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t554\Desktop\LIB_SC\"/>
    </mc:Choice>
  </mc:AlternateContent>
  <xr:revisionPtr revIDLastSave="0" documentId="13_ncr:1_{0E20EA7B-533E-4301-A221-02733A0958BD}" xr6:coauthVersionLast="45" xr6:coauthVersionMax="45" xr10:uidLastSave="{00000000-0000-0000-0000-000000000000}"/>
  <bookViews>
    <workbookView xWindow="-5925" yWindow="-21300" windowWidth="44835" windowHeight="20085" activeTab="1" xr2:uid="{EEE615C7-07B1-4BC1-8D0B-AD9E46B93FE4}"/>
  </bookViews>
  <sheets>
    <sheet name="LCIA_TAU" sheetId="1" r:id="rId1"/>
    <sheet name="LCIA_summary" sheetId="3" r:id="rId2"/>
  </sheets>
  <externalReferences>
    <externalReference r:id="rId3"/>
  </externalReferences>
  <definedNames>
    <definedName name="aaaa">#REF!</definedName>
    <definedName name="Apples">#REF!</definedName>
    <definedName name="B_1">#REF!</definedName>
    <definedName name="Bananas">#REF!</definedName>
    <definedName name="Bananas_1">#REF!</definedName>
    <definedName name="Bananas_3">#REF!</definedName>
    <definedName name="grp_WalkMeArrows">"shp_ArrowCurved,txt_WalkMeArrows,shp_ArrowStraight"</definedName>
    <definedName name="grp_WalkMeBrace">"shp_BraceBottom,txt_WalkMeBrace,shp_BraceLeft"</definedName>
    <definedName name="Lemons">#REF!</definedName>
    <definedName name="lst_Fruit">#REF!</definedName>
    <definedName name="lst_Fruit_1">#REF!</definedName>
    <definedName name="lst_FruitType">#REF!</definedName>
    <definedName name="Oranges">#REF!</definedName>
    <definedName name="Oranges_1">#REF!</definedName>
    <definedName name="Oranges_2">#REF!</definedName>
    <definedName name="Oranges_3">#REF!</definedName>
    <definedName name="Oranges_4">#REF!</definedName>
    <definedName name="SalesTax">0.0825</definedName>
    <definedName name="Shipping">1.25</definedName>
  </definedNames>
  <calcPr calcId="191029" iterate="1" iterateCount="32767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C27" i="3" s="1"/>
  <c r="D6" i="3"/>
  <c r="C30" i="3" s="1"/>
  <c r="D4" i="3"/>
  <c r="D7" i="3" s="1"/>
  <c r="D10" i="3" s="1"/>
  <c r="D13" i="3" s="1"/>
  <c r="D16" i="3" s="1"/>
  <c r="D19" i="3" s="1"/>
  <c r="D36" i="3" s="1"/>
  <c r="D41" i="3" s="1"/>
  <c r="D46" i="3" s="1"/>
  <c r="D51" i="3" s="1"/>
  <c r="D56" i="3" s="1"/>
  <c r="D61" i="3" s="1"/>
  <c r="D65" i="3" s="1"/>
  <c r="D69" i="3" s="1"/>
  <c r="D73" i="3" s="1"/>
  <c r="D77" i="3" s="1"/>
  <c r="D81" i="3" s="1"/>
  <c r="D85" i="3" s="1"/>
  <c r="AA137" i="3"/>
  <c r="AA83" i="3"/>
  <c r="D8" i="3" l="1"/>
  <c r="D11" i="3" s="1"/>
  <c r="D14" i="3" s="1"/>
  <c r="D17" i="3" s="1"/>
  <c r="D20" i="3" s="1"/>
  <c r="D37" i="3" s="1"/>
  <c r="D42" i="3" s="1"/>
  <c r="D47" i="3" s="1"/>
  <c r="D52" i="3" s="1"/>
  <c r="D57" i="3" s="1"/>
  <c r="D62" i="3" s="1"/>
  <c r="D66" i="3" s="1"/>
  <c r="D70" i="3" s="1"/>
  <c r="D74" i="3" s="1"/>
  <c r="D78" i="3" s="1"/>
  <c r="D82" i="3" s="1"/>
  <c r="D86" i="3" s="1"/>
  <c r="D9" i="3"/>
  <c r="D12" i="3" s="1"/>
  <c r="D15" i="3" s="1"/>
  <c r="D18" i="3" s="1"/>
  <c r="D21" i="3" s="1"/>
  <c r="D38" i="3" s="1"/>
  <c r="D43" i="3" s="1"/>
  <c r="D48" i="3" s="1"/>
  <c r="D53" i="3" s="1"/>
  <c r="D58" i="3" s="1"/>
  <c r="D63" i="3" s="1"/>
  <c r="D67" i="3" s="1"/>
  <c r="D71" i="3" s="1"/>
  <c r="D75" i="3" s="1"/>
  <c r="D79" i="3" s="1"/>
  <c r="D83" i="3" s="1"/>
  <c r="D87" i="3" s="1"/>
  <c r="C24" i="3"/>
  <c r="G374" i="1" l="1"/>
  <c r="H374" i="1" s="1"/>
  <c r="E374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E373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E372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M371" i="1"/>
  <c r="E371" i="1"/>
  <c r="G370" i="1"/>
  <c r="H370" i="1" s="1"/>
  <c r="E370" i="1"/>
  <c r="B370" i="1"/>
  <c r="G369" i="1"/>
  <c r="M367" i="1"/>
  <c r="M368" i="1" s="1"/>
  <c r="M373" i="1" s="1"/>
  <c r="G365" i="1"/>
  <c r="B365" i="1"/>
  <c r="P364" i="1"/>
  <c r="P370" i="1" s="1"/>
  <c r="O364" i="1"/>
  <c r="O370" i="1" s="1"/>
  <c r="M364" i="1"/>
  <c r="M365" i="1" s="1"/>
  <c r="M369" i="1" s="1"/>
  <c r="M370" i="1" s="1"/>
  <c r="M374" i="1" s="1"/>
  <c r="G364" i="1"/>
  <c r="E364" i="1"/>
  <c r="P363" i="1"/>
  <c r="O363" i="1"/>
  <c r="O369" i="1" s="1"/>
  <c r="O374" i="1" s="1"/>
  <c r="M363" i="1"/>
  <c r="G363" i="1"/>
  <c r="E363" i="1"/>
  <c r="B363" i="1"/>
  <c r="P362" i="1"/>
  <c r="O362" i="1"/>
  <c r="M362" i="1"/>
  <c r="L362" i="1"/>
  <c r="K362" i="1"/>
  <c r="J362" i="1"/>
  <c r="I362" i="1"/>
  <c r="H362" i="1"/>
  <c r="G362" i="1"/>
  <c r="D362" i="1"/>
  <c r="C362" i="1"/>
  <c r="P361" i="1"/>
  <c r="O361" i="1"/>
  <c r="M361" i="1"/>
  <c r="L361" i="1"/>
  <c r="K361" i="1"/>
  <c r="J361" i="1"/>
  <c r="I361" i="1"/>
  <c r="H361" i="1"/>
  <c r="G361" i="1"/>
  <c r="D361" i="1"/>
  <c r="C361" i="1"/>
  <c r="P360" i="1"/>
  <c r="O360" i="1"/>
  <c r="M360" i="1"/>
  <c r="L360" i="1"/>
  <c r="K360" i="1"/>
  <c r="J360" i="1"/>
  <c r="I360" i="1"/>
  <c r="H360" i="1"/>
  <c r="G360" i="1"/>
  <c r="D360" i="1"/>
  <c r="C360" i="1"/>
  <c r="P359" i="1"/>
  <c r="O359" i="1"/>
  <c r="M359" i="1"/>
  <c r="L359" i="1"/>
  <c r="K359" i="1"/>
  <c r="J359" i="1"/>
  <c r="I359" i="1"/>
  <c r="H359" i="1"/>
  <c r="G359" i="1"/>
  <c r="D359" i="1"/>
  <c r="C359" i="1"/>
  <c r="P358" i="1"/>
  <c r="O358" i="1"/>
  <c r="N358" i="1"/>
  <c r="M358" i="1"/>
  <c r="L358" i="1"/>
  <c r="K358" i="1"/>
  <c r="J358" i="1"/>
  <c r="I358" i="1"/>
  <c r="H358" i="1"/>
  <c r="G358" i="1"/>
  <c r="D358" i="1"/>
  <c r="C358" i="1"/>
  <c r="P357" i="1"/>
  <c r="O357" i="1"/>
  <c r="M357" i="1"/>
  <c r="L357" i="1"/>
  <c r="K357" i="1"/>
  <c r="J357" i="1"/>
  <c r="I357" i="1"/>
  <c r="H357" i="1"/>
  <c r="G357" i="1"/>
  <c r="D357" i="1"/>
  <c r="C357" i="1"/>
  <c r="P356" i="1"/>
  <c r="O356" i="1"/>
  <c r="M356" i="1"/>
  <c r="L356" i="1"/>
  <c r="K356" i="1"/>
  <c r="J356" i="1"/>
  <c r="I356" i="1"/>
  <c r="H356" i="1"/>
  <c r="G356" i="1"/>
  <c r="D356" i="1"/>
  <c r="C356" i="1"/>
  <c r="P355" i="1"/>
  <c r="O355" i="1"/>
  <c r="M355" i="1"/>
  <c r="L355" i="1"/>
  <c r="K355" i="1"/>
  <c r="J355" i="1"/>
  <c r="I355" i="1"/>
  <c r="H355" i="1"/>
  <c r="G355" i="1"/>
  <c r="D355" i="1"/>
  <c r="C355" i="1"/>
  <c r="P354" i="1"/>
  <c r="O354" i="1"/>
  <c r="M354" i="1"/>
  <c r="L354" i="1"/>
  <c r="K354" i="1"/>
  <c r="J354" i="1"/>
  <c r="I354" i="1"/>
  <c r="H354" i="1"/>
  <c r="G354" i="1"/>
  <c r="D354" i="1"/>
  <c r="C354" i="1"/>
  <c r="P353" i="1"/>
  <c r="O353" i="1"/>
  <c r="M353" i="1"/>
  <c r="L353" i="1"/>
  <c r="K353" i="1"/>
  <c r="J353" i="1"/>
  <c r="I353" i="1"/>
  <c r="H353" i="1"/>
  <c r="G353" i="1"/>
  <c r="D353" i="1"/>
  <c r="C353" i="1"/>
  <c r="P352" i="1"/>
  <c r="O352" i="1"/>
  <c r="M352" i="1"/>
  <c r="L352" i="1"/>
  <c r="K352" i="1"/>
  <c r="J352" i="1"/>
  <c r="I352" i="1"/>
  <c r="H352" i="1"/>
  <c r="G352" i="1"/>
  <c r="D352" i="1"/>
  <c r="C352" i="1"/>
  <c r="P351" i="1"/>
  <c r="O351" i="1"/>
  <c r="M351" i="1"/>
  <c r="L351" i="1"/>
  <c r="K351" i="1"/>
  <c r="J351" i="1"/>
  <c r="I351" i="1"/>
  <c r="H351" i="1"/>
  <c r="G351" i="1"/>
  <c r="D351" i="1"/>
  <c r="C351" i="1"/>
  <c r="P350" i="1"/>
  <c r="O350" i="1"/>
  <c r="N350" i="1"/>
  <c r="M350" i="1"/>
  <c r="L350" i="1"/>
  <c r="K350" i="1"/>
  <c r="J350" i="1"/>
  <c r="I350" i="1"/>
  <c r="H350" i="1"/>
  <c r="G350" i="1"/>
  <c r="D350" i="1"/>
  <c r="C350" i="1"/>
  <c r="P349" i="1"/>
  <c r="O349" i="1"/>
  <c r="M349" i="1"/>
  <c r="I349" i="1"/>
  <c r="H349" i="1"/>
  <c r="G349" i="1"/>
  <c r="D349" i="1"/>
  <c r="C349" i="1"/>
  <c r="P348" i="1"/>
  <c r="O348" i="1"/>
  <c r="M348" i="1"/>
  <c r="I348" i="1"/>
  <c r="H348" i="1"/>
  <c r="G348" i="1"/>
  <c r="D348" i="1"/>
  <c r="C348" i="1"/>
  <c r="P347" i="1"/>
  <c r="O347" i="1"/>
  <c r="M347" i="1"/>
  <c r="I347" i="1"/>
  <c r="H347" i="1"/>
  <c r="G347" i="1"/>
  <c r="D347" i="1"/>
  <c r="C347" i="1"/>
  <c r="P346" i="1"/>
  <c r="O346" i="1"/>
  <c r="M346" i="1"/>
  <c r="I346" i="1"/>
  <c r="H346" i="1"/>
  <c r="G346" i="1"/>
  <c r="D346" i="1"/>
  <c r="C346" i="1"/>
  <c r="P345" i="1"/>
  <c r="O345" i="1"/>
  <c r="M345" i="1"/>
  <c r="L345" i="1"/>
  <c r="K345" i="1"/>
  <c r="J345" i="1"/>
  <c r="D345" i="1"/>
  <c r="C345" i="1"/>
  <c r="P344" i="1"/>
  <c r="O344" i="1"/>
  <c r="N344" i="1"/>
  <c r="M344" i="1"/>
  <c r="L344" i="1"/>
  <c r="K344" i="1"/>
  <c r="J344" i="1"/>
  <c r="D344" i="1"/>
  <c r="C344" i="1"/>
  <c r="P343" i="1"/>
  <c r="O343" i="1"/>
  <c r="N343" i="1"/>
  <c r="M343" i="1"/>
  <c r="L343" i="1"/>
  <c r="K343" i="1"/>
  <c r="J343" i="1"/>
  <c r="D343" i="1"/>
  <c r="C343" i="1"/>
  <c r="P342" i="1"/>
  <c r="O342" i="1"/>
  <c r="M342" i="1"/>
  <c r="L342" i="1"/>
  <c r="K342" i="1"/>
  <c r="J342" i="1"/>
  <c r="D342" i="1"/>
  <c r="C342" i="1"/>
  <c r="P341" i="1"/>
  <c r="O341" i="1"/>
  <c r="N341" i="1"/>
  <c r="M341" i="1"/>
  <c r="L341" i="1"/>
  <c r="K341" i="1"/>
  <c r="J341" i="1"/>
  <c r="D341" i="1"/>
  <c r="C341" i="1"/>
  <c r="P340" i="1"/>
  <c r="O340" i="1"/>
  <c r="N340" i="1"/>
  <c r="M340" i="1"/>
  <c r="L340" i="1"/>
  <c r="K340" i="1"/>
  <c r="J340" i="1"/>
  <c r="D340" i="1"/>
  <c r="C340" i="1"/>
  <c r="P339" i="1"/>
  <c r="O339" i="1"/>
  <c r="N339" i="1"/>
  <c r="M339" i="1"/>
  <c r="L339" i="1"/>
  <c r="K339" i="1"/>
  <c r="J339" i="1"/>
  <c r="D339" i="1"/>
  <c r="C339" i="1"/>
  <c r="P338" i="1"/>
  <c r="O338" i="1"/>
  <c r="M338" i="1"/>
  <c r="L338" i="1"/>
  <c r="K338" i="1"/>
  <c r="J338" i="1"/>
  <c r="I338" i="1"/>
  <c r="H338" i="1"/>
  <c r="G338" i="1"/>
  <c r="D338" i="1"/>
  <c r="C338" i="1"/>
  <c r="P337" i="1"/>
  <c r="O337" i="1"/>
  <c r="M337" i="1"/>
  <c r="L337" i="1"/>
  <c r="K337" i="1"/>
  <c r="J337" i="1"/>
  <c r="I337" i="1"/>
  <c r="H337" i="1"/>
  <c r="G337" i="1"/>
  <c r="D337" i="1"/>
  <c r="C337" i="1"/>
  <c r="P336" i="1"/>
  <c r="O336" i="1"/>
  <c r="M336" i="1"/>
  <c r="L336" i="1"/>
  <c r="K336" i="1"/>
  <c r="J336" i="1"/>
  <c r="I336" i="1"/>
  <c r="H336" i="1"/>
  <c r="G336" i="1"/>
  <c r="D336" i="1"/>
  <c r="C336" i="1"/>
  <c r="P335" i="1"/>
  <c r="O335" i="1"/>
  <c r="N335" i="1"/>
  <c r="M335" i="1"/>
  <c r="L335" i="1"/>
  <c r="K335" i="1"/>
  <c r="J335" i="1"/>
  <c r="I335" i="1"/>
  <c r="H335" i="1"/>
  <c r="G335" i="1"/>
  <c r="D335" i="1"/>
  <c r="C335" i="1"/>
  <c r="P334" i="1"/>
  <c r="O334" i="1"/>
  <c r="N334" i="1"/>
  <c r="M334" i="1"/>
  <c r="D334" i="1"/>
  <c r="C334" i="1"/>
  <c r="P333" i="1"/>
  <c r="O333" i="1"/>
  <c r="N333" i="1"/>
  <c r="M333" i="1"/>
  <c r="D333" i="1"/>
  <c r="C333" i="1"/>
  <c r="P332" i="1"/>
  <c r="O332" i="1"/>
  <c r="N332" i="1"/>
  <c r="M332" i="1"/>
  <c r="D332" i="1"/>
  <c r="C332" i="1"/>
  <c r="P331" i="1"/>
  <c r="O331" i="1"/>
  <c r="N331" i="1"/>
  <c r="M331" i="1"/>
  <c r="D331" i="1"/>
  <c r="C331" i="1"/>
  <c r="M330" i="1"/>
  <c r="E330" i="1"/>
  <c r="E362" i="1" s="1"/>
  <c r="D330" i="1"/>
  <c r="C330" i="1"/>
  <c r="M329" i="1"/>
  <c r="E329" i="1"/>
  <c r="E361" i="1" s="1"/>
  <c r="D329" i="1"/>
  <c r="C329" i="1"/>
  <c r="M328" i="1"/>
  <c r="E328" i="1"/>
  <c r="E360" i="1" s="1"/>
  <c r="D328" i="1"/>
  <c r="C328" i="1"/>
  <c r="M327" i="1"/>
  <c r="E327" i="1"/>
  <c r="E359" i="1" s="1"/>
  <c r="D327" i="1"/>
  <c r="C327" i="1"/>
  <c r="P326" i="1"/>
  <c r="O326" i="1"/>
  <c r="N326" i="1"/>
  <c r="M326" i="1"/>
  <c r="E326" i="1"/>
  <c r="D326" i="1"/>
  <c r="C326" i="1"/>
  <c r="M325" i="1"/>
  <c r="E325" i="1"/>
  <c r="E357" i="1" s="1"/>
  <c r="D325" i="1"/>
  <c r="C325" i="1"/>
  <c r="M324" i="1"/>
  <c r="E324" i="1"/>
  <c r="E356" i="1" s="1"/>
  <c r="D324" i="1"/>
  <c r="C324" i="1"/>
  <c r="M323" i="1"/>
  <c r="E323" i="1"/>
  <c r="E355" i="1" s="1"/>
  <c r="D323" i="1"/>
  <c r="C323" i="1"/>
  <c r="M322" i="1"/>
  <c r="E322" i="1"/>
  <c r="E354" i="1" s="1"/>
  <c r="D322" i="1"/>
  <c r="C322" i="1"/>
  <c r="M321" i="1"/>
  <c r="E321" i="1"/>
  <c r="E353" i="1" s="1"/>
  <c r="D321" i="1"/>
  <c r="C321" i="1"/>
  <c r="M320" i="1"/>
  <c r="E320" i="1"/>
  <c r="E352" i="1" s="1"/>
  <c r="D320" i="1"/>
  <c r="C320" i="1"/>
  <c r="M319" i="1"/>
  <c r="E319" i="1"/>
  <c r="D319" i="1"/>
  <c r="C319" i="1"/>
  <c r="P318" i="1"/>
  <c r="O318" i="1"/>
  <c r="N318" i="1"/>
  <c r="M318" i="1"/>
  <c r="E318" i="1"/>
  <c r="E350" i="1" s="1"/>
  <c r="D318" i="1"/>
  <c r="C318" i="1"/>
  <c r="M317" i="1"/>
  <c r="I317" i="1"/>
  <c r="H317" i="1"/>
  <c r="G317" i="1"/>
  <c r="E317" i="1"/>
  <c r="E349" i="1" s="1"/>
  <c r="D317" i="1"/>
  <c r="C317" i="1"/>
  <c r="M316" i="1"/>
  <c r="I316" i="1"/>
  <c r="H316" i="1"/>
  <c r="G316" i="1"/>
  <c r="E316" i="1"/>
  <c r="E348" i="1" s="1"/>
  <c r="D316" i="1"/>
  <c r="C316" i="1"/>
  <c r="M315" i="1"/>
  <c r="I315" i="1"/>
  <c r="H315" i="1"/>
  <c r="G315" i="1"/>
  <c r="E315" i="1"/>
  <c r="E347" i="1" s="1"/>
  <c r="D315" i="1"/>
  <c r="C315" i="1"/>
  <c r="M314" i="1"/>
  <c r="I314" i="1"/>
  <c r="H314" i="1"/>
  <c r="G314" i="1"/>
  <c r="E314" i="1"/>
  <c r="E346" i="1" s="1"/>
  <c r="D314" i="1"/>
  <c r="C314" i="1"/>
  <c r="M313" i="1"/>
  <c r="L313" i="1"/>
  <c r="K313" i="1"/>
  <c r="J313" i="1"/>
  <c r="E313" i="1"/>
  <c r="E345" i="1" s="1"/>
  <c r="D313" i="1"/>
  <c r="C313" i="1"/>
  <c r="N312" i="1"/>
  <c r="M312" i="1"/>
  <c r="L312" i="1"/>
  <c r="K312" i="1"/>
  <c r="J312" i="1"/>
  <c r="E312" i="1"/>
  <c r="E344" i="1" s="1"/>
  <c r="D312" i="1"/>
  <c r="C312" i="1"/>
  <c r="N311" i="1"/>
  <c r="M311" i="1"/>
  <c r="L311" i="1"/>
  <c r="K311" i="1"/>
  <c r="J311" i="1"/>
  <c r="E311" i="1"/>
  <c r="E343" i="1" s="1"/>
  <c r="D311" i="1"/>
  <c r="C311" i="1"/>
  <c r="M310" i="1"/>
  <c r="L310" i="1"/>
  <c r="K310" i="1"/>
  <c r="J310" i="1"/>
  <c r="E310" i="1"/>
  <c r="E342" i="1" s="1"/>
  <c r="D310" i="1"/>
  <c r="C310" i="1"/>
  <c r="N309" i="1"/>
  <c r="M309" i="1"/>
  <c r="L309" i="1"/>
  <c r="K309" i="1"/>
  <c r="J309" i="1"/>
  <c r="E309" i="1"/>
  <c r="E341" i="1" s="1"/>
  <c r="D309" i="1"/>
  <c r="C309" i="1"/>
  <c r="N308" i="1"/>
  <c r="M308" i="1"/>
  <c r="L308" i="1"/>
  <c r="K308" i="1"/>
  <c r="J308" i="1"/>
  <c r="E308" i="1"/>
  <c r="E340" i="1" s="1"/>
  <c r="D308" i="1"/>
  <c r="C308" i="1"/>
  <c r="N307" i="1"/>
  <c r="M307" i="1"/>
  <c r="L307" i="1"/>
  <c r="K307" i="1"/>
  <c r="J307" i="1"/>
  <c r="E307" i="1"/>
  <c r="E339" i="1" s="1"/>
  <c r="D307" i="1"/>
  <c r="C307" i="1"/>
  <c r="M306" i="1"/>
  <c r="L306" i="1"/>
  <c r="K306" i="1"/>
  <c r="J306" i="1"/>
  <c r="I306" i="1"/>
  <c r="H306" i="1"/>
  <c r="G306" i="1"/>
  <c r="E306" i="1"/>
  <c r="E338" i="1" s="1"/>
  <c r="D306" i="1"/>
  <c r="C306" i="1"/>
  <c r="M305" i="1"/>
  <c r="L305" i="1"/>
  <c r="K305" i="1"/>
  <c r="J305" i="1"/>
  <c r="I305" i="1"/>
  <c r="H305" i="1"/>
  <c r="G305" i="1"/>
  <c r="E305" i="1"/>
  <c r="E337" i="1" s="1"/>
  <c r="D305" i="1"/>
  <c r="C305" i="1"/>
  <c r="M304" i="1"/>
  <c r="L304" i="1"/>
  <c r="K304" i="1"/>
  <c r="J304" i="1"/>
  <c r="I304" i="1"/>
  <c r="H304" i="1"/>
  <c r="G304" i="1"/>
  <c r="D304" i="1"/>
  <c r="C304" i="1"/>
  <c r="P303" i="1"/>
  <c r="O303" i="1"/>
  <c r="N303" i="1"/>
  <c r="M303" i="1"/>
  <c r="L303" i="1"/>
  <c r="K303" i="1"/>
  <c r="J303" i="1"/>
  <c r="I303" i="1"/>
  <c r="H303" i="1"/>
  <c r="G303" i="1"/>
  <c r="E303" i="1"/>
  <c r="E335" i="1" s="1"/>
  <c r="D303" i="1"/>
  <c r="C303" i="1"/>
  <c r="P302" i="1"/>
  <c r="O302" i="1"/>
  <c r="N302" i="1"/>
  <c r="M302" i="1"/>
  <c r="E302" i="1"/>
  <c r="E334" i="1" s="1"/>
  <c r="D302" i="1"/>
  <c r="C302" i="1"/>
  <c r="P301" i="1"/>
  <c r="O301" i="1"/>
  <c r="N301" i="1"/>
  <c r="M301" i="1"/>
  <c r="E301" i="1"/>
  <c r="E333" i="1" s="1"/>
  <c r="D301" i="1"/>
  <c r="C301" i="1"/>
  <c r="P300" i="1"/>
  <c r="O300" i="1"/>
  <c r="N300" i="1"/>
  <c r="M300" i="1"/>
  <c r="E300" i="1"/>
  <c r="D300" i="1"/>
  <c r="C300" i="1"/>
  <c r="P299" i="1"/>
  <c r="O299" i="1"/>
  <c r="N299" i="1"/>
  <c r="M299" i="1"/>
  <c r="D299" i="1"/>
  <c r="C299" i="1"/>
  <c r="P298" i="1"/>
  <c r="O298" i="1"/>
  <c r="N298" i="1"/>
  <c r="M298" i="1"/>
  <c r="D298" i="1"/>
  <c r="C298" i="1"/>
  <c r="P297" i="1"/>
  <c r="O297" i="1"/>
  <c r="N297" i="1"/>
  <c r="M297" i="1"/>
  <c r="D297" i="1"/>
  <c r="C297" i="1"/>
  <c r="P296" i="1"/>
  <c r="O296" i="1"/>
  <c r="N296" i="1"/>
  <c r="M296" i="1"/>
  <c r="D296" i="1"/>
  <c r="C296" i="1"/>
  <c r="P295" i="1"/>
  <c r="O295" i="1"/>
  <c r="N295" i="1"/>
  <c r="M295" i="1"/>
  <c r="D295" i="1"/>
  <c r="C295" i="1"/>
  <c r="P294" i="1"/>
  <c r="O294" i="1"/>
  <c r="N294" i="1"/>
  <c r="M294" i="1"/>
  <c r="L294" i="1"/>
  <c r="K294" i="1"/>
  <c r="J294" i="1"/>
  <c r="I294" i="1"/>
  <c r="H294" i="1"/>
  <c r="G294" i="1"/>
  <c r="D294" i="1"/>
  <c r="C294" i="1"/>
  <c r="P293" i="1"/>
  <c r="O293" i="1"/>
  <c r="N293" i="1"/>
  <c r="M293" i="1"/>
  <c r="D293" i="1"/>
  <c r="C293" i="1"/>
  <c r="P292" i="1"/>
  <c r="O292" i="1"/>
  <c r="N292" i="1"/>
  <c r="M292" i="1"/>
  <c r="D292" i="1"/>
  <c r="C292" i="1"/>
  <c r="P291" i="1"/>
  <c r="O291" i="1"/>
  <c r="N291" i="1"/>
  <c r="M291" i="1"/>
  <c r="D291" i="1"/>
  <c r="C291" i="1"/>
  <c r="P290" i="1"/>
  <c r="O290" i="1"/>
  <c r="N290" i="1"/>
  <c r="M290" i="1"/>
  <c r="L290" i="1"/>
  <c r="K290" i="1"/>
  <c r="J290" i="1"/>
  <c r="I290" i="1"/>
  <c r="H290" i="1"/>
  <c r="G290" i="1"/>
  <c r="D290" i="1"/>
  <c r="C290" i="1"/>
  <c r="P289" i="1"/>
  <c r="O289" i="1"/>
  <c r="N289" i="1"/>
  <c r="M289" i="1"/>
  <c r="D289" i="1"/>
  <c r="C289" i="1"/>
  <c r="P288" i="1"/>
  <c r="O288" i="1"/>
  <c r="N288" i="1"/>
  <c r="M288" i="1"/>
  <c r="G288" i="1"/>
  <c r="E288" i="1"/>
  <c r="D288" i="1"/>
  <c r="C288" i="1"/>
  <c r="P287" i="1"/>
  <c r="O287" i="1"/>
  <c r="N287" i="1"/>
  <c r="M287" i="1"/>
  <c r="L287" i="1"/>
  <c r="H287" i="1"/>
  <c r="G287" i="1"/>
  <c r="D287" i="1"/>
  <c r="C287" i="1"/>
  <c r="P286" i="1"/>
  <c r="O286" i="1"/>
  <c r="N286" i="1"/>
  <c r="M286" i="1"/>
  <c r="G286" i="1"/>
  <c r="E286" i="1"/>
  <c r="H286" i="1" s="1"/>
  <c r="D286" i="1"/>
  <c r="C286" i="1"/>
  <c r="P285" i="1"/>
  <c r="O285" i="1"/>
  <c r="N285" i="1"/>
  <c r="M285" i="1"/>
  <c r="E285" i="1"/>
  <c r="G285" i="1" s="1"/>
  <c r="D285" i="1"/>
  <c r="C285" i="1"/>
  <c r="P284" i="1"/>
  <c r="O284" i="1"/>
  <c r="N284" i="1"/>
  <c r="M284" i="1"/>
  <c r="K284" i="1"/>
  <c r="J284" i="1"/>
  <c r="I284" i="1"/>
  <c r="G284" i="1"/>
  <c r="D284" i="1"/>
  <c r="C284" i="1"/>
  <c r="P283" i="1"/>
  <c r="O283" i="1"/>
  <c r="N283" i="1"/>
  <c r="M283" i="1"/>
  <c r="E283" i="1"/>
  <c r="D283" i="1"/>
  <c r="C283" i="1"/>
  <c r="P282" i="1"/>
  <c r="O282" i="1"/>
  <c r="N282" i="1"/>
  <c r="M282" i="1"/>
  <c r="E282" i="1"/>
  <c r="D282" i="1"/>
  <c r="C282" i="1"/>
  <c r="P281" i="1"/>
  <c r="O281" i="1"/>
  <c r="N281" i="1"/>
  <c r="M281" i="1"/>
  <c r="E281" i="1"/>
  <c r="D281" i="1"/>
  <c r="C281" i="1"/>
  <c r="P280" i="1"/>
  <c r="O280" i="1"/>
  <c r="N280" i="1"/>
  <c r="M280" i="1"/>
  <c r="E280" i="1"/>
  <c r="D280" i="1"/>
  <c r="C280" i="1"/>
  <c r="P279" i="1"/>
  <c r="O279" i="1"/>
  <c r="N279" i="1"/>
  <c r="M279" i="1"/>
  <c r="E279" i="1"/>
  <c r="D279" i="1"/>
  <c r="C279" i="1"/>
  <c r="P278" i="1"/>
  <c r="O278" i="1"/>
  <c r="N278" i="1"/>
  <c r="M278" i="1"/>
  <c r="E278" i="1"/>
  <c r="D278" i="1"/>
  <c r="C278" i="1"/>
  <c r="P277" i="1"/>
  <c r="O277" i="1"/>
  <c r="N277" i="1"/>
  <c r="M277" i="1"/>
  <c r="E277" i="1"/>
  <c r="D277" i="1"/>
  <c r="C277" i="1"/>
  <c r="N276" i="1"/>
  <c r="M276" i="1"/>
  <c r="E276" i="1"/>
  <c r="C276" i="1"/>
  <c r="P275" i="1"/>
  <c r="O275" i="1"/>
  <c r="N275" i="1"/>
  <c r="M275" i="1"/>
  <c r="E275" i="1"/>
  <c r="D275" i="1"/>
  <c r="C275" i="1"/>
  <c r="N274" i="1"/>
  <c r="M274" i="1"/>
  <c r="E274" i="1"/>
  <c r="D274" i="1"/>
  <c r="C274" i="1"/>
  <c r="P273" i="1"/>
  <c r="O273" i="1"/>
  <c r="N273" i="1"/>
  <c r="M273" i="1"/>
  <c r="L273" i="1"/>
  <c r="K273" i="1"/>
  <c r="J273" i="1"/>
  <c r="I273" i="1"/>
  <c r="H273" i="1"/>
  <c r="G273" i="1"/>
  <c r="D273" i="1"/>
  <c r="C273" i="1"/>
  <c r="M272" i="1"/>
  <c r="E272" i="1"/>
  <c r="I272" i="1" s="1"/>
  <c r="D272" i="1"/>
  <c r="C272" i="1"/>
  <c r="P271" i="1"/>
  <c r="O271" i="1"/>
  <c r="N271" i="1"/>
  <c r="M271" i="1"/>
  <c r="E271" i="1"/>
  <c r="H271" i="1" s="1"/>
  <c r="C271" i="1"/>
  <c r="P270" i="1"/>
  <c r="O270" i="1"/>
  <c r="N270" i="1"/>
  <c r="M270" i="1"/>
  <c r="E270" i="1"/>
  <c r="L270" i="1" s="1"/>
  <c r="D270" i="1"/>
  <c r="C270" i="1"/>
  <c r="P269" i="1"/>
  <c r="O269" i="1"/>
  <c r="N269" i="1"/>
  <c r="M269" i="1"/>
  <c r="E269" i="1"/>
  <c r="D269" i="1"/>
  <c r="C269" i="1"/>
  <c r="P268" i="1"/>
  <c r="O268" i="1"/>
  <c r="N268" i="1"/>
  <c r="M268" i="1"/>
  <c r="L268" i="1"/>
  <c r="K268" i="1"/>
  <c r="J268" i="1"/>
  <c r="I268" i="1"/>
  <c r="H268" i="1"/>
  <c r="G268" i="1"/>
  <c r="D268" i="1"/>
  <c r="C268" i="1"/>
  <c r="M267" i="1"/>
  <c r="E267" i="1"/>
  <c r="J267" i="1" s="1"/>
  <c r="D267" i="1"/>
  <c r="C267" i="1"/>
  <c r="P266" i="1"/>
  <c r="O266" i="1"/>
  <c r="N266" i="1"/>
  <c r="M266" i="1"/>
  <c r="E266" i="1"/>
  <c r="G266" i="1" s="1"/>
  <c r="D266" i="1"/>
  <c r="C266" i="1"/>
  <c r="P265" i="1"/>
  <c r="O265" i="1"/>
  <c r="N265" i="1"/>
  <c r="M265" i="1"/>
  <c r="E265" i="1"/>
  <c r="K265" i="1" s="1"/>
  <c r="D265" i="1"/>
  <c r="C265" i="1"/>
  <c r="P264" i="1"/>
  <c r="O264" i="1"/>
  <c r="N264" i="1"/>
  <c r="M264" i="1"/>
  <c r="E264" i="1"/>
  <c r="K264" i="1" s="1"/>
  <c r="D264" i="1"/>
  <c r="C264" i="1"/>
  <c r="P263" i="1"/>
  <c r="O263" i="1"/>
  <c r="N263" i="1"/>
  <c r="M263" i="1"/>
  <c r="L263" i="1"/>
  <c r="K263" i="1"/>
  <c r="J263" i="1"/>
  <c r="I263" i="1"/>
  <c r="H263" i="1"/>
  <c r="G263" i="1"/>
  <c r="D263" i="1"/>
  <c r="C263" i="1"/>
  <c r="P262" i="1"/>
  <c r="O262" i="1"/>
  <c r="M262" i="1"/>
  <c r="E262" i="1"/>
  <c r="D262" i="1"/>
  <c r="C262" i="1"/>
  <c r="M261" i="1"/>
  <c r="E261" i="1"/>
  <c r="D261" i="1"/>
  <c r="C261" i="1"/>
  <c r="M260" i="1"/>
  <c r="E260" i="1"/>
  <c r="L260" i="1" s="1"/>
  <c r="D260" i="1"/>
  <c r="C260" i="1"/>
  <c r="M259" i="1"/>
  <c r="L259" i="1"/>
  <c r="K259" i="1"/>
  <c r="J259" i="1"/>
  <c r="I259" i="1"/>
  <c r="H259" i="1"/>
  <c r="G259" i="1"/>
  <c r="D259" i="1"/>
  <c r="C259" i="1"/>
  <c r="M258" i="1"/>
  <c r="E258" i="1"/>
  <c r="I258" i="1" s="1"/>
  <c r="D258" i="1"/>
  <c r="C258" i="1"/>
  <c r="M257" i="1"/>
  <c r="E257" i="1"/>
  <c r="D257" i="1"/>
  <c r="C257" i="1"/>
  <c r="M256" i="1"/>
  <c r="E256" i="1"/>
  <c r="L256" i="1" s="1"/>
  <c r="D256" i="1"/>
  <c r="C256" i="1"/>
  <c r="M255" i="1"/>
  <c r="E255" i="1"/>
  <c r="J255" i="1" s="1"/>
  <c r="D255" i="1"/>
  <c r="C255" i="1"/>
  <c r="M254" i="1"/>
  <c r="L254" i="1"/>
  <c r="K254" i="1"/>
  <c r="J254" i="1"/>
  <c r="I254" i="1"/>
  <c r="H254" i="1"/>
  <c r="G254" i="1"/>
  <c r="D254" i="1"/>
  <c r="C254" i="1"/>
  <c r="M253" i="1"/>
  <c r="E253" i="1"/>
  <c r="D253" i="1"/>
  <c r="C253" i="1"/>
  <c r="M252" i="1"/>
  <c r="E252" i="1"/>
  <c r="L252" i="1" s="1"/>
  <c r="D252" i="1"/>
  <c r="C252" i="1"/>
  <c r="M251" i="1"/>
  <c r="L251" i="1"/>
  <c r="K251" i="1"/>
  <c r="J251" i="1"/>
  <c r="I251" i="1"/>
  <c r="H251" i="1"/>
  <c r="G251" i="1"/>
  <c r="D251" i="1"/>
  <c r="C251" i="1"/>
  <c r="M250" i="1"/>
  <c r="E250" i="1"/>
  <c r="D250" i="1"/>
  <c r="C250" i="1"/>
  <c r="P249" i="1"/>
  <c r="O249" i="1"/>
  <c r="M249" i="1"/>
  <c r="E249" i="1"/>
  <c r="D249" i="1"/>
  <c r="C249" i="1"/>
  <c r="P248" i="1"/>
  <c r="O248" i="1"/>
  <c r="M248" i="1"/>
  <c r="E248" i="1"/>
  <c r="D248" i="1"/>
  <c r="C248" i="1"/>
  <c r="P247" i="1"/>
  <c r="O247" i="1"/>
  <c r="M247" i="1"/>
  <c r="E247" i="1"/>
  <c r="K247" i="1" s="1"/>
  <c r="D247" i="1"/>
  <c r="C247" i="1"/>
  <c r="P246" i="1"/>
  <c r="O246" i="1"/>
  <c r="M246" i="1"/>
  <c r="L246" i="1"/>
  <c r="K246" i="1"/>
  <c r="J246" i="1"/>
  <c r="I246" i="1"/>
  <c r="H246" i="1"/>
  <c r="G246" i="1"/>
  <c r="D246" i="1"/>
  <c r="C246" i="1"/>
  <c r="M245" i="1"/>
  <c r="E245" i="1"/>
  <c r="C245" i="1"/>
  <c r="M244" i="1"/>
  <c r="E244" i="1"/>
  <c r="I244" i="1" s="1"/>
  <c r="D244" i="1"/>
  <c r="C244" i="1"/>
  <c r="M243" i="1"/>
  <c r="E243" i="1"/>
  <c r="D243" i="1"/>
  <c r="C243" i="1"/>
  <c r="M242" i="1"/>
  <c r="L242" i="1"/>
  <c r="K242" i="1"/>
  <c r="J242" i="1"/>
  <c r="I242" i="1"/>
  <c r="H242" i="1"/>
  <c r="G242" i="1"/>
  <c r="D242" i="1"/>
  <c r="C242" i="1"/>
  <c r="M241" i="1"/>
  <c r="E241" i="1"/>
  <c r="H241" i="1" s="1"/>
  <c r="D241" i="1"/>
  <c r="C241" i="1"/>
  <c r="L240" i="1"/>
  <c r="K240" i="1"/>
  <c r="J240" i="1"/>
  <c r="I240" i="1"/>
  <c r="H240" i="1"/>
  <c r="G240" i="1"/>
  <c r="L239" i="1"/>
  <c r="K239" i="1"/>
  <c r="J239" i="1"/>
  <c r="I239" i="1"/>
  <c r="H239" i="1"/>
  <c r="G239" i="1"/>
  <c r="L238" i="1"/>
  <c r="L156" i="1" s="1"/>
  <c r="K238" i="1"/>
  <c r="J238" i="1"/>
  <c r="J156" i="1" s="1"/>
  <c r="I238" i="1"/>
  <c r="H238" i="1"/>
  <c r="G238" i="1"/>
  <c r="L237" i="1"/>
  <c r="K237" i="1"/>
  <c r="J237" i="1"/>
  <c r="I237" i="1"/>
  <c r="I149" i="1" s="1"/>
  <c r="H237" i="1"/>
  <c r="H149" i="1" s="1"/>
  <c r="G237" i="1"/>
  <c r="L236" i="1"/>
  <c r="K236" i="1"/>
  <c r="J236" i="1"/>
  <c r="I236" i="1"/>
  <c r="H236" i="1"/>
  <c r="G236" i="1"/>
  <c r="P235" i="1"/>
  <c r="P236" i="1" s="1"/>
  <c r="P237" i="1" s="1"/>
  <c r="P238" i="1" s="1"/>
  <c r="P239" i="1" s="1"/>
  <c r="P240" i="1" s="1"/>
  <c r="O235" i="1"/>
  <c r="O236" i="1" s="1"/>
  <c r="O237" i="1" s="1"/>
  <c r="O238" i="1" s="1"/>
  <c r="O239" i="1" s="1"/>
  <c r="O240" i="1" s="1"/>
  <c r="N235" i="1"/>
  <c r="N236" i="1" s="1"/>
  <c r="N237" i="1" s="1"/>
  <c r="N238" i="1" s="1"/>
  <c r="N239" i="1" s="1"/>
  <c r="N240" i="1" s="1"/>
  <c r="L235" i="1"/>
  <c r="K235" i="1"/>
  <c r="K143" i="1" s="1"/>
  <c r="J235" i="1"/>
  <c r="I235" i="1"/>
  <c r="H235" i="1"/>
  <c r="H142" i="1" s="1"/>
  <c r="G235" i="1"/>
  <c r="L234" i="1"/>
  <c r="K234" i="1"/>
  <c r="J234" i="1"/>
  <c r="J137" i="1" s="1"/>
  <c r="I234" i="1"/>
  <c r="H234" i="1"/>
  <c r="G234" i="1"/>
  <c r="L233" i="1"/>
  <c r="K233" i="1"/>
  <c r="J233" i="1"/>
  <c r="I233" i="1"/>
  <c r="H233" i="1"/>
  <c r="H132" i="1" s="1"/>
  <c r="G233" i="1"/>
  <c r="G134" i="1" s="1"/>
  <c r="L232" i="1"/>
  <c r="K232" i="1"/>
  <c r="J232" i="1"/>
  <c r="J125" i="1" s="1"/>
  <c r="I232" i="1"/>
  <c r="H232" i="1"/>
  <c r="G232" i="1"/>
  <c r="L231" i="1"/>
  <c r="K231" i="1"/>
  <c r="J231" i="1"/>
  <c r="I231" i="1"/>
  <c r="H231" i="1"/>
  <c r="H120" i="1" s="1"/>
  <c r="G231" i="1"/>
  <c r="L230" i="1"/>
  <c r="K230" i="1"/>
  <c r="J230" i="1"/>
  <c r="I230" i="1"/>
  <c r="H230" i="1"/>
  <c r="G230" i="1"/>
  <c r="P229" i="1"/>
  <c r="P230" i="1" s="1"/>
  <c r="P231" i="1" s="1"/>
  <c r="P232" i="1" s="1"/>
  <c r="P233" i="1" s="1"/>
  <c r="P234" i="1" s="1"/>
  <c r="O229" i="1"/>
  <c r="O230" i="1" s="1"/>
  <c r="O231" i="1" s="1"/>
  <c r="O232" i="1" s="1"/>
  <c r="O233" i="1" s="1"/>
  <c r="O234" i="1" s="1"/>
  <c r="N229" i="1"/>
  <c r="N230" i="1" s="1"/>
  <c r="N231" i="1" s="1"/>
  <c r="N232" i="1" s="1"/>
  <c r="N233" i="1" s="1"/>
  <c r="N234" i="1" s="1"/>
  <c r="L229" i="1"/>
  <c r="K229" i="1"/>
  <c r="J229" i="1"/>
  <c r="I229" i="1"/>
  <c r="H229" i="1"/>
  <c r="H111" i="1" s="1"/>
  <c r="G229" i="1"/>
  <c r="G111" i="1" s="1"/>
  <c r="P228" i="1"/>
  <c r="O228" i="1"/>
  <c r="N228" i="1"/>
  <c r="L228" i="1"/>
  <c r="FF228" i="1" s="1"/>
  <c r="K228" i="1"/>
  <c r="EE228" i="1" s="1"/>
  <c r="J228" i="1"/>
  <c r="DN228" i="1" s="1"/>
  <c r="I228" i="1"/>
  <c r="CJ228" i="1" s="1"/>
  <c r="H228" i="1"/>
  <c r="BZ228" i="1" s="1"/>
  <c r="G228" i="1"/>
  <c r="E227" i="1"/>
  <c r="P226" i="1"/>
  <c r="O226" i="1"/>
  <c r="N226" i="1"/>
  <c r="E226" i="1"/>
  <c r="G226" i="1" s="1"/>
  <c r="P225" i="1"/>
  <c r="O225" i="1"/>
  <c r="N225" i="1"/>
  <c r="E225" i="1"/>
  <c r="J225" i="1" s="1"/>
  <c r="P224" i="1"/>
  <c r="O224" i="1"/>
  <c r="N224" i="1"/>
  <c r="E224" i="1"/>
  <c r="L224" i="1" s="1"/>
  <c r="E223" i="1"/>
  <c r="P222" i="1"/>
  <c r="O222" i="1"/>
  <c r="N222" i="1"/>
  <c r="L222" i="1"/>
  <c r="K222" i="1"/>
  <c r="J222" i="1"/>
  <c r="I222" i="1"/>
  <c r="H222" i="1"/>
  <c r="BO222" i="1" s="1"/>
  <c r="G222" i="1"/>
  <c r="BE222" i="1" s="1"/>
  <c r="E221" i="1"/>
  <c r="J221" i="1" s="1"/>
  <c r="E220" i="1"/>
  <c r="I220" i="1" s="1"/>
  <c r="P219" i="1"/>
  <c r="O219" i="1"/>
  <c r="E219" i="1"/>
  <c r="P218" i="1"/>
  <c r="O218" i="1"/>
  <c r="N218" i="1"/>
  <c r="E218" i="1"/>
  <c r="P217" i="1"/>
  <c r="O217" i="1"/>
  <c r="E217" i="1"/>
  <c r="G217" i="1" s="1"/>
  <c r="EK216" i="1"/>
  <c r="EJ216" i="1"/>
  <c r="EI216" i="1"/>
  <c r="EH216" i="1"/>
  <c r="EG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DT216" i="1"/>
  <c r="DS216" i="1"/>
  <c r="DR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L216" i="1"/>
  <c r="FB216" i="1" s="1"/>
  <c r="H216" i="1"/>
  <c r="BV216" i="1" s="1"/>
  <c r="P215" i="1"/>
  <c r="O215" i="1"/>
  <c r="N215" i="1"/>
  <c r="E215" i="1"/>
  <c r="L215" i="1" s="1"/>
  <c r="P214" i="1"/>
  <c r="O214" i="1"/>
  <c r="N214" i="1"/>
  <c r="E214" i="1"/>
  <c r="L214" i="1" s="1"/>
  <c r="P213" i="1"/>
  <c r="O213" i="1"/>
  <c r="N213" i="1"/>
  <c r="E213" i="1"/>
  <c r="L213" i="1" s="1"/>
  <c r="E212" i="1"/>
  <c r="FF211" i="1"/>
  <c r="FE211" i="1"/>
  <c r="FD211" i="1"/>
  <c r="FC211" i="1"/>
  <c r="FB211" i="1"/>
  <c r="FA211" i="1"/>
  <c r="EZ211" i="1"/>
  <c r="EY211" i="1"/>
  <c r="EX211" i="1"/>
  <c r="EW211" i="1"/>
  <c r="EV211" i="1"/>
  <c r="EU211" i="1"/>
  <c r="ET211" i="1"/>
  <c r="ES211" i="1"/>
  <c r="ER211" i="1"/>
  <c r="EQ211" i="1"/>
  <c r="EP211" i="1"/>
  <c r="EO211" i="1"/>
  <c r="EN211" i="1"/>
  <c r="EM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K211" i="1"/>
  <c r="DW211" i="1" s="1"/>
  <c r="J211" i="1"/>
  <c r="I211" i="1"/>
  <c r="CT211" i="1" s="1"/>
  <c r="G211" i="1"/>
  <c r="BC211" i="1" s="1"/>
  <c r="P210" i="1"/>
  <c r="O210" i="1"/>
  <c r="N210" i="1"/>
  <c r="E210" i="1"/>
  <c r="P209" i="1"/>
  <c r="O209" i="1"/>
  <c r="N209" i="1"/>
  <c r="E209" i="1"/>
  <c r="K209" i="1" s="1"/>
  <c r="P208" i="1"/>
  <c r="O208" i="1"/>
  <c r="N208" i="1"/>
  <c r="E208" i="1"/>
  <c r="G208" i="1" s="1"/>
  <c r="E207" i="1"/>
  <c r="E202" i="1"/>
  <c r="E201" i="1"/>
  <c r="E200" i="1"/>
  <c r="L200" i="1" s="1"/>
  <c r="E199" i="1"/>
  <c r="E203" i="1" s="1"/>
  <c r="L194" i="1"/>
  <c r="ET194" i="1" s="1"/>
  <c r="K194" i="1"/>
  <c r="EF194" i="1" s="1"/>
  <c r="J194" i="1"/>
  <c r="I194" i="1"/>
  <c r="CT194" i="1" s="1"/>
  <c r="H194" i="1"/>
  <c r="BZ194" i="1" s="1"/>
  <c r="G194" i="1"/>
  <c r="BA194" i="1" s="1"/>
  <c r="E193" i="1"/>
  <c r="E192" i="1"/>
  <c r="E191" i="1"/>
  <c r="E190" i="1"/>
  <c r="E189" i="1"/>
  <c r="L183" i="1"/>
  <c r="L189" i="1" s="1"/>
  <c r="EM189" i="1" s="1"/>
  <c r="K183" i="1"/>
  <c r="K189" i="1" s="1"/>
  <c r="EI189" i="1" s="1"/>
  <c r="J183" i="1"/>
  <c r="I183" i="1"/>
  <c r="CR183" i="1" s="1"/>
  <c r="H183" i="1"/>
  <c r="G183" i="1"/>
  <c r="E182" i="1"/>
  <c r="E188" i="1" s="1"/>
  <c r="E181" i="1"/>
  <c r="J181" i="1" s="1"/>
  <c r="E180" i="1"/>
  <c r="E179" i="1"/>
  <c r="H179" i="1" s="1"/>
  <c r="I178" i="1"/>
  <c r="E178" i="1"/>
  <c r="J178" i="1" s="1"/>
  <c r="J184" i="1" s="1"/>
  <c r="L177" i="1"/>
  <c r="K177" i="1"/>
  <c r="J177" i="1"/>
  <c r="I177" i="1"/>
  <c r="H177" i="1"/>
  <c r="G177" i="1"/>
  <c r="L176" i="1"/>
  <c r="K176" i="1"/>
  <c r="J176" i="1"/>
  <c r="I176" i="1"/>
  <c r="H176" i="1"/>
  <c r="G176" i="1"/>
  <c r="L175" i="1"/>
  <c r="K175" i="1"/>
  <c r="J175" i="1"/>
  <c r="I175" i="1"/>
  <c r="H175" i="1"/>
  <c r="G175" i="1"/>
  <c r="L174" i="1"/>
  <c r="K174" i="1"/>
  <c r="J174" i="1"/>
  <c r="I174" i="1"/>
  <c r="H174" i="1"/>
  <c r="G174" i="1"/>
  <c r="L173" i="1"/>
  <c r="K173" i="1"/>
  <c r="J173" i="1"/>
  <c r="I173" i="1"/>
  <c r="H173" i="1"/>
  <c r="G173" i="1"/>
  <c r="L172" i="1"/>
  <c r="K172" i="1"/>
  <c r="J172" i="1"/>
  <c r="I172" i="1"/>
  <c r="H172" i="1"/>
  <c r="G172" i="1"/>
  <c r="N171" i="1"/>
  <c r="N362" i="1" s="1"/>
  <c r="N170" i="1"/>
  <c r="N361" i="1" s="1"/>
  <c r="N169" i="1"/>
  <c r="N360" i="1" s="1"/>
  <c r="N168" i="1"/>
  <c r="N359" i="1" s="1"/>
  <c r="F167" i="1"/>
  <c r="N165" i="1"/>
  <c r="N356" i="1" s="1"/>
  <c r="N164" i="1"/>
  <c r="N355" i="1" s="1"/>
  <c r="N163" i="1"/>
  <c r="N354" i="1" s="1"/>
  <c r="N162" i="1"/>
  <c r="N353" i="1" s="1"/>
  <c r="N161" i="1"/>
  <c r="N352" i="1" s="1"/>
  <c r="N160" i="1"/>
  <c r="N351" i="1" s="1"/>
  <c r="F159" i="1"/>
  <c r="N158" i="1"/>
  <c r="N349" i="1" s="1"/>
  <c r="N157" i="1"/>
  <c r="N348" i="1" s="1"/>
  <c r="L157" i="1"/>
  <c r="N156" i="1"/>
  <c r="N347" i="1" s="1"/>
  <c r="N155" i="1"/>
  <c r="N346" i="1" s="1"/>
  <c r="F155" i="1"/>
  <c r="N154" i="1"/>
  <c r="N345" i="1" s="1"/>
  <c r="H154" i="1"/>
  <c r="N151" i="1"/>
  <c r="N342" i="1" s="1"/>
  <c r="G151" i="1"/>
  <c r="G150" i="1"/>
  <c r="G149" i="1"/>
  <c r="H148" i="1"/>
  <c r="F148" i="1"/>
  <c r="N147" i="1"/>
  <c r="N338" i="1" s="1"/>
  <c r="N146" i="1"/>
  <c r="N337" i="1" s="1"/>
  <c r="N145" i="1"/>
  <c r="N336" i="1" s="1"/>
  <c r="F144" i="1"/>
  <c r="L143" i="1"/>
  <c r="J143" i="1"/>
  <c r="I143" i="1"/>
  <c r="G143" i="1"/>
  <c r="L142" i="1"/>
  <c r="J142" i="1"/>
  <c r="I142" i="1"/>
  <c r="G142" i="1"/>
  <c r="J141" i="1"/>
  <c r="I141" i="1"/>
  <c r="G141" i="1"/>
  <c r="J140" i="1"/>
  <c r="I140" i="1"/>
  <c r="G140" i="1"/>
  <c r="F140" i="1"/>
  <c r="N139" i="1"/>
  <c r="N330" i="1" s="1"/>
  <c r="L139" i="1"/>
  <c r="J139" i="1"/>
  <c r="P138" i="1"/>
  <c r="P329" i="1" s="1"/>
  <c r="O138" i="1"/>
  <c r="O329" i="1" s="1"/>
  <c r="N138" i="1"/>
  <c r="N329" i="1" s="1"/>
  <c r="L138" i="1"/>
  <c r="P137" i="1"/>
  <c r="P328" i="1" s="1"/>
  <c r="O137" i="1"/>
  <c r="O328" i="1" s="1"/>
  <c r="N137" i="1"/>
  <c r="N328" i="1" s="1"/>
  <c r="L137" i="1"/>
  <c r="N136" i="1"/>
  <c r="N327" i="1" s="1"/>
  <c r="L136" i="1"/>
  <c r="L135" i="1"/>
  <c r="F135" i="1"/>
  <c r="N133" i="1"/>
  <c r="N324" i="1" s="1"/>
  <c r="N132" i="1"/>
  <c r="N323" i="1" s="1"/>
  <c r="G132" i="1"/>
  <c r="N131" i="1"/>
  <c r="N322" i="1" s="1"/>
  <c r="P130" i="1"/>
  <c r="P321" i="1" s="1"/>
  <c r="O130" i="1"/>
  <c r="O321" i="1" s="1"/>
  <c r="N130" i="1"/>
  <c r="N321" i="1" s="1"/>
  <c r="H130" i="1"/>
  <c r="G130" i="1"/>
  <c r="N129" i="1"/>
  <c r="N320" i="1" s="1"/>
  <c r="N128" i="1"/>
  <c r="N319" i="1" s="1"/>
  <c r="F127" i="1"/>
  <c r="N126" i="1"/>
  <c r="N317" i="1" s="1"/>
  <c r="L126" i="1"/>
  <c r="K126" i="1"/>
  <c r="P125" i="1"/>
  <c r="P316" i="1" s="1"/>
  <c r="O125" i="1"/>
  <c r="O316" i="1" s="1"/>
  <c r="N125" i="1"/>
  <c r="N316" i="1" s="1"/>
  <c r="K125" i="1"/>
  <c r="N124" i="1"/>
  <c r="N315" i="1" s="1"/>
  <c r="K124" i="1"/>
  <c r="P123" i="1"/>
  <c r="P314" i="1" s="1"/>
  <c r="O123" i="1"/>
  <c r="O314" i="1" s="1"/>
  <c r="N123" i="1"/>
  <c r="N314" i="1" s="1"/>
  <c r="L123" i="1"/>
  <c r="K123" i="1"/>
  <c r="F123" i="1"/>
  <c r="P122" i="1"/>
  <c r="P313" i="1" s="1"/>
  <c r="O122" i="1"/>
  <c r="O313" i="1" s="1"/>
  <c r="N122" i="1"/>
  <c r="N313" i="1" s="1"/>
  <c r="I122" i="1"/>
  <c r="G122" i="1"/>
  <c r="P121" i="1"/>
  <c r="P312" i="1" s="1"/>
  <c r="O121" i="1"/>
  <c r="O312" i="1" s="1"/>
  <c r="I121" i="1"/>
  <c r="G121" i="1"/>
  <c r="I120" i="1"/>
  <c r="G120" i="1"/>
  <c r="P119" i="1"/>
  <c r="P310" i="1" s="1"/>
  <c r="O119" i="1"/>
  <c r="O310" i="1" s="1"/>
  <c r="N119" i="1"/>
  <c r="N310" i="1" s="1"/>
  <c r="I119" i="1"/>
  <c r="G119" i="1"/>
  <c r="I118" i="1"/>
  <c r="G118" i="1"/>
  <c r="P117" i="1"/>
  <c r="P308" i="1" s="1"/>
  <c r="O117" i="1"/>
  <c r="O308" i="1" s="1"/>
  <c r="I117" i="1"/>
  <c r="G117" i="1"/>
  <c r="P116" i="1"/>
  <c r="P307" i="1" s="1"/>
  <c r="O116" i="1"/>
  <c r="O307" i="1" s="1"/>
  <c r="I116" i="1"/>
  <c r="G116" i="1"/>
  <c r="F116" i="1"/>
  <c r="P115" i="1"/>
  <c r="P306" i="1" s="1"/>
  <c r="O115" i="1"/>
  <c r="O306" i="1" s="1"/>
  <c r="N115" i="1"/>
  <c r="N306" i="1" s="1"/>
  <c r="P114" i="1"/>
  <c r="P305" i="1" s="1"/>
  <c r="O114" i="1"/>
  <c r="O305" i="1" s="1"/>
  <c r="N114" i="1"/>
  <c r="N305" i="1" s="1"/>
  <c r="P113" i="1"/>
  <c r="P304" i="1" s="1"/>
  <c r="O113" i="1"/>
  <c r="O304" i="1" s="1"/>
  <c r="N113" i="1"/>
  <c r="N304" i="1" s="1"/>
  <c r="F112" i="1"/>
  <c r="L111" i="1"/>
  <c r="J111" i="1"/>
  <c r="L110" i="1"/>
  <c r="J110" i="1"/>
  <c r="G110" i="1"/>
  <c r="L109" i="1"/>
  <c r="J109" i="1"/>
  <c r="L108" i="1"/>
  <c r="K108" i="1"/>
  <c r="J108" i="1"/>
  <c r="F108" i="1"/>
  <c r="L107" i="1"/>
  <c r="K107" i="1"/>
  <c r="J107" i="1"/>
  <c r="I107" i="1"/>
  <c r="H107" i="1"/>
  <c r="G107" i="1"/>
  <c r="E106" i="1"/>
  <c r="E105" i="1"/>
  <c r="J105" i="1" s="1"/>
  <c r="E104" i="1"/>
  <c r="L104" i="1" s="1"/>
  <c r="E103" i="1"/>
  <c r="L102" i="1"/>
  <c r="K102" i="1"/>
  <c r="J102" i="1"/>
  <c r="I102" i="1"/>
  <c r="H102" i="1"/>
  <c r="G102" i="1"/>
  <c r="E101" i="1"/>
  <c r="K101" i="1" s="1"/>
  <c r="E100" i="1"/>
  <c r="E99" i="1"/>
  <c r="L99" i="1" s="1"/>
  <c r="E98" i="1"/>
  <c r="L98" i="1" s="1"/>
  <c r="L97" i="1"/>
  <c r="H97" i="1"/>
  <c r="L96" i="1"/>
  <c r="H96" i="1"/>
  <c r="L95" i="1"/>
  <c r="H95" i="1"/>
  <c r="F95" i="1"/>
  <c r="K94" i="1"/>
  <c r="J94" i="1"/>
  <c r="I94" i="1"/>
  <c r="G94" i="1"/>
  <c r="K93" i="1"/>
  <c r="J93" i="1"/>
  <c r="I93" i="1"/>
  <c r="G93" i="1"/>
  <c r="K92" i="1"/>
  <c r="J92" i="1"/>
  <c r="I92" i="1"/>
  <c r="G92" i="1"/>
  <c r="F92" i="1"/>
  <c r="L90" i="1"/>
  <c r="K90" i="1"/>
  <c r="J90" i="1"/>
  <c r="J91" i="1" s="1"/>
  <c r="I90" i="1"/>
  <c r="H90" i="1"/>
  <c r="G90" i="1"/>
  <c r="G91" i="1" s="1"/>
  <c r="G282" i="1" s="1"/>
  <c r="L88" i="1"/>
  <c r="L89" i="1" s="1"/>
  <c r="K88" i="1"/>
  <c r="J88" i="1"/>
  <c r="I88" i="1"/>
  <c r="H88" i="1"/>
  <c r="G88" i="1"/>
  <c r="L86" i="1"/>
  <c r="L277" i="1" s="1"/>
  <c r="K86" i="1"/>
  <c r="K277" i="1" s="1"/>
  <c r="J86" i="1"/>
  <c r="J277" i="1" s="1"/>
  <c r="I86" i="1"/>
  <c r="I277" i="1" s="1"/>
  <c r="H86" i="1"/>
  <c r="H277" i="1" s="1"/>
  <c r="G86" i="1"/>
  <c r="P85" i="1"/>
  <c r="P276" i="1" s="1"/>
  <c r="O85" i="1"/>
  <c r="O276" i="1" s="1"/>
  <c r="L85" i="1"/>
  <c r="K85" i="1"/>
  <c r="J85" i="1"/>
  <c r="I85" i="1"/>
  <c r="H85" i="1"/>
  <c r="G85" i="1"/>
  <c r="L84" i="1"/>
  <c r="K84" i="1"/>
  <c r="J84" i="1"/>
  <c r="I84" i="1"/>
  <c r="H84" i="1"/>
  <c r="G84" i="1"/>
  <c r="P83" i="1"/>
  <c r="P274" i="1" s="1"/>
  <c r="O83" i="1"/>
  <c r="O274" i="1" s="1"/>
  <c r="L83" i="1"/>
  <c r="K83" i="1"/>
  <c r="J83" i="1"/>
  <c r="I83" i="1"/>
  <c r="H83" i="1"/>
  <c r="G83" i="1"/>
  <c r="L82" i="1"/>
  <c r="K82" i="1"/>
  <c r="J82" i="1"/>
  <c r="I82" i="1"/>
  <c r="H82" i="1"/>
  <c r="G82" i="1"/>
  <c r="P81" i="1"/>
  <c r="P272" i="1" s="1"/>
  <c r="O81" i="1"/>
  <c r="O272" i="1" s="1"/>
  <c r="N81" i="1"/>
  <c r="N272" i="1" s="1"/>
  <c r="L81" i="1"/>
  <c r="K81" i="1"/>
  <c r="J81" i="1"/>
  <c r="I81" i="1"/>
  <c r="H81" i="1"/>
  <c r="G81" i="1"/>
  <c r="F81" i="1"/>
  <c r="L80" i="1"/>
  <c r="K80" i="1"/>
  <c r="J80" i="1"/>
  <c r="I80" i="1"/>
  <c r="H80" i="1"/>
  <c r="G80" i="1"/>
  <c r="D80" i="1"/>
  <c r="L79" i="1"/>
  <c r="K79" i="1"/>
  <c r="J79" i="1"/>
  <c r="I79" i="1"/>
  <c r="H79" i="1"/>
  <c r="G79" i="1"/>
  <c r="L78" i="1"/>
  <c r="K78" i="1"/>
  <c r="J78" i="1"/>
  <c r="I78" i="1"/>
  <c r="H78" i="1"/>
  <c r="G78" i="1"/>
  <c r="L77" i="1"/>
  <c r="K77" i="1"/>
  <c r="J77" i="1"/>
  <c r="I77" i="1"/>
  <c r="H77" i="1"/>
  <c r="G77" i="1"/>
  <c r="P76" i="1"/>
  <c r="P267" i="1" s="1"/>
  <c r="O76" i="1"/>
  <c r="O267" i="1" s="1"/>
  <c r="N76" i="1"/>
  <c r="N267" i="1" s="1"/>
  <c r="L76" i="1"/>
  <c r="K76" i="1"/>
  <c r="J76" i="1"/>
  <c r="I76" i="1"/>
  <c r="H76" i="1"/>
  <c r="G76" i="1"/>
  <c r="F76" i="1"/>
  <c r="L75" i="1"/>
  <c r="K75" i="1"/>
  <c r="J75" i="1"/>
  <c r="I75" i="1"/>
  <c r="H75" i="1"/>
  <c r="G75" i="1"/>
  <c r="L74" i="1"/>
  <c r="K74" i="1"/>
  <c r="J74" i="1"/>
  <c r="I74" i="1"/>
  <c r="H74" i="1"/>
  <c r="G74" i="1"/>
  <c r="L73" i="1"/>
  <c r="K73" i="1"/>
  <c r="J73" i="1"/>
  <c r="I73" i="1"/>
  <c r="H73" i="1"/>
  <c r="G73" i="1"/>
  <c r="L72" i="1"/>
  <c r="K72" i="1"/>
  <c r="J72" i="1"/>
  <c r="I72" i="1"/>
  <c r="H72" i="1"/>
  <c r="G72" i="1"/>
  <c r="N71" i="1"/>
  <c r="N262" i="1" s="1"/>
  <c r="L71" i="1"/>
  <c r="K71" i="1"/>
  <c r="J71" i="1"/>
  <c r="I71" i="1"/>
  <c r="H71" i="1"/>
  <c r="G71" i="1"/>
  <c r="F71" i="1"/>
  <c r="N70" i="1"/>
  <c r="N261" i="1" s="1"/>
  <c r="L70" i="1"/>
  <c r="K70" i="1"/>
  <c r="J70" i="1"/>
  <c r="I70" i="1"/>
  <c r="H70" i="1"/>
  <c r="G70" i="1"/>
  <c r="N69" i="1"/>
  <c r="N260" i="1" s="1"/>
  <c r="L69" i="1"/>
  <c r="K69" i="1"/>
  <c r="J69" i="1"/>
  <c r="I69" i="1"/>
  <c r="H69" i="1"/>
  <c r="G69" i="1"/>
  <c r="N68" i="1"/>
  <c r="N259" i="1" s="1"/>
  <c r="L68" i="1"/>
  <c r="K68" i="1"/>
  <c r="J68" i="1"/>
  <c r="I68" i="1"/>
  <c r="H68" i="1"/>
  <c r="G68" i="1"/>
  <c r="P67" i="1"/>
  <c r="P258" i="1" s="1"/>
  <c r="O67" i="1"/>
  <c r="O258" i="1" s="1"/>
  <c r="N67" i="1"/>
  <c r="N258" i="1" s="1"/>
  <c r="L67" i="1"/>
  <c r="K67" i="1"/>
  <c r="J67" i="1"/>
  <c r="I67" i="1"/>
  <c r="H67" i="1"/>
  <c r="G67" i="1"/>
  <c r="F67" i="1"/>
  <c r="N66" i="1"/>
  <c r="N257" i="1" s="1"/>
  <c r="L66" i="1"/>
  <c r="K66" i="1"/>
  <c r="J66" i="1"/>
  <c r="I66" i="1"/>
  <c r="H66" i="1"/>
  <c r="G66" i="1"/>
  <c r="N65" i="1"/>
  <c r="N256" i="1" s="1"/>
  <c r="L65" i="1"/>
  <c r="K65" i="1"/>
  <c r="J65" i="1"/>
  <c r="I65" i="1"/>
  <c r="H65" i="1"/>
  <c r="G65" i="1"/>
  <c r="N64" i="1"/>
  <c r="N255" i="1" s="1"/>
  <c r="L64" i="1"/>
  <c r="K64" i="1"/>
  <c r="J64" i="1"/>
  <c r="I64" i="1"/>
  <c r="H64" i="1"/>
  <c r="G64" i="1"/>
  <c r="P63" i="1"/>
  <c r="P254" i="1" s="1"/>
  <c r="O63" i="1"/>
  <c r="O254" i="1" s="1"/>
  <c r="N63" i="1"/>
  <c r="N254" i="1" s="1"/>
  <c r="L63" i="1"/>
  <c r="K63" i="1"/>
  <c r="J63" i="1"/>
  <c r="I63" i="1"/>
  <c r="H63" i="1"/>
  <c r="G63" i="1"/>
  <c r="F63" i="1"/>
  <c r="P62" i="1"/>
  <c r="P253" i="1" s="1"/>
  <c r="O62" i="1"/>
  <c r="O253" i="1" s="1"/>
  <c r="N62" i="1"/>
  <c r="N253" i="1" s="1"/>
  <c r="L62" i="1"/>
  <c r="K62" i="1"/>
  <c r="J62" i="1"/>
  <c r="I62" i="1"/>
  <c r="H62" i="1"/>
  <c r="G62" i="1"/>
  <c r="P61" i="1"/>
  <c r="P252" i="1" s="1"/>
  <c r="O61" i="1"/>
  <c r="O252" i="1" s="1"/>
  <c r="N61" i="1"/>
  <c r="N252" i="1" s="1"/>
  <c r="L61" i="1"/>
  <c r="K61" i="1"/>
  <c r="J61" i="1"/>
  <c r="I61" i="1"/>
  <c r="H61" i="1"/>
  <c r="G61" i="1"/>
  <c r="P60" i="1"/>
  <c r="P251" i="1" s="1"/>
  <c r="O60" i="1"/>
  <c r="O251" i="1" s="1"/>
  <c r="N60" i="1"/>
  <c r="N251" i="1" s="1"/>
  <c r="L60" i="1"/>
  <c r="K60" i="1"/>
  <c r="J60" i="1"/>
  <c r="I60" i="1"/>
  <c r="H60" i="1"/>
  <c r="G60" i="1"/>
  <c r="P59" i="1"/>
  <c r="P250" i="1" s="1"/>
  <c r="O59" i="1"/>
  <c r="N59" i="1"/>
  <c r="N250" i="1" s="1"/>
  <c r="L59" i="1"/>
  <c r="K59" i="1"/>
  <c r="J59" i="1"/>
  <c r="I59" i="1"/>
  <c r="H59" i="1"/>
  <c r="G59" i="1"/>
  <c r="F59" i="1"/>
  <c r="N58" i="1"/>
  <c r="N249" i="1" s="1"/>
  <c r="L58" i="1"/>
  <c r="K58" i="1"/>
  <c r="J58" i="1"/>
  <c r="I58" i="1"/>
  <c r="H58" i="1"/>
  <c r="G58" i="1"/>
  <c r="N57" i="1"/>
  <c r="N248" i="1" s="1"/>
  <c r="L57" i="1"/>
  <c r="K57" i="1"/>
  <c r="J57" i="1"/>
  <c r="I57" i="1"/>
  <c r="H57" i="1"/>
  <c r="G57" i="1"/>
  <c r="N56" i="1"/>
  <c r="N247" i="1" s="1"/>
  <c r="L56" i="1"/>
  <c r="K56" i="1"/>
  <c r="J56" i="1"/>
  <c r="I56" i="1"/>
  <c r="H56" i="1"/>
  <c r="G56" i="1"/>
  <c r="N55" i="1"/>
  <c r="N246" i="1" s="1"/>
  <c r="L55" i="1"/>
  <c r="K55" i="1"/>
  <c r="J55" i="1"/>
  <c r="I55" i="1"/>
  <c r="H55" i="1"/>
  <c r="G55" i="1"/>
  <c r="F55" i="1"/>
  <c r="P54" i="1"/>
  <c r="P245" i="1" s="1"/>
  <c r="O54" i="1"/>
  <c r="O245" i="1" s="1"/>
  <c r="N54" i="1"/>
  <c r="L54" i="1"/>
  <c r="K54" i="1"/>
  <c r="J54" i="1"/>
  <c r="I54" i="1"/>
  <c r="H54" i="1"/>
  <c r="G54" i="1"/>
  <c r="P53" i="1"/>
  <c r="P244" i="1" s="1"/>
  <c r="O53" i="1"/>
  <c r="O244" i="1" s="1"/>
  <c r="N53" i="1"/>
  <c r="E53" i="1"/>
  <c r="D53" i="1"/>
  <c r="P52" i="1"/>
  <c r="P243" i="1" s="1"/>
  <c r="O52" i="1"/>
  <c r="O243" i="1" s="1"/>
  <c r="N52" i="1"/>
  <c r="E52" i="1"/>
  <c r="D52" i="1"/>
  <c r="P51" i="1"/>
  <c r="P242" i="1" s="1"/>
  <c r="O51" i="1"/>
  <c r="O242" i="1" s="1"/>
  <c r="N51" i="1"/>
  <c r="E51" i="1"/>
  <c r="L51" i="1" s="1"/>
  <c r="D51" i="1"/>
  <c r="P50" i="1"/>
  <c r="P241" i="1" s="1"/>
  <c r="O50" i="1"/>
  <c r="O241" i="1" s="1"/>
  <c r="N50" i="1"/>
  <c r="N241" i="1" s="1"/>
  <c r="E50" i="1"/>
  <c r="D50" i="1"/>
  <c r="N49" i="1"/>
  <c r="L49" i="1"/>
  <c r="K49" i="1"/>
  <c r="K26" i="1" s="1"/>
  <c r="J49" i="1"/>
  <c r="J26" i="1" s="1"/>
  <c r="I49" i="1"/>
  <c r="H49" i="1"/>
  <c r="G49" i="1"/>
  <c r="D49" i="1"/>
  <c r="N48" i="1"/>
  <c r="L48" i="1"/>
  <c r="H48" i="1"/>
  <c r="N47" i="1"/>
  <c r="L47" i="1"/>
  <c r="K47" i="1"/>
  <c r="J47" i="1"/>
  <c r="I47" i="1"/>
  <c r="H47" i="1"/>
  <c r="H24" i="1" s="1"/>
  <c r="G47" i="1"/>
  <c r="N46" i="1"/>
  <c r="L46" i="1"/>
  <c r="K46" i="1"/>
  <c r="K23" i="1" s="1"/>
  <c r="J46" i="1"/>
  <c r="J23" i="1" s="1"/>
  <c r="I46" i="1"/>
  <c r="H46" i="1"/>
  <c r="H23" i="1" s="1"/>
  <c r="G46" i="1"/>
  <c r="N45" i="1"/>
  <c r="L45" i="1"/>
  <c r="H45" i="1"/>
  <c r="N44" i="1"/>
  <c r="K44" i="1"/>
  <c r="J44" i="1"/>
  <c r="I44" i="1"/>
  <c r="G44" i="1"/>
  <c r="N43" i="1"/>
  <c r="L43" i="1"/>
  <c r="K43" i="1"/>
  <c r="J43" i="1"/>
  <c r="I43" i="1"/>
  <c r="I20" i="1" s="1"/>
  <c r="H43" i="1"/>
  <c r="G43" i="1"/>
  <c r="N42" i="1"/>
  <c r="L42" i="1"/>
  <c r="L19" i="1" s="1"/>
  <c r="K42" i="1"/>
  <c r="K19" i="1" s="1"/>
  <c r="J42" i="1"/>
  <c r="I42" i="1"/>
  <c r="I19" i="1" s="1"/>
  <c r="H42" i="1"/>
  <c r="G42" i="1"/>
  <c r="N41" i="1"/>
  <c r="N40" i="1"/>
  <c r="L40" i="1"/>
  <c r="L17" i="1" s="1"/>
  <c r="K40" i="1"/>
  <c r="J40" i="1"/>
  <c r="J17" i="1" s="1"/>
  <c r="I40" i="1"/>
  <c r="H40" i="1"/>
  <c r="H41" i="1" s="1"/>
  <c r="G40" i="1"/>
  <c r="N39" i="1"/>
  <c r="N38" i="1"/>
  <c r="N37" i="1"/>
  <c r="L37" i="1"/>
  <c r="K37" i="1"/>
  <c r="J37" i="1"/>
  <c r="J14" i="1" s="1"/>
  <c r="I37" i="1"/>
  <c r="H37" i="1"/>
  <c r="H14" i="1" s="1"/>
  <c r="G37" i="1"/>
  <c r="L36" i="1"/>
  <c r="K36" i="1"/>
  <c r="K13" i="1" s="1"/>
  <c r="J36" i="1"/>
  <c r="I36" i="1"/>
  <c r="H36" i="1"/>
  <c r="H13" i="1" s="1"/>
  <c r="G36" i="1"/>
  <c r="G38" i="1" s="1"/>
  <c r="N35" i="1"/>
  <c r="L35" i="1"/>
  <c r="L12" i="1" s="1"/>
  <c r="K35" i="1"/>
  <c r="J35" i="1"/>
  <c r="I35" i="1"/>
  <c r="H35" i="1"/>
  <c r="G35" i="1"/>
  <c r="N34" i="1"/>
  <c r="N33" i="1"/>
  <c r="L33" i="1"/>
  <c r="L10" i="1" s="1"/>
  <c r="K33" i="1"/>
  <c r="J33" i="1"/>
  <c r="J34" i="1" s="1"/>
  <c r="I33" i="1"/>
  <c r="H33" i="1"/>
  <c r="H34" i="1" s="1"/>
  <c r="G33" i="1"/>
  <c r="N32" i="1"/>
  <c r="L32" i="1"/>
  <c r="K32" i="1"/>
  <c r="K9" i="1" s="1"/>
  <c r="J32" i="1"/>
  <c r="I32" i="1"/>
  <c r="H32" i="1"/>
  <c r="H9" i="1" s="1"/>
  <c r="G32" i="1"/>
  <c r="N31" i="1"/>
  <c r="N30" i="1"/>
  <c r="L30" i="1"/>
  <c r="K30" i="1"/>
  <c r="J30" i="1"/>
  <c r="I30" i="1"/>
  <c r="H30" i="1"/>
  <c r="G30" i="1"/>
  <c r="N29" i="1"/>
  <c r="L29" i="1"/>
  <c r="K29" i="1"/>
  <c r="K6" i="1" s="1"/>
  <c r="J29" i="1"/>
  <c r="I29" i="1"/>
  <c r="H29" i="1"/>
  <c r="G29" i="1"/>
  <c r="N28" i="1"/>
  <c r="L28" i="1"/>
  <c r="L5" i="1" s="1"/>
  <c r="K28" i="1"/>
  <c r="J28" i="1"/>
  <c r="I28" i="1"/>
  <c r="H28" i="1"/>
  <c r="G28" i="1"/>
  <c r="N27" i="1"/>
  <c r="L27" i="1"/>
  <c r="K27" i="1"/>
  <c r="J27" i="1"/>
  <c r="I27" i="1"/>
  <c r="I4" i="1" s="1"/>
  <c r="H27" i="1"/>
  <c r="G27" i="1"/>
  <c r="P26" i="1"/>
  <c r="O26" i="1"/>
  <c r="N26" i="1"/>
  <c r="M26" i="1"/>
  <c r="H26" i="1"/>
  <c r="E26" i="1"/>
  <c r="D26" i="1"/>
  <c r="C26" i="1"/>
  <c r="P25" i="1"/>
  <c r="O25" i="1"/>
  <c r="N25" i="1"/>
  <c r="M25" i="1"/>
  <c r="K25" i="1"/>
  <c r="J25" i="1"/>
  <c r="I25" i="1"/>
  <c r="G25" i="1"/>
  <c r="E25" i="1"/>
  <c r="D25" i="1"/>
  <c r="C25" i="1"/>
  <c r="P24" i="1"/>
  <c r="O24" i="1"/>
  <c r="N24" i="1"/>
  <c r="M24" i="1"/>
  <c r="K24" i="1"/>
  <c r="E24" i="1"/>
  <c r="D24" i="1"/>
  <c r="C24" i="1"/>
  <c r="P23" i="1"/>
  <c r="O23" i="1"/>
  <c r="N23" i="1"/>
  <c r="M23" i="1"/>
  <c r="E23" i="1"/>
  <c r="D23" i="1"/>
  <c r="C23" i="1"/>
  <c r="P22" i="1"/>
  <c r="O22" i="1"/>
  <c r="N22" i="1"/>
  <c r="M22" i="1"/>
  <c r="L22" i="1"/>
  <c r="K22" i="1"/>
  <c r="J22" i="1"/>
  <c r="I22" i="1"/>
  <c r="G22" i="1"/>
  <c r="E22" i="1"/>
  <c r="D22" i="1"/>
  <c r="C22" i="1"/>
  <c r="P21" i="1"/>
  <c r="O21" i="1"/>
  <c r="N21" i="1"/>
  <c r="M21" i="1"/>
  <c r="L21" i="1"/>
  <c r="K21" i="1"/>
  <c r="J21" i="1"/>
  <c r="H21" i="1"/>
  <c r="G21" i="1"/>
  <c r="E21" i="1"/>
  <c r="D21" i="1"/>
  <c r="C21" i="1"/>
  <c r="P20" i="1"/>
  <c r="O20" i="1"/>
  <c r="N20" i="1"/>
  <c r="M20" i="1"/>
  <c r="L20" i="1"/>
  <c r="E20" i="1"/>
  <c r="D20" i="1"/>
  <c r="C20" i="1"/>
  <c r="P19" i="1"/>
  <c r="O19" i="1"/>
  <c r="N19" i="1"/>
  <c r="M19" i="1"/>
  <c r="H19" i="1"/>
  <c r="E19" i="1"/>
  <c r="D19" i="1"/>
  <c r="C19" i="1"/>
  <c r="P18" i="1"/>
  <c r="O18" i="1"/>
  <c r="N18" i="1"/>
  <c r="M18" i="1"/>
  <c r="E18" i="1"/>
  <c r="D18" i="1"/>
  <c r="C18" i="1"/>
  <c r="P17" i="1"/>
  <c r="O17" i="1"/>
  <c r="N17" i="1"/>
  <c r="M17" i="1"/>
  <c r="G17" i="1"/>
  <c r="E17" i="1"/>
  <c r="D17" i="1"/>
  <c r="C17" i="1"/>
  <c r="P16" i="1"/>
  <c r="O16" i="1"/>
  <c r="N16" i="1"/>
  <c r="M16" i="1"/>
  <c r="E16" i="1"/>
  <c r="D16" i="1"/>
  <c r="C16" i="1"/>
  <c r="P15" i="1"/>
  <c r="O15" i="1"/>
  <c r="N15" i="1"/>
  <c r="M15" i="1"/>
  <c r="E15" i="1"/>
  <c r="D15" i="1"/>
  <c r="C15" i="1"/>
  <c r="P14" i="1"/>
  <c r="O14" i="1"/>
  <c r="N14" i="1"/>
  <c r="M14" i="1"/>
  <c r="L14" i="1"/>
  <c r="E14" i="1"/>
  <c r="D14" i="1"/>
  <c r="C14" i="1"/>
  <c r="P13" i="1"/>
  <c r="O13" i="1"/>
  <c r="N13" i="1"/>
  <c r="M13" i="1"/>
  <c r="L13" i="1"/>
  <c r="I13" i="1"/>
  <c r="E13" i="1"/>
  <c r="D13" i="1"/>
  <c r="C13" i="1"/>
  <c r="P12" i="1"/>
  <c r="O12" i="1"/>
  <c r="N12" i="1"/>
  <c r="M12" i="1"/>
  <c r="I12" i="1"/>
  <c r="H12" i="1"/>
  <c r="E12" i="1"/>
  <c r="D12" i="1"/>
  <c r="C12" i="1"/>
  <c r="P11" i="1"/>
  <c r="O11" i="1"/>
  <c r="N11" i="1"/>
  <c r="M11" i="1"/>
  <c r="E11" i="1"/>
  <c r="D11" i="1"/>
  <c r="C11" i="1"/>
  <c r="P10" i="1"/>
  <c r="O10" i="1"/>
  <c r="N10" i="1"/>
  <c r="M10" i="1"/>
  <c r="J10" i="1"/>
  <c r="G10" i="1"/>
  <c r="E10" i="1"/>
  <c r="D10" i="1"/>
  <c r="C10" i="1"/>
  <c r="P9" i="1"/>
  <c r="O9" i="1"/>
  <c r="N9" i="1"/>
  <c r="M9" i="1"/>
  <c r="L9" i="1"/>
  <c r="J9" i="1"/>
  <c r="E9" i="1"/>
  <c r="D9" i="1"/>
  <c r="C9" i="1"/>
  <c r="P8" i="1"/>
  <c r="O8" i="1"/>
  <c r="N8" i="1"/>
  <c r="M8" i="1"/>
  <c r="E8" i="1"/>
  <c r="D8" i="1"/>
  <c r="C8" i="1"/>
  <c r="P7" i="1"/>
  <c r="O7" i="1"/>
  <c r="N7" i="1"/>
  <c r="M7" i="1"/>
  <c r="L7" i="1"/>
  <c r="K7" i="1"/>
  <c r="J7" i="1"/>
  <c r="G7" i="1"/>
  <c r="E7" i="1"/>
  <c r="D7" i="1"/>
  <c r="C7" i="1"/>
  <c r="P6" i="1"/>
  <c r="O6" i="1"/>
  <c r="N6" i="1"/>
  <c r="M6" i="1"/>
  <c r="H6" i="1"/>
  <c r="E6" i="1"/>
  <c r="D6" i="1"/>
  <c r="C6" i="1"/>
  <c r="P5" i="1"/>
  <c r="O5" i="1"/>
  <c r="N5" i="1"/>
  <c r="M5" i="1"/>
  <c r="K5" i="1"/>
  <c r="J5" i="1"/>
  <c r="I5" i="1"/>
  <c r="H5" i="1"/>
  <c r="G5" i="1"/>
  <c r="E5" i="1"/>
  <c r="D5" i="1"/>
  <c r="C5" i="1"/>
  <c r="P4" i="1"/>
  <c r="O4" i="1"/>
  <c r="N4" i="1"/>
  <c r="M4" i="1"/>
  <c r="L4" i="1"/>
  <c r="E4" i="1"/>
  <c r="D4" i="1"/>
  <c r="C4" i="1"/>
  <c r="B4" i="1"/>
  <c r="BE3" i="1"/>
  <c r="BZ3" i="1" s="1"/>
  <c r="CU3" i="1" s="1"/>
  <c r="DP3" i="1" s="1"/>
  <c r="EK3" i="1" s="1"/>
  <c r="FF3" i="1" s="1"/>
  <c r="GA3" i="1" s="1"/>
  <c r="GV3" i="1" s="1"/>
  <c r="HQ3" i="1" s="1"/>
  <c r="BD3" i="1"/>
  <c r="BY3" i="1" s="1"/>
  <c r="CT3" i="1" s="1"/>
  <c r="DO3" i="1" s="1"/>
  <c r="EJ3" i="1" s="1"/>
  <c r="FE3" i="1" s="1"/>
  <c r="FZ3" i="1" s="1"/>
  <c r="GU3" i="1" s="1"/>
  <c r="HP3" i="1" s="1"/>
  <c r="BC3" i="1"/>
  <c r="BX3" i="1" s="1"/>
  <c r="CS3" i="1" s="1"/>
  <c r="DN3" i="1" s="1"/>
  <c r="EI3" i="1" s="1"/>
  <c r="FD3" i="1" s="1"/>
  <c r="FY3" i="1" s="1"/>
  <c r="GT3" i="1" s="1"/>
  <c r="HO3" i="1" s="1"/>
  <c r="BB3" i="1"/>
  <c r="BW3" i="1" s="1"/>
  <c r="CR3" i="1" s="1"/>
  <c r="DM3" i="1" s="1"/>
  <c r="EH3" i="1" s="1"/>
  <c r="FC3" i="1" s="1"/>
  <c r="FX3" i="1" s="1"/>
  <c r="GS3" i="1" s="1"/>
  <c r="HN3" i="1" s="1"/>
  <c r="BA3" i="1"/>
  <c r="BV3" i="1" s="1"/>
  <c r="CQ3" i="1" s="1"/>
  <c r="DL3" i="1" s="1"/>
  <c r="EG3" i="1" s="1"/>
  <c r="FB3" i="1" s="1"/>
  <c r="FW3" i="1" s="1"/>
  <c r="GR3" i="1" s="1"/>
  <c r="HM3" i="1" s="1"/>
  <c r="AZ3" i="1"/>
  <c r="BU3" i="1" s="1"/>
  <c r="CP3" i="1" s="1"/>
  <c r="DK3" i="1" s="1"/>
  <c r="EF3" i="1" s="1"/>
  <c r="FA3" i="1" s="1"/>
  <c r="FV3" i="1" s="1"/>
  <c r="GQ3" i="1" s="1"/>
  <c r="HL3" i="1" s="1"/>
  <c r="AY3" i="1"/>
  <c r="BT3" i="1" s="1"/>
  <c r="CO3" i="1" s="1"/>
  <c r="DJ3" i="1" s="1"/>
  <c r="EE3" i="1" s="1"/>
  <c r="EZ3" i="1" s="1"/>
  <c r="FU3" i="1" s="1"/>
  <c r="GP3" i="1" s="1"/>
  <c r="HK3" i="1" s="1"/>
  <c r="AX3" i="1"/>
  <c r="BS3" i="1" s="1"/>
  <c r="CN3" i="1" s="1"/>
  <c r="DI3" i="1" s="1"/>
  <c r="ED3" i="1" s="1"/>
  <c r="EY3" i="1" s="1"/>
  <c r="FT3" i="1" s="1"/>
  <c r="GO3" i="1" s="1"/>
  <c r="HJ3" i="1" s="1"/>
  <c r="AW3" i="1"/>
  <c r="BR3" i="1" s="1"/>
  <c r="CM3" i="1" s="1"/>
  <c r="DH3" i="1" s="1"/>
  <c r="EC3" i="1" s="1"/>
  <c r="EX3" i="1" s="1"/>
  <c r="FS3" i="1" s="1"/>
  <c r="GN3" i="1" s="1"/>
  <c r="HI3" i="1" s="1"/>
  <c r="AV3" i="1"/>
  <c r="BQ3" i="1" s="1"/>
  <c r="CL3" i="1" s="1"/>
  <c r="DG3" i="1" s="1"/>
  <c r="EB3" i="1" s="1"/>
  <c r="EW3" i="1" s="1"/>
  <c r="FR3" i="1" s="1"/>
  <c r="GM3" i="1" s="1"/>
  <c r="HH3" i="1" s="1"/>
  <c r="AU3" i="1"/>
  <c r="BP3" i="1" s="1"/>
  <c r="CK3" i="1" s="1"/>
  <c r="DF3" i="1" s="1"/>
  <c r="EA3" i="1" s="1"/>
  <c r="EV3" i="1" s="1"/>
  <c r="FQ3" i="1" s="1"/>
  <c r="GL3" i="1" s="1"/>
  <c r="HG3" i="1" s="1"/>
  <c r="AT3" i="1"/>
  <c r="BO3" i="1" s="1"/>
  <c r="CJ3" i="1" s="1"/>
  <c r="DE3" i="1" s="1"/>
  <c r="DZ3" i="1" s="1"/>
  <c r="EU3" i="1" s="1"/>
  <c r="FP3" i="1" s="1"/>
  <c r="GK3" i="1" s="1"/>
  <c r="HF3" i="1" s="1"/>
  <c r="AS3" i="1"/>
  <c r="BN3" i="1" s="1"/>
  <c r="CI3" i="1" s="1"/>
  <c r="DD3" i="1" s="1"/>
  <c r="DY3" i="1" s="1"/>
  <c r="ET3" i="1" s="1"/>
  <c r="FO3" i="1" s="1"/>
  <c r="GJ3" i="1" s="1"/>
  <c r="HE3" i="1" s="1"/>
  <c r="AR3" i="1"/>
  <c r="BM3" i="1" s="1"/>
  <c r="CH3" i="1" s="1"/>
  <c r="DC3" i="1" s="1"/>
  <c r="DX3" i="1" s="1"/>
  <c r="ES3" i="1" s="1"/>
  <c r="FN3" i="1" s="1"/>
  <c r="GI3" i="1" s="1"/>
  <c r="HD3" i="1" s="1"/>
  <c r="AQ3" i="1"/>
  <c r="BL3" i="1" s="1"/>
  <c r="CG3" i="1" s="1"/>
  <c r="DB3" i="1" s="1"/>
  <c r="DW3" i="1" s="1"/>
  <c r="ER3" i="1" s="1"/>
  <c r="FM3" i="1" s="1"/>
  <c r="GH3" i="1" s="1"/>
  <c r="HC3" i="1" s="1"/>
  <c r="AP3" i="1"/>
  <c r="BK3" i="1" s="1"/>
  <c r="CF3" i="1" s="1"/>
  <c r="DA3" i="1" s="1"/>
  <c r="DV3" i="1" s="1"/>
  <c r="EQ3" i="1" s="1"/>
  <c r="FL3" i="1" s="1"/>
  <c r="GG3" i="1" s="1"/>
  <c r="HB3" i="1" s="1"/>
  <c r="AO3" i="1"/>
  <c r="BJ3" i="1" s="1"/>
  <c r="CE3" i="1" s="1"/>
  <c r="CZ3" i="1" s="1"/>
  <c r="DU3" i="1" s="1"/>
  <c r="EP3" i="1" s="1"/>
  <c r="FK3" i="1" s="1"/>
  <c r="GF3" i="1" s="1"/>
  <c r="HA3" i="1" s="1"/>
  <c r="AN3" i="1"/>
  <c r="BI3" i="1" s="1"/>
  <c r="CD3" i="1" s="1"/>
  <c r="CY3" i="1" s="1"/>
  <c r="DT3" i="1" s="1"/>
  <c r="EO3" i="1" s="1"/>
  <c r="FJ3" i="1" s="1"/>
  <c r="GE3" i="1" s="1"/>
  <c r="GZ3" i="1" s="1"/>
  <c r="AM3" i="1"/>
  <c r="BH3" i="1" s="1"/>
  <c r="CC3" i="1" s="1"/>
  <c r="CX3" i="1" s="1"/>
  <c r="DS3" i="1" s="1"/>
  <c r="EN3" i="1" s="1"/>
  <c r="FI3" i="1" s="1"/>
  <c r="GD3" i="1" s="1"/>
  <c r="GY3" i="1" s="1"/>
  <c r="AL3" i="1"/>
  <c r="BG3" i="1" s="1"/>
  <c r="CB3" i="1" s="1"/>
  <c r="CW3" i="1" s="1"/>
  <c r="DR3" i="1" s="1"/>
  <c r="EM3" i="1" s="1"/>
  <c r="FH3" i="1" s="1"/>
  <c r="GC3" i="1" s="1"/>
  <c r="GX3" i="1" s="1"/>
  <c r="BE2" i="1"/>
  <c r="BZ2" i="1" s="1"/>
  <c r="CU2" i="1" s="1"/>
  <c r="DP2" i="1" s="1"/>
  <c r="EK2" i="1" s="1"/>
  <c r="FF2" i="1" s="1"/>
  <c r="GA2" i="1" s="1"/>
  <c r="GV2" i="1" s="1"/>
  <c r="HQ2" i="1" s="1"/>
  <c r="BD2" i="1"/>
  <c r="BY2" i="1" s="1"/>
  <c r="CT2" i="1" s="1"/>
  <c r="DO2" i="1" s="1"/>
  <c r="EJ2" i="1" s="1"/>
  <c r="FE2" i="1" s="1"/>
  <c r="FZ2" i="1" s="1"/>
  <c r="GU2" i="1" s="1"/>
  <c r="HP2" i="1" s="1"/>
  <c r="BC2" i="1"/>
  <c r="BX2" i="1" s="1"/>
  <c r="CS2" i="1" s="1"/>
  <c r="DN2" i="1" s="1"/>
  <c r="EI2" i="1" s="1"/>
  <c r="FD2" i="1" s="1"/>
  <c r="FY2" i="1" s="1"/>
  <c r="GT2" i="1" s="1"/>
  <c r="HO2" i="1" s="1"/>
  <c r="BB2" i="1"/>
  <c r="BW2" i="1" s="1"/>
  <c r="CR2" i="1" s="1"/>
  <c r="DM2" i="1" s="1"/>
  <c r="EH2" i="1" s="1"/>
  <c r="FC2" i="1" s="1"/>
  <c r="FX2" i="1" s="1"/>
  <c r="GS2" i="1" s="1"/>
  <c r="HN2" i="1" s="1"/>
  <c r="BA2" i="1"/>
  <c r="BV2" i="1" s="1"/>
  <c r="CQ2" i="1" s="1"/>
  <c r="DL2" i="1" s="1"/>
  <c r="EG2" i="1" s="1"/>
  <c r="FB2" i="1" s="1"/>
  <c r="FW2" i="1" s="1"/>
  <c r="GR2" i="1" s="1"/>
  <c r="HM2" i="1" s="1"/>
  <c r="AZ2" i="1"/>
  <c r="BU2" i="1" s="1"/>
  <c r="CP2" i="1" s="1"/>
  <c r="DK2" i="1" s="1"/>
  <c r="EF2" i="1" s="1"/>
  <c r="FA2" i="1" s="1"/>
  <c r="FV2" i="1" s="1"/>
  <c r="GQ2" i="1" s="1"/>
  <c r="HL2" i="1" s="1"/>
  <c r="AY2" i="1"/>
  <c r="BT2" i="1" s="1"/>
  <c r="CO2" i="1" s="1"/>
  <c r="DJ2" i="1" s="1"/>
  <c r="EE2" i="1" s="1"/>
  <c r="EZ2" i="1" s="1"/>
  <c r="FU2" i="1" s="1"/>
  <c r="GP2" i="1" s="1"/>
  <c r="HK2" i="1" s="1"/>
  <c r="AX2" i="1"/>
  <c r="BS2" i="1" s="1"/>
  <c r="CN2" i="1" s="1"/>
  <c r="DI2" i="1" s="1"/>
  <c r="ED2" i="1" s="1"/>
  <c r="EY2" i="1" s="1"/>
  <c r="FT2" i="1" s="1"/>
  <c r="GO2" i="1" s="1"/>
  <c r="HJ2" i="1" s="1"/>
  <c r="AW2" i="1"/>
  <c r="BR2" i="1" s="1"/>
  <c r="CM2" i="1" s="1"/>
  <c r="DH2" i="1" s="1"/>
  <c r="EC2" i="1" s="1"/>
  <c r="EX2" i="1" s="1"/>
  <c r="FS2" i="1" s="1"/>
  <c r="GN2" i="1" s="1"/>
  <c r="HI2" i="1" s="1"/>
  <c r="AV2" i="1"/>
  <c r="BQ2" i="1" s="1"/>
  <c r="CL2" i="1" s="1"/>
  <c r="DG2" i="1" s="1"/>
  <c r="EB2" i="1" s="1"/>
  <c r="EW2" i="1" s="1"/>
  <c r="FR2" i="1" s="1"/>
  <c r="GM2" i="1" s="1"/>
  <c r="HH2" i="1" s="1"/>
  <c r="AU2" i="1"/>
  <c r="BP2" i="1" s="1"/>
  <c r="CK2" i="1" s="1"/>
  <c r="DF2" i="1" s="1"/>
  <c r="EA2" i="1" s="1"/>
  <c r="EV2" i="1" s="1"/>
  <c r="FQ2" i="1" s="1"/>
  <c r="GL2" i="1" s="1"/>
  <c r="HG2" i="1" s="1"/>
  <c r="AT2" i="1"/>
  <c r="BO2" i="1" s="1"/>
  <c r="CJ2" i="1" s="1"/>
  <c r="DE2" i="1" s="1"/>
  <c r="DZ2" i="1" s="1"/>
  <c r="EU2" i="1" s="1"/>
  <c r="FP2" i="1" s="1"/>
  <c r="GK2" i="1" s="1"/>
  <c r="HF2" i="1" s="1"/>
  <c r="AS2" i="1"/>
  <c r="BN2" i="1" s="1"/>
  <c r="CI2" i="1" s="1"/>
  <c r="DD2" i="1" s="1"/>
  <c r="DY2" i="1" s="1"/>
  <c r="ET2" i="1" s="1"/>
  <c r="FO2" i="1" s="1"/>
  <c r="GJ2" i="1" s="1"/>
  <c r="HE2" i="1" s="1"/>
  <c r="AR2" i="1"/>
  <c r="BM2" i="1" s="1"/>
  <c r="CH2" i="1" s="1"/>
  <c r="DC2" i="1" s="1"/>
  <c r="DX2" i="1" s="1"/>
  <c r="ES2" i="1" s="1"/>
  <c r="FN2" i="1" s="1"/>
  <c r="GI2" i="1" s="1"/>
  <c r="HD2" i="1" s="1"/>
  <c r="AQ2" i="1"/>
  <c r="BL2" i="1" s="1"/>
  <c r="CG2" i="1" s="1"/>
  <c r="DB2" i="1" s="1"/>
  <c r="DW2" i="1" s="1"/>
  <c r="ER2" i="1" s="1"/>
  <c r="FM2" i="1" s="1"/>
  <c r="GH2" i="1" s="1"/>
  <c r="HC2" i="1" s="1"/>
  <c r="AP2" i="1"/>
  <c r="BK2" i="1" s="1"/>
  <c r="CF2" i="1" s="1"/>
  <c r="DA2" i="1" s="1"/>
  <c r="DV2" i="1" s="1"/>
  <c r="EQ2" i="1" s="1"/>
  <c r="FL2" i="1" s="1"/>
  <c r="GG2" i="1" s="1"/>
  <c r="HB2" i="1" s="1"/>
  <c r="AO2" i="1"/>
  <c r="BJ2" i="1" s="1"/>
  <c r="CE2" i="1" s="1"/>
  <c r="CZ2" i="1" s="1"/>
  <c r="DU2" i="1" s="1"/>
  <c r="EP2" i="1" s="1"/>
  <c r="FK2" i="1" s="1"/>
  <c r="GF2" i="1" s="1"/>
  <c r="HA2" i="1" s="1"/>
  <c r="AN2" i="1"/>
  <c r="BI2" i="1" s="1"/>
  <c r="CD2" i="1" s="1"/>
  <c r="CY2" i="1" s="1"/>
  <c r="DT2" i="1" s="1"/>
  <c r="EO2" i="1" s="1"/>
  <c r="FJ2" i="1" s="1"/>
  <c r="GE2" i="1" s="1"/>
  <c r="GZ2" i="1" s="1"/>
  <c r="AM2" i="1"/>
  <c r="BH2" i="1" s="1"/>
  <c r="CC2" i="1" s="1"/>
  <c r="CX2" i="1" s="1"/>
  <c r="DS2" i="1" s="1"/>
  <c r="EN2" i="1" s="1"/>
  <c r="FI2" i="1" s="1"/>
  <c r="GD2" i="1" s="1"/>
  <c r="GY2" i="1" s="1"/>
  <c r="AL2" i="1"/>
  <c r="BG2" i="1" s="1"/>
  <c r="CB2" i="1" s="1"/>
  <c r="CW2" i="1" s="1"/>
  <c r="DR2" i="1" s="1"/>
  <c r="EM2" i="1" s="1"/>
  <c r="FH2" i="1" s="1"/>
  <c r="GC2" i="1" s="1"/>
  <c r="GX2" i="1" s="1"/>
  <c r="J13" i="1" l="1"/>
  <c r="H117" i="1"/>
  <c r="H122" i="1"/>
  <c r="G20" i="1"/>
  <c r="I24" i="1"/>
  <c r="G14" i="1"/>
  <c r="G51" i="1"/>
  <c r="G108" i="1"/>
  <c r="G109" i="1"/>
  <c r="H133" i="1"/>
  <c r="I152" i="1"/>
  <c r="I179" i="1"/>
  <c r="H226" i="1"/>
  <c r="J179" i="1"/>
  <c r="H128" i="1"/>
  <c r="H134" i="1"/>
  <c r="J136" i="1"/>
  <c r="J138" i="1"/>
  <c r="K179" i="1"/>
  <c r="H131" i="1"/>
  <c r="H129" i="1"/>
  <c r="J135" i="1"/>
  <c r="L199" i="1"/>
  <c r="I6" i="1"/>
  <c r="H127" i="1"/>
  <c r="L140" i="1"/>
  <c r="L141" i="1"/>
  <c r="CR228" i="1"/>
  <c r="I9" i="1"/>
  <c r="J24" i="1"/>
  <c r="J157" i="1"/>
  <c r="J101" i="1"/>
  <c r="H108" i="1"/>
  <c r="G133" i="1"/>
  <c r="K140" i="1"/>
  <c r="H151" i="1"/>
  <c r="H153" i="1"/>
  <c r="J155" i="1"/>
  <c r="I181" i="1"/>
  <c r="L101" i="1"/>
  <c r="H109" i="1"/>
  <c r="H110" i="1"/>
  <c r="G127" i="1"/>
  <c r="K141" i="1"/>
  <c r="L155" i="1"/>
  <c r="J158" i="1"/>
  <c r="K181" i="1"/>
  <c r="K187" i="1" s="1"/>
  <c r="G129" i="1"/>
  <c r="G131" i="1"/>
  <c r="H150" i="1"/>
  <c r="H152" i="1"/>
  <c r="L158" i="1"/>
  <c r="L181" i="1"/>
  <c r="G128" i="1"/>
  <c r="I7" i="1"/>
  <c r="K142" i="1"/>
  <c r="H25" i="1"/>
  <c r="I26" i="1"/>
  <c r="K10" i="1"/>
  <c r="H50" i="1"/>
  <c r="K109" i="1"/>
  <c r="H119" i="1"/>
  <c r="AV211" i="1"/>
  <c r="G255" i="1"/>
  <c r="H4" i="1"/>
  <c r="H118" i="1"/>
  <c r="BD211" i="1"/>
  <c r="K255" i="1"/>
  <c r="ED189" i="1"/>
  <c r="EG228" i="1"/>
  <c r="L255" i="1"/>
  <c r="K110" i="1"/>
  <c r="J124" i="1"/>
  <c r="J126" i="1"/>
  <c r="EC183" i="1"/>
  <c r="J272" i="1"/>
  <c r="K111" i="1"/>
  <c r="H116" i="1"/>
  <c r="H121" i="1"/>
  <c r="J123" i="1"/>
  <c r="H178" i="1"/>
  <c r="G270" i="1"/>
  <c r="J6" i="1"/>
  <c r="K283" i="1"/>
  <c r="I283" i="1"/>
  <c r="G283" i="1"/>
  <c r="I148" i="1"/>
  <c r="I151" i="1"/>
  <c r="I154" i="1"/>
  <c r="I150" i="1"/>
  <c r="I153" i="1"/>
  <c r="K157" i="1"/>
  <c r="K155" i="1"/>
  <c r="K158" i="1"/>
  <c r="K156" i="1"/>
  <c r="DL183" i="1"/>
  <c r="DK183" i="1"/>
  <c r="I134" i="1"/>
  <c r="I132" i="1"/>
  <c r="I130" i="1"/>
  <c r="I128" i="1"/>
  <c r="I127" i="1"/>
  <c r="I133" i="1"/>
  <c r="I131" i="1"/>
  <c r="I129" i="1"/>
  <c r="K137" i="1"/>
  <c r="K138" i="1"/>
  <c r="K135" i="1"/>
  <c r="K139" i="1"/>
  <c r="K136" i="1"/>
  <c r="L31" i="1"/>
  <c r="DO194" i="1"/>
  <c r="DK194" i="1"/>
  <c r="CZ194" i="1"/>
  <c r="I108" i="1"/>
  <c r="I111" i="1"/>
  <c r="I109" i="1"/>
  <c r="I110" i="1"/>
  <c r="DL222" i="1"/>
  <c r="DM222" i="1"/>
  <c r="DE222" i="1"/>
  <c r="G277" i="1"/>
  <c r="H212" i="1"/>
  <c r="L212" i="1"/>
  <c r="EV183" i="1"/>
  <c r="I226" i="1"/>
  <c r="DA228" i="1"/>
  <c r="G39" i="1"/>
  <c r="FA183" i="1"/>
  <c r="DL228" i="1"/>
  <c r="H39" i="1"/>
  <c r="CC183" i="1"/>
  <c r="BM194" i="1"/>
  <c r="DX228" i="1"/>
  <c r="P66" i="1"/>
  <c r="P257" i="1" s="1"/>
  <c r="F98" i="1"/>
  <c r="CE183" i="1"/>
  <c r="CU194" i="1"/>
  <c r="L265" i="1"/>
  <c r="F286" i="1"/>
  <c r="I98" i="1"/>
  <c r="H105" i="1"/>
  <c r="CL183" i="1"/>
  <c r="AN211" i="1"/>
  <c r="EH228" i="1"/>
  <c r="K98" i="1"/>
  <c r="I105" i="1"/>
  <c r="K105" i="1"/>
  <c r="DT183" i="1"/>
  <c r="EG194" i="1"/>
  <c r="BK228" i="1"/>
  <c r="H20" i="1"/>
  <c r="G24" i="1"/>
  <c r="I38" i="1"/>
  <c r="G4" i="1"/>
  <c r="I34" i="1"/>
  <c r="I10" i="1"/>
  <c r="K12" i="1"/>
  <c r="G19" i="1"/>
  <c r="J20" i="1"/>
  <c r="G13" i="1"/>
  <c r="G26" i="1"/>
  <c r="L52" i="1"/>
  <c r="I52" i="1"/>
  <c r="I14" i="1"/>
  <c r="I21" i="1"/>
  <c r="L24" i="1"/>
  <c r="G6" i="1"/>
  <c r="G23" i="1"/>
  <c r="J219" i="1"/>
  <c r="K219" i="1"/>
  <c r="J100" i="1"/>
  <c r="L100" i="1"/>
  <c r="H100" i="1"/>
  <c r="G100" i="1"/>
  <c r="H191" i="1"/>
  <c r="L191" i="1"/>
  <c r="J191" i="1"/>
  <c r="H87" i="1"/>
  <c r="K100" i="1"/>
  <c r="K89" i="1"/>
  <c r="K280" i="1" s="1"/>
  <c r="J99" i="1"/>
  <c r="G99" i="1"/>
  <c r="G103" i="1"/>
  <c r="H143" i="1"/>
  <c r="H140" i="1"/>
  <c r="H141" i="1"/>
  <c r="K91" i="1"/>
  <c r="I103" i="1"/>
  <c r="FF194" i="1"/>
  <c r="FA194" i="1"/>
  <c r="EY194" i="1"/>
  <c r="G50" i="1"/>
  <c r="L124" i="1"/>
  <c r="L125" i="1"/>
  <c r="CG183" i="1"/>
  <c r="EB183" i="1"/>
  <c r="FB183" i="1"/>
  <c r="EC189" i="1"/>
  <c r="AT194" i="1"/>
  <c r="DC194" i="1"/>
  <c r="EJ194" i="1"/>
  <c r="AQ211" i="1"/>
  <c r="CU211" i="1"/>
  <c r="L274" i="1"/>
  <c r="G274" i="1"/>
  <c r="CM183" i="1"/>
  <c r="EE183" i="1"/>
  <c r="EK189" i="1"/>
  <c r="CE194" i="1"/>
  <c r="DL194" i="1"/>
  <c r="CO183" i="1"/>
  <c r="EJ183" i="1"/>
  <c r="FB189" i="1"/>
  <c r="CI194" i="1"/>
  <c r="DP194" i="1"/>
  <c r="BE211" i="1"/>
  <c r="CS183" i="1"/>
  <c r="ES183" i="1"/>
  <c r="CL194" i="1"/>
  <c r="DT194" i="1"/>
  <c r="CT183" i="1"/>
  <c r="ET183" i="1"/>
  <c r="EB194" i="1"/>
  <c r="K199" i="1"/>
  <c r="CX211" i="1"/>
  <c r="DC211" i="1"/>
  <c r="H101" i="1"/>
  <c r="EC194" i="1"/>
  <c r="G271" i="1"/>
  <c r="K271" i="1"/>
  <c r="I271" i="1"/>
  <c r="J226" i="1"/>
  <c r="DO228" i="1"/>
  <c r="EQ228" i="1"/>
  <c r="EU216" i="1"/>
  <c r="GK216" i="1" s="1"/>
  <c r="K224" i="1"/>
  <c r="DP228" i="1"/>
  <c r="FC216" i="1"/>
  <c r="GS216" i="1" s="1"/>
  <c r="AX222" i="1"/>
  <c r="DR228" i="1"/>
  <c r="G265" i="1"/>
  <c r="BA222" i="1"/>
  <c r="BG222" i="1"/>
  <c r="CY228" i="1"/>
  <c r="EC228" i="1"/>
  <c r="G267" i="1"/>
  <c r="J285" i="1"/>
  <c r="CW222" i="1"/>
  <c r="CZ228" i="1"/>
  <c r="EF228" i="1"/>
  <c r="L286" i="1"/>
  <c r="G15" i="1"/>
  <c r="K39" i="1"/>
  <c r="I41" i="1"/>
  <c r="I17" i="1"/>
  <c r="J11" i="1"/>
  <c r="H7" i="1"/>
  <c r="G12" i="1"/>
  <c r="K17" i="1"/>
  <c r="L25" i="1"/>
  <c r="L26" i="1"/>
  <c r="K14" i="1"/>
  <c r="G31" i="1"/>
  <c r="J39" i="1"/>
  <c r="H16" i="1"/>
  <c r="H52" i="1"/>
  <c r="G52" i="1"/>
  <c r="I23" i="1"/>
  <c r="J41" i="1"/>
  <c r="K51" i="1"/>
  <c r="J51" i="1"/>
  <c r="H91" i="1"/>
  <c r="G87" i="1"/>
  <c r="K87" i="1"/>
  <c r="K50" i="1"/>
  <c r="G89" i="1"/>
  <c r="K106" i="1"/>
  <c r="L106" i="1"/>
  <c r="J106" i="1"/>
  <c r="I106" i="1"/>
  <c r="H106" i="1"/>
  <c r="G98" i="1"/>
  <c r="H99" i="1"/>
  <c r="I100" i="1"/>
  <c r="I101" i="1"/>
  <c r="L105" i="1"/>
  <c r="I187" i="1"/>
  <c r="G154" i="1"/>
  <c r="G152" i="1"/>
  <c r="G148" i="1"/>
  <c r="G153" i="1"/>
  <c r="G262" i="1"/>
  <c r="H262" i="1"/>
  <c r="L262" i="1"/>
  <c r="K262" i="1"/>
  <c r="I262" i="1"/>
  <c r="H189" i="1"/>
  <c r="BN189" i="1" s="1"/>
  <c r="BU183" i="1"/>
  <c r="BM183" i="1"/>
  <c r="G104" i="1"/>
  <c r="F103" i="1"/>
  <c r="H104" i="1"/>
  <c r="G105" i="1"/>
  <c r="J104" i="1"/>
  <c r="P118" i="1"/>
  <c r="DJ183" i="1"/>
  <c r="DC183" i="1"/>
  <c r="H192" i="1"/>
  <c r="L192" i="1"/>
  <c r="I192" i="1"/>
  <c r="J192" i="1"/>
  <c r="L178" i="1"/>
  <c r="J180" i="1"/>
  <c r="K180" i="1"/>
  <c r="K185" i="1"/>
  <c r="L180" i="1"/>
  <c r="AV183" i="1"/>
  <c r="AN183" i="1"/>
  <c r="DD183" i="1"/>
  <c r="CD183" i="1"/>
  <c r="CQ183" i="1"/>
  <c r="DS183" i="1"/>
  <c r="EI183" i="1"/>
  <c r="EZ183" i="1"/>
  <c r="EZ189" i="1"/>
  <c r="AL194" i="1"/>
  <c r="J208" i="1"/>
  <c r="K208" i="1"/>
  <c r="I208" i="1"/>
  <c r="DU183" i="1"/>
  <c r="EK183" i="1"/>
  <c r="BB194" i="1"/>
  <c r="GA211" i="1"/>
  <c r="DT211" i="1"/>
  <c r="EK222" i="1"/>
  <c r="ED222" i="1"/>
  <c r="DV222" i="1"/>
  <c r="L243" i="1"/>
  <c r="J243" i="1"/>
  <c r="G243" i="1"/>
  <c r="G181" i="1"/>
  <c r="CI183" i="1"/>
  <c r="CU183" i="1"/>
  <c r="DW183" i="1"/>
  <c r="EN183" i="1"/>
  <c r="FD183" i="1"/>
  <c r="J190" i="1"/>
  <c r="J193" i="1"/>
  <c r="K193" i="1"/>
  <c r="J196" i="1"/>
  <c r="L202" i="1"/>
  <c r="G202" i="1"/>
  <c r="DU211" i="1"/>
  <c r="BG216" i="1"/>
  <c r="FB222" i="1"/>
  <c r="FC222" i="1"/>
  <c r="EU222" i="1"/>
  <c r="EM222" i="1"/>
  <c r="L248" i="1"/>
  <c r="I248" i="1"/>
  <c r="G179" i="1"/>
  <c r="H181" i="1"/>
  <c r="CK183" i="1"/>
  <c r="EA183" i="1"/>
  <c r="ER183" i="1"/>
  <c r="L190" i="1"/>
  <c r="I191" i="1"/>
  <c r="CP194" i="1"/>
  <c r="CR194" i="1"/>
  <c r="CB194" i="1"/>
  <c r="CQ194" i="1"/>
  <c r="CM194" i="1"/>
  <c r="CJ194" i="1"/>
  <c r="CD194" i="1"/>
  <c r="GQ194" i="1"/>
  <c r="I202" i="1"/>
  <c r="DJ211" i="1"/>
  <c r="DN211" i="1"/>
  <c r="DL211" i="1"/>
  <c r="DK211" i="1"/>
  <c r="DF211" i="1"/>
  <c r="DD211" i="1"/>
  <c r="BO216" i="1"/>
  <c r="H248" i="1"/>
  <c r="E204" i="1"/>
  <c r="G200" i="1"/>
  <c r="EI211" i="1"/>
  <c r="EK211" i="1"/>
  <c r="EJ211" i="1"/>
  <c r="EE211" i="1"/>
  <c r="EC211" i="1"/>
  <c r="EB211" i="1"/>
  <c r="BW216" i="1"/>
  <c r="G275" i="1"/>
  <c r="K275" i="1"/>
  <c r="H275" i="1"/>
  <c r="L275" i="1"/>
  <c r="BK194" i="1"/>
  <c r="DA194" i="1"/>
  <c r="DR194" i="1"/>
  <c r="EH194" i="1"/>
  <c r="FB194" i="1"/>
  <c r="GR194" i="1" s="1"/>
  <c r="AO211" i="1"/>
  <c r="J247" i="1"/>
  <c r="F246" i="1"/>
  <c r="I275" i="1"/>
  <c r="BA228" i="1"/>
  <c r="AW228" i="1"/>
  <c r="AT228" i="1"/>
  <c r="AO228" i="1"/>
  <c r="AL228" i="1"/>
  <c r="BS194" i="1"/>
  <c r="DD194" i="1"/>
  <c r="DU194" i="1"/>
  <c r="EK194" i="1"/>
  <c r="GV194" i="1" s="1"/>
  <c r="G209" i="1"/>
  <c r="H213" i="1"/>
  <c r="BV222" i="1"/>
  <c r="BW222" i="1"/>
  <c r="L249" i="1"/>
  <c r="K249" i="1"/>
  <c r="J249" i="1"/>
  <c r="H249" i="1"/>
  <c r="BU194" i="1"/>
  <c r="DH194" i="1"/>
  <c r="DY194" i="1"/>
  <c r="EQ194" i="1"/>
  <c r="J209" i="1"/>
  <c r="AW211" i="1"/>
  <c r="CE211" i="1"/>
  <c r="F212" i="1"/>
  <c r="GR216" i="1"/>
  <c r="J220" i="1"/>
  <c r="K221" i="1"/>
  <c r="CU222" i="1"/>
  <c r="CN222" i="1"/>
  <c r="CI222" i="1"/>
  <c r="CF222" i="1"/>
  <c r="AP222" i="1"/>
  <c r="L227" i="1"/>
  <c r="J227" i="1"/>
  <c r="G227" i="1"/>
  <c r="BB228" i="1"/>
  <c r="I241" i="1"/>
  <c r="G249" i="1"/>
  <c r="L257" i="1"/>
  <c r="K257" i="1"/>
  <c r="H257" i="1"/>
  <c r="J257" i="1"/>
  <c r="G257" i="1"/>
  <c r="K269" i="1"/>
  <c r="L269" i="1"/>
  <c r="G269" i="1"/>
  <c r="H269" i="1"/>
  <c r="J276" i="1"/>
  <c r="K276" i="1"/>
  <c r="DI194" i="1"/>
  <c r="DZ194" i="1"/>
  <c r="ES194" i="1"/>
  <c r="G199" i="1"/>
  <c r="AY211" i="1"/>
  <c r="CM211" i="1"/>
  <c r="EM216" i="1"/>
  <c r="GC216" i="1" s="1"/>
  <c r="AS222" i="1"/>
  <c r="BE228" i="1"/>
  <c r="L253" i="1"/>
  <c r="J253" i="1"/>
  <c r="G253" i="1"/>
  <c r="K253" i="1"/>
  <c r="H253" i="1"/>
  <c r="G258" i="1"/>
  <c r="H258" i="1"/>
  <c r="L258" i="1"/>
  <c r="K258" i="1"/>
  <c r="BN228" i="1"/>
  <c r="H225" i="1"/>
  <c r="BS228" i="1"/>
  <c r="DD228" i="1"/>
  <c r="DU228" i="1"/>
  <c r="EK228" i="1"/>
  <c r="GV228" i="1" s="1"/>
  <c r="L261" i="1"/>
  <c r="J261" i="1"/>
  <c r="G261" i="1"/>
  <c r="F223" i="1"/>
  <c r="K225" i="1"/>
  <c r="BV228" i="1"/>
  <c r="DG228" i="1"/>
  <c r="G250" i="1"/>
  <c r="K250" i="1"/>
  <c r="H250" i="1"/>
  <c r="H261" i="1"/>
  <c r="J264" i="1"/>
  <c r="G223" i="1"/>
  <c r="G224" i="1"/>
  <c r="L225" i="1"/>
  <c r="CB228" i="1"/>
  <c r="DH228" i="1"/>
  <c r="DY228" i="1"/>
  <c r="EY228" i="1"/>
  <c r="J244" i="1"/>
  <c r="I250" i="1"/>
  <c r="K261" i="1"/>
  <c r="J223" i="1"/>
  <c r="H224" i="1"/>
  <c r="DI228" i="1"/>
  <c r="DZ228" i="1"/>
  <c r="L250" i="1"/>
  <c r="F267" i="1"/>
  <c r="L271" i="1"/>
  <c r="E358" i="1"/>
  <c r="F326" i="1"/>
  <c r="H265" i="1"/>
  <c r="H267" i="1"/>
  <c r="K267" i="1"/>
  <c r="F283" i="1"/>
  <c r="I285" i="1"/>
  <c r="F339" i="1"/>
  <c r="L8" i="1"/>
  <c r="H18" i="1"/>
  <c r="H11" i="1"/>
  <c r="D271" i="1"/>
  <c r="D85" i="1"/>
  <c r="D276" i="1" s="1"/>
  <c r="J12" i="1"/>
  <c r="H282" i="1"/>
  <c r="J4" i="1"/>
  <c r="K4" i="1"/>
  <c r="I11" i="1"/>
  <c r="K20" i="1"/>
  <c r="H31" i="1"/>
  <c r="K34" i="1"/>
  <c r="H38" i="1"/>
  <c r="I39" i="1"/>
  <c r="K41" i="1"/>
  <c r="H10" i="1"/>
  <c r="J19" i="1"/>
  <c r="H22" i="1"/>
  <c r="I31" i="1"/>
  <c r="L34" i="1"/>
  <c r="L41" i="1"/>
  <c r="G9" i="1"/>
  <c r="I18" i="1"/>
  <c r="J31" i="1"/>
  <c r="J38" i="1"/>
  <c r="L53" i="1"/>
  <c r="F50" i="1"/>
  <c r="K53" i="1"/>
  <c r="J53" i="1"/>
  <c r="H53" i="1"/>
  <c r="G53" i="1"/>
  <c r="O250" i="1"/>
  <c r="O64" i="1"/>
  <c r="J367" i="1"/>
  <c r="J279" i="1"/>
  <c r="J89" i="1"/>
  <c r="H17" i="1"/>
  <c r="L23" i="1"/>
  <c r="K31" i="1"/>
  <c r="K38" i="1"/>
  <c r="L39" i="1"/>
  <c r="I53" i="1"/>
  <c r="G16" i="1"/>
  <c r="G34" i="1"/>
  <c r="L38" i="1"/>
  <c r="G41" i="1"/>
  <c r="L280" i="1"/>
  <c r="L6" i="1"/>
  <c r="J282" i="1"/>
  <c r="I50" i="1"/>
  <c r="J52" i="1"/>
  <c r="I87" i="1"/>
  <c r="K367" i="1"/>
  <c r="K279" i="1"/>
  <c r="G368" i="1"/>
  <c r="G281" i="1"/>
  <c r="I91" i="1"/>
  <c r="J50" i="1"/>
  <c r="K52" i="1"/>
  <c r="H366" i="1"/>
  <c r="J87" i="1"/>
  <c r="L367" i="1"/>
  <c r="L279" i="1"/>
  <c r="H368" i="1"/>
  <c r="H281" i="1"/>
  <c r="I366" i="1"/>
  <c r="I368" i="1"/>
  <c r="I281" i="1"/>
  <c r="L50" i="1"/>
  <c r="H51" i="1"/>
  <c r="P64" i="1"/>
  <c r="O68" i="1"/>
  <c r="O259" i="1" s="1"/>
  <c r="J366" i="1"/>
  <c r="L87" i="1"/>
  <c r="H89" i="1"/>
  <c r="J368" i="1"/>
  <c r="J281" i="1"/>
  <c r="L91" i="1"/>
  <c r="P309" i="1"/>
  <c r="P136" i="1"/>
  <c r="P327" i="1" s="1"/>
  <c r="P129" i="1"/>
  <c r="P320" i="1" s="1"/>
  <c r="P124" i="1"/>
  <c r="P315" i="1" s="1"/>
  <c r="I51" i="1"/>
  <c r="O65" i="1"/>
  <c r="P68" i="1"/>
  <c r="P259" i="1" s="1"/>
  <c r="K366" i="1"/>
  <c r="G367" i="1"/>
  <c r="G279" i="1"/>
  <c r="I89" i="1"/>
  <c r="K368" i="1"/>
  <c r="K281" i="1"/>
  <c r="P65" i="1"/>
  <c r="L366" i="1"/>
  <c r="H367" i="1"/>
  <c r="H279" i="1"/>
  <c r="L368" i="1"/>
  <c r="L281" i="1"/>
  <c r="O66" i="1"/>
  <c r="O257" i="1" s="1"/>
  <c r="I367" i="1"/>
  <c r="I279" i="1"/>
  <c r="O128" i="1"/>
  <c r="O319" i="1" s="1"/>
  <c r="H185" i="1"/>
  <c r="J187" i="1"/>
  <c r="H98" i="1"/>
  <c r="I99" i="1"/>
  <c r="H103" i="1"/>
  <c r="I104" i="1"/>
  <c r="P128" i="1"/>
  <c r="P319" i="1" s="1"/>
  <c r="N134" i="1"/>
  <c r="N325" i="1" s="1"/>
  <c r="O139" i="1"/>
  <c r="O330" i="1" s="1"/>
  <c r="I184" i="1"/>
  <c r="J186" i="1"/>
  <c r="H197" i="1"/>
  <c r="L218" i="1"/>
  <c r="K218" i="1"/>
  <c r="J218" i="1"/>
  <c r="I218" i="1"/>
  <c r="H218" i="1"/>
  <c r="G218" i="1"/>
  <c r="J98" i="1"/>
  <c r="K99" i="1"/>
  <c r="J103" i="1"/>
  <c r="K104" i="1"/>
  <c r="O120" i="1"/>
  <c r="O133" i="1"/>
  <c r="P139" i="1"/>
  <c r="P330" i="1" s="1"/>
  <c r="J185" i="1"/>
  <c r="K103" i="1"/>
  <c r="E297" i="1"/>
  <c r="P120" i="1"/>
  <c r="P133" i="1"/>
  <c r="G101" i="1"/>
  <c r="L103" i="1"/>
  <c r="E296" i="1"/>
  <c r="G106" i="1"/>
  <c r="O126" i="1"/>
  <c r="O317" i="1" s="1"/>
  <c r="O131" i="1"/>
  <c r="O322" i="1" s="1"/>
  <c r="L187" i="1"/>
  <c r="E293" i="1"/>
  <c r="E289" i="1"/>
  <c r="E298" i="1"/>
  <c r="E295" i="1"/>
  <c r="O118" i="1"/>
  <c r="P126" i="1"/>
  <c r="P317" i="1" s="1"/>
  <c r="P131" i="1"/>
  <c r="P322" i="1" s="1"/>
  <c r="BC183" i="1"/>
  <c r="AU183" i="1"/>
  <c r="AM183" i="1"/>
  <c r="BB183" i="1"/>
  <c r="AT183" i="1"/>
  <c r="AL183" i="1"/>
  <c r="BA183" i="1"/>
  <c r="AS183" i="1"/>
  <c r="AZ183" i="1"/>
  <c r="AR183" i="1"/>
  <c r="G189" i="1"/>
  <c r="AY183" i="1"/>
  <c r="AQ183" i="1"/>
  <c r="AX183" i="1"/>
  <c r="AP183" i="1"/>
  <c r="BE183" i="1"/>
  <c r="AW183" i="1"/>
  <c r="AO183" i="1"/>
  <c r="BD183" i="1"/>
  <c r="FS211" i="1"/>
  <c r="BS189" i="1"/>
  <c r="BK189" i="1"/>
  <c r="BZ189" i="1"/>
  <c r="BR189" i="1"/>
  <c r="BJ189" i="1"/>
  <c r="BY189" i="1"/>
  <c r="BQ189" i="1"/>
  <c r="BI189" i="1"/>
  <c r="BX189" i="1"/>
  <c r="BP189" i="1"/>
  <c r="BH189" i="1"/>
  <c r="BU189" i="1"/>
  <c r="BM189" i="1"/>
  <c r="BN183" i="1"/>
  <c r="BV183" i="1"/>
  <c r="L186" i="1"/>
  <c r="BO189" i="1"/>
  <c r="FZ211" i="1"/>
  <c r="K178" i="1"/>
  <c r="L179" i="1"/>
  <c r="G182" i="1"/>
  <c r="BG183" i="1"/>
  <c r="BO183" i="1"/>
  <c r="BW183" i="1"/>
  <c r="CF183" i="1"/>
  <c r="CN183" i="1"/>
  <c r="CW183" i="1"/>
  <c r="DE183" i="1"/>
  <c r="DM183" i="1"/>
  <c r="DV183" i="1"/>
  <c r="ED183" i="1"/>
  <c r="EM183" i="1"/>
  <c r="EU183" i="1"/>
  <c r="FC183" i="1"/>
  <c r="E184" i="1"/>
  <c r="BT189" i="1"/>
  <c r="FC189" i="1"/>
  <c r="J195" i="1"/>
  <c r="J197" i="1"/>
  <c r="F217" i="1"/>
  <c r="H182" i="1"/>
  <c r="BH183" i="1"/>
  <c r="BP183" i="1"/>
  <c r="BX183" i="1"/>
  <c r="CX183" i="1"/>
  <c r="GD183" i="1" s="1"/>
  <c r="DF183" i="1"/>
  <c r="GL183" i="1" s="1"/>
  <c r="DN183" i="1"/>
  <c r="GT183" i="1" s="1"/>
  <c r="E185" i="1"/>
  <c r="E186" i="1"/>
  <c r="E187" i="1"/>
  <c r="BV189" i="1"/>
  <c r="L195" i="1"/>
  <c r="H196" i="1"/>
  <c r="L201" i="1"/>
  <c r="E205" i="1"/>
  <c r="K201" i="1"/>
  <c r="J201" i="1"/>
  <c r="I201" i="1"/>
  <c r="H201" i="1"/>
  <c r="F199" i="1"/>
  <c r="G201" i="1"/>
  <c r="G333" i="1"/>
  <c r="G334" i="1"/>
  <c r="G331" i="1"/>
  <c r="N166" i="1"/>
  <c r="N357" i="1" s="1"/>
  <c r="G180" i="1"/>
  <c r="I182" i="1"/>
  <c r="EH189" i="1"/>
  <c r="DZ189" i="1"/>
  <c r="DR189" i="1"/>
  <c r="EG189" i="1"/>
  <c r="DY189" i="1"/>
  <c r="EF189" i="1"/>
  <c r="DX189" i="1"/>
  <c r="EE189" i="1"/>
  <c r="DW189" i="1"/>
  <c r="EJ189" i="1"/>
  <c r="EB189" i="1"/>
  <c r="DT189" i="1"/>
  <c r="BI183" i="1"/>
  <c r="BQ183" i="1"/>
  <c r="FR183" i="1" s="1"/>
  <c r="BY183" i="1"/>
  <c r="CH183" i="1"/>
  <c r="CP183" i="1"/>
  <c r="CY183" i="1"/>
  <c r="DG183" i="1"/>
  <c r="DO183" i="1"/>
  <c r="DX183" i="1"/>
  <c r="GI183" i="1" s="1"/>
  <c r="EF183" i="1"/>
  <c r="GQ183" i="1" s="1"/>
  <c r="EO183" i="1"/>
  <c r="EW183" i="1"/>
  <c r="FE183" i="1"/>
  <c r="G185" i="1"/>
  <c r="G187" i="1"/>
  <c r="I189" i="1"/>
  <c r="BW189" i="1"/>
  <c r="DS189" i="1"/>
  <c r="J198" i="1"/>
  <c r="F178" i="1"/>
  <c r="H180" i="1"/>
  <c r="J182" i="1"/>
  <c r="EY189" i="1"/>
  <c r="EQ189" i="1"/>
  <c r="FF189" i="1"/>
  <c r="EX189" i="1"/>
  <c r="EP189" i="1"/>
  <c r="FE189" i="1"/>
  <c r="EW189" i="1"/>
  <c r="EO189" i="1"/>
  <c r="FD189" i="1"/>
  <c r="EV189" i="1"/>
  <c r="EN189" i="1"/>
  <c r="FA189" i="1"/>
  <c r="ES189" i="1"/>
  <c r="BJ183" i="1"/>
  <c r="BR183" i="1"/>
  <c r="BZ183" i="1"/>
  <c r="CZ183" i="1"/>
  <c r="DH183" i="1"/>
  <c r="DP183" i="1"/>
  <c r="DY183" i="1"/>
  <c r="GJ183" i="1" s="1"/>
  <c r="EG183" i="1"/>
  <c r="GR183" i="1" s="1"/>
  <c r="EP183" i="1"/>
  <c r="EX183" i="1"/>
  <c r="FF183" i="1"/>
  <c r="H184" i="1"/>
  <c r="J189" i="1"/>
  <c r="DU189" i="1"/>
  <c r="ER189" i="1"/>
  <c r="K198" i="1"/>
  <c r="K299" i="1"/>
  <c r="K300" i="1"/>
  <c r="K301" i="1"/>
  <c r="K302" i="1"/>
  <c r="G310" i="1"/>
  <c r="G311" i="1"/>
  <c r="G307" i="1"/>
  <c r="G313" i="1"/>
  <c r="G309" i="1"/>
  <c r="G308" i="1"/>
  <c r="G312" i="1"/>
  <c r="G178" i="1"/>
  <c r="I180" i="1"/>
  <c r="K182" i="1"/>
  <c r="BK183" i="1"/>
  <c r="BS183" i="1"/>
  <c r="CB183" i="1"/>
  <c r="CJ183" i="1"/>
  <c r="DA183" i="1"/>
  <c r="DI183" i="1"/>
  <c r="DR183" i="1"/>
  <c r="DZ183" i="1"/>
  <c r="EH183" i="1"/>
  <c r="EQ183" i="1"/>
  <c r="EY183" i="1"/>
  <c r="I185" i="1"/>
  <c r="BG189" i="1"/>
  <c r="DV189" i="1"/>
  <c r="ET189" i="1"/>
  <c r="L203" i="1"/>
  <c r="FW216" i="1"/>
  <c r="HM216" i="1" s="1"/>
  <c r="CQ228" i="1"/>
  <c r="CI228" i="1"/>
  <c r="CP228" i="1"/>
  <c r="CH228" i="1"/>
  <c r="CO228" i="1"/>
  <c r="CG228" i="1"/>
  <c r="CN228" i="1"/>
  <c r="CF228" i="1"/>
  <c r="CU228" i="1"/>
  <c r="GA228" i="1" s="1"/>
  <c r="HQ228" i="1" s="1"/>
  <c r="CM228" i="1"/>
  <c r="CE228" i="1"/>
  <c r="CT228" i="1"/>
  <c r="CL228" i="1"/>
  <c r="CD228" i="1"/>
  <c r="CS228" i="1"/>
  <c r="CK228" i="1"/>
  <c r="CC228" i="1"/>
  <c r="L182" i="1"/>
  <c r="BL183" i="1"/>
  <c r="BT183" i="1"/>
  <c r="DB183" i="1"/>
  <c r="BL189" i="1"/>
  <c r="EA189" i="1"/>
  <c r="EU189" i="1"/>
  <c r="G206" i="1"/>
  <c r="K207" i="1"/>
  <c r="J207" i="1"/>
  <c r="I207" i="1"/>
  <c r="G207" i="1"/>
  <c r="F207" i="1"/>
  <c r="K210" i="1"/>
  <c r="J210" i="1"/>
  <c r="I210" i="1"/>
  <c r="G210" i="1"/>
  <c r="FH216" i="1"/>
  <c r="GX216" i="1" s="1"/>
  <c r="FP216" i="1"/>
  <c r="HF216" i="1" s="1"/>
  <c r="FX216" i="1"/>
  <c r="HN216" i="1" s="1"/>
  <c r="K190" i="1"/>
  <c r="K191" i="1"/>
  <c r="K192" i="1"/>
  <c r="L193" i="1"/>
  <c r="AM194" i="1"/>
  <c r="AU194" i="1"/>
  <c r="BC194" i="1"/>
  <c r="BL194" i="1"/>
  <c r="BT194" i="1"/>
  <c r="CC194" i="1"/>
  <c r="CK194" i="1"/>
  <c r="CS194" i="1"/>
  <c r="DB194" i="1"/>
  <c r="DJ194" i="1"/>
  <c r="DS194" i="1"/>
  <c r="EA194" i="1"/>
  <c r="EI194" i="1"/>
  <c r="ER194" i="1"/>
  <c r="EZ194" i="1"/>
  <c r="L197" i="1"/>
  <c r="H202" i="1"/>
  <c r="I209" i="1"/>
  <c r="AP211" i="1"/>
  <c r="AX211" i="1"/>
  <c r="CF211" i="1"/>
  <c r="CN211" i="1"/>
  <c r="CW211" i="1"/>
  <c r="DE211" i="1"/>
  <c r="DM211" i="1"/>
  <c r="DV211" i="1"/>
  <c r="ED211" i="1"/>
  <c r="BH216" i="1"/>
  <c r="FI216" i="1" s="1"/>
  <c r="BP216" i="1"/>
  <c r="FQ216" i="1" s="1"/>
  <c r="BX216" i="1"/>
  <c r="FY216" i="1" s="1"/>
  <c r="EN216" i="1"/>
  <c r="GD216" i="1" s="1"/>
  <c r="EV216" i="1"/>
  <c r="GL216" i="1" s="1"/>
  <c r="FD216" i="1"/>
  <c r="GT216" i="1" s="1"/>
  <c r="H217" i="1"/>
  <c r="L219" i="1"/>
  <c r="K220" i="1"/>
  <c r="L221" i="1"/>
  <c r="AQ222" i="1"/>
  <c r="AY222" i="1"/>
  <c r="BH222" i="1"/>
  <c r="BP222" i="1"/>
  <c r="BX222" i="1"/>
  <c r="CG222" i="1"/>
  <c r="CO222" i="1"/>
  <c r="CX222" i="1"/>
  <c r="DF222" i="1"/>
  <c r="DN222" i="1"/>
  <c r="DW222" i="1"/>
  <c r="EE222" i="1"/>
  <c r="EN222" i="1"/>
  <c r="EV222" i="1"/>
  <c r="FD222" i="1"/>
  <c r="H223" i="1"/>
  <c r="I224" i="1"/>
  <c r="K226" i="1"/>
  <c r="H227" i="1"/>
  <c r="AM228" i="1"/>
  <c r="AU228" i="1"/>
  <c r="BC228" i="1"/>
  <c r="BL228" i="1"/>
  <c r="BT228" i="1"/>
  <c r="DB228" i="1"/>
  <c r="DJ228" i="1"/>
  <c r="DS228" i="1"/>
  <c r="EA228" i="1"/>
  <c r="EI228" i="1"/>
  <c r="ER228" i="1"/>
  <c r="EZ228" i="1"/>
  <c r="L299" i="1"/>
  <c r="L300" i="1"/>
  <c r="L301" i="1"/>
  <c r="L302" i="1"/>
  <c r="H310" i="1"/>
  <c r="H311" i="1"/>
  <c r="H312" i="1"/>
  <c r="H308" i="1"/>
  <c r="H313" i="1"/>
  <c r="H309" i="1"/>
  <c r="H307" i="1"/>
  <c r="J328" i="1"/>
  <c r="J330" i="1"/>
  <c r="J327" i="1"/>
  <c r="J326" i="1"/>
  <c r="J329" i="1"/>
  <c r="H333" i="1"/>
  <c r="H334" i="1"/>
  <c r="H331" i="1"/>
  <c r="AN194" i="1"/>
  <c r="AV194" i="1"/>
  <c r="BD194" i="1"/>
  <c r="L196" i="1"/>
  <c r="E198" i="1"/>
  <c r="CG211" i="1"/>
  <c r="FM211" i="1" s="1"/>
  <c r="CO211" i="1"/>
  <c r="FU211" i="1" s="1"/>
  <c r="BI216" i="1"/>
  <c r="FJ216" i="1" s="1"/>
  <c r="BQ216" i="1"/>
  <c r="FR216" i="1" s="1"/>
  <c r="BY216" i="1"/>
  <c r="FZ216" i="1" s="1"/>
  <c r="EO216" i="1"/>
  <c r="GE216" i="1" s="1"/>
  <c r="EW216" i="1"/>
  <c r="GM216" i="1" s="1"/>
  <c r="FE216" i="1"/>
  <c r="GU216" i="1" s="1"/>
  <c r="I217" i="1"/>
  <c r="L220" i="1"/>
  <c r="AR222" i="1"/>
  <c r="AZ222" i="1"/>
  <c r="BI222" i="1"/>
  <c r="BQ222" i="1"/>
  <c r="BY222" i="1"/>
  <c r="CH222" i="1"/>
  <c r="CP222" i="1"/>
  <c r="CY222" i="1"/>
  <c r="DG222" i="1"/>
  <c r="DO222" i="1"/>
  <c r="DX222" i="1"/>
  <c r="EF222" i="1"/>
  <c r="EO222" i="1"/>
  <c r="EW222" i="1"/>
  <c r="FE222" i="1"/>
  <c r="I223" i="1"/>
  <c r="J224" i="1"/>
  <c r="G225" i="1"/>
  <c r="L226" i="1"/>
  <c r="I227" i="1"/>
  <c r="AN228" i="1"/>
  <c r="AV228" i="1"/>
  <c r="BD228" i="1"/>
  <c r="BM228" i="1"/>
  <c r="BU228" i="1"/>
  <c r="DC228" i="1"/>
  <c r="DK228" i="1"/>
  <c r="DT228" i="1"/>
  <c r="EB228" i="1"/>
  <c r="EJ228" i="1"/>
  <c r="ES228" i="1"/>
  <c r="FA228" i="1"/>
  <c r="I311" i="1"/>
  <c r="I307" i="1"/>
  <c r="I312" i="1"/>
  <c r="I308" i="1"/>
  <c r="I310" i="1"/>
  <c r="I313" i="1"/>
  <c r="K330" i="1"/>
  <c r="K327" i="1"/>
  <c r="K329" i="1"/>
  <c r="K326" i="1"/>
  <c r="K328" i="1"/>
  <c r="I333" i="1"/>
  <c r="I334" i="1"/>
  <c r="I331" i="1"/>
  <c r="K347" i="1"/>
  <c r="K348" i="1"/>
  <c r="K349" i="1"/>
  <c r="K346" i="1"/>
  <c r="L245" i="1"/>
  <c r="K245" i="1"/>
  <c r="J245" i="1"/>
  <c r="I245" i="1"/>
  <c r="H245" i="1"/>
  <c r="G245" i="1"/>
  <c r="AO194" i="1"/>
  <c r="AW194" i="1"/>
  <c r="BE194" i="1"/>
  <c r="GA194" i="1" s="1"/>
  <c r="HQ194" i="1" s="1"/>
  <c r="BN194" i="1"/>
  <c r="BV194" i="1"/>
  <c r="FW194" i="1" s="1"/>
  <c r="HM194" i="1" s="1"/>
  <c r="E197" i="1"/>
  <c r="H200" i="1"/>
  <c r="J202" i="1"/>
  <c r="AR211" i="1"/>
  <c r="AZ211" i="1"/>
  <c r="CH211" i="1"/>
  <c r="CP211" i="1"/>
  <c r="CY211" i="1"/>
  <c r="GE211" i="1" s="1"/>
  <c r="DG211" i="1"/>
  <c r="GM211" i="1" s="1"/>
  <c r="DO211" i="1"/>
  <c r="GU211" i="1" s="1"/>
  <c r="DX211" i="1"/>
  <c r="GI211" i="1" s="1"/>
  <c r="EF211" i="1"/>
  <c r="GQ211" i="1" s="1"/>
  <c r="BJ216" i="1"/>
  <c r="FK216" i="1" s="1"/>
  <c r="BR216" i="1"/>
  <c r="FS216" i="1" s="1"/>
  <c r="BZ216" i="1"/>
  <c r="GA216" i="1" s="1"/>
  <c r="EP216" i="1"/>
  <c r="GF216" i="1" s="1"/>
  <c r="EX216" i="1"/>
  <c r="GN216" i="1" s="1"/>
  <c r="FF216" i="1"/>
  <c r="GV216" i="1" s="1"/>
  <c r="J217" i="1"/>
  <c r="BJ222" i="1"/>
  <c r="BR222" i="1"/>
  <c r="BZ222" i="1"/>
  <c r="GA222" i="1" s="1"/>
  <c r="CQ222" i="1"/>
  <c r="FW222" i="1" s="1"/>
  <c r="CZ222" i="1"/>
  <c r="DH222" i="1"/>
  <c r="DP222" i="1"/>
  <c r="DY222" i="1"/>
  <c r="EG222" i="1"/>
  <c r="GR222" i="1" s="1"/>
  <c r="EP222" i="1"/>
  <c r="EX222" i="1"/>
  <c r="FF222" i="1"/>
  <c r="ET228" i="1"/>
  <c r="GJ228" i="1" s="1"/>
  <c r="FB228" i="1"/>
  <c r="GR228" i="1" s="1"/>
  <c r="L330" i="1"/>
  <c r="L327" i="1"/>
  <c r="L329" i="1"/>
  <c r="L326" i="1"/>
  <c r="L328" i="1"/>
  <c r="J333" i="1"/>
  <c r="J334" i="1"/>
  <c r="J331" i="1"/>
  <c r="F190" i="1"/>
  <c r="G193" i="1"/>
  <c r="AP194" i="1"/>
  <c r="AX194" i="1"/>
  <c r="BG194" i="1"/>
  <c r="BO194" i="1"/>
  <c r="FP194" i="1" s="1"/>
  <c r="BW194" i="1"/>
  <c r="CF194" i="1"/>
  <c r="CN194" i="1"/>
  <c r="CW194" i="1"/>
  <c r="DE194" i="1"/>
  <c r="DM194" i="1"/>
  <c r="DV194" i="1"/>
  <c r="GG194" i="1" s="1"/>
  <c r="ED194" i="1"/>
  <c r="GO194" i="1" s="1"/>
  <c r="EM194" i="1"/>
  <c r="EU194" i="1"/>
  <c r="FC194" i="1"/>
  <c r="E195" i="1"/>
  <c r="E196" i="1"/>
  <c r="H199" i="1"/>
  <c r="I200" i="1"/>
  <c r="K202" i="1"/>
  <c r="K203" i="1"/>
  <c r="L204" i="1"/>
  <c r="E206" i="1"/>
  <c r="AS211" i="1"/>
  <c r="BA211" i="1"/>
  <c r="CI211" i="1"/>
  <c r="CQ211" i="1"/>
  <c r="CZ211" i="1"/>
  <c r="GF211" i="1" s="1"/>
  <c r="DH211" i="1"/>
  <c r="GN211" i="1" s="1"/>
  <c r="DP211" i="1"/>
  <c r="GV211" i="1" s="1"/>
  <c r="HQ211" i="1" s="1"/>
  <c r="DY211" i="1"/>
  <c r="GJ211" i="1" s="1"/>
  <c r="EG211" i="1"/>
  <c r="GR211" i="1" s="1"/>
  <c r="H215" i="1"/>
  <c r="BK216" i="1"/>
  <c r="FL216" i="1" s="1"/>
  <c r="BS216" i="1"/>
  <c r="FT216" i="1" s="1"/>
  <c r="EQ216" i="1"/>
  <c r="GG216" i="1" s="1"/>
  <c r="EY216" i="1"/>
  <c r="GO216" i="1" s="1"/>
  <c r="K217" i="1"/>
  <c r="G219" i="1"/>
  <c r="G221" i="1"/>
  <c r="AL222" i="1"/>
  <c r="AT222" i="1"/>
  <c r="BB222" i="1"/>
  <c r="BK222" i="1"/>
  <c r="BS222" i="1"/>
  <c r="FT222" i="1" s="1"/>
  <c r="CB222" i="1"/>
  <c r="CJ222" i="1"/>
  <c r="CR222" i="1"/>
  <c r="DA222" i="1"/>
  <c r="DI222" i="1"/>
  <c r="DR222" i="1"/>
  <c r="GC222" i="1" s="1"/>
  <c r="DZ222" i="1"/>
  <c r="GK222" i="1" s="1"/>
  <c r="EH222" i="1"/>
  <c r="GS222" i="1" s="1"/>
  <c r="EQ222" i="1"/>
  <c r="EY222" i="1"/>
  <c r="K223" i="1"/>
  <c r="I225" i="1"/>
  <c r="K227" i="1"/>
  <c r="AP228" i="1"/>
  <c r="AX228" i="1"/>
  <c r="BG228" i="1"/>
  <c r="FH228" i="1" s="1"/>
  <c r="BO228" i="1"/>
  <c r="FP228" i="1" s="1"/>
  <c r="BW228" i="1"/>
  <c r="FX228" i="1" s="1"/>
  <c r="CW228" i="1"/>
  <c r="DE228" i="1"/>
  <c r="DM228" i="1"/>
  <c r="DV228" i="1"/>
  <c r="GG228" i="1" s="1"/>
  <c r="ED228" i="1"/>
  <c r="GO228" i="1" s="1"/>
  <c r="EM228" i="1"/>
  <c r="EU228" i="1"/>
  <c r="FC228" i="1"/>
  <c r="G302" i="1"/>
  <c r="G300" i="1"/>
  <c r="G301" i="1"/>
  <c r="G299" i="1"/>
  <c r="G323" i="1"/>
  <c r="G320" i="1"/>
  <c r="G325" i="1"/>
  <c r="G322" i="1"/>
  <c r="G319" i="1"/>
  <c r="G321" i="1"/>
  <c r="G324" i="1"/>
  <c r="G318" i="1"/>
  <c r="K334" i="1"/>
  <c r="K331" i="1"/>
  <c r="K333" i="1"/>
  <c r="G344" i="1"/>
  <c r="G340" i="1"/>
  <c r="G345" i="1"/>
  <c r="G341" i="1"/>
  <c r="G342" i="1"/>
  <c r="G343" i="1"/>
  <c r="G339" i="1"/>
  <c r="I309" i="1"/>
  <c r="G190" i="1"/>
  <c r="G191" i="1"/>
  <c r="G192" i="1"/>
  <c r="H193" i="1"/>
  <c r="AQ194" i="1"/>
  <c r="AY194" i="1"/>
  <c r="BH194" i="1"/>
  <c r="BP194" i="1"/>
  <c r="BX194" i="1"/>
  <c r="CG194" i="1"/>
  <c r="CO194" i="1"/>
  <c r="CX194" i="1"/>
  <c r="DF194" i="1"/>
  <c r="DN194" i="1"/>
  <c r="DW194" i="1"/>
  <c r="EE194" i="1"/>
  <c r="EN194" i="1"/>
  <c r="EV194" i="1"/>
  <c r="FD194" i="1"/>
  <c r="I199" i="1"/>
  <c r="J200" i="1"/>
  <c r="AL211" i="1"/>
  <c r="AT211" i="1"/>
  <c r="BB211" i="1"/>
  <c r="CB211" i="1"/>
  <c r="CJ211" i="1"/>
  <c r="CR211" i="1"/>
  <c r="DA211" i="1"/>
  <c r="GG211" i="1" s="1"/>
  <c r="DI211" i="1"/>
  <c r="DR211" i="1"/>
  <c r="DZ211" i="1"/>
  <c r="EH211" i="1"/>
  <c r="H214" i="1"/>
  <c r="BL216" i="1"/>
  <c r="FM216" i="1" s="1"/>
  <c r="BT216" i="1"/>
  <c r="FU216" i="1" s="1"/>
  <c r="ER216" i="1"/>
  <c r="GH216" i="1" s="1"/>
  <c r="EZ216" i="1"/>
  <c r="GP216" i="1" s="1"/>
  <c r="L217" i="1"/>
  <c r="H219" i="1"/>
  <c r="G220" i="1"/>
  <c r="H221" i="1"/>
  <c r="AM222" i="1"/>
  <c r="AU222" i="1"/>
  <c r="BC222" i="1"/>
  <c r="BL222" i="1"/>
  <c r="BT222" i="1"/>
  <c r="CC222" i="1"/>
  <c r="CK222" i="1"/>
  <c r="CS222" i="1"/>
  <c r="DB222" i="1"/>
  <c r="DJ222" i="1"/>
  <c r="DS222" i="1"/>
  <c r="EA222" i="1"/>
  <c r="EI222" i="1"/>
  <c r="ER222" i="1"/>
  <c r="EZ222" i="1"/>
  <c r="L223" i="1"/>
  <c r="AQ228" i="1"/>
  <c r="AY228" i="1"/>
  <c r="BH228" i="1"/>
  <c r="BP228" i="1"/>
  <c r="BX228" i="1"/>
  <c r="CX228" i="1"/>
  <c r="DF228" i="1"/>
  <c r="DW228" i="1"/>
  <c r="EN228" i="1"/>
  <c r="EV228" i="1"/>
  <c r="FD228" i="1"/>
  <c r="H299" i="1"/>
  <c r="H301" i="1"/>
  <c r="H300" i="1"/>
  <c r="H302" i="1"/>
  <c r="J316" i="1"/>
  <c r="J317" i="1"/>
  <c r="J314" i="1"/>
  <c r="J315" i="1"/>
  <c r="H320" i="1"/>
  <c r="H325" i="1"/>
  <c r="H322" i="1"/>
  <c r="H319" i="1"/>
  <c r="H324" i="1"/>
  <c r="H318" i="1"/>
  <c r="H323" i="1"/>
  <c r="H321" i="1"/>
  <c r="L334" i="1"/>
  <c r="L331" i="1"/>
  <c r="L333" i="1"/>
  <c r="H345" i="1"/>
  <c r="H341" i="1"/>
  <c r="H342" i="1"/>
  <c r="H343" i="1"/>
  <c r="H339" i="1"/>
  <c r="H340" i="1"/>
  <c r="H344" i="1"/>
  <c r="H190" i="1"/>
  <c r="I193" i="1"/>
  <c r="AR194" i="1"/>
  <c r="AZ194" i="1"/>
  <c r="BI194" i="1"/>
  <c r="BQ194" i="1"/>
  <c r="BY194" i="1"/>
  <c r="CH194" i="1"/>
  <c r="CY194" i="1"/>
  <c r="DG194" i="1"/>
  <c r="DX194" i="1"/>
  <c r="GI194" i="1" s="1"/>
  <c r="EO194" i="1"/>
  <c r="EW194" i="1"/>
  <c r="FE194" i="1"/>
  <c r="GU194" i="1" s="1"/>
  <c r="J199" i="1"/>
  <c r="K200" i="1"/>
  <c r="AM211" i="1"/>
  <c r="AU211" i="1"/>
  <c r="CC211" i="1"/>
  <c r="CK211" i="1"/>
  <c r="CS211" i="1"/>
  <c r="FY211" i="1" s="1"/>
  <c r="DB211" i="1"/>
  <c r="GH211" i="1" s="1"/>
  <c r="DS211" i="1"/>
  <c r="GD211" i="1" s="1"/>
  <c r="EA211" i="1"/>
  <c r="GL211" i="1" s="1"/>
  <c r="BM216" i="1"/>
  <c r="FN216" i="1" s="1"/>
  <c r="BU216" i="1"/>
  <c r="FV216" i="1" s="1"/>
  <c r="ES216" i="1"/>
  <c r="GI216" i="1" s="1"/>
  <c r="FA216" i="1"/>
  <c r="GQ216" i="1" s="1"/>
  <c r="I219" i="1"/>
  <c r="H220" i="1"/>
  <c r="I221" i="1"/>
  <c r="AN222" i="1"/>
  <c r="AV222" i="1"/>
  <c r="BD222" i="1"/>
  <c r="BM222" i="1"/>
  <c r="BU222" i="1"/>
  <c r="CD222" i="1"/>
  <c r="CL222" i="1"/>
  <c r="CT222" i="1"/>
  <c r="DC222" i="1"/>
  <c r="DK222" i="1"/>
  <c r="DT222" i="1"/>
  <c r="EB222" i="1"/>
  <c r="EJ222" i="1"/>
  <c r="ES222" i="1"/>
  <c r="FA222" i="1"/>
  <c r="AR228" i="1"/>
  <c r="AZ228" i="1"/>
  <c r="BI228" i="1"/>
  <c r="BQ228" i="1"/>
  <c r="BY228" i="1"/>
  <c r="EO228" i="1"/>
  <c r="EW228" i="1"/>
  <c r="FE228" i="1"/>
  <c r="I299" i="1"/>
  <c r="I300" i="1"/>
  <c r="I302" i="1"/>
  <c r="I301" i="1"/>
  <c r="K316" i="1"/>
  <c r="K317" i="1"/>
  <c r="K314" i="1"/>
  <c r="K315" i="1"/>
  <c r="I325" i="1"/>
  <c r="I322" i="1"/>
  <c r="I319" i="1"/>
  <c r="I324" i="1"/>
  <c r="I321" i="1"/>
  <c r="I323" i="1"/>
  <c r="I320" i="1"/>
  <c r="I318" i="1"/>
  <c r="I345" i="1"/>
  <c r="I341" i="1"/>
  <c r="I342" i="1"/>
  <c r="I343" i="1"/>
  <c r="I339" i="1"/>
  <c r="I344" i="1"/>
  <c r="I340" i="1"/>
  <c r="I190" i="1"/>
  <c r="AS194" i="1"/>
  <c r="BJ194" i="1"/>
  <c r="BR194" i="1"/>
  <c r="EP194" i="1"/>
  <c r="GF194" i="1" s="1"/>
  <c r="EX194" i="1"/>
  <c r="GN194" i="1" s="1"/>
  <c r="CD211" i="1"/>
  <c r="FJ211" i="1" s="1"/>
  <c r="CL211" i="1"/>
  <c r="FR211" i="1" s="1"/>
  <c r="HH211" i="1" s="1"/>
  <c r="BN216" i="1"/>
  <c r="FO216" i="1" s="1"/>
  <c r="ET216" i="1"/>
  <c r="GJ216" i="1" s="1"/>
  <c r="AO222" i="1"/>
  <c r="AW222" i="1"/>
  <c r="BN222" i="1"/>
  <c r="FO222" i="1" s="1"/>
  <c r="CE222" i="1"/>
  <c r="CM222" i="1"/>
  <c r="DD222" i="1"/>
  <c r="DU222" i="1"/>
  <c r="EC222" i="1"/>
  <c r="ET222" i="1"/>
  <c r="AS228" i="1"/>
  <c r="BJ228" i="1"/>
  <c r="FK228" i="1" s="1"/>
  <c r="BR228" i="1"/>
  <c r="EP228" i="1"/>
  <c r="GF228" i="1" s="1"/>
  <c r="EX228" i="1"/>
  <c r="GN228" i="1" s="1"/>
  <c r="J299" i="1"/>
  <c r="J300" i="1"/>
  <c r="J301" i="1"/>
  <c r="J302" i="1"/>
  <c r="L317" i="1"/>
  <c r="L314" i="1"/>
  <c r="L316" i="1"/>
  <c r="L315" i="1"/>
  <c r="L347" i="1"/>
  <c r="L348" i="1"/>
  <c r="L349" i="1"/>
  <c r="L346" i="1"/>
  <c r="J241" i="1"/>
  <c r="H243" i="1"/>
  <c r="K244" i="1"/>
  <c r="L247" i="1"/>
  <c r="K241" i="1"/>
  <c r="I243" i="1"/>
  <c r="L244" i="1"/>
  <c r="G248" i="1"/>
  <c r="I249" i="1"/>
  <c r="J250" i="1"/>
  <c r="G252" i="1"/>
  <c r="I253" i="1"/>
  <c r="G256" i="1"/>
  <c r="I257" i="1"/>
  <c r="J258" i="1"/>
  <c r="G260" i="1"/>
  <c r="I261" i="1"/>
  <c r="J262" i="1"/>
  <c r="I264" i="1"/>
  <c r="H264" i="1"/>
  <c r="G264" i="1"/>
  <c r="L264" i="1"/>
  <c r="L241" i="1"/>
  <c r="H252" i="1"/>
  <c r="H256" i="1"/>
  <c r="H260" i="1"/>
  <c r="L266" i="1"/>
  <c r="K266" i="1"/>
  <c r="J266" i="1"/>
  <c r="I266" i="1"/>
  <c r="H266" i="1"/>
  <c r="K243" i="1"/>
  <c r="G247" i="1"/>
  <c r="I252" i="1"/>
  <c r="I256" i="1"/>
  <c r="I260" i="1"/>
  <c r="F241" i="1"/>
  <c r="G244" i="1"/>
  <c r="H247" i="1"/>
  <c r="J248" i="1"/>
  <c r="J252" i="1"/>
  <c r="F254" i="1"/>
  <c r="H255" i="1"/>
  <c r="J256" i="1"/>
  <c r="J260" i="1"/>
  <c r="G241" i="1"/>
  <c r="H244" i="1"/>
  <c r="I247" i="1"/>
  <c r="K248" i="1"/>
  <c r="F250" i="1"/>
  <c r="K252" i="1"/>
  <c r="I255" i="1"/>
  <c r="K256" i="1"/>
  <c r="F258" i="1"/>
  <c r="K260" i="1"/>
  <c r="F262" i="1"/>
  <c r="J346" i="1"/>
  <c r="J347" i="1"/>
  <c r="J348" i="1"/>
  <c r="J349" i="1"/>
  <c r="I267" i="1"/>
  <c r="H270" i="1"/>
  <c r="J271" i="1"/>
  <c r="K272" i="1"/>
  <c r="H274" i="1"/>
  <c r="J275" i="1"/>
  <c r="L276" i="1"/>
  <c r="J283" i="1"/>
  <c r="K285" i="1"/>
  <c r="I270" i="1"/>
  <c r="L272" i="1"/>
  <c r="I274" i="1"/>
  <c r="E332" i="1"/>
  <c r="F331" i="1" s="1"/>
  <c r="F299" i="1"/>
  <c r="J270" i="1"/>
  <c r="J274" i="1"/>
  <c r="I265" i="1"/>
  <c r="L267" i="1"/>
  <c r="I269" i="1"/>
  <c r="K270" i="1"/>
  <c r="F272" i="1"/>
  <c r="K274" i="1"/>
  <c r="G276" i="1"/>
  <c r="J265" i="1"/>
  <c r="J269" i="1"/>
  <c r="G272" i="1"/>
  <c r="H276" i="1"/>
  <c r="H272" i="1"/>
  <c r="I276" i="1"/>
  <c r="L288" i="1"/>
  <c r="H288" i="1"/>
  <c r="F335" i="1"/>
  <c r="F303" i="1"/>
  <c r="F307" i="1"/>
  <c r="E351" i="1"/>
  <c r="F318" i="1"/>
  <c r="F346" i="1"/>
  <c r="F314" i="1"/>
  <c r="F350" i="1"/>
  <c r="F358" i="1"/>
  <c r="P369" i="1"/>
  <c r="P374" i="1" s="1"/>
  <c r="P365" i="1"/>
  <c r="I370" i="1"/>
  <c r="I374" i="1"/>
  <c r="H363" i="1"/>
  <c r="M372" i="1"/>
  <c r="H364" i="1"/>
  <c r="H365" i="1"/>
  <c r="H369" i="1"/>
  <c r="I197" i="1" l="1"/>
  <c r="H187" i="1"/>
  <c r="L206" i="1"/>
  <c r="FX194" i="1"/>
  <c r="GH183" i="1"/>
  <c r="FW228" i="1"/>
  <c r="FH194" i="1"/>
  <c r="FU228" i="1"/>
  <c r="FJ183" i="1"/>
  <c r="FS222" i="1"/>
  <c r="FM228" i="1"/>
  <c r="FH211" i="1"/>
  <c r="FX222" i="1"/>
  <c r="HN222" i="1" s="1"/>
  <c r="GS194" i="1"/>
  <c r="FT194" i="1"/>
  <c r="FS228" i="1"/>
  <c r="G366" i="1"/>
  <c r="FO228" i="1"/>
  <c r="FV194" i="1"/>
  <c r="HL194" i="1" s="1"/>
  <c r="FL222" i="1"/>
  <c r="H278" i="1"/>
  <c r="GV183" i="1"/>
  <c r="GT194" i="1"/>
  <c r="FU194" i="1"/>
  <c r="GZ211" i="1"/>
  <c r="GO211" i="1"/>
  <c r="FO194" i="1"/>
  <c r="HL216" i="1"/>
  <c r="FK222" i="1"/>
  <c r="HJ194" i="1"/>
  <c r="FU183" i="1"/>
  <c r="GJ194" i="1"/>
  <c r="HE194" i="1" s="1"/>
  <c r="I15" i="1"/>
  <c r="FY194" i="1"/>
  <c r="HO194" i="1" s="1"/>
  <c r="GT211" i="1"/>
  <c r="HO211" i="1" s="1"/>
  <c r="GD194" i="1"/>
  <c r="GV222" i="1"/>
  <c r="HQ222" i="1" s="1"/>
  <c r="GU228" i="1"/>
  <c r="K282" i="1"/>
  <c r="GF222" i="1"/>
  <c r="HA222" i="1" s="1"/>
  <c r="FS194" i="1"/>
  <c r="F203" i="1"/>
  <c r="FX183" i="1"/>
  <c r="FV228" i="1"/>
  <c r="GQ222" i="1"/>
  <c r="FR222" i="1"/>
  <c r="HD216" i="1"/>
  <c r="FN194" i="1"/>
  <c r="GO222" i="1"/>
  <c r="HJ222" i="1" s="1"/>
  <c r="FP222" i="1"/>
  <c r="HF222" i="1" s="1"/>
  <c r="GK194" i="1"/>
  <c r="FL194" i="1"/>
  <c r="HP216" i="1"/>
  <c r="GT228" i="1"/>
  <c r="FT211" i="1"/>
  <c r="GN183" i="1"/>
  <c r="FN228" i="1"/>
  <c r="GI222" i="1"/>
  <c r="FJ222" i="1"/>
  <c r="GM194" i="1"/>
  <c r="GD228" i="1"/>
  <c r="GG222" i="1"/>
  <c r="FH222" i="1"/>
  <c r="GC194" i="1"/>
  <c r="HH216" i="1"/>
  <c r="GE194" i="1"/>
  <c r="FL228" i="1"/>
  <c r="GM228" i="1"/>
  <c r="GZ216" i="1"/>
  <c r="GE228" i="1"/>
  <c r="GP228" i="1"/>
  <c r="GG183" i="1"/>
  <c r="HC211" i="1"/>
  <c r="FZ194" i="1"/>
  <c r="HP194" i="1" s="1"/>
  <c r="GC183" i="1"/>
  <c r="HK228" i="1"/>
  <c r="FX211" i="1"/>
  <c r="HF194" i="1"/>
  <c r="HB222" i="1"/>
  <c r="GP211" i="1"/>
  <c r="HK211" i="1" s="1"/>
  <c r="L184" i="1"/>
  <c r="J16" i="1"/>
  <c r="K278" i="1"/>
  <c r="G8" i="1"/>
  <c r="I206" i="1"/>
  <c r="K186" i="1"/>
  <c r="J18" i="1"/>
  <c r="I196" i="1"/>
  <c r="GP183" i="1"/>
  <c r="HK183" i="1" s="1"/>
  <c r="FK211" i="1"/>
  <c r="HA211" i="1" s="1"/>
  <c r="G280" i="1"/>
  <c r="G204" i="1"/>
  <c r="G203" i="1"/>
  <c r="G278" i="1"/>
  <c r="K16" i="1"/>
  <c r="AY366" i="1"/>
  <c r="AQ366" i="1"/>
  <c r="AX366" i="1"/>
  <c r="AP366" i="1"/>
  <c r="BE366" i="1"/>
  <c r="AW366" i="1"/>
  <c r="AO366" i="1"/>
  <c r="BD366" i="1"/>
  <c r="AV366" i="1"/>
  <c r="AN366" i="1"/>
  <c r="BC366" i="1"/>
  <c r="AU366" i="1"/>
  <c r="AM366" i="1"/>
  <c r="BB366" i="1"/>
  <c r="AT366" i="1"/>
  <c r="AL366" i="1"/>
  <c r="G371" i="1"/>
  <c r="BA366" i="1"/>
  <c r="AS366" i="1"/>
  <c r="AZ366" i="1"/>
  <c r="AR366" i="1"/>
  <c r="J370" i="1"/>
  <c r="HK216" i="1"/>
  <c r="HJ216" i="1"/>
  <c r="H203" i="1"/>
  <c r="FY228" i="1"/>
  <c r="HO228" i="1" s="1"/>
  <c r="K195" i="1"/>
  <c r="L205" i="1"/>
  <c r="I369" i="1"/>
  <c r="HC216" i="1"/>
  <c r="I203" i="1"/>
  <c r="H198" i="1"/>
  <c r="HB216" i="1"/>
  <c r="HI194" i="1"/>
  <c r="HO216" i="1"/>
  <c r="FF368" i="1"/>
  <c r="EX368" i="1"/>
  <c r="EP368" i="1"/>
  <c r="FE368" i="1"/>
  <c r="EW368" i="1"/>
  <c r="EO368" i="1"/>
  <c r="FD368" i="1"/>
  <c r="EV368" i="1"/>
  <c r="EN368" i="1"/>
  <c r="FC368" i="1"/>
  <c r="EU368" i="1"/>
  <c r="EM368" i="1"/>
  <c r="FB368" i="1"/>
  <c r="ET368" i="1"/>
  <c r="L373" i="1"/>
  <c r="FA368" i="1"/>
  <c r="ES368" i="1"/>
  <c r="EZ368" i="1"/>
  <c r="ER368" i="1"/>
  <c r="EY368" i="1"/>
  <c r="EQ368" i="1"/>
  <c r="HM222" i="1"/>
  <c r="HQ216" i="1"/>
  <c r="I363" i="1"/>
  <c r="HI216" i="1"/>
  <c r="HA228" i="1"/>
  <c r="CR189" i="1"/>
  <c r="CJ189" i="1"/>
  <c r="CB189" i="1"/>
  <c r="CQ189" i="1"/>
  <c r="CI189" i="1"/>
  <c r="CP189" i="1"/>
  <c r="CH189" i="1"/>
  <c r="CO189" i="1"/>
  <c r="CG189" i="1"/>
  <c r="CT189" i="1"/>
  <c r="CL189" i="1"/>
  <c r="CD189" i="1"/>
  <c r="CF189" i="1"/>
  <c r="CE189" i="1"/>
  <c r="CC189" i="1"/>
  <c r="CU189" i="1"/>
  <c r="CS189" i="1"/>
  <c r="CN189" i="1"/>
  <c r="CM189" i="1"/>
  <c r="CK189" i="1"/>
  <c r="H188" i="1"/>
  <c r="J298" i="1"/>
  <c r="I298" i="1"/>
  <c r="H298" i="1"/>
  <c r="G298" i="1"/>
  <c r="L298" i="1"/>
  <c r="K298" i="1"/>
  <c r="P256" i="1"/>
  <c r="P70" i="1"/>
  <c r="P261" i="1" s="1"/>
  <c r="I365" i="1"/>
  <c r="HA216" i="1"/>
  <c r="HG216" i="1"/>
  <c r="HE216" i="1"/>
  <c r="F184" i="1"/>
  <c r="HI228" i="1"/>
  <c r="J374" i="1"/>
  <c r="HD194" i="1"/>
  <c r="HN194" i="1"/>
  <c r="GY216" i="1"/>
  <c r="HM228" i="1"/>
  <c r="H15" i="1"/>
  <c r="I364" i="1"/>
  <c r="L18" i="1"/>
  <c r="I198" i="1"/>
  <c r="L332" i="1"/>
  <c r="GL228" i="1"/>
  <c r="J204" i="1"/>
  <c r="HB194" i="1"/>
  <c r="FV211" i="1"/>
  <c r="HL211" i="1" s="1"/>
  <c r="J206" i="1"/>
  <c r="FK194" i="1"/>
  <c r="HA194" i="1" s="1"/>
  <c r="I332" i="1"/>
  <c r="FR194" i="1"/>
  <c r="HH194" i="1" s="1"/>
  <c r="H332" i="1"/>
  <c r="FQ228" i="1"/>
  <c r="HJ211" i="1"/>
  <c r="H206" i="1"/>
  <c r="GP194" i="1"/>
  <c r="HK194" i="1" s="1"/>
  <c r="FQ194" i="1"/>
  <c r="K197" i="1"/>
  <c r="G184" i="1"/>
  <c r="G205" i="1"/>
  <c r="HI211" i="1"/>
  <c r="FZ183" i="1"/>
  <c r="BB189" i="1"/>
  <c r="FX189" i="1" s="1"/>
  <c r="AT189" i="1"/>
  <c r="FP189" i="1" s="1"/>
  <c r="AL189" i="1"/>
  <c r="BA189" i="1"/>
  <c r="AS189" i="1"/>
  <c r="FO189" i="1" s="1"/>
  <c r="AZ189" i="1"/>
  <c r="AR189" i="1"/>
  <c r="FN189" i="1" s="1"/>
  <c r="AY189" i="1"/>
  <c r="FU189" i="1" s="1"/>
  <c r="AQ189" i="1"/>
  <c r="FM189" i="1" s="1"/>
  <c r="BD189" i="1"/>
  <c r="FZ189" i="1" s="1"/>
  <c r="AV189" i="1"/>
  <c r="AN189" i="1"/>
  <c r="AO189" i="1"/>
  <c r="AM189" i="1"/>
  <c r="FI189" i="1" s="1"/>
  <c r="BE189" i="1"/>
  <c r="GA189" i="1" s="1"/>
  <c r="BC189" i="1"/>
  <c r="FY189" i="1" s="1"/>
  <c r="AX189" i="1"/>
  <c r="FT189" i="1" s="1"/>
  <c r="AW189" i="1"/>
  <c r="AU189" i="1"/>
  <c r="AP189" i="1"/>
  <c r="FL189" i="1" s="1"/>
  <c r="FI183" i="1"/>
  <c r="GY183" i="1" s="1"/>
  <c r="P324" i="1"/>
  <c r="P134" i="1"/>
  <c r="P325" i="1" s="1"/>
  <c r="H297" i="1"/>
  <c r="G297" i="1"/>
  <c r="L297" i="1"/>
  <c r="J297" i="1"/>
  <c r="I297" i="1"/>
  <c r="K297" i="1"/>
  <c r="O311" i="1"/>
  <c r="O132" i="1"/>
  <c r="O323" i="1" s="1"/>
  <c r="BD367" i="1"/>
  <c r="AV367" i="1"/>
  <c r="AN367" i="1"/>
  <c r="BC367" i="1"/>
  <c r="AU367" i="1"/>
  <c r="AM367" i="1"/>
  <c r="BB367" i="1"/>
  <c r="AT367" i="1"/>
  <c r="AL367" i="1"/>
  <c r="BA367" i="1"/>
  <c r="AS367" i="1"/>
  <c r="G372" i="1"/>
  <c r="AZ367" i="1"/>
  <c r="AR367" i="1"/>
  <c r="AY367" i="1"/>
  <c r="AQ367" i="1"/>
  <c r="AX367" i="1"/>
  <c r="AP367" i="1"/>
  <c r="BE367" i="1"/>
  <c r="AW367" i="1"/>
  <c r="AO367" i="1"/>
  <c r="EE366" i="1"/>
  <c r="DW366" i="1"/>
  <c r="ED366" i="1"/>
  <c r="DV366" i="1"/>
  <c r="K371" i="1"/>
  <c r="EK366" i="1"/>
  <c r="EC366" i="1"/>
  <c r="DU366" i="1"/>
  <c r="EJ366" i="1"/>
  <c r="EB366" i="1"/>
  <c r="DT366" i="1"/>
  <c r="EI366" i="1"/>
  <c r="EA366" i="1"/>
  <c r="DS366" i="1"/>
  <c r="EH366" i="1"/>
  <c r="DZ366" i="1"/>
  <c r="DR366" i="1"/>
  <c r="EG366" i="1"/>
  <c r="DY366" i="1"/>
  <c r="EF366" i="1"/>
  <c r="DX366" i="1"/>
  <c r="L278" i="1"/>
  <c r="J15" i="1"/>
  <c r="K18" i="1"/>
  <c r="FQ211" i="1"/>
  <c r="HG211" i="1" s="1"/>
  <c r="FT228" i="1"/>
  <c r="HJ228" i="1" s="1"/>
  <c r="GX222" i="1"/>
  <c r="F195" i="1"/>
  <c r="G198" i="1"/>
  <c r="FN211" i="1"/>
  <c r="HD211" i="1" s="1"/>
  <c r="FZ228" i="1"/>
  <c r="HP228" i="1" s="1"/>
  <c r="FJ194" i="1"/>
  <c r="GZ194" i="1" s="1"/>
  <c r="FI228" i="1"/>
  <c r="GY228" i="1" s="1"/>
  <c r="GT222" i="1"/>
  <c r="FU222" i="1"/>
  <c r="FL211" i="1"/>
  <c r="HB211" i="1" s="1"/>
  <c r="GH194" i="1"/>
  <c r="FI194" i="1"/>
  <c r="GY194" i="1" s="1"/>
  <c r="I186" i="1"/>
  <c r="G332" i="1"/>
  <c r="FK183" i="1"/>
  <c r="FN183" i="1"/>
  <c r="HD183" i="1" s="1"/>
  <c r="FQ183" i="1"/>
  <c r="HG183" i="1" s="1"/>
  <c r="O309" i="1"/>
  <c r="O136" i="1"/>
  <c r="O327" i="1" s="1"/>
  <c r="O129" i="1"/>
  <c r="O320" i="1" s="1"/>
  <c r="O124" i="1"/>
  <c r="O315" i="1" s="1"/>
  <c r="BU367" i="1"/>
  <c r="BM367" i="1"/>
  <c r="BT367" i="1"/>
  <c r="BL367" i="1"/>
  <c r="BS367" i="1"/>
  <c r="BK367" i="1"/>
  <c r="H372" i="1"/>
  <c r="BZ367" i="1"/>
  <c r="BR367" i="1"/>
  <c r="BJ367" i="1"/>
  <c r="BY367" i="1"/>
  <c r="BQ367" i="1"/>
  <c r="BI367" i="1"/>
  <c r="BX367" i="1"/>
  <c r="BP367" i="1"/>
  <c r="BH367" i="1"/>
  <c r="BW367" i="1"/>
  <c r="BO367" i="1"/>
  <c r="BG367" i="1"/>
  <c r="BV367" i="1"/>
  <c r="BN367" i="1"/>
  <c r="L282" i="1"/>
  <c r="H280" i="1"/>
  <c r="BX366" i="1"/>
  <c r="BP366" i="1"/>
  <c r="BH366" i="1"/>
  <c r="BW366" i="1"/>
  <c r="BO366" i="1"/>
  <c r="BG366" i="1"/>
  <c r="BV366" i="1"/>
  <c r="BN366" i="1"/>
  <c r="BU366" i="1"/>
  <c r="BM366" i="1"/>
  <c r="BT366" i="1"/>
  <c r="BL366" i="1"/>
  <c r="H371" i="1"/>
  <c r="BS366" i="1"/>
  <c r="BK366" i="1"/>
  <c r="BZ366" i="1"/>
  <c r="BR366" i="1"/>
  <c r="BJ366" i="1"/>
  <c r="BY366" i="1"/>
  <c r="BQ366" i="1"/>
  <c r="BI366" i="1"/>
  <c r="K15" i="1"/>
  <c r="J280" i="1"/>
  <c r="K11" i="1"/>
  <c r="GJ222" i="1"/>
  <c r="HE222" i="1" s="1"/>
  <c r="I195" i="1"/>
  <c r="FI211" i="1"/>
  <c r="GY211" i="1" s="1"/>
  <c r="J203" i="1"/>
  <c r="HB228" i="1"/>
  <c r="I204" i="1"/>
  <c r="FR228" i="1"/>
  <c r="HH228" i="1" s="1"/>
  <c r="GU222" i="1"/>
  <c r="FV222" i="1"/>
  <c r="HL222" i="1" s="1"/>
  <c r="GL222" i="1"/>
  <c r="FM222" i="1"/>
  <c r="L198" i="1"/>
  <c r="GF183" i="1"/>
  <c r="H186" i="1"/>
  <c r="GU183" i="1"/>
  <c r="H205" i="1"/>
  <c r="K184" i="1"/>
  <c r="FS183" i="1"/>
  <c r="HI183" i="1" s="1"/>
  <c r="FV183" i="1"/>
  <c r="HL183" i="1" s="1"/>
  <c r="FY183" i="1"/>
  <c r="HO183" i="1" s="1"/>
  <c r="FD366" i="1"/>
  <c r="EV366" i="1"/>
  <c r="EN366" i="1"/>
  <c r="L371" i="1"/>
  <c r="FC366" i="1"/>
  <c r="EU366" i="1"/>
  <c r="EM366" i="1"/>
  <c r="FB366" i="1"/>
  <c r="ET366" i="1"/>
  <c r="FA366" i="1"/>
  <c r="ES366" i="1"/>
  <c r="EZ366" i="1"/>
  <c r="ER366" i="1"/>
  <c r="EY366" i="1"/>
  <c r="EQ366" i="1"/>
  <c r="FF366" i="1"/>
  <c r="EX366" i="1"/>
  <c r="EP366" i="1"/>
  <c r="FE366" i="1"/>
  <c r="EW366" i="1"/>
  <c r="EO366" i="1"/>
  <c r="O256" i="1"/>
  <c r="O70" i="1"/>
  <c r="O261" i="1" s="1"/>
  <c r="I373" i="1"/>
  <c r="CQ368" i="1"/>
  <c r="CI368" i="1"/>
  <c r="CP368" i="1"/>
  <c r="CH368" i="1"/>
  <c r="CO368" i="1"/>
  <c r="CG368" i="1"/>
  <c r="CN368" i="1"/>
  <c r="CF368" i="1"/>
  <c r="CU368" i="1"/>
  <c r="CM368" i="1"/>
  <c r="CE368" i="1"/>
  <c r="CT368" i="1"/>
  <c r="CL368" i="1"/>
  <c r="CD368" i="1"/>
  <c r="CS368" i="1"/>
  <c r="CK368" i="1"/>
  <c r="CC368" i="1"/>
  <c r="CR368" i="1"/>
  <c r="CJ368" i="1"/>
  <c r="CB368" i="1"/>
  <c r="L16" i="1"/>
  <c r="O255" i="1"/>
  <c r="O69" i="1"/>
  <c r="O260" i="1" s="1"/>
  <c r="I8" i="1"/>
  <c r="I16" i="1"/>
  <c r="H8" i="1"/>
  <c r="K204" i="1"/>
  <c r="H195" i="1"/>
  <c r="G196" i="1"/>
  <c r="GS228" i="1"/>
  <c r="FW211" i="1"/>
  <c r="HM211" i="1" s="1"/>
  <c r="FJ228" i="1"/>
  <c r="GZ228" i="1" s="1"/>
  <c r="GM222" i="1"/>
  <c r="HH222" i="1" s="1"/>
  <c r="FN222" i="1"/>
  <c r="HD222" i="1" s="1"/>
  <c r="GD222" i="1"/>
  <c r="GS211" i="1"/>
  <c r="J188" i="1"/>
  <c r="GM183" i="1"/>
  <c r="HH183" i="1" s="1"/>
  <c r="G186" i="1"/>
  <c r="I205" i="1"/>
  <c r="L185" i="1"/>
  <c r="HP211" i="1"/>
  <c r="GA183" i="1"/>
  <c r="HQ183" i="1" s="1"/>
  <c r="FO183" i="1"/>
  <c r="HE183" i="1" s="1"/>
  <c r="L296" i="1"/>
  <c r="K296" i="1"/>
  <c r="J296" i="1"/>
  <c r="H296" i="1"/>
  <c r="I296" i="1"/>
  <c r="G296" i="1"/>
  <c r="O324" i="1"/>
  <c r="O134" i="1"/>
  <c r="O325" i="1" s="1"/>
  <c r="I280" i="1"/>
  <c r="P255" i="1"/>
  <c r="P69" i="1"/>
  <c r="P260" i="1" s="1"/>
  <c r="BZ368" i="1"/>
  <c r="BR368" i="1"/>
  <c r="BJ368" i="1"/>
  <c r="H373" i="1"/>
  <c r="BY368" i="1"/>
  <c r="BQ368" i="1"/>
  <c r="BI368" i="1"/>
  <c r="BX368" i="1"/>
  <c r="BP368" i="1"/>
  <c r="BH368" i="1"/>
  <c r="BW368" i="1"/>
  <c r="BO368" i="1"/>
  <c r="BG368" i="1"/>
  <c r="BV368" i="1"/>
  <c r="BN368" i="1"/>
  <c r="BU368" i="1"/>
  <c r="BM368" i="1"/>
  <c r="BT368" i="1"/>
  <c r="BL368" i="1"/>
  <c r="BS368" i="1"/>
  <c r="BK368" i="1"/>
  <c r="BA368" i="1"/>
  <c r="AS368" i="1"/>
  <c r="AZ368" i="1"/>
  <c r="AR368" i="1"/>
  <c r="G373" i="1"/>
  <c r="AY368" i="1"/>
  <c r="AQ368" i="1"/>
  <c r="AX368" i="1"/>
  <c r="FT368" i="1" s="1"/>
  <c r="AP368" i="1"/>
  <c r="BE368" i="1"/>
  <c r="AW368" i="1"/>
  <c r="AO368" i="1"/>
  <c r="BD368" i="1"/>
  <c r="AV368" i="1"/>
  <c r="AN368" i="1"/>
  <c r="BC368" i="1"/>
  <c r="FY368" i="1" s="1"/>
  <c r="AU368" i="1"/>
  <c r="FQ368" i="1" s="1"/>
  <c r="AM368" i="1"/>
  <c r="BB368" i="1"/>
  <c r="AT368" i="1"/>
  <c r="AL368" i="1"/>
  <c r="I278" i="1"/>
  <c r="G18" i="1"/>
  <c r="FY222" i="1"/>
  <c r="HO222" i="1" s="1"/>
  <c r="G195" i="1"/>
  <c r="K332" i="1"/>
  <c r="GK228" i="1"/>
  <c r="HF228" i="1" s="1"/>
  <c r="FO211" i="1"/>
  <c r="HE211" i="1" s="1"/>
  <c r="K206" i="1"/>
  <c r="GE222" i="1"/>
  <c r="GZ222" i="1" s="1"/>
  <c r="GH228" i="1"/>
  <c r="HC228" i="1" s="1"/>
  <c r="GK211" i="1"/>
  <c r="K188" i="1"/>
  <c r="GE183" i="1"/>
  <c r="GZ183" i="1" s="1"/>
  <c r="J205" i="1"/>
  <c r="FL183" i="1"/>
  <c r="HB183" i="1" s="1"/>
  <c r="FW183" i="1"/>
  <c r="HM183" i="1" s="1"/>
  <c r="G289" i="1"/>
  <c r="L289" i="1"/>
  <c r="K289" i="1"/>
  <c r="I289" i="1"/>
  <c r="J289" i="1"/>
  <c r="H289" i="1"/>
  <c r="E292" i="1"/>
  <c r="EG368" i="1"/>
  <c r="DY368" i="1"/>
  <c r="EF368" i="1"/>
  <c r="DX368" i="1"/>
  <c r="EE368" i="1"/>
  <c r="DW368" i="1"/>
  <c r="ED368" i="1"/>
  <c r="DV368" i="1"/>
  <c r="EK368" i="1"/>
  <c r="EC368" i="1"/>
  <c r="DU368" i="1"/>
  <c r="EJ368" i="1"/>
  <c r="EB368" i="1"/>
  <c r="DT368" i="1"/>
  <c r="K373" i="1"/>
  <c r="EI368" i="1"/>
  <c r="EA368" i="1"/>
  <c r="DS368" i="1"/>
  <c r="EH368" i="1"/>
  <c r="DZ368" i="1"/>
  <c r="DR368" i="1"/>
  <c r="DP368" i="1"/>
  <c r="DH368" i="1"/>
  <c r="CZ368" i="1"/>
  <c r="GF368" i="1" s="1"/>
  <c r="DO368" i="1"/>
  <c r="GU368" i="1" s="1"/>
  <c r="DG368" i="1"/>
  <c r="CY368" i="1"/>
  <c r="GE368" i="1" s="1"/>
  <c r="DN368" i="1"/>
  <c r="DF368" i="1"/>
  <c r="CX368" i="1"/>
  <c r="DM368" i="1"/>
  <c r="DE368" i="1"/>
  <c r="GK368" i="1" s="1"/>
  <c r="CW368" i="1"/>
  <c r="DL368" i="1"/>
  <c r="DD368" i="1"/>
  <c r="DK368" i="1"/>
  <c r="DC368" i="1"/>
  <c r="GI368" i="1" s="1"/>
  <c r="DJ368" i="1"/>
  <c r="DB368" i="1"/>
  <c r="GH368" i="1" s="1"/>
  <c r="J373" i="1"/>
  <c r="DI368" i="1"/>
  <c r="GO368" i="1" s="1"/>
  <c r="DA368" i="1"/>
  <c r="CO366" i="1"/>
  <c r="CG366" i="1"/>
  <c r="CN366" i="1"/>
  <c r="CF366" i="1"/>
  <c r="CU366" i="1"/>
  <c r="CM366" i="1"/>
  <c r="CE366" i="1"/>
  <c r="CT366" i="1"/>
  <c r="CL366" i="1"/>
  <c r="CD366" i="1"/>
  <c r="I371" i="1"/>
  <c r="CS366" i="1"/>
  <c r="CK366" i="1"/>
  <c r="CC366" i="1"/>
  <c r="CR366" i="1"/>
  <c r="CJ366" i="1"/>
  <c r="CB366" i="1"/>
  <c r="CQ366" i="1"/>
  <c r="CI366" i="1"/>
  <c r="CP366" i="1"/>
  <c r="CH366" i="1"/>
  <c r="I282" i="1"/>
  <c r="K372" i="1"/>
  <c r="EJ367" i="1"/>
  <c r="EB367" i="1"/>
  <c r="DT367" i="1"/>
  <c r="EI367" i="1"/>
  <c r="EA367" i="1"/>
  <c r="DS367" i="1"/>
  <c r="EH367" i="1"/>
  <c r="DZ367" i="1"/>
  <c r="DR367" i="1"/>
  <c r="EG367" i="1"/>
  <c r="DY367" i="1"/>
  <c r="EF367" i="1"/>
  <c r="DX367" i="1"/>
  <c r="EE367" i="1"/>
  <c r="DW367" i="1"/>
  <c r="ED367" i="1"/>
  <c r="DV367" i="1"/>
  <c r="EK367" i="1"/>
  <c r="EC367" i="1"/>
  <c r="DU367" i="1"/>
  <c r="G11" i="1"/>
  <c r="J8" i="1"/>
  <c r="GP222" i="1"/>
  <c r="FQ222" i="1"/>
  <c r="HG222" i="1" s="1"/>
  <c r="HN211" i="1"/>
  <c r="G197" i="1"/>
  <c r="GC228" i="1"/>
  <c r="GX228" i="1" s="1"/>
  <c r="J332" i="1"/>
  <c r="GQ228" i="1"/>
  <c r="HL228" i="1" s="1"/>
  <c r="GC211" i="1"/>
  <c r="GX211" i="1" s="1"/>
  <c r="L188" i="1"/>
  <c r="DI189" i="1"/>
  <c r="GO189" i="1" s="1"/>
  <c r="DA189" i="1"/>
  <c r="GG189" i="1" s="1"/>
  <c r="DP189" i="1"/>
  <c r="GV189" i="1" s="1"/>
  <c r="DH189" i="1"/>
  <c r="GN189" i="1" s="1"/>
  <c r="CZ189" i="1"/>
  <c r="GF189" i="1" s="1"/>
  <c r="DO189" i="1"/>
  <c r="GU189" i="1" s="1"/>
  <c r="DG189" i="1"/>
  <c r="GM189" i="1" s="1"/>
  <c r="CY189" i="1"/>
  <c r="GE189" i="1" s="1"/>
  <c r="DN189" i="1"/>
  <c r="GT189" i="1" s="1"/>
  <c r="DF189" i="1"/>
  <c r="GL189" i="1" s="1"/>
  <c r="CX189" i="1"/>
  <c r="GD189" i="1" s="1"/>
  <c r="DK189" i="1"/>
  <c r="GQ189" i="1" s="1"/>
  <c r="DC189" i="1"/>
  <c r="GI189" i="1" s="1"/>
  <c r="DD189" i="1"/>
  <c r="GJ189" i="1" s="1"/>
  <c r="DB189" i="1"/>
  <c r="GH189" i="1" s="1"/>
  <c r="CW189" i="1"/>
  <c r="GC189" i="1" s="1"/>
  <c r="DM189" i="1"/>
  <c r="GS189" i="1" s="1"/>
  <c r="DL189" i="1"/>
  <c r="GR189" i="1" s="1"/>
  <c r="DJ189" i="1"/>
  <c r="GP189" i="1" s="1"/>
  <c r="DE189" i="1"/>
  <c r="GK189" i="1" s="1"/>
  <c r="K205" i="1"/>
  <c r="GS183" i="1"/>
  <c r="HN183" i="1" s="1"/>
  <c r="G188" i="1"/>
  <c r="FT183" i="1"/>
  <c r="FH183" i="1"/>
  <c r="GX183" i="1" s="1"/>
  <c r="H293" i="1"/>
  <c r="G293" i="1"/>
  <c r="L293" i="1"/>
  <c r="J293" i="1"/>
  <c r="K293" i="1"/>
  <c r="I293" i="1"/>
  <c r="CT367" i="1"/>
  <c r="CL367" i="1"/>
  <c r="CD367" i="1"/>
  <c r="CS367" i="1"/>
  <c r="CK367" i="1"/>
  <c r="CC367" i="1"/>
  <c r="I372" i="1"/>
  <c r="CR367" i="1"/>
  <c r="CJ367" i="1"/>
  <c r="CB367" i="1"/>
  <c r="CQ367" i="1"/>
  <c r="CI367" i="1"/>
  <c r="CP367" i="1"/>
  <c r="CH367" i="1"/>
  <c r="CO367" i="1"/>
  <c r="CG367" i="1"/>
  <c r="CN367" i="1"/>
  <c r="CF367" i="1"/>
  <c r="CM367" i="1"/>
  <c r="CE367" i="1"/>
  <c r="CU367" i="1"/>
  <c r="J278" i="1"/>
  <c r="L15" i="1"/>
  <c r="K8" i="1"/>
  <c r="DK367" i="1"/>
  <c r="DC367" i="1"/>
  <c r="J372" i="1"/>
  <c r="DJ367" i="1"/>
  <c r="DB367" i="1"/>
  <c r="DI367" i="1"/>
  <c r="DA367" i="1"/>
  <c r="DP367" i="1"/>
  <c r="DH367" i="1"/>
  <c r="CZ367" i="1"/>
  <c r="DO367" i="1"/>
  <c r="DG367" i="1"/>
  <c r="CY367" i="1"/>
  <c r="DN367" i="1"/>
  <c r="DF367" i="1"/>
  <c r="CX367" i="1"/>
  <c r="DM367" i="1"/>
  <c r="DE367" i="1"/>
  <c r="CW367" i="1"/>
  <c r="DL367" i="1"/>
  <c r="DD367" i="1"/>
  <c r="L11" i="1"/>
  <c r="HE228" i="1"/>
  <c r="FZ222" i="1"/>
  <c r="HP222" i="1" s="1"/>
  <c r="GH222" i="1"/>
  <c r="FI222" i="1"/>
  <c r="GY222" i="1" s="1"/>
  <c r="FP211" i="1"/>
  <c r="HF211" i="1" s="1"/>
  <c r="GL194" i="1"/>
  <c r="FM194" i="1"/>
  <c r="HC194" i="1" s="1"/>
  <c r="HN228" i="1"/>
  <c r="GX194" i="1"/>
  <c r="GN222" i="1"/>
  <c r="HI222" i="1" s="1"/>
  <c r="H204" i="1"/>
  <c r="GI228" i="1"/>
  <c r="HD228" i="1" s="1"/>
  <c r="K196" i="1"/>
  <c r="GO183" i="1"/>
  <c r="I188" i="1"/>
  <c r="GK183" i="1"/>
  <c r="FM183" i="1"/>
  <c r="HC183" i="1" s="1"/>
  <c r="FP183" i="1"/>
  <c r="L295" i="1"/>
  <c r="K295" i="1"/>
  <c r="J295" i="1"/>
  <c r="I295" i="1"/>
  <c r="H295" i="1"/>
  <c r="F294" i="1"/>
  <c r="G295" i="1"/>
  <c r="E291" i="1"/>
  <c r="F289" i="1" s="1"/>
  <c r="P311" i="1"/>
  <c r="P132" i="1"/>
  <c r="P323" i="1" s="1"/>
  <c r="DN366" i="1"/>
  <c r="GT366" i="1" s="1"/>
  <c r="DF366" i="1"/>
  <c r="GL366" i="1" s="1"/>
  <c r="CX366" i="1"/>
  <c r="GD366" i="1" s="1"/>
  <c r="DM366" i="1"/>
  <c r="DE366" i="1"/>
  <c r="CW366" i="1"/>
  <c r="GC366" i="1" s="1"/>
  <c r="DL366" i="1"/>
  <c r="GR366" i="1" s="1"/>
  <c r="DD366" i="1"/>
  <c r="GJ366" i="1" s="1"/>
  <c r="J371" i="1"/>
  <c r="DK366" i="1"/>
  <c r="GQ366" i="1" s="1"/>
  <c r="DC366" i="1"/>
  <c r="GI366" i="1" s="1"/>
  <c r="DJ366" i="1"/>
  <c r="GP366" i="1" s="1"/>
  <c r="DB366" i="1"/>
  <c r="GH366" i="1" s="1"/>
  <c r="DI366" i="1"/>
  <c r="DA366" i="1"/>
  <c r="GG366" i="1" s="1"/>
  <c r="DP366" i="1"/>
  <c r="GV366" i="1" s="1"/>
  <c r="DH366" i="1"/>
  <c r="CZ366" i="1"/>
  <c r="GF366" i="1" s="1"/>
  <c r="DO366" i="1"/>
  <c r="GU366" i="1" s="1"/>
  <c r="DG366" i="1"/>
  <c r="GM366" i="1" s="1"/>
  <c r="CY366" i="1"/>
  <c r="GE366" i="1" s="1"/>
  <c r="FA367" i="1"/>
  <c r="ES367" i="1"/>
  <c r="EZ367" i="1"/>
  <c r="ER367" i="1"/>
  <c r="EY367" i="1"/>
  <c r="EQ367" i="1"/>
  <c r="FF367" i="1"/>
  <c r="EX367" i="1"/>
  <c r="EP367" i="1"/>
  <c r="FE367" i="1"/>
  <c r="EW367" i="1"/>
  <c r="EO367" i="1"/>
  <c r="FD367" i="1"/>
  <c r="EV367" i="1"/>
  <c r="EN367" i="1"/>
  <c r="FC367" i="1"/>
  <c r="EU367" i="1"/>
  <c r="EM367" i="1"/>
  <c r="L372" i="1"/>
  <c r="FB367" i="1"/>
  <c r="ET367" i="1"/>
  <c r="FR189" i="1" l="1"/>
  <c r="FH189" i="1"/>
  <c r="FS189" i="1"/>
  <c r="FN368" i="1"/>
  <c r="GJ368" i="1"/>
  <c r="FO368" i="1"/>
  <c r="GR368" i="1"/>
  <c r="GN366" i="1"/>
  <c r="FS368" i="1"/>
  <c r="FV368" i="1"/>
  <c r="GO366" i="1"/>
  <c r="GK366" i="1"/>
  <c r="GS366" i="1"/>
  <c r="FU368" i="1"/>
  <c r="FQ189" i="1"/>
  <c r="GQ368" i="1"/>
  <c r="GT368" i="1"/>
  <c r="GG368" i="1"/>
  <c r="FH368" i="1"/>
  <c r="FZ368" i="1"/>
  <c r="FP368" i="1"/>
  <c r="FK368" i="1"/>
  <c r="HF183" i="1"/>
  <c r="FX368" i="1"/>
  <c r="GS368" i="1"/>
  <c r="GN368" i="1"/>
  <c r="FI368" i="1"/>
  <c r="GA368" i="1"/>
  <c r="GD368" i="1"/>
  <c r="FL368" i="1"/>
  <c r="FW368" i="1"/>
  <c r="HM368" i="1" s="1"/>
  <c r="FJ189" i="1"/>
  <c r="FW189" i="1"/>
  <c r="HG228" i="1"/>
  <c r="FV189" i="1"/>
  <c r="FK189" i="1"/>
  <c r="GM368" i="1"/>
  <c r="GC368" i="1"/>
  <c r="GP368" i="1"/>
  <c r="GV368" i="1"/>
  <c r="GL368" i="1"/>
  <c r="FJ368" i="1"/>
  <c r="FM368" i="1"/>
  <c r="FR368" i="1"/>
  <c r="FF372" i="1"/>
  <c r="EX372" i="1"/>
  <c r="EP372" i="1"/>
  <c r="FE372" i="1"/>
  <c r="EW372" i="1"/>
  <c r="EO372" i="1"/>
  <c r="FD372" i="1"/>
  <c r="EV372" i="1"/>
  <c r="EN372" i="1"/>
  <c r="FC372" i="1"/>
  <c r="EU372" i="1"/>
  <c r="EM372" i="1"/>
  <c r="FB372" i="1"/>
  <c r="ET372" i="1"/>
  <c r="FA372" i="1"/>
  <c r="ES372" i="1"/>
  <c r="EZ372" i="1"/>
  <c r="ER372" i="1"/>
  <c r="EY372" i="1"/>
  <c r="EQ372" i="1"/>
  <c r="DJ371" i="1"/>
  <c r="DB371" i="1"/>
  <c r="DI371" i="1"/>
  <c r="DA371" i="1"/>
  <c r="DP371" i="1"/>
  <c r="DH371" i="1"/>
  <c r="CZ371" i="1"/>
  <c r="DO371" i="1"/>
  <c r="DG371" i="1"/>
  <c r="CY371" i="1"/>
  <c r="DN371" i="1"/>
  <c r="DF371" i="1"/>
  <c r="CX371" i="1"/>
  <c r="DM371" i="1"/>
  <c r="DE371" i="1"/>
  <c r="CW371" i="1"/>
  <c r="DL371" i="1"/>
  <c r="DD371" i="1"/>
  <c r="DC371" i="1"/>
  <c r="DK371" i="1"/>
  <c r="GJ367" i="1"/>
  <c r="GE367" i="1"/>
  <c r="GH367" i="1"/>
  <c r="CS371" i="1"/>
  <c r="CK371" i="1"/>
  <c r="CC371" i="1"/>
  <c r="CR371" i="1"/>
  <c r="CJ371" i="1"/>
  <c r="CB371" i="1"/>
  <c r="CQ371" i="1"/>
  <c r="CI371" i="1"/>
  <c r="CP371" i="1"/>
  <c r="CH371" i="1"/>
  <c r="CO371" i="1"/>
  <c r="CG371" i="1"/>
  <c r="CN371" i="1"/>
  <c r="CF371" i="1"/>
  <c r="CU371" i="1"/>
  <c r="CM371" i="1"/>
  <c r="CE371" i="1"/>
  <c r="CT371" i="1"/>
  <c r="CL371" i="1"/>
  <c r="CD371" i="1"/>
  <c r="HN368" i="1"/>
  <c r="HI368" i="1"/>
  <c r="HL368" i="1"/>
  <c r="GR367" i="1"/>
  <c r="GM367" i="1"/>
  <c r="GP367" i="1"/>
  <c r="CQ372" i="1"/>
  <c r="CI372" i="1"/>
  <c r="CP372" i="1"/>
  <c r="CH372" i="1"/>
  <c r="CO372" i="1"/>
  <c r="CG372" i="1"/>
  <c r="CN372" i="1"/>
  <c r="CF372" i="1"/>
  <c r="CU372" i="1"/>
  <c r="CM372" i="1"/>
  <c r="CE372" i="1"/>
  <c r="CT372" i="1"/>
  <c r="CL372" i="1"/>
  <c r="CD372" i="1"/>
  <c r="CS372" i="1"/>
  <c r="CK372" i="1"/>
  <c r="CC372" i="1"/>
  <c r="CR372" i="1"/>
  <c r="CJ372" i="1"/>
  <c r="CB372" i="1"/>
  <c r="L292" i="1"/>
  <c r="K292" i="1"/>
  <c r="J292" i="1"/>
  <c r="H292" i="1"/>
  <c r="I292" i="1"/>
  <c r="G292" i="1"/>
  <c r="GY368" i="1"/>
  <c r="HQ368" i="1"/>
  <c r="HE368" i="1"/>
  <c r="CO373" i="1"/>
  <c r="CG373" i="1"/>
  <c r="CN373" i="1"/>
  <c r="CF373" i="1"/>
  <c r="CU373" i="1"/>
  <c r="CM373" i="1"/>
  <c r="CE373" i="1"/>
  <c r="CT373" i="1"/>
  <c r="CL373" i="1"/>
  <c r="CD373" i="1"/>
  <c r="CS373" i="1"/>
  <c r="CK373" i="1"/>
  <c r="CC373" i="1"/>
  <c r="CR373" i="1"/>
  <c r="CJ373" i="1"/>
  <c r="CB373" i="1"/>
  <c r="CQ373" i="1"/>
  <c r="CI373" i="1"/>
  <c r="CP373" i="1"/>
  <c r="CH373" i="1"/>
  <c r="GC367" i="1"/>
  <c r="GU367" i="1"/>
  <c r="DP372" i="1"/>
  <c r="DH372" i="1"/>
  <c r="CZ372" i="1"/>
  <c r="DO372" i="1"/>
  <c r="DG372" i="1"/>
  <c r="CY372" i="1"/>
  <c r="DN372" i="1"/>
  <c r="DF372" i="1"/>
  <c r="CX372" i="1"/>
  <c r="DM372" i="1"/>
  <c r="DE372" i="1"/>
  <c r="CW372" i="1"/>
  <c r="DL372" i="1"/>
  <c r="DD372" i="1"/>
  <c r="DK372" i="1"/>
  <c r="DC372" i="1"/>
  <c r="DJ372" i="1"/>
  <c r="DB372" i="1"/>
  <c r="DI372" i="1"/>
  <c r="DA372" i="1"/>
  <c r="HG368" i="1"/>
  <c r="HB368" i="1"/>
  <c r="BX373" i="1"/>
  <c r="BP373" i="1"/>
  <c r="BH373" i="1"/>
  <c r="BW373" i="1"/>
  <c r="BO373" i="1"/>
  <c r="BG373" i="1"/>
  <c r="BV373" i="1"/>
  <c r="BN373" i="1"/>
  <c r="BU373" i="1"/>
  <c r="BM373" i="1"/>
  <c r="BT373" i="1"/>
  <c r="BL373" i="1"/>
  <c r="BS373" i="1"/>
  <c r="BK373" i="1"/>
  <c r="BZ373" i="1"/>
  <c r="BR373" i="1"/>
  <c r="BJ373" i="1"/>
  <c r="BI373" i="1"/>
  <c r="BY373" i="1"/>
  <c r="BQ373" i="1"/>
  <c r="BT371" i="1"/>
  <c r="BL371" i="1"/>
  <c r="BS371" i="1"/>
  <c r="BK371" i="1"/>
  <c r="BZ371" i="1"/>
  <c r="BR371" i="1"/>
  <c r="BJ371" i="1"/>
  <c r="BY371" i="1"/>
  <c r="BQ371" i="1"/>
  <c r="BI371" i="1"/>
  <c r="BX371" i="1"/>
  <c r="BP371" i="1"/>
  <c r="BH371" i="1"/>
  <c r="BW371" i="1"/>
  <c r="BO371" i="1"/>
  <c r="BG371" i="1"/>
  <c r="BV371" i="1"/>
  <c r="BN371" i="1"/>
  <c r="BU371" i="1"/>
  <c r="BM371" i="1"/>
  <c r="HA183" i="1"/>
  <c r="GK367" i="1"/>
  <c r="GF367" i="1"/>
  <c r="GI367" i="1"/>
  <c r="EE373" i="1"/>
  <c r="DW373" i="1"/>
  <c r="ED373" i="1"/>
  <c r="DV373" i="1"/>
  <c r="EK373" i="1"/>
  <c r="EC373" i="1"/>
  <c r="DU373" i="1"/>
  <c r="EJ373" i="1"/>
  <c r="EB373" i="1"/>
  <c r="DT373" i="1"/>
  <c r="EI373" i="1"/>
  <c r="EA373" i="1"/>
  <c r="DS373" i="1"/>
  <c r="EH373" i="1"/>
  <c r="DZ373" i="1"/>
  <c r="DR373" i="1"/>
  <c r="EG373" i="1"/>
  <c r="DY373" i="1"/>
  <c r="DX373" i="1"/>
  <c r="EF373" i="1"/>
  <c r="HO368" i="1"/>
  <c r="HJ368" i="1"/>
  <c r="HC222" i="1"/>
  <c r="L291" i="1"/>
  <c r="K291" i="1"/>
  <c r="J291" i="1"/>
  <c r="I291" i="1"/>
  <c r="H291" i="1"/>
  <c r="G291" i="1"/>
  <c r="GS367" i="1"/>
  <c r="GN367" i="1"/>
  <c r="GQ367" i="1"/>
  <c r="DN373" i="1"/>
  <c r="DF373" i="1"/>
  <c r="CX373" i="1"/>
  <c r="DM373" i="1"/>
  <c r="DE373" i="1"/>
  <c r="CW373" i="1"/>
  <c r="DL373" i="1"/>
  <c r="DD373" i="1"/>
  <c r="DK373" i="1"/>
  <c r="DC373" i="1"/>
  <c r="DJ373" i="1"/>
  <c r="DB373" i="1"/>
  <c r="DI373" i="1"/>
  <c r="DA373" i="1"/>
  <c r="DP373" i="1"/>
  <c r="DH373" i="1"/>
  <c r="CZ373" i="1"/>
  <c r="DO373" i="1"/>
  <c r="DG373" i="1"/>
  <c r="CY373" i="1"/>
  <c r="GZ368" i="1"/>
  <c r="HC368" i="1"/>
  <c r="EZ371" i="1"/>
  <c r="ER371" i="1"/>
  <c r="EY371" i="1"/>
  <c r="EQ371" i="1"/>
  <c r="FF371" i="1"/>
  <c r="EX371" i="1"/>
  <c r="EP371" i="1"/>
  <c r="FE371" i="1"/>
  <c r="EW371" i="1"/>
  <c r="EO371" i="1"/>
  <c r="FD371" i="1"/>
  <c r="EV371" i="1"/>
  <c r="EN371" i="1"/>
  <c r="FC371" i="1"/>
  <c r="EU371" i="1"/>
  <c r="EM371" i="1"/>
  <c r="FB371" i="1"/>
  <c r="ET371" i="1"/>
  <c r="FA371" i="1"/>
  <c r="ES371" i="1"/>
  <c r="BZ372" i="1"/>
  <c r="BR372" i="1"/>
  <c r="BJ372" i="1"/>
  <c r="BY372" i="1"/>
  <c r="BQ372" i="1"/>
  <c r="BI372" i="1"/>
  <c r="BX372" i="1"/>
  <c r="BP372" i="1"/>
  <c r="BH372" i="1"/>
  <c r="BW372" i="1"/>
  <c r="BO372" i="1"/>
  <c r="BG372" i="1"/>
  <c r="BV372" i="1"/>
  <c r="BN372" i="1"/>
  <c r="BU372" i="1"/>
  <c r="BM372" i="1"/>
  <c r="BT372" i="1"/>
  <c r="BL372" i="1"/>
  <c r="BS372" i="1"/>
  <c r="BK372" i="1"/>
  <c r="GD367" i="1"/>
  <c r="GV367" i="1"/>
  <c r="HH368" i="1"/>
  <c r="HK368" i="1"/>
  <c r="HK222" i="1"/>
  <c r="GL367" i="1"/>
  <c r="GG367" i="1"/>
  <c r="EG372" i="1"/>
  <c r="DY372" i="1"/>
  <c r="EF372" i="1"/>
  <c r="DX372" i="1"/>
  <c r="EE372" i="1"/>
  <c r="DW372" i="1"/>
  <c r="ED372" i="1"/>
  <c r="DV372" i="1"/>
  <c r="EK372" i="1"/>
  <c r="EC372" i="1"/>
  <c r="DU372" i="1"/>
  <c r="EJ372" i="1"/>
  <c r="EB372" i="1"/>
  <c r="DT372" i="1"/>
  <c r="EI372" i="1"/>
  <c r="EA372" i="1"/>
  <c r="DS372" i="1"/>
  <c r="EH372" i="1"/>
  <c r="DZ372" i="1"/>
  <c r="DR372" i="1"/>
  <c r="GX368" i="1"/>
  <c r="HP368" i="1"/>
  <c r="AY373" i="1"/>
  <c r="FU373" i="1" s="1"/>
  <c r="AQ373" i="1"/>
  <c r="FM373" i="1" s="1"/>
  <c r="AX373" i="1"/>
  <c r="FT373" i="1" s="1"/>
  <c r="AP373" i="1"/>
  <c r="BE373" i="1"/>
  <c r="GA373" i="1" s="1"/>
  <c r="AW373" i="1"/>
  <c r="FS373" i="1" s="1"/>
  <c r="AO373" i="1"/>
  <c r="FK373" i="1" s="1"/>
  <c r="BD373" i="1"/>
  <c r="FZ373" i="1" s="1"/>
  <c r="AV373" i="1"/>
  <c r="FR373" i="1" s="1"/>
  <c r="AN373" i="1"/>
  <c r="BC373" i="1"/>
  <c r="FY373" i="1" s="1"/>
  <c r="AU373" i="1"/>
  <c r="FQ373" i="1" s="1"/>
  <c r="AM373" i="1"/>
  <c r="FI373" i="1" s="1"/>
  <c r="BB373" i="1"/>
  <c r="FX373" i="1" s="1"/>
  <c r="AT373" i="1"/>
  <c r="FP373" i="1" s="1"/>
  <c r="AL373" i="1"/>
  <c r="BA373" i="1"/>
  <c r="FW373" i="1" s="1"/>
  <c r="AS373" i="1"/>
  <c r="FO373" i="1" s="1"/>
  <c r="AZ373" i="1"/>
  <c r="FV373" i="1" s="1"/>
  <c r="AR373" i="1"/>
  <c r="FN373" i="1" s="1"/>
  <c r="GT367" i="1"/>
  <c r="GO367" i="1"/>
  <c r="HJ183" i="1"/>
  <c r="HF368" i="1"/>
  <c r="HA368" i="1"/>
  <c r="HD368" i="1"/>
  <c r="FN367" i="1"/>
  <c r="HD367" i="1" s="1"/>
  <c r="FI367" i="1"/>
  <c r="HA189" i="1"/>
  <c r="HE189" i="1"/>
  <c r="FK367" i="1"/>
  <c r="HA367" i="1" s="1"/>
  <c r="FV367" i="1"/>
  <c r="HL367" i="1" s="1"/>
  <c r="FQ367" i="1"/>
  <c r="HB189" i="1"/>
  <c r="GZ189" i="1"/>
  <c r="HM189" i="1"/>
  <c r="FS367" i="1"/>
  <c r="HI367" i="1" s="1"/>
  <c r="BA372" i="1"/>
  <c r="AS372" i="1"/>
  <c r="FO372" i="1" s="1"/>
  <c r="AZ372" i="1"/>
  <c r="FV372" i="1" s="1"/>
  <c r="AR372" i="1"/>
  <c r="FN372" i="1" s="1"/>
  <c r="AY372" i="1"/>
  <c r="FU372" i="1" s="1"/>
  <c r="AQ372" i="1"/>
  <c r="FM372" i="1" s="1"/>
  <c r="AX372" i="1"/>
  <c r="AP372" i="1"/>
  <c r="BE372" i="1"/>
  <c r="AW372" i="1"/>
  <c r="FS372" i="1" s="1"/>
  <c r="AO372" i="1"/>
  <c r="FK372" i="1" s="1"/>
  <c r="BD372" i="1"/>
  <c r="AV372" i="1"/>
  <c r="AN372" i="1"/>
  <c r="FJ372" i="1" s="1"/>
  <c r="BC372" i="1"/>
  <c r="FY372" i="1" s="1"/>
  <c r="AU372" i="1"/>
  <c r="FQ372" i="1" s="1"/>
  <c r="AM372" i="1"/>
  <c r="AT372" i="1"/>
  <c r="AL372" i="1"/>
  <c r="BB372" i="1"/>
  <c r="FX372" i="1" s="1"/>
  <c r="FY367" i="1"/>
  <c r="HG189" i="1"/>
  <c r="HH189" i="1"/>
  <c r="GX189" i="1"/>
  <c r="HG194" i="1"/>
  <c r="GA367" i="1"/>
  <c r="FO367" i="1"/>
  <c r="HE367" i="1" s="1"/>
  <c r="FJ367" i="1"/>
  <c r="GZ367" i="1" s="1"/>
  <c r="HI189" i="1"/>
  <c r="HP189" i="1"/>
  <c r="HF189" i="1"/>
  <c r="K374" i="1"/>
  <c r="EI371" i="1"/>
  <c r="EA371" i="1"/>
  <c r="DS371" i="1"/>
  <c r="EH371" i="1"/>
  <c r="DZ371" i="1"/>
  <c r="DR371" i="1"/>
  <c r="EG371" i="1"/>
  <c r="DY371" i="1"/>
  <c r="EF371" i="1"/>
  <c r="DX371" i="1"/>
  <c r="EE371" i="1"/>
  <c r="DW371" i="1"/>
  <c r="ED371" i="1"/>
  <c r="DV371" i="1"/>
  <c r="EK371" i="1"/>
  <c r="EC371" i="1"/>
  <c r="DU371" i="1"/>
  <c r="EJ371" i="1"/>
  <c r="EB371" i="1"/>
  <c r="DT371" i="1"/>
  <c r="FL367" i="1"/>
  <c r="HB367" i="1" s="1"/>
  <c r="FW367" i="1"/>
  <c r="HM367" i="1" s="1"/>
  <c r="FR367" i="1"/>
  <c r="HH367" i="1" s="1"/>
  <c r="HJ189" i="1"/>
  <c r="HC189" i="1"/>
  <c r="HN189" i="1"/>
  <c r="J365" i="1"/>
  <c r="FT367" i="1"/>
  <c r="HJ367" i="1" s="1"/>
  <c r="FH367" i="1"/>
  <c r="GX367" i="1" s="1"/>
  <c r="FZ367" i="1"/>
  <c r="HP367" i="1" s="1"/>
  <c r="HO189" i="1"/>
  <c r="HK189" i="1"/>
  <c r="HP183" i="1"/>
  <c r="J364" i="1"/>
  <c r="FM367" i="1"/>
  <c r="HC367" i="1" s="1"/>
  <c r="FP367" i="1"/>
  <c r="HF367" i="1" s="1"/>
  <c r="HQ189" i="1"/>
  <c r="HD189" i="1"/>
  <c r="FU367" i="1"/>
  <c r="HK367" i="1" s="1"/>
  <c r="FX367" i="1"/>
  <c r="HN367" i="1" s="1"/>
  <c r="GY189" i="1"/>
  <c r="HL189" i="1"/>
  <c r="FN366" i="1"/>
  <c r="HD366" i="1" s="1"/>
  <c r="FI366" i="1"/>
  <c r="GY366" i="1" s="1"/>
  <c r="GA366" i="1"/>
  <c r="HQ366" i="1" s="1"/>
  <c r="J363" i="1"/>
  <c r="FV366" i="1"/>
  <c r="HL366" i="1" s="1"/>
  <c r="FQ366" i="1"/>
  <c r="HG366" i="1" s="1"/>
  <c r="FL366" i="1"/>
  <c r="HB366" i="1" s="1"/>
  <c r="J369" i="1"/>
  <c r="FO366" i="1"/>
  <c r="HE366" i="1" s="1"/>
  <c r="FY366" i="1"/>
  <c r="HO366" i="1" s="1"/>
  <c r="FT366" i="1"/>
  <c r="HJ366" i="1" s="1"/>
  <c r="K370" i="1"/>
  <c r="FW366" i="1"/>
  <c r="HM366" i="1" s="1"/>
  <c r="FJ366" i="1"/>
  <c r="GZ366" i="1" s="1"/>
  <c r="FM366" i="1"/>
  <c r="HC366" i="1" s="1"/>
  <c r="BC371" i="1"/>
  <c r="FY371" i="1" s="1"/>
  <c r="AU371" i="1"/>
  <c r="FQ371" i="1" s="1"/>
  <c r="AM371" i="1"/>
  <c r="FI371" i="1" s="1"/>
  <c r="BB371" i="1"/>
  <c r="FX371" i="1" s="1"/>
  <c r="AT371" i="1"/>
  <c r="FP371" i="1" s="1"/>
  <c r="AL371" i="1"/>
  <c r="FH371" i="1" s="1"/>
  <c r="BA371" i="1"/>
  <c r="FW371" i="1" s="1"/>
  <c r="AS371" i="1"/>
  <c r="FO371" i="1" s="1"/>
  <c r="AZ371" i="1"/>
  <c r="FV371" i="1" s="1"/>
  <c r="AR371" i="1"/>
  <c r="FN371" i="1" s="1"/>
  <c r="AY371" i="1"/>
  <c r="FU371" i="1" s="1"/>
  <c r="AQ371" i="1"/>
  <c r="FM371" i="1" s="1"/>
  <c r="AX371" i="1"/>
  <c r="FT371" i="1" s="1"/>
  <c r="AP371" i="1"/>
  <c r="FL371" i="1" s="1"/>
  <c r="BE371" i="1"/>
  <c r="GA371" i="1" s="1"/>
  <c r="AW371" i="1"/>
  <c r="FS371" i="1" s="1"/>
  <c r="AO371" i="1"/>
  <c r="FK371" i="1" s="1"/>
  <c r="AN371" i="1"/>
  <c r="FJ371" i="1" s="1"/>
  <c r="BD371" i="1"/>
  <c r="FZ371" i="1" s="1"/>
  <c r="AV371" i="1"/>
  <c r="FR371" i="1" s="1"/>
  <c r="FR366" i="1"/>
  <c r="HH366" i="1" s="1"/>
  <c r="FU366" i="1"/>
  <c r="HK366" i="1" s="1"/>
  <c r="FH366" i="1"/>
  <c r="GX366" i="1" s="1"/>
  <c r="FZ366" i="1"/>
  <c r="HP366" i="1" s="1"/>
  <c r="FP366" i="1"/>
  <c r="HF366" i="1" s="1"/>
  <c r="FK366" i="1"/>
  <c r="HA366" i="1" s="1"/>
  <c r="FD373" i="1"/>
  <c r="EV373" i="1"/>
  <c r="EN373" i="1"/>
  <c r="FC373" i="1"/>
  <c r="EU373" i="1"/>
  <c r="EM373" i="1"/>
  <c r="FB373" i="1"/>
  <c r="ET373" i="1"/>
  <c r="FA373" i="1"/>
  <c r="ES373" i="1"/>
  <c r="EZ373" i="1"/>
  <c r="ER373" i="1"/>
  <c r="EY373" i="1"/>
  <c r="EQ373" i="1"/>
  <c r="FF373" i="1"/>
  <c r="EX373" i="1"/>
  <c r="EP373" i="1"/>
  <c r="FE373" i="1"/>
  <c r="EW373" i="1"/>
  <c r="EO373" i="1"/>
  <c r="FX366" i="1"/>
  <c r="HN366" i="1" s="1"/>
  <c r="FS366" i="1"/>
  <c r="HI366" i="1" s="1"/>
  <c r="FR372" i="1" l="1"/>
  <c r="FJ373" i="1"/>
  <c r="FW372" i="1"/>
  <c r="FT372" i="1"/>
  <c r="HO367" i="1"/>
  <c r="FP372" i="1"/>
  <c r="HQ367" i="1"/>
  <c r="FH373" i="1"/>
  <c r="FI372" i="1"/>
  <c r="GA372" i="1"/>
  <c r="HG367" i="1"/>
  <c r="FL373" i="1"/>
  <c r="GM373" i="1"/>
  <c r="GP373" i="1"/>
  <c r="GD373" i="1"/>
  <c r="GY373" i="1" s="1"/>
  <c r="K365" i="1"/>
  <c r="FL372" i="1"/>
  <c r="GG373" i="1"/>
  <c r="GC373" i="1"/>
  <c r="GX373" i="1" s="1"/>
  <c r="GJ372" i="1"/>
  <c r="GE372" i="1"/>
  <c r="GZ372" i="1" s="1"/>
  <c r="GJ371" i="1"/>
  <c r="GE371" i="1"/>
  <c r="GZ371" i="1" s="1"/>
  <c r="GH371" i="1"/>
  <c r="GO373" i="1"/>
  <c r="GK373" i="1"/>
  <c r="HF373" i="1" s="1"/>
  <c r="GR372" i="1"/>
  <c r="GM372" i="1"/>
  <c r="GR371" i="1"/>
  <c r="GM371" i="1"/>
  <c r="GP371" i="1"/>
  <c r="HK371" i="1" s="1"/>
  <c r="L370" i="1"/>
  <c r="L374" i="1"/>
  <c r="GE373" i="1"/>
  <c r="GH373" i="1"/>
  <c r="GS373" i="1"/>
  <c r="HN373" i="1" s="1"/>
  <c r="GG372" i="1"/>
  <c r="GC372" i="1"/>
  <c r="GU372" i="1"/>
  <c r="GC371" i="1"/>
  <c r="GU371" i="1"/>
  <c r="HP371" i="1" s="1"/>
  <c r="GO372" i="1"/>
  <c r="HJ372" i="1" s="1"/>
  <c r="GK372" i="1"/>
  <c r="GF372" i="1"/>
  <c r="GK371" i="1"/>
  <c r="GF371" i="1"/>
  <c r="HA371" i="1" s="1"/>
  <c r="HM371" i="1"/>
  <c r="K369" i="1"/>
  <c r="FZ372" i="1"/>
  <c r="HP372" i="1" s="1"/>
  <c r="HB373" i="1"/>
  <c r="GU373" i="1"/>
  <c r="HP373" i="1" s="1"/>
  <c r="GI373" i="1"/>
  <c r="HD373" i="1" s="1"/>
  <c r="GL373" i="1"/>
  <c r="HG373" i="1" s="1"/>
  <c r="GH372" i="1"/>
  <c r="HC372" i="1" s="1"/>
  <c r="GS372" i="1"/>
  <c r="HN372" i="1" s="1"/>
  <c r="GN372" i="1"/>
  <c r="GS371" i="1"/>
  <c r="GN371" i="1"/>
  <c r="HI371" i="1" s="1"/>
  <c r="HH372" i="1"/>
  <c r="GX371" i="1"/>
  <c r="FH372" i="1"/>
  <c r="GX372" i="1" s="1"/>
  <c r="HA372" i="1"/>
  <c r="GY367" i="1"/>
  <c r="HJ373" i="1"/>
  <c r="GF373" i="1"/>
  <c r="HA373" i="1" s="1"/>
  <c r="GQ373" i="1"/>
  <c r="HL373" i="1" s="1"/>
  <c r="GT373" i="1"/>
  <c r="HO373" i="1" s="1"/>
  <c r="GP372" i="1"/>
  <c r="HK372" i="1" s="1"/>
  <c r="GD372" i="1"/>
  <c r="GV372" i="1"/>
  <c r="GD371" i="1"/>
  <c r="GY371" i="1" s="1"/>
  <c r="GV371" i="1"/>
  <c r="HQ371" i="1" s="1"/>
  <c r="HF371" i="1"/>
  <c r="K363" i="1"/>
  <c r="HF372" i="1"/>
  <c r="HI372" i="1"/>
  <c r="HE372" i="1"/>
  <c r="GZ373" i="1"/>
  <c r="HC373" i="1"/>
  <c r="GN373" i="1"/>
  <c r="HI373" i="1" s="1"/>
  <c r="GJ373" i="1"/>
  <c r="HE373" i="1" s="1"/>
  <c r="GI372" i="1"/>
  <c r="HD372" i="1" s="1"/>
  <c r="GL372" i="1"/>
  <c r="HG372" i="1" s="1"/>
  <c r="GQ371" i="1"/>
  <c r="HL371" i="1" s="1"/>
  <c r="GL371" i="1"/>
  <c r="HG371" i="1" s="1"/>
  <c r="GG371" i="1"/>
  <c r="HB371" i="1" s="1"/>
  <c r="HE371" i="1"/>
  <c r="HH371" i="1"/>
  <c r="HC371" i="1"/>
  <c r="HN371" i="1"/>
  <c r="K364" i="1"/>
  <c r="GY372" i="1"/>
  <c r="HQ372" i="1"/>
  <c r="HM372" i="1"/>
  <c r="HH373" i="1"/>
  <c r="HK373" i="1"/>
  <c r="GV373" i="1"/>
  <c r="HQ373" i="1" s="1"/>
  <c r="GR373" i="1"/>
  <c r="HM373" i="1" s="1"/>
  <c r="GQ372" i="1"/>
  <c r="HL372" i="1" s="1"/>
  <c r="GT372" i="1"/>
  <c r="HO372" i="1" s="1"/>
  <c r="GI371" i="1"/>
  <c r="HD371" i="1" s="1"/>
  <c r="GT371" i="1"/>
  <c r="HO371" i="1" s="1"/>
  <c r="GO371" i="1"/>
  <c r="HJ371" i="1" s="1"/>
  <c r="L364" i="1" l="1"/>
  <c r="HB372" i="1"/>
  <c r="L363" i="1"/>
  <c r="L369" i="1"/>
  <c r="L365" i="1"/>
  <c r="T212" i="1" l="1"/>
  <c r="U212" i="1"/>
  <c r="V212" i="1"/>
  <c r="AA212" i="1"/>
  <c r="AB212" i="1"/>
  <c r="AC212" i="1"/>
  <c r="AD212" i="1"/>
  <c r="R212" i="1"/>
  <c r="S212" i="1"/>
  <c r="W212" i="1"/>
  <c r="X212" i="1"/>
  <c r="Y212" i="1"/>
  <c r="Z212" i="1"/>
  <c r="AE212" i="1"/>
  <c r="AF212" i="1"/>
  <c r="AG212" i="1"/>
  <c r="AH212" i="1"/>
  <c r="AI212" i="1"/>
  <c r="AJ212" i="1"/>
  <c r="DP212" i="1" l="1"/>
  <c r="FF212" i="1"/>
  <c r="EK212" i="1"/>
  <c r="CU212" i="1"/>
  <c r="BE212" i="1"/>
  <c r="BZ212" i="1"/>
  <c r="DD212" i="1"/>
  <c r="GJ212" i="1" s="1"/>
  <c r="AS212" i="1"/>
  <c r="DY212" i="1"/>
  <c r="CI212" i="1"/>
  <c r="BN212" i="1"/>
  <c r="ET212" i="1"/>
  <c r="DW212" i="1"/>
  <c r="BL212" i="1"/>
  <c r="DB212" i="1"/>
  <c r="GH212" i="1" s="1"/>
  <c r="ER212" i="1"/>
  <c r="CG212" i="1"/>
  <c r="AQ212" i="1"/>
  <c r="FM212" i="1" s="1"/>
  <c r="HC212" i="1" s="1"/>
  <c r="FE212" i="1"/>
  <c r="BD212" i="1"/>
  <c r="EJ212" i="1"/>
  <c r="DO212" i="1"/>
  <c r="GU212" i="1" s="1"/>
  <c r="CT212" i="1"/>
  <c r="BY212" i="1"/>
  <c r="CH212" i="1"/>
  <c r="DX212" i="1"/>
  <c r="DC212" i="1"/>
  <c r="AR212" i="1"/>
  <c r="BM212" i="1"/>
  <c r="ES212" i="1"/>
  <c r="DV212" i="1"/>
  <c r="DA212" i="1"/>
  <c r="BK212" i="1"/>
  <c r="EQ212" i="1"/>
  <c r="AP212" i="1"/>
  <c r="FL212" i="1" s="1"/>
  <c r="CF212" i="1"/>
  <c r="EI212" i="1"/>
  <c r="CS212" i="1"/>
  <c r="FD212" i="1"/>
  <c r="DN212" i="1"/>
  <c r="BC212" i="1"/>
  <c r="BX212" i="1"/>
  <c r="EO212" i="1"/>
  <c r="CD212" i="1"/>
  <c r="BI212" i="1"/>
  <c r="DT212" i="1"/>
  <c r="CY212" i="1"/>
  <c r="GE212" i="1" s="1"/>
  <c r="AN212" i="1"/>
  <c r="EP212" i="1"/>
  <c r="DU212" i="1"/>
  <c r="CE212" i="1"/>
  <c r="BJ212" i="1"/>
  <c r="CZ212" i="1"/>
  <c r="AO212" i="1"/>
  <c r="CX212" i="1"/>
  <c r="GD212" i="1" s="1"/>
  <c r="AM212" i="1"/>
  <c r="DS212" i="1"/>
  <c r="CC212" i="1"/>
  <c r="BH212" i="1"/>
  <c r="EN212" i="1"/>
  <c r="DM212" i="1"/>
  <c r="GS212" i="1" s="1"/>
  <c r="CR212" i="1"/>
  <c r="BB212" i="1"/>
  <c r="FX212" i="1" s="1"/>
  <c r="HN212" i="1" s="1"/>
  <c r="EH212" i="1"/>
  <c r="FC212" i="1"/>
  <c r="BW212" i="1"/>
  <c r="BA212" i="1"/>
  <c r="DL212" i="1"/>
  <c r="CQ212" i="1"/>
  <c r="EG212" i="1"/>
  <c r="BV212" i="1"/>
  <c r="FB212" i="1"/>
  <c r="EE212" i="1"/>
  <c r="EZ212" i="1"/>
  <c r="BT212" i="1"/>
  <c r="DJ212" i="1"/>
  <c r="AY212" i="1"/>
  <c r="CO212" i="1"/>
  <c r="AZ212" i="1"/>
  <c r="FV212" i="1" s="1"/>
  <c r="CP212" i="1"/>
  <c r="DK212" i="1"/>
  <c r="EF212" i="1"/>
  <c r="FA212" i="1"/>
  <c r="BU212" i="1"/>
  <c r="ED212" i="1"/>
  <c r="DI212" i="1"/>
  <c r="GO212" i="1" s="1"/>
  <c r="BS212" i="1"/>
  <c r="EY212" i="1"/>
  <c r="AX212" i="1"/>
  <c r="CN212" i="1"/>
  <c r="AU212" i="1"/>
  <c r="DF212" i="1"/>
  <c r="EA212" i="1"/>
  <c r="CK212" i="1"/>
  <c r="BP212" i="1"/>
  <c r="EV212" i="1"/>
  <c r="EX212" i="1"/>
  <c r="EC212" i="1"/>
  <c r="BR212" i="1"/>
  <c r="CM212" i="1"/>
  <c r="AW212" i="1"/>
  <c r="DH212" i="1"/>
  <c r="GN212" i="1" s="1"/>
  <c r="DE212" i="1"/>
  <c r="GK212" i="1" s="1"/>
  <c r="AT212" i="1"/>
  <c r="DZ212" i="1"/>
  <c r="EU212" i="1"/>
  <c r="BO212" i="1"/>
  <c r="CJ212" i="1"/>
  <c r="EW212" i="1"/>
  <c r="CL212" i="1"/>
  <c r="AV212" i="1"/>
  <c r="FR212" i="1" s="1"/>
  <c r="DG212" i="1"/>
  <c r="BQ212" i="1"/>
  <c r="EB212" i="1"/>
  <c r="Q212" i="1"/>
  <c r="W207" i="1"/>
  <c r="AE207" i="1"/>
  <c r="Y207" i="1"/>
  <c r="AG207" i="1"/>
  <c r="S207" i="1"/>
  <c r="AA207" i="1"/>
  <c r="AI207" i="1"/>
  <c r="U207" i="1"/>
  <c r="AH207" i="1"/>
  <c r="X207" i="1"/>
  <c r="AB207" i="1"/>
  <c r="V207" i="1"/>
  <c r="AC207" i="1"/>
  <c r="AD207" i="1"/>
  <c r="AF207" i="1"/>
  <c r="R207" i="1"/>
  <c r="T207" i="1"/>
  <c r="Z207" i="1"/>
  <c r="AJ207" i="1"/>
  <c r="Q207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Q206" i="1"/>
  <c r="Q205" i="1"/>
  <c r="Q204" i="1"/>
  <c r="Q198" i="1"/>
  <c r="Q197" i="1"/>
  <c r="Q196" i="1"/>
  <c r="Q195" i="1"/>
  <c r="Q188" i="1"/>
  <c r="Q187" i="1"/>
  <c r="Q186" i="1"/>
  <c r="Q185" i="1"/>
  <c r="Q184" i="1"/>
  <c r="Q5" i="1" l="1"/>
  <c r="Q28" i="1"/>
  <c r="Q14" i="1"/>
  <c r="Q37" i="1"/>
  <c r="Q45" i="1"/>
  <c r="Q22" i="1"/>
  <c r="Q245" i="1"/>
  <c r="Q54" i="1"/>
  <c r="Q255" i="1"/>
  <c r="Q64" i="1"/>
  <c r="Q275" i="1"/>
  <c r="Q84" i="1"/>
  <c r="AL206" i="1"/>
  <c r="EM206" i="1"/>
  <c r="DR206" i="1"/>
  <c r="CB206" i="1"/>
  <c r="BG206" i="1"/>
  <c r="CW206" i="1"/>
  <c r="Q287" i="1"/>
  <c r="Q213" i="1"/>
  <c r="Q96" i="1"/>
  <c r="Q340" i="1"/>
  <c r="Q149" i="1"/>
  <c r="Q301" i="1"/>
  <c r="Q110" i="1"/>
  <c r="AF288" i="1"/>
  <c r="AF215" i="1"/>
  <c r="AF97" i="1"/>
  <c r="X288" i="1"/>
  <c r="X215" i="1"/>
  <c r="X97" i="1"/>
  <c r="AI287" i="1"/>
  <c r="AI213" i="1"/>
  <c r="AI96" i="1"/>
  <c r="AA287" i="1"/>
  <c r="AA96" i="1"/>
  <c r="AA213" i="1"/>
  <c r="S287" i="1"/>
  <c r="S213" i="1"/>
  <c r="S96" i="1"/>
  <c r="AD286" i="1"/>
  <c r="AD214" i="1"/>
  <c r="AD95" i="1"/>
  <c r="V286" i="1"/>
  <c r="V214" i="1"/>
  <c r="V95" i="1"/>
  <c r="AG285" i="1"/>
  <c r="AG210" i="1"/>
  <c r="AG94" i="1"/>
  <c r="Y285" i="1"/>
  <c r="Y210" i="1"/>
  <c r="Y94" i="1"/>
  <c r="AJ284" i="1"/>
  <c r="AJ208" i="1"/>
  <c r="AJ93" i="1"/>
  <c r="AB284" i="1"/>
  <c r="AB208" i="1"/>
  <c r="AB93" i="1"/>
  <c r="T284" i="1"/>
  <c r="T208" i="1"/>
  <c r="T93" i="1"/>
  <c r="AE283" i="1"/>
  <c r="AE209" i="1"/>
  <c r="AE92" i="1"/>
  <c r="W283" i="1"/>
  <c r="W209" i="1"/>
  <c r="W92" i="1"/>
  <c r="BD206" i="1"/>
  <c r="FE206" i="1"/>
  <c r="CT206" i="1"/>
  <c r="EJ206" i="1"/>
  <c r="BY206" i="1"/>
  <c r="FZ206" i="1" s="1"/>
  <c r="DO206" i="1"/>
  <c r="AV206" i="1"/>
  <c r="EW206" i="1"/>
  <c r="EB206" i="1"/>
  <c r="CL206" i="1"/>
  <c r="DG206" i="1"/>
  <c r="BQ206" i="1"/>
  <c r="FR206" i="1" s="1"/>
  <c r="AN206" i="1"/>
  <c r="EO206" i="1"/>
  <c r="DT206" i="1"/>
  <c r="CD206" i="1"/>
  <c r="BI206" i="1"/>
  <c r="CY206" i="1"/>
  <c r="DJ205" i="1"/>
  <c r="BT205" i="1"/>
  <c r="EE205" i="1"/>
  <c r="CO205" i="1"/>
  <c r="AY205" i="1"/>
  <c r="EZ205" i="1"/>
  <c r="DB205" i="1"/>
  <c r="GH205" i="1" s="1"/>
  <c r="BL205" i="1"/>
  <c r="DW205" i="1"/>
  <c r="CG205" i="1"/>
  <c r="AQ205" i="1"/>
  <c r="FM205" i="1" s="1"/>
  <c r="HC205" i="1" s="1"/>
  <c r="ER205" i="1"/>
  <c r="FC204" i="1"/>
  <c r="BW204" i="1"/>
  <c r="BB204" i="1"/>
  <c r="CR204" i="1"/>
  <c r="EH204" i="1"/>
  <c r="DM204" i="1"/>
  <c r="GS204" i="1" s="1"/>
  <c r="EU204" i="1"/>
  <c r="DZ204" i="1"/>
  <c r="BO204" i="1"/>
  <c r="AT204" i="1"/>
  <c r="CJ204" i="1"/>
  <c r="DE204" i="1"/>
  <c r="EK203" i="1"/>
  <c r="FF203" i="1"/>
  <c r="DP203" i="1"/>
  <c r="GV203" i="1" s="1"/>
  <c r="BE203" i="1"/>
  <c r="BZ203" i="1"/>
  <c r="CU203" i="1"/>
  <c r="EC203" i="1"/>
  <c r="EX203" i="1"/>
  <c r="AW203" i="1"/>
  <c r="DH203" i="1"/>
  <c r="BR203" i="1"/>
  <c r="CM203" i="1"/>
  <c r="DU203" i="1"/>
  <c r="EP203" i="1"/>
  <c r="AO203" i="1"/>
  <c r="FK203" i="1" s="1"/>
  <c r="CZ203" i="1"/>
  <c r="BJ203" i="1"/>
  <c r="CE203" i="1"/>
  <c r="AE282" i="1"/>
  <c r="AE91" i="1"/>
  <c r="W282" i="1"/>
  <c r="W91" i="1"/>
  <c r="DJ198" i="1"/>
  <c r="EE198" i="1"/>
  <c r="EZ198" i="1"/>
  <c r="CO198" i="1"/>
  <c r="AY198" i="1"/>
  <c r="BT198" i="1"/>
  <c r="DB198" i="1"/>
  <c r="GH198" i="1" s="1"/>
  <c r="DW198" i="1"/>
  <c r="ER198" i="1"/>
  <c r="AQ198" i="1"/>
  <c r="CG198" i="1"/>
  <c r="BL198" i="1"/>
  <c r="DM197" i="1"/>
  <c r="CR197" i="1"/>
  <c r="FC197" i="1"/>
  <c r="BW197" i="1"/>
  <c r="BB197" i="1"/>
  <c r="EH197" i="1"/>
  <c r="DE197" i="1"/>
  <c r="CJ197" i="1"/>
  <c r="BO197" i="1"/>
  <c r="EU197" i="1"/>
  <c r="AT197" i="1"/>
  <c r="FP197" i="1" s="1"/>
  <c r="DZ197" i="1"/>
  <c r="DP196" i="1"/>
  <c r="BZ196" i="1"/>
  <c r="FF196" i="1"/>
  <c r="EK196" i="1"/>
  <c r="BE196" i="1"/>
  <c r="CU196" i="1"/>
  <c r="DH196" i="1"/>
  <c r="BR196" i="1"/>
  <c r="EX196" i="1"/>
  <c r="CM196" i="1"/>
  <c r="EC196" i="1"/>
  <c r="AW196" i="1"/>
  <c r="CZ196" i="1"/>
  <c r="BJ196" i="1"/>
  <c r="EP196" i="1"/>
  <c r="CE196" i="1"/>
  <c r="DU196" i="1"/>
  <c r="AO196" i="1"/>
  <c r="FK196" i="1" s="1"/>
  <c r="DK195" i="1"/>
  <c r="FA195" i="1"/>
  <c r="AZ195" i="1"/>
  <c r="BU195" i="1"/>
  <c r="CP195" i="1"/>
  <c r="EF195" i="1"/>
  <c r="ES195" i="1"/>
  <c r="DC195" i="1"/>
  <c r="AR195" i="1"/>
  <c r="FN195" i="1" s="1"/>
  <c r="BM195" i="1"/>
  <c r="CH195" i="1"/>
  <c r="DX195" i="1"/>
  <c r="AH280" i="1"/>
  <c r="AH89" i="1"/>
  <c r="Z280" i="1"/>
  <c r="Z89" i="1"/>
  <c r="R280" i="1"/>
  <c r="R89" i="1"/>
  <c r="CO188" i="1"/>
  <c r="EZ188" i="1"/>
  <c r="AY188" i="1"/>
  <c r="FU188" i="1" s="1"/>
  <c r="EE188" i="1"/>
  <c r="DJ188" i="1"/>
  <c r="BT188" i="1"/>
  <c r="DW188" i="1"/>
  <c r="ER188" i="1"/>
  <c r="CG188" i="1"/>
  <c r="AQ188" i="1"/>
  <c r="DB188" i="1"/>
  <c r="BL188" i="1"/>
  <c r="CR187" i="1"/>
  <c r="EH187" i="1"/>
  <c r="BB187" i="1"/>
  <c r="FX187" i="1" s="1"/>
  <c r="FC187" i="1"/>
  <c r="DM187" i="1"/>
  <c r="BW187" i="1"/>
  <c r="CJ187" i="1"/>
  <c r="DZ187" i="1"/>
  <c r="AT187" i="1"/>
  <c r="EU187" i="1"/>
  <c r="DE187" i="1"/>
  <c r="BO187" i="1"/>
  <c r="FF186" i="1"/>
  <c r="DP186" i="1"/>
  <c r="EK186" i="1"/>
  <c r="CU186" i="1"/>
  <c r="BE186" i="1"/>
  <c r="BZ186" i="1"/>
  <c r="EX186" i="1"/>
  <c r="DH186" i="1"/>
  <c r="GN186" i="1" s="1"/>
  <c r="EC186" i="1"/>
  <c r="CM186" i="1"/>
  <c r="BR186" i="1"/>
  <c r="AW186" i="1"/>
  <c r="FS186" i="1" s="1"/>
  <c r="HI186" i="1" s="1"/>
  <c r="EP186" i="1"/>
  <c r="CZ186" i="1"/>
  <c r="AO186" i="1"/>
  <c r="FK186" i="1" s="1"/>
  <c r="DU186" i="1"/>
  <c r="CE186" i="1"/>
  <c r="BJ186" i="1"/>
  <c r="EF185" i="1"/>
  <c r="AZ185" i="1"/>
  <c r="FV185" i="1" s="1"/>
  <c r="DK185" i="1"/>
  <c r="CP185" i="1"/>
  <c r="BU185" i="1"/>
  <c r="FA185" i="1"/>
  <c r="DX185" i="1"/>
  <c r="AR185" i="1"/>
  <c r="DC185" i="1"/>
  <c r="GI185" i="1" s="1"/>
  <c r="CH185" i="1"/>
  <c r="BM185" i="1"/>
  <c r="ES185" i="1"/>
  <c r="DN184" i="1"/>
  <c r="CS184" i="1"/>
  <c r="BX184" i="1"/>
  <c r="FD184" i="1"/>
  <c r="EI184" i="1"/>
  <c r="GT184" i="1" s="1"/>
  <c r="BC184" i="1"/>
  <c r="FY184" i="1" s="1"/>
  <c r="HO184" i="1" s="1"/>
  <c r="DF184" i="1"/>
  <c r="BP184" i="1"/>
  <c r="CK184" i="1"/>
  <c r="EV184" i="1"/>
  <c r="EA184" i="1"/>
  <c r="AU184" i="1"/>
  <c r="CX184" i="1"/>
  <c r="BH184" i="1"/>
  <c r="CC184" i="1"/>
  <c r="EN184" i="1"/>
  <c r="DS184" i="1"/>
  <c r="AM184" i="1"/>
  <c r="AC278" i="1"/>
  <c r="AC87" i="1"/>
  <c r="U278" i="1"/>
  <c r="U87" i="1"/>
  <c r="AF276" i="1"/>
  <c r="AF85" i="1"/>
  <c r="X276" i="1"/>
  <c r="X85" i="1"/>
  <c r="AI275" i="1"/>
  <c r="AI84" i="1"/>
  <c r="AA275" i="1"/>
  <c r="AA84" i="1"/>
  <c r="S275" i="1"/>
  <c r="S84" i="1"/>
  <c r="AD274" i="1"/>
  <c r="AD83" i="1"/>
  <c r="V274" i="1"/>
  <c r="V83" i="1"/>
  <c r="AG273" i="1"/>
  <c r="AG82" i="1"/>
  <c r="Y273" i="1"/>
  <c r="Y82" i="1"/>
  <c r="AJ272" i="1"/>
  <c r="AJ177" i="1"/>
  <c r="AJ81" i="1"/>
  <c r="AB272" i="1"/>
  <c r="AB177" i="1"/>
  <c r="AB81" i="1"/>
  <c r="T272" i="1"/>
  <c r="T177" i="1"/>
  <c r="T81" i="1"/>
  <c r="AE271" i="1"/>
  <c r="AE80" i="1"/>
  <c r="W271" i="1"/>
  <c r="W80" i="1"/>
  <c r="AH270" i="1"/>
  <c r="AH79" i="1"/>
  <c r="Z270" i="1"/>
  <c r="Z79" i="1"/>
  <c r="R270" i="1"/>
  <c r="R79" i="1"/>
  <c r="AC269" i="1"/>
  <c r="AC78" i="1"/>
  <c r="U269" i="1"/>
  <c r="U78" i="1"/>
  <c r="AD266" i="1"/>
  <c r="AD75" i="1"/>
  <c r="V266" i="1"/>
  <c r="V75" i="1"/>
  <c r="AG265" i="1"/>
  <c r="AG74" i="1"/>
  <c r="Y265" i="1"/>
  <c r="Y74" i="1"/>
  <c r="AJ264" i="1"/>
  <c r="AJ73" i="1"/>
  <c r="AB264" i="1"/>
  <c r="AB73" i="1"/>
  <c r="T264" i="1"/>
  <c r="T73" i="1"/>
  <c r="AE263" i="1"/>
  <c r="AE72" i="1"/>
  <c r="W263" i="1"/>
  <c r="W72" i="1"/>
  <c r="AH262" i="1"/>
  <c r="AH175" i="1"/>
  <c r="AH71" i="1"/>
  <c r="Z262" i="1"/>
  <c r="Z175" i="1"/>
  <c r="Z71" i="1"/>
  <c r="R262" i="1"/>
  <c r="R175" i="1"/>
  <c r="R71" i="1"/>
  <c r="AC257" i="1"/>
  <c r="AC66" i="1"/>
  <c r="U257" i="1"/>
  <c r="U66" i="1"/>
  <c r="AF256" i="1"/>
  <c r="AF65" i="1"/>
  <c r="X256" i="1"/>
  <c r="X65" i="1"/>
  <c r="AI255" i="1"/>
  <c r="AI64" i="1"/>
  <c r="AA255" i="1"/>
  <c r="AA64" i="1"/>
  <c r="S255" i="1"/>
  <c r="S64" i="1"/>
  <c r="AD254" i="1"/>
  <c r="AD63" i="1"/>
  <c r="V254" i="1"/>
  <c r="V63" i="1"/>
  <c r="AG174" i="1"/>
  <c r="AG67" i="1"/>
  <c r="Y174" i="1"/>
  <c r="Y67" i="1"/>
  <c r="AJ249" i="1"/>
  <c r="AJ58" i="1"/>
  <c r="AB249" i="1"/>
  <c r="AB58" i="1"/>
  <c r="T249" i="1"/>
  <c r="T58" i="1"/>
  <c r="AE261" i="1"/>
  <c r="AE248" i="1"/>
  <c r="AE253" i="1"/>
  <c r="AE57" i="1"/>
  <c r="W261" i="1"/>
  <c r="W253" i="1"/>
  <c r="W248" i="1"/>
  <c r="W57" i="1"/>
  <c r="AH260" i="1"/>
  <c r="AH252" i="1"/>
  <c r="AH247" i="1"/>
  <c r="AH56" i="1"/>
  <c r="Z260" i="1"/>
  <c r="Z252" i="1"/>
  <c r="Z247" i="1"/>
  <c r="Z56" i="1"/>
  <c r="R260" i="1"/>
  <c r="R252" i="1"/>
  <c r="R247" i="1"/>
  <c r="R56" i="1"/>
  <c r="AC251" i="1"/>
  <c r="AC259" i="1"/>
  <c r="AC246" i="1"/>
  <c r="AC55" i="1"/>
  <c r="U251" i="1"/>
  <c r="U259" i="1"/>
  <c r="U246" i="1"/>
  <c r="U55" i="1"/>
  <c r="AF258" i="1"/>
  <c r="AF250" i="1"/>
  <c r="AF173" i="1"/>
  <c r="AF59" i="1"/>
  <c r="X258" i="1"/>
  <c r="X250" i="1"/>
  <c r="X173" i="1"/>
  <c r="X59" i="1"/>
  <c r="AI245" i="1"/>
  <c r="AI54" i="1"/>
  <c r="AA245" i="1"/>
  <c r="AA54" i="1"/>
  <c r="S245" i="1"/>
  <c r="S54" i="1"/>
  <c r="AD244" i="1"/>
  <c r="AD53" i="1"/>
  <c r="V244" i="1"/>
  <c r="V53" i="1"/>
  <c r="AG243" i="1"/>
  <c r="AG52" i="1"/>
  <c r="Y243" i="1"/>
  <c r="Y52" i="1"/>
  <c r="AJ242" i="1"/>
  <c r="AJ51" i="1"/>
  <c r="AB242" i="1"/>
  <c r="AB51" i="1"/>
  <c r="T242" i="1"/>
  <c r="T51" i="1"/>
  <c r="AE241" i="1"/>
  <c r="AE172" i="1"/>
  <c r="AE50" i="1"/>
  <c r="W241" i="1"/>
  <c r="W50" i="1"/>
  <c r="W172" i="1"/>
  <c r="AH48" i="1"/>
  <c r="AH25" i="1"/>
  <c r="Z25" i="1"/>
  <c r="Z48" i="1"/>
  <c r="R25" i="1"/>
  <c r="R48" i="1"/>
  <c r="AC24" i="1"/>
  <c r="AC47" i="1"/>
  <c r="U24" i="1"/>
  <c r="U47" i="1"/>
  <c r="AF46" i="1"/>
  <c r="AF23" i="1"/>
  <c r="X23" i="1"/>
  <c r="X46" i="1"/>
  <c r="AI22" i="1"/>
  <c r="AI45" i="1"/>
  <c r="AA22" i="1"/>
  <c r="AA45" i="1"/>
  <c r="S45" i="1"/>
  <c r="S22" i="1"/>
  <c r="AD44" i="1"/>
  <c r="AD21" i="1"/>
  <c r="V21" i="1"/>
  <c r="V44" i="1"/>
  <c r="AG43" i="1"/>
  <c r="AG20" i="1"/>
  <c r="Y43" i="1"/>
  <c r="Y20" i="1"/>
  <c r="AJ42" i="1"/>
  <c r="AJ19" i="1"/>
  <c r="AB42" i="1"/>
  <c r="AB19" i="1"/>
  <c r="T42" i="1"/>
  <c r="T19" i="1"/>
  <c r="AE41" i="1"/>
  <c r="AE18" i="1"/>
  <c r="W41" i="1"/>
  <c r="W18" i="1"/>
  <c r="AH49" i="1"/>
  <c r="AH40" i="1"/>
  <c r="AH17" i="1"/>
  <c r="Z49" i="1"/>
  <c r="Z40" i="1"/>
  <c r="Z17" i="1"/>
  <c r="R40" i="1"/>
  <c r="R17" i="1"/>
  <c r="R49" i="1"/>
  <c r="AC39" i="1"/>
  <c r="AC16" i="1"/>
  <c r="U39" i="1"/>
  <c r="U16" i="1"/>
  <c r="AF38" i="1"/>
  <c r="AF15" i="1"/>
  <c r="X38" i="1"/>
  <c r="X15" i="1"/>
  <c r="AI14" i="1"/>
  <c r="AI37" i="1"/>
  <c r="AA14" i="1"/>
  <c r="AA37" i="1"/>
  <c r="S14" i="1"/>
  <c r="S37" i="1"/>
  <c r="AD35" i="1"/>
  <c r="AD12" i="1"/>
  <c r="V35" i="1"/>
  <c r="V12" i="1"/>
  <c r="AG34" i="1"/>
  <c r="AG11" i="1"/>
  <c r="Y34" i="1"/>
  <c r="Y11" i="1"/>
  <c r="AJ10" i="1"/>
  <c r="AJ33" i="1"/>
  <c r="AB33" i="1"/>
  <c r="AB10" i="1"/>
  <c r="T33" i="1"/>
  <c r="T10" i="1"/>
  <c r="AE9" i="1"/>
  <c r="AE32" i="1"/>
  <c r="W9" i="1"/>
  <c r="W32" i="1"/>
  <c r="AH31" i="1"/>
  <c r="AH8" i="1"/>
  <c r="Z31" i="1"/>
  <c r="Z8" i="1"/>
  <c r="R31" i="1"/>
  <c r="R8" i="1"/>
  <c r="AC30" i="1"/>
  <c r="AC7" i="1"/>
  <c r="U7" i="1"/>
  <c r="U30" i="1"/>
  <c r="AF29" i="1"/>
  <c r="AF6" i="1"/>
  <c r="X6" i="1"/>
  <c r="X29" i="1"/>
  <c r="AI5" i="1"/>
  <c r="AI28" i="1"/>
  <c r="AA28" i="1"/>
  <c r="AA5" i="1"/>
  <c r="S5" i="1"/>
  <c r="S28" i="1"/>
  <c r="AD4" i="1"/>
  <c r="AD27" i="1"/>
  <c r="V4" i="1"/>
  <c r="V27" i="1"/>
  <c r="AG312" i="1"/>
  <c r="AG121" i="1"/>
  <c r="Y312" i="1"/>
  <c r="Y121" i="1"/>
  <c r="AE311" i="1"/>
  <c r="AE120" i="1"/>
  <c r="W311" i="1"/>
  <c r="W120" i="1"/>
  <c r="AH309" i="1"/>
  <c r="AH118" i="1"/>
  <c r="Z309" i="1"/>
  <c r="Z118" i="1"/>
  <c r="R309" i="1"/>
  <c r="R118" i="1"/>
  <c r="AI303" i="1"/>
  <c r="AI229" i="1"/>
  <c r="AI112" i="1"/>
  <c r="AA303" i="1"/>
  <c r="AA229" i="1"/>
  <c r="AA112" i="1"/>
  <c r="S303" i="1"/>
  <c r="S229" i="1"/>
  <c r="S112" i="1"/>
  <c r="AD318" i="1"/>
  <c r="AD127" i="1"/>
  <c r="V318" i="1"/>
  <c r="V127" i="1"/>
  <c r="AJ326" i="1"/>
  <c r="AJ135" i="1"/>
  <c r="AB326" i="1"/>
  <c r="AB135" i="1"/>
  <c r="T326" i="1"/>
  <c r="T135" i="1"/>
  <c r="AE308" i="1"/>
  <c r="AE117" i="1"/>
  <c r="W308" i="1"/>
  <c r="W117" i="1"/>
  <c r="AH307" i="1"/>
  <c r="AH116" i="1"/>
  <c r="Z307" i="1"/>
  <c r="Z116" i="1"/>
  <c r="R307" i="1"/>
  <c r="R116" i="1"/>
  <c r="AC301" i="1"/>
  <c r="AC110" i="1"/>
  <c r="U301" i="1"/>
  <c r="U110" i="1"/>
  <c r="AF300" i="1"/>
  <c r="AF109" i="1"/>
  <c r="X300" i="1"/>
  <c r="X109" i="1"/>
  <c r="AI299" i="1"/>
  <c r="AI108" i="1"/>
  <c r="AA299" i="1"/>
  <c r="AA108" i="1"/>
  <c r="S299" i="1"/>
  <c r="S108" i="1"/>
  <c r="AD358" i="1"/>
  <c r="AD167" i="1"/>
  <c r="V358" i="1"/>
  <c r="V167" i="1"/>
  <c r="AG350" i="1"/>
  <c r="AG159" i="1"/>
  <c r="Y350" i="1"/>
  <c r="Y159" i="1"/>
  <c r="AJ344" i="1"/>
  <c r="AJ153" i="1"/>
  <c r="AB344" i="1"/>
  <c r="AB153" i="1"/>
  <c r="T344" i="1"/>
  <c r="T153" i="1"/>
  <c r="AE343" i="1"/>
  <c r="AE152" i="1"/>
  <c r="W343" i="1"/>
  <c r="W152" i="1"/>
  <c r="AH341" i="1"/>
  <c r="AH150" i="1"/>
  <c r="Z341" i="1"/>
  <c r="Z150" i="1"/>
  <c r="R341" i="1"/>
  <c r="R150" i="1"/>
  <c r="AC340" i="1"/>
  <c r="AC149" i="1"/>
  <c r="U340" i="1"/>
  <c r="U149" i="1"/>
  <c r="AF339" i="1"/>
  <c r="AF148" i="1"/>
  <c r="X339" i="1"/>
  <c r="X148" i="1"/>
  <c r="AI335" i="1"/>
  <c r="AI235" i="1"/>
  <c r="AI144" i="1"/>
  <c r="AA335" i="1"/>
  <c r="AA235" i="1"/>
  <c r="AA144" i="1"/>
  <c r="S335" i="1"/>
  <c r="S235" i="1"/>
  <c r="S144" i="1"/>
  <c r="AD334" i="1"/>
  <c r="AD143" i="1"/>
  <c r="V334" i="1"/>
  <c r="V143" i="1"/>
  <c r="AG333" i="1"/>
  <c r="AG142" i="1"/>
  <c r="Y333" i="1"/>
  <c r="Y142" i="1"/>
  <c r="AJ332" i="1"/>
  <c r="AJ141" i="1"/>
  <c r="AB332" i="1"/>
  <c r="AB141" i="1"/>
  <c r="T332" i="1"/>
  <c r="T141" i="1"/>
  <c r="AE331" i="1"/>
  <c r="AE140" i="1"/>
  <c r="W331" i="1"/>
  <c r="W140" i="1"/>
  <c r="FB207" i="1"/>
  <c r="BV207" i="1"/>
  <c r="DL207" i="1"/>
  <c r="CQ207" i="1"/>
  <c r="EG207" i="1"/>
  <c r="BA207" i="1"/>
  <c r="FE207" i="1"/>
  <c r="BY207" i="1"/>
  <c r="CT207" i="1"/>
  <c r="DO207" i="1"/>
  <c r="GU207" i="1" s="1"/>
  <c r="EJ207" i="1"/>
  <c r="BD207" i="1"/>
  <c r="GM212" i="1"/>
  <c r="FP212" i="1"/>
  <c r="HF212" i="1" s="1"/>
  <c r="FI212" i="1"/>
  <c r="GY212" i="1" s="1"/>
  <c r="FJ212" i="1"/>
  <c r="GZ212" i="1" s="1"/>
  <c r="GT212" i="1"/>
  <c r="GG212" i="1"/>
  <c r="FO212" i="1"/>
  <c r="HE212" i="1" s="1"/>
  <c r="Q29" i="1"/>
  <c r="Q6" i="1"/>
  <c r="Q38" i="1"/>
  <c r="Q15" i="1"/>
  <c r="Q23" i="1"/>
  <c r="Q46" i="1"/>
  <c r="Q250" i="1"/>
  <c r="Q258" i="1"/>
  <c r="Q173" i="1"/>
  <c r="Q59" i="1"/>
  <c r="Q256" i="1"/>
  <c r="Q65" i="1"/>
  <c r="Q276" i="1"/>
  <c r="Q85" i="1"/>
  <c r="Q286" i="1"/>
  <c r="Q214" i="1"/>
  <c r="Q95" i="1"/>
  <c r="Q341" i="1"/>
  <c r="Q150" i="1"/>
  <c r="Q307" i="1"/>
  <c r="Q116" i="1"/>
  <c r="Q309" i="1"/>
  <c r="Q118" i="1"/>
  <c r="AE288" i="1"/>
  <c r="AE215" i="1"/>
  <c r="AE97" i="1"/>
  <c r="W288" i="1"/>
  <c r="W215" i="1"/>
  <c r="W97" i="1"/>
  <c r="AH287" i="1"/>
  <c r="AH96" i="1"/>
  <c r="AH213" i="1"/>
  <c r="Z287" i="1"/>
  <c r="Z213" i="1"/>
  <c r="Z96" i="1"/>
  <c r="R287" i="1"/>
  <c r="R213" i="1"/>
  <c r="R96" i="1"/>
  <c r="AC286" i="1"/>
  <c r="AC214" i="1"/>
  <c r="AC95" i="1"/>
  <c r="U286" i="1"/>
  <c r="U214" i="1"/>
  <c r="U95" i="1"/>
  <c r="AF285" i="1"/>
  <c r="AF210" i="1"/>
  <c r="AF94" i="1"/>
  <c r="X285" i="1"/>
  <c r="X210" i="1"/>
  <c r="X94" i="1"/>
  <c r="AI284" i="1"/>
  <c r="AI208" i="1"/>
  <c r="AI93" i="1"/>
  <c r="AA284" i="1"/>
  <c r="AA208" i="1"/>
  <c r="AA93" i="1"/>
  <c r="S284" i="1"/>
  <c r="S208" i="1"/>
  <c r="S93" i="1"/>
  <c r="AD283" i="1"/>
  <c r="AD209" i="1"/>
  <c r="AD92" i="1"/>
  <c r="V283" i="1"/>
  <c r="V209" i="1"/>
  <c r="V92" i="1"/>
  <c r="BC206" i="1"/>
  <c r="FD206" i="1"/>
  <c r="CS206" i="1"/>
  <c r="EI206" i="1"/>
  <c r="DN206" i="1"/>
  <c r="GT206" i="1" s="1"/>
  <c r="BX206" i="1"/>
  <c r="AU206" i="1"/>
  <c r="EV206" i="1"/>
  <c r="CK206" i="1"/>
  <c r="EA206" i="1"/>
  <c r="DF206" i="1"/>
  <c r="BP206" i="1"/>
  <c r="AM206" i="1"/>
  <c r="EN206" i="1"/>
  <c r="DS206" i="1"/>
  <c r="CC206" i="1"/>
  <c r="BH206" i="1"/>
  <c r="FI206" i="1" s="1"/>
  <c r="CX206" i="1"/>
  <c r="CN205" i="1"/>
  <c r="DI205" i="1"/>
  <c r="BS205" i="1"/>
  <c r="AX205" i="1"/>
  <c r="ED205" i="1"/>
  <c r="EY205" i="1"/>
  <c r="DV205" i="1"/>
  <c r="CF205" i="1"/>
  <c r="DA205" i="1"/>
  <c r="BK205" i="1"/>
  <c r="EQ205" i="1"/>
  <c r="AP205" i="1"/>
  <c r="FB204" i="1"/>
  <c r="CQ204" i="1"/>
  <c r="BA204" i="1"/>
  <c r="FW204" i="1" s="1"/>
  <c r="HM204" i="1" s="1"/>
  <c r="EG204" i="1"/>
  <c r="BV204" i="1"/>
  <c r="DL204" i="1"/>
  <c r="GR204" i="1" s="1"/>
  <c r="ET204" i="1"/>
  <c r="CI204" i="1"/>
  <c r="AS204" i="1"/>
  <c r="DY204" i="1"/>
  <c r="BN204" i="1"/>
  <c r="DD204" i="1"/>
  <c r="EJ203" i="1"/>
  <c r="FE203" i="1"/>
  <c r="BD203" i="1"/>
  <c r="FZ203" i="1" s="1"/>
  <c r="DO203" i="1"/>
  <c r="CT203" i="1"/>
  <c r="BY203" i="1"/>
  <c r="EB203" i="1"/>
  <c r="EW203" i="1"/>
  <c r="DG203" i="1"/>
  <c r="AV203" i="1"/>
  <c r="CL203" i="1"/>
  <c r="BQ203" i="1"/>
  <c r="DT203" i="1"/>
  <c r="EO203" i="1"/>
  <c r="AN203" i="1"/>
  <c r="FJ203" i="1" s="1"/>
  <c r="CY203" i="1"/>
  <c r="CD203" i="1"/>
  <c r="BI203" i="1"/>
  <c r="AD282" i="1"/>
  <c r="AD91" i="1"/>
  <c r="V282" i="1"/>
  <c r="V91" i="1"/>
  <c r="ED198" i="1"/>
  <c r="DI198" i="1"/>
  <c r="EY198" i="1"/>
  <c r="AX198" i="1"/>
  <c r="BS198" i="1"/>
  <c r="CN198" i="1"/>
  <c r="DV198" i="1"/>
  <c r="DA198" i="1"/>
  <c r="EQ198" i="1"/>
  <c r="CF198" i="1"/>
  <c r="AP198" i="1"/>
  <c r="FL198" i="1" s="1"/>
  <c r="BK198" i="1"/>
  <c r="DL197" i="1"/>
  <c r="FB197" i="1"/>
  <c r="CQ197" i="1"/>
  <c r="BV197" i="1"/>
  <c r="BA197" i="1"/>
  <c r="EG197" i="1"/>
  <c r="GR197" i="1" s="1"/>
  <c r="DD197" i="1"/>
  <c r="ET197" i="1"/>
  <c r="CI197" i="1"/>
  <c r="BN197" i="1"/>
  <c r="AS197" i="1"/>
  <c r="FO197" i="1" s="1"/>
  <c r="DY197" i="1"/>
  <c r="DO196" i="1"/>
  <c r="BY196" i="1"/>
  <c r="FE196" i="1"/>
  <c r="CT196" i="1"/>
  <c r="EJ196" i="1"/>
  <c r="BD196" i="1"/>
  <c r="FZ196" i="1" s="1"/>
  <c r="DG196" i="1"/>
  <c r="BQ196" i="1"/>
  <c r="EW196" i="1"/>
  <c r="CL196" i="1"/>
  <c r="EB196" i="1"/>
  <c r="AV196" i="1"/>
  <c r="CY196" i="1"/>
  <c r="BI196" i="1"/>
  <c r="EO196" i="1"/>
  <c r="DT196" i="1"/>
  <c r="AN196" i="1"/>
  <c r="CD196" i="1"/>
  <c r="DJ195" i="1"/>
  <c r="EZ195" i="1"/>
  <c r="AY195" i="1"/>
  <c r="BT195" i="1"/>
  <c r="CO195" i="1"/>
  <c r="EE195" i="1"/>
  <c r="DB195" i="1"/>
  <c r="ER195" i="1"/>
  <c r="AQ195" i="1"/>
  <c r="FM195" i="1" s="1"/>
  <c r="HC195" i="1" s="1"/>
  <c r="BL195" i="1"/>
  <c r="CG195" i="1"/>
  <c r="DW195" i="1"/>
  <c r="GH195" i="1" s="1"/>
  <c r="AG280" i="1"/>
  <c r="AG89" i="1"/>
  <c r="Y280" i="1"/>
  <c r="Y89" i="1"/>
  <c r="AX188" i="1"/>
  <c r="ED188" i="1"/>
  <c r="EY188" i="1"/>
  <c r="CN188" i="1"/>
  <c r="BS188" i="1"/>
  <c r="DI188" i="1"/>
  <c r="CF188" i="1"/>
  <c r="EQ188" i="1"/>
  <c r="AP188" i="1"/>
  <c r="DV188" i="1"/>
  <c r="DA188" i="1"/>
  <c r="GG188" i="1" s="1"/>
  <c r="BK188" i="1"/>
  <c r="EG187" i="1"/>
  <c r="CQ187" i="1"/>
  <c r="BA187" i="1"/>
  <c r="FW187" i="1" s="1"/>
  <c r="HM187" i="1" s="1"/>
  <c r="BV187" i="1"/>
  <c r="FB187" i="1"/>
  <c r="DL187" i="1"/>
  <c r="GR187" i="1" s="1"/>
  <c r="CI187" i="1"/>
  <c r="DY187" i="1"/>
  <c r="AS187" i="1"/>
  <c r="DD187" i="1"/>
  <c r="GJ187" i="1" s="1"/>
  <c r="BN187" i="1"/>
  <c r="ET187" i="1"/>
  <c r="FE186" i="1"/>
  <c r="DO186" i="1"/>
  <c r="GU186" i="1" s="1"/>
  <c r="BD186" i="1"/>
  <c r="FZ186" i="1" s="1"/>
  <c r="HP186" i="1" s="1"/>
  <c r="EJ186" i="1"/>
  <c r="CT186" i="1"/>
  <c r="BY186" i="1"/>
  <c r="EW186" i="1"/>
  <c r="DG186" i="1"/>
  <c r="EB186" i="1"/>
  <c r="CL186" i="1"/>
  <c r="AV186" i="1"/>
  <c r="FR186" i="1" s="1"/>
  <c r="BQ186" i="1"/>
  <c r="EO186" i="1"/>
  <c r="CY186" i="1"/>
  <c r="GE186" i="1" s="1"/>
  <c r="CD186" i="1"/>
  <c r="DT186" i="1"/>
  <c r="AN186" i="1"/>
  <c r="BI186" i="1"/>
  <c r="EE185" i="1"/>
  <c r="AY185" i="1"/>
  <c r="DJ185" i="1"/>
  <c r="CO185" i="1"/>
  <c r="BT185" i="1"/>
  <c r="EZ185" i="1"/>
  <c r="DW185" i="1"/>
  <c r="AQ185" i="1"/>
  <c r="FM185" i="1" s="1"/>
  <c r="DB185" i="1"/>
  <c r="CG185" i="1"/>
  <c r="BL185" i="1"/>
  <c r="ER185" i="1"/>
  <c r="DM184" i="1"/>
  <c r="BW184" i="1"/>
  <c r="CR184" i="1"/>
  <c r="EH184" i="1"/>
  <c r="FC184" i="1"/>
  <c r="BB184" i="1"/>
  <c r="DE184" i="1"/>
  <c r="CJ184" i="1"/>
  <c r="BO184" i="1"/>
  <c r="EU184" i="1"/>
  <c r="DZ184" i="1"/>
  <c r="GK184" i="1" s="1"/>
  <c r="AT184" i="1"/>
  <c r="AJ278" i="1"/>
  <c r="AJ87" i="1"/>
  <c r="AB278" i="1"/>
  <c r="AB87" i="1"/>
  <c r="T278" i="1"/>
  <c r="T87" i="1"/>
  <c r="AE276" i="1"/>
  <c r="AE85" i="1"/>
  <c r="W276" i="1"/>
  <c r="W85" i="1"/>
  <c r="AH275" i="1"/>
  <c r="AH84" i="1"/>
  <c r="Z275" i="1"/>
  <c r="Z84" i="1"/>
  <c r="R275" i="1"/>
  <c r="R84" i="1"/>
  <c r="AC274" i="1"/>
  <c r="AC83" i="1"/>
  <c r="U274" i="1"/>
  <c r="U83" i="1"/>
  <c r="AF273" i="1"/>
  <c r="AF82" i="1"/>
  <c r="X273" i="1"/>
  <c r="X82" i="1"/>
  <c r="AI272" i="1"/>
  <c r="AI177" i="1"/>
  <c r="AI81" i="1"/>
  <c r="AA272" i="1"/>
  <c r="AA177" i="1"/>
  <c r="AA81" i="1"/>
  <c r="S272" i="1"/>
  <c r="S177" i="1"/>
  <c r="S81" i="1"/>
  <c r="AD271" i="1"/>
  <c r="AD80" i="1"/>
  <c r="V271" i="1"/>
  <c r="V80" i="1"/>
  <c r="AG270" i="1"/>
  <c r="AG79" i="1"/>
  <c r="Y270" i="1"/>
  <c r="Y79" i="1"/>
  <c r="AJ269" i="1"/>
  <c r="AJ78" i="1"/>
  <c r="AB269" i="1"/>
  <c r="AB78" i="1"/>
  <c r="T269" i="1"/>
  <c r="T78" i="1"/>
  <c r="AC266" i="1"/>
  <c r="AC75" i="1"/>
  <c r="U266" i="1"/>
  <c r="U75" i="1"/>
  <c r="AF265" i="1"/>
  <c r="AF74" i="1"/>
  <c r="X265" i="1"/>
  <c r="X74" i="1"/>
  <c r="AI264" i="1"/>
  <c r="AI73" i="1"/>
  <c r="AA264" i="1"/>
  <c r="AA73" i="1"/>
  <c r="S264" i="1"/>
  <c r="S73" i="1"/>
  <c r="AD263" i="1"/>
  <c r="AD72" i="1"/>
  <c r="V263" i="1"/>
  <c r="V72" i="1"/>
  <c r="AG262" i="1"/>
  <c r="AG175" i="1"/>
  <c r="AG71" i="1"/>
  <c r="Y262" i="1"/>
  <c r="Y175" i="1"/>
  <c r="Y71" i="1"/>
  <c r="AJ257" i="1"/>
  <c r="AJ66" i="1"/>
  <c r="AB257" i="1"/>
  <c r="AB66" i="1"/>
  <c r="T257" i="1"/>
  <c r="T66" i="1"/>
  <c r="AE256" i="1"/>
  <c r="AE65" i="1"/>
  <c r="W256" i="1"/>
  <c r="W65" i="1"/>
  <c r="AH255" i="1"/>
  <c r="AH64" i="1"/>
  <c r="Z255" i="1"/>
  <c r="Z64" i="1"/>
  <c r="R255" i="1"/>
  <c r="R64" i="1"/>
  <c r="AC254" i="1"/>
  <c r="AC63" i="1"/>
  <c r="U254" i="1"/>
  <c r="U63" i="1"/>
  <c r="AF174" i="1"/>
  <c r="AF67" i="1"/>
  <c r="X174" i="1"/>
  <c r="X67" i="1"/>
  <c r="AI249" i="1"/>
  <c r="AI58" i="1"/>
  <c r="AA249" i="1"/>
  <c r="AA58" i="1"/>
  <c r="S249" i="1"/>
  <c r="S58" i="1"/>
  <c r="AD261" i="1"/>
  <c r="AD248" i="1"/>
  <c r="AD253" i="1"/>
  <c r="AD57" i="1"/>
  <c r="V253" i="1"/>
  <c r="V248" i="1"/>
  <c r="V261" i="1"/>
  <c r="V57" i="1"/>
  <c r="AG260" i="1"/>
  <c r="AG252" i="1"/>
  <c r="AG247" i="1"/>
  <c r="AG56" i="1"/>
  <c r="Y260" i="1"/>
  <c r="Y252" i="1"/>
  <c r="Y247" i="1"/>
  <c r="Y56" i="1"/>
  <c r="AJ251" i="1"/>
  <c r="AJ246" i="1"/>
  <c r="AJ259" i="1"/>
  <c r="AJ55" i="1"/>
  <c r="AB251" i="1"/>
  <c r="AB246" i="1"/>
  <c r="AB259" i="1"/>
  <c r="AB55" i="1"/>
  <c r="T251" i="1"/>
  <c r="T259" i="1"/>
  <c r="T246" i="1"/>
  <c r="T55" i="1"/>
  <c r="AE258" i="1"/>
  <c r="AE250" i="1"/>
  <c r="AE173" i="1"/>
  <c r="AE59" i="1"/>
  <c r="W258" i="1"/>
  <c r="W250" i="1"/>
  <c r="W173" i="1"/>
  <c r="W59" i="1"/>
  <c r="AH245" i="1"/>
  <c r="AH54" i="1"/>
  <c r="Z245" i="1"/>
  <c r="Z54" i="1"/>
  <c r="R245" i="1"/>
  <c r="R54" i="1"/>
  <c r="AC244" i="1"/>
  <c r="AC53" i="1"/>
  <c r="U244" i="1"/>
  <c r="U53" i="1"/>
  <c r="AF243" i="1"/>
  <c r="AF52" i="1"/>
  <c r="X243" i="1"/>
  <c r="X52" i="1"/>
  <c r="AI242" i="1"/>
  <c r="AI51" i="1"/>
  <c r="AA242" i="1"/>
  <c r="AA51" i="1"/>
  <c r="S242" i="1"/>
  <c r="S51" i="1"/>
  <c r="AD241" i="1"/>
  <c r="AD172" i="1"/>
  <c r="AD50" i="1"/>
  <c r="V241" i="1"/>
  <c r="V172" i="1"/>
  <c r="V50" i="1"/>
  <c r="AG25" i="1"/>
  <c r="AG48" i="1"/>
  <c r="Y25" i="1"/>
  <c r="Y48" i="1"/>
  <c r="AJ47" i="1"/>
  <c r="AJ24" i="1"/>
  <c r="AB24" i="1"/>
  <c r="AB47" i="1"/>
  <c r="T24" i="1"/>
  <c r="T47" i="1"/>
  <c r="AE46" i="1"/>
  <c r="AE23" i="1"/>
  <c r="W46" i="1"/>
  <c r="W23" i="1"/>
  <c r="AH45" i="1"/>
  <c r="AH22" i="1"/>
  <c r="Z45" i="1"/>
  <c r="Z22" i="1"/>
  <c r="R45" i="1"/>
  <c r="R22" i="1"/>
  <c r="AC21" i="1"/>
  <c r="AC44" i="1"/>
  <c r="U44" i="1"/>
  <c r="U21" i="1"/>
  <c r="AF43" i="1"/>
  <c r="AF20" i="1"/>
  <c r="X20" i="1"/>
  <c r="X43" i="1"/>
  <c r="AI42" i="1"/>
  <c r="AI19" i="1"/>
  <c r="AA19" i="1"/>
  <c r="AA42" i="1"/>
  <c r="S19" i="1"/>
  <c r="S42" i="1"/>
  <c r="AD41" i="1"/>
  <c r="AD18" i="1"/>
  <c r="V41" i="1"/>
  <c r="V18" i="1"/>
  <c r="AG17" i="1"/>
  <c r="AG40" i="1"/>
  <c r="AG49" i="1"/>
  <c r="Y49" i="1"/>
  <c r="Y40" i="1"/>
  <c r="Y17" i="1"/>
  <c r="AJ39" i="1"/>
  <c r="AJ16" i="1"/>
  <c r="AB39" i="1"/>
  <c r="AB16" i="1"/>
  <c r="T39" i="1"/>
  <c r="T16" i="1"/>
  <c r="AE38" i="1"/>
  <c r="AE15" i="1"/>
  <c r="W38" i="1"/>
  <c r="W15" i="1"/>
  <c r="AH37" i="1"/>
  <c r="AH14" i="1"/>
  <c r="Z37" i="1"/>
  <c r="Z14" i="1"/>
  <c r="R37" i="1"/>
  <c r="R14" i="1"/>
  <c r="AC12" i="1"/>
  <c r="AC35" i="1"/>
  <c r="U35" i="1"/>
  <c r="U12" i="1"/>
  <c r="AF11" i="1"/>
  <c r="AF34" i="1"/>
  <c r="X34" i="1"/>
  <c r="X11" i="1"/>
  <c r="AD32" i="1"/>
  <c r="AD9" i="1"/>
  <c r="V32" i="1"/>
  <c r="V9" i="1"/>
  <c r="AG31" i="1"/>
  <c r="AG8" i="1"/>
  <c r="Y31" i="1"/>
  <c r="Y8" i="1"/>
  <c r="AJ30" i="1"/>
  <c r="AJ7" i="1"/>
  <c r="AB30" i="1"/>
  <c r="AB7" i="1"/>
  <c r="T7" i="1"/>
  <c r="T30" i="1"/>
  <c r="AE29" i="1"/>
  <c r="AE6" i="1"/>
  <c r="W29" i="1"/>
  <c r="W6" i="1"/>
  <c r="AH5" i="1"/>
  <c r="AH28" i="1"/>
  <c r="Z5" i="1"/>
  <c r="Z28" i="1"/>
  <c r="R5" i="1"/>
  <c r="R28" i="1"/>
  <c r="AC27" i="1"/>
  <c r="AC4" i="1"/>
  <c r="U27" i="1"/>
  <c r="U4" i="1"/>
  <c r="AF312" i="1"/>
  <c r="AF121" i="1"/>
  <c r="X312" i="1"/>
  <c r="X121" i="1"/>
  <c r="AD311" i="1"/>
  <c r="AD120" i="1"/>
  <c r="V311" i="1"/>
  <c r="V120" i="1"/>
  <c r="AG309" i="1"/>
  <c r="AG118" i="1"/>
  <c r="Y309" i="1"/>
  <c r="Y118" i="1"/>
  <c r="AH303" i="1"/>
  <c r="AH229" i="1"/>
  <c r="AH112" i="1"/>
  <c r="Z303" i="1"/>
  <c r="Z229" i="1"/>
  <c r="Z112" i="1"/>
  <c r="R303" i="1"/>
  <c r="R229" i="1"/>
  <c r="R112" i="1"/>
  <c r="AC318" i="1"/>
  <c r="AC127" i="1"/>
  <c r="U318" i="1"/>
  <c r="U127" i="1"/>
  <c r="AI326" i="1"/>
  <c r="AI135" i="1"/>
  <c r="AA326" i="1"/>
  <c r="AA135" i="1"/>
  <c r="S326" i="1"/>
  <c r="S135" i="1"/>
  <c r="AD308" i="1"/>
  <c r="AD117" i="1"/>
  <c r="V308" i="1"/>
  <c r="V117" i="1"/>
  <c r="AG307" i="1"/>
  <c r="AG116" i="1"/>
  <c r="Y307" i="1"/>
  <c r="Y116" i="1"/>
  <c r="AJ301" i="1"/>
  <c r="AJ110" i="1"/>
  <c r="AB301" i="1"/>
  <c r="AB110" i="1"/>
  <c r="T301" i="1"/>
  <c r="T110" i="1"/>
  <c r="AE300" i="1"/>
  <c r="AE109" i="1"/>
  <c r="W300" i="1"/>
  <c r="W109" i="1"/>
  <c r="AH299" i="1"/>
  <c r="AH108" i="1"/>
  <c r="Z299" i="1"/>
  <c r="Z108" i="1"/>
  <c r="R299" i="1"/>
  <c r="R108" i="1"/>
  <c r="AC358" i="1"/>
  <c r="AC167" i="1"/>
  <c r="U358" i="1"/>
  <c r="U167" i="1"/>
  <c r="AF350" i="1"/>
  <c r="AF159" i="1"/>
  <c r="X350" i="1"/>
  <c r="X159" i="1"/>
  <c r="AI344" i="1"/>
  <c r="AI153" i="1"/>
  <c r="AA344" i="1"/>
  <c r="AA153" i="1"/>
  <c r="S344" i="1"/>
  <c r="S153" i="1"/>
  <c r="AD343" i="1"/>
  <c r="AD152" i="1"/>
  <c r="V343" i="1"/>
  <c r="V152" i="1"/>
  <c r="AG341" i="1"/>
  <c r="AG150" i="1"/>
  <c r="Y341" i="1"/>
  <c r="Y150" i="1"/>
  <c r="AJ340" i="1"/>
  <c r="AJ149" i="1"/>
  <c r="AB340" i="1"/>
  <c r="AB149" i="1"/>
  <c r="T340" i="1"/>
  <c r="T149" i="1"/>
  <c r="AE339" i="1"/>
  <c r="AE148" i="1"/>
  <c r="W339" i="1"/>
  <c r="W148" i="1"/>
  <c r="AH335" i="1"/>
  <c r="AH235" i="1"/>
  <c r="AH144" i="1"/>
  <c r="Z335" i="1"/>
  <c r="Z235" i="1"/>
  <c r="Z144" i="1"/>
  <c r="R335" i="1"/>
  <c r="R235" i="1"/>
  <c r="R144" i="1"/>
  <c r="AC334" i="1"/>
  <c r="AC143" i="1"/>
  <c r="U334" i="1"/>
  <c r="U143" i="1"/>
  <c r="AF333" i="1"/>
  <c r="AF142" i="1"/>
  <c r="X333" i="1"/>
  <c r="X142" i="1"/>
  <c r="AI332" i="1"/>
  <c r="AI141" i="1"/>
  <c r="AA332" i="1"/>
  <c r="AA141" i="1"/>
  <c r="S332" i="1"/>
  <c r="S141" i="1"/>
  <c r="AD331" i="1"/>
  <c r="AD140" i="1"/>
  <c r="V331" i="1"/>
  <c r="V140" i="1"/>
  <c r="EZ207" i="1"/>
  <c r="BT207" i="1"/>
  <c r="CO207" i="1"/>
  <c r="DJ207" i="1"/>
  <c r="EE207" i="1"/>
  <c r="AY207" i="1"/>
  <c r="BQ207" i="1"/>
  <c r="EW207" i="1"/>
  <c r="CL207" i="1"/>
  <c r="DG207" i="1"/>
  <c r="EB207" i="1"/>
  <c r="AV207" i="1"/>
  <c r="HH212" i="1"/>
  <c r="Q30" i="1"/>
  <c r="Q7" i="1"/>
  <c r="Q39" i="1"/>
  <c r="Q16" i="1"/>
  <c r="Q24" i="1"/>
  <c r="Q47" i="1"/>
  <c r="Q259" i="1"/>
  <c r="Q246" i="1"/>
  <c r="Q251" i="1"/>
  <c r="Q55" i="1"/>
  <c r="Q257" i="1"/>
  <c r="Q66" i="1"/>
  <c r="Q269" i="1"/>
  <c r="Q78" i="1"/>
  <c r="Q278" i="1"/>
  <c r="Q87" i="1"/>
  <c r="Q331" i="1"/>
  <c r="Q140" i="1"/>
  <c r="Q343" i="1"/>
  <c r="Q152" i="1"/>
  <c r="Q308" i="1"/>
  <c r="Q117" i="1"/>
  <c r="Q311" i="1"/>
  <c r="Q120" i="1"/>
  <c r="AD288" i="1"/>
  <c r="AD215" i="1"/>
  <c r="AD97" i="1"/>
  <c r="V288" i="1"/>
  <c r="V215" i="1"/>
  <c r="V97" i="1"/>
  <c r="AG287" i="1"/>
  <c r="AG213" i="1"/>
  <c r="AG96" i="1"/>
  <c r="Y287" i="1"/>
  <c r="Y213" i="1"/>
  <c r="Y96" i="1"/>
  <c r="AJ286" i="1"/>
  <c r="AJ214" i="1"/>
  <c r="AJ95" i="1"/>
  <c r="AB286" i="1"/>
  <c r="AB214" i="1"/>
  <c r="AB95" i="1"/>
  <c r="T286" i="1"/>
  <c r="T214" i="1"/>
  <c r="T95" i="1"/>
  <c r="AE285" i="1"/>
  <c r="AE94" i="1"/>
  <c r="AE210" i="1"/>
  <c r="W285" i="1"/>
  <c r="W94" i="1"/>
  <c r="W210" i="1"/>
  <c r="AH284" i="1"/>
  <c r="AH208" i="1"/>
  <c r="AH93" i="1"/>
  <c r="Z284" i="1"/>
  <c r="Z208" i="1"/>
  <c r="Z93" i="1"/>
  <c r="R284" i="1"/>
  <c r="R208" i="1"/>
  <c r="R93" i="1"/>
  <c r="AC283" i="1"/>
  <c r="AC209" i="1"/>
  <c r="AC92" i="1"/>
  <c r="U283" i="1"/>
  <c r="U209" i="1"/>
  <c r="U92" i="1"/>
  <c r="BB206" i="1"/>
  <c r="FC206" i="1"/>
  <c r="CR206" i="1"/>
  <c r="EH206" i="1"/>
  <c r="BW206" i="1"/>
  <c r="FX206" i="1" s="1"/>
  <c r="DM206" i="1"/>
  <c r="AT206" i="1"/>
  <c r="EU206" i="1"/>
  <c r="DZ206" i="1"/>
  <c r="CJ206" i="1"/>
  <c r="DE206" i="1"/>
  <c r="BO206" i="1"/>
  <c r="FP206" i="1" s="1"/>
  <c r="DP205" i="1"/>
  <c r="GV205" i="1" s="1"/>
  <c r="HQ205" i="1" s="1"/>
  <c r="EK205" i="1"/>
  <c r="CU205" i="1"/>
  <c r="BZ205" i="1"/>
  <c r="BE205" i="1"/>
  <c r="GA205" i="1" s="1"/>
  <c r="FF205" i="1"/>
  <c r="DH205" i="1"/>
  <c r="EC205" i="1"/>
  <c r="CM205" i="1"/>
  <c r="BR205" i="1"/>
  <c r="AW205" i="1"/>
  <c r="EX205" i="1"/>
  <c r="CZ205" i="1"/>
  <c r="GF205" i="1" s="1"/>
  <c r="DU205" i="1"/>
  <c r="CE205" i="1"/>
  <c r="BJ205" i="1"/>
  <c r="AO205" i="1"/>
  <c r="FK205" i="1" s="1"/>
  <c r="HA205" i="1" s="1"/>
  <c r="EP205" i="1"/>
  <c r="FA204" i="1"/>
  <c r="EF204" i="1"/>
  <c r="AZ204" i="1"/>
  <c r="BU204" i="1"/>
  <c r="CP204" i="1"/>
  <c r="DK204" i="1"/>
  <c r="GQ204" i="1" s="1"/>
  <c r="ES204" i="1"/>
  <c r="DX204" i="1"/>
  <c r="AR204" i="1"/>
  <c r="BM204" i="1"/>
  <c r="CH204" i="1"/>
  <c r="DC204" i="1"/>
  <c r="FD203" i="1"/>
  <c r="EI203" i="1"/>
  <c r="BC203" i="1"/>
  <c r="FY203" i="1" s="1"/>
  <c r="DN203" i="1"/>
  <c r="BX203" i="1"/>
  <c r="CS203" i="1"/>
  <c r="EA203" i="1"/>
  <c r="EV203" i="1"/>
  <c r="AU203" i="1"/>
  <c r="DF203" i="1"/>
  <c r="BP203" i="1"/>
  <c r="CK203" i="1"/>
  <c r="DS203" i="1"/>
  <c r="EN203" i="1"/>
  <c r="CX203" i="1"/>
  <c r="GD203" i="1" s="1"/>
  <c r="AM203" i="1"/>
  <c r="BH203" i="1"/>
  <c r="CC203" i="1"/>
  <c r="AC282" i="1"/>
  <c r="AC91" i="1"/>
  <c r="U282" i="1"/>
  <c r="U91" i="1"/>
  <c r="EK198" i="1"/>
  <c r="DP198" i="1"/>
  <c r="FF198" i="1"/>
  <c r="CU198" i="1"/>
  <c r="BE198" i="1"/>
  <c r="BZ198" i="1"/>
  <c r="EC198" i="1"/>
  <c r="DH198" i="1"/>
  <c r="EX198" i="1"/>
  <c r="CM198" i="1"/>
  <c r="AW198" i="1"/>
  <c r="FS198" i="1" s="1"/>
  <c r="BR198" i="1"/>
  <c r="DU198" i="1"/>
  <c r="CZ198" i="1"/>
  <c r="EP198" i="1"/>
  <c r="CE198" i="1"/>
  <c r="AO198" i="1"/>
  <c r="BJ198" i="1"/>
  <c r="DK197" i="1"/>
  <c r="FA197" i="1"/>
  <c r="CP197" i="1"/>
  <c r="BU197" i="1"/>
  <c r="AZ197" i="1"/>
  <c r="FV197" i="1" s="1"/>
  <c r="EF197" i="1"/>
  <c r="ES197" i="1"/>
  <c r="CH197" i="1"/>
  <c r="DC197" i="1"/>
  <c r="BM197" i="1"/>
  <c r="AR197" i="1"/>
  <c r="DX197" i="1"/>
  <c r="DN196" i="1"/>
  <c r="BX196" i="1"/>
  <c r="FD196" i="1"/>
  <c r="BC196" i="1"/>
  <c r="FY196" i="1" s="1"/>
  <c r="EI196" i="1"/>
  <c r="GT196" i="1" s="1"/>
  <c r="CS196" i="1"/>
  <c r="DF196" i="1"/>
  <c r="BP196" i="1"/>
  <c r="EV196" i="1"/>
  <c r="EA196" i="1"/>
  <c r="AU196" i="1"/>
  <c r="CK196" i="1"/>
  <c r="CX196" i="1"/>
  <c r="BH196" i="1"/>
  <c r="EN196" i="1"/>
  <c r="DS196" i="1"/>
  <c r="AM196" i="1"/>
  <c r="FI196" i="1" s="1"/>
  <c r="CC196" i="1"/>
  <c r="DI195" i="1"/>
  <c r="EY195" i="1"/>
  <c r="AX195" i="1"/>
  <c r="FT195" i="1" s="1"/>
  <c r="BS195" i="1"/>
  <c r="ED195" i="1"/>
  <c r="CN195" i="1"/>
  <c r="DA195" i="1"/>
  <c r="GG195" i="1" s="1"/>
  <c r="EQ195" i="1"/>
  <c r="BK195" i="1"/>
  <c r="AP195" i="1"/>
  <c r="CF195" i="1"/>
  <c r="DV195" i="1"/>
  <c r="AF280" i="1"/>
  <c r="AF89" i="1"/>
  <c r="X280" i="1"/>
  <c r="X89" i="1"/>
  <c r="CU188" i="1"/>
  <c r="FF188" i="1"/>
  <c r="EK188" i="1"/>
  <c r="BE188" i="1"/>
  <c r="DP188" i="1"/>
  <c r="GV188" i="1" s="1"/>
  <c r="BZ188" i="1"/>
  <c r="CM188" i="1"/>
  <c r="EX188" i="1"/>
  <c r="AW188" i="1"/>
  <c r="FS188" i="1" s="1"/>
  <c r="DH188" i="1"/>
  <c r="EC188" i="1"/>
  <c r="BR188" i="1"/>
  <c r="DU188" i="1"/>
  <c r="EP188" i="1"/>
  <c r="CE188" i="1"/>
  <c r="AO188" i="1"/>
  <c r="FK188" i="1" s="1"/>
  <c r="CZ188" i="1"/>
  <c r="GF188" i="1" s="1"/>
  <c r="BJ188" i="1"/>
  <c r="CP187" i="1"/>
  <c r="EF187" i="1"/>
  <c r="AZ187" i="1"/>
  <c r="FV187" i="1" s="1"/>
  <c r="DK187" i="1"/>
  <c r="BU187" i="1"/>
  <c r="FA187" i="1"/>
  <c r="DX187" i="1"/>
  <c r="CH187" i="1"/>
  <c r="AR187" i="1"/>
  <c r="DC187" i="1"/>
  <c r="BM187" i="1"/>
  <c r="ES187" i="1"/>
  <c r="FD186" i="1"/>
  <c r="DN186" i="1"/>
  <c r="EI186" i="1"/>
  <c r="GT186" i="1" s="1"/>
  <c r="CS186" i="1"/>
  <c r="BC186" i="1"/>
  <c r="BX186" i="1"/>
  <c r="EV186" i="1"/>
  <c r="DF186" i="1"/>
  <c r="EA186" i="1"/>
  <c r="CK186" i="1"/>
  <c r="AU186" i="1"/>
  <c r="FQ186" i="1" s="1"/>
  <c r="BP186" i="1"/>
  <c r="EN186" i="1"/>
  <c r="CX186" i="1"/>
  <c r="GD186" i="1" s="1"/>
  <c r="CC186" i="1"/>
  <c r="DS186" i="1"/>
  <c r="AM186" i="1"/>
  <c r="BH186" i="1"/>
  <c r="ED185" i="1"/>
  <c r="DI185" i="1"/>
  <c r="AX185" i="1"/>
  <c r="CN185" i="1"/>
  <c r="BS185" i="1"/>
  <c r="EY185" i="1"/>
  <c r="DV185" i="1"/>
  <c r="DA185" i="1"/>
  <c r="GG185" i="1" s="1"/>
  <c r="AP185" i="1"/>
  <c r="FL185" i="1" s="1"/>
  <c r="HB185" i="1" s="1"/>
  <c r="BK185" i="1"/>
  <c r="CF185" i="1"/>
  <c r="EQ185" i="1"/>
  <c r="DL184" i="1"/>
  <c r="CQ184" i="1"/>
  <c r="BV184" i="1"/>
  <c r="FB184" i="1"/>
  <c r="EG184" i="1"/>
  <c r="GR184" i="1" s="1"/>
  <c r="BA184" i="1"/>
  <c r="DD184" i="1"/>
  <c r="CI184" i="1"/>
  <c r="BN184" i="1"/>
  <c r="ET184" i="1"/>
  <c r="AS184" i="1"/>
  <c r="DY184" i="1"/>
  <c r="GJ184" i="1" s="1"/>
  <c r="AI278" i="1"/>
  <c r="AI87" i="1"/>
  <c r="AA278" i="1"/>
  <c r="AA87" i="1"/>
  <c r="S278" i="1"/>
  <c r="S87" i="1"/>
  <c r="AD276" i="1"/>
  <c r="AD85" i="1"/>
  <c r="V276" i="1"/>
  <c r="V85" i="1"/>
  <c r="AG275" i="1"/>
  <c r="AG84" i="1"/>
  <c r="Y275" i="1"/>
  <c r="Y84" i="1"/>
  <c r="AJ274" i="1"/>
  <c r="AJ83" i="1"/>
  <c r="AB274" i="1"/>
  <c r="AB83" i="1"/>
  <c r="T274" i="1"/>
  <c r="T83" i="1"/>
  <c r="AE273" i="1"/>
  <c r="AE82" i="1"/>
  <c r="W273" i="1"/>
  <c r="W82" i="1"/>
  <c r="AH272" i="1"/>
  <c r="AH177" i="1"/>
  <c r="AH81" i="1"/>
  <c r="Z272" i="1"/>
  <c r="Z177" i="1"/>
  <c r="Z81" i="1"/>
  <c r="R272" i="1"/>
  <c r="R177" i="1"/>
  <c r="R81" i="1"/>
  <c r="AC271" i="1"/>
  <c r="AC80" i="1"/>
  <c r="U271" i="1"/>
  <c r="U80" i="1"/>
  <c r="AF270" i="1"/>
  <c r="AF79" i="1"/>
  <c r="X270" i="1"/>
  <c r="X79" i="1"/>
  <c r="AI269" i="1"/>
  <c r="AI78" i="1"/>
  <c r="AA269" i="1"/>
  <c r="AA78" i="1"/>
  <c r="S269" i="1"/>
  <c r="S78" i="1"/>
  <c r="AJ266" i="1"/>
  <c r="AJ75" i="1"/>
  <c r="AB266" i="1"/>
  <c r="AB75" i="1"/>
  <c r="T266" i="1"/>
  <c r="T75" i="1"/>
  <c r="AE265" i="1"/>
  <c r="AE74" i="1"/>
  <c r="W265" i="1"/>
  <c r="W74" i="1"/>
  <c r="AH264" i="1"/>
  <c r="AH73" i="1"/>
  <c r="Z264" i="1"/>
  <c r="Z73" i="1"/>
  <c r="R264" i="1"/>
  <c r="R73" i="1"/>
  <c r="AC263" i="1"/>
  <c r="AC72" i="1"/>
  <c r="U263" i="1"/>
  <c r="U72" i="1"/>
  <c r="AF262" i="1"/>
  <c r="AF175" i="1"/>
  <c r="AF71" i="1"/>
  <c r="X262" i="1"/>
  <c r="X175" i="1"/>
  <c r="X71" i="1"/>
  <c r="AI257" i="1"/>
  <c r="AI66" i="1"/>
  <c r="AA257" i="1"/>
  <c r="AA66" i="1"/>
  <c r="S257" i="1"/>
  <c r="S66" i="1"/>
  <c r="AD256" i="1"/>
  <c r="AD65" i="1"/>
  <c r="V256" i="1"/>
  <c r="V65" i="1"/>
  <c r="AG255" i="1"/>
  <c r="AG64" i="1"/>
  <c r="Y255" i="1"/>
  <c r="Y64" i="1"/>
  <c r="AJ254" i="1"/>
  <c r="AJ63" i="1"/>
  <c r="AB254" i="1"/>
  <c r="AB63" i="1"/>
  <c r="T254" i="1"/>
  <c r="T63" i="1"/>
  <c r="AE174" i="1"/>
  <c r="AE67" i="1"/>
  <c r="W174" i="1"/>
  <c r="W67" i="1"/>
  <c r="AH249" i="1"/>
  <c r="AH58" i="1"/>
  <c r="Z249" i="1"/>
  <c r="Z58" i="1"/>
  <c r="R249" i="1"/>
  <c r="R58" i="1"/>
  <c r="AC253" i="1"/>
  <c r="AC248" i="1"/>
  <c r="AC261" i="1"/>
  <c r="AC57" i="1"/>
  <c r="U253" i="1"/>
  <c r="U261" i="1"/>
  <c r="U248" i="1"/>
  <c r="U57" i="1"/>
  <c r="AF252" i="1"/>
  <c r="AF260" i="1"/>
  <c r="AF247" i="1"/>
  <c r="AF56" i="1"/>
  <c r="X260" i="1"/>
  <c r="X247" i="1"/>
  <c r="X252" i="1"/>
  <c r="X56" i="1"/>
  <c r="AI259" i="1"/>
  <c r="AI251" i="1"/>
  <c r="AI246" i="1"/>
  <c r="AI55" i="1"/>
  <c r="AA259" i="1"/>
  <c r="AA251" i="1"/>
  <c r="AA246" i="1"/>
  <c r="AA55" i="1"/>
  <c r="S259" i="1"/>
  <c r="S251" i="1"/>
  <c r="S246" i="1"/>
  <c r="S55" i="1"/>
  <c r="AD258" i="1"/>
  <c r="AD250" i="1"/>
  <c r="AD173" i="1"/>
  <c r="AD59" i="1"/>
  <c r="V258" i="1"/>
  <c r="V250" i="1"/>
  <c r="V173" i="1"/>
  <c r="V59" i="1"/>
  <c r="AG245" i="1"/>
  <c r="AG54" i="1"/>
  <c r="Y245" i="1"/>
  <c r="Y54" i="1"/>
  <c r="AJ244" i="1"/>
  <c r="AJ53" i="1"/>
  <c r="AB244" i="1"/>
  <c r="AB53" i="1"/>
  <c r="T244" i="1"/>
  <c r="T53" i="1"/>
  <c r="AE243" i="1"/>
  <c r="AE52" i="1"/>
  <c r="W243" i="1"/>
  <c r="W52" i="1"/>
  <c r="AH242" i="1"/>
  <c r="AH51" i="1"/>
  <c r="Z242" i="1"/>
  <c r="Z51" i="1"/>
  <c r="R242" i="1"/>
  <c r="R51" i="1"/>
  <c r="AC241" i="1"/>
  <c r="AC172" i="1"/>
  <c r="AC50" i="1"/>
  <c r="U241" i="1"/>
  <c r="U172" i="1"/>
  <c r="U50" i="1"/>
  <c r="AF48" i="1"/>
  <c r="AF25" i="1"/>
  <c r="X48" i="1"/>
  <c r="X25" i="1"/>
  <c r="AI47" i="1"/>
  <c r="AI24" i="1"/>
  <c r="AA47" i="1"/>
  <c r="AA24" i="1"/>
  <c r="S47" i="1"/>
  <c r="S24" i="1"/>
  <c r="AD46" i="1"/>
  <c r="AD23" i="1"/>
  <c r="V46" i="1"/>
  <c r="V23" i="1"/>
  <c r="AG45" i="1"/>
  <c r="AG22" i="1"/>
  <c r="Y45" i="1"/>
  <c r="Y22" i="1"/>
  <c r="AJ44" i="1"/>
  <c r="AJ21" i="1"/>
  <c r="AB44" i="1"/>
  <c r="AB21" i="1"/>
  <c r="T44" i="1"/>
  <c r="T21" i="1"/>
  <c r="AE20" i="1"/>
  <c r="AE43" i="1"/>
  <c r="W43" i="1"/>
  <c r="W20" i="1"/>
  <c r="AH42" i="1"/>
  <c r="AH19" i="1"/>
  <c r="Z42" i="1"/>
  <c r="Z19" i="1"/>
  <c r="R42" i="1"/>
  <c r="R19" i="1"/>
  <c r="AC18" i="1"/>
  <c r="AC41" i="1"/>
  <c r="U41" i="1"/>
  <c r="U18" i="1"/>
  <c r="AF40" i="1"/>
  <c r="AF49" i="1"/>
  <c r="AF17" i="1"/>
  <c r="X49" i="1"/>
  <c r="X40" i="1"/>
  <c r="X17" i="1"/>
  <c r="AI16" i="1"/>
  <c r="AI39" i="1"/>
  <c r="AA16" i="1"/>
  <c r="AA39" i="1"/>
  <c r="S16" i="1"/>
  <c r="S39" i="1"/>
  <c r="AD15" i="1"/>
  <c r="AD38" i="1"/>
  <c r="V15" i="1"/>
  <c r="V38" i="1"/>
  <c r="AG14" i="1"/>
  <c r="AG37" i="1"/>
  <c r="Y14" i="1"/>
  <c r="Y37" i="1"/>
  <c r="AJ35" i="1"/>
  <c r="AJ12" i="1"/>
  <c r="AB12" i="1"/>
  <c r="AB35" i="1"/>
  <c r="T35" i="1"/>
  <c r="T12" i="1"/>
  <c r="AE11" i="1"/>
  <c r="AE34" i="1"/>
  <c r="W11" i="1"/>
  <c r="W34" i="1"/>
  <c r="AC32" i="1"/>
  <c r="AC9" i="1"/>
  <c r="U9" i="1"/>
  <c r="U32" i="1"/>
  <c r="AF8" i="1"/>
  <c r="AF31" i="1"/>
  <c r="X8" i="1"/>
  <c r="X31" i="1"/>
  <c r="AI7" i="1"/>
  <c r="AI30" i="1"/>
  <c r="AA7" i="1"/>
  <c r="AA30" i="1"/>
  <c r="S7" i="1"/>
  <c r="S30" i="1"/>
  <c r="AD6" i="1"/>
  <c r="AD29" i="1"/>
  <c r="V6" i="1"/>
  <c r="V29" i="1"/>
  <c r="AG5" i="1"/>
  <c r="AG28" i="1"/>
  <c r="Y28" i="1"/>
  <c r="Y5" i="1"/>
  <c r="AJ4" i="1"/>
  <c r="AJ27" i="1"/>
  <c r="AB4" i="1"/>
  <c r="AB27" i="1"/>
  <c r="T27" i="1"/>
  <c r="T4" i="1"/>
  <c r="AE312" i="1"/>
  <c r="AE121" i="1"/>
  <c r="W312" i="1"/>
  <c r="W121" i="1"/>
  <c r="AC311" i="1"/>
  <c r="AC120" i="1"/>
  <c r="U311" i="1"/>
  <c r="U120" i="1"/>
  <c r="AF309" i="1"/>
  <c r="AF118" i="1"/>
  <c r="X309" i="1"/>
  <c r="X118" i="1"/>
  <c r="AG303" i="1"/>
  <c r="AG229" i="1"/>
  <c r="AG112" i="1"/>
  <c r="Y303" i="1"/>
  <c r="Y229" i="1"/>
  <c r="Y112" i="1"/>
  <c r="AJ318" i="1"/>
  <c r="AJ127" i="1"/>
  <c r="AB318" i="1"/>
  <c r="AB127" i="1"/>
  <c r="T318" i="1"/>
  <c r="T127" i="1"/>
  <c r="AH326" i="1"/>
  <c r="AH135" i="1"/>
  <c r="Z326" i="1"/>
  <c r="Z135" i="1"/>
  <c r="R326" i="1"/>
  <c r="R135" i="1"/>
  <c r="AC308" i="1"/>
  <c r="AC117" i="1"/>
  <c r="U308" i="1"/>
  <c r="U117" i="1"/>
  <c r="AF307" i="1"/>
  <c r="AF116" i="1"/>
  <c r="X307" i="1"/>
  <c r="X116" i="1"/>
  <c r="AI301" i="1"/>
  <c r="AI110" i="1"/>
  <c r="AA301" i="1"/>
  <c r="AA110" i="1"/>
  <c r="S301" i="1"/>
  <c r="S110" i="1"/>
  <c r="AD300" i="1"/>
  <c r="AD109" i="1"/>
  <c r="V300" i="1"/>
  <c r="V109" i="1"/>
  <c r="AG299" i="1"/>
  <c r="AG108" i="1"/>
  <c r="Y299" i="1"/>
  <c r="Y108" i="1"/>
  <c r="AJ358" i="1"/>
  <c r="AJ167" i="1"/>
  <c r="AB358" i="1"/>
  <c r="AB167" i="1"/>
  <c r="T358" i="1"/>
  <c r="T167" i="1"/>
  <c r="AE350" i="1"/>
  <c r="AE159" i="1"/>
  <c r="W350" i="1"/>
  <c r="W159" i="1"/>
  <c r="AH344" i="1"/>
  <c r="AH153" i="1"/>
  <c r="Z344" i="1"/>
  <c r="Z153" i="1"/>
  <c r="R344" i="1"/>
  <c r="R153" i="1"/>
  <c r="AC343" i="1"/>
  <c r="AC152" i="1"/>
  <c r="U343" i="1"/>
  <c r="U152" i="1"/>
  <c r="AF341" i="1"/>
  <c r="AF150" i="1"/>
  <c r="X341" i="1"/>
  <c r="X150" i="1"/>
  <c r="AI340" i="1"/>
  <c r="AI149" i="1"/>
  <c r="AA340" i="1"/>
  <c r="AA149" i="1"/>
  <c r="S340" i="1"/>
  <c r="S149" i="1"/>
  <c r="AD339" i="1"/>
  <c r="AD148" i="1"/>
  <c r="V339" i="1"/>
  <c r="V148" i="1"/>
  <c r="AG335" i="1"/>
  <c r="AG235" i="1"/>
  <c r="AG144" i="1"/>
  <c r="Y335" i="1"/>
  <c r="Y235" i="1"/>
  <c r="Y144" i="1"/>
  <c r="AJ334" i="1"/>
  <c r="AJ143" i="1"/>
  <c r="AB334" i="1"/>
  <c r="AB143" i="1"/>
  <c r="T334" i="1"/>
  <c r="T143" i="1"/>
  <c r="AE333" i="1"/>
  <c r="AE142" i="1"/>
  <c r="W333" i="1"/>
  <c r="W142" i="1"/>
  <c r="AH332" i="1"/>
  <c r="AH141" i="1"/>
  <c r="Z332" i="1"/>
  <c r="Z141" i="1"/>
  <c r="R332" i="1"/>
  <c r="R141" i="1"/>
  <c r="AC331" i="1"/>
  <c r="AC140" i="1"/>
  <c r="U331" i="1"/>
  <c r="U140" i="1"/>
  <c r="EY207" i="1"/>
  <c r="BS207" i="1"/>
  <c r="ED207" i="1"/>
  <c r="CN207" i="1"/>
  <c r="DI207" i="1"/>
  <c r="AX207" i="1"/>
  <c r="BI207" i="1"/>
  <c r="EO207" i="1"/>
  <c r="CD207" i="1"/>
  <c r="CY207" i="1"/>
  <c r="DT207" i="1"/>
  <c r="AN207" i="1"/>
  <c r="FK212" i="1"/>
  <c r="GI212" i="1"/>
  <c r="Q31" i="1"/>
  <c r="Q8" i="1"/>
  <c r="Q40" i="1"/>
  <c r="Q17" i="1"/>
  <c r="Q49" i="1"/>
  <c r="Q48" i="1"/>
  <c r="Q25" i="1"/>
  <c r="Q260" i="1"/>
  <c r="Q252" i="1"/>
  <c r="Q247" i="1"/>
  <c r="Q56" i="1"/>
  <c r="Q262" i="1"/>
  <c r="Q175" i="1"/>
  <c r="Q71" i="1"/>
  <c r="Q270" i="1"/>
  <c r="Q79" i="1"/>
  <c r="CW184" i="1"/>
  <c r="CB184" i="1"/>
  <c r="BG184" i="1"/>
  <c r="EM184" i="1"/>
  <c r="DR184" i="1"/>
  <c r="GC184" i="1" s="1"/>
  <c r="AL184" i="1"/>
  <c r="Q280" i="1"/>
  <c r="Q89" i="1"/>
  <c r="Q332" i="1"/>
  <c r="Q141" i="1"/>
  <c r="Q344" i="1"/>
  <c r="Q153" i="1"/>
  <c r="Q326" i="1"/>
  <c r="Q135" i="1"/>
  <c r="AC288" i="1"/>
  <c r="AC215" i="1"/>
  <c r="AC97" i="1"/>
  <c r="U288" i="1"/>
  <c r="U215" i="1"/>
  <c r="U97" i="1"/>
  <c r="AF287" i="1"/>
  <c r="AF213" i="1"/>
  <c r="AF96" i="1"/>
  <c r="X287" i="1"/>
  <c r="X213" i="1"/>
  <c r="X96" i="1"/>
  <c r="AI286" i="1"/>
  <c r="AI214" i="1"/>
  <c r="AI95" i="1"/>
  <c r="AA286" i="1"/>
  <c r="AA214" i="1"/>
  <c r="AA95" i="1"/>
  <c r="S286" i="1"/>
  <c r="S214" i="1"/>
  <c r="S95" i="1"/>
  <c r="AD285" i="1"/>
  <c r="AD210" i="1"/>
  <c r="AD94" i="1"/>
  <c r="V285" i="1"/>
  <c r="V210" i="1"/>
  <c r="V94" i="1"/>
  <c r="AG284" i="1"/>
  <c r="AG208" i="1"/>
  <c r="AG93" i="1"/>
  <c r="Y284" i="1"/>
  <c r="Y93" i="1"/>
  <c r="Y208" i="1"/>
  <c r="AJ283" i="1"/>
  <c r="AJ209" i="1"/>
  <c r="AJ92" i="1"/>
  <c r="AB283" i="1"/>
  <c r="AB209" i="1"/>
  <c r="AB92" i="1"/>
  <c r="T283" i="1"/>
  <c r="T209" i="1"/>
  <c r="T92" i="1"/>
  <c r="BA206" i="1"/>
  <c r="FB206" i="1"/>
  <c r="CQ206" i="1"/>
  <c r="EG206" i="1"/>
  <c r="DL206" i="1"/>
  <c r="BV206" i="1"/>
  <c r="AS206" i="1"/>
  <c r="ET206" i="1"/>
  <c r="CI206" i="1"/>
  <c r="DY206" i="1"/>
  <c r="BN206" i="1"/>
  <c r="FO206" i="1" s="1"/>
  <c r="DD206" i="1"/>
  <c r="GJ206" i="1" s="1"/>
  <c r="HE206" i="1" s="1"/>
  <c r="DO205" i="1"/>
  <c r="EJ205" i="1"/>
  <c r="CT205" i="1"/>
  <c r="BY205" i="1"/>
  <c r="BD205" i="1"/>
  <c r="FE205" i="1"/>
  <c r="DG205" i="1"/>
  <c r="EB205" i="1"/>
  <c r="CL205" i="1"/>
  <c r="BQ205" i="1"/>
  <c r="AV205" i="1"/>
  <c r="FR205" i="1" s="1"/>
  <c r="EW205" i="1"/>
  <c r="CY205" i="1"/>
  <c r="DT205" i="1"/>
  <c r="CD205" i="1"/>
  <c r="AN205" i="1"/>
  <c r="FJ205" i="1" s="1"/>
  <c r="BI205" i="1"/>
  <c r="EO205" i="1"/>
  <c r="EZ204" i="1"/>
  <c r="CO204" i="1"/>
  <c r="EE204" i="1"/>
  <c r="AY204" i="1"/>
  <c r="BT204" i="1"/>
  <c r="DJ204" i="1"/>
  <c r="GP204" i="1" s="1"/>
  <c r="ER204" i="1"/>
  <c r="AQ204" i="1"/>
  <c r="BL204" i="1"/>
  <c r="CG204" i="1"/>
  <c r="DW204" i="1"/>
  <c r="DB204" i="1"/>
  <c r="GH204" i="1" s="1"/>
  <c r="EH203" i="1"/>
  <c r="FC203" i="1"/>
  <c r="BB203" i="1"/>
  <c r="DM203" i="1"/>
  <c r="BW203" i="1"/>
  <c r="CR203" i="1"/>
  <c r="DZ203" i="1"/>
  <c r="EU203" i="1"/>
  <c r="DE203" i="1"/>
  <c r="GK203" i="1" s="1"/>
  <c r="AT203" i="1"/>
  <c r="FP203" i="1" s="1"/>
  <c r="HF203" i="1" s="1"/>
  <c r="BO203" i="1"/>
  <c r="CJ203" i="1"/>
  <c r="AJ282" i="1"/>
  <c r="AJ91" i="1"/>
  <c r="AB282" i="1"/>
  <c r="AB91" i="1"/>
  <c r="T282" i="1"/>
  <c r="T91" i="1"/>
  <c r="DO198" i="1"/>
  <c r="EJ198" i="1"/>
  <c r="CT198" i="1"/>
  <c r="BD198" i="1"/>
  <c r="FZ198" i="1" s="1"/>
  <c r="FE198" i="1"/>
  <c r="BY198" i="1"/>
  <c r="DG198" i="1"/>
  <c r="EB198" i="1"/>
  <c r="EW198" i="1"/>
  <c r="CL198" i="1"/>
  <c r="AV198" i="1"/>
  <c r="BQ198" i="1"/>
  <c r="CY198" i="1"/>
  <c r="GE198" i="1" s="1"/>
  <c r="DT198" i="1"/>
  <c r="EO198" i="1"/>
  <c r="CD198" i="1"/>
  <c r="AN198" i="1"/>
  <c r="FJ198" i="1" s="1"/>
  <c r="BI198" i="1"/>
  <c r="DJ197" i="1"/>
  <c r="EZ197" i="1"/>
  <c r="CO197" i="1"/>
  <c r="BT197" i="1"/>
  <c r="AY197" i="1"/>
  <c r="EE197" i="1"/>
  <c r="DB197" i="1"/>
  <c r="CG197" i="1"/>
  <c r="ER197" i="1"/>
  <c r="BL197" i="1"/>
  <c r="AQ197" i="1"/>
  <c r="FM197" i="1" s="1"/>
  <c r="DW197" i="1"/>
  <c r="DM196" i="1"/>
  <c r="BW196" i="1"/>
  <c r="FC196" i="1"/>
  <c r="EH196" i="1"/>
  <c r="BB196" i="1"/>
  <c r="CR196" i="1"/>
  <c r="DE196" i="1"/>
  <c r="BO196" i="1"/>
  <c r="EU196" i="1"/>
  <c r="DZ196" i="1"/>
  <c r="AT196" i="1"/>
  <c r="FP196" i="1" s="1"/>
  <c r="CJ196" i="1"/>
  <c r="DP195" i="1"/>
  <c r="FF195" i="1"/>
  <c r="BZ195" i="1"/>
  <c r="BE195" i="1"/>
  <c r="CU195" i="1"/>
  <c r="EK195" i="1"/>
  <c r="DH195" i="1"/>
  <c r="EX195" i="1"/>
  <c r="BR195" i="1"/>
  <c r="AW195" i="1"/>
  <c r="CM195" i="1"/>
  <c r="EC195" i="1"/>
  <c r="CZ195" i="1"/>
  <c r="EP195" i="1"/>
  <c r="AO195" i="1"/>
  <c r="FK195" i="1" s="1"/>
  <c r="HA195" i="1" s="1"/>
  <c r="BJ195" i="1"/>
  <c r="CE195" i="1"/>
  <c r="DU195" i="1"/>
  <c r="GF195" i="1" s="1"/>
  <c r="AE280" i="1"/>
  <c r="AE89" i="1"/>
  <c r="W280" i="1"/>
  <c r="W89" i="1"/>
  <c r="BD188" i="1"/>
  <c r="EJ188" i="1"/>
  <c r="CT188" i="1"/>
  <c r="FE188" i="1"/>
  <c r="DO188" i="1"/>
  <c r="BY188" i="1"/>
  <c r="AV188" i="1"/>
  <c r="FR188" i="1" s="1"/>
  <c r="EB188" i="1"/>
  <c r="CL188" i="1"/>
  <c r="EW188" i="1"/>
  <c r="DG188" i="1"/>
  <c r="GM188" i="1" s="1"/>
  <c r="BQ188" i="1"/>
  <c r="AN188" i="1"/>
  <c r="DT188" i="1"/>
  <c r="CD188" i="1"/>
  <c r="EO188" i="1"/>
  <c r="CY188" i="1"/>
  <c r="BI188" i="1"/>
  <c r="CO187" i="1"/>
  <c r="EE187" i="1"/>
  <c r="AY187" i="1"/>
  <c r="EZ187" i="1"/>
  <c r="DJ187" i="1"/>
  <c r="GP187" i="1" s="1"/>
  <c r="BT187" i="1"/>
  <c r="DW187" i="1"/>
  <c r="CG187" i="1"/>
  <c r="AQ187" i="1"/>
  <c r="FM187" i="1" s="1"/>
  <c r="HC187" i="1" s="1"/>
  <c r="ER187" i="1"/>
  <c r="DB187" i="1"/>
  <c r="GH187" i="1" s="1"/>
  <c r="BL187" i="1"/>
  <c r="FC186" i="1"/>
  <c r="DM186" i="1"/>
  <c r="EH186" i="1"/>
  <c r="CR186" i="1"/>
  <c r="BB186" i="1"/>
  <c r="FX186" i="1" s="1"/>
  <c r="BW186" i="1"/>
  <c r="EU186" i="1"/>
  <c r="DE186" i="1"/>
  <c r="GK186" i="1" s="1"/>
  <c r="CJ186" i="1"/>
  <c r="DZ186" i="1"/>
  <c r="AT186" i="1"/>
  <c r="BO186" i="1"/>
  <c r="EK185" i="1"/>
  <c r="DP185" i="1"/>
  <c r="BE185" i="1"/>
  <c r="BZ185" i="1"/>
  <c r="CU185" i="1"/>
  <c r="FF185" i="1"/>
  <c r="EC185" i="1"/>
  <c r="DH185" i="1"/>
  <c r="AW185" i="1"/>
  <c r="FS185" i="1" s="1"/>
  <c r="HI185" i="1" s="1"/>
  <c r="BR185" i="1"/>
  <c r="CM185" i="1"/>
  <c r="EX185" i="1"/>
  <c r="GN185" i="1" s="1"/>
  <c r="DU185" i="1"/>
  <c r="AO185" i="1"/>
  <c r="CZ185" i="1"/>
  <c r="BJ185" i="1"/>
  <c r="CE185" i="1"/>
  <c r="EP185" i="1"/>
  <c r="DK184" i="1"/>
  <c r="CP184" i="1"/>
  <c r="BU184" i="1"/>
  <c r="FA184" i="1"/>
  <c r="AZ184" i="1"/>
  <c r="EF184" i="1"/>
  <c r="GQ184" i="1" s="1"/>
  <c r="DC184" i="1"/>
  <c r="BM184" i="1"/>
  <c r="CH184" i="1"/>
  <c r="ES184" i="1"/>
  <c r="DX184" i="1"/>
  <c r="AR184" i="1"/>
  <c r="AH278" i="1"/>
  <c r="AH87" i="1"/>
  <c r="Z278" i="1"/>
  <c r="Z87" i="1"/>
  <c r="R278" i="1"/>
  <c r="R87" i="1"/>
  <c r="AC276" i="1"/>
  <c r="AC85" i="1"/>
  <c r="U276" i="1"/>
  <c r="U85" i="1"/>
  <c r="AF275" i="1"/>
  <c r="AF84" i="1"/>
  <c r="X275" i="1"/>
  <c r="X84" i="1"/>
  <c r="AI274" i="1"/>
  <c r="AI83" i="1"/>
  <c r="AA274" i="1"/>
  <c r="AA83" i="1"/>
  <c r="S274" i="1"/>
  <c r="S83" i="1"/>
  <c r="AD273" i="1"/>
  <c r="AD82" i="1"/>
  <c r="V273" i="1"/>
  <c r="V82" i="1"/>
  <c r="AG272" i="1"/>
  <c r="AG177" i="1"/>
  <c r="AG81" i="1"/>
  <c r="Y272" i="1"/>
  <c r="Y177" i="1"/>
  <c r="Y81" i="1"/>
  <c r="AJ271" i="1"/>
  <c r="AJ80" i="1"/>
  <c r="AB271" i="1"/>
  <c r="AB80" i="1"/>
  <c r="T271" i="1"/>
  <c r="T80" i="1"/>
  <c r="AE270" i="1"/>
  <c r="AE79" i="1"/>
  <c r="W270" i="1"/>
  <c r="W79" i="1"/>
  <c r="AH269" i="1"/>
  <c r="AH78" i="1"/>
  <c r="Z269" i="1"/>
  <c r="Z78" i="1"/>
  <c r="R269" i="1"/>
  <c r="R78" i="1"/>
  <c r="AI266" i="1"/>
  <c r="AI75" i="1"/>
  <c r="AA266" i="1"/>
  <c r="AA75" i="1"/>
  <c r="S266" i="1"/>
  <c r="S75" i="1"/>
  <c r="AD265" i="1"/>
  <c r="AD74" i="1"/>
  <c r="V265" i="1"/>
  <c r="V74" i="1"/>
  <c r="AG264" i="1"/>
  <c r="AG73" i="1"/>
  <c r="Y264" i="1"/>
  <c r="Y73" i="1"/>
  <c r="AJ263" i="1"/>
  <c r="AJ72" i="1"/>
  <c r="AB263" i="1"/>
  <c r="AB72" i="1"/>
  <c r="T263" i="1"/>
  <c r="T72" i="1"/>
  <c r="AE262" i="1"/>
  <c r="AE175" i="1"/>
  <c r="AE71" i="1"/>
  <c r="W262" i="1"/>
  <c r="W175" i="1"/>
  <c r="W71" i="1"/>
  <c r="AH257" i="1"/>
  <c r="AH66" i="1"/>
  <c r="Z257" i="1"/>
  <c r="Z66" i="1"/>
  <c r="R257" i="1"/>
  <c r="R66" i="1"/>
  <c r="AC256" i="1"/>
  <c r="AC65" i="1"/>
  <c r="U256" i="1"/>
  <c r="U65" i="1"/>
  <c r="AF255" i="1"/>
  <c r="AF64" i="1"/>
  <c r="X255" i="1"/>
  <c r="X64" i="1"/>
  <c r="AI254" i="1"/>
  <c r="AI63" i="1"/>
  <c r="AA254" i="1"/>
  <c r="AA63" i="1"/>
  <c r="S254" i="1"/>
  <c r="S63" i="1"/>
  <c r="AD174" i="1"/>
  <c r="AD67" i="1"/>
  <c r="V174" i="1"/>
  <c r="V67" i="1"/>
  <c r="AG249" i="1"/>
  <c r="AG58" i="1"/>
  <c r="Y249" i="1"/>
  <c r="Y58" i="1"/>
  <c r="AJ248" i="1"/>
  <c r="AJ253" i="1"/>
  <c r="AJ261" i="1"/>
  <c r="AJ57" i="1"/>
  <c r="AB248" i="1"/>
  <c r="AB253" i="1"/>
  <c r="AB261" i="1"/>
  <c r="AB57" i="1"/>
  <c r="T248" i="1"/>
  <c r="T253" i="1"/>
  <c r="T261" i="1"/>
  <c r="T57" i="1"/>
  <c r="AE260" i="1"/>
  <c r="AE252" i="1"/>
  <c r="AE247" i="1"/>
  <c r="AE56" i="1"/>
  <c r="W252" i="1"/>
  <c r="W247" i="1"/>
  <c r="W260" i="1"/>
  <c r="W56" i="1"/>
  <c r="AH259" i="1"/>
  <c r="AH251" i="1"/>
  <c r="AH246" i="1"/>
  <c r="AH55" i="1"/>
  <c r="Z259" i="1"/>
  <c r="Z246" i="1"/>
  <c r="Z251" i="1"/>
  <c r="Z55" i="1"/>
  <c r="R259" i="1"/>
  <c r="R251" i="1"/>
  <c r="R246" i="1"/>
  <c r="R55" i="1"/>
  <c r="AC250" i="1"/>
  <c r="AC258" i="1"/>
  <c r="AC173" i="1"/>
  <c r="AC59" i="1"/>
  <c r="U258" i="1"/>
  <c r="U250" i="1"/>
  <c r="U173" i="1"/>
  <c r="U59" i="1"/>
  <c r="AF245" i="1"/>
  <c r="AF54" i="1"/>
  <c r="X245" i="1"/>
  <c r="X54" i="1"/>
  <c r="AI244" i="1"/>
  <c r="AI53" i="1"/>
  <c r="AA244" i="1"/>
  <c r="AA53" i="1"/>
  <c r="S244" i="1"/>
  <c r="S53" i="1"/>
  <c r="AD243" i="1"/>
  <c r="AD52" i="1"/>
  <c r="V243" i="1"/>
  <c r="V52" i="1"/>
  <c r="AG242" i="1"/>
  <c r="AG51" i="1"/>
  <c r="Y51" i="1"/>
  <c r="Y242" i="1"/>
  <c r="AJ241" i="1"/>
  <c r="AJ172" i="1"/>
  <c r="AJ50" i="1"/>
  <c r="AB241" i="1"/>
  <c r="AB172" i="1"/>
  <c r="AB50" i="1"/>
  <c r="T241" i="1"/>
  <c r="T172" i="1"/>
  <c r="T50" i="1"/>
  <c r="AE48" i="1"/>
  <c r="AE25" i="1"/>
  <c r="W48" i="1"/>
  <c r="W25" i="1"/>
  <c r="AH47" i="1"/>
  <c r="AH24" i="1"/>
  <c r="Z24" i="1"/>
  <c r="Z47" i="1"/>
  <c r="R47" i="1"/>
  <c r="R24" i="1"/>
  <c r="AC23" i="1"/>
  <c r="AC46" i="1"/>
  <c r="U46" i="1"/>
  <c r="U23" i="1"/>
  <c r="AF22" i="1"/>
  <c r="AF45" i="1"/>
  <c r="X45" i="1"/>
  <c r="X22" i="1"/>
  <c r="AI21" i="1"/>
  <c r="AI44" i="1"/>
  <c r="AA21" i="1"/>
  <c r="AA44" i="1"/>
  <c r="S44" i="1"/>
  <c r="S21" i="1"/>
  <c r="AD20" i="1"/>
  <c r="AD43" i="1"/>
  <c r="V43" i="1"/>
  <c r="V20" i="1"/>
  <c r="AG42" i="1"/>
  <c r="AG19" i="1"/>
  <c r="Y42" i="1"/>
  <c r="Y19" i="1"/>
  <c r="AJ18" i="1"/>
  <c r="AJ41" i="1"/>
  <c r="AB18" i="1"/>
  <c r="AB41" i="1"/>
  <c r="T18" i="1"/>
  <c r="T41" i="1"/>
  <c r="AE40" i="1"/>
  <c r="AE17" i="1"/>
  <c r="AE49" i="1"/>
  <c r="W17" i="1"/>
  <c r="W49" i="1"/>
  <c r="W40" i="1"/>
  <c r="AH16" i="1"/>
  <c r="AH39" i="1"/>
  <c r="Z16" i="1"/>
  <c r="Z39" i="1"/>
  <c r="R16" i="1"/>
  <c r="R39" i="1"/>
  <c r="AC38" i="1"/>
  <c r="AC15" i="1"/>
  <c r="U38" i="1"/>
  <c r="U15" i="1"/>
  <c r="AF14" i="1"/>
  <c r="AF37" i="1"/>
  <c r="X14" i="1"/>
  <c r="X37" i="1"/>
  <c r="AI35" i="1"/>
  <c r="AI12" i="1"/>
  <c r="AA35" i="1"/>
  <c r="AA12" i="1"/>
  <c r="S35" i="1"/>
  <c r="S12" i="1"/>
  <c r="AD34" i="1"/>
  <c r="AD11" i="1"/>
  <c r="V34" i="1"/>
  <c r="V11" i="1"/>
  <c r="AJ9" i="1"/>
  <c r="AJ32" i="1"/>
  <c r="AB32" i="1"/>
  <c r="AB9" i="1"/>
  <c r="T9" i="1"/>
  <c r="T32" i="1"/>
  <c r="AE31" i="1"/>
  <c r="AE8" i="1"/>
  <c r="W31" i="1"/>
  <c r="W8" i="1"/>
  <c r="AH30" i="1"/>
  <c r="AH7" i="1"/>
  <c r="Z30" i="1"/>
  <c r="Z7" i="1"/>
  <c r="R30" i="1"/>
  <c r="R7" i="1"/>
  <c r="AC29" i="1"/>
  <c r="AC6" i="1"/>
  <c r="U29" i="1"/>
  <c r="U6" i="1"/>
  <c r="AF28" i="1"/>
  <c r="AF5" i="1"/>
  <c r="X28" i="1"/>
  <c r="X5" i="1"/>
  <c r="AI27" i="1"/>
  <c r="AI4" i="1"/>
  <c r="AA27" i="1"/>
  <c r="AA4" i="1"/>
  <c r="S27" i="1"/>
  <c r="S4" i="1"/>
  <c r="AD312" i="1"/>
  <c r="AD121" i="1"/>
  <c r="V312" i="1"/>
  <c r="V121" i="1"/>
  <c r="AJ311" i="1"/>
  <c r="AJ120" i="1"/>
  <c r="AB311" i="1"/>
  <c r="AB120" i="1"/>
  <c r="T311" i="1"/>
  <c r="T120" i="1"/>
  <c r="AE309" i="1"/>
  <c r="AE118" i="1"/>
  <c r="W309" i="1"/>
  <c r="W118" i="1"/>
  <c r="AF303" i="1"/>
  <c r="AF229" i="1"/>
  <c r="AF112" i="1"/>
  <c r="X303" i="1"/>
  <c r="X229" i="1"/>
  <c r="X112" i="1"/>
  <c r="AI318" i="1"/>
  <c r="AI127" i="1"/>
  <c r="AA318" i="1"/>
  <c r="AA127" i="1"/>
  <c r="S318" i="1"/>
  <c r="S127" i="1"/>
  <c r="AG326" i="1"/>
  <c r="AG135" i="1"/>
  <c r="Y326" i="1"/>
  <c r="Y135" i="1"/>
  <c r="AJ308" i="1"/>
  <c r="AJ117" i="1"/>
  <c r="AB308" i="1"/>
  <c r="AB117" i="1"/>
  <c r="T308" i="1"/>
  <c r="T117" i="1"/>
  <c r="AE307" i="1"/>
  <c r="AE116" i="1"/>
  <c r="W307" i="1"/>
  <c r="W116" i="1"/>
  <c r="AH301" i="1"/>
  <c r="AH110" i="1"/>
  <c r="Z301" i="1"/>
  <c r="Z110" i="1"/>
  <c r="R301" i="1"/>
  <c r="R110" i="1"/>
  <c r="AC300" i="1"/>
  <c r="AC109" i="1"/>
  <c r="U300" i="1"/>
  <c r="U109" i="1"/>
  <c r="AF299" i="1"/>
  <c r="AF108" i="1"/>
  <c r="X299" i="1"/>
  <c r="X108" i="1"/>
  <c r="AI358" i="1"/>
  <c r="AI167" i="1"/>
  <c r="AA358" i="1"/>
  <c r="AA167" i="1"/>
  <c r="S358" i="1"/>
  <c r="S167" i="1"/>
  <c r="AD350" i="1"/>
  <c r="AD159" i="1"/>
  <c r="V350" i="1"/>
  <c r="V159" i="1"/>
  <c r="AG344" i="1"/>
  <c r="AG153" i="1"/>
  <c r="Y344" i="1"/>
  <c r="Y153" i="1"/>
  <c r="AJ343" i="1"/>
  <c r="AJ152" i="1"/>
  <c r="AB343" i="1"/>
  <c r="AB152" i="1"/>
  <c r="T343" i="1"/>
  <c r="T152" i="1"/>
  <c r="AE341" i="1"/>
  <c r="AE150" i="1"/>
  <c r="W341" i="1"/>
  <c r="W150" i="1"/>
  <c r="AH340" i="1"/>
  <c r="AH149" i="1"/>
  <c r="Z340" i="1"/>
  <c r="Z149" i="1"/>
  <c r="R340" i="1"/>
  <c r="R149" i="1"/>
  <c r="AC339" i="1"/>
  <c r="AC148" i="1"/>
  <c r="U339" i="1"/>
  <c r="U148" i="1"/>
  <c r="AF335" i="1"/>
  <c r="AF235" i="1"/>
  <c r="AF144" i="1"/>
  <c r="X335" i="1"/>
  <c r="X235" i="1"/>
  <c r="X144" i="1"/>
  <c r="AI334" i="1"/>
  <c r="AI143" i="1"/>
  <c r="AA334" i="1"/>
  <c r="AA143" i="1"/>
  <c r="S334" i="1"/>
  <c r="S143" i="1"/>
  <c r="AD333" i="1"/>
  <c r="AD142" i="1"/>
  <c r="V333" i="1"/>
  <c r="V142" i="1"/>
  <c r="AG332" i="1"/>
  <c r="AG141" i="1"/>
  <c r="Y332" i="1"/>
  <c r="Y141" i="1"/>
  <c r="AJ331" i="1"/>
  <c r="AJ140" i="1"/>
  <c r="AB331" i="1"/>
  <c r="AB140" i="1"/>
  <c r="T331" i="1"/>
  <c r="T140" i="1"/>
  <c r="EM207" i="1"/>
  <c r="BG207" i="1"/>
  <c r="CB207" i="1"/>
  <c r="CW207" i="1"/>
  <c r="DR207" i="1"/>
  <c r="AL207" i="1"/>
  <c r="ER207" i="1"/>
  <c r="BL207" i="1"/>
  <c r="DW207" i="1"/>
  <c r="CG207" i="1"/>
  <c r="DB207" i="1"/>
  <c r="AQ207" i="1"/>
  <c r="FC207" i="1"/>
  <c r="BW207" i="1"/>
  <c r="CR207" i="1"/>
  <c r="DM207" i="1"/>
  <c r="EH207" i="1"/>
  <c r="BB207" i="1"/>
  <c r="FS212" i="1"/>
  <c r="HI212" i="1" s="1"/>
  <c r="FU212" i="1"/>
  <c r="HK212" i="1" s="1"/>
  <c r="GF212" i="1"/>
  <c r="GA212" i="1"/>
  <c r="Q32" i="1"/>
  <c r="Q9" i="1"/>
  <c r="Q41" i="1"/>
  <c r="Q18" i="1"/>
  <c r="Q241" i="1"/>
  <c r="Q172" i="1"/>
  <c r="Q50" i="1"/>
  <c r="Q261" i="1"/>
  <c r="Q248" i="1"/>
  <c r="Q253" i="1"/>
  <c r="Q57" i="1"/>
  <c r="Q263" i="1"/>
  <c r="Q72" i="1"/>
  <c r="Q271" i="1"/>
  <c r="Q80" i="1"/>
  <c r="DR185" i="1"/>
  <c r="AL185" i="1"/>
  <c r="CW185" i="1"/>
  <c r="CB185" i="1"/>
  <c r="BG185" i="1"/>
  <c r="EM185" i="1"/>
  <c r="CW195" i="1"/>
  <c r="EM195" i="1"/>
  <c r="BG195" i="1"/>
  <c r="AL195" i="1"/>
  <c r="CB195" i="1"/>
  <c r="DR195" i="1"/>
  <c r="GC195" i="1" s="1"/>
  <c r="Q282" i="1"/>
  <c r="Q91" i="1"/>
  <c r="Q283" i="1"/>
  <c r="Q209" i="1"/>
  <c r="Q92" i="1"/>
  <c r="Q333" i="1"/>
  <c r="Q142" i="1"/>
  <c r="Q350" i="1"/>
  <c r="Q159" i="1"/>
  <c r="Q312" i="1"/>
  <c r="Q121" i="1"/>
  <c r="AJ288" i="1"/>
  <c r="AJ215" i="1"/>
  <c r="AJ97" i="1"/>
  <c r="AB288" i="1"/>
  <c r="AB97" i="1"/>
  <c r="AB215" i="1"/>
  <c r="T288" i="1"/>
  <c r="T215" i="1"/>
  <c r="T97" i="1"/>
  <c r="AE287" i="1"/>
  <c r="AE213" i="1"/>
  <c r="AE96" i="1"/>
  <c r="W287" i="1"/>
  <c r="W213" i="1"/>
  <c r="W96" i="1"/>
  <c r="AH286" i="1"/>
  <c r="AH214" i="1"/>
  <c r="AH95" i="1"/>
  <c r="Z286" i="1"/>
  <c r="Z95" i="1"/>
  <c r="Z214" i="1"/>
  <c r="R286" i="1"/>
  <c r="R214" i="1"/>
  <c r="R95" i="1"/>
  <c r="AC285" i="1"/>
  <c r="AC210" i="1"/>
  <c r="AC94" i="1"/>
  <c r="U285" i="1"/>
  <c r="U210" i="1"/>
  <c r="U94" i="1"/>
  <c r="AF284" i="1"/>
  <c r="AF208" i="1"/>
  <c r="AF93" i="1"/>
  <c r="X284" i="1"/>
  <c r="X208" i="1"/>
  <c r="X93" i="1"/>
  <c r="AI283" i="1"/>
  <c r="AI209" i="1"/>
  <c r="AI92" i="1"/>
  <c r="AA283" i="1"/>
  <c r="AA209" i="1"/>
  <c r="AA92" i="1"/>
  <c r="S283" i="1"/>
  <c r="S209" i="1"/>
  <c r="S92" i="1"/>
  <c r="AZ206" i="1"/>
  <c r="FA206" i="1"/>
  <c r="CP206" i="1"/>
  <c r="EF206" i="1"/>
  <c r="DK206" i="1"/>
  <c r="GQ206" i="1" s="1"/>
  <c r="BU206" i="1"/>
  <c r="AR206" i="1"/>
  <c r="ES206" i="1"/>
  <c r="CH206" i="1"/>
  <c r="DX206" i="1"/>
  <c r="DC206" i="1"/>
  <c r="BM206" i="1"/>
  <c r="CS205" i="1"/>
  <c r="BX205" i="1"/>
  <c r="DN205" i="1"/>
  <c r="EI205" i="1"/>
  <c r="BC205" i="1"/>
  <c r="FY205" i="1" s="1"/>
  <c r="FD205" i="1"/>
  <c r="EA205" i="1"/>
  <c r="CK205" i="1"/>
  <c r="BP205" i="1"/>
  <c r="DF205" i="1"/>
  <c r="EV205" i="1"/>
  <c r="AU205" i="1"/>
  <c r="CX205" i="1"/>
  <c r="GD205" i="1" s="1"/>
  <c r="DS205" i="1"/>
  <c r="CC205" i="1"/>
  <c r="BH205" i="1"/>
  <c r="EN205" i="1"/>
  <c r="AM205" i="1"/>
  <c r="EY204" i="1"/>
  <c r="BS204" i="1"/>
  <c r="AX204" i="1"/>
  <c r="CN204" i="1"/>
  <c r="ED204" i="1"/>
  <c r="DI204" i="1"/>
  <c r="GO204" i="1" s="1"/>
  <c r="EQ204" i="1"/>
  <c r="BK204" i="1"/>
  <c r="CF204" i="1"/>
  <c r="AP204" i="1"/>
  <c r="DV204" i="1"/>
  <c r="DA204" i="1"/>
  <c r="EG203" i="1"/>
  <c r="FB203" i="1"/>
  <c r="BA203" i="1"/>
  <c r="FW203" i="1" s="1"/>
  <c r="DL203" i="1"/>
  <c r="BV203" i="1"/>
  <c r="CQ203" i="1"/>
  <c r="DY203" i="1"/>
  <c r="ET203" i="1"/>
  <c r="AS203" i="1"/>
  <c r="DD203" i="1"/>
  <c r="BN203" i="1"/>
  <c r="CI203" i="1"/>
  <c r="AI282" i="1"/>
  <c r="AI91" i="1"/>
  <c r="AA282" i="1"/>
  <c r="AA91" i="1"/>
  <c r="S282" i="1"/>
  <c r="S91" i="1"/>
  <c r="DN198" i="1"/>
  <c r="EI198" i="1"/>
  <c r="FD198" i="1"/>
  <c r="CS198" i="1"/>
  <c r="BC198" i="1"/>
  <c r="BX198" i="1"/>
  <c r="DF198" i="1"/>
  <c r="EA198" i="1"/>
  <c r="EV198" i="1"/>
  <c r="CK198" i="1"/>
  <c r="AU198" i="1"/>
  <c r="BP198" i="1"/>
  <c r="CX198" i="1"/>
  <c r="DS198" i="1"/>
  <c r="EN198" i="1"/>
  <c r="CC198" i="1"/>
  <c r="BH198" i="1"/>
  <c r="AM198" i="1"/>
  <c r="FI198" i="1" s="1"/>
  <c r="DI197" i="1"/>
  <c r="CN197" i="1"/>
  <c r="EY197" i="1"/>
  <c r="BS197" i="1"/>
  <c r="AX197" i="1"/>
  <c r="ED197" i="1"/>
  <c r="CF197" i="1"/>
  <c r="EQ197" i="1"/>
  <c r="DA197" i="1"/>
  <c r="BK197" i="1"/>
  <c r="AP197" i="1"/>
  <c r="FL197" i="1" s="1"/>
  <c r="DV197" i="1"/>
  <c r="GG197" i="1" s="1"/>
  <c r="DL196" i="1"/>
  <c r="BV196" i="1"/>
  <c r="FB196" i="1"/>
  <c r="EG196" i="1"/>
  <c r="GR196" i="1" s="1"/>
  <c r="BA196" i="1"/>
  <c r="CQ196" i="1"/>
  <c r="DD196" i="1"/>
  <c r="BN196" i="1"/>
  <c r="ET196" i="1"/>
  <c r="DY196" i="1"/>
  <c r="AS196" i="1"/>
  <c r="CI196" i="1"/>
  <c r="DO195" i="1"/>
  <c r="FE195" i="1"/>
  <c r="BY195" i="1"/>
  <c r="BD195" i="1"/>
  <c r="FZ195" i="1" s="1"/>
  <c r="HP195" i="1" s="1"/>
  <c r="CT195" i="1"/>
  <c r="EJ195" i="1"/>
  <c r="GU195" i="1" s="1"/>
  <c r="DG195" i="1"/>
  <c r="EW195" i="1"/>
  <c r="BQ195" i="1"/>
  <c r="AV195" i="1"/>
  <c r="CL195" i="1"/>
  <c r="EB195" i="1"/>
  <c r="GM195" i="1" s="1"/>
  <c r="CY195" i="1"/>
  <c r="EO195" i="1"/>
  <c r="BI195" i="1"/>
  <c r="AN195" i="1"/>
  <c r="FJ195" i="1" s="1"/>
  <c r="CD195" i="1"/>
  <c r="DT195" i="1"/>
  <c r="AD280" i="1"/>
  <c r="AD89" i="1"/>
  <c r="V280" i="1"/>
  <c r="V89" i="1"/>
  <c r="BC188" i="1"/>
  <c r="EI188" i="1"/>
  <c r="FD188" i="1"/>
  <c r="CS188" i="1"/>
  <c r="DN188" i="1"/>
  <c r="BX188" i="1"/>
  <c r="CK188" i="1"/>
  <c r="AU188" i="1"/>
  <c r="EA188" i="1"/>
  <c r="DF188" i="1"/>
  <c r="EV188" i="1"/>
  <c r="BP188" i="1"/>
  <c r="CC188" i="1"/>
  <c r="EN188" i="1"/>
  <c r="DS188" i="1"/>
  <c r="AM188" i="1"/>
  <c r="FI188" i="1" s="1"/>
  <c r="CX188" i="1"/>
  <c r="BH188" i="1"/>
  <c r="CN187" i="1"/>
  <c r="ED187" i="1"/>
  <c r="AX187" i="1"/>
  <c r="BS187" i="1"/>
  <c r="EY187" i="1"/>
  <c r="DI187" i="1"/>
  <c r="GO187" i="1" s="1"/>
  <c r="CF187" i="1"/>
  <c r="DV187" i="1"/>
  <c r="AP187" i="1"/>
  <c r="FL187" i="1" s="1"/>
  <c r="EQ187" i="1"/>
  <c r="DA187" i="1"/>
  <c r="BK187" i="1"/>
  <c r="FB186" i="1"/>
  <c r="DL186" i="1"/>
  <c r="EG186" i="1"/>
  <c r="CQ186" i="1"/>
  <c r="BA186" i="1"/>
  <c r="BV186" i="1"/>
  <c r="ET186" i="1"/>
  <c r="DD186" i="1"/>
  <c r="DY186" i="1"/>
  <c r="CI186" i="1"/>
  <c r="AS186" i="1"/>
  <c r="BN186" i="1"/>
  <c r="EJ185" i="1"/>
  <c r="BD185" i="1"/>
  <c r="FZ185" i="1" s="1"/>
  <c r="CT185" i="1"/>
  <c r="DO185" i="1"/>
  <c r="BY185" i="1"/>
  <c r="FE185" i="1"/>
  <c r="GU185" i="1" s="1"/>
  <c r="EB185" i="1"/>
  <c r="DG185" i="1"/>
  <c r="GM185" i="1" s="1"/>
  <c r="AV185" i="1"/>
  <c r="CL185" i="1"/>
  <c r="BQ185" i="1"/>
  <c r="EW185" i="1"/>
  <c r="DT185" i="1"/>
  <c r="CY185" i="1"/>
  <c r="GE185" i="1" s="1"/>
  <c r="AN185" i="1"/>
  <c r="CD185" i="1"/>
  <c r="BI185" i="1"/>
  <c r="EO185" i="1"/>
  <c r="DJ184" i="1"/>
  <c r="BT184" i="1"/>
  <c r="CO184" i="1"/>
  <c r="EZ184" i="1"/>
  <c r="EE184" i="1"/>
  <c r="AY184" i="1"/>
  <c r="DB184" i="1"/>
  <c r="BL184" i="1"/>
  <c r="CG184" i="1"/>
  <c r="ER184" i="1"/>
  <c r="DW184" i="1"/>
  <c r="AQ184" i="1"/>
  <c r="FM184" i="1" s="1"/>
  <c r="AG278" i="1"/>
  <c r="AG87" i="1"/>
  <c r="Y278" i="1"/>
  <c r="Y87" i="1"/>
  <c r="AJ276" i="1"/>
  <c r="AJ85" i="1"/>
  <c r="AB276" i="1"/>
  <c r="AB85" i="1"/>
  <c r="T276" i="1"/>
  <c r="T85" i="1"/>
  <c r="AE275" i="1"/>
  <c r="AE84" i="1"/>
  <c r="W275" i="1"/>
  <c r="W84" i="1"/>
  <c r="AH274" i="1"/>
  <c r="AH83" i="1"/>
  <c r="Z274" i="1"/>
  <c r="Z83" i="1"/>
  <c r="R274" i="1"/>
  <c r="R83" i="1"/>
  <c r="AC273" i="1"/>
  <c r="AC82" i="1"/>
  <c r="U273" i="1"/>
  <c r="U82" i="1"/>
  <c r="AF272" i="1"/>
  <c r="AF177" i="1"/>
  <c r="AF81" i="1"/>
  <c r="X272" i="1"/>
  <c r="X177" i="1"/>
  <c r="X81" i="1"/>
  <c r="AI271" i="1"/>
  <c r="AI80" i="1"/>
  <c r="AA271" i="1"/>
  <c r="AA80" i="1"/>
  <c r="S271" i="1"/>
  <c r="S80" i="1"/>
  <c r="AD270" i="1"/>
  <c r="AD79" i="1"/>
  <c r="V270" i="1"/>
  <c r="V79" i="1"/>
  <c r="AG269" i="1"/>
  <c r="AG78" i="1"/>
  <c r="Y269" i="1"/>
  <c r="Y78" i="1"/>
  <c r="AH266" i="1"/>
  <c r="AH75" i="1"/>
  <c r="Z266" i="1"/>
  <c r="Z75" i="1"/>
  <c r="R266" i="1"/>
  <c r="R75" i="1"/>
  <c r="AC265" i="1"/>
  <c r="AC74" i="1"/>
  <c r="U265" i="1"/>
  <c r="U74" i="1"/>
  <c r="AF264" i="1"/>
  <c r="AF73" i="1"/>
  <c r="X264" i="1"/>
  <c r="X73" i="1"/>
  <c r="AI263" i="1"/>
  <c r="AI72" i="1"/>
  <c r="AA263" i="1"/>
  <c r="AA72" i="1"/>
  <c r="S263" i="1"/>
  <c r="S72" i="1"/>
  <c r="AD262" i="1"/>
  <c r="AD175" i="1"/>
  <c r="AD71" i="1"/>
  <c r="V262" i="1"/>
  <c r="V175" i="1"/>
  <c r="V71" i="1"/>
  <c r="AG257" i="1"/>
  <c r="AG66" i="1"/>
  <c r="Y257" i="1"/>
  <c r="Y66" i="1"/>
  <c r="AJ256" i="1"/>
  <c r="AJ65" i="1"/>
  <c r="AB256" i="1"/>
  <c r="AB65" i="1"/>
  <c r="T256" i="1"/>
  <c r="T65" i="1"/>
  <c r="AE255" i="1"/>
  <c r="AE64" i="1"/>
  <c r="W255" i="1"/>
  <c r="W64" i="1"/>
  <c r="AH254" i="1"/>
  <c r="AH63" i="1"/>
  <c r="Z254" i="1"/>
  <c r="Z63" i="1"/>
  <c r="R254" i="1"/>
  <c r="R63" i="1"/>
  <c r="AC174" i="1"/>
  <c r="AC67" i="1"/>
  <c r="U174" i="1"/>
  <c r="U67" i="1"/>
  <c r="AF249" i="1"/>
  <c r="AF58" i="1"/>
  <c r="X249" i="1"/>
  <c r="X58" i="1"/>
  <c r="AI261" i="1"/>
  <c r="AI248" i="1"/>
  <c r="AI253" i="1"/>
  <c r="AI57" i="1"/>
  <c r="AA261" i="1"/>
  <c r="AA248" i="1"/>
  <c r="AA253" i="1"/>
  <c r="AA57" i="1"/>
  <c r="S261" i="1"/>
  <c r="S248" i="1"/>
  <c r="S253" i="1"/>
  <c r="S57" i="1"/>
  <c r="AD247" i="1"/>
  <c r="AD260" i="1"/>
  <c r="AD252" i="1"/>
  <c r="AD56" i="1"/>
  <c r="V247" i="1"/>
  <c r="V260" i="1"/>
  <c r="V252" i="1"/>
  <c r="V56" i="1"/>
  <c r="AG259" i="1"/>
  <c r="AG251" i="1"/>
  <c r="AG246" i="1"/>
  <c r="AG55" i="1"/>
  <c r="Y259" i="1"/>
  <c r="Y246" i="1"/>
  <c r="Y251" i="1"/>
  <c r="Y55" i="1"/>
  <c r="AJ258" i="1"/>
  <c r="AJ250" i="1"/>
  <c r="AJ173" i="1"/>
  <c r="AJ59" i="1"/>
  <c r="AB258" i="1"/>
  <c r="AB250" i="1"/>
  <c r="AB173" i="1"/>
  <c r="AB59" i="1"/>
  <c r="T258" i="1"/>
  <c r="T250" i="1"/>
  <c r="T173" i="1"/>
  <c r="T59" i="1"/>
  <c r="AE245" i="1"/>
  <c r="AE54" i="1"/>
  <c r="W245" i="1"/>
  <c r="W54" i="1"/>
  <c r="AH244" i="1"/>
  <c r="AH53" i="1"/>
  <c r="Z244" i="1"/>
  <c r="Z53" i="1"/>
  <c r="R244" i="1"/>
  <c r="R53" i="1"/>
  <c r="AC243" i="1"/>
  <c r="AC52" i="1"/>
  <c r="U243" i="1"/>
  <c r="U52" i="1"/>
  <c r="AF242" i="1"/>
  <c r="AF51" i="1"/>
  <c r="X242" i="1"/>
  <c r="X51" i="1"/>
  <c r="AI241" i="1"/>
  <c r="AI172" i="1"/>
  <c r="AI50" i="1"/>
  <c r="AA241" i="1"/>
  <c r="AA172" i="1"/>
  <c r="AA50" i="1"/>
  <c r="S241" i="1"/>
  <c r="S172" i="1"/>
  <c r="S50" i="1"/>
  <c r="AD25" i="1"/>
  <c r="AD48" i="1"/>
  <c r="V48" i="1"/>
  <c r="V25" i="1"/>
  <c r="AG24" i="1"/>
  <c r="AG47" i="1"/>
  <c r="Y24" i="1"/>
  <c r="Y47" i="1"/>
  <c r="AJ23" i="1"/>
  <c r="AJ46" i="1"/>
  <c r="AB46" i="1"/>
  <c r="AB23" i="1"/>
  <c r="T46" i="1"/>
  <c r="T23" i="1"/>
  <c r="AE45" i="1"/>
  <c r="AE22" i="1"/>
  <c r="W22" i="1"/>
  <c r="W45" i="1"/>
  <c r="AH21" i="1"/>
  <c r="AH44" i="1"/>
  <c r="Z44" i="1"/>
  <c r="Z21" i="1"/>
  <c r="R44" i="1"/>
  <c r="R21" i="1"/>
  <c r="AC43" i="1"/>
  <c r="AC20" i="1"/>
  <c r="U43" i="1"/>
  <c r="U20" i="1"/>
  <c r="AF42" i="1"/>
  <c r="AF19" i="1"/>
  <c r="X42" i="1"/>
  <c r="X19" i="1"/>
  <c r="AI41" i="1"/>
  <c r="AI18" i="1"/>
  <c r="AA41" i="1"/>
  <c r="AA18" i="1"/>
  <c r="S41" i="1"/>
  <c r="S18" i="1"/>
  <c r="AD40" i="1"/>
  <c r="AD17" i="1"/>
  <c r="AD49" i="1"/>
  <c r="V40" i="1"/>
  <c r="V17" i="1"/>
  <c r="V49" i="1"/>
  <c r="AG39" i="1"/>
  <c r="AG16" i="1"/>
  <c r="Y16" i="1"/>
  <c r="Y39" i="1"/>
  <c r="AJ38" i="1"/>
  <c r="AJ15" i="1"/>
  <c r="AB38" i="1"/>
  <c r="AB15" i="1"/>
  <c r="T38" i="1"/>
  <c r="T15" i="1"/>
  <c r="AE14" i="1"/>
  <c r="AE37" i="1"/>
  <c r="W14" i="1"/>
  <c r="W37" i="1"/>
  <c r="AH12" i="1"/>
  <c r="AH35" i="1"/>
  <c r="Z12" i="1"/>
  <c r="Z35" i="1"/>
  <c r="R12" i="1"/>
  <c r="R35" i="1"/>
  <c r="AC34" i="1"/>
  <c r="AC11" i="1"/>
  <c r="U34" i="1"/>
  <c r="U11" i="1"/>
  <c r="AI9" i="1"/>
  <c r="AI32" i="1"/>
  <c r="AA9" i="1"/>
  <c r="AA32" i="1"/>
  <c r="S9" i="1"/>
  <c r="S32" i="1"/>
  <c r="AD31" i="1"/>
  <c r="AD8" i="1"/>
  <c r="V31" i="1"/>
  <c r="V8" i="1"/>
  <c r="AG30" i="1"/>
  <c r="AG7" i="1"/>
  <c r="Y30" i="1"/>
  <c r="Y7" i="1"/>
  <c r="AJ29" i="1"/>
  <c r="AJ6" i="1"/>
  <c r="AB29" i="1"/>
  <c r="AB6" i="1"/>
  <c r="T29" i="1"/>
  <c r="T6" i="1"/>
  <c r="AE28" i="1"/>
  <c r="AE5" i="1"/>
  <c r="W28" i="1"/>
  <c r="W5" i="1"/>
  <c r="AH4" i="1"/>
  <c r="AH27" i="1"/>
  <c r="Z4" i="1"/>
  <c r="Z27" i="1"/>
  <c r="R4" i="1"/>
  <c r="R27" i="1"/>
  <c r="AC312" i="1"/>
  <c r="AC121" i="1"/>
  <c r="U312" i="1"/>
  <c r="U121" i="1"/>
  <c r="AI311" i="1"/>
  <c r="AI120" i="1"/>
  <c r="AA311" i="1"/>
  <c r="AA120" i="1"/>
  <c r="S311" i="1"/>
  <c r="S120" i="1"/>
  <c r="AD309" i="1"/>
  <c r="AD118" i="1"/>
  <c r="V309" i="1"/>
  <c r="V118" i="1"/>
  <c r="AE303" i="1"/>
  <c r="AE229" i="1"/>
  <c r="AE112" i="1"/>
  <c r="W303" i="1"/>
  <c r="W229" i="1"/>
  <c r="W112" i="1"/>
  <c r="AH318" i="1"/>
  <c r="AH127" i="1"/>
  <c r="Z318" i="1"/>
  <c r="Z127" i="1"/>
  <c r="R318" i="1"/>
  <c r="R127" i="1"/>
  <c r="AF326" i="1"/>
  <c r="AF135" i="1"/>
  <c r="X326" i="1"/>
  <c r="X135" i="1"/>
  <c r="AI308" i="1"/>
  <c r="AI117" i="1"/>
  <c r="AA308" i="1"/>
  <c r="AA117" i="1"/>
  <c r="S308" i="1"/>
  <c r="S117" i="1"/>
  <c r="AD307" i="1"/>
  <c r="AD116" i="1"/>
  <c r="V307" i="1"/>
  <c r="V116" i="1"/>
  <c r="AG301" i="1"/>
  <c r="AG110" i="1"/>
  <c r="Y301" i="1"/>
  <c r="Y110" i="1"/>
  <c r="AJ300" i="1"/>
  <c r="AJ109" i="1"/>
  <c r="AB300" i="1"/>
  <c r="AB109" i="1"/>
  <c r="T300" i="1"/>
  <c r="T109" i="1"/>
  <c r="AE299" i="1"/>
  <c r="AE108" i="1"/>
  <c r="W299" i="1"/>
  <c r="W108" i="1"/>
  <c r="AH358" i="1"/>
  <c r="AH167" i="1"/>
  <c r="Z358" i="1"/>
  <c r="Z167" i="1"/>
  <c r="R358" i="1"/>
  <c r="R167" i="1"/>
  <c r="AC350" i="1"/>
  <c r="AC159" i="1"/>
  <c r="U350" i="1"/>
  <c r="U159" i="1"/>
  <c r="AF344" i="1"/>
  <c r="AF153" i="1"/>
  <c r="X344" i="1"/>
  <c r="X153" i="1"/>
  <c r="AI343" i="1"/>
  <c r="AI152" i="1"/>
  <c r="AA343" i="1"/>
  <c r="AA152" i="1"/>
  <c r="S343" i="1"/>
  <c r="S152" i="1"/>
  <c r="AD341" i="1"/>
  <c r="AD150" i="1"/>
  <c r="V341" i="1"/>
  <c r="V150" i="1"/>
  <c r="AG340" i="1"/>
  <c r="AG149" i="1"/>
  <c r="Y340" i="1"/>
  <c r="Y149" i="1"/>
  <c r="AJ339" i="1"/>
  <c r="AJ148" i="1"/>
  <c r="AB339" i="1"/>
  <c r="AB148" i="1"/>
  <c r="T339" i="1"/>
  <c r="T148" i="1"/>
  <c r="AE335" i="1"/>
  <c r="AE235" i="1"/>
  <c r="AE144" i="1"/>
  <c r="W335" i="1"/>
  <c r="W235" i="1"/>
  <c r="W144" i="1"/>
  <c r="AH334" i="1"/>
  <c r="AH143" i="1"/>
  <c r="Z334" i="1"/>
  <c r="Z143" i="1"/>
  <c r="R334" i="1"/>
  <c r="R143" i="1"/>
  <c r="AC333" i="1"/>
  <c r="AC142" i="1"/>
  <c r="U333" i="1"/>
  <c r="U142" i="1"/>
  <c r="AF332" i="1"/>
  <c r="AF141" i="1"/>
  <c r="X332" i="1"/>
  <c r="X141" i="1"/>
  <c r="AI331" i="1"/>
  <c r="AI140" i="1"/>
  <c r="AA331" i="1"/>
  <c r="AA140" i="1"/>
  <c r="S331" i="1"/>
  <c r="S140" i="1"/>
  <c r="FF207" i="1"/>
  <c r="BZ207" i="1"/>
  <c r="DP207" i="1"/>
  <c r="GV207" i="1" s="1"/>
  <c r="EK207" i="1"/>
  <c r="CU207" i="1"/>
  <c r="BE207" i="1"/>
  <c r="EX207" i="1"/>
  <c r="BR207" i="1"/>
  <c r="CM207" i="1"/>
  <c r="DH207" i="1"/>
  <c r="EC207" i="1"/>
  <c r="AW207" i="1"/>
  <c r="EU207" i="1"/>
  <c r="BO207" i="1"/>
  <c r="CJ207" i="1"/>
  <c r="DE207" i="1"/>
  <c r="DZ207" i="1"/>
  <c r="AT207" i="1"/>
  <c r="GL212" i="1"/>
  <c r="GP212" i="1"/>
  <c r="GR212" i="1"/>
  <c r="FN212" i="1"/>
  <c r="HD212" i="1" s="1"/>
  <c r="FZ212" i="1"/>
  <c r="HP212" i="1" s="1"/>
  <c r="Q19" i="1"/>
  <c r="Q42" i="1"/>
  <c r="Q242" i="1"/>
  <c r="Q51" i="1"/>
  <c r="Q249" i="1"/>
  <c r="Q58" i="1"/>
  <c r="Q264" i="1"/>
  <c r="Q73" i="1"/>
  <c r="Q272" i="1"/>
  <c r="Q177" i="1"/>
  <c r="Q81" i="1"/>
  <c r="EM186" i="1"/>
  <c r="CW186" i="1"/>
  <c r="GC186" i="1" s="1"/>
  <c r="CB186" i="1"/>
  <c r="AL186" i="1"/>
  <c r="DR186" i="1"/>
  <c r="BG186" i="1"/>
  <c r="CW196" i="1"/>
  <c r="BG196" i="1"/>
  <c r="EM196" i="1"/>
  <c r="DR196" i="1"/>
  <c r="GC196" i="1" s="1"/>
  <c r="AL196" i="1"/>
  <c r="CB196" i="1"/>
  <c r="Q203" i="1"/>
  <c r="Q284" i="1"/>
  <c r="Q93" i="1"/>
  <c r="Q208" i="1"/>
  <c r="Q334" i="1"/>
  <c r="Q143" i="1"/>
  <c r="Q358" i="1"/>
  <c r="Q167" i="1"/>
  <c r="Q318" i="1"/>
  <c r="Q127" i="1"/>
  <c r="AI288" i="1"/>
  <c r="AI215" i="1"/>
  <c r="AI97" i="1"/>
  <c r="AA288" i="1"/>
  <c r="AA215" i="1"/>
  <c r="AA97" i="1"/>
  <c r="S288" i="1"/>
  <c r="S215" i="1"/>
  <c r="S97" i="1"/>
  <c r="AD287" i="1"/>
  <c r="AD213" i="1"/>
  <c r="AD96" i="1"/>
  <c r="V287" i="1"/>
  <c r="V213" i="1"/>
  <c r="V96" i="1"/>
  <c r="AG286" i="1"/>
  <c r="AG214" i="1"/>
  <c r="AG95" i="1"/>
  <c r="Y286" i="1"/>
  <c r="Y214" i="1"/>
  <c r="Y95" i="1"/>
  <c r="AJ285" i="1"/>
  <c r="AJ210" i="1"/>
  <c r="AJ94" i="1"/>
  <c r="AB285" i="1"/>
  <c r="AB210" i="1"/>
  <c r="AB94" i="1"/>
  <c r="T285" i="1"/>
  <c r="T210" i="1"/>
  <c r="T94" i="1"/>
  <c r="AE284" i="1"/>
  <c r="AE208" i="1"/>
  <c r="AE93" i="1"/>
  <c r="W284" i="1"/>
  <c r="W208" i="1"/>
  <c r="W93" i="1"/>
  <c r="AH283" i="1"/>
  <c r="AH209" i="1"/>
  <c r="AH92" i="1"/>
  <c r="Z283" i="1"/>
  <c r="Z209" i="1"/>
  <c r="Z92" i="1"/>
  <c r="R283" i="1"/>
  <c r="R209" i="1"/>
  <c r="R92" i="1"/>
  <c r="AY206" i="1"/>
  <c r="EZ206" i="1"/>
  <c r="EE206" i="1"/>
  <c r="CO206" i="1"/>
  <c r="BT206" i="1"/>
  <c r="DJ206" i="1"/>
  <c r="AQ206" i="1"/>
  <c r="ER206" i="1"/>
  <c r="CG206" i="1"/>
  <c r="DW206" i="1"/>
  <c r="BL206" i="1"/>
  <c r="DB206" i="1"/>
  <c r="GH206" i="1" s="1"/>
  <c r="DM205" i="1"/>
  <c r="EH205" i="1"/>
  <c r="CR205" i="1"/>
  <c r="BW205" i="1"/>
  <c r="BB205" i="1"/>
  <c r="FC205" i="1"/>
  <c r="DE205" i="1"/>
  <c r="DZ205" i="1"/>
  <c r="CJ205" i="1"/>
  <c r="BO205" i="1"/>
  <c r="AT205" i="1"/>
  <c r="FP205" i="1" s="1"/>
  <c r="EU205" i="1"/>
  <c r="FF204" i="1"/>
  <c r="BZ204" i="1"/>
  <c r="CU204" i="1"/>
  <c r="BE204" i="1"/>
  <c r="EK204" i="1"/>
  <c r="DP204" i="1"/>
  <c r="GV204" i="1" s="1"/>
  <c r="EX204" i="1"/>
  <c r="AW204" i="1"/>
  <c r="BR204" i="1"/>
  <c r="CM204" i="1"/>
  <c r="EC204" i="1"/>
  <c r="DH204" i="1"/>
  <c r="GN204" i="1" s="1"/>
  <c r="EP204" i="1"/>
  <c r="DU204" i="1"/>
  <c r="AO204" i="1"/>
  <c r="BJ204" i="1"/>
  <c r="FK204" i="1" s="1"/>
  <c r="HA204" i="1" s="1"/>
  <c r="CE204" i="1"/>
  <c r="CZ204" i="1"/>
  <c r="GF204" i="1" s="1"/>
  <c r="EF203" i="1"/>
  <c r="FA203" i="1"/>
  <c r="AZ203" i="1"/>
  <c r="DK203" i="1"/>
  <c r="BU203" i="1"/>
  <c r="CP203" i="1"/>
  <c r="DX203" i="1"/>
  <c r="ES203" i="1"/>
  <c r="AR203" i="1"/>
  <c r="FN203" i="1" s="1"/>
  <c r="DC203" i="1"/>
  <c r="GI203" i="1" s="1"/>
  <c r="BM203" i="1"/>
  <c r="CH203" i="1"/>
  <c r="AH282" i="1"/>
  <c r="AH91" i="1"/>
  <c r="Z282" i="1"/>
  <c r="Z91" i="1"/>
  <c r="R282" i="1"/>
  <c r="R91" i="1"/>
  <c r="DM198" i="1"/>
  <c r="GS198" i="1" s="1"/>
  <c r="EH198" i="1"/>
  <c r="FC198" i="1"/>
  <c r="BB198" i="1"/>
  <c r="CR198" i="1"/>
  <c r="BW198" i="1"/>
  <c r="DZ198" i="1"/>
  <c r="DE198" i="1"/>
  <c r="EU198" i="1"/>
  <c r="AT198" i="1"/>
  <c r="BO198" i="1"/>
  <c r="CJ198" i="1"/>
  <c r="DP197" i="1"/>
  <c r="CU197" i="1"/>
  <c r="FF197" i="1"/>
  <c r="BZ197" i="1"/>
  <c r="BE197" i="1"/>
  <c r="GA197" i="1" s="1"/>
  <c r="EK197" i="1"/>
  <c r="DH197" i="1"/>
  <c r="CM197" i="1"/>
  <c r="EX197" i="1"/>
  <c r="BR197" i="1"/>
  <c r="AW197" i="1"/>
  <c r="EC197" i="1"/>
  <c r="CZ197" i="1"/>
  <c r="CE197" i="1"/>
  <c r="BJ197" i="1"/>
  <c r="EP197" i="1"/>
  <c r="AO197" i="1"/>
  <c r="FK197" i="1" s="1"/>
  <c r="DU197" i="1"/>
  <c r="DK196" i="1"/>
  <c r="BU196" i="1"/>
  <c r="FA196" i="1"/>
  <c r="CP196" i="1"/>
  <c r="EF196" i="1"/>
  <c r="AZ196" i="1"/>
  <c r="DC196" i="1"/>
  <c r="BM196" i="1"/>
  <c r="ES196" i="1"/>
  <c r="CH196" i="1"/>
  <c r="DX196" i="1"/>
  <c r="GI196" i="1" s="1"/>
  <c r="AR196" i="1"/>
  <c r="DN195" i="1"/>
  <c r="FD195" i="1"/>
  <c r="BX195" i="1"/>
  <c r="BC195" i="1"/>
  <c r="CS195" i="1"/>
  <c r="EI195" i="1"/>
  <c r="GT195" i="1" s="1"/>
  <c r="EV195" i="1"/>
  <c r="DF195" i="1"/>
  <c r="BP195" i="1"/>
  <c r="AU195" i="1"/>
  <c r="CK195" i="1"/>
  <c r="EA195" i="1"/>
  <c r="CX195" i="1"/>
  <c r="EN195" i="1"/>
  <c r="BH195" i="1"/>
  <c r="AM195" i="1"/>
  <c r="CC195" i="1"/>
  <c r="DS195" i="1"/>
  <c r="AC280" i="1"/>
  <c r="AC89" i="1"/>
  <c r="U280" i="1"/>
  <c r="U89" i="1"/>
  <c r="BB188" i="1"/>
  <c r="FC188" i="1"/>
  <c r="EH188" i="1"/>
  <c r="CR188" i="1"/>
  <c r="DM188" i="1"/>
  <c r="BW188" i="1"/>
  <c r="CJ188" i="1"/>
  <c r="EU188" i="1"/>
  <c r="AT188" i="1"/>
  <c r="DZ188" i="1"/>
  <c r="DE188" i="1"/>
  <c r="GK188" i="1" s="1"/>
  <c r="BO188" i="1"/>
  <c r="CU187" i="1"/>
  <c r="EK187" i="1"/>
  <c r="BE187" i="1"/>
  <c r="GA187" i="1" s="1"/>
  <c r="DP187" i="1"/>
  <c r="FF187" i="1"/>
  <c r="BZ187" i="1"/>
  <c r="EC187" i="1"/>
  <c r="CM187" i="1"/>
  <c r="AW187" i="1"/>
  <c r="BR187" i="1"/>
  <c r="EX187" i="1"/>
  <c r="DH187" i="1"/>
  <c r="CE187" i="1"/>
  <c r="DU187" i="1"/>
  <c r="AO187" i="1"/>
  <c r="FK187" i="1" s="1"/>
  <c r="HA187" i="1" s="1"/>
  <c r="EP187" i="1"/>
  <c r="BJ187" i="1"/>
  <c r="CZ187" i="1"/>
  <c r="GF187" i="1" s="1"/>
  <c r="FA186" i="1"/>
  <c r="DK186" i="1"/>
  <c r="AZ186" i="1"/>
  <c r="EF186" i="1"/>
  <c r="CP186" i="1"/>
  <c r="BU186" i="1"/>
  <c r="ES186" i="1"/>
  <c r="DC186" i="1"/>
  <c r="AR186" i="1"/>
  <c r="FN186" i="1" s="1"/>
  <c r="DX186" i="1"/>
  <c r="BM186" i="1"/>
  <c r="CH186" i="1"/>
  <c r="EI185" i="1"/>
  <c r="DN185" i="1"/>
  <c r="BC185" i="1"/>
  <c r="CS185" i="1"/>
  <c r="BX185" i="1"/>
  <c r="FD185" i="1"/>
  <c r="EA185" i="1"/>
  <c r="DF185" i="1"/>
  <c r="AU185" i="1"/>
  <c r="FQ185" i="1" s="1"/>
  <c r="BP185" i="1"/>
  <c r="CK185" i="1"/>
  <c r="EV185" i="1"/>
  <c r="DS185" i="1"/>
  <c r="CX185" i="1"/>
  <c r="AM185" i="1"/>
  <c r="BH185" i="1"/>
  <c r="CC185" i="1"/>
  <c r="EN185" i="1"/>
  <c r="DI184" i="1"/>
  <c r="CN184" i="1"/>
  <c r="BS184" i="1"/>
  <c r="EY184" i="1"/>
  <c r="ED184" i="1"/>
  <c r="AX184" i="1"/>
  <c r="DA184" i="1"/>
  <c r="BK184" i="1"/>
  <c r="CF184" i="1"/>
  <c r="EQ184" i="1"/>
  <c r="DV184" i="1"/>
  <c r="AP184" i="1"/>
  <c r="AF278" i="1"/>
  <c r="AF87" i="1"/>
  <c r="X278" i="1"/>
  <c r="X87" i="1"/>
  <c r="AI276" i="1"/>
  <c r="AI85" i="1"/>
  <c r="AA276" i="1"/>
  <c r="AA85" i="1"/>
  <c r="S276" i="1"/>
  <c r="S85" i="1"/>
  <c r="AD275" i="1"/>
  <c r="AD84" i="1"/>
  <c r="V275" i="1"/>
  <c r="V84" i="1"/>
  <c r="AG274" i="1"/>
  <c r="AG83" i="1"/>
  <c r="Y274" i="1"/>
  <c r="Y83" i="1"/>
  <c r="AJ273" i="1"/>
  <c r="AJ82" i="1"/>
  <c r="AB273" i="1"/>
  <c r="AB82" i="1"/>
  <c r="T273" i="1"/>
  <c r="T82" i="1"/>
  <c r="AE272" i="1"/>
  <c r="AE177" i="1"/>
  <c r="AE81" i="1"/>
  <c r="W272" i="1"/>
  <c r="W177" i="1"/>
  <c r="W81" i="1"/>
  <c r="AH271" i="1"/>
  <c r="AH80" i="1"/>
  <c r="Z271" i="1"/>
  <c r="Z80" i="1"/>
  <c r="R271" i="1"/>
  <c r="R80" i="1"/>
  <c r="AC270" i="1"/>
  <c r="AC79" i="1"/>
  <c r="U270" i="1"/>
  <c r="U79" i="1"/>
  <c r="AF269" i="1"/>
  <c r="AF78" i="1"/>
  <c r="X269" i="1"/>
  <c r="X78" i="1"/>
  <c r="AG266" i="1"/>
  <c r="AG75" i="1"/>
  <c r="Y266" i="1"/>
  <c r="Y75" i="1"/>
  <c r="AJ265" i="1"/>
  <c r="AJ74" i="1"/>
  <c r="AB265" i="1"/>
  <c r="AB74" i="1"/>
  <c r="T265" i="1"/>
  <c r="T74" i="1"/>
  <c r="AE264" i="1"/>
  <c r="AE73" i="1"/>
  <c r="W264" i="1"/>
  <c r="W73" i="1"/>
  <c r="AH263" i="1"/>
  <c r="AH72" i="1"/>
  <c r="Z263" i="1"/>
  <c r="Z72" i="1"/>
  <c r="R263" i="1"/>
  <c r="R72" i="1"/>
  <c r="AC262" i="1"/>
  <c r="AC175" i="1"/>
  <c r="AC71" i="1"/>
  <c r="U262" i="1"/>
  <c r="U175" i="1"/>
  <c r="U71" i="1"/>
  <c r="AF257" i="1"/>
  <c r="AF66" i="1"/>
  <c r="X257" i="1"/>
  <c r="X66" i="1"/>
  <c r="AI256" i="1"/>
  <c r="AI65" i="1"/>
  <c r="AA256" i="1"/>
  <c r="AA65" i="1"/>
  <c r="S256" i="1"/>
  <c r="S65" i="1"/>
  <c r="AD255" i="1"/>
  <c r="AD64" i="1"/>
  <c r="V255" i="1"/>
  <c r="V64" i="1"/>
  <c r="AG254" i="1"/>
  <c r="AG63" i="1"/>
  <c r="Y254" i="1"/>
  <c r="Y63" i="1"/>
  <c r="AJ174" i="1"/>
  <c r="AJ67" i="1"/>
  <c r="AB174" i="1"/>
  <c r="AB67" i="1"/>
  <c r="T174" i="1"/>
  <c r="T67" i="1"/>
  <c r="AE249" i="1"/>
  <c r="AE58" i="1"/>
  <c r="W249" i="1"/>
  <c r="W58" i="1"/>
  <c r="AH261" i="1"/>
  <c r="AH248" i="1"/>
  <c r="AH253" i="1"/>
  <c r="AH57" i="1"/>
  <c r="Z261" i="1"/>
  <c r="Z248" i="1"/>
  <c r="Z253" i="1"/>
  <c r="Z57" i="1"/>
  <c r="R261" i="1"/>
  <c r="R248" i="1"/>
  <c r="R253" i="1"/>
  <c r="R57" i="1"/>
  <c r="AC252" i="1"/>
  <c r="AC247" i="1"/>
  <c r="AC260" i="1"/>
  <c r="AC56" i="1"/>
  <c r="U252" i="1"/>
  <c r="U247" i="1"/>
  <c r="U260" i="1"/>
  <c r="U56" i="1"/>
  <c r="AF246" i="1"/>
  <c r="AF259" i="1"/>
  <c r="AF251" i="1"/>
  <c r="AF55" i="1"/>
  <c r="X246" i="1"/>
  <c r="X251" i="1"/>
  <c r="X259" i="1"/>
  <c r="X55" i="1"/>
  <c r="AI258" i="1"/>
  <c r="AI250" i="1"/>
  <c r="AI173" i="1"/>
  <c r="AI59" i="1"/>
  <c r="AA250" i="1"/>
  <c r="AA258" i="1"/>
  <c r="AA173" i="1"/>
  <c r="AA59" i="1"/>
  <c r="S258" i="1"/>
  <c r="S250" i="1"/>
  <c r="S173" i="1"/>
  <c r="S59" i="1"/>
  <c r="AD245" i="1"/>
  <c r="AD54" i="1"/>
  <c r="V245" i="1"/>
  <c r="V54" i="1"/>
  <c r="AG244" i="1"/>
  <c r="AG53" i="1"/>
  <c r="Y244" i="1"/>
  <c r="Y53" i="1"/>
  <c r="AJ243" i="1"/>
  <c r="AJ52" i="1"/>
  <c r="AB243" i="1"/>
  <c r="AB52" i="1"/>
  <c r="T243" i="1"/>
  <c r="T52" i="1"/>
  <c r="AE242" i="1"/>
  <c r="AE51" i="1"/>
  <c r="W242" i="1"/>
  <c r="W51" i="1"/>
  <c r="AH241" i="1"/>
  <c r="AH172" i="1"/>
  <c r="AH50" i="1"/>
  <c r="Z241" i="1"/>
  <c r="Z172" i="1"/>
  <c r="Z50" i="1"/>
  <c r="R241" i="1"/>
  <c r="R172" i="1"/>
  <c r="R50" i="1"/>
  <c r="AC25" i="1"/>
  <c r="AC48" i="1"/>
  <c r="U48" i="1"/>
  <c r="U25" i="1"/>
  <c r="AF47" i="1"/>
  <c r="AF24" i="1"/>
  <c r="X47" i="1"/>
  <c r="X24" i="1"/>
  <c r="AI46" i="1"/>
  <c r="AI23" i="1"/>
  <c r="AA46" i="1"/>
  <c r="AA23" i="1"/>
  <c r="S23" i="1"/>
  <c r="S46" i="1"/>
  <c r="AD45" i="1"/>
  <c r="AD22" i="1"/>
  <c r="V22" i="1"/>
  <c r="V45" i="1"/>
  <c r="AG21" i="1"/>
  <c r="AG44" i="1"/>
  <c r="Y21" i="1"/>
  <c r="Y44" i="1"/>
  <c r="AJ20" i="1"/>
  <c r="AJ43" i="1"/>
  <c r="AB20" i="1"/>
  <c r="AB43" i="1"/>
  <c r="T20" i="1"/>
  <c r="T43" i="1"/>
  <c r="AE19" i="1"/>
  <c r="AE42" i="1"/>
  <c r="W42" i="1"/>
  <c r="W19" i="1"/>
  <c r="AH18" i="1"/>
  <c r="AH41" i="1"/>
  <c r="Z41" i="1"/>
  <c r="Z18" i="1"/>
  <c r="R41" i="1"/>
  <c r="R18" i="1"/>
  <c r="AC49" i="1"/>
  <c r="AC40" i="1"/>
  <c r="AC17" i="1"/>
  <c r="U40" i="1"/>
  <c r="U49" i="1"/>
  <c r="U17" i="1"/>
  <c r="AF39" i="1"/>
  <c r="AF16" i="1"/>
  <c r="X39" i="1"/>
  <c r="X16" i="1"/>
  <c r="AI38" i="1"/>
  <c r="AI15" i="1"/>
  <c r="AA38" i="1"/>
  <c r="AA15" i="1"/>
  <c r="S38" i="1"/>
  <c r="S15" i="1"/>
  <c r="AD37" i="1"/>
  <c r="AD14" i="1"/>
  <c r="V37" i="1"/>
  <c r="V14" i="1"/>
  <c r="AG12" i="1"/>
  <c r="AG35" i="1"/>
  <c r="Y12" i="1"/>
  <c r="Y35" i="1"/>
  <c r="AJ11" i="1"/>
  <c r="AJ34" i="1"/>
  <c r="AB11" i="1"/>
  <c r="AB34" i="1"/>
  <c r="T34" i="1"/>
  <c r="T11" i="1"/>
  <c r="AH32" i="1"/>
  <c r="AH9" i="1"/>
  <c r="Z32" i="1"/>
  <c r="Z9" i="1"/>
  <c r="R32" i="1"/>
  <c r="R9" i="1"/>
  <c r="AC31" i="1"/>
  <c r="AC8" i="1"/>
  <c r="U31" i="1"/>
  <c r="U8" i="1"/>
  <c r="AF7" i="1"/>
  <c r="AF30" i="1"/>
  <c r="X30" i="1"/>
  <c r="X7" i="1"/>
  <c r="AI29" i="1"/>
  <c r="AI6" i="1"/>
  <c r="AA29" i="1"/>
  <c r="AA6" i="1"/>
  <c r="S29" i="1"/>
  <c r="S6" i="1"/>
  <c r="AD5" i="1"/>
  <c r="AD28" i="1"/>
  <c r="V5" i="1"/>
  <c r="V28" i="1"/>
  <c r="AG27" i="1"/>
  <c r="AG4" i="1"/>
  <c r="Y4" i="1"/>
  <c r="Y27" i="1"/>
  <c r="AJ312" i="1"/>
  <c r="AJ121" i="1"/>
  <c r="AB312" i="1"/>
  <c r="AB121" i="1"/>
  <c r="T312" i="1"/>
  <c r="T121" i="1"/>
  <c r="AH311" i="1"/>
  <c r="AH120" i="1"/>
  <c r="Z311" i="1"/>
  <c r="Z120" i="1"/>
  <c r="R311" i="1"/>
  <c r="R120" i="1"/>
  <c r="AC309" i="1"/>
  <c r="AC118" i="1"/>
  <c r="U309" i="1"/>
  <c r="U118" i="1"/>
  <c r="AD303" i="1"/>
  <c r="AD229" i="1"/>
  <c r="AD112" i="1"/>
  <c r="V303" i="1"/>
  <c r="V229" i="1"/>
  <c r="V112" i="1"/>
  <c r="AG318" i="1"/>
  <c r="AG127" i="1"/>
  <c r="Y318" i="1"/>
  <c r="Y127" i="1"/>
  <c r="AE326" i="1"/>
  <c r="AE135" i="1"/>
  <c r="W326" i="1"/>
  <c r="W135" i="1"/>
  <c r="AH308" i="1"/>
  <c r="AH117" i="1"/>
  <c r="Z308" i="1"/>
  <c r="Z117" i="1"/>
  <c r="R308" i="1"/>
  <c r="R117" i="1"/>
  <c r="AC307" i="1"/>
  <c r="AC116" i="1"/>
  <c r="U307" i="1"/>
  <c r="U116" i="1"/>
  <c r="AF301" i="1"/>
  <c r="AF110" i="1"/>
  <c r="X301" i="1"/>
  <c r="X110" i="1"/>
  <c r="AI300" i="1"/>
  <c r="AI109" i="1"/>
  <c r="AA300" i="1"/>
  <c r="AA109" i="1"/>
  <c r="S300" i="1"/>
  <c r="S109" i="1"/>
  <c r="AD299" i="1"/>
  <c r="AD108" i="1"/>
  <c r="V299" i="1"/>
  <c r="V108" i="1"/>
  <c r="AG358" i="1"/>
  <c r="AG167" i="1"/>
  <c r="Y358" i="1"/>
  <c r="Y167" i="1"/>
  <c r="AJ350" i="1"/>
  <c r="AJ159" i="1"/>
  <c r="AB350" i="1"/>
  <c r="AB159" i="1"/>
  <c r="T350" i="1"/>
  <c r="T159" i="1"/>
  <c r="AE344" i="1"/>
  <c r="AE153" i="1"/>
  <c r="W344" i="1"/>
  <c r="W153" i="1"/>
  <c r="AH343" i="1"/>
  <c r="AH152" i="1"/>
  <c r="Z343" i="1"/>
  <c r="Z152" i="1"/>
  <c r="R343" i="1"/>
  <c r="R152" i="1"/>
  <c r="AC341" i="1"/>
  <c r="AC150" i="1"/>
  <c r="U341" i="1"/>
  <c r="U150" i="1"/>
  <c r="AF340" i="1"/>
  <c r="AF149" i="1"/>
  <c r="X340" i="1"/>
  <c r="X149" i="1"/>
  <c r="AI339" i="1"/>
  <c r="AI148" i="1"/>
  <c r="AA339" i="1"/>
  <c r="AA148" i="1"/>
  <c r="S339" i="1"/>
  <c r="S148" i="1"/>
  <c r="AD335" i="1"/>
  <c r="AD144" i="1"/>
  <c r="AD235" i="1"/>
  <c r="V335" i="1"/>
  <c r="V235" i="1"/>
  <c r="V144" i="1"/>
  <c r="AG334" i="1"/>
  <c r="AG143" i="1"/>
  <c r="Y334" i="1"/>
  <c r="Y143" i="1"/>
  <c r="AJ333" i="1"/>
  <c r="AJ142" i="1"/>
  <c r="AB333" i="1"/>
  <c r="AB142" i="1"/>
  <c r="T333" i="1"/>
  <c r="T142" i="1"/>
  <c r="AE332" i="1"/>
  <c r="AE141" i="1"/>
  <c r="W332" i="1"/>
  <c r="W141" i="1"/>
  <c r="AH331" i="1"/>
  <c r="AH140" i="1"/>
  <c r="Z331" i="1"/>
  <c r="Z140" i="1"/>
  <c r="R331" i="1"/>
  <c r="R140" i="1"/>
  <c r="EV207" i="1"/>
  <c r="BP207" i="1"/>
  <c r="DF207" i="1"/>
  <c r="CK207" i="1"/>
  <c r="EA207" i="1"/>
  <c r="AU207" i="1"/>
  <c r="ET207" i="1"/>
  <c r="BN207" i="1"/>
  <c r="DD207" i="1"/>
  <c r="GJ207" i="1" s="1"/>
  <c r="CI207" i="1"/>
  <c r="DY207" i="1"/>
  <c r="AS207" i="1"/>
  <c r="FA207" i="1"/>
  <c r="BU207" i="1"/>
  <c r="DK207" i="1"/>
  <c r="CP207" i="1"/>
  <c r="EF207" i="1"/>
  <c r="AZ207" i="1"/>
  <c r="FQ212" i="1"/>
  <c r="FW212" i="1"/>
  <c r="HM212" i="1" s="1"/>
  <c r="HB212" i="1"/>
  <c r="Q34" i="1"/>
  <c r="Q11" i="1"/>
  <c r="Q43" i="1"/>
  <c r="Q20" i="1"/>
  <c r="Q243" i="1"/>
  <c r="Q52" i="1"/>
  <c r="Q174" i="1"/>
  <c r="Q67" i="1"/>
  <c r="Q265" i="1"/>
  <c r="Q74" i="1"/>
  <c r="Q273" i="1"/>
  <c r="Q82" i="1"/>
  <c r="DR187" i="1"/>
  <c r="CB187" i="1"/>
  <c r="AL187" i="1"/>
  <c r="BG187" i="1"/>
  <c r="EM187" i="1"/>
  <c r="CW187" i="1"/>
  <c r="GC187" i="1" s="1"/>
  <c r="CW197" i="1"/>
  <c r="EM197" i="1"/>
  <c r="CB197" i="1"/>
  <c r="BG197" i="1"/>
  <c r="AL197" i="1"/>
  <c r="FH197" i="1" s="1"/>
  <c r="DR197" i="1"/>
  <c r="GC197" i="1" s="1"/>
  <c r="EM204" i="1"/>
  <c r="DR204" i="1"/>
  <c r="BG204" i="1"/>
  <c r="AL204" i="1"/>
  <c r="CW204" i="1"/>
  <c r="CB204" i="1"/>
  <c r="Q285" i="1"/>
  <c r="Q210" i="1"/>
  <c r="Q94" i="1"/>
  <c r="Q335" i="1"/>
  <c r="Q235" i="1"/>
  <c r="Q144" i="1"/>
  <c r="Q299" i="1"/>
  <c r="Q108" i="1"/>
  <c r="Q303" i="1"/>
  <c r="Q229" i="1"/>
  <c r="Q112" i="1"/>
  <c r="AH288" i="1"/>
  <c r="AH215" i="1"/>
  <c r="AH97" i="1"/>
  <c r="Z288" i="1"/>
  <c r="Z97" i="1"/>
  <c r="Z215" i="1"/>
  <c r="R288" i="1"/>
  <c r="R97" i="1"/>
  <c r="R215" i="1"/>
  <c r="AC287" i="1"/>
  <c r="AC213" i="1"/>
  <c r="AC96" i="1"/>
  <c r="U287" i="1"/>
  <c r="U213" i="1"/>
  <c r="U96" i="1"/>
  <c r="AF286" i="1"/>
  <c r="AF214" i="1"/>
  <c r="AF95" i="1"/>
  <c r="X286" i="1"/>
  <c r="X214" i="1"/>
  <c r="X95" i="1"/>
  <c r="AI285" i="1"/>
  <c r="AI210" i="1"/>
  <c r="AI94" i="1"/>
  <c r="AA285" i="1"/>
  <c r="AA210" i="1"/>
  <c r="AA94" i="1"/>
  <c r="S285" i="1"/>
  <c r="S210" i="1"/>
  <c r="S94" i="1"/>
  <c r="AD284" i="1"/>
  <c r="AD208" i="1"/>
  <c r="AD93" i="1"/>
  <c r="V284" i="1"/>
  <c r="V208" i="1"/>
  <c r="V93" i="1"/>
  <c r="AG283" i="1"/>
  <c r="AG209" i="1"/>
  <c r="AG92" i="1"/>
  <c r="Y283" i="1"/>
  <c r="Y209" i="1"/>
  <c r="Y92" i="1"/>
  <c r="AX206" i="1"/>
  <c r="EY206" i="1"/>
  <c r="ED206" i="1"/>
  <c r="CN206" i="1"/>
  <c r="DI206" i="1"/>
  <c r="BS206" i="1"/>
  <c r="FT206" i="1" s="1"/>
  <c r="AP206" i="1"/>
  <c r="EQ206" i="1"/>
  <c r="DV206" i="1"/>
  <c r="DA206" i="1"/>
  <c r="GG206" i="1" s="1"/>
  <c r="CF206" i="1"/>
  <c r="BK206" i="1"/>
  <c r="EG205" i="1"/>
  <c r="CQ205" i="1"/>
  <c r="DL205" i="1"/>
  <c r="GR205" i="1" s="1"/>
  <c r="BV205" i="1"/>
  <c r="FB205" i="1"/>
  <c r="BA205" i="1"/>
  <c r="FW205" i="1" s="1"/>
  <c r="DY205" i="1"/>
  <c r="CI205" i="1"/>
  <c r="DD205" i="1"/>
  <c r="AS205" i="1"/>
  <c r="BN205" i="1"/>
  <c r="ET205" i="1"/>
  <c r="FE204" i="1"/>
  <c r="EJ204" i="1"/>
  <c r="BY204" i="1"/>
  <c r="FZ204" i="1" s="1"/>
  <c r="BD204" i="1"/>
  <c r="DO204" i="1"/>
  <c r="CT204" i="1"/>
  <c r="EW204" i="1"/>
  <c r="CL204" i="1"/>
  <c r="EB204" i="1"/>
  <c r="BQ204" i="1"/>
  <c r="AV204" i="1"/>
  <c r="FR204" i="1" s="1"/>
  <c r="DG204" i="1"/>
  <c r="EO204" i="1"/>
  <c r="AN204" i="1"/>
  <c r="CD204" i="1"/>
  <c r="DT204" i="1"/>
  <c r="BI204" i="1"/>
  <c r="CY204" i="1"/>
  <c r="GE204" i="1" s="1"/>
  <c r="EE203" i="1"/>
  <c r="EZ203" i="1"/>
  <c r="AY203" i="1"/>
  <c r="DJ203" i="1"/>
  <c r="CO203" i="1"/>
  <c r="BT203" i="1"/>
  <c r="DW203" i="1"/>
  <c r="ER203" i="1"/>
  <c r="AQ203" i="1"/>
  <c r="FM203" i="1" s="1"/>
  <c r="DB203" i="1"/>
  <c r="CG203" i="1"/>
  <c r="BL203" i="1"/>
  <c r="AG282" i="1"/>
  <c r="AG91" i="1"/>
  <c r="Y282" i="1"/>
  <c r="Y91" i="1"/>
  <c r="DL198" i="1"/>
  <c r="EG198" i="1"/>
  <c r="FB198" i="1"/>
  <c r="CQ198" i="1"/>
  <c r="BA198" i="1"/>
  <c r="BV198" i="1"/>
  <c r="DD198" i="1"/>
  <c r="GJ198" i="1" s="1"/>
  <c r="DY198" i="1"/>
  <c r="ET198" i="1"/>
  <c r="CI198" i="1"/>
  <c r="AS198" i="1"/>
  <c r="FO198" i="1" s="1"/>
  <c r="HE198" i="1" s="1"/>
  <c r="BN198" i="1"/>
  <c r="DO197" i="1"/>
  <c r="FE197" i="1"/>
  <c r="CT197" i="1"/>
  <c r="BY197" i="1"/>
  <c r="BD197" i="1"/>
  <c r="EJ197" i="1"/>
  <c r="GU197" i="1" s="1"/>
  <c r="DG197" i="1"/>
  <c r="EW197" i="1"/>
  <c r="CL197" i="1"/>
  <c r="BQ197" i="1"/>
  <c r="AV197" i="1"/>
  <c r="FR197" i="1" s="1"/>
  <c r="EB197" i="1"/>
  <c r="CY197" i="1"/>
  <c r="CD197" i="1"/>
  <c r="EO197" i="1"/>
  <c r="BI197" i="1"/>
  <c r="DT197" i="1"/>
  <c r="AN197" i="1"/>
  <c r="FJ197" i="1" s="1"/>
  <c r="DJ196" i="1"/>
  <c r="BT196" i="1"/>
  <c r="EZ196" i="1"/>
  <c r="CO196" i="1"/>
  <c r="EE196" i="1"/>
  <c r="GP196" i="1" s="1"/>
  <c r="AY196" i="1"/>
  <c r="DB196" i="1"/>
  <c r="BL196" i="1"/>
  <c r="ER196" i="1"/>
  <c r="CG196" i="1"/>
  <c r="DW196" i="1"/>
  <c r="AQ196" i="1"/>
  <c r="FM196" i="1" s="1"/>
  <c r="DM195" i="1"/>
  <c r="GS195" i="1" s="1"/>
  <c r="FC195" i="1"/>
  <c r="BW195" i="1"/>
  <c r="BB195" i="1"/>
  <c r="CR195" i="1"/>
  <c r="EH195" i="1"/>
  <c r="DE195" i="1"/>
  <c r="EU195" i="1"/>
  <c r="AT195" i="1"/>
  <c r="FP195" i="1" s="1"/>
  <c r="HF195" i="1" s="1"/>
  <c r="BO195" i="1"/>
  <c r="CJ195" i="1"/>
  <c r="DZ195" i="1"/>
  <c r="GK195" i="1" s="1"/>
  <c r="AJ280" i="1"/>
  <c r="AJ89" i="1"/>
  <c r="AB280" i="1"/>
  <c r="AB89" i="1"/>
  <c r="T280" i="1"/>
  <c r="T89" i="1"/>
  <c r="BA188" i="1"/>
  <c r="EG188" i="1"/>
  <c r="FB188" i="1"/>
  <c r="DL188" i="1"/>
  <c r="GR188" i="1" s="1"/>
  <c r="CQ188" i="1"/>
  <c r="BV188" i="1"/>
  <c r="DY188" i="1"/>
  <c r="CI188" i="1"/>
  <c r="DD188" i="1"/>
  <c r="ET188" i="1"/>
  <c r="AS188" i="1"/>
  <c r="BN188" i="1"/>
  <c r="CT187" i="1"/>
  <c r="EJ187" i="1"/>
  <c r="BD187" i="1"/>
  <c r="BY187" i="1"/>
  <c r="FE187" i="1"/>
  <c r="DO187" i="1"/>
  <c r="GU187" i="1" s="1"/>
  <c r="CL187" i="1"/>
  <c r="EB187" i="1"/>
  <c r="AV187" i="1"/>
  <c r="BQ187" i="1"/>
  <c r="EW187" i="1"/>
  <c r="DG187" i="1"/>
  <c r="CD187" i="1"/>
  <c r="DT187" i="1"/>
  <c r="AN187" i="1"/>
  <c r="FJ187" i="1" s="1"/>
  <c r="CY187" i="1"/>
  <c r="GE187" i="1" s="1"/>
  <c r="BI187" i="1"/>
  <c r="EO187" i="1"/>
  <c r="EZ186" i="1"/>
  <c r="DJ186" i="1"/>
  <c r="GP186" i="1" s="1"/>
  <c r="CO186" i="1"/>
  <c r="AY186" i="1"/>
  <c r="EE186" i="1"/>
  <c r="BT186" i="1"/>
  <c r="ER186" i="1"/>
  <c r="DB186" i="1"/>
  <c r="CG186" i="1"/>
  <c r="DW186" i="1"/>
  <c r="GH186" i="1" s="1"/>
  <c r="AQ186" i="1"/>
  <c r="BL186" i="1"/>
  <c r="EH185" i="1"/>
  <c r="BB185" i="1"/>
  <c r="FX185" i="1" s="1"/>
  <c r="HN185" i="1" s="1"/>
  <c r="DM185" i="1"/>
  <c r="CR185" i="1"/>
  <c r="BW185" i="1"/>
  <c r="FC185" i="1"/>
  <c r="GS185" i="1" s="1"/>
  <c r="DZ185" i="1"/>
  <c r="AT185" i="1"/>
  <c r="DE185" i="1"/>
  <c r="GK185" i="1" s="1"/>
  <c r="CJ185" i="1"/>
  <c r="BO185" i="1"/>
  <c r="EU185" i="1"/>
  <c r="DP184" i="1"/>
  <c r="BZ184" i="1"/>
  <c r="CU184" i="1"/>
  <c r="FF184" i="1"/>
  <c r="EK184" i="1"/>
  <c r="GV184" i="1" s="1"/>
  <c r="BE184" i="1"/>
  <c r="GA184" i="1" s="1"/>
  <c r="HQ184" i="1" s="1"/>
  <c r="DH184" i="1"/>
  <c r="BR184" i="1"/>
  <c r="CM184" i="1"/>
  <c r="EX184" i="1"/>
  <c r="AW184" i="1"/>
  <c r="EC184" i="1"/>
  <c r="CZ184" i="1"/>
  <c r="BJ184" i="1"/>
  <c r="CE184" i="1"/>
  <c r="EP184" i="1"/>
  <c r="AO184" i="1"/>
  <c r="DU184" i="1"/>
  <c r="GF184" i="1" s="1"/>
  <c r="AE278" i="1"/>
  <c r="AE87" i="1"/>
  <c r="W278" i="1"/>
  <c r="W87" i="1"/>
  <c r="AH276" i="1"/>
  <c r="AH85" i="1"/>
  <c r="Z276" i="1"/>
  <c r="Z85" i="1"/>
  <c r="R276" i="1"/>
  <c r="R85" i="1"/>
  <c r="AC275" i="1"/>
  <c r="AC84" i="1"/>
  <c r="U275" i="1"/>
  <c r="U84" i="1"/>
  <c r="AF274" i="1"/>
  <c r="AF83" i="1"/>
  <c r="X274" i="1"/>
  <c r="X83" i="1"/>
  <c r="AI273" i="1"/>
  <c r="AI82" i="1"/>
  <c r="AA273" i="1"/>
  <c r="AA82" i="1"/>
  <c r="S273" i="1"/>
  <c r="S82" i="1"/>
  <c r="AD272" i="1"/>
  <c r="AD177" i="1"/>
  <c r="AD81" i="1"/>
  <c r="V272" i="1"/>
  <c r="V177" i="1"/>
  <c r="V81" i="1"/>
  <c r="AG271" i="1"/>
  <c r="AG80" i="1"/>
  <c r="Y271" i="1"/>
  <c r="Y80" i="1"/>
  <c r="AJ270" i="1"/>
  <c r="AJ79" i="1"/>
  <c r="AB270" i="1"/>
  <c r="AB79" i="1"/>
  <c r="T270" i="1"/>
  <c r="T79" i="1"/>
  <c r="AE269" i="1"/>
  <c r="AE78" i="1"/>
  <c r="W269" i="1"/>
  <c r="W78" i="1"/>
  <c r="AF266" i="1"/>
  <c r="AF75" i="1"/>
  <c r="X266" i="1"/>
  <c r="X75" i="1"/>
  <c r="AI265" i="1"/>
  <c r="AI74" i="1"/>
  <c r="AA265" i="1"/>
  <c r="AA74" i="1"/>
  <c r="S265" i="1"/>
  <c r="S74" i="1"/>
  <c r="AD264" i="1"/>
  <c r="AD73" i="1"/>
  <c r="V264" i="1"/>
  <c r="V73" i="1"/>
  <c r="AG263" i="1"/>
  <c r="AG72" i="1"/>
  <c r="Y263" i="1"/>
  <c r="Y72" i="1"/>
  <c r="AJ262" i="1"/>
  <c r="AJ175" i="1"/>
  <c r="AJ71" i="1"/>
  <c r="AB262" i="1"/>
  <c r="AB175" i="1"/>
  <c r="AB71" i="1"/>
  <c r="T262" i="1"/>
  <c r="T175" i="1"/>
  <c r="T71" i="1"/>
  <c r="AE257" i="1"/>
  <c r="AE66" i="1"/>
  <c r="W257" i="1"/>
  <c r="W66" i="1"/>
  <c r="AH256" i="1"/>
  <c r="AH65" i="1"/>
  <c r="Z256" i="1"/>
  <c r="Z65" i="1"/>
  <c r="R256" i="1"/>
  <c r="R65" i="1"/>
  <c r="AC255" i="1"/>
  <c r="AC64" i="1"/>
  <c r="U255" i="1"/>
  <c r="U64" i="1"/>
  <c r="AF254" i="1"/>
  <c r="AF63" i="1"/>
  <c r="X254" i="1"/>
  <c r="X63" i="1"/>
  <c r="AI174" i="1"/>
  <c r="AI67" i="1"/>
  <c r="AA174" i="1"/>
  <c r="AA67" i="1"/>
  <c r="S174" i="1"/>
  <c r="S67" i="1"/>
  <c r="AD249" i="1"/>
  <c r="AD58" i="1"/>
  <c r="V249" i="1"/>
  <c r="V58" i="1"/>
  <c r="AG261" i="1"/>
  <c r="AG253" i="1"/>
  <c r="AG248" i="1"/>
  <c r="AG57" i="1"/>
  <c r="Y261" i="1"/>
  <c r="Y253" i="1"/>
  <c r="Y248" i="1"/>
  <c r="Y57" i="1"/>
  <c r="AJ252" i="1"/>
  <c r="AJ247" i="1"/>
  <c r="AJ260" i="1"/>
  <c r="AJ56" i="1"/>
  <c r="AB252" i="1"/>
  <c r="AB247" i="1"/>
  <c r="AB260" i="1"/>
  <c r="AB56" i="1"/>
  <c r="T252" i="1"/>
  <c r="T247" i="1"/>
  <c r="T260" i="1"/>
  <c r="T56" i="1"/>
  <c r="AE246" i="1"/>
  <c r="AE251" i="1"/>
  <c r="AE259" i="1"/>
  <c r="AE55" i="1"/>
  <c r="W246" i="1"/>
  <c r="W259" i="1"/>
  <c r="W251" i="1"/>
  <c r="W55" i="1"/>
  <c r="AH250" i="1"/>
  <c r="AH258" i="1"/>
  <c r="AH173" i="1"/>
  <c r="AH59" i="1"/>
  <c r="Z250" i="1"/>
  <c r="Z258" i="1"/>
  <c r="Z173" i="1"/>
  <c r="Z59" i="1"/>
  <c r="R250" i="1"/>
  <c r="R258" i="1"/>
  <c r="R173" i="1"/>
  <c r="R59" i="1"/>
  <c r="AC245" i="1"/>
  <c r="AC54" i="1"/>
  <c r="U245" i="1"/>
  <c r="U54" i="1"/>
  <c r="AF244" i="1"/>
  <c r="AF53" i="1"/>
  <c r="X244" i="1"/>
  <c r="X53" i="1"/>
  <c r="AI243" i="1"/>
  <c r="AI52" i="1"/>
  <c r="AA243" i="1"/>
  <c r="AA52" i="1"/>
  <c r="S243" i="1"/>
  <c r="S52" i="1"/>
  <c r="AD242" i="1"/>
  <c r="AD51" i="1"/>
  <c r="V242" i="1"/>
  <c r="V51" i="1"/>
  <c r="AG241" i="1"/>
  <c r="AG172" i="1"/>
  <c r="AG50" i="1"/>
  <c r="Y241" i="1"/>
  <c r="Y172" i="1"/>
  <c r="Y50" i="1"/>
  <c r="AJ48" i="1"/>
  <c r="AJ25" i="1"/>
  <c r="AB48" i="1"/>
  <c r="AB25" i="1"/>
  <c r="T48" i="1"/>
  <c r="T25" i="1"/>
  <c r="AE47" i="1"/>
  <c r="AE24" i="1"/>
  <c r="W47" i="1"/>
  <c r="W24" i="1"/>
  <c r="AH46" i="1"/>
  <c r="AH23" i="1"/>
  <c r="Z46" i="1"/>
  <c r="Z23" i="1"/>
  <c r="R46" i="1"/>
  <c r="R23" i="1"/>
  <c r="AC45" i="1"/>
  <c r="AC22" i="1"/>
  <c r="U45" i="1"/>
  <c r="U22" i="1"/>
  <c r="AF44" i="1"/>
  <c r="AF21" i="1"/>
  <c r="X44" i="1"/>
  <c r="X21" i="1"/>
  <c r="AI20" i="1"/>
  <c r="AI43" i="1"/>
  <c r="AA43" i="1"/>
  <c r="AA20" i="1"/>
  <c r="S20" i="1"/>
  <c r="S43" i="1"/>
  <c r="AD19" i="1"/>
  <c r="AD42" i="1"/>
  <c r="V42" i="1"/>
  <c r="V19" i="1"/>
  <c r="AG18" i="1"/>
  <c r="AG41" i="1"/>
  <c r="Y41" i="1"/>
  <c r="Y18" i="1"/>
  <c r="AJ49" i="1"/>
  <c r="AJ40" i="1"/>
  <c r="AJ17" i="1"/>
  <c r="AB49" i="1"/>
  <c r="AB40" i="1"/>
  <c r="AB17" i="1"/>
  <c r="T49" i="1"/>
  <c r="T40" i="1"/>
  <c r="T17" i="1"/>
  <c r="AE39" i="1"/>
  <c r="AE16" i="1"/>
  <c r="W39" i="1"/>
  <c r="W16" i="1"/>
  <c r="AH15" i="1"/>
  <c r="AH38" i="1"/>
  <c r="Z15" i="1"/>
  <c r="Z38" i="1"/>
  <c r="R15" i="1"/>
  <c r="R38" i="1"/>
  <c r="AC14" i="1"/>
  <c r="AC37" i="1"/>
  <c r="U14" i="1"/>
  <c r="U37" i="1"/>
  <c r="AF35" i="1"/>
  <c r="AF12" i="1"/>
  <c r="X35" i="1"/>
  <c r="X12" i="1"/>
  <c r="AI11" i="1"/>
  <c r="AI34" i="1"/>
  <c r="AA11" i="1"/>
  <c r="AA34" i="1"/>
  <c r="S11" i="1"/>
  <c r="S34" i="1"/>
  <c r="AG32" i="1"/>
  <c r="AG9" i="1"/>
  <c r="Y32" i="1"/>
  <c r="Y9" i="1"/>
  <c r="AJ8" i="1"/>
  <c r="AJ31" i="1"/>
  <c r="AB8" i="1"/>
  <c r="AB31" i="1"/>
  <c r="T8" i="1"/>
  <c r="T31" i="1"/>
  <c r="AE7" i="1"/>
  <c r="AE30" i="1"/>
  <c r="W7" i="1"/>
  <c r="W30" i="1"/>
  <c r="AH6" i="1"/>
  <c r="AH29" i="1"/>
  <c r="Z6" i="1"/>
  <c r="Z29" i="1"/>
  <c r="R6" i="1"/>
  <c r="R29" i="1"/>
  <c r="AC5" i="1"/>
  <c r="AC28" i="1"/>
  <c r="U5" i="1"/>
  <c r="U28" i="1"/>
  <c r="AF27" i="1"/>
  <c r="AF4" i="1"/>
  <c r="X4" i="1"/>
  <c r="X27" i="1"/>
  <c r="AI312" i="1"/>
  <c r="AI121" i="1"/>
  <c r="AA312" i="1"/>
  <c r="AA121" i="1"/>
  <c r="S312" i="1"/>
  <c r="S121" i="1"/>
  <c r="AG311" i="1"/>
  <c r="AG120" i="1"/>
  <c r="Y311" i="1"/>
  <c r="Y120" i="1"/>
  <c r="AJ309" i="1"/>
  <c r="AJ118" i="1"/>
  <c r="AB309" i="1"/>
  <c r="AB118" i="1"/>
  <c r="T309" i="1"/>
  <c r="T118" i="1"/>
  <c r="AC303" i="1"/>
  <c r="AC229" i="1"/>
  <c r="AC112" i="1"/>
  <c r="U303" i="1"/>
  <c r="U229" i="1"/>
  <c r="U112" i="1"/>
  <c r="AF318" i="1"/>
  <c r="AF127" i="1"/>
  <c r="X318" i="1"/>
  <c r="X127" i="1"/>
  <c r="AD326" i="1"/>
  <c r="AD135" i="1"/>
  <c r="V326" i="1"/>
  <c r="V135" i="1"/>
  <c r="AG308" i="1"/>
  <c r="AG117" i="1"/>
  <c r="Y308" i="1"/>
  <c r="Y117" i="1"/>
  <c r="AJ307" i="1"/>
  <c r="AJ116" i="1"/>
  <c r="AB307" i="1"/>
  <c r="AB116" i="1"/>
  <c r="T307" i="1"/>
  <c r="T116" i="1"/>
  <c r="AE301" i="1"/>
  <c r="AE110" i="1"/>
  <c r="W301" i="1"/>
  <c r="W110" i="1"/>
  <c r="AH300" i="1"/>
  <c r="AH109" i="1"/>
  <c r="Z300" i="1"/>
  <c r="Z109" i="1"/>
  <c r="R300" i="1"/>
  <c r="R109" i="1"/>
  <c r="AC299" i="1"/>
  <c r="AC108" i="1"/>
  <c r="U299" i="1"/>
  <c r="U108" i="1"/>
  <c r="AF358" i="1"/>
  <c r="AF167" i="1"/>
  <c r="X358" i="1"/>
  <c r="X167" i="1"/>
  <c r="AI350" i="1"/>
  <c r="AI159" i="1"/>
  <c r="AA350" i="1"/>
  <c r="AA159" i="1"/>
  <c r="S350" i="1"/>
  <c r="S159" i="1"/>
  <c r="AD344" i="1"/>
  <c r="AD153" i="1"/>
  <c r="V344" i="1"/>
  <c r="V153" i="1"/>
  <c r="AG343" i="1"/>
  <c r="AG152" i="1"/>
  <c r="Y343" i="1"/>
  <c r="Y152" i="1"/>
  <c r="AJ341" i="1"/>
  <c r="AJ150" i="1"/>
  <c r="AB341" i="1"/>
  <c r="AB150" i="1"/>
  <c r="T341" i="1"/>
  <c r="T150" i="1"/>
  <c r="AE340" i="1"/>
  <c r="AE149" i="1"/>
  <c r="W340" i="1"/>
  <c r="W149" i="1"/>
  <c r="AH339" i="1"/>
  <c r="AH148" i="1"/>
  <c r="Z339" i="1"/>
  <c r="Z148" i="1"/>
  <c r="R339" i="1"/>
  <c r="R148" i="1"/>
  <c r="AC335" i="1"/>
  <c r="AC235" i="1"/>
  <c r="AC144" i="1"/>
  <c r="U335" i="1"/>
  <c r="U235" i="1"/>
  <c r="U144" i="1"/>
  <c r="AF334" i="1"/>
  <c r="AF143" i="1"/>
  <c r="X334" i="1"/>
  <c r="X143" i="1"/>
  <c r="AI333" i="1"/>
  <c r="AI142" i="1"/>
  <c r="AA333" i="1"/>
  <c r="AA142" i="1"/>
  <c r="S333" i="1"/>
  <c r="S142" i="1"/>
  <c r="AD332" i="1"/>
  <c r="AD141" i="1"/>
  <c r="V332" i="1"/>
  <c r="V141" i="1"/>
  <c r="AG331" i="1"/>
  <c r="AG140" i="1"/>
  <c r="Y331" i="1"/>
  <c r="Y140" i="1"/>
  <c r="EP207" i="1"/>
  <c r="BJ207" i="1"/>
  <c r="CE207" i="1"/>
  <c r="CZ207" i="1"/>
  <c r="GF207" i="1" s="1"/>
  <c r="DU207" i="1"/>
  <c r="AO207" i="1"/>
  <c r="FD207" i="1"/>
  <c r="BX207" i="1"/>
  <c r="DN207" i="1"/>
  <c r="CS207" i="1"/>
  <c r="EI207" i="1"/>
  <c r="BC207" i="1"/>
  <c r="ES207" i="1"/>
  <c r="BM207" i="1"/>
  <c r="DC207" i="1"/>
  <c r="GI207" i="1" s="1"/>
  <c r="CH207" i="1"/>
  <c r="DX207" i="1"/>
  <c r="AR207" i="1"/>
  <c r="Q4" i="1"/>
  <c r="Q27" i="1"/>
  <c r="Q12" i="1"/>
  <c r="Q35" i="1"/>
  <c r="Q44" i="1"/>
  <c r="Q21" i="1"/>
  <c r="Q244" i="1"/>
  <c r="Q53" i="1"/>
  <c r="Q254" i="1"/>
  <c r="Q63" i="1"/>
  <c r="Q266" i="1"/>
  <c r="Q75" i="1"/>
  <c r="Q274" i="1"/>
  <c r="Q83" i="1"/>
  <c r="AL188" i="1"/>
  <c r="DR188" i="1"/>
  <c r="CB188" i="1"/>
  <c r="EM188" i="1"/>
  <c r="CW188" i="1"/>
  <c r="BG188" i="1"/>
  <c r="CW198" i="1"/>
  <c r="DR198" i="1"/>
  <c r="EM198" i="1"/>
  <c r="CB198" i="1"/>
  <c r="AL198" i="1"/>
  <c r="BG198" i="1"/>
  <c r="CW205" i="1"/>
  <c r="DR205" i="1"/>
  <c r="CB205" i="1"/>
  <c r="BG205" i="1"/>
  <c r="AL205" i="1"/>
  <c r="FH205" i="1" s="1"/>
  <c r="EM205" i="1"/>
  <c r="Q288" i="1"/>
  <c r="Q215" i="1"/>
  <c r="Q97" i="1"/>
  <c r="Q339" i="1"/>
  <c r="Q148" i="1"/>
  <c r="Q300" i="1"/>
  <c r="Q109" i="1"/>
  <c r="AG288" i="1"/>
  <c r="AG215" i="1"/>
  <c r="AG97" i="1"/>
  <c r="Y288" i="1"/>
  <c r="Y215" i="1"/>
  <c r="Y97" i="1"/>
  <c r="AJ287" i="1"/>
  <c r="AJ213" i="1"/>
  <c r="AJ96" i="1"/>
  <c r="AB287" i="1"/>
  <c r="AB213" i="1"/>
  <c r="AB96" i="1"/>
  <c r="T287" i="1"/>
  <c r="T96" i="1"/>
  <c r="T213" i="1"/>
  <c r="AE286" i="1"/>
  <c r="AE214" i="1"/>
  <c r="AE95" i="1"/>
  <c r="W286" i="1"/>
  <c r="W214" i="1"/>
  <c r="W95" i="1"/>
  <c r="AH285" i="1"/>
  <c r="AH210" i="1"/>
  <c r="AH94" i="1"/>
  <c r="Z285" i="1"/>
  <c r="Z210" i="1"/>
  <c r="Z94" i="1"/>
  <c r="R285" i="1"/>
  <c r="R210" i="1"/>
  <c r="R94" i="1"/>
  <c r="AC284" i="1"/>
  <c r="AC208" i="1"/>
  <c r="AC93" i="1"/>
  <c r="U284" i="1"/>
  <c r="U208" i="1"/>
  <c r="U93" i="1"/>
  <c r="AF283" i="1"/>
  <c r="AF209" i="1"/>
  <c r="AF92" i="1"/>
  <c r="X283" i="1"/>
  <c r="X209" i="1"/>
  <c r="X92" i="1"/>
  <c r="BE206" i="1"/>
  <c r="FF206" i="1"/>
  <c r="CU206" i="1"/>
  <c r="EK206" i="1"/>
  <c r="BZ206" i="1"/>
  <c r="DP206" i="1"/>
  <c r="GV206" i="1" s="1"/>
  <c r="AW206" i="1"/>
  <c r="EX206" i="1"/>
  <c r="CM206" i="1"/>
  <c r="EC206" i="1"/>
  <c r="BR206" i="1"/>
  <c r="FS206" i="1" s="1"/>
  <c r="DH206" i="1"/>
  <c r="AO206" i="1"/>
  <c r="EP206" i="1"/>
  <c r="CE206" i="1"/>
  <c r="DU206" i="1"/>
  <c r="CZ206" i="1"/>
  <c r="BJ206" i="1"/>
  <c r="BU205" i="1"/>
  <c r="EF205" i="1"/>
  <c r="CP205" i="1"/>
  <c r="DK205" i="1"/>
  <c r="GQ205" i="1" s="1"/>
  <c r="AZ205" i="1"/>
  <c r="FV205" i="1" s="1"/>
  <c r="HL205" i="1" s="1"/>
  <c r="FA205" i="1"/>
  <c r="BM205" i="1"/>
  <c r="DX205" i="1"/>
  <c r="CH205" i="1"/>
  <c r="AR205" i="1"/>
  <c r="DC205" i="1"/>
  <c r="ES205" i="1"/>
  <c r="FD204" i="1"/>
  <c r="CS204" i="1"/>
  <c r="BC204" i="1"/>
  <c r="EI204" i="1"/>
  <c r="BX204" i="1"/>
  <c r="FY204" i="1" s="1"/>
  <c r="DN204" i="1"/>
  <c r="EV204" i="1"/>
  <c r="CK204" i="1"/>
  <c r="AU204" i="1"/>
  <c r="EA204" i="1"/>
  <c r="BP204" i="1"/>
  <c r="DF204" i="1"/>
  <c r="GL204" i="1" s="1"/>
  <c r="EN204" i="1"/>
  <c r="CC204" i="1"/>
  <c r="DS204" i="1"/>
  <c r="AM204" i="1"/>
  <c r="CX204" i="1"/>
  <c r="GD204" i="1" s="1"/>
  <c r="BH204" i="1"/>
  <c r="ED203" i="1"/>
  <c r="EY203" i="1"/>
  <c r="DI203" i="1"/>
  <c r="GO203" i="1" s="1"/>
  <c r="AX203" i="1"/>
  <c r="CN203" i="1"/>
  <c r="BS203" i="1"/>
  <c r="DV203" i="1"/>
  <c r="EQ203" i="1"/>
  <c r="DA203" i="1"/>
  <c r="AP203" i="1"/>
  <c r="CF203" i="1"/>
  <c r="BK203" i="1"/>
  <c r="AF282" i="1"/>
  <c r="AF91" i="1"/>
  <c r="X282" i="1"/>
  <c r="X91" i="1"/>
  <c r="EF198" i="1"/>
  <c r="DK198" i="1"/>
  <c r="FA198" i="1"/>
  <c r="CP198" i="1"/>
  <c r="AZ198" i="1"/>
  <c r="FV198" i="1" s="1"/>
  <c r="BU198" i="1"/>
  <c r="DC198" i="1"/>
  <c r="DX198" i="1"/>
  <c r="CH198" i="1"/>
  <c r="ES198" i="1"/>
  <c r="AR198" i="1"/>
  <c r="BM198" i="1"/>
  <c r="DN197" i="1"/>
  <c r="FD197" i="1"/>
  <c r="CS197" i="1"/>
  <c r="BX197" i="1"/>
  <c r="BC197" i="1"/>
  <c r="FY197" i="1" s="1"/>
  <c r="EI197" i="1"/>
  <c r="EV197" i="1"/>
  <c r="DF197" i="1"/>
  <c r="CK197" i="1"/>
  <c r="BP197" i="1"/>
  <c r="AU197" i="1"/>
  <c r="EA197" i="1"/>
  <c r="GL197" i="1" s="1"/>
  <c r="CX197" i="1"/>
  <c r="EN197" i="1"/>
  <c r="CC197" i="1"/>
  <c r="BH197" i="1"/>
  <c r="AM197" i="1"/>
  <c r="FI197" i="1" s="1"/>
  <c r="DS197" i="1"/>
  <c r="DI196" i="1"/>
  <c r="BS196" i="1"/>
  <c r="EY196" i="1"/>
  <c r="ED196" i="1"/>
  <c r="AX196" i="1"/>
  <c r="CN196" i="1"/>
  <c r="DA196" i="1"/>
  <c r="BK196" i="1"/>
  <c r="EQ196" i="1"/>
  <c r="DV196" i="1"/>
  <c r="AP196" i="1"/>
  <c r="FL196" i="1" s="1"/>
  <c r="CF196" i="1"/>
  <c r="DL195" i="1"/>
  <c r="FB195" i="1"/>
  <c r="BV195" i="1"/>
  <c r="BA195" i="1"/>
  <c r="CQ195" i="1"/>
  <c r="EG195" i="1"/>
  <c r="GR195" i="1" s="1"/>
  <c r="DD195" i="1"/>
  <c r="ET195" i="1"/>
  <c r="BN195" i="1"/>
  <c r="CI195" i="1"/>
  <c r="AS195" i="1"/>
  <c r="FO195" i="1" s="1"/>
  <c r="DY195" i="1"/>
  <c r="AI280" i="1"/>
  <c r="AI89" i="1"/>
  <c r="AA280" i="1"/>
  <c r="AA89" i="1"/>
  <c r="S280" i="1"/>
  <c r="S89" i="1"/>
  <c r="FA188" i="1"/>
  <c r="CP188" i="1"/>
  <c r="AZ188" i="1"/>
  <c r="EF188" i="1"/>
  <c r="DK188" i="1"/>
  <c r="BU188" i="1"/>
  <c r="DX188" i="1"/>
  <c r="ES188" i="1"/>
  <c r="CH188" i="1"/>
  <c r="AR188" i="1"/>
  <c r="FN188" i="1" s="1"/>
  <c r="DC188" i="1"/>
  <c r="BM188" i="1"/>
  <c r="CS187" i="1"/>
  <c r="EI187" i="1"/>
  <c r="BC187" i="1"/>
  <c r="DN187" i="1"/>
  <c r="BX187" i="1"/>
  <c r="FD187" i="1"/>
  <c r="CK187" i="1"/>
  <c r="EA187" i="1"/>
  <c r="AU187" i="1"/>
  <c r="FQ187" i="1" s="1"/>
  <c r="DF187" i="1"/>
  <c r="GL187" i="1" s="1"/>
  <c r="EV187" i="1"/>
  <c r="BP187" i="1"/>
  <c r="CC187" i="1"/>
  <c r="DS187" i="1"/>
  <c r="AM187" i="1"/>
  <c r="EN187" i="1"/>
  <c r="CX187" i="1"/>
  <c r="BH187" i="1"/>
  <c r="EY186" i="1"/>
  <c r="DI186" i="1"/>
  <c r="CN186" i="1"/>
  <c r="AX186" i="1"/>
  <c r="FT186" i="1" s="1"/>
  <c r="ED186" i="1"/>
  <c r="BS186" i="1"/>
  <c r="EQ186" i="1"/>
  <c r="DA186" i="1"/>
  <c r="DV186" i="1"/>
  <c r="CF186" i="1"/>
  <c r="AP186" i="1"/>
  <c r="BK186" i="1"/>
  <c r="EG185" i="1"/>
  <c r="DL185" i="1"/>
  <c r="GR185" i="1" s="1"/>
  <c r="BA185" i="1"/>
  <c r="CQ185" i="1"/>
  <c r="BV185" i="1"/>
  <c r="FB185" i="1"/>
  <c r="DY185" i="1"/>
  <c r="DD185" i="1"/>
  <c r="GJ185" i="1" s="1"/>
  <c r="AS185" i="1"/>
  <c r="CI185" i="1"/>
  <c r="BN185" i="1"/>
  <c r="ET185" i="1"/>
  <c r="DO184" i="1"/>
  <c r="BY184" i="1"/>
  <c r="CT184" i="1"/>
  <c r="FE184" i="1"/>
  <c r="EJ184" i="1"/>
  <c r="BD184" i="1"/>
  <c r="DG184" i="1"/>
  <c r="BQ184" i="1"/>
  <c r="CL184" i="1"/>
  <c r="EW184" i="1"/>
  <c r="EB184" i="1"/>
  <c r="AV184" i="1"/>
  <c r="FR184" i="1" s="1"/>
  <c r="CY184" i="1"/>
  <c r="BI184" i="1"/>
  <c r="CD184" i="1"/>
  <c r="DT184" i="1"/>
  <c r="GE184" i="1" s="1"/>
  <c r="EO184" i="1"/>
  <c r="AN184" i="1"/>
  <c r="AD278" i="1"/>
  <c r="AD87" i="1"/>
  <c r="V278" i="1"/>
  <c r="V87" i="1"/>
  <c r="AG276" i="1"/>
  <c r="AG85" i="1"/>
  <c r="Y276" i="1"/>
  <c r="Y85" i="1"/>
  <c r="AJ275" i="1"/>
  <c r="AJ84" i="1"/>
  <c r="AB275" i="1"/>
  <c r="AB84" i="1"/>
  <c r="T275" i="1"/>
  <c r="T84" i="1"/>
  <c r="AE274" i="1"/>
  <c r="AE83" i="1"/>
  <c r="W274" i="1"/>
  <c r="W83" i="1"/>
  <c r="AH273" i="1"/>
  <c r="AH82" i="1"/>
  <c r="Z273" i="1"/>
  <c r="Z82" i="1"/>
  <c r="R273" i="1"/>
  <c r="R82" i="1"/>
  <c r="AC272" i="1"/>
  <c r="AC177" i="1"/>
  <c r="AC81" i="1"/>
  <c r="U272" i="1"/>
  <c r="U177" i="1"/>
  <c r="U81" i="1"/>
  <c r="AF271" i="1"/>
  <c r="AF80" i="1"/>
  <c r="X271" i="1"/>
  <c r="X80" i="1"/>
  <c r="AI270" i="1"/>
  <c r="AI79" i="1"/>
  <c r="AA270" i="1"/>
  <c r="AA79" i="1"/>
  <c r="S270" i="1"/>
  <c r="S79" i="1"/>
  <c r="AD269" i="1"/>
  <c r="AD78" i="1"/>
  <c r="V269" i="1"/>
  <c r="V78" i="1"/>
  <c r="AE266" i="1"/>
  <c r="AE75" i="1"/>
  <c r="W266" i="1"/>
  <c r="W75" i="1"/>
  <c r="AH265" i="1"/>
  <c r="AH74" i="1"/>
  <c r="Z265" i="1"/>
  <c r="Z74" i="1"/>
  <c r="R265" i="1"/>
  <c r="R74" i="1"/>
  <c r="AC264" i="1"/>
  <c r="AC73" i="1"/>
  <c r="U264" i="1"/>
  <c r="U73" i="1"/>
  <c r="AF263" i="1"/>
  <c r="AF72" i="1"/>
  <c r="X263" i="1"/>
  <c r="X72" i="1"/>
  <c r="AI262" i="1"/>
  <c r="AI175" i="1"/>
  <c r="AI71" i="1"/>
  <c r="AA262" i="1"/>
  <c r="AA175" i="1"/>
  <c r="AA71" i="1"/>
  <c r="S262" i="1"/>
  <c r="S175" i="1"/>
  <c r="S71" i="1"/>
  <c r="AD257" i="1"/>
  <c r="AD66" i="1"/>
  <c r="V257" i="1"/>
  <c r="V66" i="1"/>
  <c r="AG256" i="1"/>
  <c r="AG65" i="1"/>
  <c r="Y256" i="1"/>
  <c r="Y65" i="1"/>
  <c r="AJ255" i="1"/>
  <c r="AJ64" i="1"/>
  <c r="AB255" i="1"/>
  <c r="AB64" i="1"/>
  <c r="T255" i="1"/>
  <c r="T64" i="1"/>
  <c r="AE254" i="1"/>
  <c r="AE63" i="1"/>
  <c r="W254" i="1"/>
  <c r="W63" i="1"/>
  <c r="AH174" i="1"/>
  <c r="AH67" i="1"/>
  <c r="Z174" i="1"/>
  <c r="Z67" i="1"/>
  <c r="R174" i="1"/>
  <c r="R67" i="1"/>
  <c r="AC249" i="1"/>
  <c r="AC58" i="1"/>
  <c r="U249" i="1"/>
  <c r="U58" i="1"/>
  <c r="AF261" i="1"/>
  <c r="AF248" i="1"/>
  <c r="AF253" i="1"/>
  <c r="AF57" i="1"/>
  <c r="X253" i="1"/>
  <c r="X248" i="1"/>
  <c r="X261" i="1"/>
  <c r="X57" i="1"/>
  <c r="AI260" i="1"/>
  <c r="AI252" i="1"/>
  <c r="AI247" i="1"/>
  <c r="AI56" i="1"/>
  <c r="AA260" i="1"/>
  <c r="AA252" i="1"/>
  <c r="AA247" i="1"/>
  <c r="AA56" i="1"/>
  <c r="S260" i="1"/>
  <c r="S252" i="1"/>
  <c r="S247" i="1"/>
  <c r="S56" i="1"/>
  <c r="AD246" i="1"/>
  <c r="AD259" i="1"/>
  <c r="AD251" i="1"/>
  <c r="AD55" i="1"/>
  <c r="V246" i="1"/>
  <c r="V251" i="1"/>
  <c r="V259" i="1"/>
  <c r="V55" i="1"/>
  <c r="AG250" i="1"/>
  <c r="AG258" i="1"/>
  <c r="AG173" i="1"/>
  <c r="AG59" i="1"/>
  <c r="Y250" i="1"/>
  <c r="Y258" i="1"/>
  <c r="Y173" i="1"/>
  <c r="Y59" i="1"/>
  <c r="AJ245" i="1"/>
  <c r="AJ54" i="1"/>
  <c r="AB245" i="1"/>
  <c r="AB54" i="1"/>
  <c r="T245" i="1"/>
  <c r="T54" i="1"/>
  <c r="AE244" i="1"/>
  <c r="AE53" i="1"/>
  <c r="W244" i="1"/>
  <c r="W53" i="1"/>
  <c r="AH243" i="1"/>
  <c r="AH52" i="1"/>
  <c r="Z243" i="1"/>
  <c r="Z52" i="1"/>
  <c r="R243" i="1"/>
  <c r="R52" i="1"/>
  <c r="AC242" i="1"/>
  <c r="AC51" i="1"/>
  <c r="U242" i="1"/>
  <c r="U51" i="1"/>
  <c r="AF241" i="1"/>
  <c r="AF172" i="1"/>
  <c r="AF50" i="1"/>
  <c r="X241" i="1"/>
  <c r="X172" i="1"/>
  <c r="X50" i="1"/>
  <c r="AI48" i="1"/>
  <c r="AI25" i="1"/>
  <c r="AA48" i="1"/>
  <c r="AA25" i="1"/>
  <c r="S48" i="1"/>
  <c r="S25" i="1"/>
  <c r="AD47" i="1"/>
  <c r="AD24" i="1"/>
  <c r="V47" i="1"/>
  <c r="V24" i="1"/>
  <c r="AG23" i="1"/>
  <c r="AG46" i="1"/>
  <c r="Y23" i="1"/>
  <c r="Y46" i="1"/>
  <c r="AJ22" i="1"/>
  <c r="AJ45" i="1"/>
  <c r="AB22" i="1"/>
  <c r="AB45" i="1"/>
  <c r="T22" i="1"/>
  <c r="T45" i="1"/>
  <c r="AE44" i="1"/>
  <c r="AE21" i="1"/>
  <c r="W21" i="1"/>
  <c r="W44" i="1"/>
  <c r="AH20" i="1"/>
  <c r="AH43" i="1"/>
  <c r="Z43" i="1"/>
  <c r="Z20" i="1"/>
  <c r="R43" i="1"/>
  <c r="R20" i="1"/>
  <c r="AC42" i="1"/>
  <c r="AC19" i="1"/>
  <c r="U42" i="1"/>
  <c r="U19" i="1"/>
  <c r="AF41" i="1"/>
  <c r="AF18" i="1"/>
  <c r="X18" i="1"/>
  <c r="X41" i="1"/>
  <c r="AI49" i="1"/>
  <c r="AI17" i="1"/>
  <c r="AI40" i="1"/>
  <c r="AA49" i="1"/>
  <c r="AA17" i="1"/>
  <c r="AA40" i="1"/>
  <c r="S49" i="1"/>
  <c r="S17" i="1"/>
  <c r="S40" i="1"/>
  <c r="AD39" i="1"/>
  <c r="AD16" i="1"/>
  <c r="V39" i="1"/>
  <c r="V16" i="1"/>
  <c r="AG38" i="1"/>
  <c r="AG15" i="1"/>
  <c r="Y38" i="1"/>
  <c r="Y15" i="1"/>
  <c r="AJ14" i="1"/>
  <c r="AJ37" i="1"/>
  <c r="AB37" i="1"/>
  <c r="AB14" i="1"/>
  <c r="T14" i="1"/>
  <c r="T37" i="1"/>
  <c r="AE35" i="1"/>
  <c r="AE12" i="1"/>
  <c r="W35" i="1"/>
  <c r="W12" i="1"/>
  <c r="AH34" i="1"/>
  <c r="AH11" i="1"/>
  <c r="Z34" i="1"/>
  <c r="Z11" i="1"/>
  <c r="R34" i="1"/>
  <c r="R11" i="1"/>
  <c r="AF9" i="1"/>
  <c r="AF32" i="1"/>
  <c r="X9" i="1"/>
  <c r="X32" i="1"/>
  <c r="AI31" i="1"/>
  <c r="AI8" i="1"/>
  <c r="AA31" i="1"/>
  <c r="AA8" i="1"/>
  <c r="S31" i="1"/>
  <c r="S8" i="1"/>
  <c r="AD30" i="1"/>
  <c r="AD7" i="1"/>
  <c r="V30" i="1"/>
  <c r="V7" i="1"/>
  <c r="AG29" i="1"/>
  <c r="AG6" i="1"/>
  <c r="Y29" i="1"/>
  <c r="Y6" i="1"/>
  <c r="AJ28" i="1"/>
  <c r="AJ5" i="1"/>
  <c r="AB28" i="1"/>
  <c r="AB5" i="1"/>
  <c r="T28" i="1"/>
  <c r="T5" i="1"/>
  <c r="AE27" i="1"/>
  <c r="AE4" i="1"/>
  <c r="W27" i="1"/>
  <c r="W4" i="1"/>
  <c r="AH312" i="1"/>
  <c r="AH121" i="1"/>
  <c r="Z312" i="1"/>
  <c r="Z121" i="1"/>
  <c r="R312" i="1"/>
  <c r="R121" i="1"/>
  <c r="AF311" i="1"/>
  <c r="AF120" i="1"/>
  <c r="X311" i="1"/>
  <c r="X120" i="1"/>
  <c r="AI309" i="1"/>
  <c r="AI118" i="1"/>
  <c r="AA309" i="1"/>
  <c r="AA118" i="1"/>
  <c r="S309" i="1"/>
  <c r="S118" i="1"/>
  <c r="AJ303" i="1"/>
  <c r="AJ229" i="1"/>
  <c r="AJ112" i="1"/>
  <c r="AB303" i="1"/>
  <c r="AB229" i="1"/>
  <c r="AB112" i="1"/>
  <c r="T303" i="1"/>
  <c r="T229" i="1"/>
  <c r="T112" i="1"/>
  <c r="AE318" i="1"/>
  <c r="AE127" i="1"/>
  <c r="W318" i="1"/>
  <c r="W127" i="1"/>
  <c r="AC326" i="1"/>
  <c r="AC135" i="1"/>
  <c r="U326" i="1"/>
  <c r="U135" i="1"/>
  <c r="AF308" i="1"/>
  <c r="AF117" i="1"/>
  <c r="X308" i="1"/>
  <c r="X117" i="1"/>
  <c r="AI307" i="1"/>
  <c r="AI116" i="1"/>
  <c r="AA307" i="1"/>
  <c r="AA116" i="1"/>
  <c r="S307" i="1"/>
  <c r="S116" i="1"/>
  <c r="AD301" i="1"/>
  <c r="AD110" i="1"/>
  <c r="V301" i="1"/>
  <c r="V110" i="1"/>
  <c r="AG300" i="1"/>
  <c r="AG109" i="1"/>
  <c r="Y300" i="1"/>
  <c r="Y109" i="1"/>
  <c r="AJ299" i="1"/>
  <c r="AJ108" i="1"/>
  <c r="AB299" i="1"/>
  <c r="AB108" i="1"/>
  <c r="T299" i="1"/>
  <c r="T108" i="1"/>
  <c r="AE358" i="1"/>
  <c r="AE167" i="1"/>
  <c r="W358" i="1"/>
  <c r="W167" i="1"/>
  <c r="AH350" i="1"/>
  <c r="AH159" i="1"/>
  <c r="Z350" i="1"/>
  <c r="Z159" i="1"/>
  <c r="R350" i="1"/>
  <c r="R159" i="1"/>
  <c r="AC344" i="1"/>
  <c r="AC153" i="1"/>
  <c r="U344" i="1"/>
  <c r="U153" i="1"/>
  <c r="AF343" i="1"/>
  <c r="AF152" i="1"/>
  <c r="X343" i="1"/>
  <c r="X152" i="1"/>
  <c r="AI341" i="1"/>
  <c r="AI150" i="1"/>
  <c r="AA341" i="1"/>
  <c r="AA150" i="1"/>
  <c r="S341" i="1"/>
  <c r="S150" i="1"/>
  <c r="AD340" i="1"/>
  <c r="AD149" i="1"/>
  <c r="V340" i="1"/>
  <c r="V149" i="1"/>
  <c r="AG339" i="1"/>
  <c r="AG148" i="1"/>
  <c r="Y339" i="1"/>
  <c r="Y148" i="1"/>
  <c r="AJ335" i="1"/>
  <c r="AJ235" i="1"/>
  <c r="AJ144" i="1"/>
  <c r="AB335" i="1"/>
  <c r="AB235" i="1"/>
  <c r="AB144" i="1"/>
  <c r="T335" i="1"/>
  <c r="T235" i="1"/>
  <c r="T144" i="1"/>
  <c r="AE334" i="1"/>
  <c r="AE143" i="1"/>
  <c r="W334" i="1"/>
  <c r="W143" i="1"/>
  <c r="AH333" i="1"/>
  <c r="AH142" i="1"/>
  <c r="Z333" i="1"/>
  <c r="Z142" i="1"/>
  <c r="R333" i="1"/>
  <c r="R142" i="1"/>
  <c r="AC332" i="1"/>
  <c r="AC141" i="1"/>
  <c r="U332" i="1"/>
  <c r="U141" i="1"/>
  <c r="AF331" i="1"/>
  <c r="AF140" i="1"/>
  <c r="X331" i="1"/>
  <c r="X140" i="1"/>
  <c r="EN207" i="1"/>
  <c r="BH207" i="1"/>
  <c r="CX207" i="1"/>
  <c r="GD207" i="1" s="1"/>
  <c r="CC207" i="1"/>
  <c r="DS207" i="1"/>
  <c r="AM207" i="1"/>
  <c r="EQ207" i="1"/>
  <c r="BK207" i="1"/>
  <c r="DV207" i="1"/>
  <c r="CF207" i="1"/>
  <c r="DA207" i="1"/>
  <c r="GG207" i="1" s="1"/>
  <c r="AP207" i="1"/>
  <c r="CW212" i="1"/>
  <c r="AL212" i="1"/>
  <c r="FH212" i="1" s="1"/>
  <c r="DR212" i="1"/>
  <c r="CB212" i="1"/>
  <c r="EM212" i="1"/>
  <c r="BG212" i="1"/>
  <c r="FT212" i="1"/>
  <c r="HJ212" i="1" s="1"/>
  <c r="GQ212" i="1"/>
  <c r="HL212" i="1" s="1"/>
  <c r="FY212" i="1"/>
  <c r="HO212" i="1" s="1"/>
  <c r="GV212" i="1"/>
  <c r="AD33" i="1" l="1"/>
  <c r="AD10" i="1"/>
  <c r="FL207" i="1"/>
  <c r="HB207" i="1" s="1"/>
  <c r="AF336" i="1"/>
  <c r="BA331" i="1"/>
  <c r="FW331" i="1" s="1"/>
  <c r="FB331" i="1"/>
  <c r="CQ331" i="1"/>
  <c r="EG331" i="1"/>
  <c r="BV331" i="1"/>
  <c r="DL331" i="1"/>
  <c r="CC142" i="1"/>
  <c r="DS142" i="1"/>
  <c r="R147" i="1"/>
  <c r="R170" i="1"/>
  <c r="AM142" i="1"/>
  <c r="R155" i="1"/>
  <c r="EN142" i="1"/>
  <c r="CX142" i="1"/>
  <c r="GD142" i="1" s="1"/>
  <c r="R151" i="1"/>
  <c r="R162" i="1"/>
  <c r="BH142" i="1"/>
  <c r="FI142" i="1" s="1"/>
  <c r="GY142" i="1" s="1"/>
  <c r="T236" i="1"/>
  <c r="AO235" i="1"/>
  <c r="CE235" i="1"/>
  <c r="DU235" i="1"/>
  <c r="CZ235" i="1"/>
  <c r="GF235" i="1" s="1"/>
  <c r="BJ235" i="1"/>
  <c r="EP235" i="1"/>
  <c r="AJ236" i="1"/>
  <c r="CU235" i="1"/>
  <c r="BE235" i="1"/>
  <c r="EK235" i="1"/>
  <c r="DP235" i="1"/>
  <c r="BZ235" i="1"/>
  <c r="FF235" i="1"/>
  <c r="V351" i="1"/>
  <c r="DB340" i="1"/>
  <c r="GH340" i="1" s="1"/>
  <c r="ER340" i="1"/>
  <c r="DW340" i="1"/>
  <c r="AQ340" i="1"/>
  <c r="BL340" i="1"/>
  <c r="CG340" i="1"/>
  <c r="AI359" i="1"/>
  <c r="EJ341" i="1"/>
  <c r="AI352" i="1"/>
  <c r="DO341" i="1"/>
  <c r="GU341" i="1" s="1"/>
  <c r="FE341" i="1"/>
  <c r="AI347" i="1"/>
  <c r="BY341" i="1"/>
  <c r="BD341" i="1"/>
  <c r="FZ341" i="1" s="1"/>
  <c r="CT341" i="1"/>
  <c r="AC356" i="1"/>
  <c r="ED344" i="1"/>
  <c r="DI344" i="1"/>
  <c r="GO344" i="1" s="1"/>
  <c r="EY344" i="1"/>
  <c r="BS344" i="1"/>
  <c r="AX344" i="1"/>
  <c r="CN344" i="1"/>
  <c r="BX350" i="1"/>
  <c r="CS350" i="1"/>
  <c r="DN350" i="1"/>
  <c r="FD350" i="1"/>
  <c r="BC350" i="1"/>
  <c r="FY350" i="1" s="1"/>
  <c r="EI350" i="1"/>
  <c r="T113" i="1"/>
  <c r="DU108" i="1"/>
  <c r="CZ108" i="1"/>
  <c r="CE108" i="1"/>
  <c r="AO108" i="1"/>
  <c r="FK108" i="1" s="1"/>
  <c r="EP108" i="1"/>
  <c r="BJ108" i="1"/>
  <c r="V314" i="1"/>
  <c r="V306" i="1"/>
  <c r="V310" i="1"/>
  <c r="DB301" i="1"/>
  <c r="BL301" i="1"/>
  <c r="ER301" i="1"/>
  <c r="AQ301" i="1"/>
  <c r="FM301" i="1" s="1"/>
  <c r="CG301" i="1"/>
  <c r="DW301" i="1"/>
  <c r="DG116" i="1"/>
  <c r="BQ116" i="1"/>
  <c r="EW116" i="1"/>
  <c r="EB116" i="1"/>
  <c r="CL116" i="1"/>
  <c r="AA139" i="1"/>
  <c r="AV116" i="1"/>
  <c r="AA131" i="1"/>
  <c r="AA126" i="1"/>
  <c r="BS326" i="1"/>
  <c r="AX326" i="1"/>
  <c r="FT326" i="1" s="1"/>
  <c r="CN326" i="1"/>
  <c r="DI326" i="1"/>
  <c r="GO326" i="1" s="1"/>
  <c r="EY326" i="1"/>
  <c r="ED326" i="1"/>
  <c r="CE303" i="1"/>
  <c r="AO303" i="1"/>
  <c r="DU303" i="1"/>
  <c r="CZ303" i="1"/>
  <c r="GF303" i="1" s="1"/>
  <c r="EP303" i="1"/>
  <c r="BJ303" i="1"/>
  <c r="FK303" i="1" s="1"/>
  <c r="EK303" i="1"/>
  <c r="BE303" i="1"/>
  <c r="GA303" i="1" s="1"/>
  <c r="CU303" i="1"/>
  <c r="DP303" i="1"/>
  <c r="BZ303" i="1"/>
  <c r="FF303" i="1"/>
  <c r="AI129" i="1"/>
  <c r="BD118" i="1"/>
  <c r="FZ118" i="1" s="1"/>
  <c r="EJ118" i="1"/>
  <c r="BY118" i="1"/>
  <c r="CT118" i="1"/>
  <c r="AI124" i="1"/>
  <c r="DO118" i="1"/>
  <c r="FE118" i="1"/>
  <c r="AI136" i="1"/>
  <c r="AH324" i="1"/>
  <c r="EI312" i="1"/>
  <c r="FD312" i="1"/>
  <c r="DN312" i="1"/>
  <c r="BX312" i="1"/>
  <c r="CS312" i="1"/>
  <c r="BC312" i="1"/>
  <c r="FY312" i="1" s="1"/>
  <c r="DE29" i="1"/>
  <c r="BO29" i="1"/>
  <c r="EU29" i="1"/>
  <c r="AT29" i="1"/>
  <c r="CJ29" i="1"/>
  <c r="DZ29" i="1"/>
  <c r="EO31" i="1"/>
  <c r="AN31" i="1"/>
  <c r="FJ31" i="1" s="1"/>
  <c r="GZ31" i="1" s="1"/>
  <c r="BI31" i="1"/>
  <c r="CD31" i="1"/>
  <c r="CY31" i="1"/>
  <c r="GE31" i="1" s="1"/>
  <c r="DT31" i="1"/>
  <c r="AS32" i="1"/>
  <c r="DY32" i="1"/>
  <c r="CI32" i="1"/>
  <c r="BN32" i="1"/>
  <c r="DD32" i="1"/>
  <c r="ET32" i="1"/>
  <c r="ES35" i="1"/>
  <c r="DC35" i="1"/>
  <c r="GI35" i="1" s="1"/>
  <c r="BM35" i="1"/>
  <c r="AR35" i="1"/>
  <c r="DX35" i="1"/>
  <c r="CH35" i="1"/>
  <c r="FF14" i="1"/>
  <c r="BZ14" i="1"/>
  <c r="EK14" i="1"/>
  <c r="BE14" i="1"/>
  <c r="GA14" i="1" s="1"/>
  <c r="CU14" i="1"/>
  <c r="DP14" i="1"/>
  <c r="AQ39" i="1"/>
  <c r="BL39" i="1"/>
  <c r="DW39" i="1"/>
  <c r="DB39" i="1"/>
  <c r="CG39" i="1"/>
  <c r="ER39" i="1"/>
  <c r="AA26" i="1"/>
  <c r="DG17" i="1"/>
  <c r="EB17" i="1"/>
  <c r="EW17" i="1"/>
  <c r="AV17" i="1"/>
  <c r="CL17" i="1"/>
  <c r="BQ17" i="1"/>
  <c r="BN18" i="1"/>
  <c r="CI18" i="1"/>
  <c r="DD18" i="1"/>
  <c r="ET18" i="1"/>
  <c r="DY18" i="1"/>
  <c r="AS18" i="1"/>
  <c r="EY19" i="1"/>
  <c r="BS19" i="1"/>
  <c r="CN19" i="1"/>
  <c r="ED19" i="1"/>
  <c r="AX19" i="1"/>
  <c r="DI19" i="1"/>
  <c r="CZ45" i="1"/>
  <c r="GF45" i="1" s="1"/>
  <c r="CE45" i="1"/>
  <c r="AO45" i="1"/>
  <c r="FK45" i="1" s="1"/>
  <c r="HA45" i="1" s="1"/>
  <c r="BJ45" i="1"/>
  <c r="DU45" i="1"/>
  <c r="EP45" i="1"/>
  <c r="CY25" i="1"/>
  <c r="BI25" i="1"/>
  <c r="EO25" i="1"/>
  <c r="CD25" i="1"/>
  <c r="AN25" i="1"/>
  <c r="FJ25" i="1" s="1"/>
  <c r="DT25" i="1"/>
  <c r="AM243" i="1"/>
  <c r="EN243" i="1"/>
  <c r="CX243" i="1"/>
  <c r="CC243" i="1"/>
  <c r="BH243" i="1"/>
  <c r="DS243" i="1"/>
  <c r="AR53" i="1"/>
  <c r="FN53" i="1" s="1"/>
  <c r="CH53" i="1"/>
  <c r="BM53" i="1"/>
  <c r="DC53" i="1"/>
  <c r="DX53" i="1"/>
  <c r="ES53" i="1"/>
  <c r="AT173" i="1"/>
  <c r="DZ173" i="1"/>
  <c r="CJ173" i="1"/>
  <c r="DE173" i="1"/>
  <c r="GK173" i="1" s="1"/>
  <c r="BO173" i="1"/>
  <c r="EU173" i="1"/>
  <c r="AY259" i="1"/>
  <c r="EE259" i="1"/>
  <c r="CO259" i="1"/>
  <c r="DJ259" i="1"/>
  <c r="BT259" i="1"/>
  <c r="FU259" i="1" s="1"/>
  <c r="EZ259" i="1"/>
  <c r="AA61" i="1"/>
  <c r="CL56" i="1"/>
  <c r="EB56" i="1"/>
  <c r="AV56" i="1"/>
  <c r="EW56" i="1"/>
  <c r="DG56" i="1"/>
  <c r="BQ56" i="1"/>
  <c r="FR56" i="1" s="1"/>
  <c r="FE260" i="1"/>
  <c r="BY260" i="1"/>
  <c r="BD260" i="1"/>
  <c r="EJ260" i="1"/>
  <c r="DO260" i="1"/>
  <c r="CT260" i="1"/>
  <c r="FB253" i="1"/>
  <c r="BA253" i="1"/>
  <c r="BV253" i="1"/>
  <c r="DL253" i="1"/>
  <c r="GR253" i="1" s="1"/>
  <c r="EG253" i="1"/>
  <c r="CQ253" i="1"/>
  <c r="AX249" i="1"/>
  <c r="EY249" i="1"/>
  <c r="ED249" i="1"/>
  <c r="DI249" i="1"/>
  <c r="GO249" i="1" s="1"/>
  <c r="BS249" i="1"/>
  <c r="CN249" i="1"/>
  <c r="FT249" i="1" s="1"/>
  <c r="BX67" i="1"/>
  <c r="FD67" i="1"/>
  <c r="BC67" i="1"/>
  <c r="FY67" i="1" s="1"/>
  <c r="EI67" i="1"/>
  <c r="CS67" i="1"/>
  <c r="DN67" i="1"/>
  <c r="GT67" i="1" s="1"/>
  <c r="DP255" i="1"/>
  <c r="FF255" i="1"/>
  <c r="EK255" i="1"/>
  <c r="BE255" i="1"/>
  <c r="CU255" i="1"/>
  <c r="BZ255" i="1"/>
  <c r="DW66" i="1"/>
  <c r="CG66" i="1"/>
  <c r="ER66" i="1"/>
  <c r="AQ66" i="1"/>
  <c r="BL66" i="1"/>
  <c r="DB66" i="1"/>
  <c r="GH66" i="1" s="1"/>
  <c r="DT262" i="1"/>
  <c r="BI262" i="1"/>
  <c r="EO262" i="1"/>
  <c r="CD262" i="1"/>
  <c r="AN262" i="1"/>
  <c r="CY262" i="1"/>
  <c r="GE262" i="1" s="1"/>
  <c r="DD263" i="1"/>
  <c r="ET263" i="1"/>
  <c r="CI263" i="1"/>
  <c r="BN263" i="1"/>
  <c r="AS263" i="1"/>
  <c r="DY263" i="1"/>
  <c r="GJ263" i="1" s="1"/>
  <c r="AM265" i="1"/>
  <c r="BH265" i="1"/>
  <c r="EN265" i="1"/>
  <c r="DS265" i="1"/>
  <c r="CX265" i="1"/>
  <c r="CC265" i="1"/>
  <c r="AZ266" i="1"/>
  <c r="FA266" i="1"/>
  <c r="BU266" i="1"/>
  <c r="CP266" i="1"/>
  <c r="EF266" i="1"/>
  <c r="DK266" i="1"/>
  <c r="EW270" i="1"/>
  <c r="AV270" i="1"/>
  <c r="FR270" i="1" s="1"/>
  <c r="BQ270" i="1"/>
  <c r="EB270" i="1"/>
  <c r="CL270" i="1"/>
  <c r="DG270" i="1"/>
  <c r="AP177" i="1"/>
  <c r="DA177" i="1"/>
  <c r="CF177" i="1"/>
  <c r="BK177" i="1"/>
  <c r="DV177" i="1"/>
  <c r="EQ177" i="1"/>
  <c r="EA273" i="1"/>
  <c r="CK273" i="1"/>
  <c r="AU273" i="1"/>
  <c r="DF273" i="1"/>
  <c r="GL273" i="1" s="1"/>
  <c r="EV273" i="1"/>
  <c r="BP273" i="1"/>
  <c r="CE275" i="1"/>
  <c r="BJ275" i="1"/>
  <c r="EP275" i="1"/>
  <c r="AO275" i="1"/>
  <c r="DU275" i="1"/>
  <c r="CZ275" i="1"/>
  <c r="GF275" i="1" s="1"/>
  <c r="DM276" i="1"/>
  <c r="EH276" i="1"/>
  <c r="BB276" i="1"/>
  <c r="BW276" i="1"/>
  <c r="CR276" i="1"/>
  <c r="FC276" i="1"/>
  <c r="GS276" i="1" s="1"/>
  <c r="GG186" i="1"/>
  <c r="FY187" i="1"/>
  <c r="DT280" i="1"/>
  <c r="EO280" i="1"/>
  <c r="BI280" i="1"/>
  <c r="AN280" i="1"/>
  <c r="FJ280" i="1" s="1"/>
  <c r="CY280" i="1"/>
  <c r="CD280" i="1"/>
  <c r="GJ195" i="1"/>
  <c r="FW195" i="1"/>
  <c r="HM195" i="1" s="1"/>
  <c r="GD197" i="1"/>
  <c r="FI204" i="1"/>
  <c r="GY204" i="1" s="1"/>
  <c r="ET92" i="1"/>
  <c r="DY92" i="1"/>
  <c r="CI92" i="1"/>
  <c r="AS92" i="1"/>
  <c r="DD92" i="1"/>
  <c r="BN92" i="1"/>
  <c r="EQ93" i="1"/>
  <c r="AP93" i="1"/>
  <c r="DV93" i="1"/>
  <c r="CF93" i="1"/>
  <c r="BK93" i="1"/>
  <c r="DA93" i="1"/>
  <c r="GG93" i="1" s="1"/>
  <c r="EN94" i="1"/>
  <c r="CX94" i="1"/>
  <c r="GD94" i="1" s="1"/>
  <c r="BH94" i="1"/>
  <c r="AM94" i="1"/>
  <c r="DS94" i="1"/>
  <c r="CC94" i="1"/>
  <c r="FD94" i="1"/>
  <c r="BX94" i="1"/>
  <c r="CS94" i="1"/>
  <c r="DN94" i="1"/>
  <c r="GT94" i="1" s="1"/>
  <c r="BC94" i="1"/>
  <c r="EI94" i="1"/>
  <c r="CP95" i="1"/>
  <c r="EF95" i="1"/>
  <c r="DK95" i="1"/>
  <c r="AZ95" i="1"/>
  <c r="FV95" i="1" s="1"/>
  <c r="BU95" i="1"/>
  <c r="FA95" i="1"/>
  <c r="GQ95" i="1" s="1"/>
  <c r="DH96" i="1"/>
  <c r="BR96" i="1"/>
  <c r="EX96" i="1"/>
  <c r="EC96" i="1"/>
  <c r="CM96" i="1"/>
  <c r="AW96" i="1"/>
  <c r="FS96" i="1" s="1"/>
  <c r="DZ97" i="1"/>
  <c r="BO97" i="1"/>
  <c r="EU97" i="1"/>
  <c r="DE97" i="1"/>
  <c r="GK97" i="1" s="1"/>
  <c r="AT97" i="1"/>
  <c r="CJ97" i="1"/>
  <c r="Q137" i="1"/>
  <c r="Q114" i="1"/>
  <c r="EM109" i="1"/>
  <c r="CW109" i="1"/>
  <c r="GC109" i="1" s="1"/>
  <c r="AL109" i="1"/>
  <c r="Q122" i="1"/>
  <c r="BG109" i="1"/>
  <c r="Q125" i="1"/>
  <c r="DR109" i="1"/>
  <c r="CB109" i="1"/>
  <c r="FH198" i="1"/>
  <c r="EM254" i="1"/>
  <c r="CB254" i="1"/>
  <c r="CW254" i="1"/>
  <c r="DR254" i="1"/>
  <c r="AL254" i="1"/>
  <c r="FH254" i="1" s="1"/>
  <c r="BG254" i="1"/>
  <c r="CB12" i="1"/>
  <c r="EM12" i="1"/>
  <c r="BG12" i="1"/>
  <c r="AL12" i="1"/>
  <c r="DR12" i="1"/>
  <c r="CW12" i="1"/>
  <c r="AG145" i="1"/>
  <c r="EH140" i="1"/>
  <c r="BB140" i="1"/>
  <c r="FX140" i="1" s="1"/>
  <c r="CR140" i="1"/>
  <c r="FC140" i="1"/>
  <c r="DM140" i="1"/>
  <c r="BW140" i="1"/>
  <c r="AI338" i="1"/>
  <c r="AI342" i="1"/>
  <c r="AI346" i="1"/>
  <c r="AI353" i="1"/>
  <c r="BY333" i="1"/>
  <c r="DO333" i="1"/>
  <c r="GU333" i="1" s="1"/>
  <c r="FE333" i="1"/>
  <c r="EJ333" i="1"/>
  <c r="CT333" i="1"/>
  <c r="BD333" i="1"/>
  <c r="FZ333" i="1" s="1"/>
  <c r="EQ144" i="1"/>
  <c r="DA144" i="1"/>
  <c r="GG144" i="1" s="1"/>
  <c r="BK144" i="1"/>
  <c r="DV144" i="1"/>
  <c r="CF144" i="1"/>
  <c r="AP144" i="1"/>
  <c r="FL144" i="1" s="1"/>
  <c r="R158" i="1"/>
  <c r="DS148" i="1"/>
  <c r="R171" i="1"/>
  <c r="R163" i="1"/>
  <c r="BH148" i="1"/>
  <c r="CX148" i="1"/>
  <c r="GD148" i="1" s="1"/>
  <c r="EN148" i="1"/>
  <c r="AM148" i="1"/>
  <c r="FI148" i="1" s="1"/>
  <c r="CC148" i="1"/>
  <c r="AE160" i="1"/>
  <c r="FA149" i="1"/>
  <c r="DK149" i="1"/>
  <c r="EF149" i="1"/>
  <c r="AZ149" i="1"/>
  <c r="FV149" i="1" s="1"/>
  <c r="CP149" i="1"/>
  <c r="BU149" i="1"/>
  <c r="Y164" i="1"/>
  <c r="EU152" i="1"/>
  <c r="DE152" i="1"/>
  <c r="DZ152" i="1"/>
  <c r="CJ152" i="1"/>
  <c r="AT152" i="1"/>
  <c r="FP152" i="1" s="1"/>
  <c r="BO152" i="1"/>
  <c r="DT159" i="1"/>
  <c r="BI159" i="1"/>
  <c r="AN159" i="1"/>
  <c r="FJ159" i="1" s="1"/>
  <c r="EO159" i="1"/>
  <c r="CY159" i="1"/>
  <c r="GE159" i="1" s="1"/>
  <c r="CD159" i="1"/>
  <c r="U304" i="1"/>
  <c r="DV299" i="1"/>
  <c r="CF299" i="1"/>
  <c r="DA299" i="1"/>
  <c r="AP299" i="1"/>
  <c r="FL299" i="1" s="1"/>
  <c r="BK299" i="1"/>
  <c r="EQ299" i="1"/>
  <c r="Z122" i="1"/>
  <c r="DF109" i="1"/>
  <c r="Z137" i="1"/>
  <c r="BP109" i="1"/>
  <c r="EV109" i="1"/>
  <c r="Z114" i="1"/>
  <c r="CK109" i="1"/>
  <c r="AU109" i="1"/>
  <c r="FQ109" i="1" s="1"/>
  <c r="Z125" i="1"/>
  <c r="EA109" i="1"/>
  <c r="EX307" i="1"/>
  <c r="DH307" i="1"/>
  <c r="GN307" i="1" s="1"/>
  <c r="AB322" i="1"/>
  <c r="AB317" i="1"/>
  <c r="EC307" i="1"/>
  <c r="AB330" i="1"/>
  <c r="AW307" i="1"/>
  <c r="CM307" i="1"/>
  <c r="BR307" i="1"/>
  <c r="AG128" i="1"/>
  <c r="CR117" i="1"/>
  <c r="EH117" i="1"/>
  <c r="BB117" i="1"/>
  <c r="DM117" i="1"/>
  <c r="GS117" i="1" s="1"/>
  <c r="FC117" i="1"/>
  <c r="BW117" i="1"/>
  <c r="FX117" i="1" s="1"/>
  <c r="AB129" i="1"/>
  <c r="CM118" i="1"/>
  <c r="EC118" i="1"/>
  <c r="AW118" i="1"/>
  <c r="AB136" i="1"/>
  <c r="BR118" i="1"/>
  <c r="FS118" i="1" s="1"/>
  <c r="EX118" i="1"/>
  <c r="DH118" i="1"/>
  <c r="GN118" i="1" s="1"/>
  <c r="HI118" i="1" s="1"/>
  <c r="AB124" i="1"/>
  <c r="AA324" i="1"/>
  <c r="DG312" i="1"/>
  <c r="EB312" i="1"/>
  <c r="EW312" i="1"/>
  <c r="BQ312" i="1"/>
  <c r="CL312" i="1"/>
  <c r="AV312" i="1"/>
  <c r="FR312" i="1" s="1"/>
  <c r="CQ27" i="1"/>
  <c r="BA27" i="1"/>
  <c r="EG27" i="1"/>
  <c r="BV27" i="1"/>
  <c r="FW27" i="1" s="1"/>
  <c r="HM27" i="1" s="1"/>
  <c r="FB27" i="1"/>
  <c r="DL27" i="1"/>
  <c r="GR27" i="1" s="1"/>
  <c r="DS6" i="1"/>
  <c r="CC6" i="1"/>
  <c r="BH6" i="1"/>
  <c r="CX6" i="1"/>
  <c r="AM6" i="1"/>
  <c r="EN6" i="1"/>
  <c r="GD6" i="1" s="1"/>
  <c r="CP7" i="1"/>
  <c r="BU7" i="1"/>
  <c r="DK7" i="1"/>
  <c r="FA7" i="1"/>
  <c r="AZ7" i="1"/>
  <c r="EF7" i="1"/>
  <c r="FF8" i="1"/>
  <c r="BE8" i="1"/>
  <c r="EK8" i="1"/>
  <c r="DP8" i="1"/>
  <c r="GV8" i="1" s="1"/>
  <c r="CU8" i="1"/>
  <c r="BZ8" i="1"/>
  <c r="CD34" i="1"/>
  <c r="BI34" i="1"/>
  <c r="CY34" i="1"/>
  <c r="DT34" i="1"/>
  <c r="EO34" i="1"/>
  <c r="AN34" i="1"/>
  <c r="FJ34" i="1" s="1"/>
  <c r="DI14" i="1"/>
  <c r="BS14" i="1"/>
  <c r="EY14" i="1"/>
  <c r="AX14" i="1"/>
  <c r="CN14" i="1"/>
  <c r="ED14" i="1"/>
  <c r="BC15" i="1"/>
  <c r="CS15" i="1"/>
  <c r="FD15" i="1"/>
  <c r="EI15" i="1"/>
  <c r="DN15" i="1"/>
  <c r="BX15" i="1"/>
  <c r="CE49" i="1"/>
  <c r="AO49" i="1"/>
  <c r="FK49" i="1" s="1"/>
  <c r="DU49" i="1"/>
  <c r="BJ49" i="1"/>
  <c r="CZ49" i="1"/>
  <c r="EP49" i="1"/>
  <c r="CU49" i="1"/>
  <c r="FF49" i="1"/>
  <c r="EK49" i="1"/>
  <c r="BE49" i="1"/>
  <c r="GA49" i="1" s="1"/>
  <c r="HQ49" i="1" s="1"/>
  <c r="BZ49" i="1"/>
  <c r="DP49" i="1"/>
  <c r="GV49" i="1" s="1"/>
  <c r="BL19" i="1"/>
  <c r="CG19" i="1"/>
  <c r="AQ19" i="1"/>
  <c r="ER19" i="1"/>
  <c r="DW19" i="1"/>
  <c r="DB19" i="1"/>
  <c r="GH19" i="1" s="1"/>
  <c r="ET44" i="1"/>
  <c r="AS44" i="1"/>
  <c r="FO44" i="1" s="1"/>
  <c r="HE44" i="1" s="1"/>
  <c r="DY44" i="1"/>
  <c r="CI44" i="1"/>
  <c r="BN44" i="1"/>
  <c r="DD44" i="1"/>
  <c r="GJ44" i="1" s="1"/>
  <c r="BH46" i="1"/>
  <c r="CX46" i="1"/>
  <c r="GD46" i="1" s="1"/>
  <c r="AM46" i="1"/>
  <c r="FI46" i="1" s="1"/>
  <c r="EN46" i="1"/>
  <c r="CC46" i="1"/>
  <c r="DS46" i="1"/>
  <c r="CH24" i="1"/>
  <c r="AR24" i="1"/>
  <c r="DX24" i="1"/>
  <c r="BM24" i="1"/>
  <c r="DC24" i="1"/>
  <c r="ES24" i="1"/>
  <c r="CM48" i="1"/>
  <c r="DH48" i="1"/>
  <c r="AW48" i="1"/>
  <c r="FS48" i="1" s="1"/>
  <c r="EC48" i="1"/>
  <c r="BR48" i="1"/>
  <c r="EX48" i="1"/>
  <c r="EZ51" i="1"/>
  <c r="AY51" i="1"/>
  <c r="FU51" i="1" s="1"/>
  <c r="DJ51" i="1"/>
  <c r="EE51" i="1"/>
  <c r="CO51" i="1"/>
  <c r="BT51" i="1"/>
  <c r="DL244" i="1"/>
  <c r="CQ244" i="1"/>
  <c r="FB244" i="1"/>
  <c r="BA244" i="1"/>
  <c r="FW244" i="1" s="1"/>
  <c r="HM244" i="1" s="1"/>
  <c r="BV244" i="1"/>
  <c r="EG244" i="1"/>
  <c r="GR244" i="1" s="1"/>
  <c r="DS59" i="1"/>
  <c r="AM59" i="1"/>
  <c r="CC59" i="1"/>
  <c r="BH59" i="1"/>
  <c r="FI59" i="1" s="1"/>
  <c r="EN59" i="1"/>
  <c r="CX59" i="1"/>
  <c r="GD59" i="1" s="1"/>
  <c r="AU250" i="1"/>
  <c r="BP250" i="1"/>
  <c r="EV250" i="1"/>
  <c r="EA250" i="1"/>
  <c r="CK250" i="1"/>
  <c r="DF250" i="1"/>
  <c r="GL250" i="1" s="1"/>
  <c r="CH251" i="1"/>
  <c r="DX251" i="1"/>
  <c r="BM251" i="1"/>
  <c r="AR251" i="1"/>
  <c r="FN251" i="1" s="1"/>
  <c r="DC251" i="1"/>
  <c r="ES251" i="1"/>
  <c r="EC247" i="1"/>
  <c r="DH247" i="1"/>
  <c r="EX247" i="1"/>
  <c r="CM247" i="1"/>
  <c r="AW247" i="1"/>
  <c r="BR247" i="1"/>
  <c r="Y62" i="1"/>
  <c r="BO57" i="1"/>
  <c r="DE57" i="1"/>
  <c r="CJ57" i="1"/>
  <c r="EU57" i="1"/>
  <c r="AT57" i="1"/>
  <c r="FP57" i="1" s="1"/>
  <c r="DZ57" i="1"/>
  <c r="FC261" i="1"/>
  <c r="BW261" i="1"/>
  <c r="BB261" i="1"/>
  <c r="DM261" i="1"/>
  <c r="EH261" i="1"/>
  <c r="CR261" i="1"/>
  <c r="CD67" i="1"/>
  <c r="DT67" i="1"/>
  <c r="BI67" i="1"/>
  <c r="AN67" i="1"/>
  <c r="EO67" i="1"/>
  <c r="CY67" i="1"/>
  <c r="DA255" i="1"/>
  <c r="EQ255" i="1"/>
  <c r="DV255" i="1"/>
  <c r="AP255" i="1"/>
  <c r="CF255" i="1"/>
  <c r="BK255" i="1"/>
  <c r="Z70" i="1"/>
  <c r="CK65" i="1"/>
  <c r="BP65" i="1"/>
  <c r="EV65" i="1"/>
  <c r="DF65" i="1"/>
  <c r="GL65" i="1" s="1"/>
  <c r="AU65" i="1"/>
  <c r="EA65" i="1"/>
  <c r="EC175" i="1"/>
  <c r="DH175" i="1"/>
  <c r="GN175" i="1" s="1"/>
  <c r="EX175" i="1"/>
  <c r="CM175" i="1"/>
  <c r="BR175" i="1"/>
  <c r="AW175" i="1"/>
  <c r="FS175" i="1" s="1"/>
  <c r="HI175" i="1" s="1"/>
  <c r="FC263" i="1"/>
  <c r="BW263" i="1"/>
  <c r="CR263" i="1"/>
  <c r="DM263" i="1"/>
  <c r="BB263" i="1"/>
  <c r="EH263" i="1"/>
  <c r="AV265" i="1"/>
  <c r="EB265" i="1"/>
  <c r="EW265" i="1"/>
  <c r="BQ265" i="1"/>
  <c r="CL265" i="1"/>
  <c r="DG265" i="1"/>
  <c r="DX269" i="1"/>
  <c r="ES269" i="1"/>
  <c r="BM269" i="1"/>
  <c r="AR269" i="1"/>
  <c r="DC269" i="1"/>
  <c r="CH269" i="1"/>
  <c r="BE270" i="1"/>
  <c r="GA270" i="1" s="1"/>
  <c r="FF270" i="1"/>
  <c r="BZ270" i="1"/>
  <c r="EK270" i="1"/>
  <c r="CU270" i="1"/>
  <c r="DP270" i="1"/>
  <c r="GV270" i="1" s="1"/>
  <c r="CO81" i="1"/>
  <c r="DJ81" i="1"/>
  <c r="GP81" i="1" s="1"/>
  <c r="EE81" i="1"/>
  <c r="EZ81" i="1"/>
  <c r="AY81" i="1"/>
  <c r="BT81" i="1"/>
  <c r="DO273" i="1"/>
  <c r="FE273" i="1"/>
  <c r="BY273" i="1"/>
  <c r="BD273" i="1"/>
  <c r="FZ273" i="1" s="1"/>
  <c r="CT273" i="1"/>
  <c r="EJ273" i="1"/>
  <c r="CN275" i="1"/>
  <c r="ED275" i="1"/>
  <c r="EY275" i="1"/>
  <c r="BS275" i="1"/>
  <c r="AX275" i="1"/>
  <c r="DI275" i="1"/>
  <c r="GO275" i="1" s="1"/>
  <c r="BM278" i="1"/>
  <c r="CH278" i="1"/>
  <c r="DX278" i="1"/>
  <c r="DC278" i="1"/>
  <c r="AR278" i="1"/>
  <c r="ES278" i="1"/>
  <c r="FR187" i="1"/>
  <c r="EX89" i="1"/>
  <c r="EC89" i="1"/>
  <c r="AW89" i="1"/>
  <c r="DH89" i="1"/>
  <c r="BR89" i="1"/>
  <c r="CM89" i="1"/>
  <c r="FU196" i="1"/>
  <c r="HK196" i="1" s="1"/>
  <c r="BB282" i="1"/>
  <c r="DM282" i="1"/>
  <c r="BW282" i="1"/>
  <c r="CR282" i="1"/>
  <c r="FX282" i="1" s="1"/>
  <c r="EH282" i="1"/>
  <c r="FC282" i="1"/>
  <c r="EU92" i="1"/>
  <c r="DZ92" i="1"/>
  <c r="CJ92" i="1"/>
  <c r="AT92" i="1"/>
  <c r="FP92" i="1" s="1"/>
  <c r="BO92" i="1"/>
  <c r="DE92" i="1"/>
  <c r="BL93" i="1"/>
  <c r="ER93" i="1"/>
  <c r="DB93" i="1"/>
  <c r="CG93" i="1"/>
  <c r="AQ93" i="1"/>
  <c r="DW93" i="1"/>
  <c r="EO94" i="1"/>
  <c r="CY94" i="1"/>
  <c r="BI94" i="1"/>
  <c r="AN94" i="1"/>
  <c r="FJ94" i="1" s="1"/>
  <c r="CD94" i="1"/>
  <c r="DT94" i="1"/>
  <c r="GE94" i="1" s="1"/>
  <c r="FE94" i="1"/>
  <c r="DO94" i="1"/>
  <c r="BY94" i="1"/>
  <c r="BD94" i="1"/>
  <c r="EJ94" i="1"/>
  <c r="CT94" i="1"/>
  <c r="DL95" i="1"/>
  <c r="EG95" i="1"/>
  <c r="BA95" i="1"/>
  <c r="CQ95" i="1"/>
  <c r="BV95" i="1"/>
  <c r="FB95" i="1"/>
  <c r="DI96" i="1"/>
  <c r="CN96" i="1"/>
  <c r="ED96" i="1"/>
  <c r="AX96" i="1"/>
  <c r="BS96" i="1"/>
  <c r="EY96" i="1"/>
  <c r="GO96" i="1" s="1"/>
  <c r="DF215" i="1"/>
  <c r="AU215" i="1"/>
  <c r="EA215" i="1"/>
  <c r="CK215" i="1"/>
  <c r="EV215" i="1"/>
  <c r="GL215" i="1" s="1"/>
  <c r="BP215" i="1"/>
  <c r="FQ215" i="1" s="1"/>
  <c r="HG215" i="1" s="1"/>
  <c r="DR112" i="1"/>
  <c r="CB112" i="1"/>
  <c r="AL112" i="1"/>
  <c r="EM112" i="1"/>
  <c r="CW112" i="1"/>
  <c r="BG112" i="1"/>
  <c r="DR235" i="1"/>
  <c r="AL235" i="1"/>
  <c r="FH235" i="1" s="1"/>
  <c r="GX235" i="1" s="1"/>
  <c r="EM235" i="1"/>
  <c r="BG235" i="1"/>
  <c r="Q236" i="1"/>
  <c r="CW235" i="1"/>
  <c r="GC235" i="1" s="1"/>
  <c r="CB235" i="1"/>
  <c r="GC204" i="1"/>
  <c r="EM52" i="1"/>
  <c r="BG52" i="1"/>
  <c r="AL52" i="1"/>
  <c r="CB52" i="1"/>
  <c r="DR52" i="1"/>
  <c r="CW52" i="1"/>
  <c r="GC52" i="1" s="1"/>
  <c r="FQ207" i="1"/>
  <c r="W345" i="1"/>
  <c r="W348" i="1"/>
  <c r="W337" i="1"/>
  <c r="DC332" i="1"/>
  <c r="DX332" i="1"/>
  <c r="ES332" i="1"/>
  <c r="AR332" i="1"/>
  <c r="BM332" i="1"/>
  <c r="CH332" i="1"/>
  <c r="AB151" i="1"/>
  <c r="AB170" i="1"/>
  <c r="EC142" i="1"/>
  <c r="EX142" i="1"/>
  <c r="AB162" i="1"/>
  <c r="AB147" i="1"/>
  <c r="AW142" i="1"/>
  <c r="DH142" i="1"/>
  <c r="GN142" i="1" s="1"/>
  <c r="CM142" i="1"/>
  <c r="BR142" i="1"/>
  <c r="AB155" i="1"/>
  <c r="AD236" i="1"/>
  <c r="CO235" i="1"/>
  <c r="EE235" i="1"/>
  <c r="AY235" i="1"/>
  <c r="BT235" i="1"/>
  <c r="EZ235" i="1"/>
  <c r="DJ235" i="1"/>
  <c r="GP235" i="1" s="1"/>
  <c r="DO148" i="1"/>
  <c r="EJ148" i="1"/>
  <c r="AI171" i="1"/>
  <c r="AI158" i="1"/>
  <c r="AI163" i="1"/>
  <c r="BY148" i="1"/>
  <c r="CT148" i="1"/>
  <c r="FE148" i="1"/>
  <c r="BD148" i="1"/>
  <c r="ED150" i="1"/>
  <c r="AC161" i="1"/>
  <c r="AC156" i="1"/>
  <c r="DI150" i="1"/>
  <c r="CN150" i="1"/>
  <c r="AC168" i="1"/>
  <c r="EY150" i="1"/>
  <c r="AX150" i="1"/>
  <c r="BS150" i="1"/>
  <c r="DX153" i="1"/>
  <c r="ES153" i="1"/>
  <c r="W165" i="1"/>
  <c r="BM153" i="1"/>
  <c r="DC153" i="1"/>
  <c r="CH153" i="1"/>
  <c r="AR153" i="1"/>
  <c r="EX350" i="1"/>
  <c r="DH350" i="1"/>
  <c r="EC350" i="1"/>
  <c r="CM350" i="1"/>
  <c r="AW350" i="1"/>
  <c r="FS350" i="1" s="1"/>
  <c r="BR350" i="1"/>
  <c r="FC167" i="1"/>
  <c r="DM167" i="1"/>
  <c r="BW167" i="1"/>
  <c r="EH167" i="1"/>
  <c r="CR167" i="1"/>
  <c r="BB167" i="1"/>
  <c r="AI313" i="1"/>
  <c r="AI305" i="1"/>
  <c r="AI316" i="1"/>
  <c r="CT300" i="1"/>
  <c r="BY300" i="1"/>
  <c r="DO300" i="1"/>
  <c r="FE300" i="1"/>
  <c r="BD300" i="1"/>
  <c r="EJ300" i="1"/>
  <c r="DV116" i="1"/>
  <c r="BK116" i="1"/>
  <c r="EQ116" i="1"/>
  <c r="DA116" i="1"/>
  <c r="GG116" i="1" s="1"/>
  <c r="AP116" i="1"/>
  <c r="U131" i="1"/>
  <c r="CF116" i="1"/>
  <c r="U139" i="1"/>
  <c r="U126" i="1"/>
  <c r="BM326" i="1"/>
  <c r="AR326" i="1"/>
  <c r="CH326" i="1"/>
  <c r="DC326" i="1"/>
  <c r="ES326" i="1"/>
  <c r="DX326" i="1"/>
  <c r="DM318" i="1"/>
  <c r="EH318" i="1"/>
  <c r="FC318" i="1"/>
  <c r="GS318" i="1" s="1"/>
  <c r="CR318" i="1"/>
  <c r="BW318" i="1"/>
  <c r="BB318" i="1"/>
  <c r="EN311" i="1"/>
  <c r="R323" i="1"/>
  <c r="CX311" i="1"/>
  <c r="GD311" i="1" s="1"/>
  <c r="DS311" i="1"/>
  <c r="BH311" i="1"/>
  <c r="AM311" i="1"/>
  <c r="CC311" i="1"/>
  <c r="BJ121" i="1"/>
  <c r="T133" i="1"/>
  <c r="CZ121" i="1"/>
  <c r="AO121" i="1"/>
  <c r="FK121" i="1" s="1"/>
  <c r="DU121" i="1"/>
  <c r="EP121" i="1"/>
  <c r="CE121" i="1"/>
  <c r="BT28" i="1"/>
  <c r="EZ28" i="1"/>
  <c r="DJ28" i="1"/>
  <c r="CO28" i="1"/>
  <c r="EE28" i="1"/>
  <c r="AY28" i="1"/>
  <c r="DO29" i="1"/>
  <c r="GU29" i="1" s="1"/>
  <c r="CT29" i="1"/>
  <c r="BD29" i="1"/>
  <c r="FZ29" i="1" s="1"/>
  <c r="EJ29" i="1"/>
  <c r="FE29" i="1"/>
  <c r="BY29" i="1"/>
  <c r="EY8" i="1"/>
  <c r="CN8" i="1"/>
  <c r="DI8" i="1"/>
  <c r="GO8" i="1" s="1"/>
  <c r="BS8" i="1"/>
  <c r="AX8" i="1"/>
  <c r="FT8" i="1" s="1"/>
  <c r="ED8" i="1"/>
  <c r="DH11" i="1"/>
  <c r="BR11" i="1"/>
  <c r="CM11" i="1"/>
  <c r="EX11" i="1"/>
  <c r="EC11" i="1"/>
  <c r="AW11" i="1"/>
  <c r="BW12" i="1"/>
  <c r="CR12" i="1"/>
  <c r="FC12" i="1"/>
  <c r="BB12" i="1"/>
  <c r="EH12" i="1"/>
  <c r="DM12" i="1"/>
  <c r="AV15" i="1"/>
  <c r="EB15" i="1"/>
  <c r="EW15" i="1"/>
  <c r="CL15" i="1"/>
  <c r="DG15" i="1"/>
  <c r="BQ15" i="1"/>
  <c r="BV16" i="1"/>
  <c r="BA16" i="1"/>
  <c r="CQ16" i="1"/>
  <c r="FB16" i="1"/>
  <c r="DL16" i="1"/>
  <c r="EG16" i="1"/>
  <c r="EY49" i="1"/>
  <c r="DI49" i="1"/>
  <c r="BS49" i="1"/>
  <c r="CN49" i="1"/>
  <c r="ED49" i="1"/>
  <c r="AX49" i="1"/>
  <c r="CS41" i="1"/>
  <c r="BX41" i="1"/>
  <c r="DN41" i="1"/>
  <c r="EI41" i="1"/>
  <c r="FD41" i="1"/>
  <c r="BC41" i="1"/>
  <c r="BE20" i="1"/>
  <c r="CU20" i="1"/>
  <c r="FF20" i="1"/>
  <c r="BZ20" i="1"/>
  <c r="DP20" i="1"/>
  <c r="EK20" i="1"/>
  <c r="CO22" i="1"/>
  <c r="EE22" i="1"/>
  <c r="AY22" i="1"/>
  <c r="EZ22" i="1"/>
  <c r="DJ22" i="1"/>
  <c r="GP22" i="1" s="1"/>
  <c r="BT22" i="1"/>
  <c r="EJ23" i="1"/>
  <c r="BD23" i="1"/>
  <c r="DO23" i="1"/>
  <c r="GU23" i="1" s="1"/>
  <c r="BY23" i="1"/>
  <c r="CT23" i="1"/>
  <c r="FE23" i="1"/>
  <c r="DA48" i="1"/>
  <c r="GG48" i="1" s="1"/>
  <c r="DV48" i="1"/>
  <c r="CF48" i="1"/>
  <c r="AP48" i="1"/>
  <c r="BK48" i="1"/>
  <c r="EQ48" i="1"/>
  <c r="AO243" i="1"/>
  <c r="FK243" i="1" s="1"/>
  <c r="CZ243" i="1"/>
  <c r="EP243" i="1"/>
  <c r="BJ243" i="1"/>
  <c r="CE243" i="1"/>
  <c r="DU243" i="1"/>
  <c r="AT53" i="1"/>
  <c r="CJ53" i="1"/>
  <c r="BO53" i="1"/>
  <c r="DE53" i="1"/>
  <c r="DZ53" i="1"/>
  <c r="EU53" i="1"/>
  <c r="BY250" i="1"/>
  <c r="BD250" i="1"/>
  <c r="FE250" i="1"/>
  <c r="EJ250" i="1"/>
  <c r="CT250" i="1"/>
  <c r="DO250" i="1"/>
  <c r="AF60" i="1"/>
  <c r="BA55" i="1"/>
  <c r="EG55" i="1"/>
  <c r="DL55" i="1"/>
  <c r="FB55" i="1"/>
  <c r="BV55" i="1"/>
  <c r="CQ55" i="1"/>
  <c r="FW55" i="1" s="1"/>
  <c r="EQ252" i="1"/>
  <c r="DV252" i="1"/>
  <c r="BK252" i="1"/>
  <c r="CF252" i="1"/>
  <c r="DA252" i="1"/>
  <c r="AP252" i="1"/>
  <c r="FL252" i="1" s="1"/>
  <c r="CX253" i="1"/>
  <c r="EN253" i="1"/>
  <c r="BH253" i="1"/>
  <c r="DS253" i="1"/>
  <c r="AM253" i="1"/>
  <c r="CC253" i="1"/>
  <c r="FI253" i="1" s="1"/>
  <c r="AW174" i="1"/>
  <c r="CM174" i="1"/>
  <c r="DH174" i="1"/>
  <c r="EC174" i="1"/>
  <c r="EX174" i="1"/>
  <c r="BR174" i="1"/>
  <c r="FS174" i="1" s="1"/>
  <c r="AG68" i="1"/>
  <c r="EH63" i="1"/>
  <c r="CR63" i="1"/>
  <c r="BB63" i="1"/>
  <c r="FC63" i="1"/>
  <c r="DM63" i="1"/>
  <c r="GS63" i="1" s="1"/>
  <c r="BW63" i="1"/>
  <c r="FE256" i="1"/>
  <c r="BD256" i="1"/>
  <c r="EJ256" i="1"/>
  <c r="DO256" i="1"/>
  <c r="BY256" i="1"/>
  <c r="CT256" i="1"/>
  <c r="EQ71" i="1"/>
  <c r="AP71" i="1"/>
  <c r="CF71" i="1"/>
  <c r="DV71" i="1"/>
  <c r="DA71" i="1"/>
  <c r="BK71" i="1"/>
  <c r="BP72" i="1"/>
  <c r="EA72" i="1"/>
  <c r="CK72" i="1"/>
  <c r="EV72" i="1"/>
  <c r="DF72" i="1"/>
  <c r="GL72" i="1" s="1"/>
  <c r="AU72" i="1"/>
  <c r="CE74" i="1"/>
  <c r="CZ74" i="1"/>
  <c r="BJ74" i="1"/>
  <c r="EP74" i="1"/>
  <c r="DU74" i="1"/>
  <c r="AO74" i="1"/>
  <c r="CR75" i="1"/>
  <c r="EH75" i="1"/>
  <c r="FC75" i="1"/>
  <c r="DM75" i="1"/>
  <c r="BW75" i="1"/>
  <c r="BB75" i="1"/>
  <c r="ED79" i="1"/>
  <c r="AX79" i="1"/>
  <c r="CN79" i="1"/>
  <c r="DI79" i="1"/>
  <c r="BS79" i="1"/>
  <c r="EY79" i="1"/>
  <c r="DC81" i="1"/>
  <c r="ES81" i="1"/>
  <c r="BM81" i="1"/>
  <c r="AR81" i="1"/>
  <c r="DX81" i="1"/>
  <c r="CH81" i="1"/>
  <c r="EC82" i="1"/>
  <c r="EX82" i="1"/>
  <c r="BR82" i="1"/>
  <c r="DH82" i="1"/>
  <c r="AW82" i="1"/>
  <c r="FS82" i="1" s="1"/>
  <c r="CM82" i="1"/>
  <c r="CG84" i="1"/>
  <c r="DW84" i="1"/>
  <c r="AQ84" i="1"/>
  <c r="DB84" i="1"/>
  <c r="ER84" i="1"/>
  <c r="BL84" i="1"/>
  <c r="EJ85" i="1"/>
  <c r="BD85" i="1"/>
  <c r="DO85" i="1"/>
  <c r="FE85" i="1"/>
  <c r="CT85" i="1"/>
  <c r="BY85" i="1"/>
  <c r="FL184" i="1"/>
  <c r="GI186" i="1"/>
  <c r="GN187" i="1"/>
  <c r="GV187" i="1"/>
  <c r="DV89" i="1"/>
  <c r="EQ89" i="1"/>
  <c r="AP89" i="1"/>
  <c r="FL89" i="1" s="1"/>
  <c r="BK89" i="1"/>
  <c r="DA89" i="1"/>
  <c r="GG89" i="1" s="1"/>
  <c r="CF89" i="1"/>
  <c r="FI195" i="1"/>
  <c r="FN196" i="1"/>
  <c r="HD196" i="1" s="1"/>
  <c r="GV197" i="1"/>
  <c r="FP198" i="1"/>
  <c r="BX91" i="1"/>
  <c r="DN91" i="1"/>
  <c r="BC91" i="1"/>
  <c r="EI91" i="1"/>
  <c r="FD91" i="1"/>
  <c r="CS91" i="1"/>
  <c r="FS204" i="1"/>
  <c r="HI204" i="1" s="1"/>
  <c r="FX205" i="1"/>
  <c r="CW358" i="1"/>
  <c r="GC358" i="1" s="1"/>
  <c r="AL358" i="1"/>
  <c r="CB358" i="1"/>
  <c r="EM358" i="1"/>
  <c r="BG358" i="1"/>
  <c r="DR358" i="1"/>
  <c r="AL177" i="1"/>
  <c r="DR177" i="1"/>
  <c r="CB177" i="1"/>
  <c r="BG177" i="1"/>
  <c r="EM177" i="1"/>
  <c r="CW177" i="1"/>
  <c r="AL242" i="1"/>
  <c r="FH242" i="1" s="1"/>
  <c r="CW242" i="1"/>
  <c r="EM242" i="1"/>
  <c r="DR242" i="1"/>
  <c r="BG242" i="1"/>
  <c r="CB242" i="1"/>
  <c r="FS207" i="1"/>
  <c r="AA336" i="1"/>
  <c r="CL331" i="1"/>
  <c r="AV331" i="1"/>
  <c r="EW331" i="1"/>
  <c r="EB331" i="1"/>
  <c r="BQ331" i="1"/>
  <c r="DG331" i="1"/>
  <c r="AF157" i="1"/>
  <c r="DL141" i="1"/>
  <c r="AF169" i="1"/>
  <c r="EG141" i="1"/>
  <c r="AF154" i="1"/>
  <c r="CQ141" i="1"/>
  <c r="FB141" i="1"/>
  <c r="AF146" i="1"/>
  <c r="BA141" i="1"/>
  <c r="FW141" i="1" s="1"/>
  <c r="BV141" i="1"/>
  <c r="BC334" i="1"/>
  <c r="FY334" i="1" s="1"/>
  <c r="CS334" i="1"/>
  <c r="DN334" i="1"/>
  <c r="FD334" i="1"/>
  <c r="EI334" i="1"/>
  <c r="BX334" i="1"/>
  <c r="CP335" i="1"/>
  <c r="EF335" i="1"/>
  <c r="AZ335" i="1"/>
  <c r="DK335" i="1"/>
  <c r="GQ335" i="1" s="1"/>
  <c r="BU335" i="1"/>
  <c r="FA335" i="1"/>
  <c r="DZ149" i="1"/>
  <c r="CJ149" i="1"/>
  <c r="BO149" i="1"/>
  <c r="EU149" i="1"/>
  <c r="Y160" i="1"/>
  <c r="DE149" i="1"/>
  <c r="AT149" i="1"/>
  <c r="FP149" i="1" s="1"/>
  <c r="DT152" i="1"/>
  <c r="CY152" i="1"/>
  <c r="GE152" i="1" s="1"/>
  <c r="AN152" i="1"/>
  <c r="CD152" i="1"/>
  <c r="EO152" i="1"/>
  <c r="S164" i="1"/>
  <c r="BI152" i="1"/>
  <c r="EG153" i="1"/>
  <c r="BV153" i="1"/>
  <c r="AF165" i="1"/>
  <c r="DL153" i="1"/>
  <c r="FB153" i="1"/>
  <c r="CQ153" i="1"/>
  <c r="BA153" i="1"/>
  <c r="FW153" i="1" s="1"/>
  <c r="DS167" i="1"/>
  <c r="EN167" i="1"/>
  <c r="BH167" i="1"/>
  <c r="CX167" i="1"/>
  <c r="GD167" i="1" s="1"/>
  <c r="CC167" i="1"/>
  <c r="AM167" i="1"/>
  <c r="FI167" i="1" s="1"/>
  <c r="T305" i="1"/>
  <c r="T313" i="1"/>
  <c r="T316" i="1"/>
  <c r="CZ300" i="1"/>
  <c r="GF300" i="1" s="1"/>
  <c r="HA300" i="1" s="1"/>
  <c r="BJ300" i="1"/>
  <c r="CE300" i="1"/>
  <c r="EP300" i="1"/>
  <c r="AO300" i="1"/>
  <c r="FK300" i="1" s="1"/>
  <c r="DU300" i="1"/>
  <c r="Y138" i="1"/>
  <c r="DE110" i="1"/>
  <c r="EU110" i="1"/>
  <c r="Y119" i="1"/>
  <c r="Y123" i="1"/>
  <c r="Y115" i="1"/>
  <c r="AT110" i="1"/>
  <c r="DZ110" i="1"/>
  <c r="Y130" i="1"/>
  <c r="CJ110" i="1"/>
  <c r="BO110" i="1"/>
  <c r="AA319" i="1"/>
  <c r="DG308" i="1"/>
  <c r="EW308" i="1"/>
  <c r="EB308" i="1"/>
  <c r="BQ308" i="1"/>
  <c r="CL308" i="1"/>
  <c r="AV308" i="1"/>
  <c r="CQ135" i="1"/>
  <c r="BV135" i="1"/>
  <c r="EG135" i="1"/>
  <c r="DL135" i="1"/>
  <c r="FB135" i="1"/>
  <c r="BA135" i="1"/>
  <c r="FD318" i="1"/>
  <c r="EI318" i="1"/>
  <c r="DN318" i="1"/>
  <c r="CS318" i="1"/>
  <c r="BX318" i="1"/>
  <c r="BC318" i="1"/>
  <c r="S323" i="1"/>
  <c r="DT311" i="1"/>
  <c r="CY311" i="1"/>
  <c r="GE311" i="1" s="1"/>
  <c r="EO311" i="1"/>
  <c r="BI311" i="1"/>
  <c r="AN311" i="1"/>
  <c r="CD311" i="1"/>
  <c r="DV121" i="1"/>
  <c r="BK121" i="1"/>
  <c r="U133" i="1"/>
  <c r="DA121" i="1"/>
  <c r="GG121" i="1" s="1"/>
  <c r="EQ121" i="1"/>
  <c r="AP121" i="1"/>
  <c r="FL121" i="1" s="1"/>
  <c r="CF121" i="1"/>
  <c r="AU27" i="1"/>
  <c r="CK27" i="1"/>
  <c r="EA27" i="1"/>
  <c r="BP27" i="1"/>
  <c r="EV27" i="1"/>
  <c r="DF27" i="1"/>
  <c r="BU28" i="1"/>
  <c r="DK28" i="1"/>
  <c r="FA28" i="1"/>
  <c r="CP28" i="1"/>
  <c r="AZ28" i="1"/>
  <c r="EF28" i="1"/>
  <c r="DZ7" i="1"/>
  <c r="CJ7" i="1"/>
  <c r="BO7" i="1"/>
  <c r="AT7" i="1"/>
  <c r="EU7" i="1"/>
  <c r="DE7" i="1"/>
  <c r="EZ31" i="1"/>
  <c r="AY31" i="1"/>
  <c r="CO31" i="1"/>
  <c r="DJ31" i="1"/>
  <c r="EE31" i="1"/>
  <c r="BT31" i="1"/>
  <c r="FE32" i="1"/>
  <c r="DO32" i="1"/>
  <c r="BY32" i="1"/>
  <c r="CT32" i="1"/>
  <c r="BD32" i="1"/>
  <c r="FZ32" i="1" s="1"/>
  <c r="EJ32" i="1"/>
  <c r="AR14" i="1"/>
  <c r="CH14" i="1"/>
  <c r="DC14" i="1"/>
  <c r="BM14" i="1"/>
  <c r="ES14" i="1"/>
  <c r="DX14" i="1"/>
  <c r="BL49" i="1"/>
  <c r="DB49" i="1"/>
  <c r="ER49" i="1"/>
  <c r="AQ49" i="1"/>
  <c r="CG49" i="1"/>
  <c r="DW49" i="1"/>
  <c r="BI18" i="1"/>
  <c r="CD18" i="1"/>
  <c r="CY18" i="1"/>
  <c r="GE18" i="1" s="1"/>
  <c r="EO18" i="1"/>
  <c r="DT18" i="1"/>
  <c r="AN18" i="1"/>
  <c r="BK43" i="1"/>
  <c r="AP43" i="1"/>
  <c r="CF43" i="1"/>
  <c r="DV43" i="1"/>
  <c r="DA43" i="1"/>
  <c r="GG43" i="1" s="1"/>
  <c r="EQ43" i="1"/>
  <c r="EV44" i="1"/>
  <c r="BP44" i="1"/>
  <c r="DF44" i="1"/>
  <c r="CK44" i="1"/>
  <c r="AU44" i="1"/>
  <c r="FQ44" i="1" s="1"/>
  <c r="EA44" i="1"/>
  <c r="EP46" i="1"/>
  <c r="AO46" i="1"/>
  <c r="CZ46" i="1"/>
  <c r="DU46" i="1"/>
  <c r="BJ46" i="1"/>
  <c r="CE46" i="1"/>
  <c r="BO47" i="1"/>
  <c r="EU47" i="1"/>
  <c r="AT47" i="1"/>
  <c r="FP47" i="1" s="1"/>
  <c r="DZ47" i="1"/>
  <c r="CJ47" i="1"/>
  <c r="DE47" i="1"/>
  <c r="CO25" i="1"/>
  <c r="AY25" i="1"/>
  <c r="BT25" i="1"/>
  <c r="FU25" i="1" s="1"/>
  <c r="EZ25" i="1"/>
  <c r="EE25" i="1"/>
  <c r="DJ25" i="1"/>
  <c r="BQ241" i="1"/>
  <c r="CL241" i="1"/>
  <c r="AV241" i="1"/>
  <c r="DG241" i="1"/>
  <c r="EW241" i="1"/>
  <c r="EB241" i="1"/>
  <c r="DI243" i="1"/>
  <c r="AX243" i="1"/>
  <c r="EY243" i="1"/>
  <c r="BS243" i="1"/>
  <c r="CN243" i="1"/>
  <c r="ED243" i="1"/>
  <c r="CS53" i="1"/>
  <c r="BC53" i="1"/>
  <c r="EI53" i="1"/>
  <c r="BX53" i="1"/>
  <c r="DN53" i="1"/>
  <c r="FD53" i="1"/>
  <c r="BR250" i="1"/>
  <c r="AW250" i="1"/>
  <c r="EX250" i="1"/>
  <c r="EC250" i="1"/>
  <c r="CM250" i="1"/>
  <c r="DH250" i="1"/>
  <c r="EU55" i="1"/>
  <c r="AT55" i="1"/>
  <c r="Y60" i="1"/>
  <c r="DZ55" i="1"/>
  <c r="BO55" i="1"/>
  <c r="DE55" i="1"/>
  <c r="CJ55" i="1"/>
  <c r="CR259" i="1"/>
  <c r="DM259" i="1"/>
  <c r="BW259" i="1"/>
  <c r="FC259" i="1"/>
  <c r="EH259" i="1"/>
  <c r="BB259" i="1"/>
  <c r="FX259" i="1" s="1"/>
  <c r="EZ252" i="1"/>
  <c r="EE252" i="1"/>
  <c r="CO252" i="1"/>
  <c r="DJ252" i="1"/>
  <c r="BT252" i="1"/>
  <c r="AY252" i="1"/>
  <c r="FU252" i="1" s="1"/>
  <c r="CT248" i="1"/>
  <c r="FE248" i="1"/>
  <c r="BY248" i="1"/>
  <c r="BD248" i="1"/>
  <c r="FZ248" i="1" s="1"/>
  <c r="DO248" i="1"/>
  <c r="EJ248" i="1"/>
  <c r="CC254" i="1"/>
  <c r="CX254" i="1"/>
  <c r="AM254" i="1"/>
  <c r="BH254" i="1"/>
  <c r="EN254" i="1"/>
  <c r="DS254" i="1"/>
  <c r="W69" i="1"/>
  <c r="AR64" i="1"/>
  <c r="CH64" i="1"/>
  <c r="DX64" i="1"/>
  <c r="DC64" i="1"/>
  <c r="ES64" i="1"/>
  <c r="BM64" i="1"/>
  <c r="DE257" i="1"/>
  <c r="GK257" i="1" s="1"/>
  <c r="AT257" i="1"/>
  <c r="EU257" i="1"/>
  <c r="BO257" i="1"/>
  <c r="DZ257" i="1"/>
  <c r="CJ257" i="1"/>
  <c r="FP257" i="1" s="1"/>
  <c r="EZ71" i="1"/>
  <c r="BT71" i="1"/>
  <c r="DJ71" i="1"/>
  <c r="GP71" i="1" s="1"/>
  <c r="EE71" i="1"/>
  <c r="AY71" i="1"/>
  <c r="FU71" i="1" s="1"/>
  <c r="CO71" i="1"/>
  <c r="FE263" i="1"/>
  <c r="BD263" i="1"/>
  <c r="DO263" i="1"/>
  <c r="CT263" i="1"/>
  <c r="BY263" i="1"/>
  <c r="EJ263" i="1"/>
  <c r="EY265" i="1"/>
  <c r="BS265" i="1"/>
  <c r="ED265" i="1"/>
  <c r="AX265" i="1"/>
  <c r="CN265" i="1"/>
  <c r="FT265" i="1" s="1"/>
  <c r="DI265" i="1"/>
  <c r="DZ269" i="1"/>
  <c r="AT269" i="1"/>
  <c r="BO269" i="1"/>
  <c r="EU269" i="1"/>
  <c r="CJ269" i="1"/>
  <c r="DE269" i="1"/>
  <c r="DT271" i="1"/>
  <c r="BI271" i="1"/>
  <c r="CD271" i="1"/>
  <c r="AN271" i="1"/>
  <c r="EO271" i="1"/>
  <c r="CY271" i="1"/>
  <c r="CQ81" i="1"/>
  <c r="EG81" i="1"/>
  <c r="BV81" i="1"/>
  <c r="FB81" i="1"/>
  <c r="DL81" i="1"/>
  <c r="GR81" i="1" s="1"/>
  <c r="BA81" i="1"/>
  <c r="EN274" i="1"/>
  <c r="AM274" i="1"/>
  <c r="CX274" i="1"/>
  <c r="CC274" i="1"/>
  <c r="DS274" i="1"/>
  <c r="BH274" i="1"/>
  <c r="EF275" i="1"/>
  <c r="AZ275" i="1"/>
  <c r="CP275" i="1"/>
  <c r="BU275" i="1"/>
  <c r="FA275" i="1"/>
  <c r="DK275" i="1"/>
  <c r="BO278" i="1"/>
  <c r="DZ278" i="1"/>
  <c r="DE278" i="1"/>
  <c r="GK278" i="1" s="1"/>
  <c r="AT278" i="1"/>
  <c r="CJ278" i="1"/>
  <c r="EU278" i="1"/>
  <c r="GP184" i="1"/>
  <c r="GG187" i="1"/>
  <c r="FT187" i="1"/>
  <c r="HJ187" i="1" s="1"/>
  <c r="GT188" i="1"/>
  <c r="AY89" i="1"/>
  <c r="FU89" i="1" s="1"/>
  <c r="EE89" i="1"/>
  <c r="EZ89" i="1"/>
  <c r="DJ89" i="1"/>
  <c r="BT89" i="1"/>
  <c r="CO89" i="1"/>
  <c r="FT197" i="1"/>
  <c r="GL198" i="1"/>
  <c r="AN282" i="1"/>
  <c r="BI282" i="1"/>
  <c r="CY282" i="1"/>
  <c r="CD282" i="1"/>
  <c r="DT282" i="1"/>
  <c r="EO282" i="1"/>
  <c r="GR203" i="1"/>
  <c r="FL204" i="1"/>
  <c r="FI205" i="1"/>
  <c r="GY205" i="1" s="1"/>
  <c r="GL205" i="1"/>
  <c r="FV206" i="1"/>
  <c r="HL206" i="1" s="1"/>
  <c r="EO283" i="1"/>
  <c r="BI283" i="1"/>
  <c r="CD283" i="1"/>
  <c r="DT283" i="1"/>
  <c r="AN283" i="1"/>
  <c r="CY283" i="1"/>
  <c r="GE283" i="1" s="1"/>
  <c r="FE283" i="1"/>
  <c r="EJ283" i="1"/>
  <c r="BY283" i="1"/>
  <c r="CT283" i="1"/>
  <c r="BD283" i="1"/>
  <c r="DO283" i="1"/>
  <c r="GU283" i="1" s="1"/>
  <c r="FB284" i="1"/>
  <c r="EG284" i="1"/>
  <c r="BA284" i="1"/>
  <c r="BV284" i="1"/>
  <c r="DL284" i="1"/>
  <c r="CQ284" i="1"/>
  <c r="EY285" i="1"/>
  <c r="DI285" i="1"/>
  <c r="GO285" i="1" s="1"/>
  <c r="BS285" i="1"/>
  <c r="AX285" i="1"/>
  <c r="FT285" i="1" s="1"/>
  <c r="CN285" i="1"/>
  <c r="ED285" i="1"/>
  <c r="DF286" i="1"/>
  <c r="CK286" i="1"/>
  <c r="EA286" i="1"/>
  <c r="AU286" i="1"/>
  <c r="EV286" i="1"/>
  <c r="BP286" i="1"/>
  <c r="DC287" i="1"/>
  <c r="AR287" i="1"/>
  <c r="CH287" i="1"/>
  <c r="DX287" i="1"/>
  <c r="ES287" i="1"/>
  <c r="BM287" i="1"/>
  <c r="FN287" i="1" s="1"/>
  <c r="CE288" i="1"/>
  <c r="AO288" i="1"/>
  <c r="CZ288" i="1"/>
  <c r="DU288" i="1"/>
  <c r="EP288" i="1"/>
  <c r="BJ288" i="1"/>
  <c r="CU288" i="1"/>
  <c r="EK288" i="1"/>
  <c r="BE288" i="1"/>
  <c r="DP288" i="1"/>
  <c r="GV288" i="1" s="1"/>
  <c r="FF288" i="1"/>
  <c r="BZ288" i="1"/>
  <c r="EM142" i="1"/>
  <c r="CW142" i="1"/>
  <c r="BG142" i="1"/>
  <c r="Q155" i="1"/>
  <c r="DR142" i="1"/>
  <c r="Q170" i="1"/>
  <c r="Q162" i="1"/>
  <c r="Q151" i="1"/>
  <c r="CB142" i="1"/>
  <c r="Q147" i="1"/>
  <c r="AL142" i="1"/>
  <c r="FH142" i="1" s="1"/>
  <c r="AL282" i="1"/>
  <c r="BG282" i="1"/>
  <c r="CW282" i="1"/>
  <c r="GC282" i="1" s="1"/>
  <c r="DR282" i="1"/>
  <c r="CB282" i="1"/>
  <c r="EM282" i="1"/>
  <c r="GC185" i="1"/>
  <c r="EM72" i="1"/>
  <c r="BG72" i="1"/>
  <c r="CW72" i="1"/>
  <c r="CB72" i="1"/>
  <c r="DR72" i="1"/>
  <c r="AL72" i="1"/>
  <c r="AL172" i="1"/>
  <c r="DR172" i="1"/>
  <c r="BG172" i="1"/>
  <c r="EM172" i="1"/>
  <c r="CB172" i="1"/>
  <c r="CW172" i="1"/>
  <c r="GC172" i="1" s="1"/>
  <c r="HQ212" i="1"/>
  <c r="FH207" i="1"/>
  <c r="Y337" i="1"/>
  <c r="Y345" i="1"/>
  <c r="Y348" i="1"/>
  <c r="DE332" i="1"/>
  <c r="AT332" i="1"/>
  <c r="DZ332" i="1"/>
  <c r="BO332" i="1"/>
  <c r="EU332" i="1"/>
  <c r="CJ332" i="1"/>
  <c r="EZ142" i="1"/>
  <c r="AD170" i="1"/>
  <c r="EE142" i="1"/>
  <c r="BT142" i="1"/>
  <c r="AD147" i="1"/>
  <c r="DJ142" i="1"/>
  <c r="AD151" i="1"/>
  <c r="AD155" i="1"/>
  <c r="AD162" i="1"/>
  <c r="CO142" i="1"/>
  <c r="AY142" i="1"/>
  <c r="FU142" i="1" s="1"/>
  <c r="DL144" i="1"/>
  <c r="BV144" i="1"/>
  <c r="FB144" i="1"/>
  <c r="EG144" i="1"/>
  <c r="CQ144" i="1"/>
  <c r="BA144" i="1"/>
  <c r="AM149" i="1"/>
  <c r="CC149" i="1"/>
  <c r="DS149" i="1"/>
  <c r="EN149" i="1"/>
  <c r="BH149" i="1"/>
  <c r="CX149" i="1"/>
  <c r="R160" i="1"/>
  <c r="FA150" i="1"/>
  <c r="EF150" i="1"/>
  <c r="AZ150" i="1"/>
  <c r="FV150" i="1" s="1"/>
  <c r="HL150" i="1" s="1"/>
  <c r="CP150" i="1"/>
  <c r="AE168" i="1"/>
  <c r="AE156" i="1"/>
  <c r="DK150" i="1"/>
  <c r="GQ150" i="1" s="1"/>
  <c r="AE161" i="1"/>
  <c r="BU150" i="1"/>
  <c r="Y165" i="1"/>
  <c r="DZ153" i="1"/>
  <c r="CJ153" i="1"/>
  <c r="BO153" i="1"/>
  <c r="DE153" i="1"/>
  <c r="EU153" i="1"/>
  <c r="AT153" i="1"/>
  <c r="FP153" i="1" s="1"/>
  <c r="CO350" i="1"/>
  <c r="BT350" i="1"/>
  <c r="EZ350" i="1"/>
  <c r="DJ350" i="1"/>
  <c r="EE350" i="1"/>
  <c r="AY350" i="1"/>
  <c r="EJ167" i="1"/>
  <c r="FE167" i="1"/>
  <c r="BD167" i="1"/>
  <c r="DO167" i="1"/>
  <c r="BY167" i="1"/>
  <c r="CT167" i="1"/>
  <c r="R314" i="1"/>
  <c r="R310" i="1"/>
  <c r="R306" i="1"/>
  <c r="CX301" i="1"/>
  <c r="GD301" i="1" s="1"/>
  <c r="BH301" i="1"/>
  <c r="AM301" i="1"/>
  <c r="EN301" i="1"/>
  <c r="CC301" i="1"/>
  <c r="DS301" i="1"/>
  <c r="W131" i="1"/>
  <c r="CH116" i="1"/>
  <c r="DX116" i="1"/>
  <c r="AR116" i="1"/>
  <c r="DC116" i="1"/>
  <c r="ES116" i="1"/>
  <c r="BM116" i="1"/>
  <c r="W139" i="1"/>
  <c r="W126" i="1"/>
  <c r="BO326" i="1"/>
  <c r="CJ326" i="1"/>
  <c r="AT326" i="1"/>
  <c r="DE326" i="1"/>
  <c r="EU326" i="1"/>
  <c r="DZ326" i="1"/>
  <c r="EB318" i="1"/>
  <c r="DG318" i="1"/>
  <c r="EW318" i="1"/>
  <c r="CL318" i="1"/>
  <c r="BQ318" i="1"/>
  <c r="AV318" i="1"/>
  <c r="AF230" i="1"/>
  <c r="CQ229" i="1"/>
  <c r="EG229" i="1"/>
  <c r="BA229" i="1"/>
  <c r="FB229" i="1"/>
  <c r="BV229" i="1"/>
  <c r="DL229" i="1"/>
  <c r="FF311" i="1"/>
  <c r="EK311" i="1"/>
  <c r="DP311" i="1"/>
  <c r="AJ323" i="1"/>
  <c r="BZ311" i="1"/>
  <c r="BE311" i="1"/>
  <c r="CU311" i="1"/>
  <c r="AN4" i="1"/>
  <c r="FJ4" i="1" s="1"/>
  <c r="CD4" i="1"/>
  <c r="EO4" i="1"/>
  <c r="BI4" i="1"/>
  <c r="DT4" i="1"/>
  <c r="CY4" i="1"/>
  <c r="DS7" i="1"/>
  <c r="AM7" i="1"/>
  <c r="CC7" i="1"/>
  <c r="EN7" i="1"/>
  <c r="BH7" i="1"/>
  <c r="CX7" i="1"/>
  <c r="DH32" i="1"/>
  <c r="GN32" i="1" s="1"/>
  <c r="BR32" i="1"/>
  <c r="EX32" i="1"/>
  <c r="CM32" i="1"/>
  <c r="AW32" i="1"/>
  <c r="EC32" i="1"/>
  <c r="CO11" i="1"/>
  <c r="DJ11" i="1"/>
  <c r="BT11" i="1"/>
  <c r="EZ11" i="1"/>
  <c r="EE11" i="1"/>
  <c r="GP11" i="1" s="1"/>
  <c r="AY11" i="1"/>
  <c r="FU11" i="1" s="1"/>
  <c r="HK11" i="1" s="1"/>
  <c r="BY35" i="1"/>
  <c r="FE35" i="1"/>
  <c r="EJ35" i="1"/>
  <c r="CT35" i="1"/>
  <c r="BD35" i="1"/>
  <c r="FZ35" i="1" s="1"/>
  <c r="DO35" i="1"/>
  <c r="AX15" i="1"/>
  <c r="ED15" i="1"/>
  <c r="EY15" i="1"/>
  <c r="DI15" i="1"/>
  <c r="CN15" i="1"/>
  <c r="BS15" i="1"/>
  <c r="BX16" i="1"/>
  <c r="BC16" i="1"/>
  <c r="CS16" i="1"/>
  <c r="EI16" i="1"/>
  <c r="DN16" i="1"/>
  <c r="FD16" i="1"/>
  <c r="BZ18" i="1"/>
  <c r="CU18" i="1"/>
  <c r="DP18" i="1"/>
  <c r="BE18" i="1"/>
  <c r="GA18" i="1" s="1"/>
  <c r="FF18" i="1"/>
  <c r="EK18" i="1"/>
  <c r="CG20" i="1"/>
  <c r="AQ20" i="1"/>
  <c r="DB20" i="1"/>
  <c r="ER20" i="1"/>
  <c r="BL20" i="1"/>
  <c r="DW20" i="1"/>
  <c r="GH20" i="1" s="1"/>
  <c r="EW44" i="1"/>
  <c r="DG44" i="1"/>
  <c r="GM44" i="1" s="1"/>
  <c r="BQ44" i="1"/>
  <c r="CL44" i="1"/>
  <c r="AV44" i="1"/>
  <c r="EB44" i="1"/>
  <c r="DA23" i="1"/>
  <c r="AP23" i="1"/>
  <c r="DV23" i="1"/>
  <c r="CF23" i="1"/>
  <c r="BK23" i="1"/>
  <c r="EQ23" i="1"/>
  <c r="AU47" i="1"/>
  <c r="CK47" i="1"/>
  <c r="BP47" i="1"/>
  <c r="EA47" i="1"/>
  <c r="DF47" i="1"/>
  <c r="EV47" i="1"/>
  <c r="AZ48" i="1"/>
  <c r="FV48" i="1" s="1"/>
  <c r="EF48" i="1"/>
  <c r="DK48" i="1"/>
  <c r="CP48" i="1"/>
  <c r="FA48" i="1"/>
  <c r="BU48" i="1"/>
  <c r="BR241" i="1"/>
  <c r="AW241" i="1"/>
  <c r="FS241" i="1" s="1"/>
  <c r="HI241" i="1" s="1"/>
  <c r="DH241" i="1"/>
  <c r="GN241" i="1" s="1"/>
  <c r="CM241" i="1"/>
  <c r="EX241" i="1"/>
  <c r="EC241" i="1"/>
  <c r="AY243" i="1"/>
  <c r="EZ243" i="1"/>
  <c r="DJ243" i="1"/>
  <c r="BT243" i="1"/>
  <c r="CO243" i="1"/>
  <c r="EE243" i="1"/>
  <c r="CT53" i="1"/>
  <c r="BD53" i="1"/>
  <c r="DO53" i="1"/>
  <c r="EJ53" i="1"/>
  <c r="BY53" i="1"/>
  <c r="FE53" i="1"/>
  <c r="EY258" i="1"/>
  <c r="AX258" i="1"/>
  <c r="CN258" i="1"/>
  <c r="ED258" i="1"/>
  <c r="BS258" i="1"/>
  <c r="DI258" i="1"/>
  <c r="Z60" i="1"/>
  <c r="EA55" i="1"/>
  <c r="AU55" i="1"/>
  <c r="FQ55" i="1" s="1"/>
  <c r="CK55" i="1"/>
  <c r="DF55" i="1"/>
  <c r="BP55" i="1"/>
  <c r="EV55" i="1"/>
  <c r="BX259" i="1"/>
  <c r="CS259" i="1"/>
  <c r="EI259" i="1"/>
  <c r="DN259" i="1"/>
  <c r="BC259" i="1"/>
  <c r="FD259" i="1"/>
  <c r="EF247" i="1"/>
  <c r="DK247" i="1"/>
  <c r="GQ247" i="1" s="1"/>
  <c r="FA247" i="1"/>
  <c r="CP247" i="1"/>
  <c r="AZ247" i="1"/>
  <c r="FV247" i="1" s="1"/>
  <c r="HL247" i="1" s="1"/>
  <c r="BU247" i="1"/>
  <c r="FF253" i="1"/>
  <c r="BE253" i="1"/>
  <c r="EK253" i="1"/>
  <c r="BZ253" i="1"/>
  <c r="DP253" i="1"/>
  <c r="GV253" i="1" s="1"/>
  <c r="CU253" i="1"/>
  <c r="BI254" i="1"/>
  <c r="CD254" i="1"/>
  <c r="CY254" i="1"/>
  <c r="DT254" i="1"/>
  <c r="EO254" i="1"/>
  <c r="AN254" i="1"/>
  <c r="X69" i="1"/>
  <c r="DY64" i="1"/>
  <c r="CI64" i="1"/>
  <c r="BN64" i="1"/>
  <c r="AS64" i="1"/>
  <c r="DD64" i="1"/>
  <c r="GJ64" i="1" s="1"/>
  <c r="ET64" i="1"/>
  <c r="BP257" i="1"/>
  <c r="EV257" i="1"/>
  <c r="EA257" i="1"/>
  <c r="DF257" i="1"/>
  <c r="AU257" i="1"/>
  <c r="CK257" i="1"/>
  <c r="AZ71" i="1"/>
  <c r="EF71" i="1"/>
  <c r="DK71" i="1"/>
  <c r="GQ71" i="1" s="1"/>
  <c r="FA71" i="1"/>
  <c r="CP71" i="1"/>
  <c r="BU71" i="1"/>
  <c r="BE263" i="1"/>
  <c r="CU263" i="1"/>
  <c r="EK263" i="1"/>
  <c r="FF263" i="1"/>
  <c r="BZ263" i="1"/>
  <c r="GA263" i="1" s="1"/>
  <c r="DP263" i="1"/>
  <c r="AY265" i="1"/>
  <c r="EE265" i="1"/>
  <c r="EZ265" i="1"/>
  <c r="BT265" i="1"/>
  <c r="CO265" i="1"/>
  <c r="DJ265" i="1"/>
  <c r="AM269" i="1"/>
  <c r="DS269" i="1"/>
  <c r="EN269" i="1"/>
  <c r="BH269" i="1"/>
  <c r="CX269" i="1"/>
  <c r="GD269" i="1" s="1"/>
  <c r="CC269" i="1"/>
  <c r="AZ270" i="1"/>
  <c r="FA270" i="1"/>
  <c r="BU270" i="1"/>
  <c r="EF270" i="1"/>
  <c r="CP270" i="1"/>
  <c r="DK270" i="1"/>
  <c r="GQ270" i="1" s="1"/>
  <c r="CJ177" i="1"/>
  <c r="DZ177" i="1"/>
  <c r="AT177" i="1"/>
  <c r="BO177" i="1"/>
  <c r="EU177" i="1"/>
  <c r="DE177" i="1"/>
  <c r="AY273" i="1"/>
  <c r="EE273" i="1"/>
  <c r="DJ273" i="1"/>
  <c r="CO273" i="1"/>
  <c r="BT273" i="1"/>
  <c r="FU273" i="1" s="1"/>
  <c r="EZ273" i="1"/>
  <c r="ET275" i="1"/>
  <c r="AS275" i="1"/>
  <c r="CI275" i="1"/>
  <c r="BN275" i="1"/>
  <c r="DY275" i="1"/>
  <c r="DD275" i="1"/>
  <c r="BH278" i="1"/>
  <c r="CX278" i="1"/>
  <c r="AM278" i="1"/>
  <c r="DS278" i="1"/>
  <c r="CC278" i="1"/>
  <c r="EN278" i="1"/>
  <c r="FN184" i="1"/>
  <c r="FK185" i="1"/>
  <c r="GV185" i="1"/>
  <c r="GS186" i="1"/>
  <c r="ES89" i="1"/>
  <c r="AR89" i="1"/>
  <c r="DX89" i="1"/>
  <c r="DC89" i="1"/>
  <c r="GI89" i="1" s="1"/>
  <c r="BM89" i="1"/>
  <c r="CH89" i="1"/>
  <c r="GS196" i="1"/>
  <c r="DP91" i="1"/>
  <c r="BZ91" i="1"/>
  <c r="BE91" i="1"/>
  <c r="EK91" i="1"/>
  <c r="FF91" i="1"/>
  <c r="GV91" i="1" s="1"/>
  <c r="CU91" i="1"/>
  <c r="GE205" i="1"/>
  <c r="FZ205" i="1"/>
  <c r="DR247" i="1"/>
  <c r="CW247" i="1"/>
  <c r="GC247" i="1" s="1"/>
  <c r="BG247" i="1"/>
  <c r="EM247" i="1"/>
  <c r="CB247" i="1"/>
  <c r="AL247" i="1"/>
  <c r="Q26" i="1"/>
  <c r="DR17" i="1"/>
  <c r="AL17" i="1"/>
  <c r="CB17" i="1"/>
  <c r="EM17" i="1"/>
  <c r="CW17" i="1"/>
  <c r="BG17" i="1"/>
  <c r="FJ207" i="1"/>
  <c r="AC336" i="1"/>
  <c r="EY331" i="1"/>
  <c r="CN331" i="1"/>
  <c r="AX331" i="1"/>
  <c r="FT331" i="1" s="1"/>
  <c r="BS331" i="1"/>
  <c r="ED331" i="1"/>
  <c r="DI331" i="1"/>
  <c r="GO331" i="1" s="1"/>
  <c r="AH169" i="1"/>
  <c r="CS141" i="1"/>
  <c r="BC141" i="1"/>
  <c r="BX141" i="1"/>
  <c r="AH146" i="1"/>
  <c r="EI141" i="1"/>
  <c r="AH154" i="1"/>
  <c r="AH157" i="1"/>
  <c r="FD141" i="1"/>
  <c r="DN141" i="1"/>
  <c r="DP334" i="1"/>
  <c r="BE334" i="1"/>
  <c r="FF334" i="1"/>
  <c r="CU334" i="1"/>
  <c r="EK334" i="1"/>
  <c r="BZ334" i="1"/>
  <c r="EH335" i="1"/>
  <c r="BW335" i="1"/>
  <c r="CR335" i="1"/>
  <c r="BB335" i="1"/>
  <c r="DM335" i="1"/>
  <c r="GS335" i="1" s="1"/>
  <c r="FC335" i="1"/>
  <c r="EW149" i="1"/>
  <c r="EB149" i="1"/>
  <c r="CL149" i="1"/>
  <c r="AV149" i="1"/>
  <c r="BQ149" i="1"/>
  <c r="DG149" i="1"/>
  <c r="AA160" i="1"/>
  <c r="U164" i="1"/>
  <c r="CF152" i="1"/>
  <c r="DV152" i="1"/>
  <c r="DA152" i="1"/>
  <c r="EQ152" i="1"/>
  <c r="AP152" i="1"/>
  <c r="FL152" i="1" s="1"/>
  <c r="BK152" i="1"/>
  <c r="AH165" i="1"/>
  <c r="CS153" i="1"/>
  <c r="EI153" i="1"/>
  <c r="BX153" i="1"/>
  <c r="FD153" i="1"/>
  <c r="DN153" i="1"/>
  <c r="BC153" i="1"/>
  <c r="DU167" i="1"/>
  <c r="BJ167" i="1"/>
  <c r="AO167" i="1"/>
  <c r="CZ167" i="1"/>
  <c r="CE167" i="1"/>
  <c r="EP167" i="1"/>
  <c r="V316" i="1"/>
  <c r="V313" i="1"/>
  <c r="V305" i="1"/>
  <c r="CG300" i="1"/>
  <c r="BL300" i="1"/>
  <c r="DB300" i="1"/>
  <c r="AQ300" i="1"/>
  <c r="FM300" i="1" s="1"/>
  <c r="ER300" i="1"/>
  <c r="DW300" i="1"/>
  <c r="AA123" i="1"/>
  <c r="AA115" i="1"/>
  <c r="BQ110" i="1"/>
  <c r="EW110" i="1"/>
  <c r="AA138" i="1"/>
  <c r="AV110" i="1"/>
  <c r="FR110" i="1" s="1"/>
  <c r="EB110" i="1"/>
  <c r="DG110" i="1"/>
  <c r="AA119" i="1"/>
  <c r="AA130" i="1"/>
  <c r="CL110" i="1"/>
  <c r="AC319" i="1"/>
  <c r="ED308" i="1"/>
  <c r="DI308" i="1"/>
  <c r="GO308" i="1" s="1"/>
  <c r="EY308" i="1"/>
  <c r="BS308" i="1"/>
  <c r="CN308" i="1"/>
  <c r="AX308" i="1"/>
  <c r="CS135" i="1"/>
  <c r="BX135" i="1"/>
  <c r="EI135" i="1"/>
  <c r="BC135" i="1"/>
  <c r="FY135" i="1" s="1"/>
  <c r="HO135" i="1" s="1"/>
  <c r="DN135" i="1"/>
  <c r="GT135" i="1" s="1"/>
  <c r="FD135" i="1"/>
  <c r="EK318" i="1"/>
  <c r="DP318" i="1"/>
  <c r="FF318" i="1"/>
  <c r="CU318" i="1"/>
  <c r="BZ318" i="1"/>
  <c r="BE318" i="1"/>
  <c r="GA318" i="1" s="1"/>
  <c r="U323" i="1"/>
  <c r="DV311" i="1"/>
  <c r="DA311" i="1"/>
  <c r="GG311" i="1" s="1"/>
  <c r="EQ311" i="1"/>
  <c r="BK311" i="1"/>
  <c r="AP311" i="1"/>
  <c r="CF311" i="1"/>
  <c r="EF121" i="1"/>
  <c r="CP121" i="1"/>
  <c r="AZ121" i="1"/>
  <c r="BU121" i="1"/>
  <c r="DK121" i="1"/>
  <c r="AE133" i="1"/>
  <c r="FA121" i="1"/>
  <c r="CU4" i="1"/>
  <c r="BE4" i="1"/>
  <c r="GA4" i="1" s="1"/>
  <c r="FF4" i="1"/>
  <c r="BZ4" i="1"/>
  <c r="EK4" i="1"/>
  <c r="DP4" i="1"/>
  <c r="DB6" i="1"/>
  <c r="GH6" i="1" s="1"/>
  <c r="BL6" i="1"/>
  <c r="DW6" i="1"/>
  <c r="CG6" i="1"/>
  <c r="AQ6" i="1"/>
  <c r="ER6" i="1"/>
  <c r="CT7" i="1"/>
  <c r="EJ7" i="1"/>
  <c r="BD7" i="1"/>
  <c r="FZ7" i="1" s="1"/>
  <c r="DO7" i="1"/>
  <c r="BY7" i="1"/>
  <c r="FE7" i="1"/>
  <c r="CF9" i="1"/>
  <c r="DV9" i="1"/>
  <c r="DA9" i="1"/>
  <c r="GG9" i="1" s="1"/>
  <c r="EQ9" i="1"/>
  <c r="BK9" i="1"/>
  <c r="AP9" i="1"/>
  <c r="BU34" i="1"/>
  <c r="DK34" i="1"/>
  <c r="GQ34" i="1" s="1"/>
  <c r="CP34" i="1"/>
  <c r="EF34" i="1"/>
  <c r="AZ34" i="1"/>
  <c r="FA34" i="1"/>
  <c r="DP35" i="1"/>
  <c r="GV35" i="1" s="1"/>
  <c r="FF35" i="1"/>
  <c r="CU35" i="1"/>
  <c r="BE35" i="1"/>
  <c r="GA35" i="1" s="1"/>
  <c r="HQ35" i="1" s="1"/>
  <c r="BZ35" i="1"/>
  <c r="EK35" i="1"/>
  <c r="CO38" i="1"/>
  <c r="AY38" i="1"/>
  <c r="BT38" i="1"/>
  <c r="DJ38" i="1"/>
  <c r="EE38" i="1"/>
  <c r="EZ38" i="1"/>
  <c r="BY16" i="1"/>
  <c r="BD16" i="1"/>
  <c r="EJ16" i="1"/>
  <c r="CT16" i="1"/>
  <c r="DO16" i="1"/>
  <c r="FE16" i="1"/>
  <c r="CC42" i="1"/>
  <c r="AM42" i="1"/>
  <c r="EN42" i="1"/>
  <c r="DS42" i="1"/>
  <c r="CX42" i="1"/>
  <c r="BH42" i="1"/>
  <c r="ES20" i="1"/>
  <c r="AR20" i="1"/>
  <c r="CH20" i="1"/>
  <c r="DC20" i="1"/>
  <c r="BM20" i="1"/>
  <c r="DX20" i="1"/>
  <c r="DH21" i="1"/>
  <c r="BR21" i="1"/>
  <c r="EX21" i="1"/>
  <c r="EC21" i="1"/>
  <c r="AW21" i="1"/>
  <c r="CM21" i="1"/>
  <c r="DB23" i="1"/>
  <c r="BL23" i="1"/>
  <c r="DW23" i="1"/>
  <c r="CG23" i="1"/>
  <c r="AQ23" i="1"/>
  <c r="FM23" i="1" s="1"/>
  <c r="ER23" i="1"/>
  <c r="EB24" i="1"/>
  <c r="AV24" i="1"/>
  <c r="FR24" i="1" s="1"/>
  <c r="EW24" i="1"/>
  <c r="DG24" i="1"/>
  <c r="BQ24" i="1"/>
  <c r="CL24" i="1"/>
  <c r="DL48" i="1"/>
  <c r="EG48" i="1"/>
  <c r="BA48" i="1"/>
  <c r="FB48" i="1"/>
  <c r="CQ48" i="1"/>
  <c r="BV48" i="1"/>
  <c r="BS241" i="1"/>
  <c r="CN241" i="1"/>
  <c r="AX241" i="1"/>
  <c r="FT241" i="1" s="1"/>
  <c r="DI241" i="1"/>
  <c r="EY241" i="1"/>
  <c r="ED241" i="1"/>
  <c r="FD51" i="1"/>
  <c r="BC51" i="1"/>
  <c r="EI51" i="1"/>
  <c r="DN51" i="1"/>
  <c r="CS51" i="1"/>
  <c r="BX51" i="1"/>
  <c r="DP244" i="1"/>
  <c r="CU244" i="1"/>
  <c r="BE244" i="1"/>
  <c r="FF244" i="1"/>
  <c r="BZ244" i="1"/>
  <c r="EK244" i="1"/>
  <c r="ER59" i="1"/>
  <c r="DB59" i="1"/>
  <c r="BL59" i="1"/>
  <c r="CG59" i="1"/>
  <c r="AQ59" i="1"/>
  <c r="DW59" i="1"/>
  <c r="AY258" i="1"/>
  <c r="FU258" i="1" s="1"/>
  <c r="CO258" i="1"/>
  <c r="EE258" i="1"/>
  <c r="BT258" i="1"/>
  <c r="DJ258" i="1"/>
  <c r="EZ258" i="1"/>
  <c r="DG246" i="1"/>
  <c r="AV246" i="1"/>
  <c r="BQ246" i="1"/>
  <c r="EB246" i="1"/>
  <c r="EW246" i="1"/>
  <c r="CL246" i="1"/>
  <c r="FB260" i="1"/>
  <c r="DL260" i="1"/>
  <c r="GR260" i="1" s="1"/>
  <c r="BV260" i="1"/>
  <c r="CQ260" i="1"/>
  <c r="BA260" i="1"/>
  <c r="EG260" i="1"/>
  <c r="AC62" i="1"/>
  <c r="DI57" i="1"/>
  <c r="BS57" i="1"/>
  <c r="CN57" i="1"/>
  <c r="ED57" i="1"/>
  <c r="AX57" i="1"/>
  <c r="EY57" i="1"/>
  <c r="CK58" i="1"/>
  <c r="BP58" i="1"/>
  <c r="EV58" i="1"/>
  <c r="AU58" i="1"/>
  <c r="DF58" i="1"/>
  <c r="GL58" i="1" s="1"/>
  <c r="EA58" i="1"/>
  <c r="EC254" i="1"/>
  <c r="AW254" i="1"/>
  <c r="FS254" i="1" s="1"/>
  <c r="EX254" i="1"/>
  <c r="DH254" i="1"/>
  <c r="GN254" i="1" s="1"/>
  <c r="CM254" i="1"/>
  <c r="BR254" i="1"/>
  <c r="FC64" i="1"/>
  <c r="EH64" i="1"/>
  <c r="AG69" i="1"/>
  <c r="CR64" i="1"/>
  <c r="BB64" i="1"/>
  <c r="DM64" i="1"/>
  <c r="BW64" i="1"/>
  <c r="BD257" i="1"/>
  <c r="BY257" i="1"/>
  <c r="FE257" i="1"/>
  <c r="DO257" i="1"/>
  <c r="EJ257" i="1"/>
  <c r="CT257" i="1"/>
  <c r="EQ72" i="1"/>
  <c r="DV72" i="1"/>
  <c r="CF72" i="1"/>
  <c r="BK72" i="1"/>
  <c r="DA72" i="1"/>
  <c r="AP72" i="1"/>
  <c r="BX73" i="1"/>
  <c r="DN73" i="1"/>
  <c r="FD73" i="1"/>
  <c r="EI73" i="1"/>
  <c r="BC73" i="1"/>
  <c r="CS73" i="1"/>
  <c r="EX75" i="1"/>
  <c r="DH75" i="1"/>
  <c r="AW75" i="1"/>
  <c r="EC75" i="1"/>
  <c r="CM75" i="1"/>
  <c r="BR75" i="1"/>
  <c r="CT78" i="1"/>
  <c r="BD78" i="1"/>
  <c r="FZ78" i="1" s="1"/>
  <c r="EJ78" i="1"/>
  <c r="FE78" i="1"/>
  <c r="DO78" i="1"/>
  <c r="BY78" i="1"/>
  <c r="CN80" i="1"/>
  <c r="ED80" i="1"/>
  <c r="EY80" i="1"/>
  <c r="BS80" i="1"/>
  <c r="DI80" i="1"/>
  <c r="GO80" i="1" s="1"/>
  <c r="AX80" i="1"/>
  <c r="EI81" i="1"/>
  <c r="BC81" i="1"/>
  <c r="FD81" i="1"/>
  <c r="BX81" i="1"/>
  <c r="DN81" i="1"/>
  <c r="CS81" i="1"/>
  <c r="EP274" i="1"/>
  <c r="AO274" i="1"/>
  <c r="CZ274" i="1"/>
  <c r="CE274" i="1"/>
  <c r="DU274" i="1"/>
  <c r="BJ274" i="1"/>
  <c r="FC275" i="1"/>
  <c r="BB275" i="1"/>
  <c r="FX275" i="1" s="1"/>
  <c r="BW275" i="1"/>
  <c r="EH275" i="1"/>
  <c r="CR275" i="1"/>
  <c r="DM275" i="1"/>
  <c r="EB87" i="1"/>
  <c r="BQ87" i="1"/>
  <c r="AV87" i="1"/>
  <c r="EW87" i="1"/>
  <c r="DG87" i="1"/>
  <c r="CL87" i="1"/>
  <c r="FR87" i="1" s="1"/>
  <c r="GQ187" i="1"/>
  <c r="GL196" i="1"/>
  <c r="GQ197" i="1"/>
  <c r="GN198" i="1"/>
  <c r="BK91" i="1"/>
  <c r="DA91" i="1"/>
  <c r="GG91" i="1" s="1"/>
  <c r="AP91" i="1"/>
  <c r="FL91" i="1" s="1"/>
  <c r="DV91" i="1"/>
  <c r="CF91" i="1"/>
  <c r="EQ91" i="1"/>
  <c r="FI203" i="1"/>
  <c r="GY203" i="1" s="1"/>
  <c r="GI204" i="1"/>
  <c r="FV204" i="1"/>
  <c r="HL204" i="1" s="1"/>
  <c r="EY283" i="1"/>
  <c r="AX283" i="1"/>
  <c r="FT283" i="1" s="1"/>
  <c r="ED283" i="1"/>
  <c r="CN283" i="1"/>
  <c r="BS283" i="1"/>
  <c r="DI283" i="1"/>
  <c r="EV284" i="1"/>
  <c r="CK284" i="1"/>
  <c r="AU284" i="1"/>
  <c r="EA284" i="1"/>
  <c r="DF284" i="1"/>
  <c r="BP284" i="1"/>
  <c r="ES285" i="1"/>
  <c r="AR285" i="1"/>
  <c r="DC285" i="1"/>
  <c r="CH285" i="1"/>
  <c r="BM285" i="1"/>
  <c r="DX285" i="1"/>
  <c r="GI285" i="1" s="1"/>
  <c r="CZ286" i="1"/>
  <c r="CE286" i="1"/>
  <c r="DU286" i="1"/>
  <c r="AO286" i="1"/>
  <c r="EP286" i="1"/>
  <c r="BJ286" i="1"/>
  <c r="BE286" i="1"/>
  <c r="CU286" i="1"/>
  <c r="EK286" i="1"/>
  <c r="DP286" i="1"/>
  <c r="GV286" i="1" s="1"/>
  <c r="FF286" i="1"/>
  <c r="BZ286" i="1"/>
  <c r="EH287" i="1"/>
  <c r="CR287" i="1"/>
  <c r="BB287" i="1"/>
  <c r="FX287" i="1" s="1"/>
  <c r="HN287" i="1" s="1"/>
  <c r="BW287" i="1"/>
  <c r="FC287" i="1"/>
  <c r="DM287" i="1"/>
  <c r="GS287" i="1" s="1"/>
  <c r="DJ288" i="1"/>
  <c r="CO288" i="1"/>
  <c r="EE288" i="1"/>
  <c r="AY288" i="1"/>
  <c r="BT288" i="1"/>
  <c r="FU288" i="1" s="1"/>
  <c r="HK288" i="1" s="1"/>
  <c r="EZ288" i="1"/>
  <c r="GP288" i="1" s="1"/>
  <c r="DR152" i="1"/>
  <c r="Q164" i="1"/>
  <c r="CW152" i="1"/>
  <c r="EM152" i="1"/>
  <c r="CB152" i="1"/>
  <c r="AL152" i="1"/>
  <c r="BG152" i="1"/>
  <c r="EM78" i="1"/>
  <c r="AL78" i="1"/>
  <c r="DR78" i="1"/>
  <c r="CW78" i="1"/>
  <c r="BG78" i="1"/>
  <c r="CB78" i="1"/>
  <c r="CB259" i="1"/>
  <c r="DR259" i="1"/>
  <c r="BG259" i="1"/>
  <c r="AL259" i="1"/>
  <c r="CW259" i="1"/>
  <c r="EM259" i="1"/>
  <c r="FU207" i="1"/>
  <c r="AA348" i="1"/>
  <c r="AA337" i="1"/>
  <c r="AA345" i="1"/>
  <c r="EB332" i="1"/>
  <c r="DG332" i="1"/>
  <c r="EW332" i="1"/>
  <c r="CL332" i="1"/>
  <c r="AV332" i="1"/>
  <c r="FR332" i="1" s="1"/>
  <c r="BQ332" i="1"/>
  <c r="AF155" i="1"/>
  <c r="AF147" i="1"/>
  <c r="DL142" i="1"/>
  <c r="GR142" i="1" s="1"/>
  <c r="EG142" i="1"/>
  <c r="FB142" i="1"/>
  <c r="CQ142" i="1"/>
  <c r="BV142" i="1"/>
  <c r="AF151" i="1"/>
  <c r="AF162" i="1"/>
  <c r="AF170" i="1"/>
  <c r="BA142" i="1"/>
  <c r="EF339" i="1"/>
  <c r="AE362" i="1"/>
  <c r="FA339" i="1"/>
  <c r="AE354" i="1"/>
  <c r="AE349" i="1"/>
  <c r="DK339" i="1"/>
  <c r="CP339" i="1"/>
  <c r="BU339" i="1"/>
  <c r="AZ339" i="1"/>
  <c r="EU341" i="1"/>
  <c r="DE341" i="1"/>
  <c r="Y359" i="1"/>
  <c r="Y347" i="1"/>
  <c r="Y352" i="1"/>
  <c r="DZ341" i="1"/>
  <c r="BO341" i="1"/>
  <c r="AT341" i="1"/>
  <c r="CJ341" i="1"/>
  <c r="S356" i="1"/>
  <c r="DT344" i="1"/>
  <c r="EO344" i="1"/>
  <c r="CY344" i="1"/>
  <c r="BI344" i="1"/>
  <c r="AN344" i="1"/>
  <c r="CD344" i="1"/>
  <c r="FB159" i="1"/>
  <c r="CQ159" i="1"/>
  <c r="EG159" i="1"/>
  <c r="BA159" i="1"/>
  <c r="DL159" i="1"/>
  <c r="BV159" i="1"/>
  <c r="FW159" i="1" s="1"/>
  <c r="AH304" i="1"/>
  <c r="EI299" i="1"/>
  <c r="DN299" i="1"/>
  <c r="GT299" i="1" s="1"/>
  <c r="CS299" i="1"/>
  <c r="BX299" i="1"/>
  <c r="BC299" i="1"/>
  <c r="FD299" i="1"/>
  <c r="T123" i="1"/>
  <c r="CZ110" i="1"/>
  <c r="EP110" i="1"/>
  <c r="BJ110" i="1"/>
  <c r="DU110" i="1"/>
  <c r="T138" i="1"/>
  <c r="T115" i="1"/>
  <c r="AO110" i="1"/>
  <c r="T130" i="1"/>
  <c r="CE110" i="1"/>
  <c r="T119" i="1"/>
  <c r="V319" i="1"/>
  <c r="DB308" i="1"/>
  <c r="ER308" i="1"/>
  <c r="DW308" i="1"/>
  <c r="BL308" i="1"/>
  <c r="CG308" i="1"/>
  <c r="AQ308" i="1"/>
  <c r="BQ135" i="1"/>
  <c r="AV135" i="1"/>
  <c r="EB135" i="1"/>
  <c r="CL135" i="1"/>
  <c r="DG135" i="1"/>
  <c r="EW135" i="1"/>
  <c r="ED127" i="1"/>
  <c r="BS127" i="1"/>
  <c r="DI127" i="1"/>
  <c r="EY127" i="1"/>
  <c r="CN127" i="1"/>
  <c r="AX127" i="1"/>
  <c r="FT127" i="1" s="1"/>
  <c r="CK303" i="1"/>
  <c r="EA303" i="1"/>
  <c r="AU303" i="1"/>
  <c r="FQ303" i="1" s="1"/>
  <c r="DF303" i="1"/>
  <c r="GL303" i="1" s="1"/>
  <c r="BP303" i="1"/>
  <c r="EV303" i="1"/>
  <c r="AD323" i="1"/>
  <c r="EE311" i="1"/>
  <c r="EZ311" i="1"/>
  <c r="DJ311" i="1"/>
  <c r="BT311" i="1"/>
  <c r="CO311" i="1"/>
  <c r="AY311" i="1"/>
  <c r="AP4" i="1"/>
  <c r="CF4" i="1"/>
  <c r="EQ4" i="1"/>
  <c r="BK4" i="1"/>
  <c r="DV4" i="1"/>
  <c r="DA4" i="1"/>
  <c r="GG4" i="1" s="1"/>
  <c r="CK5" i="1"/>
  <c r="DF5" i="1"/>
  <c r="EA5" i="1"/>
  <c r="EV5" i="1"/>
  <c r="BP5" i="1"/>
  <c r="AU5" i="1"/>
  <c r="CP29" i="1"/>
  <c r="DK29" i="1"/>
  <c r="GQ29" i="1" s="1"/>
  <c r="FA29" i="1"/>
  <c r="EF29" i="1"/>
  <c r="BU29" i="1"/>
  <c r="AZ29" i="1"/>
  <c r="EU31" i="1"/>
  <c r="AT31" i="1"/>
  <c r="CJ31" i="1"/>
  <c r="BO31" i="1"/>
  <c r="DZ31" i="1"/>
  <c r="DE31" i="1"/>
  <c r="CO9" i="1"/>
  <c r="EE9" i="1"/>
  <c r="BT9" i="1"/>
  <c r="DJ9" i="1"/>
  <c r="GP9" i="1" s="1"/>
  <c r="EZ9" i="1"/>
  <c r="AY9" i="1"/>
  <c r="FU9" i="1" s="1"/>
  <c r="HK9" i="1" s="1"/>
  <c r="DF37" i="1"/>
  <c r="GL37" i="1" s="1"/>
  <c r="BP37" i="1"/>
  <c r="EV37" i="1"/>
  <c r="EA37" i="1"/>
  <c r="AU37" i="1"/>
  <c r="FQ37" i="1" s="1"/>
  <c r="HG37" i="1" s="1"/>
  <c r="CK37" i="1"/>
  <c r="CJ40" i="1"/>
  <c r="AT40" i="1"/>
  <c r="FP40" i="1" s="1"/>
  <c r="DZ40" i="1"/>
  <c r="BO40" i="1"/>
  <c r="EU40" i="1"/>
  <c r="DE40" i="1"/>
  <c r="DB41" i="1"/>
  <c r="BL41" i="1"/>
  <c r="CG41" i="1"/>
  <c r="ER41" i="1"/>
  <c r="DW41" i="1"/>
  <c r="AQ41" i="1"/>
  <c r="AV42" i="1"/>
  <c r="EB42" i="1"/>
  <c r="CL42" i="1"/>
  <c r="BQ42" i="1"/>
  <c r="EW42" i="1"/>
  <c r="DG42" i="1"/>
  <c r="GM42" i="1" s="1"/>
  <c r="AM22" i="1"/>
  <c r="DS22" i="1"/>
  <c r="CC22" i="1"/>
  <c r="CX22" i="1"/>
  <c r="EN22" i="1"/>
  <c r="BH22" i="1"/>
  <c r="BE24" i="1"/>
  <c r="EK24" i="1"/>
  <c r="CU24" i="1"/>
  <c r="DP24" i="1"/>
  <c r="BZ24" i="1"/>
  <c r="FF24" i="1"/>
  <c r="BL50" i="1"/>
  <c r="DW50" i="1"/>
  <c r="AQ50" i="1"/>
  <c r="DB50" i="1"/>
  <c r="GH50" i="1" s="1"/>
  <c r="ER50" i="1"/>
  <c r="CG50" i="1"/>
  <c r="EO51" i="1"/>
  <c r="AN51" i="1"/>
  <c r="DT51" i="1"/>
  <c r="CY51" i="1"/>
  <c r="BI51" i="1"/>
  <c r="CD51" i="1"/>
  <c r="CF244" i="1"/>
  <c r="DA244" i="1"/>
  <c r="EQ244" i="1"/>
  <c r="AP244" i="1"/>
  <c r="BK244" i="1"/>
  <c r="DV244" i="1"/>
  <c r="EA54" i="1"/>
  <c r="CK54" i="1"/>
  <c r="AU54" i="1"/>
  <c r="BP54" i="1"/>
  <c r="DF54" i="1"/>
  <c r="GL54" i="1" s="1"/>
  <c r="EV54" i="1"/>
  <c r="AR250" i="1"/>
  <c r="BM250" i="1"/>
  <c r="DX250" i="1"/>
  <c r="CH250" i="1"/>
  <c r="ES250" i="1"/>
  <c r="DC250" i="1"/>
  <c r="T60" i="1"/>
  <c r="EP55" i="1"/>
  <c r="DU55" i="1"/>
  <c r="CE55" i="1"/>
  <c r="AO55" i="1"/>
  <c r="BJ55" i="1"/>
  <c r="CZ55" i="1"/>
  <c r="EC251" i="1"/>
  <c r="BR251" i="1"/>
  <c r="EX251" i="1"/>
  <c r="CM251" i="1"/>
  <c r="AW251" i="1"/>
  <c r="DH251" i="1"/>
  <c r="GN251" i="1" s="1"/>
  <c r="DZ247" i="1"/>
  <c r="DE247" i="1"/>
  <c r="EU247" i="1"/>
  <c r="BO247" i="1"/>
  <c r="CJ247" i="1"/>
  <c r="AT247" i="1"/>
  <c r="FP247" i="1" s="1"/>
  <c r="BT248" i="1"/>
  <c r="CO248" i="1"/>
  <c r="EZ248" i="1"/>
  <c r="AY248" i="1"/>
  <c r="FU248" i="1" s="1"/>
  <c r="DJ248" i="1"/>
  <c r="EE248" i="1"/>
  <c r="DL174" i="1"/>
  <c r="EG174" i="1"/>
  <c r="CQ174" i="1"/>
  <c r="BV174" i="1"/>
  <c r="BA174" i="1"/>
  <c r="FW174" i="1" s="1"/>
  <c r="FB174" i="1"/>
  <c r="EN64" i="1"/>
  <c r="AM64" i="1"/>
  <c r="CC64" i="1"/>
  <c r="DS64" i="1"/>
  <c r="CX64" i="1"/>
  <c r="R69" i="1"/>
  <c r="BH64" i="1"/>
  <c r="EP257" i="1"/>
  <c r="BJ257" i="1"/>
  <c r="AO257" i="1"/>
  <c r="FK257" i="1" s="1"/>
  <c r="DU257" i="1"/>
  <c r="CZ257" i="1"/>
  <c r="GF257" i="1" s="1"/>
  <c r="CE257" i="1"/>
  <c r="AT71" i="1"/>
  <c r="FP71" i="1" s="1"/>
  <c r="DZ71" i="1"/>
  <c r="EU71" i="1"/>
  <c r="BO71" i="1"/>
  <c r="DE71" i="1"/>
  <c r="CJ71" i="1"/>
  <c r="BT72" i="1"/>
  <c r="EZ72" i="1"/>
  <c r="AY72" i="1"/>
  <c r="CO72" i="1"/>
  <c r="EE72" i="1"/>
  <c r="DJ72" i="1"/>
  <c r="CI74" i="1"/>
  <c r="AS74" i="1"/>
  <c r="DY74" i="1"/>
  <c r="BN74" i="1"/>
  <c r="DD74" i="1"/>
  <c r="ET74" i="1"/>
  <c r="DU78" i="1"/>
  <c r="CE78" i="1"/>
  <c r="BJ78" i="1"/>
  <c r="AO78" i="1"/>
  <c r="CZ78" i="1"/>
  <c r="GF78" i="1" s="1"/>
  <c r="EP78" i="1"/>
  <c r="FC79" i="1"/>
  <c r="BW79" i="1"/>
  <c r="DM79" i="1"/>
  <c r="CR79" i="1"/>
  <c r="BB79" i="1"/>
  <c r="EH79" i="1"/>
  <c r="CY272" i="1"/>
  <c r="CD272" i="1"/>
  <c r="AN272" i="1"/>
  <c r="EO272" i="1"/>
  <c r="BI272" i="1"/>
  <c r="DT272" i="1"/>
  <c r="DY273" i="1"/>
  <c r="CI273" i="1"/>
  <c r="AS273" i="1"/>
  <c r="DD273" i="1"/>
  <c r="BN273" i="1"/>
  <c r="ET273" i="1"/>
  <c r="EN275" i="1"/>
  <c r="AM275" i="1"/>
  <c r="CC275" i="1"/>
  <c r="DS275" i="1"/>
  <c r="BH275" i="1"/>
  <c r="CX275" i="1"/>
  <c r="DK276" i="1"/>
  <c r="EF276" i="1"/>
  <c r="BU276" i="1"/>
  <c r="CP276" i="1"/>
  <c r="AZ276" i="1"/>
  <c r="FA276" i="1"/>
  <c r="BZ278" i="1"/>
  <c r="EK278" i="1"/>
  <c r="DP278" i="1"/>
  <c r="GV278" i="1" s="1"/>
  <c r="BE278" i="1"/>
  <c r="GA278" i="1" s="1"/>
  <c r="HQ278" i="1" s="1"/>
  <c r="CU278" i="1"/>
  <c r="FF278" i="1"/>
  <c r="FX184" i="1"/>
  <c r="FU185" i="1"/>
  <c r="EH280" i="1"/>
  <c r="FC280" i="1"/>
  <c r="CR280" i="1"/>
  <c r="BW280" i="1"/>
  <c r="BB280" i="1"/>
  <c r="DM280" i="1"/>
  <c r="GP195" i="1"/>
  <c r="GE196" i="1"/>
  <c r="GJ197" i="1"/>
  <c r="GG198" i="1"/>
  <c r="BL91" i="1"/>
  <c r="DB91" i="1"/>
  <c r="GH91" i="1" s="1"/>
  <c r="AQ91" i="1"/>
  <c r="FM91" i="1" s="1"/>
  <c r="DW91" i="1"/>
  <c r="ER91" i="1"/>
  <c r="CG91" i="1"/>
  <c r="GE203" i="1"/>
  <c r="GJ204" i="1"/>
  <c r="GD206" i="1"/>
  <c r="GY206" i="1" s="1"/>
  <c r="EZ283" i="1"/>
  <c r="AY283" i="1"/>
  <c r="FU283" i="1" s="1"/>
  <c r="CO283" i="1"/>
  <c r="EE283" i="1"/>
  <c r="BT283" i="1"/>
  <c r="DJ283" i="1"/>
  <c r="EW284" i="1"/>
  <c r="EB284" i="1"/>
  <c r="CL284" i="1"/>
  <c r="AV284" i="1"/>
  <c r="DG284" i="1"/>
  <c r="BQ284" i="1"/>
  <c r="ET285" i="1"/>
  <c r="CI285" i="1"/>
  <c r="DD285" i="1"/>
  <c r="AS285" i="1"/>
  <c r="BN285" i="1"/>
  <c r="DY285" i="1"/>
  <c r="BK286" i="1"/>
  <c r="DV286" i="1"/>
  <c r="CF286" i="1"/>
  <c r="DA286" i="1"/>
  <c r="GG286" i="1" s="1"/>
  <c r="AP286" i="1"/>
  <c r="FL286" i="1" s="1"/>
  <c r="EQ286" i="1"/>
  <c r="CX287" i="1"/>
  <c r="DS287" i="1"/>
  <c r="CC287" i="1"/>
  <c r="BH287" i="1"/>
  <c r="EN287" i="1"/>
  <c r="AM287" i="1"/>
  <c r="FI287" i="1" s="1"/>
  <c r="DN287" i="1"/>
  <c r="CS287" i="1"/>
  <c r="EI287" i="1"/>
  <c r="BC287" i="1"/>
  <c r="FY287" i="1" s="1"/>
  <c r="FD287" i="1"/>
  <c r="BX287" i="1"/>
  <c r="EF288" i="1"/>
  <c r="DK288" i="1"/>
  <c r="CP288" i="1"/>
  <c r="AZ288" i="1"/>
  <c r="BU288" i="1"/>
  <c r="FV288" i="1" s="1"/>
  <c r="FA288" i="1"/>
  <c r="EM150" i="1"/>
  <c r="DR150" i="1"/>
  <c r="CB150" i="1"/>
  <c r="Q156" i="1"/>
  <c r="Q161" i="1"/>
  <c r="CW150" i="1"/>
  <c r="GC150" i="1" s="1"/>
  <c r="AL150" i="1"/>
  <c r="FH150" i="1" s="1"/>
  <c r="GX150" i="1" s="1"/>
  <c r="BG150" i="1"/>
  <c r="Q168" i="1"/>
  <c r="Q70" i="1"/>
  <c r="CW65" i="1"/>
  <c r="EM65" i="1"/>
  <c r="CB65" i="1"/>
  <c r="BG65" i="1"/>
  <c r="DR65" i="1"/>
  <c r="AL65" i="1"/>
  <c r="FH65" i="1" s="1"/>
  <c r="CB46" i="1"/>
  <c r="EM46" i="1"/>
  <c r="DR46" i="1"/>
  <c r="CW46" i="1"/>
  <c r="GC46" i="1" s="1"/>
  <c r="AL46" i="1"/>
  <c r="BG46" i="1"/>
  <c r="GR207" i="1"/>
  <c r="AJ348" i="1"/>
  <c r="AJ345" i="1"/>
  <c r="AJ337" i="1"/>
  <c r="EK332" i="1"/>
  <c r="BE332" i="1"/>
  <c r="DP332" i="1"/>
  <c r="BZ332" i="1"/>
  <c r="CU332" i="1"/>
  <c r="FF332" i="1"/>
  <c r="DW143" i="1"/>
  <c r="AQ143" i="1"/>
  <c r="CG143" i="1"/>
  <c r="ER143" i="1"/>
  <c r="DB143" i="1"/>
  <c r="BL143" i="1"/>
  <c r="FM143" i="1" s="1"/>
  <c r="CY335" i="1"/>
  <c r="GE335" i="1" s="1"/>
  <c r="DT335" i="1"/>
  <c r="EO335" i="1"/>
  <c r="CD335" i="1"/>
  <c r="AN335" i="1"/>
  <c r="BI335" i="1"/>
  <c r="DO335" i="1"/>
  <c r="BD335" i="1"/>
  <c r="BY335" i="1"/>
  <c r="EJ335" i="1"/>
  <c r="FE335" i="1"/>
  <c r="CT335" i="1"/>
  <c r="EY149" i="1"/>
  <c r="ED149" i="1"/>
  <c r="AX149" i="1"/>
  <c r="BS149" i="1"/>
  <c r="CN149" i="1"/>
  <c r="DI149" i="1"/>
  <c r="GO149" i="1" s="1"/>
  <c r="AC160" i="1"/>
  <c r="ES152" i="1"/>
  <c r="W164" i="1"/>
  <c r="CH152" i="1"/>
  <c r="AR152" i="1"/>
  <c r="DX152" i="1"/>
  <c r="DC152" i="1"/>
  <c r="GI152" i="1" s="1"/>
  <c r="BM152" i="1"/>
  <c r="AJ165" i="1"/>
  <c r="CU153" i="1"/>
  <c r="EK153" i="1"/>
  <c r="BZ153" i="1"/>
  <c r="FF153" i="1"/>
  <c r="DP153" i="1"/>
  <c r="GV153" i="1" s="1"/>
  <c r="BE153" i="1"/>
  <c r="GA153" i="1" s="1"/>
  <c r="HQ153" i="1" s="1"/>
  <c r="ER167" i="1"/>
  <c r="AQ167" i="1"/>
  <c r="CG167" i="1"/>
  <c r="DW167" i="1"/>
  <c r="BL167" i="1"/>
  <c r="DB167" i="1"/>
  <c r="X316" i="1"/>
  <c r="X313" i="1"/>
  <c r="X305" i="1"/>
  <c r="BN300" i="1"/>
  <c r="DD300" i="1"/>
  <c r="CI300" i="1"/>
  <c r="AS300" i="1"/>
  <c r="FO300" i="1" s="1"/>
  <c r="ET300" i="1"/>
  <c r="DY300" i="1"/>
  <c r="AC130" i="1"/>
  <c r="AX110" i="1"/>
  <c r="ED110" i="1"/>
  <c r="AC123" i="1"/>
  <c r="CN110" i="1"/>
  <c r="DI110" i="1"/>
  <c r="GO110" i="1" s="1"/>
  <c r="AC119" i="1"/>
  <c r="AC138" i="1"/>
  <c r="AC115" i="1"/>
  <c r="BS110" i="1"/>
  <c r="FT110" i="1" s="1"/>
  <c r="HJ110" i="1" s="1"/>
  <c r="EY110" i="1"/>
  <c r="AE319" i="1"/>
  <c r="EF308" i="1"/>
  <c r="DK308" i="1"/>
  <c r="GQ308" i="1" s="1"/>
  <c r="FA308" i="1"/>
  <c r="BU308" i="1"/>
  <c r="CP308" i="1"/>
  <c r="AZ308" i="1"/>
  <c r="DP135" i="1"/>
  <c r="CU135" i="1"/>
  <c r="EK135" i="1"/>
  <c r="BE135" i="1"/>
  <c r="GA135" i="1" s="1"/>
  <c r="FF135" i="1"/>
  <c r="BZ135" i="1"/>
  <c r="S230" i="1"/>
  <c r="CY229" i="1"/>
  <c r="EO229" i="1"/>
  <c r="BI229" i="1"/>
  <c r="DT229" i="1"/>
  <c r="AN229" i="1"/>
  <c r="FJ229" i="1" s="1"/>
  <c r="CD229" i="1"/>
  <c r="AI230" i="1"/>
  <c r="FE229" i="1"/>
  <c r="EJ229" i="1"/>
  <c r="BY229" i="1"/>
  <c r="DO229" i="1"/>
  <c r="BD229" i="1"/>
  <c r="CT229" i="1"/>
  <c r="AE323" i="1"/>
  <c r="DK311" i="1"/>
  <c r="FA311" i="1"/>
  <c r="EF311" i="1"/>
  <c r="BU311" i="1"/>
  <c r="AZ311" i="1"/>
  <c r="FV311" i="1" s="1"/>
  <c r="CP311" i="1"/>
  <c r="ER27" i="1"/>
  <c r="DB27" i="1"/>
  <c r="BL27" i="1"/>
  <c r="CG27" i="1"/>
  <c r="AQ27" i="1"/>
  <c r="DW27" i="1"/>
  <c r="CL28" i="1"/>
  <c r="AV28" i="1"/>
  <c r="EB28" i="1"/>
  <c r="EW28" i="1"/>
  <c r="DG28" i="1"/>
  <c r="BQ28" i="1"/>
  <c r="DL29" i="1"/>
  <c r="GR29" i="1" s="1"/>
  <c r="FB29" i="1"/>
  <c r="BV29" i="1"/>
  <c r="CQ29" i="1"/>
  <c r="BA29" i="1"/>
  <c r="FW29" i="1" s="1"/>
  <c r="HM29" i="1" s="1"/>
  <c r="EG29" i="1"/>
  <c r="EV8" i="1"/>
  <c r="DF8" i="1"/>
  <c r="GL8" i="1" s="1"/>
  <c r="EA8" i="1"/>
  <c r="BP8" i="1"/>
  <c r="AU8" i="1"/>
  <c r="FQ8" i="1" s="1"/>
  <c r="CK8" i="1"/>
  <c r="FF33" i="1"/>
  <c r="DP33" i="1"/>
  <c r="BZ33" i="1"/>
  <c r="CU33" i="1"/>
  <c r="BE33" i="1"/>
  <c r="EK33" i="1"/>
  <c r="AQ12" i="1"/>
  <c r="CG12" i="1"/>
  <c r="BL12" i="1"/>
  <c r="ER12" i="1"/>
  <c r="DW12" i="1"/>
  <c r="DB12" i="1"/>
  <c r="GH12" i="1" s="1"/>
  <c r="DO37" i="1"/>
  <c r="GU37" i="1" s="1"/>
  <c r="BD37" i="1"/>
  <c r="EJ37" i="1"/>
  <c r="CT37" i="1"/>
  <c r="BY37" i="1"/>
  <c r="FZ37" i="1" s="1"/>
  <c r="HP37" i="1" s="1"/>
  <c r="FE37" i="1"/>
  <c r="BK16" i="1"/>
  <c r="AP16" i="1"/>
  <c r="FL16" i="1" s="1"/>
  <c r="DV16" i="1"/>
  <c r="CF16" i="1"/>
  <c r="DA16" i="1"/>
  <c r="EQ16" i="1"/>
  <c r="Z26" i="1"/>
  <c r="DF17" i="1"/>
  <c r="EA17" i="1"/>
  <c r="EV17" i="1"/>
  <c r="AU17" i="1"/>
  <c r="FQ17" i="1" s="1"/>
  <c r="CK17" i="1"/>
  <c r="BP17" i="1"/>
  <c r="BM18" i="1"/>
  <c r="CH18" i="1"/>
  <c r="DC18" i="1"/>
  <c r="DX18" i="1"/>
  <c r="AR18" i="1"/>
  <c r="FN18" i="1" s="1"/>
  <c r="ES18" i="1"/>
  <c r="BO43" i="1"/>
  <c r="AT43" i="1"/>
  <c r="FP43" i="1" s="1"/>
  <c r="CJ43" i="1"/>
  <c r="EU43" i="1"/>
  <c r="DE43" i="1"/>
  <c r="DZ43" i="1"/>
  <c r="EZ44" i="1"/>
  <c r="DJ44" i="1"/>
  <c r="CO44" i="1"/>
  <c r="AY44" i="1"/>
  <c r="EE44" i="1"/>
  <c r="BT44" i="1"/>
  <c r="BN23" i="1"/>
  <c r="DD23" i="1"/>
  <c r="CI23" i="1"/>
  <c r="AS23" i="1"/>
  <c r="DY23" i="1"/>
  <c r="ET23" i="1"/>
  <c r="AX24" i="1"/>
  <c r="ED24" i="1"/>
  <c r="CN24" i="1"/>
  <c r="BS24" i="1"/>
  <c r="EY24" i="1"/>
  <c r="DI24" i="1"/>
  <c r="DN48" i="1"/>
  <c r="BC48" i="1"/>
  <c r="FY48" i="1" s="1"/>
  <c r="CS48" i="1"/>
  <c r="EI48" i="1"/>
  <c r="FD48" i="1"/>
  <c r="BX48" i="1"/>
  <c r="CP241" i="1"/>
  <c r="BU241" i="1"/>
  <c r="AZ241" i="1"/>
  <c r="DK241" i="1"/>
  <c r="EF241" i="1"/>
  <c r="FA241" i="1"/>
  <c r="FF51" i="1"/>
  <c r="BE51" i="1"/>
  <c r="DP51" i="1"/>
  <c r="EK51" i="1"/>
  <c r="CU51" i="1"/>
  <c r="BZ51" i="1"/>
  <c r="GA51" i="1" s="1"/>
  <c r="AN245" i="1"/>
  <c r="BI245" i="1"/>
  <c r="CD245" i="1"/>
  <c r="CY245" i="1"/>
  <c r="DT245" i="1"/>
  <c r="EO245" i="1"/>
  <c r="AS59" i="1"/>
  <c r="DY59" i="1"/>
  <c r="ET59" i="1"/>
  <c r="BN59" i="1"/>
  <c r="CI59" i="1"/>
  <c r="DD59" i="1"/>
  <c r="FB258" i="1"/>
  <c r="CQ258" i="1"/>
  <c r="EG258" i="1"/>
  <c r="BA258" i="1"/>
  <c r="BV258" i="1"/>
  <c r="DL258" i="1"/>
  <c r="DI246" i="1"/>
  <c r="AX246" i="1"/>
  <c r="ED246" i="1"/>
  <c r="CN246" i="1"/>
  <c r="EY246" i="1"/>
  <c r="BS246" i="1"/>
  <c r="FD252" i="1"/>
  <c r="EI252" i="1"/>
  <c r="CS252" i="1"/>
  <c r="BX252" i="1"/>
  <c r="DN252" i="1"/>
  <c r="GT252" i="1" s="1"/>
  <c r="BC252" i="1"/>
  <c r="FY252" i="1" s="1"/>
  <c r="AE62" i="1"/>
  <c r="EF57" i="1"/>
  <c r="FA57" i="1"/>
  <c r="AZ57" i="1"/>
  <c r="CP57" i="1"/>
  <c r="BU57" i="1"/>
  <c r="DK57" i="1"/>
  <c r="GQ57" i="1" s="1"/>
  <c r="CM58" i="1"/>
  <c r="EC58" i="1"/>
  <c r="AW58" i="1"/>
  <c r="BR58" i="1"/>
  <c r="EX58" i="1"/>
  <c r="DH58" i="1"/>
  <c r="CO254" i="1"/>
  <c r="EZ254" i="1"/>
  <c r="AY254" i="1"/>
  <c r="FU254" i="1" s="1"/>
  <c r="EE254" i="1"/>
  <c r="BT254" i="1"/>
  <c r="DJ254" i="1"/>
  <c r="AI69" i="1"/>
  <c r="FE64" i="1"/>
  <c r="EJ64" i="1"/>
  <c r="BY64" i="1"/>
  <c r="DO64" i="1"/>
  <c r="GU64" i="1" s="1"/>
  <c r="CT64" i="1"/>
  <c r="BD64" i="1"/>
  <c r="AM175" i="1"/>
  <c r="EN175" i="1"/>
  <c r="BH175" i="1"/>
  <c r="CX175" i="1"/>
  <c r="DS175" i="1"/>
  <c r="CC175" i="1"/>
  <c r="DX72" i="1"/>
  <c r="CH72" i="1"/>
  <c r="BM72" i="1"/>
  <c r="ES72" i="1"/>
  <c r="AR72" i="1"/>
  <c r="DC72" i="1"/>
  <c r="EK73" i="1"/>
  <c r="DP73" i="1"/>
  <c r="BE73" i="1"/>
  <c r="FF73" i="1"/>
  <c r="BZ73" i="1"/>
  <c r="CU73" i="1"/>
  <c r="BT75" i="1"/>
  <c r="EE75" i="1"/>
  <c r="AY75" i="1"/>
  <c r="FU75" i="1" s="1"/>
  <c r="HK75" i="1" s="1"/>
  <c r="DJ75" i="1"/>
  <c r="GP75" i="1" s="1"/>
  <c r="EZ75" i="1"/>
  <c r="CO75" i="1"/>
  <c r="DF79" i="1"/>
  <c r="BP79" i="1"/>
  <c r="EV79" i="1"/>
  <c r="EA79" i="1"/>
  <c r="AU79" i="1"/>
  <c r="FQ79" i="1" s="1"/>
  <c r="CK79" i="1"/>
  <c r="CE81" i="1"/>
  <c r="BJ81" i="1"/>
  <c r="AO81" i="1"/>
  <c r="DU81" i="1"/>
  <c r="EP81" i="1"/>
  <c r="CZ81" i="1"/>
  <c r="DP272" i="1"/>
  <c r="GV272" i="1" s="1"/>
  <c r="CU272" i="1"/>
  <c r="FF272" i="1"/>
  <c r="BE272" i="1"/>
  <c r="BZ272" i="1"/>
  <c r="EK272" i="1"/>
  <c r="EZ274" i="1"/>
  <c r="AY274" i="1"/>
  <c r="CO274" i="1"/>
  <c r="DJ274" i="1"/>
  <c r="GP274" i="1" s="1"/>
  <c r="EE274" i="1"/>
  <c r="BT274" i="1"/>
  <c r="DD276" i="1"/>
  <c r="DY276" i="1"/>
  <c r="BN276" i="1"/>
  <c r="AS276" i="1"/>
  <c r="CI276" i="1"/>
  <c r="ET276" i="1"/>
  <c r="GL184" i="1"/>
  <c r="GS187" i="1"/>
  <c r="EI280" i="1"/>
  <c r="FD280" i="1"/>
  <c r="BX280" i="1"/>
  <c r="BC280" i="1"/>
  <c r="CS280" i="1"/>
  <c r="DN280" i="1"/>
  <c r="GT280" i="1" s="1"/>
  <c r="GQ195" i="1"/>
  <c r="GK197" i="1"/>
  <c r="BM91" i="1"/>
  <c r="DC91" i="1"/>
  <c r="DX91" i="1"/>
  <c r="AR91" i="1"/>
  <c r="ES91" i="1"/>
  <c r="GI91" i="1" s="1"/>
  <c r="CH91" i="1"/>
  <c r="FN91" i="1" s="1"/>
  <c r="GF203" i="1"/>
  <c r="GK204" i="1"/>
  <c r="GE206" i="1"/>
  <c r="FA283" i="1"/>
  <c r="CP283" i="1"/>
  <c r="AZ283" i="1"/>
  <c r="BU283" i="1"/>
  <c r="EF283" i="1"/>
  <c r="DK283" i="1"/>
  <c r="EX284" i="1"/>
  <c r="EC284" i="1"/>
  <c r="CM284" i="1"/>
  <c r="DH284" i="1"/>
  <c r="BR284" i="1"/>
  <c r="AW284" i="1"/>
  <c r="FS284" i="1" s="1"/>
  <c r="BO285" i="1"/>
  <c r="DE285" i="1"/>
  <c r="AT285" i="1"/>
  <c r="CJ285" i="1"/>
  <c r="EU285" i="1"/>
  <c r="DZ285" i="1"/>
  <c r="DB286" i="1"/>
  <c r="DW286" i="1"/>
  <c r="CG286" i="1"/>
  <c r="AQ286" i="1"/>
  <c r="BL286" i="1"/>
  <c r="ER286" i="1"/>
  <c r="CY287" i="1"/>
  <c r="EO287" i="1"/>
  <c r="BI287" i="1"/>
  <c r="AN287" i="1"/>
  <c r="FJ287" i="1" s="1"/>
  <c r="GZ287" i="1" s="1"/>
  <c r="DT287" i="1"/>
  <c r="GE287" i="1" s="1"/>
  <c r="CD287" i="1"/>
  <c r="FE287" i="1"/>
  <c r="BY287" i="1"/>
  <c r="BD287" i="1"/>
  <c r="FZ287" i="1" s="1"/>
  <c r="CT287" i="1"/>
  <c r="DO287" i="1"/>
  <c r="EJ287" i="1"/>
  <c r="DL288" i="1"/>
  <c r="CQ288" i="1"/>
  <c r="BA288" i="1"/>
  <c r="EG288" i="1"/>
  <c r="BV288" i="1"/>
  <c r="FB288" i="1"/>
  <c r="CW213" i="1"/>
  <c r="DR213" i="1"/>
  <c r="AL213" i="1"/>
  <c r="CB213" i="1"/>
  <c r="BG213" i="1"/>
  <c r="EM213" i="1"/>
  <c r="T302" i="1"/>
  <c r="T111" i="1"/>
  <c r="T267" i="1"/>
  <c r="T176" i="1"/>
  <c r="T76" i="1"/>
  <c r="AB302" i="1"/>
  <c r="AB111" i="1"/>
  <c r="Z302" i="1"/>
  <c r="Z111" i="1"/>
  <c r="R302" i="1"/>
  <c r="R111" i="1"/>
  <c r="AA33" i="1"/>
  <c r="AA10" i="1"/>
  <c r="AH267" i="1"/>
  <c r="AH176" i="1"/>
  <c r="AH76" i="1"/>
  <c r="AI267" i="1"/>
  <c r="AI176" i="1"/>
  <c r="AI76" i="1"/>
  <c r="T268" i="1"/>
  <c r="T77" i="1"/>
  <c r="R346" i="1"/>
  <c r="R338" i="1"/>
  <c r="R342" i="1"/>
  <c r="R353" i="1"/>
  <c r="BH333" i="1"/>
  <c r="EN333" i="1"/>
  <c r="CX333" i="1"/>
  <c r="DS333" i="1"/>
  <c r="CC333" i="1"/>
  <c r="AM333" i="1"/>
  <c r="ES143" i="1"/>
  <c r="DC143" i="1"/>
  <c r="AR143" i="1"/>
  <c r="CH143" i="1"/>
  <c r="DX143" i="1"/>
  <c r="BM143" i="1"/>
  <c r="AO335" i="1"/>
  <c r="CZ335" i="1"/>
  <c r="DU335" i="1"/>
  <c r="BJ335" i="1"/>
  <c r="EP335" i="1"/>
  <c r="CE335" i="1"/>
  <c r="FF335" i="1"/>
  <c r="DP335" i="1"/>
  <c r="BZ335" i="1"/>
  <c r="CU335" i="1"/>
  <c r="BE335" i="1"/>
  <c r="GA335" i="1" s="1"/>
  <c r="EK335" i="1"/>
  <c r="EZ149" i="1"/>
  <c r="DJ149" i="1"/>
  <c r="CO149" i="1"/>
  <c r="AD160" i="1"/>
  <c r="BT149" i="1"/>
  <c r="EE149" i="1"/>
  <c r="AY149" i="1"/>
  <c r="CI152" i="1"/>
  <c r="ET152" i="1"/>
  <c r="X164" i="1"/>
  <c r="DY152" i="1"/>
  <c r="DD152" i="1"/>
  <c r="BN152" i="1"/>
  <c r="AS152" i="1"/>
  <c r="DS159" i="1"/>
  <c r="BH159" i="1"/>
  <c r="EN159" i="1"/>
  <c r="CX159" i="1"/>
  <c r="GD159" i="1" s="1"/>
  <c r="CC159" i="1"/>
  <c r="AM159" i="1"/>
  <c r="T304" i="1"/>
  <c r="DU299" i="1"/>
  <c r="CE299" i="1"/>
  <c r="CZ299" i="1"/>
  <c r="AO299" i="1"/>
  <c r="BJ299" i="1"/>
  <c r="EP299" i="1"/>
  <c r="Y137" i="1"/>
  <c r="DE109" i="1"/>
  <c r="AT109" i="1"/>
  <c r="Y122" i="1"/>
  <c r="Y125" i="1"/>
  <c r="Y114" i="1"/>
  <c r="EU109" i="1"/>
  <c r="BO109" i="1"/>
  <c r="DZ109" i="1"/>
  <c r="CJ109" i="1"/>
  <c r="AA330" i="1"/>
  <c r="EB307" i="1"/>
  <c r="AA317" i="1"/>
  <c r="DG307" i="1"/>
  <c r="EW307" i="1"/>
  <c r="AA322" i="1"/>
  <c r="AV307" i="1"/>
  <c r="CL307" i="1"/>
  <c r="BQ307" i="1"/>
  <c r="EG117" i="1"/>
  <c r="CQ117" i="1"/>
  <c r="AF128" i="1"/>
  <c r="BV117" i="1"/>
  <c r="DL117" i="1"/>
  <c r="GR117" i="1" s="1"/>
  <c r="FB117" i="1"/>
  <c r="BA117" i="1"/>
  <c r="AI327" i="1"/>
  <c r="AI315" i="1"/>
  <c r="AI320" i="1"/>
  <c r="EJ309" i="1"/>
  <c r="FE309" i="1"/>
  <c r="DO309" i="1"/>
  <c r="BY309" i="1"/>
  <c r="CT309" i="1"/>
  <c r="BD309" i="1"/>
  <c r="EN121" i="1"/>
  <c r="R133" i="1"/>
  <c r="BH121" i="1"/>
  <c r="CC121" i="1"/>
  <c r="AM121" i="1"/>
  <c r="DS121" i="1"/>
  <c r="CX121" i="1"/>
  <c r="EC5" i="1"/>
  <c r="BR5" i="1"/>
  <c r="EX5" i="1"/>
  <c r="DH5" i="1"/>
  <c r="GN5" i="1" s="1"/>
  <c r="AW5" i="1"/>
  <c r="FS5" i="1" s="1"/>
  <c r="HI5" i="1" s="1"/>
  <c r="CM5" i="1"/>
  <c r="EH6" i="1"/>
  <c r="CR6" i="1"/>
  <c r="DM6" i="1"/>
  <c r="BW6" i="1"/>
  <c r="BB6" i="1"/>
  <c r="FC6" i="1"/>
  <c r="GS6" i="1" s="1"/>
  <c r="DY9" i="1"/>
  <c r="CI9" i="1"/>
  <c r="BN9" i="1"/>
  <c r="DD9" i="1"/>
  <c r="ET9" i="1"/>
  <c r="AS9" i="1"/>
  <c r="BP11" i="1"/>
  <c r="CK11" i="1"/>
  <c r="DF11" i="1"/>
  <c r="EA11" i="1"/>
  <c r="AU11" i="1"/>
  <c r="EV11" i="1"/>
  <c r="BU12" i="1"/>
  <c r="FA12" i="1"/>
  <c r="CP12" i="1"/>
  <c r="AZ12" i="1"/>
  <c r="FV12" i="1" s="1"/>
  <c r="EF12" i="1"/>
  <c r="DK12" i="1"/>
  <c r="AT15" i="1"/>
  <c r="EU15" i="1"/>
  <c r="DZ15" i="1"/>
  <c r="CJ15" i="1"/>
  <c r="BO15" i="1"/>
  <c r="DE15" i="1"/>
  <c r="GK15" i="1" s="1"/>
  <c r="BT16" i="1"/>
  <c r="AY16" i="1"/>
  <c r="EE16" i="1"/>
  <c r="CO16" i="1"/>
  <c r="DJ16" i="1"/>
  <c r="EZ16" i="1"/>
  <c r="GP16" i="1" s="1"/>
  <c r="BQ49" i="1"/>
  <c r="EW49" i="1"/>
  <c r="DG49" i="1"/>
  <c r="GM49" i="1" s="1"/>
  <c r="EB49" i="1"/>
  <c r="AV49" i="1"/>
  <c r="CL49" i="1"/>
  <c r="EY42" i="1"/>
  <c r="BS42" i="1"/>
  <c r="CN42" i="1"/>
  <c r="AX42" i="1"/>
  <c r="ED42" i="1"/>
  <c r="DI42" i="1"/>
  <c r="BC43" i="1"/>
  <c r="CS43" i="1"/>
  <c r="BX43" i="1"/>
  <c r="FD43" i="1"/>
  <c r="DN43" i="1"/>
  <c r="EI43" i="1"/>
  <c r="EP22" i="1"/>
  <c r="CZ22" i="1"/>
  <c r="CE22" i="1"/>
  <c r="DU22" i="1"/>
  <c r="AO22" i="1"/>
  <c r="BJ22" i="1"/>
  <c r="BB46" i="1"/>
  <c r="EH46" i="1"/>
  <c r="CR46" i="1"/>
  <c r="FC46" i="1"/>
  <c r="DM46" i="1"/>
  <c r="BW46" i="1"/>
  <c r="CY48" i="1"/>
  <c r="BI48" i="1"/>
  <c r="DT48" i="1"/>
  <c r="CD48" i="1"/>
  <c r="AN48" i="1"/>
  <c r="FJ48" i="1" s="1"/>
  <c r="EO48" i="1"/>
  <c r="DY50" i="1"/>
  <c r="BN50" i="1"/>
  <c r="AS50" i="1"/>
  <c r="ET50" i="1"/>
  <c r="DD50" i="1"/>
  <c r="CI50" i="1"/>
  <c r="EQ51" i="1"/>
  <c r="AP51" i="1"/>
  <c r="DV51" i="1"/>
  <c r="DA51" i="1"/>
  <c r="CF51" i="1"/>
  <c r="BK51" i="1"/>
  <c r="CH244" i="1"/>
  <c r="DC244" i="1"/>
  <c r="ES244" i="1"/>
  <c r="AR244" i="1"/>
  <c r="FN244" i="1" s="1"/>
  <c r="BM244" i="1"/>
  <c r="DX244" i="1"/>
  <c r="EX54" i="1"/>
  <c r="BR54" i="1"/>
  <c r="AW54" i="1"/>
  <c r="EC54" i="1"/>
  <c r="CM54" i="1"/>
  <c r="DH54" i="1"/>
  <c r="GN54" i="1" s="1"/>
  <c r="EU258" i="1"/>
  <c r="CJ258" i="1"/>
  <c r="AT258" i="1"/>
  <c r="FP258" i="1" s="1"/>
  <c r="DZ258" i="1"/>
  <c r="DE258" i="1"/>
  <c r="BO258" i="1"/>
  <c r="V60" i="1"/>
  <c r="BL55" i="1"/>
  <c r="ER55" i="1"/>
  <c r="DB55" i="1"/>
  <c r="DW55" i="1"/>
  <c r="GH55" i="1" s="1"/>
  <c r="AQ55" i="1"/>
  <c r="CG55" i="1"/>
  <c r="DJ246" i="1"/>
  <c r="GP246" i="1" s="1"/>
  <c r="CO246" i="1"/>
  <c r="AY246" i="1"/>
  <c r="EE246" i="1"/>
  <c r="EZ246" i="1"/>
  <c r="BT246" i="1"/>
  <c r="DG247" i="1"/>
  <c r="GM247" i="1" s="1"/>
  <c r="EB247" i="1"/>
  <c r="EW247" i="1"/>
  <c r="BQ247" i="1"/>
  <c r="CL247" i="1"/>
  <c r="AV247" i="1"/>
  <c r="BV248" i="1"/>
  <c r="CQ248" i="1"/>
  <c r="FB248" i="1"/>
  <c r="DL248" i="1"/>
  <c r="BA248" i="1"/>
  <c r="EG248" i="1"/>
  <c r="CS174" i="1"/>
  <c r="EI174" i="1"/>
  <c r="FD174" i="1"/>
  <c r="BC174" i="1"/>
  <c r="BX174" i="1"/>
  <c r="DN174" i="1"/>
  <c r="T69" i="1"/>
  <c r="BJ64" i="1"/>
  <c r="EP64" i="1"/>
  <c r="DU64" i="1"/>
  <c r="CZ64" i="1"/>
  <c r="AO64" i="1"/>
  <c r="CE64" i="1"/>
  <c r="AQ257" i="1"/>
  <c r="ER257" i="1"/>
  <c r="DB257" i="1"/>
  <c r="GH257" i="1" s="1"/>
  <c r="BL257" i="1"/>
  <c r="DW257" i="1"/>
  <c r="CG257" i="1"/>
  <c r="EB71" i="1"/>
  <c r="CL71" i="1"/>
  <c r="AV71" i="1"/>
  <c r="BQ71" i="1"/>
  <c r="DG71" i="1"/>
  <c r="GM71" i="1" s="1"/>
  <c r="EW71" i="1"/>
  <c r="CQ72" i="1"/>
  <c r="BV72" i="1"/>
  <c r="DL72" i="1"/>
  <c r="FB72" i="1"/>
  <c r="BA72" i="1"/>
  <c r="EG72" i="1"/>
  <c r="EV74" i="1"/>
  <c r="BP74" i="1"/>
  <c r="CK74" i="1"/>
  <c r="AU74" i="1"/>
  <c r="EA74" i="1"/>
  <c r="DF74" i="1"/>
  <c r="ER78" i="1"/>
  <c r="CG78" i="1"/>
  <c r="AQ78" i="1"/>
  <c r="FM78" i="1" s="1"/>
  <c r="DW78" i="1"/>
  <c r="DB78" i="1"/>
  <c r="BL78" i="1"/>
  <c r="CT79" i="1"/>
  <c r="DO79" i="1"/>
  <c r="BD79" i="1"/>
  <c r="BY79" i="1"/>
  <c r="FE79" i="1"/>
  <c r="EJ79" i="1"/>
  <c r="CF272" i="1"/>
  <c r="DA272" i="1"/>
  <c r="EQ272" i="1"/>
  <c r="AP272" i="1"/>
  <c r="FL272" i="1" s="1"/>
  <c r="DV272" i="1"/>
  <c r="BK272" i="1"/>
  <c r="FD82" i="1"/>
  <c r="CS82" i="1"/>
  <c r="DN82" i="1"/>
  <c r="EI82" i="1"/>
  <c r="BX82" i="1"/>
  <c r="BC82" i="1"/>
  <c r="FY82" i="1" s="1"/>
  <c r="AW84" i="1"/>
  <c r="EC84" i="1"/>
  <c r="BR84" i="1"/>
  <c r="EX84" i="1"/>
  <c r="DH84" i="1"/>
  <c r="CM84" i="1"/>
  <c r="BL87" i="1"/>
  <c r="DW87" i="1"/>
  <c r="AQ87" i="1"/>
  <c r="ER87" i="1"/>
  <c r="DB87" i="1"/>
  <c r="GH87" i="1" s="1"/>
  <c r="CG87" i="1"/>
  <c r="HE195" i="1"/>
  <c r="GY197" i="1"/>
  <c r="BA91" i="1"/>
  <c r="FW91" i="1" s="1"/>
  <c r="BV91" i="1"/>
  <c r="DL91" i="1"/>
  <c r="EG91" i="1"/>
  <c r="FB91" i="1"/>
  <c r="CQ91" i="1"/>
  <c r="ET209" i="1"/>
  <c r="DY209" i="1"/>
  <c r="AS209" i="1"/>
  <c r="BN209" i="1"/>
  <c r="DD209" i="1"/>
  <c r="CI209" i="1"/>
  <c r="EQ208" i="1"/>
  <c r="CF208" i="1"/>
  <c r="AP208" i="1"/>
  <c r="FL208" i="1" s="1"/>
  <c r="DA208" i="1"/>
  <c r="DV208" i="1"/>
  <c r="BK208" i="1"/>
  <c r="EN210" i="1"/>
  <c r="BH210" i="1"/>
  <c r="AM210" i="1"/>
  <c r="CX210" i="1"/>
  <c r="CC210" i="1"/>
  <c r="DS210" i="1"/>
  <c r="FD210" i="1"/>
  <c r="BX210" i="1"/>
  <c r="BC210" i="1"/>
  <c r="DN210" i="1"/>
  <c r="GT210" i="1" s="1"/>
  <c r="CS210" i="1"/>
  <c r="EI210" i="1"/>
  <c r="EF214" i="1"/>
  <c r="FA214" i="1"/>
  <c r="DK214" i="1"/>
  <c r="GQ214" i="1" s="1"/>
  <c r="CP214" i="1"/>
  <c r="AZ214" i="1"/>
  <c r="BU214" i="1"/>
  <c r="DH213" i="1"/>
  <c r="GN213" i="1" s="1"/>
  <c r="AW213" i="1"/>
  <c r="EC213" i="1"/>
  <c r="BR213" i="1"/>
  <c r="CM213" i="1"/>
  <c r="EX213" i="1"/>
  <c r="DZ215" i="1"/>
  <c r="DE215" i="1"/>
  <c r="GK215" i="1" s="1"/>
  <c r="EU215" i="1"/>
  <c r="CJ215" i="1"/>
  <c r="AT215" i="1"/>
  <c r="FP215" i="1" s="1"/>
  <c r="BO215" i="1"/>
  <c r="Q305" i="1"/>
  <c r="Q313" i="1"/>
  <c r="Q316" i="1"/>
  <c r="CB300" i="1"/>
  <c r="BG300" i="1"/>
  <c r="CW300" i="1"/>
  <c r="AL300" i="1"/>
  <c r="EM300" i="1"/>
  <c r="DR300" i="1"/>
  <c r="EM27" i="1"/>
  <c r="AL27" i="1"/>
  <c r="DR27" i="1"/>
  <c r="CB27" i="1"/>
  <c r="CW27" i="1"/>
  <c r="BG27" i="1"/>
  <c r="FY207" i="1"/>
  <c r="AG336" i="1"/>
  <c r="BB331" i="1"/>
  <c r="FC331" i="1"/>
  <c r="CR331" i="1"/>
  <c r="BW331" i="1"/>
  <c r="EH331" i="1"/>
  <c r="DM331" i="1"/>
  <c r="GS331" i="1" s="1"/>
  <c r="CD142" i="1"/>
  <c r="S151" i="1"/>
  <c r="AN142" i="1"/>
  <c r="S155" i="1"/>
  <c r="S170" i="1"/>
  <c r="S162" i="1"/>
  <c r="EO142" i="1"/>
  <c r="BI142" i="1"/>
  <c r="FJ142" i="1" s="1"/>
  <c r="S147" i="1"/>
  <c r="CY142" i="1"/>
  <c r="GE142" i="1" s="1"/>
  <c r="DT142" i="1"/>
  <c r="U236" i="1"/>
  <c r="DV235" i="1"/>
  <c r="AP235" i="1"/>
  <c r="DA235" i="1"/>
  <c r="EQ235" i="1"/>
  <c r="BK235" i="1"/>
  <c r="CF235" i="1"/>
  <c r="R349" i="1"/>
  <c r="EN339" i="1"/>
  <c r="DS339" i="1"/>
  <c r="CX339" i="1"/>
  <c r="R362" i="1"/>
  <c r="R354" i="1"/>
  <c r="CC339" i="1"/>
  <c r="BH339" i="1"/>
  <c r="AM339" i="1"/>
  <c r="AE351" i="1"/>
  <c r="DK340" i="1"/>
  <c r="GQ340" i="1" s="1"/>
  <c r="FA340" i="1"/>
  <c r="EF340" i="1"/>
  <c r="AZ340" i="1"/>
  <c r="BU340" i="1"/>
  <c r="CP340" i="1"/>
  <c r="Y355" i="1"/>
  <c r="DZ343" i="1"/>
  <c r="EU343" i="1"/>
  <c r="DE343" i="1"/>
  <c r="AT343" i="1"/>
  <c r="CJ343" i="1"/>
  <c r="BO343" i="1"/>
  <c r="AN350" i="1"/>
  <c r="DT350" i="1"/>
  <c r="CD350" i="1"/>
  <c r="CY350" i="1"/>
  <c r="GE350" i="1" s="1"/>
  <c r="EO350" i="1"/>
  <c r="BI350" i="1"/>
  <c r="ET167" i="1"/>
  <c r="CI167" i="1"/>
  <c r="DY167" i="1"/>
  <c r="AS167" i="1"/>
  <c r="DD167" i="1"/>
  <c r="BN167" i="1"/>
  <c r="FO167" i="1" s="1"/>
  <c r="Z305" i="1"/>
  <c r="Z316" i="1"/>
  <c r="Z313" i="1"/>
  <c r="BP300" i="1"/>
  <c r="DF300" i="1"/>
  <c r="CK300" i="1"/>
  <c r="EV300" i="1"/>
  <c r="EA300" i="1"/>
  <c r="AU300" i="1"/>
  <c r="FQ300" i="1" s="1"/>
  <c r="AE130" i="1"/>
  <c r="AE119" i="1"/>
  <c r="AZ110" i="1"/>
  <c r="EF110" i="1"/>
  <c r="AE123" i="1"/>
  <c r="AE115" i="1"/>
  <c r="AE138" i="1"/>
  <c r="DK110" i="1"/>
  <c r="GQ110" i="1" s="1"/>
  <c r="BU110" i="1"/>
  <c r="FA110" i="1"/>
  <c r="CP110" i="1"/>
  <c r="EH308" i="1"/>
  <c r="FC308" i="1"/>
  <c r="AG319" i="1"/>
  <c r="DM308" i="1"/>
  <c r="GS308" i="1" s="1"/>
  <c r="BW308" i="1"/>
  <c r="CR308" i="1"/>
  <c r="BB308" i="1"/>
  <c r="ET127" i="1"/>
  <c r="DY127" i="1"/>
  <c r="BN127" i="1"/>
  <c r="DD127" i="1"/>
  <c r="CI127" i="1"/>
  <c r="AS127" i="1"/>
  <c r="EY112" i="1"/>
  <c r="CN112" i="1"/>
  <c r="AX112" i="1"/>
  <c r="ED112" i="1"/>
  <c r="BS112" i="1"/>
  <c r="DI112" i="1"/>
  <c r="AB327" i="1"/>
  <c r="EC309" i="1"/>
  <c r="AB315" i="1"/>
  <c r="EX309" i="1"/>
  <c r="AB320" i="1"/>
  <c r="DH309" i="1"/>
  <c r="GN309" i="1" s="1"/>
  <c r="BR309" i="1"/>
  <c r="CM309" i="1"/>
  <c r="AW309" i="1"/>
  <c r="FS309" i="1" s="1"/>
  <c r="HI309" i="1" s="1"/>
  <c r="AG132" i="1"/>
  <c r="FC120" i="1"/>
  <c r="EH120" i="1"/>
  <c r="BB120" i="1"/>
  <c r="DM120" i="1"/>
  <c r="GS120" i="1" s="1"/>
  <c r="CR120" i="1"/>
  <c r="BW120" i="1"/>
  <c r="EQ28" i="1"/>
  <c r="CF28" i="1"/>
  <c r="AP28" i="1"/>
  <c r="DV28" i="1"/>
  <c r="BK28" i="1"/>
  <c r="DA28" i="1"/>
  <c r="AU29" i="1"/>
  <c r="CK29" i="1"/>
  <c r="DF29" i="1"/>
  <c r="GL29" i="1" s="1"/>
  <c r="BP29" i="1"/>
  <c r="EV29" i="1"/>
  <c r="EA29" i="1"/>
  <c r="EP31" i="1"/>
  <c r="AO31" i="1"/>
  <c r="FK31" i="1" s="1"/>
  <c r="CE31" i="1"/>
  <c r="BJ31" i="1"/>
  <c r="CZ31" i="1"/>
  <c r="GF31" i="1" s="1"/>
  <c r="DU31" i="1"/>
  <c r="CY11" i="1"/>
  <c r="BI11" i="1"/>
  <c r="CD11" i="1"/>
  <c r="AN11" i="1"/>
  <c r="FJ11" i="1" s="1"/>
  <c r="GZ11" i="1" s="1"/>
  <c r="EO11" i="1"/>
  <c r="DT11" i="1"/>
  <c r="GE11" i="1" s="1"/>
  <c r="BN12" i="1"/>
  <c r="ET12" i="1"/>
  <c r="AS12" i="1"/>
  <c r="CI12" i="1"/>
  <c r="DY12" i="1"/>
  <c r="DD12" i="1"/>
  <c r="GJ12" i="1" s="1"/>
  <c r="AM38" i="1"/>
  <c r="BH38" i="1"/>
  <c r="CX38" i="1"/>
  <c r="GD38" i="1" s="1"/>
  <c r="CC38" i="1"/>
  <c r="DS38" i="1"/>
  <c r="EN38" i="1"/>
  <c r="ER42" i="1"/>
  <c r="BL42" i="1"/>
  <c r="DB42" i="1"/>
  <c r="CG42" i="1"/>
  <c r="AQ42" i="1"/>
  <c r="FM42" i="1" s="1"/>
  <c r="DW42" i="1"/>
  <c r="AV20" i="1"/>
  <c r="EW20" i="1"/>
  <c r="BQ20" i="1"/>
  <c r="CL20" i="1"/>
  <c r="DG20" i="1"/>
  <c r="EB20" i="1"/>
  <c r="GM20" i="1" s="1"/>
  <c r="BV21" i="1"/>
  <c r="BA21" i="1"/>
  <c r="EG21" i="1"/>
  <c r="CQ21" i="1"/>
  <c r="DL21" i="1"/>
  <c r="FB21" i="1"/>
  <c r="DX47" i="1"/>
  <c r="CH47" i="1"/>
  <c r="AR47" i="1"/>
  <c r="BM47" i="1"/>
  <c r="DC47" i="1"/>
  <c r="ES47" i="1"/>
  <c r="EH50" i="1"/>
  <c r="BW50" i="1"/>
  <c r="BB50" i="1"/>
  <c r="DM50" i="1"/>
  <c r="FC50" i="1"/>
  <c r="CR50" i="1"/>
  <c r="EZ242" i="1"/>
  <c r="CO242" i="1"/>
  <c r="DJ242" i="1"/>
  <c r="AY242" i="1"/>
  <c r="FU242" i="1" s="1"/>
  <c r="BT242" i="1"/>
  <c r="EE242" i="1"/>
  <c r="FE52" i="1"/>
  <c r="BY52" i="1"/>
  <c r="BD52" i="1"/>
  <c r="CT52" i="1"/>
  <c r="EJ52" i="1"/>
  <c r="DO52" i="1"/>
  <c r="AM173" i="1"/>
  <c r="DS173" i="1"/>
  <c r="CC173" i="1"/>
  <c r="BH173" i="1"/>
  <c r="EN173" i="1"/>
  <c r="CX173" i="1"/>
  <c r="CH259" i="1"/>
  <c r="DC259" i="1"/>
  <c r="GI259" i="1" s="1"/>
  <c r="AR259" i="1"/>
  <c r="ES259" i="1"/>
  <c r="BM259" i="1"/>
  <c r="DX259" i="1"/>
  <c r="T61" i="1"/>
  <c r="EP56" i="1"/>
  <c r="AO56" i="1"/>
  <c r="CZ56" i="1"/>
  <c r="GF56" i="1" s="1"/>
  <c r="DU56" i="1"/>
  <c r="BJ56" i="1"/>
  <c r="CE56" i="1"/>
  <c r="EX252" i="1"/>
  <c r="EC252" i="1"/>
  <c r="BR252" i="1"/>
  <c r="CM252" i="1"/>
  <c r="DH252" i="1"/>
  <c r="GN252" i="1" s="1"/>
  <c r="AW252" i="1"/>
  <c r="BO248" i="1"/>
  <c r="CJ248" i="1"/>
  <c r="EU248" i="1"/>
  <c r="AT248" i="1"/>
  <c r="DE248" i="1"/>
  <c r="DZ248" i="1"/>
  <c r="CD174" i="1"/>
  <c r="AN174" i="1"/>
  <c r="DT174" i="1"/>
  <c r="CY174" i="1"/>
  <c r="GE174" i="1" s="1"/>
  <c r="BI174" i="1"/>
  <c r="EO174" i="1"/>
  <c r="CI63" i="1"/>
  <c r="BN63" i="1"/>
  <c r="DD63" i="1"/>
  <c r="ET63" i="1"/>
  <c r="X68" i="1"/>
  <c r="DY63" i="1"/>
  <c r="AS63" i="1"/>
  <c r="FO63" i="1" s="1"/>
  <c r="EV256" i="1"/>
  <c r="AU256" i="1"/>
  <c r="DF256" i="1"/>
  <c r="GL256" i="1" s="1"/>
  <c r="BP256" i="1"/>
  <c r="EA256" i="1"/>
  <c r="CK256" i="1"/>
  <c r="FA66" i="1"/>
  <c r="BU66" i="1"/>
  <c r="AZ66" i="1"/>
  <c r="DK66" i="1"/>
  <c r="EF66" i="1"/>
  <c r="CP66" i="1"/>
  <c r="AW262" i="1"/>
  <c r="BR262" i="1"/>
  <c r="CM262" i="1"/>
  <c r="EC262" i="1"/>
  <c r="EX262" i="1"/>
  <c r="DH262" i="1"/>
  <c r="CG73" i="1"/>
  <c r="AQ73" i="1"/>
  <c r="DW73" i="1"/>
  <c r="DB73" i="1"/>
  <c r="ER73" i="1"/>
  <c r="BL73" i="1"/>
  <c r="FE74" i="1"/>
  <c r="BD74" i="1"/>
  <c r="CT74" i="1"/>
  <c r="BY74" i="1"/>
  <c r="FZ74" i="1" s="1"/>
  <c r="HP74" i="1" s="1"/>
  <c r="EJ74" i="1"/>
  <c r="DO74" i="1"/>
  <c r="GU74" i="1" s="1"/>
  <c r="BU78" i="1"/>
  <c r="DK78" i="1"/>
  <c r="GQ78" i="1" s="1"/>
  <c r="EF78" i="1"/>
  <c r="FA78" i="1"/>
  <c r="CP78" i="1"/>
  <c r="AZ78" i="1"/>
  <c r="AT80" i="1"/>
  <c r="DE80" i="1"/>
  <c r="DZ80" i="1"/>
  <c r="CJ80" i="1"/>
  <c r="EU80" i="1"/>
  <c r="BO80" i="1"/>
  <c r="EE177" i="1"/>
  <c r="CO177" i="1"/>
  <c r="BT177" i="1"/>
  <c r="DJ177" i="1"/>
  <c r="EZ177" i="1"/>
  <c r="AY177" i="1"/>
  <c r="BN83" i="1"/>
  <c r="ET83" i="1"/>
  <c r="DD83" i="1"/>
  <c r="GJ83" i="1" s="1"/>
  <c r="AS83" i="1"/>
  <c r="FO83" i="1" s="1"/>
  <c r="HE83" i="1" s="1"/>
  <c r="DY83" i="1"/>
  <c r="CI83" i="1"/>
  <c r="CC85" i="1"/>
  <c r="EN85" i="1"/>
  <c r="DS85" i="1"/>
  <c r="CX85" i="1"/>
  <c r="AM85" i="1"/>
  <c r="BH85" i="1"/>
  <c r="EC280" i="1"/>
  <c r="EX280" i="1"/>
  <c r="CM280" i="1"/>
  <c r="AW280" i="1"/>
  <c r="BR280" i="1"/>
  <c r="DH280" i="1"/>
  <c r="GN280" i="1" s="1"/>
  <c r="EU209" i="1"/>
  <c r="DE209" i="1"/>
  <c r="AT209" i="1"/>
  <c r="BO209" i="1"/>
  <c r="DZ209" i="1"/>
  <c r="CJ209" i="1"/>
  <c r="ER208" i="1"/>
  <c r="AQ208" i="1"/>
  <c r="DB208" i="1"/>
  <c r="CG208" i="1"/>
  <c r="BL208" i="1"/>
  <c r="DW208" i="1"/>
  <c r="EO210" i="1"/>
  <c r="BI210" i="1"/>
  <c r="AN210" i="1"/>
  <c r="CY210" i="1"/>
  <c r="CD210" i="1"/>
  <c r="DT210" i="1"/>
  <c r="FE210" i="1"/>
  <c r="BY210" i="1"/>
  <c r="CT210" i="1"/>
  <c r="BD210" i="1"/>
  <c r="DO210" i="1"/>
  <c r="EJ210" i="1"/>
  <c r="EG214" i="1"/>
  <c r="FB214" i="1"/>
  <c r="BA214" i="1"/>
  <c r="CQ214" i="1"/>
  <c r="DL214" i="1"/>
  <c r="GR214" i="1" s="1"/>
  <c r="BV214" i="1"/>
  <c r="FW214" i="1" s="1"/>
  <c r="DI213" i="1"/>
  <c r="EY213" i="1"/>
  <c r="ED213" i="1"/>
  <c r="GO213" i="1" s="1"/>
  <c r="CN213" i="1"/>
  <c r="AX213" i="1"/>
  <c r="BS213" i="1"/>
  <c r="DF97" i="1"/>
  <c r="BP97" i="1"/>
  <c r="EV97" i="1"/>
  <c r="EA97" i="1"/>
  <c r="CK97" i="1"/>
  <c r="AU97" i="1"/>
  <c r="FQ97" i="1" s="1"/>
  <c r="AL229" i="1"/>
  <c r="Q230" i="1"/>
  <c r="CB229" i="1"/>
  <c r="DR229" i="1"/>
  <c r="EM229" i="1"/>
  <c r="BG229" i="1"/>
  <c r="CW229" i="1"/>
  <c r="AL335" i="1"/>
  <c r="FH335" i="1" s="1"/>
  <c r="CB335" i="1"/>
  <c r="BG335" i="1"/>
  <c r="DR335" i="1"/>
  <c r="EM335" i="1"/>
  <c r="CW335" i="1"/>
  <c r="BG82" i="1"/>
  <c r="EM82" i="1"/>
  <c r="CW82" i="1"/>
  <c r="CB82" i="1"/>
  <c r="AL82" i="1"/>
  <c r="FH82" i="1" s="1"/>
  <c r="DR82" i="1"/>
  <c r="AL243" i="1"/>
  <c r="CW243" i="1"/>
  <c r="EM243" i="1"/>
  <c r="BG243" i="1"/>
  <c r="CB243" i="1"/>
  <c r="FH243" i="1" s="1"/>
  <c r="DR243" i="1"/>
  <c r="Z145" i="1"/>
  <c r="EV140" i="1"/>
  <c r="EA140" i="1"/>
  <c r="DF140" i="1"/>
  <c r="AU140" i="1"/>
  <c r="CK140" i="1"/>
  <c r="BP140" i="1"/>
  <c r="AB353" i="1"/>
  <c r="AB338" i="1"/>
  <c r="AB342" i="1"/>
  <c r="AB346" i="1"/>
  <c r="BR333" i="1"/>
  <c r="EX333" i="1"/>
  <c r="DH333" i="1"/>
  <c r="EC333" i="1"/>
  <c r="CM333" i="1"/>
  <c r="AW333" i="1"/>
  <c r="FS333" i="1" s="1"/>
  <c r="EH143" i="1"/>
  <c r="FC143" i="1"/>
  <c r="CR143" i="1"/>
  <c r="DM143" i="1"/>
  <c r="BB143" i="1"/>
  <c r="BW143" i="1"/>
  <c r="EZ144" i="1"/>
  <c r="BT144" i="1"/>
  <c r="DJ144" i="1"/>
  <c r="GP144" i="1" s="1"/>
  <c r="EE144" i="1"/>
  <c r="CO144" i="1"/>
  <c r="AY144" i="1"/>
  <c r="FU144" i="1" s="1"/>
  <c r="AI354" i="1"/>
  <c r="AI362" i="1"/>
  <c r="DO339" i="1"/>
  <c r="AI349" i="1"/>
  <c r="EJ339" i="1"/>
  <c r="FE339" i="1"/>
  <c r="CT339" i="1"/>
  <c r="BY339" i="1"/>
  <c r="BD339" i="1"/>
  <c r="FZ339" i="1" s="1"/>
  <c r="AC347" i="1"/>
  <c r="ED341" i="1"/>
  <c r="AC359" i="1"/>
  <c r="AC352" i="1"/>
  <c r="DI341" i="1"/>
  <c r="GO341" i="1" s="1"/>
  <c r="EY341" i="1"/>
  <c r="AX341" i="1"/>
  <c r="CN341" i="1"/>
  <c r="BS341" i="1"/>
  <c r="W356" i="1"/>
  <c r="ES344" i="1"/>
  <c r="DC344" i="1"/>
  <c r="DX344" i="1"/>
  <c r="BM344" i="1"/>
  <c r="CH344" i="1"/>
  <c r="AR344" i="1"/>
  <c r="FN344" i="1" s="1"/>
  <c r="FC358" i="1"/>
  <c r="CR358" i="1"/>
  <c r="DM358" i="1"/>
  <c r="BB358" i="1"/>
  <c r="FX358" i="1" s="1"/>
  <c r="BW358" i="1"/>
  <c r="EH358" i="1"/>
  <c r="S122" i="1"/>
  <c r="DT109" i="1"/>
  <c r="EO109" i="1"/>
  <c r="CD109" i="1"/>
  <c r="AN109" i="1"/>
  <c r="CY109" i="1"/>
  <c r="GE109" i="1" s="1"/>
  <c r="BI109" i="1"/>
  <c r="FJ109" i="1" s="1"/>
  <c r="S137" i="1"/>
  <c r="S125" i="1"/>
  <c r="S114" i="1"/>
  <c r="U330" i="1"/>
  <c r="U322" i="1"/>
  <c r="U317" i="1"/>
  <c r="DA307" i="1"/>
  <c r="GG307" i="1" s="1"/>
  <c r="EQ307" i="1"/>
  <c r="DV307" i="1"/>
  <c r="AP307" i="1"/>
  <c r="CF307" i="1"/>
  <c r="BK307" i="1"/>
  <c r="Z128" i="1"/>
  <c r="EA117" i="1"/>
  <c r="AU117" i="1"/>
  <c r="FQ117" i="1" s="1"/>
  <c r="CK117" i="1"/>
  <c r="DF117" i="1"/>
  <c r="EV117" i="1"/>
  <c r="BP117" i="1"/>
  <c r="ER112" i="1"/>
  <c r="AQ112" i="1"/>
  <c r="DW112" i="1"/>
  <c r="CG112" i="1"/>
  <c r="DB112" i="1"/>
  <c r="BL112" i="1"/>
  <c r="U129" i="1"/>
  <c r="AP118" i="1"/>
  <c r="FL118" i="1" s="1"/>
  <c r="DV118" i="1"/>
  <c r="CF118" i="1"/>
  <c r="U136" i="1"/>
  <c r="DA118" i="1"/>
  <c r="GG118" i="1" s="1"/>
  <c r="U124" i="1"/>
  <c r="EQ118" i="1"/>
  <c r="BK118" i="1"/>
  <c r="T324" i="1"/>
  <c r="EP312" i="1"/>
  <c r="CZ312" i="1"/>
  <c r="DU312" i="1"/>
  <c r="BJ312" i="1"/>
  <c r="CE312" i="1"/>
  <c r="AO312" i="1"/>
  <c r="DZ27" i="1"/>
  <c r="EU27" i="1"/>
  <c r="AT27" i="1"/>
  <c r="CJ27" i="1"/>
  <c r="DE27" i="1"/>
  <c r="BO27" i="1"/>
  <c r="FP27" i="1" s="1"/>
  <c r="CO5" i="1"/>
  <c r="EE5" i="1"/>
  <c r="AY5" i="1"/>
  <c r="DJ5" i="1"/>
  <c r="GP5" i="1" s="1"/>
  <c r="BT5" i="1"/>
  <c r="EZ5" i="1"/>
  <c r="AS7" i="1"/>
  <c r="DD7" i="1"/>
  <c r="GJ7" i="1" s="1"/>
  <c r="BN7" i="1"/>
  <c r="ET7" i="1"/>
  <c r="CI7" i="1"/>
  <c r="DY7" i="1"/>
  <c r="EY31" i="1"/>
  <c r="AX31" i="1"/>
  <c r="BS31" i="1"/>
  <c r="CN31" i="1"/>
  <c r="ED31" i="1"/>
  <c r="DI31" i="1"/>
  <c r="CS9" i="1"/>
  <c r="FD9" i="1"/>
  <c r="BX9" i="1"/>
  <c r="EI9" i="1"/>
  <c r="DN9" i="1"/>
  <c r="BC9" i="1"/>
  <c r="FY9" i="1" s="1"/>
  <c r="BL14" i="1"/>
  <c r="ER14" i="1"/>
  <c r="AQ14" i="1"/>
  <c r="DB14" i="1"/>
  <c r="GH14" i="1" s="1"/>
  <c r="CG14" i="1"/>
  <c r="DW14" i="1"/>
  <c r="AV38" i="1"/>
  <c r="CL38" i="1"/>
  <c r="BQ38" i="1"/>
  <c r="DG38" i="1"/>
  <c r="EB38" i="1"/>
  <c r="EW38" i="1"/>
  <c r="EG39" i="1"/>
  <c r="BA39" i="1"/>
  <c r="BV39" i="1"/>
  <c r="DL39" i="1"/>
  <c r="GR39" i="1" s="1"/>
  <c r="FB39" i="1"/>
  <c r="CQ39" i="1"/>
  <c r="BX18" i="1"/>
  <c r="CS18" i="1"/>
  <c r="DN18" i="1"/>
  <c r="GT18" i="1" s="1"/>
  <c r="FD18" i="1"/>
  <c r="EI18" i="1"/>
  <c r="BC18" i="1"/>
  <c r="FY18" i="1" s="1"/>
  <c r="BJ43" i="1"/>
  <c r="AO43" i="1"/>
  <c r="DU43" i="1"/>
  <c r="EP43" i="1"/>
  <c r="CZ43" i="1"/>
  <c r="GF43" i="1" s="1"/>
  <c r="CE43" i="1"/>
  <c r="EZ45" i="1"/>
  <c r="EE45" i="1"/>
  <c r="AY45" i="1"/>
  <c r="FU45" i="1" s="1"/>
  <c r="BT45" i="1"/>
  <c r="DJ45" i="1"/>
  <c r="CO45" i="1"/>
  <c r="EJ46" i="1"/>
  <c r="CT46" i="1"/>
  <c r="BD46" i="1"/>
  <c r="FZ46" i="1" s="1"/>
  <c r="FE46" i="1"/>
  <c r="DO46" i="1"/>
  <c r="BY46" i="1"/>
  <c r="BP50" i="1"/>
  <c r="EA50" i="1"/>
  <c r="AU50" i="1"/>
  <c r="EV50" i="1"/>
  <c r="DF50" i="1"/>
  <c r="CK50" i="1"/>
  <c r="AR51" i="1"/>
  <c r="ES51" i="1"/>
  <c r="DC51" i="1"/>
  <c r="DX51" i="1"/>
  <c r="CH51" i="1"/>
  <c r="BM51" i="1"/>
  <c r="CJ244" i="1"/>
  <c r="DE244" i="1"/>
  <c r="EU244" i="1"/>
  <c r="AT244" i="1"/>
  <c r="BO244" i="1"/>
  <c r="DZ244" i="1"/>
  <c r="EZ54" i="1"/>
  <c r="BT54" i="1"/>
  <c r="DJ54" i="1"/>
  <c r="EE54" i="1"/>
  <c r="AY54" i="1"/>
  <c r="FU54" i="1" s="1"/>
  <c r="CO54" i="1"/>
  <c r="AV59" i="1"/>
  <c r="CL59" i="1"/>
  <c r="EB59" i="1"/>
  <c r="BQ59" i="1"/>
  <c r="DG59" i="1"/>
  <c r="EW59" i="1"/>
  <c r="CT258" i="1"/>
  <c r="FE258" i="1"/>
  <c r="BY258" i="1"/>
  <c r="BD258" i="1"/>
  <c r="EJ258" i="1"/>
  <c r="DO258" i="1"/>
  <c r="EG251" i="1"/>
  <c r="CQ251" i="1"/>
  <c r="DL251" i="1"/>
  <c r="GR251" i="1" s="1"/>
  <c r="BA251" i="1"/>
  <c r="FB251" i="1"/>
  <c r="BV251" i="1"/>
  <c r="BH248" i="1"/>
  <c r="CC248" i="1"/>
  <c r="EN248" i="1"/>
  <c r="CX248" i="1"/>
  <c r="GD248" i="1" s="1"/>
  <c r="GY248" i="1" s="1"/>
  <c r="AM248" i="1"/>
  <c r="FI248" i="1" s="1"/>
  <c r="DS248" i="1"/>
  <c r="AH62" i="1"/>
  <c r="BC57" i="1"/>
  <c r="CS57" i="1"/>
  <c r="BX57" i="1"/>
  <c r="FD57" i="1"/>
  <c r="DN57" i="1"/>
  <c r="GT57" i="1" s="1"/>
  <c r="EI57" i="1"/>
  <c r="DK58" i="1"/>
  <c r="CP58" i="1"/>
  <c r="AZ58" i="1"/>
  <c r="FV58" i="1" s="1"/>
  <c r="EF58" i="1"/>
  <c r="BU58" i="1"/>
  <c r="FA58" i="1"/>
  <c r="FC254" i="1"/>
  <c r="CR254" i="1"/>
  <c r="BW254" i="1"/>
  <c r="DM254" i="1"/>
  <c r="EH254" i="1"/>
  <c r="BB254" i="1"/>
  <c r="S70" i="1"/>
  <c r="DT65" i="1"/>
  <c r="CD65" i="1"/>
  <c r="BI65" i="1"/>
  <c r="EO65" i="1"/>
  <c r="CY65" i="1"/>
  <c r="GE65" i="1" s="1"/>
  <c r="AN65" i="1"/>
  <c r="DV175" i="1"/>
  <c r="CF175" i="1"/>
  <c r="AP175" i="1"/>
  <c r="FL175" i="1" s="1"/>
  <c r="EQ175" i="1"/>
  <c r="DA175" i="1"/>
  <c r="BK175" i="1"/>
  <c r="DF263" i="1"/>
  <c r="EV263" i="1"/>
  <c r="CK263" i="1"/>
  <c r="BP263" i="1"/>
  <c r="EA263" i="1"/>
  <c r="AU263" i="1"/>
  <c r="FQ263" i="1" s="1"/>
  <c r="DU265" i="1"/>
  <c r="EP265" i="1"/>
  <c r="AO265" i="1"/>
  <c r="BJ265" i="1"/>
  <c r="CE265" i="1"/>
  <c r="CZ265" i="1"/>
  <c r="BB266" i="1"/>
  <c r="FC266" i="1"/>
  <c r="BW266" i="1"/>
  <c r="DM266" i="1"/>
  <c r="CR266" i="1"/>
  <c r="EH266" i="1"/>
  <c r="EY270" i="1"/>
  <c r="AX270" i="1"/>
  <c r="BS270" i="1"/>
  <c r="CN270" i="1"/>
  <c r="ED270" i="1"/>
  <c r="DI270" i="1"/>
  <c r="ES177" i="1"/>
  <c r="CH177" i="1"/>
  <c r="DX177" i="1"/>
  <c r="BM177" i="1"/>
  <c r="AR177" i="1"/>
  <c r="DC177" i="1"/>
  <c r="GI177" i="1" s="1"/>
  <c r="EX273" i="1"/>
  <c r="DH273" i="1"/>
  <c r="BR273" i="1"/>
  <c r="AW273" i="1"/>
  <c r="FS273" i="1" s="1"/>
  <c r="EC273" i="1"/>
  <c r="CM273" i="1"/>
  <c r="DW275" i="1"/>
  <c r="AQ275" i="1"/>
  <c r="FM275" i="1" s="1"/>
  <c r="HC275" i="1" s="1"/>
  <c r="BL275" i="1"/>
  <c r="ER275" i="1"/>
  <c r="CG275" i="1"/>
  <c r="DB275" i="1"/>
  <c r="GH275" i="1" s="1"/>
  <c r="DO276" i="1"/>
  <c r="EJ276" i="1"/>
  <c r="BY276" i="1"/>
  <c r="BD276" i="1"/>
  <c r="FZ276" i="1" s="1"/>
  <c r="CT276" i="1"/>
  <c r="FE276" i="1"/>
  <c r="GG184" i="1"/>
  <c r="HD186" i="1"/>
  <c r="HQ187" i="1"/>
  <c r="DV280" i="1"/>
  <c r="EQ280" i="1"/>
  <c r="AP280" i="1"/>
  <c r="FL280" i="1" s="1"/>
  <c r="HB280" i="1" s="1"/>
  <c r="BK280" i="1"/>
  <c r="CF280" i="1"/>
  <c r="DA280" i="1"/>
  <c r="GG280" i="1" s="1"/>
  <c r="HQ197" i="1"/>
  <c r="BC282" i="1"/>
  <c r="BX282" i="1"/>
  <c r="DN282" i="1"/>
  <c r="CS282" i="1"/>
  <c r="FY282" i="1" s="1"/>
  <c r="EI282" i="1"/>
  <c r="FD282" i="1"/>
  <c r="EN92" i="1"/>
  <c r="BH92" i="1"/>
  <c r="CX92" i="1"/>
  <c r="CC92" i="1"/>
  <c r="AM92" i="1"/>
  <c r="DS92" i="1"/>
  <c r="FD92" i="1"/>
  <c r="BX92" i="1"/>
  <c r="DN92" i="1"/>
  <c r="EI92" i="1"/>
  <c r="CS92" i="1"/>
  <c r="BC92" i="1"/>
  <c r="FA93" i="1"/>
  <c r="EF93" i="1"/>
  <c r="CP93" i="1"/>
  <c r="BU93" i="1"/>
  <c r="AZ93" i="1"/>
  <c r="DK93" i="1"/>
  <c r="EX94" i="1"/>
  <c r="CM94" i="1"/>
  <c r="EC94" i="1"/>
  <c r="BR94" i="1"/>
  <c r="DH94" i="1"/>
  <c r="GN94" i="1" s="1"/>
  <c r="AW94" i="1"/>
  <c r="DE95" i="1"/>
  <c r="CJ95" i="1"/>
  <c r="AT95" i="1"/>
  <c r="FP95" i="1" s="1"/>
  <c r="DZ95" i="1"/>
  <c r="BO95" i="1"/>
  <c r="EU95" i="1"/>
  <c r="AQ96" i="1"/>
  <c r="DW96" i="1"/>
  <c r="CG96" i="1"/>
  <c r="DB96" i="1"/>
  <c r="ER96" i="1"/>
  <c r="GH96" i="1" s="1"/>
  <c r="BL96" i="1"/>
  <c r="CD97" i="1"/>
  <c r="DT97" i="1"/>
  <c r="CY97" i="1"/>
  <c r="AN97" i="1"/>
  <c r="BI97" i="1"/>
  <c r="FJ97" i="1" s="1"/>
  <c r="EO97" i="1"/>
  <c r="BD97" i="1"/>
  <c r="EJ97" i="1"/>
  <c r="CT97" i="1"/>
  <c r="DO97" i="1"/>
  <c r="GU97" i="1" s="1"/>
  <c r="FE97" i="1"/>
  <c r="BY97" i="1"/>
  <c r="DR203" i="1"/>
  <c r="EM203" i="1"/>
  <c r="CW203" i="1"/>
  <c r="GC203" i="1" s="1"/>
  <c r="AL203" i="1"/>
  <c r="CB203" i="1"/>
  <c r="BG203" i="1"/>
  <c r="CB272" i="1"/>
  <c r="CW272" i="1"/>
  <c r="EM272" i="1"/>
  <c r="AL272" i="1"/>
  <c r="DR272" i="1"/>
  <c r="BG272" i="1"/>
  <c r="AF345" i="1"/>
  <c r="AF337" i="1"/>
  <c r="AF348" i="1"/>
  <c r="EG332" i="1"/>
  <c r="DL332" i="1"/>
  <c r="BA332" i="1"/>
  <c r="FW332" i="1" s="1"/>
  <c r="FB332" i="1"/>
  <c r="CQ332" i="1"/>
  <c r="BV332" i="1"/>
  <c r="CX143" i="1"/>
  <c r="GD143" i="1" s="1"/>
  <c r="AM143" i="1"/>
  <c r="EN143" i="1"/>
  <c r="CC143" i="1"/>
  <c r="DS143" i="1"/>
  <c r="BH143" i="1"/>
  <c r="Y351" i="1"/>
  <c r="DZ340" i="1"/>
  <c r="EU340" i="1"/>
  <c r="DE340" i="1"/>
  <c r="AT340" i="1"/>
  <c r="CJ340" i="1"/>
  <c r="BO340" i="1"/>
  <c r="S355" i="1"/>
  <c r="EO343" i="1"/>
  <c r="DT343" i="1"/>
  <c r="CY343" i="1"/>
  <c r="GE343" i="1" s="1"/>
  <c r="AN343" i="1"/>
  <c r="FJ343" i="1" s="1"/>
  <c r="CD343" i="1"/>
  <c r="BI343" i="1"/>
  <c r="AF356" i="1"/>
  <c r="FB344" i="1"/>
  <c r="EG344" i="1"/>
  <c r="DL344" i="1"/>
  <c r="BV344" i="1"/>
  <c r="BA344" i="1"/>
  <c r="CQ344" i="1"/>
  <c r="EN358" i="1"/>
  <c r="CC358" i="1"/>
  <c r="BH358" i="1"/>
  <c r="AM358" i="1"/>
  <c r="CX358" i="1"/>
  <c r="DS358" i="1"/>
  <c r="W113" i="1"/>
  <c r="ES108" i="1"/>
  <c r="DC108" i="1"/>
  <c r="DX108" i="1"/>
  <c r="AR108" i="1"/>
  <c r="FN108" i="1" s="1"/>
  <c r="CH108" i="1"/>
  <c r="BM108" i="1"/>
  <c r="Y310" i="1"/>
  <c r="Y314" i="1"/>
  <c r="Y306" i="1"/>
  <c r="DE301" i="1"/>
  <c r="AT301" i="1"/>
  <c r="BO301" i="1"/>
  <c r="EU301" i="1"/>
  <c r="DZ301" i="1"/>
  <c r="CJ301" i="1"/>
  <c r="EE116" i="1"/>
  <c r="AY116" i="1"/>
  <c r="DJ116" i="1"/>
  <c r="AD131" i="1"/>
  <c r="EZ116" i="1"/>
  <c r="BT116" i="1"/>
  <c r="CO116" i="1"/>
  <c r="AD126" i="1"/>
  <c r="AD139" i="1"/>
  <c r="BV326" i="1"/>
  <c r="CQ326" i="1"/>
  <c r="BA326" i="1"/>
  <c r="FW326" i="1" s="1"/>
  <c r="DL326" i="1"/>
  <c r="GR326" i="1" s="1"/>
  <c r="FB326" i="1"/>
  <c r="EG326" i="1"/>
  <c r="ES112" i="1"/>
  <c r="AR112" i="1"/>
  <c r="FN112" i="1" s="1"/>
  <c r="BM112" i="1"/>
  <c r="CH112" i="1"/>
  <c r="DC112" i="1"/>
  <c r="DX112" i="1"/>
  <c r="DW118" i="1"/>
  <c r="CG118" i="1"/>
  <c r="V129" i="1"/>
  <c r="AQ118" i="1"/>
  <c r="ER118" i="1"/>
  <c r="V124" i="1"/>
  <c r="V136" i="1"/>
  <c r="DB118" i="1"/>
  <c r="GH118" i="1" s="1"/>
  <c r="BL118" i="1"/>
  <c r="U324" i="1"/>
  <c r="DV312" i="1"/>
  <c r="EQ312" i="1"/>
  <c r="DA312" i="1"/>
  <c r="BK312" i="1"/>
  <c r="CF312" i="1"/>
  <c r="AP312" i="1"/>
  <c r="FL312" i="1" s="1"/>
  <c r="CK4" i="1"/>
  <c r="EV4" i="1"/>
  <c r="AU4" i="1"/>
  <c r="FQ4" i="1" s="1"/>
  <c r="HG4" i="1" s="1"/>
  <c r="BP4" i="1"/>
  <c r="EA4" i="1"/>
  <c r="DF4" i="1"/>
  <c r="GL4" i="1" s="1"/>
  <c r="DE30" i="1"/>
  <c r="EU30" i="1"/>
  <c r="BO30" i="1"/>
  <c r="CJ30" i="1"/>
  <c r="AT30" i="1"/>
  <c r="FP30" i="1" s="1"/>
  <c r="DZ30" i="1"/>
  <c r="CT9" i="1"/>
  <c r="FE9" i="1"/>
  <c r="DO9" i="1"/>
  <c r="EJ9" i="1"/>
  <c r="BY9" i="1"/>
  <c r="BD9" i="1"/>
  <c r="FZ9" i="1" s="1"/>
  <c r="AM35" i="1"/>
  <c r="FI35" i="1" s="1"/>
  <c r="GY35" i="1" s="1"/>
  <c r="CC35" i="1"/>
  <c r="BH35" i="1"/>
  <c r="EN35" i="1"/>
  <c r="DS35" i="1"/>
  <c r="CX35" i="1"/>
  <c r="GD35" i="1" s="1"/>
  <c r="FA37" i="1"/>
  <c r="DK37" i="1"/>
  <c r="CP37" i="1"/>
  <c r="EF37" i="1"/>
  <c r="AZ37" i="1"/>
  <c r="BU37" i="1"/>
  <c r="BE15" i="1"/>
  <c r="CU15" i="1"/>
  <c r="EK15" i="1"/>
  <c r="FF15" i="1"/>
  <c r="DP15" i="1"/>
  <c r="GV15" i="1" s="1"/>
  <c r="BZ15" i="1"/>
  <c r="V26" i="1"/>
  <c r="AQ17" i="1"/>
  <c r="DB17" i="1"/>
  <c r="ER17" i="1"/>
  <c r="CG17" i="1"/>
  <c r="DW17" i="1"/>
  <c r="BL17" i="1"/>
  <c r="FM17" i="1" s="1"/>
  <c r="BI41" i="1"/>
  <c r="CD41" i="1"/>
  <c r="CY41" i="1"/>
  <c r="DT41" i="1"/>
  <c r="EO41" i="1"/>
  <c r="AN41" i="1"/>
  <c r="AS19" i="1"/>
  <c r="BN19" i="1"/>
  <c r="ET19" i="1"/>
  <c r="CI19" i="1"/>
  <c r="DY19" i="1"/>
  <c r="DD19" i="1"/>
  <c r="FD44" i="1"/>
  <c r="BX44" i="1"/>
  <c r="DN44" i="1"/>
  <c r="CS44" i="1"/>
  <c r="BC44" i="1"/>
  <c r="EI44" i="1"/>
  <c r="DE24" i="1"/>
  <c r="BO24" i="1"/>
  <c r="DZ24" i="1"/>
  <c r="CJ24" i="1"/>
  <c r="AT24" i="1"/>
  <c r="EU24" i="1"/>
  <c r="FB51" i="1"/>
  <c r="BA51" i="1"/>
  <c r="DL51" i="1"/>
  <c r="EG51" i="1"/>
  <c r="CQ51" i="1"/>
  <c r="BV51" i="1"/>
  <c r="DN244" i="1"/>
  <c r="CS244" i="1"/>
  <c r="FD244" i="1"/>
  <c r="BX244" i="1"/>
  <c r="BC244" i="1"/>
  <c r="EI244" i="1"/>
  <c r="CZ59" i="1"/>
  <c r="GF59" i="1" s="1"/>
  <c r="CE59" i="1"/>
  <c r="DU59" i="1"/>
  <c r="AO59" i="1"/>
  <c r="FK59" i="1" s="1"/>
  <c r="HA59" i="1" s="1"/>
  <c r="EP59" i="1"/>
  <c r="BJ59" i="1"/>
  <c r="CM258" i="1"/>
  <c r="AW258" i="1"/>
  <c r="FS258" i="1" s="1"/>
  <c r="EX258" i="1"/>
  <c r="BR258" i="1"/>
  <c r="EC258" i="1"/>
  <c r="DH258" i="1"/>
  <c r="GN258" i="1" s="1"/>
  <c r="HI258" i="1" s="1"/>
  <c r="CJ251" i="1"/>
  <c r="DZ251" i="1"/>
  <c r="EU251" i="1"/>
  <c r="AT251" i="1"/>
  <c r="BO251" i="1"/>
  <c r="DE251" i="1"/>
  <c r="EZ260" i="1"/>
  <c r="BT260" i="1"/>
  <c r="DJ260" i="1"/>
  <c r="GP260" i="1" s="1"/>
  <c r="CO260" i="1"/>
  <c r="AY260" i="1"/>
  <c r="EE260" i="1"/>
  <c r="CL57" i="1"/>
  <c r="AV57" i="1"/>
  <c r="AA62" i="1"/>
  <c r="EW57" i="1"/>
  <c r="BQ57" i="1"/>
  <c r="DG57" i="1"/>
  <c r="EB57" i="1"/>
  <c r="DO261" i="1"/>
  <c r="FE261" i="1"/>
  <c r="BD261" i="1"/>
  <c r="EJ261" i="1"/>
  <c r="BY261" i="1"/>
  <c r="CT261" i="1"/>
  <c r="EQ67" i="1"/>
  <c r="DA67" i="1"/>
  <c r="GG67" i="1" s="1"/>
  <c r="BK67" i="1"/>
  <c r="AP67" i="1"/>
  <c r="FL67" i="1" s="1"/>
  <c r="HB67" i="1" s="1"/>
  <c r="CF67" i="1"/>
  <c r="DV67" i="1"/>
  <c r="ES255" i="1"/>
  <c r="DX255" i="1"/>
  <c r="AR255" i="1"/>
  <c r="DC255" i="1"/>
  <c r="BM255" i="1"/>
  <c r="CH255" i="1"/>
  <c r="EC65" i="1"/>
  <c r="CM65" i="1"/>
  <c r="DH65" i="1"/>
  <c r="GN65" i="1" s="1"/>
  <c r="EX65" i="1"/>
  <c r="AB70" i="1"/>
  <c r="BR65" i="1"/>
  <c r="AW65" i="1"/>
  <c r="FS65" i="1" s="1"/>
  <c r="AY175" i="1"/>
  <c r="CO175" i="1"/>
  <c r="EE175" i="1"/>
  <c r="BT175" i="1"/>
  <c r="EZ175" i="1"/>
  <c r="DJ175" i="1"/>
  <c r="DD73" i="1"/>
  <c r="AS73" i="1"/>
  <c r="CI73" i="1"/>
  <c r="BN73" i="1"/>
  <c r="DY73" i="1"/>
  <c r="ET73" i="1"/>
  <c r="AM75" i="1"/>
  <c r="DS75" i="1"/>
  <c r="CC75" i="1"/>
  <c r="CX75" i="1"/>
  <c r="EN75" i="1"/>
  <c r="BH75" i="1"/>
  <c r="FC78" i="1"/>
  <c r="BB78" i="1"/>
  <c r="FX78" i="1" s="1"/>
  <c r="EH78" i="1"/>
  <c r="DM78" i="1"/>
  <c r="BW78" i="1"/>
  <c r="CR78" i="1"/>
  <c r="DG80" i="1"/>
  <c r="BQ80" i="1"/>
  <c r="EW80" i="1"/>
  <c r="EB80" i="1"/>
  <c r="AV80" i="1"/>
  <c r="FR80" i="1" s="1"/>
  <c r="CL80" i="1"/>
  <c r="EG177" i="1"/>
  <c r="CQ177" i="1"/>
  <c r="FB177" i="1"/>
  <c r="BV177" i="1"/>
  <c r="BA177" i="1"/>
  <c r="DL177" i="1"/>
  <c r="GR177" i="1" s="1"/>
  <c r="EV83" i="1"/>
  <c r="AU83" i="1"/>
  <c r="DF83" i="1"/>
  <c r="BP83" i="1"/>
  <c r="EA83" i="1"/>
  <c r="CK83" i="1"/>
  <c r="CE85" i="1"/>
  <c r="DU85" i="1"/>
  <c r="EP85" i="1"/>
  <c r="AO85" i="1"/>
  <c r="CZ85" i="1"/>
  <c r="BJ85" i="1"/>
  <c r="HP185" i="1"/>
  <c r="EE280" i="1"/>
  <c r="EZ280" i="1"/>
  <c r="CO280" i="1"/>
  <c r="AY280" i="1"/>
  <c r="BT280" i="1"/>
  <c r="DJ280" i="1"/>
  <c r="GP280" i="1" s="1"/>
  <c r="HM203" i="1"/>
  <c r="Q346" i="1"/>
  <c r="Q338" i="1"/>
  <c r="Q342" i="1"/>
  <c r="Q353" i="1"/>
  <c r="BG333" i="1"/>
  <c r="EM333" i="1"/>
  <c r="CW333" i="1"/>
  <c r="DR333" i="1"/>
  <c r="CB333" i="1"/>
  <c r="AL333" i="1"/>
  <c r="EM263" i="1"/>
  <c r="BG263" i="1"/>
  <c r="CW263" i="1"/>
  <c r="GC263" i="1" s="1"/>
  <c r="CB263" i="1"/>
  <c r="AL263" i="1"/>
  <c r="DR263" i="1"/>
  <c r="BG241" i="1"/>
  <c r="CB241" i="1"/>
  <c r="AL241" i="1"/>
  <c r="CW241" i="1"/>
  <c r="GC241" i="1" s="1"/>
  <c r="EM241" i="1"/>
  <c r="DR241" i="1"/>
  <c r="BR140" i="1"/>
  <c r="AB145" i="1"/>
  <c r="DH140" i="1"/>
  <c r="CM140" i="1"/>
  <c r="EX140" i="1"/>
  <c r="EC140" i="1"/>
  <c r="AW140" i="1"/>
  <c r="FS140" i="1" s="1"/>
  <c r="AD353" i="1"/>
  <c r="AD342" i="1"/>
  <c r="AD346" i="1"/>
  <c r="AD338" i="1"/>
  <c r="BT333" i="1"/>
  <c r="EZ333" i="1"/>
  <c r="DJ333" i="1"/>
  <c r="GP333" i="1" s="1"/>
  <c r="HK333" i="1" s="1"/>
  <c r="EE333" i="1"/>
  <c r="CO333" i="1"/>
  <c r="AY333" i="1"/>
  <c r="FU333" i="1" s="1"/>
  <c r="CT143" i="1"/>
  <c r="EJ143" i="1"/>
  <c r="BD143" i="1"/>
  <c r="FE143" i="1"/>
  <c r="BY143" i="1"/>
  <c r="DO143" i="1"/>
  <c r="GU143" i="1" s="1"/>
  <c r="EG235" i="1"/>
  <c r="AF236" i="1"/>
  <c r="BA235" i="1"/>
  <c r="BV235" i="1"/>
  <c r="FB235" i="1"/>
  <c r="DL235" i="1"/>
  <c r="GR235" i="1" s="1"/>
  <c r="CQ235" i="1"/>
  <c r="R351" i="1"/>
  <c r="EN340" i="1"/>
  <c r="DS340" i="1"/>
  <c r="CX340" i="1"/>
  <c r="GD340" i="1" s="1"/>
  <c r="AM340" i="1"/>
  <c r="FI340" i="1" s="1"/>
  <c r="GY340" i="1" s="1"/>
  <c r="CC340" i="1"/>
  <c r="BH340" i="1"/>
  <c r="AE359" i="1"/>
  <c r="EF341" i="1"/>
  <c r="FA341" i="1"/>
  <c r="AE347" i="1"/>
  <c r="DK341" i="1"/>
  <c r="AE352" i="1"/>
  <c r="AZ341" i="1"/>
  <c r="BU341" i="1"/>
  <c r="CP341" i="1"/>
  <c r="Y356" i="1"/>
  <c r="DZ344" i="1"/>
  <c r="DE344" i="1"/>
  <c r="EU344" i="1"/>
  <c r="BO344" i="1"/>
  <c r="AT344" i="1"/>
  <c r="CJ344" i="1"/>
  <c r="FE358" i="1"/>
  <c r="BY358" i="1"/>
  <c r="DO358" i="1"/>
  <c r="EJ358" i="1"/>
  <c r="CT358" i="1"/>
  <c r="BD358" i="1"/>
  <c r="U125" i="1"/>
  <c r="CF109" i="1"/>
  <c r="U122" i="1"/>
  <c r="AP109" i="1"/>
  <c r="DV109" i="1"/>
  <c r="DA109" i="1"/>
  <c r="GG109" i="1" s="1"/>
  <c r="U114" i="1"/>
  <c r="BK109" i="1"/>
  <c r="U137" i="1"/>
  <c r="EQ109" i="1"/>
  <c r="W330" i="1"/>
  <c r="DC307" i="1"/>
  <c r="GI307" i="1" s="1"/>
  <c r="ES307" i="1"/>
  <c r="W322" i="1"/>
  <c r="DX307" i="1"/>
  <c r="W317" i="1"/>
  <c r="AR307" i="1"/>
  <c r="CH307" i="1"/>
  <c r="BM307" i="1"/>
  <c r="AB128" i="1"/>
  <c r="EC117" i="1"/>
  <c r="AW117" i="1"/>
  <c r="CM117" i="1"/>
  <c r="BR117" i="1"/>
  <c r="FS117" i="1" s="1"/>
  <c r="DH117" i="1"/>
  <c r="EX117" i="1"/>
  <c r="FE127" i="1"/>
  <c r="BY127" i="1"/>
  <c r="DO127" i="1"/>
  <c r="CT127" i="1"/>
  <c r="EJ127" i="1"/>
  <c r="BD127" i="1"/>
  <c r="FZ127" i="1" s="1"/>
  <c r="BV303" i="1"/>
  <c r="CQ303" i="1"/>
  <c r="DL303" i="1"/>
  <c r="FB303" i="1"/>
  <c r="BA303" i="1"/>
  <c r="EG303" i="1"/>
  <c r="DU120" i="1"/>
  <c r="BJ120" i="1"/>
  <c r="EP120" i="1"/>
  <c r="CZ120" i="1"/>
  <c r="T132" i="1"/>
  <c r="AO120" i="1"/>
  <c r="CE120" i="1"/>
  <c r="AN27" i="1"/>
  <c r="DT27" i="1"/>
  <c r="BI27" i="1"/>
  <c r="EO27" i="1"/>
  <c r="CD27" i="1"/>
  <c r="CY27" i="1"/>
  <c r="GE27" i="1" s="1"/>
  <c r="BV5" i="1"/>
  <c r="EG5" i="1"/>
  <c r="CQ5" i="1"/>
  <c r="DL5" i="1"/>
  <c r="FB5" i="1"/>
  <c r="BA5" i="1"/>
  <c r="BH30" i="1"/>
  <c r="EN30" i="1"/>
  <c r="CX30" i="1"/>
  <c r="DS30" i="1"/>
  <c r="AM30" i="1"/>
  <c r="CC30" i="1"/>
  <c r="FA8" i="1"/>
  <c r="EF8" i="1"/>
  <c r="CP8" i="1"/>
  <c r="AZ8" i="1"/>
  <c r="FV8" i="1" s="1"/>
  <c r="HL8" i="1" s="1"/>
  <c r="DK8" i="1"/>
  <c r="GQ8" i="1" s="1"/>
  <c r="BU8" i="1"/>
  <c r="BT34" i="1"/>
  <c r="DJ34" i="1"/>
  <c r="GP34" i="1" s="1"/>
  <c r="CO34" i="1"/>
  <c r="EE34" i="1"/>
  <c r="EZ34" i="1"/>
  <c r="AY34" i="1"/>
  <c r="FU34" i="1" s="1"/>
  <c r="HK34" i="1" s="1"/>
  <c r="DD37" i="1"/>
  <c r="GJ37" i="1" s="1"/>
  <c r="ET37" i="1"/>
  <c r="CI37" i="1"/>
  <c r="BN37" i="1"/>
  <c r="DY37" i="1"/>
  <c r="AS37" i="1"/>
  <c r="AX38" i="1"/>
  <c r="CN38" i="1"/>
  <c r="BS38" i="1"/>
  <c r="DI38" i="1"/>
  <c r="ED38" i="1"/>
  <c r="EY38" i="1"/>
  <c r="AR40" i="1"/>
  <c r="FN40" i="1" s="1"/>
  <c r="CH40" i="1"/>
  <c r="DC40" i="1"/>
  <c r="DX40" i="1"/>
  <c r="ES40" i="1"/>
  <c r="BM40" i="1"/>
  <c r="BJ41" i="1"/>
  <c r="CE41" i="1"/>
  <c r="CZ41" i="1"/>
  <c r="GF41" i="1" s="1"/>
  <c r="EP41" i="1"/>
  <c r="DU41" i="1"/>
  <c r="AO41" i="1"/>
  <c r="FK41" i="1" s="1"/>
  <c r="HA41" i="1" s="1"/>
  <c r="DB43" i="1"/>
  <c r="GH43" i="1" s="1"/>
  <c r="BL43" i="1"/>
  <c r="ER43" i="1"/>
  <c r="AQ43" i="1"/>
  <c r="CG43" i="1"/>
  <c r="DW43" i="1"/>
  <c r="DG21" i="1"/>
  <c r="BQ21" i="1"/>
  <c r="EW21" i="1"/>
  <c r="EB21" i="1"/>
  <c r="CL21" i="1"/>
  <c r="AV21" i="1"/>
  <c r="BK46" i="1"/>
  <c r="AP46" i="1"/>
  <c r="EQ46" i="1"/>
  <c r="DV46" i="1"/>
  <c r="DA46" i="1"/>
  <c r="CF46" i="1"/>
  <c r="DF24" i="1"/>
  <c r="BP24" i="1"/>
  <c r="AU24" i="1"/>
  <c r="FQ24" i="1" s="1"/>
  <c r="EA24" i="1"/>
  <c r="CK24" i="1"/>
  <c r="EV24" i="1"/>
  <c r="BB51" i="1"/>
  <c r="FX51" i="1" s="1"/>
  <c r="HN51" i="1" s="1"/>
  <c r="FC51" i="1"/>
  <c r="DM51" i="1"/>
  <c r="EH51" i="1"/>
  <c r="GS51" i="1" s="1"/>
  <c r="CR51" i="1"/>
  <c r="BW51" i="1"/>
  <c r="CT244" i="1"/>
  <c r="DO244" i="1"/>
  <c r="FE244" i="1"/>
  <c r="BY244" i="1"/>
  <c r="BD244" i="1"/>
  <c r="FZ244" i="1" s="1"/>
  <c r="EJ244" i="1"/>
  <c r="CF59" i="1"/>
  <c r="AP59" i="1"/>
  <c r="DV59" i="1"/>
  <c r="DA59" i="1"/>
  <c r="GG59" i="1" s="1"/>
  <c r="EQ59" i="1"/>
  <c r="BK59" i="1"/>
  <c r="BS250" i="1"/>
  <c r="AX250" i="1"/>
  <c r="FT250" i="1" s="1"/>
  <c r="ED250" i="1"/>
  <c r="EY250" i="1"/>
  <c r="CN250" i="1"/>
  <c r="DI250" i="1"/>
  <c r="GO250" i="1" s="1"/>
  <c r="HJ250" i="1" s="1"/>
  <c r="CK251" i="1"/>
  <c r="BP251" i="1"/>
  <c r="EA251" i="1"/>
  <c r="EV251" i="1"/>
  <c r="DF251" i="1"/>
  <c r="GL251" i="1" s="1"/>
  <c r="AU251" i="1"/>
  <c r="FA252" i="1"/>
  <c r="EF252" i="1"/>
  <c r="BU252" i="1"/>
  <c r="CP252" i="1"/>
  <c r="DK252" i="1"/>
  <c r="AZ252" i="1"/>
  <c r="AB62" i="1"/>
  <c r="CM57" i="1"/>
  <c r="AW57" i="1"/>
  <c r="EC57" i="1"/>
  <c r="BR57" i="1"/>
  <c r="EX57" i="1"/>
  <c r="DH57" i="1"/>
  <c r="FF248" i="1"/>
  <c r="CU248" i="1"/>
  <c r="BZ248" i="1"/>
  <c r="DP248" i="1"/>
  <c r="BE248" i="1"/>
  <c r="GA248" i="1" s="1"/>
  <c r="EK248" i="1"/>
  <c r="CG67" i="1"/>
  <c r="DW67" i="1"/>
  <c r="ER67" i="1"/>
  <c r="BL67" i="1"/>
  <c r="DB67" i="1"/>
  <c r="AQ67" i="1"/>
  <c r="AS255" i="1"/>
  <c r="FO255" i="1" s="1"/>
  <c r="ET255" i="1"/>
  <c r="DY255" i="1"/>
  <c r="DD255" i="1"/>
  <c r="CI255" i="1"/>
  <c r="BN255" i="1"/>
  <c r="AC70" i="1"/>
  <c r="CN65" i="1"/>
  <c r="AX65" i="1"/>
  <c r="ED65" i="1"/>
  <c r="EY65" i="1"/>
  <c r="BS65" i="1"/>
  <c r="DI65" i="1"/>
  <c r="DK175" i="1"/>
  <c r="GQ175" i="1" s="1"/>
  <c r="EF175" i="1"/>
  <c r="FA175" i="1"/>
  <c r="CP175" i="1"/>
  <c r="BU175" i="1"/>
  <c r="AZ175" i="1"/>
  <c r="AT73" i="1"/>
  <c r="DZ73" i="1"/>
  <c r="DE73" i="1"/>
  <c r="CJ73" i="1"/>
  <c r="BO73" i="1"/>
  <c r="EU73" i="1"/>
  <c r="GK73" i="1" s="1"/>
  <c r="CY75" i="1"/>
  <c r="CD75" i="1"/>
  <c r="AN75" i="1"/>
  <c r="FJ75" i="1" s="1"/>
  <c r="DT75" i="1"/>
  <c r="EO75" i="1"/>
  <c r="BI75" i="1"/>
  <c r="AU78" i="1"/>
  <c r="EA78" i="1"/>
  <c r="DF78" i="1"/>
  <c r="EV78" i="1"/>
  <c r="CK78" i="1"/>
  <c r="BP78" i="1"/>
  <c r="DU80" i="1"/>
  <c r="AO80" i="1"/>
  <c r="BJ80" i="1"/>
  <c r="EP80" i="1"/>
  <c r="CZ80" i="1"/>
  <c r="CE80" i="1"/>
  <c r="CJ272" i="1"/>
  <c r="DE272" i="1"/>
  <c r="EU272" i="1"/>
  <c r="AT272" i="1"/>
  <c r="BO272" i="1"/>
  <c r="DZ272" i="1"/>
  <c r="DT83" i="1"/>
  <c r="AN83" i="1"/>
  <c r="EO83" i="1"/>
  <c r="BI83" i="1"/>
  <c r="CY83" i="1"/>
  <c r="GE83" i="1" s="1"/>
  <c r="CD83" i="1"/>
  <c r="FB84" i="1"/>
  <c r="DL84" i="1"/>
  <c r="BV84" i="1"/>
  <c r="BA84" i="1"/>
  <c r="EG84" i="1"/>
  <c r="CQ84" i="1"/>
  <c r="GI184" i="1"/>
  <c r="HH188" i="1"/>
  <c r="DX280" i="1"/>
  <c r="ES280" i="1"/>
  <c r="BM280" i="1"/>
  <c r="AR280" i="1"/>
  <c r="CH280" i="1"/>
  <c r="DC280" i="1"/>
  <c r="GZ198" i="1"/>
  <c r="GU198" i="1"/>
  <c r="BE282" i="1"/>
  <c r="DP282" i="1"/>
  <c r="BZ282" i="1"/>
  <c r="EK282" i="1"/>
  <c r="CU282" i="1"/>
  <c r="FF282" i="1"/>
  <c r="GV282" i="1" s="1"/>
  <c r="EP92" i="1"/>
  <c r="CE92" i="1"/>
  <c r="BJ92" i="1"/>
  <c r="CZ92" i="1"/>
  <c r="GF92" i="1" s="1"/>
  <c r="DU92" i="1"/>
  <c r="AO92" i="1"/>
  <c r="FF92" i="1"/>
  <c r="CU92" i="1"/>
  <c r="BZ92" i="1"/>
  <c r="DP92" i="1"/>
  <c r="EK92" i="1"/>
  <c r="BE92" i="1"/>
  <c r="GA92" i="1" s="1"/>
  <c r="BB93" i="1"/>
  <c r="EH93" i="1"/>
  <c r="CR93" i="1"/>
  <c r="DM93" i="1"/>
  <c r="GS93" i="1" s="1"/>
  <c r="FC93" i="1"/>
  <c r="BW93" i="1"/>
  <c r="BT94" i="1"/>
  <c r="EZ94" i="1"/>
  <c r="CO94" i="1"/>
  <c r="AY94" i="1"/>
  <c r="DJ94" i="1"/>
  <c r="EE94" i="1"/>
  <c r="DG95" i="1"/>
  <c r="EW95" i="1"/>
  <c r="BQ95" i="1"/>
  <c r="EB95" i="1"/>
  <c r="CL95" i="1"/>
  <c r="AV95" i="1"/>
  <c r="DD96" i="1"/>
  <c r="DY96" i="1"/>
  <c r="AS96" i="1"/>
  <c r="CI96" i="1"/>
  <c r="BN96" i="1"/>
  <c r="FO96" i="1" s="1"/>
  <c r="HE96" i="1" s="1"/>
  <c r="ET96" i="1"/>
  <c r="GJ96" i="1" s="1"/>
  <c r="DA97" i="1"/>
  <c r="BK97" i="1"/>
  <c r="EQ97" i="1"/>
  <c r="AP97" i="1"/>
  <c r="FL97" i="1" s="1"/>
  <c r="CF97" i="1"/>
  <c r="DV97" i="1"/>
  <c r="CB135" i="1"/>
  <c r="DR135" i="1"/>
  <c r="CW135" i="1"/>
  <c r="AL135" i="1"/>
  <c r="BG135" i="1"/>
  <c r="EM135" i="1"/>
  <c r="AL89" i="1"/>
  <c r="EM89" i="1"/>
  <c r="DR89" i="1"/>
  <c r="CW89" i="1"/>
  <c r="BG89" i="1"/>
  <c r="CB89" i="1"/>
  <c r="FH89" i="1" s="1"/>
  <c r="EM252" i="1"/>
  <c r="DR252" i="1"/>
  <c r="BG252" i="1"/>
  <c r="CW252" i="1"/>
  <c r="CB252" i="1"/>
  <c r="AL252" i="1"/>
  <c r="CB40" i="1"/>
  <c r="AL40" i="1"/>
  <c r="DR40" i="1"/>
  <c r="BG40" i="1"/>
  <c r="EM40" i="1"/>
  <c r="CW40" i="1"/>
  <c r="AH348" i="1"/>
  <c r="AH337" i="1"/>
  <c r="AH345" i="1"/>
  <c r="EI332" i="1"/>
  <c r="DN332" i="1"/>
  <c r="GT332" i="1" s="1"/>
  <c r="BC332" i="1"/>
  <c r="FD332" i="1"/>
  <c r="CS332" i="1"/>
  <c r="BX332" i="1"/>
  <c r="DU143" i="1"/>
  <c r="CE143" i="1"/>
  <c r="AO143" i="1"/>
  <c r="EP143" i="1"/>
  <c r="BJ143" i="1"/>
  <c r="CZ143" i="1"/>
  <c r="AA351" i="1"/>
  <c r="EB340" i="1"/>
  <c r="EW340" i="1"/>
  <c r="DG340" i="1"/>
  <c r="AV340" i="1"/>
  <c r="CL340" i="1"/>
  <c r="BQ340" i="1"/>
  <c r="EQ343" i="1"/>
  <c r="U355" i="1"/>
  <c r="DA343" i="1"/>
  <c r="GG343" i="1" s="1"/>
  <c r="DV343" i="1"/>
  <c r="AP343" i="1"/>
  <c r="CF343" i="1"/>
  <c r="BK343" i="1"/>
  <c r="AH356" i="1"/>
  <c r="EI344" i="1"/>
  <c r="DN344" i="1"/>
  <c r="FD344" i="1"/>
  <c r="BX344" i="1"/>
  <c r="BC344" i="1"/>
  <c r="CS344" i="1"/>
  <c r="CZ358" i="1"/>
  <c r="CE358" i="1"/>
  <c r="AO358" i="1"/>
  <c r="EP358" i="1"/>
  <c r="BJ358" i="1"/>
  <c r="DU358" i="1"/>
  <c r="GF358" i="1" s="1"/>
  <c r="Y113" i="1"/>
  <c r="EU108" i="1"/>
  <c r="DE108" i="1"/>
  <c r="GK108" i="1" s="1"/>
  <c r="AT108" i="1"/>
  <c r="DZ108" i="1"/>
  <c r="CJ108" i="1"/>
  <c r="BO108" i="1"/>
  <c r="AA306" i="1"/>
  <c r="AA314" i="1"/>
  <c r="AA310" i="1"/>
  <c r="DG301" i="1"/>
  <c r="EW301" i="1"/>
  <c r="BQ301" i="1"/>
  <c r="CL301" i="1"/>
  <c r="AV301" i="1"/>
  <c r="FR301" i="1" s="1"/>
  <c r="EB301" i="1"/>
  <c r="EG116" i="1"/>
  <c r="CQ116" i="1"/>
  <c r="AF139" i="1"/>
  <c r="AF126" i="1"/>
  <c r="AF131" i="1"/>
  <c r="BA116" i="1"/>
  <c r="FB116" i="1"/>
  <c r="BV116" i="1"/>
  <c r="DL116" i="1"/>
  <c r="CS326" i="1"/>
  <c r="BC326" i="1"/>
  <c r="BX326" i="1"/>
  <c r="DN326" i="1"/>
  <c r="EI326" i="1"/>
  <c r="FD326" i="1"/>
  <c r="CJ112" i="1"/>
  <c r="AT112" i="1"/>
  <c r="EU112" i="1"/>
  <c r="DE112" i="1"/>
  <c r="GK112" i="1" s="1"/>
  <c r="BO112" i="1"/>
  <c r="DZ112" i="1"/>
  <c r="DY118" i="1"/>
  <c r="X136" i="1"/>
  <c r="ET118" i="1"/>
  <c r="BN118" i="1"/>
  <c r="DD118" i="1"/>
  <c r="X129" i="1"/>
  <c r="CI118" i="1"/>
  <c r="X124" i="1"/>
  <c r="AS118" i="1"/>
  <c r="AE324" i="1"/>
  <c r="EF312" i="1"/>
  <c r="DK312" i="1"/>
  <c r="FA312" i="1"/>
  <c r="BU312" i="1"/>
  <c r="CP312" i="1"/>
  <c r="AZ312" i="1"/>
  <c r="DZ5" i="1"/>
  <c r="CJ5" i="1"/>
  <c r="AT5" i="1"/>
  <c r="BO5" i="1"/>
  <c r="DE5" i="1"/>
  <c r="EU5" i="1"/>
  <c r="EZ29" i="1"/>
  <c r="DJ29" i="1"/>
  <c r="CO29" i="1"/>
  <c r="AY29" i="1"/>
  <c r="FU29" i="1" s="1"/>
  <c r="EE29" i="1"/>
  <c r="BT29" i="1"/>
  <c r="ET31" i="1"/>
  <c r="AS31" i="1"/>
  <c r="FO31" i="1" s="1"/>
  <c r="BN31" i="1"/>
  <c r="CI31" i="1"/>
  <c r="DD31" i="1"/>
  <c r="DY31" i="1"/>
  <c r="DK11" i="1"/>
  <c r="GQ11" i="1" s="1"/>
  <c r="CP11" i="1"/>
  <c r="BU11" i="1"/>
  <c r="EF11" i="1"/>
  <c r="AZ11" i="1"/>
  <c r="FV11" i="1" s="1"/>
  <c r="FA11" i="1"/>
  <c r="DE37" i="1"/>
  <c r="BO37" i="1"/>
  <c r="EU37" i="1"/>
  <c r="CJ37" i="1"/>
  <c r="AT37" i="1"/>
  <c r="DZ37" i="1"/>
  <c r="AY15" i="1"/>
  <c r="CO15" i="1"/>
  <c r="EE15" i="1"/>
  <c r="EZ15" i="1"/>
  <c r="DJ15" i="1"/>
  <c r="BT15" i="1"/>
  <c r="X26" i="1"/>
  <c r="DY17" i="1"/>
  <c r="AS17" i="1"/>
  <c r="CI17" i="1"/>
  <c r="DD17" i="1"/>
  <c r="ET17" i="1"/>
  <c r="BN17" i="1"/>
  <c r="FO17" i="1" s="1"/>
  <c r="BK18" i="1"/>
  <c r="CF18" i="1"/>
  <c r="DA18" i="1"/>
  <c r="GG18" i="1" s="1"/>
  <c r="HB18" i="1" s="1"/>
  <c r="AP18" i="1"/>
  <c r="FL18" i="1" s="1"/>
  <c r="DV18" i="1"/>
  <c r="EQ18" i="1"/>
  <c r="DC43" i="1"/>
  <c r="BM43" i="1"/>
  <c r="CH43" i="1"/>
  <c r="ES43" i="1"/>
  <c r="AR43" i="1"/>
  <c r="DX43" i="1"/>
  <c r="EX44" i="1"/>
  <c r="CM44" i="1"/>
  <c r="EC44" i="1"/>
  <c r="AW44" i="1"/>
  <c r="FS44" i="1" s="1"/>
  <c r="DH44" i="1"/>
  <c r="BR44" i="1"/>
  <c r="DW46" i="1"/>
  <c r="CG46" i="1"/>
  <c r="AQ46" i="1"/>
  <c r="ER46" i="1"/>
  <c r="DB46" i="1"/>
  <c r="GH46" i="1" s="1"/>
  <c r="BL46" i="1"/>
  <c r="BQ47" i="1"/>
  <c r="DG47" i="1"/>
  <c r="EW47" i="1"/>
  <c r="EB47" i="1"/>
  <c r="CL47" i="1"/>
  <c r="AV47" i="1"/>
  <c r="FR47" i="1" s="1"/>
  <c r="FD242" i="1"/>
  <c r="CS242" i="1"/>
  <c r="BC242" i="1"/>
  <c r="DN242" i="1"/>
  <c r="EI242" i="1"/>
  <c r="BX242" i="1"/>
  <c r="AO53" i="1"/>
  <c r="BJ53" i="1"/>
  <c r="CE53" i="1"/>
  <c r="EP53" i="1"/>
  <c r="DU53" i="1"/>
  <c r="CZ53" i="1"/>
  <c r="AQ173" i="1"/>
  <c r="FM173" i="1" s="1"/>
  <c r="CG173" i="1"/>
  <c r="BL173" i="1"/>
  <c r="DB173" i="1"/>
  <c r="ER173" i="1"/>
  <c r="DW173" i="1"/>
  <c r="DG251" i="1"/>
  <c r="EB251" i="1"/>
  <c r="EW251" i="1"/>
  <c r="CL251" i="1"/>
  <c r="BQ251" i="1"/>
  <c r="AV251" i="1"/>
  <c r="X61" i="1"/>
  <c r="ET56" i="1"/>
  <c r="DD56" i="1"/>
  <c r="AS56" i="1"/>
  <c r="BN56" i="1"/>
  <c r="DY56" i="1"/>
  <c r="CI56" i="1"/>
  <c r="FB252" i="1"/>
  <c r="EG252" i="1"/>
  <c r="CQ252" i="1"/>
  <c r="BV252" i="1"/>
  <c r="DL252" i="1"/>
  <c r="BA252" i="1"/>
  <c r="FW252" i="1" s="1"/>
  <c r="ED261" i="1"/>
  <c r="EY261" i="1"/>
  <c r="AX261" i="1"/>
  <c r="BS261" i="1"/>
  <c r="DI261" i="1"/>
  <c r="GO261" i="1" s="1"/>
  <c r="CN261" i="1"/>
  <c r="EV249" i="1"/>
  <c r="BP249" i="1"/>
  <c r="DF249" i="1"/>
  <c r="GL249" i="1" s="1"/>
  <c r="AU249" i="1"/>
  <c r="EA249" i="1"/>
  <c r="CK249" i="1"/>
  <c r="CP67" i="1"/>
  <c r="AZ67" i="1"/>
  <c r="EF67" i="1"/>
  <c r="FA67" i="1"/>
  <c r="BU67" i="1"/>
  <c r="DK67" i="1"/>
  <c r="FC255" i="1"/>
  <c r="DM255" i="1"/>
  <c r="GS255" i="1" s="1"/>
  <c r="BB255" i="1"/>
  <c r="EH255" i="1"/>
  <c r="BW255" i="1"/>
  <c r="CR255" i="1"/>
  <c r="BI66" i="1"/>
  <c r="CD66" i="1"/>
  <c r="DT66" i="1"/>
  <c r="AN66" i="1"/>
  <c r="FJ66" i="1" s="1"/>
  <c r="EO66" i="1"/>
  <c r="CY66" i="1"/>
  <c r="EQ263" i="1"/>
  <c r="DV263" i="1"/>
  <c r="BK263" i="1"/>
  <c r="AP263" i="1"/>
  <c r="CF263" i="1"/>
  <c r="DA263" i="1"/>
  <c r="GG263" i="1" s="1"/>
  <c r="DN264" i="1"/>
  <c r="EI264" i="1"/>
  <c r="BC264" i="1"/>
  <c r="CS264" i="1"/>
  <c r="BX264" i="1"/>
  <c r="FD264" i="1"/>
  <c r="AW266" i="1"/>
  <c r="EX266" i="1"/>
  <c r="BR266" i="1"/>
  <c r="CM266" i="1"/>
  <c r="DH266" i="1"/>
  <c r="EC266" i="1"/>
  <c r="EJ269" i="1"/>
  <c r="BD269" i="1"/>
  <c r="BY269" i="1"/>
  <c r="DO269" i="1"/>
  <c r="GU269" i="1" s="1"/>
  <c r="FE269" i="1"/>
  <c r="CT269" i="1"/>
  <c r="AX271" i="1"/>
  <c r="FT271" i="1" s="1"/>
  <c r="ED271" i="1"/>
  <c r="EY271" i="1"/>
  <c r="CN271" i="1"/>
  <c r="BS271" i="1"/>
  <c r="DI271" i="1"/>
  <c r="GO271" i="1" s="1"/>
  <c r="BC177" i="1"/>
  <c r="FY177" i="1" s="1"/>
  <c r="EI177" i="1"/>
  <c r="CS177" i="1"/>
  <c r="FD177" i="1"/>
  <c r="BX177" i="1"/>
  <c r="DN177" i="1"/>
  <c r="EX83" i="1"/>
  <c r="CM83" i="1"/>
  <c r="EC83" i="1"/>
  <c r="AW83" i="1"/>
  <c r="DH83" i="1"/>
  <c r="BR83" i="1"/>
  <c r="ER85" i="1"/>
  <c r="AQ85" i="1"/>
  <c r="CG85" i="1"/>
  <c r="DW85" i="1"/>
  <c r="DB85" i="1"/>
  <c r="BL85" i="1"/>
  <c r="BQ278" i="1"/>
  <c r="AV278" i="1"/>
  <c r="FR278" i="1" s="1"/>
  <c r="EB278" i="1"/>
  <c r="CL278" i="1"/>
  <c r="DG278" i="1"/>
  <c r="EW278" i="1"/>
  <c r="HL187" i="1"/>
  <c r="FB89" i="1"/>
  <c r="BA89" i="1"/>
  <c r="FW89" i="1" s="1"/>
  <c r="EG89" i="1"/>
  <c r="DL89" i="1"/>
  <c r="BV89" i="1"/>
  <c r="CQ89" i="1"/>
  <c r="HL197" i="1"/>
  <c r="AP282" i="1"/>
  <c r="DA282" i="1"/>
  <c r="BK282" i="1"/>
  <c r="DV282" i="1"/>
  <c r="CF282" i="1"/>
  <c r="EQ282" i="1"/>
  <c r="Q355" i="1"/>
  <c r="DR343" i="1"/>
  <c r="EM343" i="1"/>
  <c r="CW343" i="1"/>
  <c r="AL343" i="1"/>
  <c r="FH343" i="1" s="1"/>
  <c r="CB343" i="1"/>
  <c r="BG343" i="1"/>
  <c r="DR269" i="1"/>
  <c r="AL269" i="1"/>
  <c r="EM269" i="1"/>
  <c r="BG269" i="1"/>
  <c r="CW269" i="1"/>
  <c r="CB269" i="1"/>
  <c r="AD145" i="1"/>
  <c r="CO140" i="1"/>
  <c r="EZ140" i="1"/>
  <c r="BT140" i="1"/>
  <c r="DJ140" i="1"/>
  <c r="GP140" i="1" s="1"/>
  <c r="EE140" i="1"/>
  <c r="AY140" i="1"/>
  <c r="AF346" i="1"/>
  <c r="AF342" i="1"/>
  <c r="AF338" i="1"/>
  <c r="AF353" i="1"/>
  <c r="BV333" i="1"/>
  <c r="FB333" i="1"/>
  <c r="DL333" i="1"/>
  <c r="EG333" i="1"/>
  <c r="CQ333" i="1"/>
  <c r="BA333" i="1"/>
  <c r="DS144" i="1"/>
  <c r="EN144" i="1"/>
  <c r="AM144" i="1"/>
  <c r="CC144" i="1"/>
  <c r="BH144" i="1"/>
  <c r="CX144" i="1"/>
  <c r="GD144" i="1" s="1"/>
  <c r="EI144" i="1"/>
  <c r="FD144" i="1"/>
  <c r="BC144" i="1"/>
  <c r="CS144" i="1"/>
  <c r="BX144" i="1"/>
  <c r="DN144" i="1"/>
  <c r="EP149" i="1"/>
  <c r="DU149" i="1"/>
  <c r="BJ149" i="1"/>
  <c r="CE149" i="1"/>
  <c r="T160" i="1"/>
  <c r="AO149" i="1"/>
  <c r="CZ149" i="1"/>
  <c r="GF149" i="1" s="1"/>
  <c r="FC150" i="1"/>
  <c r="EH150" i="1"/>
  <c r="CR150" i="1"/>
  <c r="AG156" i="1"/>
  <c r="AG161" i="1"/>
  <c r="DM150" i="1"/>
  <c r="BB150" i="1"/>
  <c r="BW150" i="1"/>
  <c r="AG168" i="1"/>
  <c r="AA165" i="1"/>
  <c r="EB153" i="1"/>
  <c r="BQ153" i="1"/>
  <c r="AV153" i="1"/>
  <c r="DG153" i="1"/>
  <c r="EW153" i="1"/>
  <c r="CL153" i="1"/>
  <c r="EG350" i="1"/>
  <c r="BV350" i="1"/>
  <c r="BA350" i="1"/>
  <c r="CQ350" i="1"/>
  <c r="FB350" i="1"/>
  <c r="DL350" i="1"/>
  <c r="R113" i="1"/>
  <c r="CC108" i="1"/>
  <c r="CX108" i="1"/>
  <c r="GD108" i="1" s="1"/>
  <c r="EN108" i="1"/>
  <c r="DS108" i="1"/>
  <c r="AM108" i="1"/>
  <c r="BH108" i="1"/>
  <c r="T306" i="1"/>
  <c r="T314" i="1"/>
  <c r="T310" i="1"/>
  <c r="CZ301" i="1"/>
  <c r="AO301" i="1"/>
  <c r="BJ301" i="1"/>
  <c r="EP301" i="1"/>
  <c r="CE301" i="1"/>
  <c r="DU301" i="1"/>
  <c r="Y139" i="1"/>
  <c r="AT116" i="1"/>
  <c r="FP116" i="1" s="1"/>
  <c r="DZ116" i="1"/>
  <c r="CJ116" i="1"/>
  <c r="Y131" i="1"/>
  <c r="Y126" i="1"/>
  <c r="DE116" i="1"/>
  <c r="EU116" i="1"/>
  <c r="BO116" i="1"/>
  <c r="CL326" i="1"/>
  <c r="BQ326" i="1"/>
  <c r="AV326" i="1"/>
  <c r="DG326" i="1"/>
  <c r="EW326" i="1"/>
  <c r="EB326" i="1"/>
  <c r="EY318" i="1"/>
  <c r="ED318" i="1"/>
  <c r="DI318" i="1"/>
  <c r="GO318" i="1" s="1"/>
  <c r="CN318" i="1"/>
  <c r="AX318" i="1"/>
  <c r="BS318" i="1"/>
  <c r="EH118" i="1"/>
  <c r="AG136" i="1"/>
  <c r="BW118" i="1"/>
  <c r="FC118" i="1"/>
  <c r="AG129" i="1"/>
  <c r="CR118" i="1"/>
  <c r="AG124" i="1"/>
  <c r="BB118" i="1"/>
  <c r="DM118" i="1"/>
  <c r="GS118" i="1" s="1"/>
  <c r="EQ27" i="1"/>
  <c r="BK27" i="1"/>
  <c r="AP27" i="1"/>
  <c r="FL27" i="1" s="1"/>
  <c r="DV27" i="1"/>
  <c r="DA27" i="1"/>
  <c r="CF27" i="1"/>
  <c r="CE30" i="1"/>
  <c r="DU30" i="1"/>
  <c r="CZ30" i="1"/>
  <c r="AO30" i="1"/>
  <c r="EP30" i="1"/>
  <c r="BJ30" i="1"/>
  <c r="EE32" i="1"/>
  <c r="CO32" i="1"/>
  <c r="EZ32" i="1"/>
  <c r="AY32" i="1"/>
  <c r="FU32" i="1" s="1"/>
  <c r="DJ32" i="1"/>
  <c r="BT32" i="1"/>
  <c r="CF12" i="1"/>
  <c r="BK12" i="1"/>
  <c r="EQ12" i="1"/>
  <c r="DV12" i="1"/>
  <c r="AP12" i="1"/>
  <c r="DA12" i="1"/>
  <c r="GG12" i="1" s="1"/>
  <c r="BX14" i="1"/>
  <c r="DN14" i="1"/>
  <c r="BC14" i="1"/>
  <c r="EI14" i="1"/>
  <c r="CS14" i="1"/>
  <c r="FD14" i="1"/>
  <c r="BJ16" i="1"/>
  <c r="AO16" i="1"/>
  <c r="FK16" i="1" s="1"/>
  <c r="CE16" i="1"/>
  <c r="CZ16" i="1"/>
  <c r="DU16" i="1"/>
  <c r="EP16" i="1"/>
  <c r="GF16" i="1" s="1"/>
  <c r="AT49" i="1"/>
  <c r="CJ49" i="1"/>
  <c r="DZ49" i="1"/>
  <c r="BO49" i="1"/>
  <c r="DE49" i="1"/>
  <c r="GK49" i="1" s="1"/>
  <c r="EU49" i="1"/>
  <c r="EB19" i="1"/>
  <c r="CL19" i="1"/>
  <c r="AV19" i="1"/>
  <c r="EW19" i="1"/>
  <c r="BQ19" i="1"/>
  <c r="DG19" i="1"/>
  <c r="GM19" i="1" s="1"/>
  <c r="FB20" i="1"/>
  <c r="DL20" i="1"/>
  <c r="CQ20" i="1"/>
  <c r="BA20" i="1"/>
  <c r="FW20" i="1" s="1"/>
  <c r="BV20" i="1"/>
  <c r="EG20" i="1"/>
  <c r="CX45" i="1"/>
  <c r="GD45" i="1" s="1"/>
  <c r="AM45" i="1"/>
  <c r="CC45" i="1"/>
  <c r="DS45" i="1"/>
  <c r="EN45" i="1"/>
  <c r="BH45" i="1"/>
  <c r="DK23" i="1"/>
  <c r="BU23" i="1"/>
  <c r="AZ23" i="1"/>
  <c r="EF23" i="1"/>
  <c r="CP23" i="1"/>
  <c r="FA23" i="1"/>
  <c r="BE47" i="1"/>
  <c r="CU47" i="1"/>
  <c r="BZ47" i="1"/>
  <c r="EK47" i="1"/>
  <c r="DP47" i="1"/>
  <c r="FF47" i="1"/>
  <c r="DW172" i="1"/>
  <c r="AQ172" i="1"/>
  <c r="ER172" i="1"/>
  <c r="BL172" i="1"/>
  <c r="CG172" i="1"/>
  <c r="DB172" i="1"/>
  <c r="EO242" i="1"/>
  <c r="BI242" i="1"/>
  <c r="AN242" i="1"/>
  <c r="DT242" i="1"/>
  <c r="CY242" i="1"/>
  <c r="CD242" i="1"/>
  <c r="BN52" i="1"/>
  <c r="ET52" i="1"/>
  <c r="AS52" i="1"/>
  <c r="CI52" i="1"/>
  <c r="DY52" i="1"/>
  <c r="DD52" i="1"/>
  <c r="BP245" i="1"/>
  <c r="AU245" i="1"/>
  <c r="FQ245" i="1" s="1"/>
  <c r="CK245" i="1"/>
  <c r="DF245" i="1"/>
  <c r="EA245" i="1"/>
  <c r="EV245" i="1"/>
  <c r="AR258" i="1"/>
  <c r="CH258" i="1"/>
  <c r="ES258" i="1"/>
  <c r="BM258" i="1"/>
  <c r="DX258" i="1"/>
  <c r="DC258" i="1"/>
  <c r="AO246" i="1"/>
  <c r="CE246" i="1"/>
  <c r="DU246" i="1"/>
  <c r="BJ246" i="1"/>
  <c r="EP246" i="1"/>
  <c r="CZ246" i="1"/>
  <c r="GF246" i="1" s="1"/>
  <c r="EU252" i="1"/>
  <c r="DZ252" i="1"/>
  <c r="DE252" i="1"/>
  <c r="CJ252" i="1"/>
  <c r="BO252" i="1"/>
  <c r="AT252" i="1"/>
  <c r="V62" i="1"/>
  <c r="BL57" i="1"/>
  <c r="DW57" i="1"/>
  <c r="AQ57" i="1"/>
  <c r="ER57" i="1"/>
  <c r="CG57" i="1"/>
  <c r="DB57" i="1"/>
  <c r="GH57" i="1" s="1"/>
  <c r="EZ261" i="1"/>
  <c r="BT261" i="1"/>
  <c r="AY261" i="1"/>
  <c r="EE261" i="1"/>
  <c r="DJ261" i="1"/>
  <c r="CO261" i="1"/>
  <c r="EJ58" i="1"/>
  <c r="BD58" i="1"/>
  <c r="CT58" i="1"/>
  <c r="DO58" i="1"/>
  <c r="BY58" i="1"/>
  <c r="FE58" i="1"/>
  <c r="EN255" i="1"/>
  <c r="CX255" i="1"/>
  <c r="AM255" i="1"/>
  <c r="FI255" i="1" s="1"/>
  <c r="DS255" i="1"/>
  <c r="BH255" i="1"/>
  <c r="CC255" i="1"/>
  <c r="DC65" i="1"/>
  <c r="GI65" i="1" s="1"/>
  <c r="CH65" i="1"/>
  <c r="W70" i="1"/>
  <c r="AR65" i="1"/>
  <c r="DX65" i="1"/>
  <c r="BM65" i="1"/>
  <c r="ES65" i="1"/>
  <c r="AT175" i="1"/>
  <c r="EU175" i="1"/>
  <c r="BO175" i="1"/>
  <c r="DE175" i="1"/>
  <c r="CJ175" i="1"/>
  <c r="DZ175" i="1"/>
  <c r="DJ263" i="1"/>
  <c r="GP263" i="1" s="1"/>
  <c r="AY263" i="1"/>
  <c r="EZ263" i="1"/>
  <c r="CO263" i="1"/>
  <c r="BT263" i="1"/>
  <c r="EE263" i="1"/>
  <c r="DY265" i="1"/>
  <c r="ET265" i="1"/>
  <c r="AS265" i="1"/>
  <c r="FO265" i="1" s="1"/>
  <c r="BN265" i="1"/>
  <c r="CI265" i="1"/>
  <c r="DD265" i="1"/>
  <c r="GJ265" i="1" s="1"/>
  <c r="DU269" i="1"/>
  <c r="AO269" i="1"/>
  <c r="EP269" i="1"/>
  <c r="BJ269" i="1"/>
  <c r="CZ269" i="1"/>
  <c r="GF269" i="1" s="1"/>
  <c r="CE269" i="1"/>
  <c r="FC270" i="1"/>
  <c r="BB270" i="1"/>
  <c r="FX270" i="1" s="1"/>
  <c r="HN270" i="1" s="1"/>
  <c r="BW270" i="1"/>
  <c r="CR270" i="1"/>
  <c r="EH270" i="1"/>
  <c r="DM270" i="1"/>
  <c r="GS270" i="1" s="1"/>
  <c r="AV81" i="1"/>
  <c r="EB81" i="1"/>
  <c r="EW81" i="1"/>
  <c r="CL81" i="1"/>
  <c r="DG81" i="1"/>
  <c r="GM81" i="1" s="1"/>
  <c r="BQ81" i="1"/>
  <c r="DL82" i="1"/>
  <c r="FB82" i="1"/>
  <c r="BV82" i="1"/>
  <c r="EG82" i="1"/>
  <c r="BA82" i="1"/>
  <c r="CQ82" i="1"/>
  <c r="EV84" i="1"/>
  <c r="DF84" i="1"/>
  <c r="BP84" i="1"/>
  <c r="EA84" i="1"/>
  <c r="GL84" i="1" s="1"/>
  <c r="AU84" i="1"/>
  <c r="FQ84" i="1" s="1"/>
  <c r="CK84" i="1"/>
  <c r="DU87" i="1"/>
  <c r="AO87" i="1"/>
  <c r="FK87" i="1" s="1"/>
  <c r="HA87" i="1" s="1"/>
  <c r="EP87" i="1"/>
  <c r="BJ87" i="1"/>
  <c r="CE87" i="1"/>
  <c r="CZ87" i="1"/>
  <c r="GF87" i="1" s="1"/>
  <c r="HE197" i="1"/>
  <c r="AQ282" i="1"/>
  <c r="DB282" i="1"/>
  <c r="BL282" i="1"/>
  <c r="CG282" i="1"/>
  <c r="DW282" i="1"/>
  <c r="ER282" i="1"/>
  <c r="GZ203" i="1"/>
  <c r="CW341" i="1"/>
  <c r="EM341" i="1"/>
  <c r="Q352" i="1"/>
  <c r="DR341" i="1"/>
  <c r="GC341" i="1" s="1"/>
  <c r="Q359" i="1"/>
  <c r="Q347" i="1"/>
  <c r="BG341" i="1"/>
  <c r="AL341" i="1"/>
  <c r="CB341" i="1"/>
  <c r="EM256" i="1"/>
  <c r="AL256" i="1"/>
  <c r="FH256" i="1" s="1"/>
  <c r="DR256" i="1"/>
  <c r="CW256" i="1"/>
  <c r="BG256" i="1"/>
  <c r="CB256" i="1"/>
  <c r="DR23" i="1"/>
  <c r="BG23" i="1"/>
  <c r="AL23" i="1"/>
  <c r="CW23" i="1"/>
  <c r="GC23" i="1" s="1"/>
  <c r="CB23" i="1"/>
  <c r="FH23" i="1" s="1"/>
  <c r="EM23" i="1"/>
  <c r="T169" i="1"/>
  <c r="T146" i="1"/>
  <c r="AO141" i="1"/>
  <c r="DU141" i="1"/>
  <c r="CE141" i="1"/>
  <c r="CZ141" i="1"/>
  <c r="GF141" i="1" s="1"/>
  <c r="HA141" i="1" s="1"/>
  <c r="T154" i="1"/>
  <c r="EP141" i="1"/>
  <c r="T157" i="1"/>
  <c r="BJ141" i="1"/>
  <c r="FK141" i="1" s="1"/>
  <c r="DB334" i="1"/>
  <c r="GH334" i="1" s="1"/>
  <c r="ER334" i="1"/>
  <c r="CG334" i="1"/>
  <c r="AQ334" i="1"/>
  <c r="FM334" i="1" s="1"/>
  <c r="HC334" i="1" s="1"/>
  <c r="BL334" i="1"/>
  <c r="DW334" i="1"/>
  <c r="EY340" i="1"/>
  <c r="DI340" i="1"/>
  <c r="GO340" i="1" s="1"/>
  <c r="AC351" i="1"/>
  <c r="ED340" i="1"/>
  <c r="AX340" i="1"/>
  <c r="BS340" i="1"/>
  <c r="CN340" i="1"/>
  <c r="W355" i="1"/>
  <c r="DX343" i="1"/>
  <c r="DC343" i="1"/>
  <c r="GI343" i="1" s="1"/>
  <c r="ES343" i="1"/>
  <c r="AR343" i="1"/>
  <c r="CH343" i="1"/>
  <c r="BM343" i="1"/>
  <c r="AJ356" i="1"/>
  <c r="EK344" i="1"/>
  <c r="DP344" i="1"/>
  <c r="FF344" i="1"/>
  <c r="BZ344" i="1"/>
  <c r="BE344" i="1"/>
  <c r="CU344" i="1"/>
  <c r="AQ358" i="1"/>
  <c r="FM358" i="1" s="1"/>
  <c r="HC358" i="1" s="1"/>
  <c r="ER358" i="1"/>
  <c r="CG358" i="1"/>
  <c r="BL358" i="1"/>
  <c r="DB358" i="1"/>
  <c r="GH358" i="1" s="1"/>
  <c r="DW358" i="1"/>
  <c r="AA113" i="1"/>
  <c r="CL108" i="1"/>
  <c r="EB108" i="1"/>
  <c r="AV108" i="1"/>
  <c r="EW108" i="1"/>
  <c r="DG108" i="1"/>
  <c r="BQ108" i="1"/>
  <c r="AC306" i="1"/>
  <c r="AC314" i="1"/>
  <c r="AC310" i="1"/>
  <c r="DI301" i="1"/>
  <c r="GO301" i="1" s="1"/>
  <c r="BS301" i="1"/>
  <c r="AX301" i="1"/>
  <c r="EY301" i="1"/>
  <c r="CN301" i="1"/>
  <c r="ED301" i="1"/>
  <c r="AH139" i="1"/>
  <c r="EI116" i="1"/>
  <c r="CS116" i="1"/>
  <c r="BX116" i="1"/>
  <c r="BC116" i="1"/>
  <c r="AH126" i="1"/>
  <c r="AH131" i="1"/>
  <c r="DN116" i="1"/>
  <c r="GT116" i="1" s="1"/>
  <c r="FD116" i="1"/>
  <c r="BE326" i="1"/>
  <c r="BZ326" i="1"/>
  <c r="GA326" i="1" s="1"/>
  <c r="CU326" i="1"/>
  <c r="DP326" i="1"/>
  <c r="FF326" i="1"/>
  <c r="EK326" i="1"/>
  <c r="EO303" i="1"/>
  <c r="CY303" i="1"/>
  <c r="BI303" i="1"/>
  <c r="DT303" i="1"/>
  <c r="AN303" i="1"/>
  <c r="FJ303" i="1" s="1"/>
  <c r="CD303" i="1"/>
  <c r="FE303" i="1"/>
  <c r="CT303" i="1"/>
  <c r="EJ303" i="1"/>
  <c r="DO303" i="1"/>
  <c r="BD303" i="1"/>
  <c r="BY303" i="1"/>
  <c r="EI118" i="1"/>
  <c r="AH136" i="1"/>
  <c r="FD118" i="1"/>
  <c r="BX118" i="1"/>
  <c r="AH129" i="1"/>
  <c r="DN118" i="1"/>
  <c r="BC118" i="1"/>
  <c r="AH124" i="1"/>
  <c r="CS118" i="1"/>
  <c r="CG4" i="1"/>
  <c r="AQ4" i="1"/>
  <c r="ER4" i="1"/>
  <c r="BL4" i="1"/>
  <c r="DW4" i="1"/>
  <c r="DB4" i="1"/>
  <c r="CF30" i="1"/>
  <c r="AP30" i="1"/>
  <c r="DV30" i="1"/>
  <c r="DA30" i="1"/>
  <c r="BK30" i="1"/>
  <c r="EQ30" i="1"/>
  <c r="EV31" i="1"/>
  <c r="AU31" i="1"/>
  <c r="CK31" i="1"/>
  <c r="BP31" i="1"/>
  <c r="EA31" i="1"/>
  <c r="DF31" i="1"/>
  <c r="GL31" i="1" s="1"/>
  <c r="CP32" i="1"/>
  <c r="EF32" i="1"/>
  <c r="AZ32" i="1"/>
  <c r="FA32" i="1"/>
  <c r="DK32" i="1"/>
  <c r="GQ32" i="1" s="1"/>
  <c r="BU32" i="1"/>
  <c r="DP10" i="1"/>
  <c r="FF10" i="1"/>
  <c r="EK10" i="1"/>
  <c r="GV10" i="1" s="1"/>
  <c r="BE10" i="1"/>
  <c r="GA10" i="1" s="1"/>
  <c r="CU10" i="1"/>
  <c r="BZ10" i="1"/>
  <c r="ER35" i="1"/>
  <c r="BL35" i="1"/>
  <c r="DB35" i="1"/>
  <c r="DW35" i="1"/>
  <c r="CG35" i="1"/>
  <c r="AQ35" i="1"/>
  <c r="FE14" i="1"/>
  <c r="DO14" i="1"/>
  <c r="CT14" i="1"/>
  <c r="BD14" i="1"/>
  <c r="EJ14" i="1"/>
  <c r="BY14" i="1"/>
  <c r="BK39" i="1"/>
  <c r="AP39" i="1"/>
  <c r="DV39" i="1"/>
  <c r="DA39" i="1"/>
  <c r="EQ39" i="1"/>
  <c r="CF39" i="1"/>
  <c r="EV40" i="1"/>
  <c r="CK40" i="1"/>
  <c r="AU40" i="1"/>
  <c r="FQ40" i="1" s="1"/>
  <c r="HG40" i="1" s="1"/>
  <c r="DF40" i="1"/>
  <c r="GL40" i="1" s="1"/>
  <c r="EA40" i="1"/>
  <c r="BP40" i="1"/>
  <c r="BM41" i="1"/>
  <c r="DC41" i="1"/>
  <c r="CH41" i="1"/>
  <c r="ES41" i="1"/>
  <c r="DX41" i="1"/>
  <c r="AR41" i="1"/>
  <c r="EC19" i="1"/>
  <c r="CM19" i="1"/>
  <c r="EX19" i="1"/>
  <c r="AW19" i="1"/>
  <c r="FS19" i="1" s="1"/>
  <c r="BR19" i="1"/>
  <c r="DH19" i="1"/>
  <c r="CY22" i="1"/>
  <c r="AN22" i="1"/>
  <c r="DT22" i="1"/>
  <c r="CD22" i="1"/>
  <c r="EO22" i="1"/>
  <c r="BI22" i="1"/>
  <c r="CX48" i="1"/>
  <c r="DS48" i="1"/>
  <c r="EN48" i="1"/>
  <c r="AM48" i="1"/>
  <c r="FI48" i="1" s="1"/>
  <c r="CC48" i="1"/>
  <c r="BH48" i="1"/>
  <c r="FF242" i="1"/>
  <c r="DP242" i="1"/>
  <c r="BZ242" i="1"/>
  <c r="BE242" i="1"/>
  <c r="EK242" i="1"/>
  <c r="CU242" i="1"/>
  <c r="CG53" i="1"/>
  <c r="BL53" i="1"/>
  <c r="AQ53" i="1"/>
  <c r="FM53" i="1" s="1"/>
  <c r="HC53" i="1" s="1"/>
  <c r="DB53" i="1"/>
  <c r="GH53" i="1" s="1"/>
  <c r="DW53" i="1"/>
  <c r="ER53" i="1"/>
  <c r="DY173" i="1"/>
  <c r="CI173" i="1"/>
  <c r="AS173" i="1"/>
  <c r="BN173" i="1"/>
  <c r="DD173" i="1"/>
  <c r="GJ173" i="1" s="1"/>
  <c r="ET173" i="1"/>
  <c r="AX259" i="1"/>
  <c r="CN259" i="1"/>
  <c r="DI259" i="1"/>
  <c r="GO259" i="1" s="1"/>
  <c r="ED259" i="1"/>
  <c r="EY259" i="1"/>
  <c r="BS259" i="1"/>
  <c r="FT259" i="1" s="1"/>
  <c r="Z61" i="1"/>
  <c r="CK56" i="1"/>
  <c r="DF56" i="1"/>
  <c r="AU56" i="1"/>
  <c r="BP56" i="1"/>
  <c r="EV56" i="1"/>
  <c r="EA56" i="1"/>
  <c r="FD260" i="1"/>
  <c r="BX260" i="1"/>
  <c r="DN260" i="1"/>
  <c r="GT260" i="1" s="1"/>
  <c r="EI260" i="1"/>
  <c r="CS260" i="1"/>
  <c r="BC260" i="1"/>
  <c r="DK253" i="1"/>
  <c r="AZ253" i="1"/>
  <c r="EF253" i="1"/>
  <c r="FA253" i="1"/>
  <c r="BU253" i="1"/>
  <c r="CP253" i="1"/>
  <c r="DH249" i="1"/>
  <c r="AW249" i="1"/>
  <c r="EX249" i="1"/>
  <c r="EC249" i="1"/>
  <c r="BR249" i="1"/>
  <c r="CM249" i="1"/>
  <c r="BW67" i="1"/>
  <c r="FC67" i="1"/>
  <c r="BB67" i="1"/>
  <c r="EH67" i="1"/>
  <c r="CR67" i="1"/>
  <c r="DM67" i="1"/>
  <c r="EJ255" i="1"/>
  <c r="FE255" i="1"/>
  <c r="BD255" i="1"/>
  <c r="DO255" i="1"/>
  <c r="CT255" i="1"/>
  <c r="BY255" i="1"/>
  <c r="EQ66" i="1"/>
  <c r="AP66" i="1"/>
  <c r="DV66" i="1"/>
  <c r="CF66" i="1"/>
  <c r="BK66" i="1"/>
  <c r="DA66" i="1"/>
  <c r="BH262" i="1"/>
  <c r="DS262" i="1"/>
  <c r="EN262" i="1"/>
  <c r="CC262" i="1"/>
  <c r="AM262" i="1"/>
  <c r="CX262" i="1"/>
  <c r="GD262" i="1" s="1"/>
  <c r="AR263" i="1"/>
  <c r="DC263" i="1"/>
  <c r="DX263" i="1"/>
  <c r="BM263" i="1"/>
  <c r="ES263" i="1"/>
  <c r="CH263" i="1"/>
  <c r="DP264" i="1"/>
  <c r="EK264" i="1"/>
  <c r="BE264" i="1"/>
  <c r="GA264" i="1" s="1"/>
  <c r="CU264" i="1"/>
  <c r="BZ264" i="1"/>
  <c r="FF264" i="1"/>
  <c r="AY266" i="1"/>
  <c r="EZ266" i="1"/>
  <c r="BT266" i="1"/>
  <c r="DJ266" i="1"/>
  <c r="GP266" i="1" s="1"/>
  <c r="CO266" i="1"/>
  <c r="FU266" i="1" s="1"/>
  <c r="EE266" i="1"/>
  <c r="AU270" i="1"/>
  <c r="EV270" i="1"/>
  <c r="BP270" i="1"/>
  <c r="EA270" i="1"/>
  <c r="CK270" i="1"/>
  <c r="DF270" i="1"/>
  <c r="GL270" i="1" s="1"/>
  <c r="DU177" i="1"/>
  <c r="AO177" i="1"/>
  <c r="CE177" i="1"/>
  <c r="CZ177" i="1"/>
  <c r="GF177" i="1" s="1"/>
  <c r="EP177" i="1"/>
  <c r="BJ177" i="1"/>
  <c r="DE82" i="1"/>
  <c r="BO82" i="1"/>
  <c r="EU82" i="1"/>
  <c r="CJ82" i="1"/>
  <c r="AT82" i="1"/>
  <c r="DZ82" i="1"/>
  <c r="GK82" i="1" s="1"/>
  <c r="BI84" i="1"/>
  <c r="EO84" i="1"/>
  <c r="CY84" i="1"/>
  <c r="CD84" i="1"/>
  <c r="DT84" i="1"/>
  <c r="AN84" i="1"/>
  <c r="BV85" i="1"/>
  <c r="FB85" i="1"/>
  <c r="DL85" i="1"/>
  <c r="BA85" i="1"/>
  <c r="CQ85" i="1"/>
  <c r="EG85" i="1"/>
  <c r="FI184" i="1"/>
  <c r="EN89" i="1"/>
  <c r="AM89" i="1"/>
  <c r="DS89" i="1"/>
  <c r="BH89" i="1"/>
  <c r="CC89" i="1"/>
  <c r="CX89" i="1"/>
  <c r="HF197" i="1"/>
  <c r="AR282" i="1"/>
  <c r="FN282" i="1" s="1"/>
  <c r="DC282" i="1"/>
  <c r="BM282" i="1"/>
  <c r="DX282" i="1"/>
  <c r="CH282" i="1"/>
  <c r="ES282" i="1"/>
  <c r="HA203" i="1"/>
  <c r="FJ206" i="1"/>
  <c r="GZ206" i="1" s="1"/>
  <c r="CW287" i="1"/>
  <c r="EM287" i="1"/>
  <c r="AL287" i="1"/>
  <c r="BG287" i="1"/>
  <c r="CB287" i="1"/>
  <c r="DR287" i="1"/>
  <c r="DR84" i="1"/>
  <c r="AL84" i="1"/>
  <c r="FH84" i="1" s="1"/>
  <c r="EM84" i="1"/>
  <c r="CB84" i="1"/>
  <c r="CW84" i="1"/>
  <c r="BG84" i="1"/>
  <c r="DR22" i="1"/>
  <c r="AL22" i="1"/>
  <c r="CB22" i="1"/>
  <c r="CW22" i="1"/>
  <c r="GC22" i="1" s="1"/>
  <c r="EM22" i="1"/>
  <c r="BG22" i="1"/>
  <c r="AE302" i="1"/>
  <c r="AE111" i="1"/>
  <c r="AI268" i="1"/>
  <c r="AI77" i="1"/>
  <c r="AJ302" i="1"/>
  <c r="AJ111" i="1"/>
  <c r="AH302" i="1"/>
  <c r="AH111" i="1"/>
  <c r="Y268" i="1"/>
  <c r="Y77" i="1"/>
  <c r="Q267" i="1"/>
  <c r="Q176" i="1"/>
  <c r="Q76" i="1"/>
  <c r="AB267" i="1"/>
  <c r="AB176" i="1"/>
  <c r="AB76" i="1"/>
  <c r="U267" i="1"/>
  <c r="U176" i="1"/>
  <c r="U76" i="1"/>
  <c r="V268" i="1"/>
  <c r="V77" i="1"/>
  <c r="AF10" i="1"/>
  <c r="AF33" i="1"/>
  <c r="AG10" i="1"/>
  <c r="AG33" i="1"/>
  <c r="EQ141" i="1"/>
  <c r="U154" i="1"/>
  <c r="DA141" i="1"/>
  <c r="GG141" i="1" s="1"/>
  <c r="DV141" i="1"/>
  <c r="U157" i="1"/>
  <c r="U146" i="1"/>
  <c r="CF141" i="1"/>
  <c r="BK141" i="1"/>
  <c r="AP141" i="1"/>
  <c r="U169" i="1"/>
  <c r="DC334" i="1"/>
  <c r="GI334" i="1" s="1"/>
  <c r="ES334" i="1"/>
  <c r="CH334" i="1"/>
  <c r="AR334" i="1"/>
  <c r="FN334" i="1" s="1"/>
  <c r="HD334" i="1" s="1"/>
  <c r="DX334" i="1"/>
  <c r="BM334" i="1"/>
  <c r="AD351" i="1"/>
  <c r="EZ340" i="1"/>
  <c r="DJ340" i="1"/>
  <c r="EE340" i="1"/>
  <c r="AY340" i="1"/>
  <c r="CO340" i="1"/>
  <c r="BT340" i="1"/>
  <c r="X355" i="1"/>
  <c r="DY343" i="1"/>
  <c r="DD343" i="1"/>
  <c r="GJ343" i="1" s="1"/>
  <c r="ET343" i="1"/>
  <c r="AS343" i="1"/>
  <c r="CI343" i="1"/>
  <c r="BN343" i="1"/>
  <c r="CC350" i="1"/>
  <c r="EN350" i="1"/>
  <c r="AM350" i="1"/>
  <c r="DS350" i="1"/>
  <c r="BH350" i="1"/>
  <c r="CX350" i="1"/>
  <c r="ES167" i="1"/>
  <c r="DX167" i="1"/>
  <c r="BM167" i="1"/>
  <c r="AR167" i="1"/>
  <c r="CH167" i="1"/>
  <c r="DC167" i="1"/>
  <c r="GI167" i="1" s="1"/>
  <c r="Y316" i="1"/>
  <c r="Y313" i="1"/>
  <c r="Y305" i="1"/>
  <c r="CJ300" i="1"/>
  <c r="BO300" i="1"/>
  <c r="DE300" i="1"/>
  <c r="AT300" i="1"/>
  <c r="EU300" i="1"/>
  <c r="DZ300" i="1"/>
  <c r="AD130" i="1"/>
  <c r="EZ110" i="1"/>
  <c r="EE110" i="1"/>
  <c r="AY110" i="1"/>
  <c r="AD123" i="1"/>
  <c r="CO110" i="1"/>
  <c r="AD138" i="1"/>
  <c r="BT110" i="1"/>
  <c r="AD115" i="1"/>
  <c r="DJ110" i="1"/>
  <c r="AD119" i="1"/>
  <c r="AF319" i="1"/>
  <c r="EG308" i="1"/>
  <c r="FB308" i="1"/>
  <c r="DL308" i="1"/>
  <c r="GR308" i="1" s="1"/>
  <c r="BV308" i="1"/>
  <c r="CQ308" i="1"/>
  <c r="BA308" i="1"/>
  <c r="DX127" i="1"/>
  <c r="DC127" i="1"/>
  <c r="CH127" i="1"/>
  <c r="BM127" i="1"/>
  <c r="ES127" i="1"/>
  <c r="AR127" i="1"/>
  <c r="FN127" i="1" s="1"/>
  <c r="EC112" i="1"/>
  <c r="EX112" i="1"/>
  <c r="CM112" i="1"/>
  <c r="AW112" i="1"/>
  <c r="BR112" i="1"/>
  <c r="DH112" i="1"/>
  <c r="GN112" i="1" s="1"/>
  <c r="S129" i="1"/>
  <c r="AN118" i="1"/>
  <c r="FJ118" i="1" s="1"/>
  <c r="CD118" i="1"/>
  <c r="DT118" i="1"/>
  <c r="CY118" i="1"/>
  <c r="GE118" i="1" s="1"/>
  <c r="EO118" i="1"/>
  <c r="S136" i="1"/>
  <c r="BI118" i="1"/>
  <c r="S124" i="1"/>
  <c r="R324" i="1"/>
  <c r="DS312" i="1"/>
  <c r="EN312" i="1"/>
  <c r="CX312" i="1"/>
  <c r="GD312" i="1" s="1"/>
  <c r="BH312" i="1"/>
  <c r="CC312" i="1"/>
  <c r="AM312" i="1"/>
  <c r="ES4" i="1"/>
  <c r="AR4" i="1"/>
  <c r="FN4" i="1" s="1"/>
  <c r="CH4" i="1"/>
  <c r="BM4" i="1"/>
  <c r="DC4" i="1"/>
  <c r="DX4" i="1"/>
  <c r="AW28" i="1"/>
  <c r="EC28" i="1"/>
  <c r="DH28" i="1"/>
  <c r="GN28" i="1" s="1"/>
  <c r="CM28" i="1"/>
  <c r="BR28" i="1"/>
  <c r="EX28" i="1"/>
  <c r="CR29" i="1"/>
  <c r="BB29" i="1"/>
  <c r="DM29" i="1"/>
  <c r="BW29" i="1"/>
  <c r="FC29" i="1"/>
  <c r="EH29" i="1"/>
  <c r="EW8" i="1"/>
  <c r="DG8" i="1"/>
  <c r="EB8" i="1"/>
  <c r="BQ8" i="1"/>
  <c r="CL8" i="1"/>
  <c r="AV8" i="1"/>
  <c r="BP34" i="1"/>
  <c r="CK34" i="1"/>
  <c r="DF34" i="1"/>
  <c r="EA34" i="1"/>
  <c r="AU34" i="1"/>
  <c r="EV34" i="1"/>
  <c r="AZ35" i="1"/>
  <c r="BU35" i="1"/>
  <c r="FA35" i="1"/>
  <c r="DK35" i="1"/>
  <c r="EF35" i="1"/>
  <c r="CP35" i="1"/>
  <c r="AT38" i="1"/>
  <c r="FP38" i="1" s="1"/>
  <c r="CJ38" i="1"/>
  <c r="DE38" i="1"/>
  <c r="BO38" i="1"/>
  <c r="EU38" i="1"/>
  <c r="DZ38" i="1"/>
  <c r="AY39" i="1"/>
  <c r="BT39" i="1"/>
  <c r="DJ39" i="1"/>
  <c r="GP39" i="1" s="1"/>
  <c r="EE39" i="1"/>
  <c r="CO39" i="1"/>
  <c r="EZ39" i="1"/>
  <c r="BV18" i="1"/>
  <c r="CQ18" i="1"/>
  <c r="DL18" i="1"/>
  <c r="FB18" i="1"/>
  <c r="EG18" i="1"/>
  <c r="BA18" i="1"/>
  <c r="BC20" i="1"/>
  <c r="CS20" i="1"/>
  <c r="FD20" i="1"/>
  <c r="BX20" i="1"/>
  <c r="DN20" i="1"/>
  <c r="EI20" i="1"/>
  <c r="DH45" i="1"/>
  <c r="GN45" i="1" s="1"/>
  <c r="EC45" i="1"/>
  <c r="CM45" i="1"/>
  <c r="AW45" i="1"/>
  <c r="BR45" i="1"/>
  <c r="EX45" i="1"/>
  <c r="EH23" i="1"/>
  <c r="DM23" i="1"/>
  <c r="BW23" i="1"/>
  <c r="BB23" i="1"/>
  <c r="FC23" i="1"/>
  <c r="CR23" i="1"/>
  <c r="DY172" i="1"/>
  <c r="CI172" i="1"/>
  <c r="AS172" i="1"/>
  <c r="DD172" i="1"/>
  <c r="BN172" i="1"/>
  <c r="ET172" i="1"/>
  <c r="CF242" i="1"/>
  <c r="EQ242" i="1"/>
  <c r="DA242" i="1"/>
  <c r="GG242" i="1" s="1"/>
  <c r="HB242" i="1" s="1"/>
  <c r="AP242" i="1"/>
  <c r="FL242" i="1" s="1"/>
  <c r="BK242" i="1"/>
  <c r="DV242" i="1"/>
  <c r="BP52" i="1"/>
  <c r="AU52" i="1"/>
  <c r="CK52" i="1"/>
  <c r="EV52" i="1"/>
  <c r="EA52" i="1"/>
  <c r="DF52" i="1"/>
  <c r="AW245" i="1"/>
  <c r="CM245" i="1"/>
  <c r="BR245" i="1"/>
  <c r="DH245" i="1"/>
  <c r="GN245" i="1" s="1"/>
  <c r="EC245" i="1"/>
  <c r="EX245" i="1"/>
  <c r="AT250" i="1"/>
  <c r="FP250" i="1" s="1"/>
  <c r="BO250" i="1"/>
  <c r="EU250" i="1"/>
  <c r="DZ250" i="1"/>
  <c r="CJ250" i="1"/>
  <c r="DE250" i="1"/>
  <c r="GK250" i="1" s="1"/>
  <c r="DW259" i="1"/>
  <c r="AQ259" i="1"/>
  <c r="DB259" i="1"/>
  <c r="CG259" i="1"/>
  <c r="BL259" i="1"/>
  <c r="ER259" i="1"/>
  <c r="EW252" i="1"/>
  <c r="EB252" i="1"/>
  <c r="CL252" i="1"/>
  <c r="BQ252" i="1"/>
  <c r="DG252" i="1"/>
  <c r="GM252" i="1" s="1"/>
  <c r="AV252" i="1"/>
  <c r="FR252" i="1" s="1"/>
  <c r="X62" i="1"/>
  <c r="DD57" i="1"/>
  <c r="CI57" i="1"/>
  <c r="ET57" i="1"/>
  <c r="BN57" i="1"/>
  <c r="DY57" i="1"/>
  <c r="AS57" i="1"/>
  <c r="FO57" i="1" s="1"/>
  <c r="BA261" i="1"/>
  <c r="BV261" i="1"/>
  <c r="FB261" i="1"/>
  <c r="DL261" i="1"/>
  <c r="GR261" i="1" s="1"/>
  <c r="EG261" i="1"/>
  <c r="CQ261" i="1"/>
  <c r="BH67" i="1"/>
  <c r="EN67" i="1"/>
  <c r="DS67" i="1"/>
  <c r="CC67" i="1"/>
  <c r="AM67" i="1"/>
  <c r="FI67" i="1" s="1"/>
  <c r="CX67" i="1"/>
  <c r="EP255" i="1"/>
  <c r="CZ255" i="1"/>
  <c r="AO255" i="1"/>
  <c r="DU255" i="1"/>
  <c r="BJ255" i="1"/>
  <c r="CE255" i="1"/>
  <c r="Y70" i="1"/>
  <c r="EU65" i="1"/>
  <c r="DE65" i="1"/>
  <c r="CJ65" i="1"/>
  <c r="BO65" i="1"/>
  <c r="AT65" i="1"/>
  <c r="FP65" i="1" s="1"/>
  <c r="DZ65" i="1"/>
  <c r="BQ175" i="1"/>
  <c r="EW175" i="1"/>
  <c r="EB175" i="1"/>
  <c r="AV175" i="1"/>
  <c r="FR175" i="1" s="1"/>
  <c r="DG175" i="1"/>
  <c r="CL175" i="1"/>
  <c r="DL263" i="1"/>
  <c r="GR263" i="1" s="1"/>
  <c r="FB263" i="1"/>
  <c r="BV263" i="1"/>
  <c r="BA263" i="1"/>
  <c r="EG263" i="1"/>
  <c r="CQ263" i="1"/>
  <c r="EV265" i="1"/>
  <c r="AU265" i="1"/>
  <c r="EA265" i="1"/>
  <c r="BP265" i="1"/>
  <c r="CK265" i="1"/>
  <c r="DF265" i="1"/>
  <c r="DW269" i="1"/>
  <c r="ER269" i="1"/>
  <c r="AQ269" i="1"/>
  <c r="BL269" i="1"/>
  <c r="DB269" i="1"/>
  <c r="GH269" i="1" s="1"/>
  <c r="HC269" i="1" s="1"/>
  <c r="CG269" i="1"/>
  <c r="FM269" i="1" s="1"/>
  <c r="FE270" i="1"/>
  <c r="BD270" i="1"/>
  <c r="BY270" i="1"/>
  <c r="EJ270" i="1"/>
  <c r="CT270" i="1"/>
  <c r="DO270" i="1"/>
  <c r="EY81" i="1"/>
  <c r="ED81" i="1"/>
  <c r="AX81" i="1"/>
  <c r="CN81" i="1"/>
  <c r="BS81" i="1"/>
  <c r="DI81" i="1"/>
  <c r="DN273" i="1"/>
  <c r="EI273" i="1"/>
  <c r="CS273" i="1"/>
  <c r="BC273" i="1"/>
  <c r="FD273" i="1"/>
  <c r="BX273" i="1"/>
  <c r="CM275" i="1"/>
  <c r="BR275" i="1"/>
  <c r="EX275" i="1"/>
  <c r="AW275" i="1"/>
  <c r="EC275" i="1"/>
  <c r="DH275" i="1"/>
  <c r="BL278" i="1"/>
  <c r="DB278" i="1"/>
  <c r="AQ278" i="1"/>
  <c r="FM278" i="1" s="1"/>
  <c r="DW278" i="1"/>
  <c r="CG278" i="1"/>
  <c r="ER278" i="1"/>
  <c r="FW185" i="1"/>
  <c r="HM185" i="1" s="1"/>
  <c r="GD187" i="1"/>
  <c r="HG187" i="1"/>
  <c r="GQ188" i="1"/>
  <c r="EW89" i="1"/>
  <c r="AV89" i="1"/>
  <c r="EB89" i="1"/>
  <c r="DG89" i="1"/>
  <c r="BQ89" i="1"/>
  <c r="CL89" i="1"/>
  <c r="BA282" i="1"/>
  <c r="BV282" i="1"/>
  <c r="DL282" i="1"/>
  <c r="GR282" i="1" s="1"/>
  <c r="EG282" i="1"/>
  <c r="CQ282" i="1"/>
  <c r="FB282" i="1"/>
  <c r="ET283" i="1"/>
  <c r="AS283" i="1"/>
  <c r="DY283" i="1"/>
  <c r="CI283" i="1"/>
  <c r="BN283" i="1"/>
  <c r="DD283" i="1"/>
  <c r="AP284" i="1"/>
  <c r="EQ284" i="1"/>
  <c r="CF284" i="1"/>
  <c r="BK284" i="1"/>
  <c r="DV284" i="1"/>
  <c r="DA284" i="1"/>
  <c r="EN285" i="1"/>
  <c r="BH285" i="1"/>
  <c r="AM285" i="1"/>
  <c r="CX285" i="1"/>
  <c r="CC285" i="1"/>
  <c r="DS285" i="1"/>
  <c r="FD285" i="1"/>
  <c r="BX285" i="1"/>
  <c r="CS285" i="1"/>
  <c r="BC285" i="1"/>
  <c r="DN285" i="1"/>
  <c r="EI285" i="1"/>
  <c r="AZ286" i="1"/>
  <c r="FV286" i="1" s="1"/>
  <c r="CP286" i="1"/>
  <c r="DK286" i="1"/>
  <c r="EF286" i="1"/>
  <c r="BU286" i="1"/>
  <c r="FA286" i="1"/>
  <c r="EC287" i="1"/>
  <c r="AW287" i="1"/>
  <c r="FS287" i="1" s="1"/>
  <c r="HI287" i="1" s="1"/>
  <c r="DH287" i="1"/>
  <c r="GN287" i="1" s="1"/>
  <c r="EX287" i="1"/>
  <c r="BR287" i="1"/>
  <c r="CM287" i="1"/>
  <c r="DZ288" i="1"/>
  <c r="AT288" i="1"/>
  <c r="CJ288" i="1"/>
  <c r="DE288" i="1"/>
  <c r="EU288" i="1"/>
  <c r="BO288" i="1"/>
  <c r="FH188" i="1"/>
  <c r="AL53" i="1"/>
  <c r="FH53" i="1" s="1"/>
  <c r="CB53" i="1"/>
  <c r="BG53" i="1"/>
  <c r="CW53" i="1"/>
  <c r="GC53" i="1" s="1"/>
  <c r="DR53" i="1"/>
  <c r="EM53" i="1"/>
  <c r="AL4" i="1"/>
  <c r="EM4" i="1"/>
  <c r="CB4" i="1"/>
  <c r="BG4" i="1"/>
  <c r="DR4" i="1"/>
  <c r="CW4" i="1"/>
  <c r="GC4" i="1" s="1"/>
  <c r="S338" i="1"/>
  <c r="S342" i="1"/>
  <c r="S353" i="1"/>
  <c r="S346" i="1"/>
  <c r="BI333" i="1"/>
  <c r="EO333" i="1"/>
  <c r="CY333" i="1"/>
  <c r="DT333" i="1"/>
  <c r="CD333" i="1"/>
  <c r="AN333" i="1"/>
  <c r="DD143" i="1"/>
  <c r="ET143" i="1"/>
  <c r="AS143" i="1"/>
  <c r="DY143" i="1"/>
  <c r="CI143" i="1"/>
  <c r="BN143" i="1"/>
  <c r="BK335" i="1"/>
  <c r="DA335" i="1"/>
  <c r="AP335" i="1"/>
  <c r="DV335" i="1"/>
  <c r="EQ335" i="1"/>
  <c r="CF335" i="1"/>
  <c r="EA148" i="1"/>
  <c r="Z171" i="1"/>
  <c r="Z163" i="1"/>
  <c r="DF148" i="1"/>
  <c r="EV148" i="1"/>
  <c r="BP148" i="1"/>
  <c r="Z158" i="1"/>
  <c r="AU148" i="1"/>
  <c r="CK148" i="1"/>
  <c r="T161" i="1"/>
  <c r="CZ150" i="1"/>
  <c r="GF150" i="1" s="1"/>
  <c r="BJ150" i="1"/>
  <c r="T168" i="1"/>
  <c r="AO150" i="1"/>
  <c r="DU150" i="1"/>
  <c r="EP150" i="1"/>
  <c r="T156" i="1"/>
  <c r="CE150" i="1"/>
  <c r="EH152" i="1"/>
  <c r="AG164" i="1"/>
  <c r="FC152" i="1"/>
  <c r="DM152" i="1"/>
  <c r="GS152" i="1" s="1"/>
  <c r="BB152" i="1"/>
  <c r="FX152" i="1" s="1"/>
  <c r="CR152" i="1"/>
  <c r="BW152" i="1"/>
  <c r="CI358" i="1"/>
  <c r="DY358" i="1"/>
  <c r="AS358" i="1"/>
  <c r="BN358" i="1"/>
  <c r="DD358" i="1"/>
  <c r="GJ358" i="1" s="1"/>
  <c r="ET358" i="1"/>
  <c r="AC113" i="1"/>
  <c r="EY108" i="1"/>
  <c r="ED108" i="1"/>
  <c r="CN108" i="1"/>
  <c r="DI108" i="1"/>
  <c r="AX108" i="1"/>
  <c r="BS108" i="1"/>
  <c r="AE310" i="1"/>
  <c r="AE306" i="1"/>
  <c r="AE314" i="1"/>
  <c r="DK301" i="1"/>
  <c r="GQ301" i="1" s="1"/>
  <c r="AZ301" i="1"/>
  <c r="BU301" i="1"/>
  <c r="FA301" i="1"/>
  <c r="CP301" i="1"/>
  <c r="EF301" i="1"/>
  <c r="EK116" i="1"/>
  <c r="BE116" i="1"/>
  <c r="AJ139" i="1"/>
  <c r="DP116" i="1"/>
  <c r="GV116" i="1" s="1"/>
  <c r="FF116" i="1"/>
  <c r="BZ116" i="1"/>
  <c r="CU116" i="1"/>
  <c r="AJ131" i="1"/>
  <c r="AJ126" i="1"/>
  <c r="ET318" i="1"/>
  <c r="DY318" i="1"/>
  <c r="DD318" i="1"/>
  <c r="CI318" i="1"/>
  <c r="BN318" i="1"/>
  <c r="AS318" i="1"/>
  <c r="FO318" i="1" s="1"/>
  <c r="AX229" i="1"/>
  <c r="DI229" i="1"/>
  <c r="EY229" i="1"/>
  <c r="AC230" i="1"/>
  <c r="BS229" i="1"/>
  <c r="CN229" i="1"/>
  <c r="ED229" i="1"/>
  <c r="AG323" i="1"/>
  <c r="FC311" i="1"/>
  <c r="DM311" i="1"/>
  <c r="EH311" i="1"/>
  <c r="BW311" i="1"/>
  <c r="BB311" i="1"/>
  <c r="CR311" i="1"/>
  <c r="FE121" i="1"/>
  <c r="BY121" i="1"/>
  <c r="AI133" i="1"/>
  <c r="CT121" i="1"/>
  <c r="EJ121" i="1"/>
  <c r="BD121" i="1"/>
  <c r="FZ121" i="1" s="1"/>
  <c r="HP121" i="1" s="1"/>
  <c r="DO121" i="1"/>
  <c r="GU121" i="1" s="1"/>
  <c r="AP5" i="1"/>
  <c r="CF5" i="1"/>
  <c r="DV5" i="1"/>
  <c r="DA5" i="1"/>
  <c r="EQ5" i="1"/>
  <c r="BK5" i="1"/>
  <c r="FL5" i="1" s="1"/>
  <c r="EA6" i="1"/>
  <c r="CK6" i="1"/>
  <c r="BP6" i="1"/>
  <c r="DF6" i="1"/>
  <c r="AU6" i="1"/>
  <c r="FQ6" i="1" s="1"/>
  <c r="EV6" i="1"/>
  <c r="EP8" i="1"/>
  <c r="AO8" i="1"/>
  <c r="DU8" i="1"/>
  <c r="CE8" i="1"/>
  <c r="CZ8" i="1"/>
  <c r="BJ8" i="1"/>
  <c r="BO9" i="1"/>
  <c r="DZ9" i="1"/>
  <c r="CJ9" i="1"/>
  <c r="EU9" i="1"/>
  <c r="DE9" i="1"/>
  <c r="GK9" i="1" s="1"/>
  <c r="AT9" i="1"/>
  <c r="ET35" i="1"/>
  <c r="AS35" i="1"/>
  <c r="BN35" i="1"/>
  <c r="DD35" i="1"/>
  <c r="GJ35" i="1" s="1"/>
  <c r="CI35" i="1"/>
  <c r="DY35" i="1"/>
  <c r="AM15" i="1"/>
  <c r="DS15" i="1"/>
  <c r="CC15" i="1"/>
  <c r="EN15" i="1"/>
  <c r="CX15" i="1"/>
  <c r="GD15" i="1" s="1"/>
  <c r="BH15" i="1"/>
  <c r="BM16" i="1"/>
  <c r="AR16" i="1"/>
  <c r="DC16" i="1"/>
  <c r="CH16" i="1"/>
  <c r="DX16" i="1"/>
  <c r="ES16" i="1"/>
  <c r="AB26" i="1"/>
  <c r="EC17" i="1"/>
  <c r="EX17" i="1"/>
  <c r="DH17" i="1"/>
  <c r="CM17" i="1"/>
  <c r="AW17" i="1"/>
  <c r="BR17" i="1"/>
  <c r="BO18" i="1"/>
  <c r="CJ18" i="1"/>
  <c r="DE18" i="1"/>
  <c r="DZ18" i="1"/>
  <c r="AT18" i="1"/>
  <c r="EU18" i="1"/>
  <c r="CL43" i="1"/>
  <c r="AV43" i="1"/>
  <c r="EB43" i="1"/>
  <c r="EW43" i="1"/>
  <c r="DG43" i="1"/>
  <c r="BQ43" i="1"/>
  <c r="FB44" i="1"/>
  <c r="CQ44" i="1"/>
  <c r="EG44" i="1"/>
  <c r="BV44" i="1"/>
  <c r="DL44" i="1"/>
  <c r="BA44" i="1"/>
  <c r="EA23" i="1"/>
  <c r="BP23" i="1"/>
  <c r="DF23" i="1"/>
  <c r="AU23" i="1"/>
  <c r="EV23" i="1"/>
  <c r="CK23" i="1"/>
  <c r="BU24" i="1"/>
  <c r="CP24" i="1"/>
  <c r="AZ24" i="1"/>
  <c r="EF24" i="1"/>
  <c r="DK24" i="1"/>
  <c r="FA24" i="1"/>
  <c r="GQ24" i="1" s="1"/>
  <c r="CU25" i="1"/>
  <c r="BE25" i="1"/>
  <c r="DP25" i="1"/>
  <c r="BZ25" i="1"/>
  <c r="GA25" i="1" s="1"/>
  <c r="FF25" i="1"/>
  <c r="EK25" i="1"/>
  <c r="FC172" i="1"/>
  <c r="BB172" i="1"/>
  <c r="FX172" i="1" s="1"/>
  <c r="CR172" i="1"/>
  <c r="DM172" i="1"/>
  <c r="EH172" i="1"/>
  <c r="BW172" i="1"/>
  <c r="BD243" i="1"/>
  <c r="DO243" i="1"/>
  <c r="FE243" i="1"/>
  <c r="BY243" i="1"/>
  <c r="CT243" i="1"/>
  <c r="EJ243" i="1"/>
  <c r="DV54" i="1"/>
  <c r="AP54" i="1"/>
  <c r="FL54" i="1" s="1"/>
  <c r="CF54" i="1"/>
  <c r="DA54" i="1"/>
  <c r="BK54" i="1"/>
  <c r="EQ54" i="1"/>
  <c r="GG54" i="1" s="1"/>
  <c r="AM258" i="1"/>
  <c r="CC258" i="1"/>
  <c r="DS258" i="1"/>
  <c r="EN258" i="1"/>
  <c r="BH258" i="1"/>
  <c r="CX258" i="1"/>
  <c r="EI59" i="1"/>
  <c r="BC59" i="1"/>
  <c r="CS59" i="1"/>
  <c r="BX59" i="1"/>
  <c r="FD59" i="1"/>
  <c r="DN59" i="1"/>
  <c r="GT59" i="1" s="1"/>
  <c r="DX246" i="1"/>
  <c r="AR246" i="1"/>
  <c r="BM246" i="1"/>
  <c r="CH246" i="1"/>
  <c r="DC246" i="1"/>
  <c r="GI246" i="1" s="1"/>
  <c r="ES246" i="1"/>
  <c r="EP260" i="1"/>
  <c r="CZ260" i="1"/>
  <c r="BJ260" i="1"/>
  <c r="AO260" i="1"/>
  <c r="CE260" i="1"/>
  <c r="DU260" i="1"/>
  <c r="AT253" i="1"/>
  <c r="FP253" i="1" s="1"/>
  <c r="EU253" i="1"/>
  <c r="BO253" i="1"/>
  <c r="DZ253" i="1"/>
  <c r="DE253" i="1"/>
  <c r="CJ253" i="1"/>
  <c r="CG58" i="1"/>
  <c r="DW58" i="1"/>
  <c r="AQ58" i="1"/>
  <c r="FM58" i="1" s="1"/>
  <c r="BL58" i="1"/>
  <c r="DB58" i="1"/>
  <c r="ER58" i="1"/>
  <c r="BN254" i="1"/>
  <c r="ET254" i="1"/>
  <c r="CI254" i="1"/>
  <c r="DD254" i="1"/>
  <c r="GJ254" i="1" s="1"/>
  <c r="DY254" i="1"/>
  <c r="AS254" i="1"/>
  <c r="AC69" i="1"/>
  <c r="AX64" i="1"/>
  <c r="FT64" i="1" s="1"/>
  <c r="ED64" i="1"/>
  <c r="BS64" i="1"/>
  <c r="DI64" i="1"/>
  <c r="EY64" i="1"/>
  <c r="CN64" i="1"/>
  <c r="FA257" i="1"/>
  <c r="BU257" i="1"/>
  <c r="AZ257" i="1"/>
  <c r="FV257" i="1" s="1"/>
  <c r="HL257" i="1" s="1"/>
  <c r="DK257" i="1"/>
  <c r="GQ257" i="1" s="1"/>
  <c r="EF257" i="1"/>
  <c r="CP257" i="1"/>
  <c r="FF71" i="1"/>
  <c r="EK71" i="1"/>
  <c r="CU71" i="1"/>
  <c r="DP71" i="1"/>
  <c r="BZ71" i="1"/>
  <c r="BE71" i="1"/>
  <c r="DB264" i="1"/>
  <c r="DW264" i="1"/>
  <c r="AQ264" i="1"/>
  <c r="FM264" i="1" s="1"/>
  <c r="HC264" i="1" s="1"/>
  <c r="BL264" i="1"/>
  <c r="CG264" i="1"/>
  <c r="ER264" i="1"/>
  <c r="GH264" i="1" s="1"/>
  <c r="FE265" i="1"/>
  <c r="EJ265" i="1"/>
  <c r="BD265" i="1"/>
  <c r="BY265" i="1"/>
  <c r="CT265" i="1"/>
  <c r="FZ265" i="1" s="1"/>
  <c r="DO265" i="1"/>
  <c r="EF269" i="1"/>
  <c r="FA269" i="1"/>
  <c r="AZ269" i="1"/>
  <c r="DK269" i="1"/>
  <c r="GQ269" i="1" s="1"/>
  <c r="BU269" i="1"/>
  <c r="CP269" i="1"/>
  <c r="CJ271" i="1"/>
  <c r="EU271" i="1"/>
  <c r="AT271" i="1"/>
  <c r="BO271" i="1"/>
  <c r="DZ271" i="1"/>
  <c r="DE271" i="1"/>
  <c r="DJ272" i="1"/>
  <c r="CO272" i="1"/>
  <c r="AY272" i="1"/>
  <c r="FU272" i="1" s="1"/>
  <c r="EZ272" i="1"/>
  <c r="BT272" i="1"/>
  <c r="EE272" i="1"/>
  <c r="AS274" i="1"/>
  <c r="ET274" i="1"/>
  <c r="CI274" i="1"/>
  <c r="DD274" i="1"/>
  <c r="DY274" i="1"/>
  <c r="BN274" i="1"/>
  <c r="CX276" i="1"/>
  <c r="AM276" i="1"/>
  <c r="DS276" i="1"/>
  <c r="BH276" i="1"/>
  <c r="CC276" i="1"/>
  <c r="EN276" i="1"/>
  <c r="AZ87" i="1"/>
  <c r="EF87" i="1"/>
  <c r="BU87" i="1"/>
  <c r="FA87" i="1"/>
  <c r="CP87" i="1"/>
  <c r="DK87" i="1"/>
  <c r="GQ87" i="1" s="1"/>
  <c r="GZ187" i="1"/>
  <c r="FO188" i="1"/>
  <c r="GP203" i="1"/>
  <c r="FJ204" i="1"/>
  <c r="FO205" i="1"/>
  <c r="EU283" i="1"/>
  <c r="BO283" i="1"/>
  <c r="CJ283" i="1"/>
  <c r="AT283" i="1"/>
  <c r="DZ283" i="1"/>
  <c r="DE283" i="1"/>
  <c r="BL284" i="1"/>
  <c r="DB284" i="1"/>
  <c r="ER284" i="1"/>
  <c r="AQ284" i="1"/>
  <c r="FM284" i="1" s="1"/>
  <c r="DW284" i="1"/>
  <c r="CG284" i="1"/>
  <c r="EO285" i="1"/>
  <c r="BI285" i="1"/>
  <c r="CY285" i="1"/>
  <c r="AN285" i="1"/>
  <c r="CD285" i="1"/>
  <c r="DT285" i="1"/>
  <c r="FE285" i="1"/>
  <c r="BD285" i="1"/>
  <c r="DO285" i="1"/>
  <c r="GU285" i="1" s="1"/>
  <c r="BY285" i="1"/>
  <c r="CT285" i="1"/>
  <c r="EJ285" i="1"/>
  <c r="DL286" i="1"/>
  <c r="GR286" i="1" s="1"/>
  <c r="BV286" i="1"/>
  <c r="FB286" i="1"/>
  <c r="CQ286" i="1"/>
  <c r="BA286" i="1"/>
  <c r="FW286" i="1" s="1"/>
  <c r="HM286" i="1" s="1"/>
  <c r="EG286" i="1"/>
  <c r="DI287" i="1"/>
  <c r="AX287" i="1"/>
  <c r="ED287" i="1"/>
  <c r="CN287" i="1"/>
  <c r="EY287" i="1"/>
  <c r="BS287" i="1"/>
  <c r="CK288" i="1"/>
  <c r="AU288" i="1"/>
  <c r="DF288" i="1"/>
  <c r="EA288" i="1"/>
  <c r="BP288" i="1"/>
  <c r="EV288" i="1"/>
  <c r="GL288" i="1" s="1"/>
  <c r="CB303" i="1"/>
  <c r="EM303" i="1"/>
  <c r="DR303" i="1"/>
  <c r="AL303" i="1"/>
  <c r="FH303" i="1" s="1"/>
  <c r="CW303" i="1"/>
  <c r="BG303" i="1"/>
  <c r="FH204" i="1"/>
  <c r="GX204" i="1" s="1"/>
  <c r="CB273" i="1"/>
  <c r="AL273" i="1"/>
  <c r="DR273" i="1"/>
  <c r="EM273" i="1"/>
  <c r="CW273" i="1"/>
  <c r="BG273" i="1"/>
  <c r="FO207" i="1"/>
  <c r="HE207" i="1" s="1"/>
  <c r="Z336" i="1"/>
  <c r="EV331" i="1"/>
  <c r="CK331" i="1"/>
  <c r="AU331" i="1"/>
  <c r="BP331" i="1"/>
  <c r="EA331" i="1"/>
  <c r="DF331" i="1"/>
  <c r="AE157" i="1"/>
  <c r="CP141" i="1"/>
  <c r="BU141" i="1"/>
  <c r="DK141" i="1"/>
  <c r="EF141" i="1"/>
  <c r="AE169" i="1"/>
  <c r="AE146" i="1"/>
  <c r="FA141" i="1"/>
  <c r="AZ141" i="1"/>
  <c r="AE154" i="1"/>
  <c r="DM334" i="1"/>
  <c r="GS334" i="1" s="1"/>
  <c r="FC334" i="1"/>
  <c r="BB334" i="1"/>
  <c r="CR334" i="1"/>
  <c r="BW334" i="1"/>
  <c r="EH334" i="1"/>
  <c r="EZ335" i="1"/>
  <c r="AY335" i="1"/>
  <c r="DJ335" i="1"/>
  <c r="GP335" i="1" s="1"/>
  <c r="EE335" i="1"/>
  <c r="BT335" i="1"/>
  <c r="CO335" i="1"/>
  <c r="DY149" i="1"/>
  <c r="X160" i="1"/>
  <c r="CI149" i="1"/>
  <c r="DD149" i="1"/>
  <c r="GJ149" i="1" s="1"/>
  <c r="BN149" i="1"/>
  <c r="AS149" i="1"/>
  <c r="ET149" i="1"/>
  <c r="EN152" i="1"/>
  <c r="DS152" i="1"/>
  <c r="R164" i="1"/>
  <c r="CX152" i="1"/>
  <c r="AM152" i="1"/>
  <c r="FI152" i="1" s="1"/>
  <c r="CC152" i="1"/>
  <c r="BH152" i="1"/>
  <c r="EF153" i="1"/>
  <c r="BU153" i="1"/>
  <c r="DK153" i="1"/>
  <c r="AE165" i="1"/>
  <c r="CP153" i="1"/>
  <c r="FA153" i="1"/>
  <c r="AZ153" i="1"/>
  <c r="EK159" i="1"/>
  <c r="BZ159" i="1"/>
  <c r="CU159" i="1"/>
  <c r="DP159" i="1"/>
  <c r="GV159" i="1" s="1"/>
  <c r="BE159" i="1"/>
  <c r="FF159" i="1"/>
  <c r="S313" i="1"/>
  <c r="S316" i="1"/>
  <c r="S305" i="1"/>
  <c r="CD300" i="1"/>
  <c r="BI300" i="1"/>
  <c r="CY300" i="1"/>
  <c r="EO300" i="1"/>
  <c r="AN300" i="1"/>
  <c r="DT300" i="1"/>
  <c r="X138" i="1"/>
  <c r="ET110" i="1"/>
  <c r="X119" i="1"/>
  <c r="DD110" i="1"/>
  <c r="GJ110" i="1" s="1"/>
  <c r="X130" i="1"/>
  <c r="X123" i="1"/>
  <c r="AS110" i="1"/>
  <c r="X115" i="1"/>
  <c r="CI110" i="1"/>
  <c r="DY110" i="1"/>
  <c r="BN110" i="1"/>
  <c r="Z319" i="1"/>
  <c r="EA308" i="1"/>
  <c r="EV308" i="1"/>
  <c r="DF308" i="1"/>
  <c r="BP308" i="1"/>
  <c r="CK308" i="1"/>
  <c r="AU308" i="1"/>
  <c r="BU135" i="1"/>
  <c r="CP135" i="1"/>
  <c r="AZ135" i="1"/>
  <c r="FA135" i="1"/>
  <c r="DK135" i="1"/>
  <c r="EF135" i="1"/>
  <c r="V230" i="1"/>
  <c r="DW229" i="1"/>
  <c r="ER229" i="1"/>
  <c r="AQ229" i="1"/>
  <c r="FM229" i="1" s="1"/>
  <c r="BL229" i="1"/>
  <c r="DB229" i="1"/>
  <c r="CG229" i="1"/>
  <c r="U315" i="1"/>
  <c r="U320" i="1"/>
  <c r="U327" i="1"/>
  <c r="EQ309" i="1"/>
  <c r="DV309" i="1"/>
  <c r="DA309" i="1"/>
  <c r="BK309" i="1"/>
  <c r="CF309" i="1"/>
  <c r="AP309" i="1"/>
  <c r="FL309" i="1" s="1"/>
  <c r="DF120" i="1"/>
  <c r="EV120" i="1"/>
  <c r="BP120" i="1"/>
  <c r="Z132" i="1"/>
  <c r="CK120" i="1"/>
  <c r="AU120" i="1"/>
  <c r="EA120" i="1"/>
  <c r="AT4" i="1"/>
  <c r="FP4" i="1" s="1"/>
  <c r="CJ4" i="1"/>
  <c r="EU4" i="1"/>
  <c r="BO4" i="1"/>
  <c r="DZ4" i="1"/>
  <c r="DE4" i="1"/>
  <c r="ET30" i="1"/>
  <c r="BN30" i="1"/>
  <c r="DD30" i="1"/>
  <c r="GJ30" i="1" s="1"/>
  <c r="CI30" i="1"/>
  <c r="DY30" i="1"/>
  <c r="AS30" i="1"/>
  <c r="FD32" i="1"/>
  <c r="BX32" i="1"/>
  <c r="DN32" i="1"/>
  <c r="BC32" i="1"/>
  <c r="EI32" i="1"/>
  <c r="CS32" i="1"/>
  <c r="DP34" i="1"/>
  <c r="BZ34" i="1"/>
  <c r="CU34" i="1"/>
  <c r="EK34" i="1"/>
  <c r="BE34" i="1"/>
  <c r="FF34" i="1"/>
  <c r="DB37" i="1"/>
  <c r="GH37" i="1" s="1"/>
  <c r="AQ37" i="1"/>
  <c r="DW37" i="1"/>
  <c r="ER37" i="1"/>
  <c r="BL37" i="1"/>
  <c r="CG37" i="1"/>
  <c r="U26" i="1"/>
  <c r="AP17" i="1"/>
  <c r="DV17" i="1"/>
  <c r="DA17" i="1"/>
  <c r="EQ17" i="1"/>
  <c r="CF17" i="1"/>
  <c r="BK17" i="1"/>
  <c r="FL17" i="1" s="1"/>
  <c r="BH18" i="1"/>
  <c r="CC18" i="1"/>
  <c r="CX18" i="1"/>
  <c r="AM18" i="1"/>
  <c r="FI18" i="1" s="1"/>
  <c r="EN18" i="1"/>
  <c r="DS18" i="1"/>
  <c r="AO20" i="1"/>
  <c r="CE20" i="1"/>
  <c r="CZ20" i="1"/>
  <c r="EP20" i="1"/>
  <c r="BJ20" i="1"/>
  <c r="DU20" i="1"/>
  <c r="GF20" i="1" s="1"/>
  <c r="DE44" i="1"/>
  <c r="GK44" i="1" s="1"/>
  <c r="BO44" i="1"/>
  <c r="EU44" i="1"/>
  <c r="CJ44" i="1"/>
  <c r="AT44" i="1"/>
  <c r="DZ44" i="1"/>
  <c r="CD46" i="1"/>
  <c r="AN46" i="1"/>
  <c r="DT46" i="1"/>
  <c r="EO46" i="1"/>
  <c r="CY46" i="1"/>
  <c r="BI46" i="1"/>
  <c r="EY48" i="1"/>
  <c r="ED48" i="1"/>
  <c r="CN48" i="1"/>
  <c r="AX48" i="1"/>
  <c r="FT48" i="1" s="1"/>
  <c r="DI48" i="1"/>
  <c r="BS48" i="1"/>
  <c r="CK172" i="1"/>
  <c r="EV172" i="1"/>
  <c r="EA172" i="1"/>
  <c r="AU172" i="1"/>
  <c r="DF172" i="1"/>
  <c r="BP172" i="1"/>
  <c r="DC242" i="1"/>
  <c r="CH242" i="1"/>
  <c r="BM242" i="1"/>
  <c r="DX242" i="1"/>
  <c r="AR242" i="1"/>
  <c r="FN242" i="1" s="1"/>
  <c r="ES242" i="1"/>
  <c r="CM52" i="1"/>
  <c r="EX52" i="1"/>
  <c r="BR52" i="1"/>
  <c r="AW52" i="1"/>
  <c r="EC52" i="1"/>
  <c r="DH52" i="1"/>
  <c r="GN52" i="1" s="1"/>
  <c r="AY245" i="1"/>
  <c r="FU245" i="1" s="1"/>
  <c r="CO245" i="1"/>
  <c r="BT245" i="1"/>
  <c r="EE245" i="1"/>
  <c r="DJ245" i="1"/>
  <c r="EZ245" i="1"/>
  <c r="CL173" i="1"/>
  <c r="EB173" i="1"/>
  <c r="DG173" i="1"/>
  <c r="AV173" i="1"/>
  <c r="EW173" i="1"/>
  <c r="BQ173" i="1"/>
  <c r="EG259" i="1"/>
  <c r="CQ259" i="1"/>
  <c r="DL259" i="1"/>
  <c r="BA259" i="1"/>
  <c r="FW259" i="1" s="1"/>
  <c r="FB259" i="1"/>
  <c r="BV259" i="1"/>
  <c r="BS56" i="1"/>
  <c r="AC61" i="1"/>
  <c r="EY56" i="1"/>
  <c r="AX56" i="1"/>
  <c r="ED56" i="1"/>
  <c r="CN56" i="1"/>
  <c r="DI56" i="1"/>
  <c r="GO56" i="1" s="1"/>
  <c r="CX261" i="1"/>
  <c r="EN261" i="1"/>
  <c r="AM261" i="1"/>
  <c r="FI261" i="1" s="1"/>
  <c r="BH261" i="1"/>
  <c r="DS261" i="1"/>
  <c r="CC261" i="1"/>
  <c r="DN253" i="1"/>
  <c r="BX253" i="1"/>
  <c r="FD253" i="1"/>
  <c r="BC253" i="1"/>
  <c r="EI253" i="1"/>
  <c r="CS253" i="1"/>
  <c r="FA249" i="1"/>
  <c r="AZ249" i="1"/>
  <c r="DK249" i="1"/>
  <c r="GQ249" i="1" s="1"/>
  <c r="EF249" i="1"/>
  <c r="BU249" i="1"/>
  <c r="CP249" i="1"/>
  <c r="FV249" i="1" s="1"/>
  <c r="BZ67" i="1"/>
  <c r="DP67" i="1"/>
  <c r="FF67" i="1"/>
  <c r="BE67" i="1"/>
  <c r="EK67" i="1"/>
  <c r="CU67" i="1"/>
  <c r="EO256" i="1"/>
  <c r="AN256" i="1"/>
  <c r="FJ256" i="1" s="1"/>
  <c r="DT256" i="1"/>
  <c r="CY256" i="1"/>
  <c r="BI256" i="1"/>
  <c r="CD256" i="1"/>
  <c r="AS66" i="1"/>
  <c r="FO66" i="1" s="1"/>
  <c r="DD66" i="1"/>
  <c r="DY66" i="1"/>
  <c r="BN66" i="1"/>
  <c r="ET66" i="1"/>
  <c r="CI66" i="1"/>
  <c r="BK262" i="1"/>
  <c r="AP262" i="1"/>
  <c r="CF262" i="1"/>
  <c r="EQ262" i="1"/>
  <c r="DV262" i="1"/>
  <c r="DA262" i="1"/>
  <c r="CS72" i="1"/>
  <c r="BX72" i="1"/>
  <c r="EI72" i="1"/>
  <c r="FD72" i="1"/>
  <c r="DN72" i="1"/>
  <c r="GT72" i="1" s="1"/>
  <c r="BC72" i="1"/>
  <c r="CM74" i="1"/>
  <c r="EX74" i="1"/>
  <c r="BR74" i="1"/>
  <c r="DH74" i="1"/>
  <c r="GN74" i="1" s="1"/>
  <c r="EC74" i="1"/>
  <c r="AW74" i="1"/>
  <c r="DY78" i="1"/>
  <c r="BN78" i="1"/>
  <c r="DD78" i="1"/>
  <c r="AS78" i="1"/>
  <c r="CI78" i="1"/>
  <c r="ET78" i="1"/>
  <c r="DS80" i="1"/>
  <c r="AM80" i="1"/>
  <c r="EN80" i="1"/>
  <c r="CX80" i="1"/>
  <c r="BH80" i="1"/>
  <c r="CC80" i="1"/>
  <c r="DC272" i="1"/>
  <c r="CH272" i="1"/>
  <c r="AR272" i="1"/>
  <c r="ES272" i="1"/>
  <c r="DX272" i="1"/>
  <c r="BM272" i="1"/>
  <c r="EK82" i="1"/>
  <c r="FF82" i="1"/>
  <c r="BZ82" i="1"/>
  <c r="BE82" i="1"/>
  <c r="DP82" i="1"/>
  <c r="CU82" i="1"/>
  <c r="EE84" i="1"/>
  <c r="CO84" i="1"/>
  <c r="AY84" i="1"/>
  <c r="DJ84" i="1"/>
  <c r="EZ84" i="1"/>
  <c r="BT84" i="1"/>
  <c r="FU84" i="1" s="1"/>
  <c r="BN87" i="1"/>
  <c r="DY87" i="1"/>
  <c r="AS87" i="1"/>
  <c r="FO87" i="1" s="1"/>
  <c r="ET87" i="1"/>
  <c r="CI87" i="1"/>
  <c r="DD87" i="1"/>
  <c r="GN197" i="1"/>
  <c r="GK198" i="1"/>
  <c r="BH91" i="1"/>
  <c r="CX91" i="1"/>
  <c r="AM91" i="1"/>
  <c r="FI91" i="1" s="1"/>
  <c r="DS91" i="1"/>
  <c r="EN91" i="1"/>
  <c r="CC91" i="1"/>
  <c r="EN209" i="1"/>
  <c r="CX209" i="1"/>
  <c r="DS209" i="1"/>
  <c r="AM209" i="1"/>
  <c r="BH209" i="1"/>
  <c r="CC209" i="1"/>
  <c r="FD209" i="1"/>
  <c r="EI209" i="1"/>
  <c r="BX209" i="1"/>
  <c r="BC209" i="1"/>
  <c r="DN209" i="1"/>
  <c r="CS209" i="1"/>
  <c r="FY209" i="1" s="1"/>
  <c r="FA208" i="1"/>
  <c r="CP208" i="1"/>
  <c r="AZ208" i="1"/>
  <c r="FV208" i="1" s="1"/>
  <c r="DK208" i="1"/>
  <c r="GQ208" i="1" s="1"/>
  <c r="EF208" i="1"/>
  <c r="BU208" i="1"/>
  <c r="EX210" i="1"/>
  <c r="BR210" i="1"/>
  <c r="AW210" i="1"/>
  <c r="CM210" i="1"/>
  <c r="DH210" i="1"/>
  <c r="EC210" i="1"/>
  <c r="CJ214" i="1"/>
  <c r="DZ214" i="1"/>
  <c r="DE214" i="1"/>
  <c r="AT214" i="1"/>
  <c r="EU214" i="1"/>
  <c r="GK214" i="1" s="1"/>
  <c r="BO214" i="1"/>
  <c r="DW213" i="1"/>
  <c r="DB213" i="1"/>
  <c r="GH213" i="1" s="1"/>
  <c r="BL213" i="1"/>
  <c r="ER213" i="1"/>
  <c r="CG213" i="1"/>
  <c r="AQ213" i="1"/>
  <c r="FM213" i="1" s="1"/>
  <c r="HC213" i="1" s="1"/>
  <c r="CY215" i="1"/>
  <c r="CD215" i="1"/>
  <c r="DT215" i="1"/>
  <c r="AN215" i="1"/>
  <c r="EO215" i="1"/>
  <c r="GE215" i="1" s="1"/>
  <c r="BI215" i="1"/>
  <c r="DO215" i="1"/>
  <c r="BD215" i="1"/>
  <c r="CT215" i="1"/>
  <c r="EJ215" i="1"/>
  <c r="FE215" i="1"/>
  <c r="GU215" i="1" s="1"/>
  <c r="BY215" i="1"/>
  <c r="AL143" i="1"/>
  <c r="EM143" i="1"/>
  <c r="CW143" i="1"/>
  <c r="DR143" i="1"/>
  <c r="BG143" i="1"/>
  <c r="CB143" i="1"/>
  <c r="AL73" i="1"/>
  <c r="FH73" i="1" s="1"/>
  <c r="DR73" i="1"/>
  <c r="CW73" i="1"/>
  <c r="CB73" i="1"/>
  <c r="BG73" i="1"/>
  <c r="EM73" i="1"/>
  <c r="GC73" i="1" s="1"/>
  <c r="AL42" i="1"/>
  <c r="CB42" i="1"/>
  <c r="EM42" i="1"/>
  <c r="DR42" i="1"/>
  <c r="CW42" i="1"/>
  <c r="BG42" i="1"/>
  <c r="FP207" i="1"/>
  <c r="GN207" i="1"/>
  <c r="AI145" i="1"/>
  <c r="CT140" i="1"/>
  <c r="BD140" i="1"/>
  <c r="FZ140" i="1" s="1"/>
  <c r="DO140" i="1"/>
  <c r="GU140" i="1" s="1"/>
  <c r="FE140" i="1"/>
  <c r="BY140" i="1"/>
  <c r="EJ140" i="1"/>
  <c r="CX334" i="1"/>
  <c r="GD334" i="1" s="1"/>
  <c r="EN334" i="1"/>
  <c r="AM334" i="1"/>
  <c r="CC334" i="1"/>
  <c r="BH334" i="1"/>
  <c r="DS334" i="1"/>
  <c r="DX144" i="1"/>
  <c r="DC144" i="1"/>
  <c r="ES144" i="1"/>
  <c r="CH144" i="1"/>
  <c r="BM144" i="1"/>
  <c r="AR144" i="1"/>
  <c r="DU148" i="1"/>
  <c r="T158" i="1"/>
  <c r="EP148" i="1"/>
  <c r="BJ148" i="1"/>
  <c r="AO148" i="1"/>
  <c r="FK148" i="1" s="1"/>
  <c r="T171" i="1"/>
  <c r="T163" i="1"/>
  <c r="CE148" i="1"/>
  <c r="CZ148" i="1"/>
  <c r="GF148" i="1" s="1"/>
  <c r="EH149" i="1"/>
  <c r="BB149" i="1"/>
  <c r="CR149" i="1"/>
  <c r="BW149" i="1"/>
  <c r="FC149" i="1"/>
  <c r="AG160" i="1"/>
  <c r="DM149" i="1"/>
  <c r="EB152" i="1"/>
  <c r="EW152" i="1"/>
  <c r="BQ152" i="1"/>
  <c r="AV152" i="1"/>
  <c r="DG152" i="1"/>
  <c r="GM152" i="1" s="1"/>
  <c r="CL152" i="1"/>
  <c r="AA164" i="1"/>
  <c r="EQ159" i="1"/>
  <c r="CF159" i="1"/>
  <c r="DV159" i="1"/>
  <c r="AP159" i="1"/>
  <c r="BK159" i="1"/>
  <c r="DA159" i="1"/>
  <c r="GG159" i="1" s="1"/>
  <c r="W304" i="1"/>
  <c r="DX299" i="1"/>
  <c r="DC299" i="1"/>
  <c r="GI299" i="1" s="1"/>
  <c r="CH299" i="1"/>
  <c r="AR299" i="1"/>
  <c r="BM299" i="1"/>
  <c r="ES299" i="1"/>
  <c r="AB122" i="1"/>
  <c r="AW109" i="1"/>
  <c r="CM109" i="1"/>
  <c r="AB137" i="1"/>
  <c r="DH109" i="1"/>
  <c r="AB114" i="1"/>
  <c r="AB125" i="1"/>
  <c r="BR109" i="1"/>
  <c r="EX109" i="1"/>
  <c r="EC109" i="1"/>
  <c r="AD322" i="1"/>
  <c r="EE307" i="1"/>
  <c r="AD330" i="1"/>
  <c r="AD317" i="1"/>
  <c r="DJ307" i="1"/>
  <c r="EZ307" i="1"/>
  <c r="AY307" i="1"/>
  <c r="FU307" i="1" s="1"/>
  <c r="CO307" i="1"/>
  <c r="BT307" i="1"/>
  <c r="AI128" i="1"/>
  <c r="EJ117" i="1"/>
  <c r="CT117" i="1"/>
  <c r="BD117" i="1"/>
  <c r="FE117" i="1"/>
  <c r="BY117" i="1"/>
  <c r="DO117" i="1"/>
  <c r="W230" i="1"/>
  <c r="CH229" i="1"/>
  <c r="AR229" i="1"/>
  <c r="ES229" i="1"/>
  <c r="DX229" i="1"/>
  <c r="BM229" i="1"/>
  <c r="DC229" i="1"/>
  <c r="GI229" i="1" s="1"/>
  <c r="DB309" i="1"/>
  <c r="ER309" i="1"/>
  <c r="V327" i="1"/>
  <c r="V315" i="1"/>
  <c r="V320" i="1"/>
  <c r="DW309" i="1"/>
  <c r="BL309" i="1"/>
  <c r="AQ309" i="1"/>
  <c r="FM309" i="1" s="1"/>
  <c r="CG309" i="1"/>
  <c r="EB120" i="1"/>
  <c r="BQ120" i="1"/>
  <c r="AA132" i="1"/>
  <c r="DG120" i="1"/>
  <c r="GM120" i="1" s="1"/>
  <c r="EW120" i="1"/>
  <c r="AV120" i="1"/>
  <c r="CL120" i="1"/>
  <c r="BC27" i="1"/>
  <c r="CS27" i="1"/>
  <c r="EI27" i="1"/>
  <c r="BX27" i="1"/>
  <c r="FD27" i="1"/>
  <c r="DN27" i="1"/>
  <c r="BJ6" i="1"/>
  <c r="CZ6" i="1"/>
  <c r="GF6" i="1" s="1"/>
  <c r="HA6" i="1" s="1"/>
  <c r="DU6" i="1"/>
  <c r="CE6" i="1"/>
  <c r="EP6" i="1"/>
  <c r="AO6" i="1"/>
  <c r="FK6" i="1" s="1"/>
  <c r="EH7" i="1"/>
  <c r="CR7" i="1"/>
  <c r="BB7" i="1"/>
  <c r="DM7" i="1"/>
  <c r="GS7" i="1" s="1"/>
  <c r="BW7" i="1"/>
  <c r="FC7" i="1"/>
  <c r="EO32" i="1"/>
  <c r="CY32" i="1"/>
  <c r="BI32" i="1"/>
  <c r="CD32" i="1"/>
  <c r="AN32" i="1"/>
  <c r="DT32" i="1"/>
  <c r="CC12" i="1"/>
  <c r="BH12" i="1"/>
  <c r="AM12" i="1"/>
  <c r="EN12" i="1"/>
  <c r="DS12" i="1"/>
  <c r="CX12" i="1"/>
  <c r="AZ14" i="1"/>
  <c r="CP14" i="1"/>
  <c r="DK14" i="1"/>
  <c r="BU14" i="1"/>
  <c r="FA14" i="1"/>
  <c r="EF14" i="1"/>
  <c r="BE38" i="1"/>
  <c r="CU38" i="1"/>
  <c r="DP38" i="1"/>
  <c r="EK38" i="1"/>
  <c r="BZ38" i="1"/>
  <c r="FF38" i="1"/>
  <c r="DB40" i="1"/>
  <c r="DW40" i="1"/>
  <c r="BL40" i="1"/>
  <c r="ER40" i="1"/>
  <c r="AQ40" i="1"/>
  <c r="CG40" i="1"/>
  <c r="ET42" i="1"/>
  <c r="AS42" i="1"/>
  <c r="BN42" i="1"/>
  <c r="CI42" i="1"/>
  <c r="DD42" i="1"/>
  <c r="GJ42" i="1" s="1"/>
  <c r="DY42" i="1"/>
  <c r="AX20" i="1"/>
  <c r="CN20" i="1"/>
  <c r="BS20" i="1"/>
  <c r="DI20" i="1"/>
  <c r="EY20" i="1"/>
  <c r="ED20" i="1"/>
  <c r="GO20" i="1" s="1"/>
  <c r="FD21" i="1"/>
  <c r="DN21" i="1"/>
  <c r="BC21" i="1"/>
  <c r="BX21" i="1"/>
  <c r="EI21" i="1"/>
  <c r="CS21" i="1"/>
  <c r="EC23" i="1"/>
  <c r="CM23" i="1"/>
  <c r="AW23" i="1"/>
  <c r="BR23" i="1"/>
  <c r="DH23" i="1"/>
  <c r="EX23" i="1"/>
  <c r="EH47" i="1"/>
  <c r="BW47" i="1"/>
  <c r="DM47" i="1"/>
  <c r="FC47" i="1"/>
  <c r="CR47" i="1"/>
  <c r="BB47" i="1"/>
  <c r="DT50" i="1"/>
  <c r="AN50" i="1"/>
  <c r="FJ50" i="1" s="1"/>
  <c r="BI50" i="1"/>
  <c r="EO50" i="1"/>
  <c r="CY50" i="1"/>
  <c r="CD50" i="1"/>
  <c r="BD50" i="1"/>
  <c r="FZ50" i="1" s="1"/>
  <c r="EJ50" i="1"/>
  <c r="BY50" i="1"/>
  <c r="FE50" i="1"/>
  <c r="CT50" i="1"/>
  <c r="DO50" i="1"/>
  <c r="CQ242" i="1"/>
  <c r="BA242" i="1"/>
  <c r="EG242" i="1"/>
  <c r="DL242" i="1"/>
  <c r="BV242" i="1"/>
  <c r="FB242" i="1"/>
  <c r="AM53" i="1"/>
  <c r="FI53" i="1" s="1"/>
  <c r="CC53" i="1"/>
  <c r="BH53" i="1"/>
  <c r="CX53" i="1"/>
  <c r="GD53" i="1" s="1"/>
  <c r="DS53" i="1"/>
  <c r="EN53" i="1"/>
  <c r="DU173" i="1"/>
  <c r="AO173" i="1"/>
  <c r="FK173" i="1" s="1"/>
  <c r="CE173" i="1"/>
  <c r="BJ173" i="1"/>
  <c r="CZ173" i="1"/>
  <c r="EP173" i="1"/>
  <c r="DE246" i="1"/>
  <c r="GK246" i="1" s="1"/>
  <c r="DZ246" i="1"/>
  <c r="AT246" i="1"/>
  <c r="CJ246" i="1"/>
  <c r="BO246" i="1"/>
  <c r="EU246" i="1"/>
  <c r="BL56" i="1"/>
  <c r="CG56" i="1"/>
  <c r="AQ56" i="1"/>
  <c r="DW56" i="1"/>
  <c r="ER56" i="1"/>
  <c r="V61" i="1"/>
  <c r="DB56" i="1"/>
  <c r="GH56" i="1" s="1"/>
  <c r="EE247" i="1"/>
  <c r="DJ247" i="1"/>
  <c r="EZ247" i="1"/>
  <c r="GP247" i="1" s="1"/>
  <c r="BT247" i="1"/>
  <c r="CO247" i="1"/>
  <c r="AY247" i="1"/>
  <c r="EW253" i="1"/>
  <c r="BQ253" i="1"/>
  <c r="AV253" i="1"/>
  <c r="EB253" i="1"/>
  <c r="DG253" i="1"/>
  <c r="CL253" i="1"/>
  <c r="FR253" i="1" s="1"/>
  <c r="AP174" i="1"/>
  <c r="CF174" i="1"/>
  <c r="BK174" i="1"/>
  <c r="DV174" i="1"/>
  <c r="DA174" i="1"/>
  <c r="EQ174" i="1"/>
  <c r="Z68" i="1"/>
  <c r="AU63" i="1"/>
  <c r="EA63" i="1"/>
  <c r="DF63" i="1"/>
  <c r="GL63" i="1" s="1"/>
  <c r="CK63" i="1"/>
  <c r="BP63" i="1"/>
  <c r="EV63" i="1"/>
  <c r="EX256" i="1"/>
  <c r="EC256" i="1"/>
  <c r="AW256" i="1"/>
  <c r="DH256" i="1"/>
  <c r="BR256" i="1"/>
  <c r="CM256" i="1"/>
  <c r="BW66" i="1"/>
  <c r="CR66" i="1"/>
  <c r="EH66" i="1"/>
  <c r="BB66" i="1"/>
  <c r="FX66" i="1" s="1"/>
  <c r="DM66" i="1"/>
  <c r="GS66" i="1" s="1"/>
  <c r="FC66" i="1"/>
  <c r="BT262" i="1"/>
  <c r="CO262" i="1"/>
  <c r="EZ262" i="1"/>
  <c r="EE262" i="1"/>
  <c r="AY262" i="1"/>
  <c r="DJ262" i="1"/>
  <c r="GP262" i="1" s="1"/>
  <c r="DY264" i="1"/>
  <c r="DD264" i="1"/>
  <c r="AS264" i="1"/>
  <c r="BN264" i="1"/>
  <c r="CI264" i="1"/>
  <c r="ET264" i="1"/>
  <c r="AM266" i="1"/>
  <c r="EN266" i="1"/>
  <c r="BH266" i="1"/>
  <c r="CC266" i="1"/>
  <c r="CX266" i="1"/>
  <c r="DS266" i="1"/>
  <c r="BB269" i="1"/>
  <c r="FC269" i="1"/>
  <c r="EH269" i="1"/>
  <c r="BW269" i="1"/>
  <c r="DM269" i="1"/>
  <c r="GS269" i="1" s="1"/>
  <c r="CR269" i="1"/>
  <c r="EB271" i="1"/>
  <c r="CL271" i="1"/>
  <c r="AV271" i="1"/>
  <c r="EW271" i="1"/>
  <c r="BQ271" i="1"/>
  <c r="DG271" i="1"/>
  <c r="GM271" i="1" s="1"/>
  <c r="CQ272" i="1"/>
  <c r="DL272" i="1"/>
  <c r="BA272" i="1"/>
  <c r="FB272" i="1"/>
  <c r="EG272" i="1"/>
  <c r="BV272" i="1"/>
  <c r="AU274" i="1"/>
  <c r="EV274" i="1"/>
  <c r="CK274" i="1"/>
  <c r="DF274" i="1"/>
  <c r="EA274" i="1"/>
  <c r="BP274" i="1"/>
  <c r="FQ274" i="1" s="1"/>
  <c r="CZ276" i="1"/>
  <c r="DU276" i="1"/>
  <c r="BJ276" i="1"/>
  <c r="AO276" i="1"/>
  <c r="FK276" i="1" s="1"/>
  <c r="CE276" i="1"/>
  <c r="EP276" i="1"/>
  <c r="BW87" i="1"/>
  <c r="EH87" i="1"/>
  <c r="BB87" i="1"/>
  <c r="FC87" i="1"/>
  <c r="DM87" i="1"/>
  <c r="CR87" i="1"/>
  <c r="FR185" i="1"/>
  <c r="HH185" i="1" s="1"/>
  <c r="FW186" i="1"/>
  <c r="HB187" i="1"/>
  <c r="HB197" i="1"/>
  <c r="GD198" i="1"/>
  <c r="FY198" i="1"/>
  <c r="AV91" i="1"/>
  <c r="BQ91" i="1"/>
  <c r="DG91" i="1"/>
  <c r="EB91" i="1"/>
  <c r="EW91" i="1"/>
  <c r="CL91" i="1"/>
  <c r="FR91" i="1" s="1"/>
  <c r="GJ203" i="1"/>
  <c r="FN206" i="1"/>
  <c r="EW92" i="1"/>
  <c r="BQ92" i="1"/>
  <c r="CL92" i="1"/>
  <c r="DG92" i="1"/>
  <c r="AV92" i="1"/>
  <c r="EB92" i="1"/>
  <c r="ET93" i="1"/>
  <c r="DY93" i="1"/>
  <c r="CI93" i="1"/>
  <c r="BN93" i="1"/>
  <c r="DD93" i="1"/>
  <c r="GJ93" i="1" s="1"/>
  <c r="AS93" i="1"/>
  <c r="CF94" i="1"/>
  <c r="BK94" i="1"/>
  <c r="DA94" i="1"/>
  <c r="EQ94" i="1"/>
  <c r="AP94" i="1"/>
  <c r="DV94" i="1"/>
  <c r="CC95" i="1"/>
  <c r="CX95" i="1"/>
  <c r="AM95" i="1"/>
  <c r="DS95" i="1"/>
  <c r="BH95" i="1"/>
  <c r="EN95" i="1"/>
  <c r="BC95" i="1"/>
  <c r="FD95" i="1"/>
  <c r="CS95" i="1"/>
  <c r="DN95" i="1"/>
  <c r="EI95" i="1"/>
  <c r="BX95" i="1"/>
  <c r="DK96" i="1"/>
  <c r="AZ96" i="1"/>
  <c r="EF96" i="1"/>
  <c r="CP96" i="1"/>
  <c r="FA96" i="1"/>
  <c r="BU96" i="1"/>
  <c r="DH215" i="1"/>
  <c r="AW215" i="1"/>
  <c r="EC215" i="1"/>
  <c r="GN215" i="1" s="1"/>
  <c r="EX215" i="1"/>
  <c r="CM215" i="1"/>
  <c r="BR215" i="1"/>
  <c r="Q133" i="1"/>
  <c r="DR121" i="1"/>
  <c r="AL121" i="1"/>
  <c r="BG121" i="1"/>
  <c r="CB121" i="1"/>
  <c r="EM121" i="1"/>
  <c r="CW121" i="1"/>
  <c r="GC121" i="1" s="1"/>
  <c r="Q62" i="1"/>
  <c r="BG57" i="1"/>
  <c r="CW57" i="1"/>
  <c r="EM57" i="1"/>
  <c r="AL57" i="1"/>
  <c r="FH57" i="1" s="1"/>
  <c r="CB57" i="1"/>
  <c r="DR57" i="1"/>
  <c r="FM207" i="1"/>
  <c r="GC207" i="1"/>
  <c r="AB336" i="1"/>
  <c r="AW331" i="1"/>
  <c r="EX331" i="1"/>
  <c r="BR331" i="1"/>
  <c r="CM331" i="1"/>
  <c r="EC331" i="1"/>
  <c r="DH331" i="1"/>
  <c r="GN331" i="1" s="1"/>
  <c r="AG154" i="1"/>
  <c r="CR141" i="1"/>
  <c r="AG169" i="1"/>
  <c r="AG146" i="1"/>
  <c r="BB141" i="1"/>
  <c r="FX141" i="1" s="1"/>
  <c r="DM141" i="1"/>
  <c r="EH141" i="1"/>
  <c r="AG157" i="1"/>
  <c r="FC141" i="1"/>
  <c r="BW141" i="1"/>
  <c r="DO334" i="1"/>
  <c r="CT334" i="1"/>
  <c r="FE334" i="1"/>
  <c r="BD334" i="1"/>
  <c r="FZ334" i="1" s="1"/>
  <c r="EJ334" i="1"/>
  <c r="BY334" i="1"/>
  <c r="CQ335" i="1"/>
  <c r="BA335" i="1"/>
  <c r="EG335" i="1"/>
  <c r="DL335" i="1"/>
  <c r="BV335" i="1"/>
  <c r="FW335" i="1" s="1"/>
  <c r="FB335" i="1"/>
  <c r="EV149" i="1"/>
  <c r="EA149" i="1"/>
  <c r="AU149" i="1"/>
  <c r="FQ149" i="1" s="1"/>
  <c r="CK149" i="1"/>
  <c r="BP149" i="1"/>
  <c r="Z160" i="1"/>
  <c r="DF149" i="1"/>
  <c r="GL149" i="1" s="1"/>
  <c r="DU152" i="1"/>
  <c r="EP152" i="1"/>
  <c r="CZ152" i="1"/>
  <c r="AO152" i="1"/>
  <c r="FK152" i="1" s="1"/>
  <c r="T164" i="1"/>
  <c r="CE152" i="1"/>
  <c r="BJ152" i="1"/>
  <c r="AG165" i="1"/>
  <c r="EH153" i="1"/>
  <c r="BW153" i="1"/>
  <c r="DM153" i="1"/>
  <c r="FC153" i="1"/>
  <c r="BB153" i="1"/>
  <c r="FX153" i="1" s="1"/>
  <c r="CR153" i="1"/>
  <c r="DT167" i="1"/>
  <c r="BI167" i="1"/>
  <c r="EO167" i="1"/>
  <c r="CD167" i="1"/>
  <c r="AN167" i="1"/>
  <c r="CY167" i="1"/>
  <c r="GE167" i="1" s="1"/>
  <c r="U316" i="1"/>
  <c r="U305" i="1"/>
  <c r="U313" i="1"/>
  <c r="CF300" i="1"/>
  <c r="BK300" i="1"/>
  <c r="DA300" i="1"/>
  <c r="AP300" i="1"/>
  <c r="EQ300" i="1"/>
  <c r="DV300" i="1"/>
  <c r="Z115" i="1"/>
  <c r="Z123" i="1"/>
  <c r="Z130" i="1"/>
  <c r="Z119" i="1"/>
  <c r="EV110" i="1"/>
  <c r="DF110" i="1"/>
  <c r="Z138" i="1"/>
  <c r="EA110" i="1"/>
  <c r="CK110" i="1"/>
  <c r="BP110" i="1"/>
  <c r="AU110" i="1"/>
  <c r="FQ110" i="1" s="1"/>
  <c r="EX308" i="1"/>
  <c r="EC308" i="1"/>
  <c r="AB319" i="1"/>
  <c r="DH308" i="1"/>
  <c r="GN308" i="1" s="1"/>
  <c r="BR308" i="1"/>
  <c r="CM308" i="1"/>
  <c r="AW308" i="1"/>
  <c r="CR135" i="1"/>
  <c r="BW135" i="1"/>
  <c r="FC135" i="1"/>
  <c r="EH135" i="1"/>
  <c r="DM135" i="1"/>
  <c r="GS135" i="1" s="1"/>
  <c r="BB135" i="1"/>
  <c r="EJ318" i="1"/>
  <c r="FE318" i="1"/>
  <c r="DO318" i="1"/>
  <c r="GU318" i="1" s="1"/>
  <c r="CT318" i="1"/>
  <c r="BY318" i="1"/>
  <c r="BD318" i="1"/>
  <c r="T323" i="1"/>
  <c r="CZ311" i="1"/>
  <c r="EP311" i="1"/>
  <c r="DU311" i="1"/>
  <c r="BJ311" i="1"/>
  <c r="AO311" i="1"/>
  <c r="CE311" i="1"/>
  <c r="DW121" i="1"/>
  <c r="BL121" i="1"/>
  <c r="ER121" i="1"/>
  <c r="DB121" i="1"/>
  <c r="V133" i="1"/>
  <c r="AQ121" i="1"/>
  <c r="FM121" i="1" s="1"/>
  <c r="CG121" i="1"/>
  <c r="AV4" i="1"/>
  <c r="EW4" i="1"/>
  <c r="CL4" i="1"/>
  <c r="BQ4" i="1"/>
  <c r="EB4" i="1"/>
  <c r="DG4" i="1"/>
  <c r="BA28" i="1"/>
  <c r="FW28" i="1" s="1"/>
  <c r="CQ28" i="1"/>
  <c r="DL28" i="1"/>
  <c r="BV28" i="1"/>
  <c r="EG28" i="1"/>
  <c r="FB28" i="1"/>
  <c r="EA7" i="1"/>
  <c r="CK7" i="1"/>
  <c r="AU7" i="1"/>
  <c r="FQ7" i="1" s="1"/>
  <c r="EV7" i="1"/>
  <c r="BP7" i="1"/>
  <c r="DF7" i="1"/>
  <c r="FA31" i="1"/>
  <c r="AZ31" i="1"/>
  <c r="FV31" i="1" s="1"/>
  <c r="CP31" i="1"/>
  <c r="BU31" i="1"/>
  <c r="EF31" i="1"/>
  <c r="DK31" i="1"/>
  <c r="CU32" i="1"/>
  <c r="EK32" i="1"/>
  <c r="DP32" i="1"/>
  <c r="GV32" i="1" s="1"/>
  <c r="BZ32" i="1"/>
  <c r="FF32" i="1"/>
  <c r="BE32" i="1"/>
  <c r="AS14" i="1"/>
  <c r="CI14" i="1"/>
  <c r="BN14" i="1"/>
  <c r="DD14" i="1"/>
  <c r="ET14" i="1"/>
  <c r="DY14" i="1"/>
  <c r="AR49" i="1"/>
  <c r="DX49" i="1"/>
  <c r="CH49" i="1"/>
  <c r="DC49" i="1"/>
  <c r="GI49" i="1" s="1"/>
  <c r="BM49" i="1"/>
  <c r="ES49" i="1"/>
  <c r="BJ18" i="1"/>
  <c r="CE18" i="1"/>
  <c r="CZ18" i="1"/>
  <c r="DU18" i="1"/>
  <c r="EP18" i="1"/>
  <c r="AO18" i="1"/>
  <c r="DZ19" i="1"/>
  <c r="CJ19" i="1"/>
  <c r="AT19" i="1"/>
  <c r="FP19" i="1" s="1"/>
  <c r="EU19" i="1"/>
  <c r="BO19" i="1"/>
  <c r="DE19" i="1"/>
  <c r="FE44" i="1"/>
  <c r="BD44" i="1"/>
  <c r="CT44" i="1"/>
  <c r="EJ44" i="1"/>
  <c r="DO44" i="1"/>
  <c r="BY44" i="1"/>
  <c r="EI24" i="1"/>
  <c r="BC24" i="1"/>
  <c r="FD24" i="1"/>
  <c r="DN24" i="1"/>
  <c r="BX24" i="1"/>
  <c r="CS24" i="1"/>
  <c r="AO50" i="1"/>
  <c r="FK50" i="1" s="1"/>
  <c r="BJ50" i="1"/>
  <c r="DU50" i="1"/>
  <c r="CZ50" i="1"/>
  <c r="EP50" i="1"/>
  <c r="CE50" i="1"/>
  <c r="BE50" i="1"/>
  <c r="BZ50" i="1"/>
  <c r="EK50" i="1"/>
  <c r="DP50" i="1"/>
  <c r="FF50" i="1"/>
  <c r="CU50" i="1"/>
  <c r="FC242" i="1"/>
  <c r="CR242" i="1"/>
  <c r="BB242" i="1"/>
  <c r="DM242" i="1"/>
  <c r="EH242" i="1"/>
  <c r="BW242" i="1"/>
  <c r="CD53" i="1"/>
  <c r="AN53" i="1"/>
  <c r="BI53" i="1"/>
  <c r="CY53" i="1"/>
  <c r="GE53" i="1" s="1"/>
  <c r="DT53" i="1"/>
  <c r="EO53" i="1"/>
  <c r="DA173" i="1"/>
  <c r="GG173" i="1" s="1"/>
  <c r="EQ173" i="1"/>
  <c r="BK173" i="1"/>
  <c r="CF173" i="1"/>
  <c r="AP173" i="1"/>
  <c r="FL173" i="1" s="1"/>
  <c r="HB173" i="1" s="1"/>
  <c r="DV173" i="1"/>
  <c r="CK246" i="1"/>
  <c r="DF246" i="1"/>
  <c r="EA246" i="1"/>
  <c r="AU246" i="1"/>
  <c r="FQ246" i="1" s="1"/>
  <c r="BP246" i="1"/>
  <c r="EV246" i="1"/>
  <c r="W61" i="1"/>
  <c r="DC56" i="1"/>
  <c r="GI56" i="1" s="1"/>
  <c r="AR56" i="1"/>
  <c r="ES56" i="1"/>
  <c r="BM56" i="1"/>
  <c r="CH56" i="1"/>
  <c r="DX56" i="1"/>
  <c r="FA260" i="1"/>
  <c r="BU260" i="1"/>
  <c r="DK260" i="1"/>
  <c r="AZ260" i="1"/>
  <c r="CP260" i="1"/>
  <c r="EF260" i="1"/>
  <c r="EX261" i="1"/>
  <c r="AW261" i="1"/>
  <c r="DH261" i="1"/>
  <c r="EC261" i="1"/>
  <c r="BR261" i="1"/>
  <c r="CM261" i="1"/>
  <c r="BL174" i="1"/>
  <c r="CG174" i="1"/>
  <c r="FM174" i="1" s="1"/>
  <c r="AQ174" i="1"/>
  <c r="DW174" i="1"/>
  <c r="DB174" i="1"/>
  <c r="ER174" i="1"/>
  <c r="EW63" i="1"/>
  <c r="EB63" i="1"/>
  <c r="CL63" i="1"/>
  <c r="AA68" i="1"/>
  <c r="AV63" i="1"/>
  <c r="FR63" i="1" s="1"/>
  <c r="BQ63" i="1"/>
  <c r="DG63" i="1"/>
  <c r="EY256" i="1"/>
  <c r="AX256" i="1"/>
  <c r="CN256" i="1"/>
  <c r="DI256" i="1"/>
  <c r="ED256" i="1"/>
  <c r="BS256" i="1"/>
  <c r="EI66" i="1"/>
  <c r="BC66" i="1"/>
  <c r="BX66" i="1"/>
  <c r="DN66" i="1"/>
  <c r="GT66" i="1" s="1"/>
  <c r="CS66" i="1"/>
  <c r="FD66" i="1"/>
  <c r="BU262" i="1"/>
  <c r="EF262" i="1"/>
  <c r="CP262" i="1"/>
  <c r="FA262" i="1"/>
  <c r="AZ262" i="1"/>
  <c r="FV262" i="1" s="1"/>
  <c r="HL262" i="1" s="1"/>
  <c r="DK262" i="1"/>
  <c r="GQ262" i="1" s="1"/>
  <c r="DE264" i="1"/>
  <c r="DZ264" i="1"/>
  <c r="AT264" i="1"/>
  <c r="FP264" i="1" s="1"/>
  <c r="BO264" i="1"/>
  <c r="CJ264" i="1"/>
  <c r="EU264" i="1"/>
  <c r="AN266" i="1"/>
  <c r="FJ266" i="1" s="1"/>
  <c r="EO266" i="1"/>
  <c r="BI266" i="1"/>
  <c r="CD266" i="1"/>
  <c r="CY266" i="1"/>
  <c r="GE266" i="1" s="1"/>
  <c r="DT266" i="1"/>
  <c r="AU269" i="1"/>
  <c r="EA269" i="1"/>
  <c r="EV269" i="1"/>
  <c r="BP269" i="1"/>
  <c r="DF269" i="1"/>
  <c r="CK269" i="1"/>
  <c r="DU271" i="1"/>
  <c r="AO271" i="1"/>
  <c r="FK271" i="1" s="1"/>
  <c r="CE271" i="1"/>
  <c r="BJ271" i="1"/>
  <c r="EP271" i="1"/>
  <c r="CZ271" i="1"/>
  <c r="CR81" i="1"/>
  <c r="EH81" i="1"/>
  <c r="FC81" i="1"/>
  <c r="BB81" i="1"/>
  <c r="FX81" i="1" s="1"/>
  <c r="BW81" i="1"/>
  <c r="DM81" i="1"/>
  <c r="AN274" i="1"/>
  <c r="EO274" i="1"/>
  <c r="CY274" i="1"/>
  <c r="CD274" i="1"/>
  <c r="DT274" i="1"/>
  <c r="BI274" i="1"/>
  <c r="FB275" i="1"/>
  <c r="BA275" i="1"/>
  <c r="CQ275" i="1"/>
  <c r="BV275" i="1"/>
  <c r="EG275" i="1"/>
  <c r="DL275" i="1"/>
  <c r="GR275" i="1" s="1"/>
  <c r="EA87" i="1"/>
  <c r="AU87" i="1"/>
  <c r="BP87" i="1"/>
  <c r="EV87" i="1"/>
  <c r="DF87" i="1"/>
  <c r="GL87" i="1" s="1"/>
  <c r="CK87" i="1"/>
  <c r="GK196" i="1"/>
  <c r="HF196" i="1" s="1"/>
  <c r="GP197" i="1"/>
  <c r="CZ91" i="1"/>
  <c r="BJ91" i="1"/>
  <c r="AO91" i="1"/>
  <c r="DU91" i="1"/>
  <c r="EP91" i="1"/>
  <c r="GF91" i="1" s="1"/>
  <c r="CE91" i="1"/>
  <c r="EP209" i="1"/>
  <c r="AO209" i="1"/>
  <c r="BJ209" i="1"/>
  <c r="DU209" i="1"/>
  <c r="CZ209" i="1"/>
  <c r="CE209" i="1"/>
  <c r="FF209" i="1"/>
  <c r="EK209" i="1"/>
  <c r="BZ209" i="1"/>
  <c r="BE209" i="1"/>
  <c r="DP209" i="1"/>
  <c r="GV209" i="1" s="1"/>
  <c r="CU209" i="1"/>
  <c r="FC208" i="1"/>
  <c r="DM208" i="1"/>
  <c r="GS208" i="1" s="1"/>
  <c r="EH208" i="1"/>
  <c r="CR208" i="1"/>
  <c r="BB208" i="1"/>
  <c r="BW208" i="1"/>
  <c r="EZ210" i="1"/>
  <c r="BT210" i="1"/>
  <c r="AY210" i="1"/>
  <c r="CO210" i="1"/>
  <c r="DJ210" i="1"/>
  <c r="EE210" i="1"/>
  <c r="DG214" i="1"/>
  <c r="AV214" i="1"/>
  <c r="EB214" i="1"/>
  <c r="GM214" i="1" s="1"/>
  <c r="CL214" i="1"/>
  <c r="EW214" i="1"/>
  <c r="BQ214" i="1"/>
  <c r="FR214" i="1" s="1"/>
  <c r="HH214" i="1" s="1"/>
  <c r="DD213" i="1"/>
  <c r="DY213" i="1"/>
  <c r="AS213" i="1"/>
  <c r="CI213" i="1"/>
  <c r="ET213" i="1"/>
  <c r="GJ213" i="1" s="1"/>
  <c r="BN213" i="1"/>
  <c r="DA215" i="1"/>
  <c r="EQ215" i="1"/>
  <c r="DV215" i="1"/>
  <c r="AP215" i="1"/>
  <c r="CF215" i="1"/>
  <c r="BK215" i="1"/>
  <c r="BG326" i="1"/>
  <c r="AL326" i="1"/>
  <c r="CB326" i="1"/>
  <c r="CW326" i="1"/>
  <c r="GC326" i="1" s="1"/>
  <c r="EM326" i="1"/>
  <c r="DR326" i="1"/>
  <c r="DR280" i="1"/>
  <c r="EM280" i="1"/>
  <c r="AL280" i="1"/>
  <c r="FH280" i="1" s="1"/>
  <c r="CB280" i="1"/>
  <c r="BG280" i="1"/>
  <c r="CW280" i="1"/>
  <c r="GC280" i="1" s="1"/>
  <c r="BG79" i="1"/>
  <c r="EM79" i="1"/>
  <c r="CW79" i="1"/>
  <c r="CB79" i="1"/>
  <c r="AL79" i="1"/>
  <c r="DR79" i="1"/>
  <c r="EM260" i="1"/>
  <c r="BG260" i="1"/>
  <c r="CW260" i="1"/>
  <c r="GC260" i="1" s="1"/>
  <c r="AL260" i="1"/>
  <c r="DR260" i="1"/>
  <c r="CB260" i="1"/>
  <c r="GE207" i="1"/>
  <c r="R169" i="1"/>
  <c r="DS141" i="1"/>
  <c r="CC141" i="1"/>
  <c r="R146" i="1"/>
  <c r="AM141" i="1"/>
  <c r="CX141" i="1"/>
  <c r="GD141" i="1" s="1"/>
  <c r="R157" i="1"/>
  <c r="BH141" i="1"/>
  <c r="R154" i="1"/>
  <c r="EN141" i="1"/>
  <c r="AO334" i="1"/>
  <c r="FK334" i="1" s="1"/>
  <c r="EP334" i="1"/>
  <c r="CE334" i="1"/>
  <c r="CZ334" i="1"/>
  <c r="BJ334" i="1"/>
  <c r="DU334" i="1"/>
  <c r="DZ144" i="1"/>
  <c r="EU144" i="1"/>
  <c r="AT144" i="1"/>
  <c r="CJ144" i="1"/>
  <c r="BO144" i="1"/>
  <c r="DE144" i="1"/>
  <c r="GK144" i="1" s="1"/>
  <c r="V171" i="1"/>
  <c r="DW148" i="1"/>
  <c r="DB148" i="1"/>
  <c r="ER148" i="1"/>
  <c r="BL148" i="1"/>
  <c r="V158" i="1"/>
  <c r="V163" i="1"/>
  <c r="CG148" i="1"/>
  <c r="AQ148" i="1"/>
  <c r="FE149" i="1"/>
  <c r="CT149" i="1"/>
  <c r="BD149" i="1"/>
  <c r="EJ149" i="1"/>
  <c r="BY149" i="1"/>
  <c r="FZ149" i="1" s="1"/>
  <c r="AI160" i="1"/>
  <c r="DO149" i="1"/>
  <c r="AC164" i="1"/>
  <c r="CN152" i="1"/>
  <c r="ED152" i="1"/>
  <c r="DI152" i="1"/>
  <c r="EY152" i="1"/>
  <c r="AX152" i="1"/>
  <c r="BS152" i="1"/>
  <c r="ES159" i="1"/>
  <c r="DX159" i="1"/>
  <c r="AR159" i="1"/>
  <c r="DC159" i="1"/>
  <c r="BM159" i="1"/>
  <c r="CH159" i="1"/>
  <c r="Y304" i="1"/>
  <c r="DZ299" i="1"/>
  <c r="DE299" i="1"/>
  <c r="GK299" i="1" s="1"/>
  <c r="CJ299" i="1"/>
  <c r="BO299" i="1"/>
  <c r="AT299" i="1"/>
  <c r="EU299" i="1"/>
  <c r="AD125" i="1"/>
  <c r="EZ109" i="1"/>
  <c r="CO109" i="1"/>
  <c r="AD122" i="1"/>
  <c r="AY109" i="1"/>
  <c r="FU109" i="1" s="1"/>
  <c r="EE109" i="1"/>
  <c r="DJ109" i="1"/>
  <c r="BT109" i="1"/>
  <c r="AD114" i="1"/>
  <c r="AD137" i="1"/>
  <c r="AF330" i="1"/>
  <c r="EG307" i="1"/>
  <c r="DL307" i="1"/>
  <c r="GR307" i="1" s="1"/>
  <c r="AF322" i="1"/>
  <c r="AF317" i="1"/>
  <c r="FB307" i="1"/>
  <c r="BA307" i="1"/>
  <c r="FW307" i="1" s="1"/>
  <c r="HM307" i="1" s="1"/>
  <c r="CQ307" i="1"/>
  <c r="BV307" i="1"/>
  <c r="CC135" i="1"/>
  <c r="DS135" i="1"/>
  <c r="EN135" i="1"/>
  <c r="CX135" i="1"/>
  <c r="BH135" i="1"/>
  <c r="AM135" i="1"/>
  <c r="FI135" i="1" s="1"/>
  <c r="Y230" i="1"/>
  <c r="AT229" i="1"/>
  <c r="CJ229" i="1"/>
  <c r="DZ229" i="1"/>
  <c r="DE229" i="1"/>
  <c r="EU229" i="1"/>
  <c r="BO229" i="1"/>
  <c r="DD309" i="1"/>
  <c r="ET309" i="1"/>
  <c r="X327" i="1"/>
  <c r="DY309" i="1"/>
  <c r="X315" i="1"/>
  <c r="X320" i="1"/>
  <c r="BN309" i="1"/>
  <c r="CI309" i="1"/>
  <c r="AS309" i="1"/>
  <c r="FO309" i="1" s="1"/>
  <c r="ED120" i="1"/>
  <c r="AX120" i="1"/>
  <c r="CN120" i="1"/>
  <c r="BS120" i="1"/>
  <c r="FT120" i="1" s="1"/>
  <c r="EY120" i="1"/>
  <c r="AC132" i="1"/>
  <c r="DI120" i="1"/>
  <c r="CJ28" i="1"/>
  <c r="AT28" i="1"/>
  <c r="EU28" i="1"/>
  <c r="DE28" i="1"/>
  <c r="BO28" i="1"/>
  <c r="DZ28" i="1"/>
  <c r="EE6" i="1"/>
  <c r="CO6" i="1"/>
  <c r="DJ6" i="1"/>
  <c r="BT6" i="1"/>
  <c r="AY6" i="1"/>
  <c r="EZ6" i="1"/>
  <c r="ET8" i="1"/>
  <c r="DD8" i="1"/>
  <c r="DY8" i="1"/>
  <c r="BN8" i="1"/>
  <c r="CI8" i="1"/>
  <c r="AS8" i="1"/>
  <c r="CN9" i="1"/>
  <c r="ED9" i="1"/>
  <c r="DI9" i="1"/>
  <c r="GO9" i="1" s="1"/>
  <c r="EY9" i="1"/>
  <c r="BS9" i="1"/>
  <c r="AX9" i="1"/>
  <c r="FT9" i="1" s="1"/>
  <c r="AT14" i="1"/>
  <c r="DE14" i="1"/>
  <c r="BO14" i="1"/>
  <c r="EU14" i="1"/>
  <c r="CJ14" i="1"/>
  <c r="DZ14" i="1"/>
  <c r="AS40" i="1"/>
  <c r="DY40" i="1"/>
  <c r="CI40" i="1"/>
  <c r="DD40" i="1"/>
  <c r="GJ40" i="1" s="1"/>
  <c r="BN40" i="1"/>
  <c r="ET40" i="1"/>
  <c r="BK41" i="1"/>
  <c r="DA41" i="1"/>
  <c r="CF41" i="1"/>
  <c r="DV41" i="1"/>
  <c r="EQ41" i="1"/>
  <c r="AP41" i="1"/>
  <c r="CK19" i="1"/>
  <c r="EA19" i="1"/>
  <c r="EV19" i="1"/>
  <c r="BP19" i="1"/>
  <c r="FQ19" i="1" s="1"/>
  <c r="AU19" i="1"/>
  <c r="DF19" i="1"/>
  <c r="BE21" i="1"/>
  <c r="CU21" i="1"/>
  <c r="DP21" i="1"/>
  <c r="BZ21" i="1"/>
  <c r="FF21" i="1"/>
  <c r="EK21" i="1"/>
  <c r="EJ24" i="1"/>
  <c r="BD24" i="1"/>
  <c r="CT24" i="1"/>
  <c r="BY24" i="1"/>
  <c r="FE24" i="1"/>
  <c r="DO24" i="1"/>
  <c r="GU24" i="1" s="1"/>
  <c r="BK50" i="1"/>
  <c r="DV50" i="1"/>
  <c r="AP50" i="1"/>
  <c r="DA50" i="1"/>
  <c r="EQ50" i="1"/>
  <c r="CF50" i="1"/>
  <c r="EN51" i="1"/>
  <c r="AM51" i="1"/>
  <c r="FI51" i="1" s="1"/>
  <c r="CX51" i="1"/>
  <c r="GD51" i="1" s="1"/>
  <c r="DS51" i="1"/>
  <c r="CC51" i="1"/>
  <c r="BH51" i="1"/>
  <c r="CZ244" i="1"/>
  <c r="CE244" i="1"/>
  <c r="EP244" i="1"/>
  <c r="BJ244" i="1"/>
  <c r="AO244" i="1"/>
  <c r="FK244" i="1" s="1"/>
  <c r="DU244" i="1"/>
  <c r="DE54" i="1"/>
  <c r="BO54" i="1"/>
  <c r="CJ54" i="1"/>
  <c r="AT54" i="1"/>
  <c r="EU54" i="1"/>
  <c r="DZ54" i="1"/>
  <c r="AQ250" i="1"/>
  <c r="FM250" i="1" s="1"/>
  <c r="ER250" i="1"/>
  <c r="BL250" i="1"/>
  <c r="CG250" i="1"/>
  <c r="DW250" i="1"/>
  <c r="DB250" i="1"/>
  <c r="S60" i="1"/>
  <c r="CD55" i="1"/>
  <c r="DT55" i="1"/>
  <c r="CY55" i="1"/>
  <c r="AN55" i="1"/>
  <c r="BI55" i="1"/>
  <c r="EO55" i="1"/>
  <c r="DG259" i="1"/>
  <c r="GM259" i="1" s="1"/>
  <c r="EB259" i="1"/>
  <c r="AV259" i="1"/>
  <c r="BQ259" i="1"/>
  <c r="CL259" i="1"/>
  <c r="EW259" i="1"/>
  <c r="ET252" i="1"/>
  <c r="DY252" i="1"/>
  <c r="CI252" i="1"/>
  <c r="BN252" i="1"/>
  <c r="DD252" i="1"/>
  <c r="AS252" i="1"/>
  <c r="FO252" i="1" s="1"/>
  <c r="BS248" i="1"/>
  <c r="CN248" i="1"/>
  <c r="EY248" i="1"/>
  <c r="AX248" i="1"/>
  <c r="FT248" i="1" s="1"/>
  <c r="DI248" i="1"/>
  <c r="GO248" i="1" s="1"/>
  <c r="ED248" i="1"/>
  <c r="DK174" i="1"/>
  <c r="FA174" i="1"/>
  <c r="BU174" i="1"/>
  <c r="EF174" i="1"/>
  <c r="AZ174" i="1"/>
  <c r="CP174" i="1"/>
  <c r="FF63" i="1"/>
  <c r="CU63" i="1"/>
  <c r="DP63" i="1"/>
  <c r="BE63" i="1"/>
  <c r="GA63" i="1" s="1"/>
  <c r="BZ63" i="1"/>
  <c r="EK63" i="1"/>
  <c r="AJ68" i="1"/>
  <c r="EO257" i="1"/>
  <c r="AN257" i="1"/>
  <c r="BI257" i="1"/>
  <c r="CY257" i="1"/>
  <c r="DT257" i="1"/>
  <c r="CD257" i="1"/>
  <c r="ET71" i="1"/>
  <c r="AS71" i="1"/>
  <c r="DY71" i="1"/>
  <c r="BN71" i="1"/>
  <c r="DD71" i="1"/>
  <c r="CI71" i="1"/>
  <c r="BS72" i="1"/>
  <c r="EY72" i="1"/>
  <c r="AX72" i="1"/>
  <c r="ED72" i="1"/>
  <c r="CN72" i="1"/>
  <c r="DI72" i="1"/>
  <c r="GO72" i="1" s="1"/>
  <c r="CH74" i="1"/>
  <c r="BM74" i="1"/>
  <c r="ES74" i="1"/>
  <c r="DC74" i="1"/>
  <c r="DX74" i="1"/>
  <c r="AR74" i="1"/>
  <c r="FF75" i="1"/>
  <c r="DP75" i="1"/>
  <c r="CU75" i="1"/>
  <c r="BE75" i="1"/>
  <c r="EK75" i="1"/>
  <c r="BZ75" i="1"/>
  <c r="DY79" i="1"/>
  <c r="DD79" i="1"/>
  <c r="GJ79" i="1" s="1"/>
  <c r="CI79" i="1"/>
  <c r="AS79" i="1"/>
  <c r="ET79" i="1"/>
  <c r="BN79" i="1"/>
  <c r="DS81" i="1"/>
  <c r="BH81" i="1"/>
  <c r="CX81" i="1"/>
  <c r="AM81" i="1"/>
  <c r="EN81" i="1"/>
  <c r="CC81" i="1"/>
  <c r="DN272" i="1"/>
  <c r="CS272" i="1"/>
  <c r="FD272" i="1"/>
  <c r="BC272" i="1"/>
  <c r="FY272" i="1" s="1"/>
  <c r="BX272" i="1"/>
  <c r="EI272" i="1"/>
  <c r="EX274" i="1"/>
  <c r="AW274" i="1"/>
  <c r="CM274" i="1"/>
  <c r="DH274" i="1"/>
  <c r="EC274" i="1"/>
  <c r="BR274" i="1"/>
  <c r="FS274" i="1" s="1"/>
  <c r="DB276" i="1"/>
  <c r="AQ276" i="1"/>
  <c r="BL276" i="1"/>
  <c r="DW276" i="1"/>
  <c r="CG276" i="1"/>
  <c r="ER276" i="1"/>
  <c r="GI187" i="1"/>
  <c r="GA188" i="1"/>
  <c r="HQ188" i="1" s="1"/>
  <c r="EG280" i="1"/>
  <c r="FB280" i="1"/>
  <c r="BA280" i="1"/>
  <c r="FW280" i="1" s="1"/>
  <c r="HM280" i="1" s="1"/>
  <c r="CQ280" i="1"/>
  <c r="BV280" i="1"/>
  <c r="DL280" i="1"/>
  <c r="GR280" i="1" s="1"/>
  <c r="GD196" i="1"/>
  <c r="GY196" i="1" s="1"/>
  <c r="GI197" i="1"/>
  <c r="GF198" i="1"/>
  <c r="FN204" i="1"/>
  <c r="HD204" i="1" s="1"/>
  <c r="CF92" i="1"/>
  <c r="DA92" i="1"/>
  <c r="EQ92" i="1"/>
  <c r="BK92" i="1"/>
  <c r="DV92" i="1"/>
  <c r="AP92" i="1"/>
  <c r="EN93" i="1"/>
  <c r="CC93" i="1"/>
  <c r="AM93" i="1"/>
  <c r="DS93" i="1"/>
  <c r="BH93" i="1"/>
  <c r="CX93" i="1"/>
  <c r="FD93" i="1"/>
  <c r="BC93" i="1"/>
  <c r="EI93" i="1"/>
  <c r="DN93" i="1"/>
  <c r="CS93" i="1"/>
  <c r="BX93" i="1"/>
  <c r="FA210" i="1"/>
  <c r="BU210" i="1"/>
  <c r="AZ210" i="1"/>
  <c r="FV210" i="1" s="1"/>
  <c r="CP210" i="1"/>
  <c r="DK210" i="1"/>
  <c r="EF210" i="1"/>
  <c r="EX95" i="1"/>
  <c r="BR95" i="1"/>
  <c r="DH95" i="1"/>
  <c r="EC95" i="1"/>
  <c r="CM95" i="1"/>
  <c r="AW95" i="1"/>
  <c r="DE96" i="1"/>
  <c r="EU96" i="1"/>
  <c r="BO96" i="1"/>
  <c r="DZ96" i="1"/>
  <c r="GK96" i="1" s="1"/>
  <c r="CJ96" i="1"/>
  <c r="AT96" i="1"/>
  <c r="CG97" i="1"/>
  <c r="DB97" i="1"/>
  <c r="DW97" i="1"/>
  <c r="AQ97" i="1"/>
  <c r="BL97" i="1"/>
  <c r="FM97" i="1" s="1"/>
  <c r="ER97" i="1"/>
  <c r="EM120" i="1"/>
  <c r="Q132" i="1"/>
  <c r="AL120" i="1"/>
  <c r="FH120" i="1" s="1"/>
  <c r="CW120" i="1"/>
  <c r="CB120" i="1"/>
  <c r="BG120" i="1"/>
  <c r="DR120" i="1"/>
  <c r="Q145" i="1"/>
  <c r="DR140" i="1"/>
  <c r="AL140" i="1"/>
  <c r="CB140" i="1"/>
  <c r="CW140" i="1"/>
  <c r="GC140" i="1" s="1"/>
  <c r="EM140" i="1"/>
  <c r="BG140" i="1"/>
  <c r="DR66" i="1"/>
  <c r="BG66" i="1"/>
  <c r="CB66" i="1"/>
  <c r="AL66" i="1"/>
  <c r="EM66" i="1"/>
  <c r="CW66" i="1"/>
  <c r="CW47" i="1"/>
  <c r="DR47" i="1"/>
  <c r="EM47" i="1"/>
  <c r="BG47" i="1"/>
  <c r="AL47" i="1"/>
  <c r="CB47" i="1"/>
  <c r="FR207" i="1"/>
  <c r="GP207" i="1"/>
  <c r="AD336" i="1"/>
  <c r="CO331" i="1"/>
  <c r="EZ331" i="1"/>
  <c r="AY331" i="1"/>
  <c r="FU331" i="1" s="1"/>
  <c r="EE331" i="1"/>
  <c r="BT331" i="1"/>
  <c r="DJ331" i="1"/>
  <c r="AI169" i="1"/>
  <c r="DO141" i="1"/>
  <c r="BD141" i="1"/>
  <c r="EJ141" i="1"/>
  <c r="CT141" i="1"/>
  <c r="AI154" i="1"/>
  <c r="FE141" i="1"/>
  <c r="AI146" i="1"/>
  <c r="AI157" i="1"/>
  <c r="BY141" i="1"/>
  <c r="R236" i="1"/>
  <c r="EN235" i="1"/>
  <c r="AM235" i="1"/>
  <c r="BH235" i="1"/>
  <c r="CX235" i="1"/>
  <c r="CC235" i="1"/>
  <c r="DS235" i="1"/>
  <c r="AH236" i="1"/>
  <c r="BC235" i="1"/>
  <c r="BX235" i="1"/>
  <c r="EI235" i="1"/>
  <c r="DN235" i="1"/>
  <c r="CS235" i="1"/>
  <c r="FD235" i="1"/>
  <c r="T351" i="1"/>
  <c r="EP340" i="1"/>
  <c r="DU340" i="1"/>
  <c r="CZ340" i="1"/>
  <c r="GF340" i="1" s="1"/>
  <c r="AO340" i="1"/>
  <c r="FK340" i="1" s="1"/>
  <c r="BJ340" i="1"/>
  <c r="CE340" i="1"/>
  <c r="DM341" i="1"/>
  <c r="FC341" i="1"/>
  <c r="AG359" i="1"/>
  <c r="AG347" i="1"/>
  <c r="EH341" i="1"/>
  <c r="GS341" i="1" s="1"/>
  <c r="AG352" i="1"/>
  <c r="BW341" i="1"/>
  <c r="BB341" i="1"/>
  <c r="CR341" i="1"/>
  <c r="AA356" i="1"/>
  <c r="EB344" i="1"/>
  <c r="EW344" i="1"/>
  <c r="DG344" i="1"/>
  <c r="GM344" i="1" s="1"/>
  <c r="BQ344" i="1"/>
  <c r="AV344" i="1"/>
  <c r="CL344" i="1"/>
  <c r="R304" i="1"/>
  <c r="DS299" i="1"/>
  <c r="CX299" i="1"/>
  <c r="CC299" i="1"/>
  <c r="BH299" i="1"/>
  <c r="EN299" i="1"/>
  <c r="AM299" i="1"/>
  <c r="W137" i="1"/>
  <c r="AR109" i="1"/>
  <c r="W125" i="1"/>
  <c r="W114" i="1"/>
  <c r="DX109" i="1"/>
  <c r="DC109" i="1"/>
  <c r="W122" i="1"/>
  <c r="ES109" i="1"/>
  <c r="BM109" i="1"/>
  <c r="CH109" i="1"/>
  <c r="Y330" i="1"/>
  <c r="DE307" i="1"/>
  <c r="Y317" i="1"/>
  <c r="Y322" i="1"/>
  <c r="EU307" i="1"/>
  <c r="DZ307" i="1"/>
  <c r="AT307" i="1"/>
  <c r="CJ307" i="1"/>
  <c r="BO307" i="1"/>
  <c r="EE117" i="1"/>
  <c r="AD128" i="1"/>
  <c r="DJ117" i="1"/>
  <c r="GP117" i="1" s="1"/>
  <c r="EZ117" i="1"/>
  <c r="AY117" i="1"/>
  <c r="CO117" i="1"/>
  <c r="BT117" i="1"/>
  <c r="DS112" i="1"/>
  <c r="BH112" i="1"/>
  <c r="EN112" i="1"/>
  <c r="CX112" i="1"/>
  <c r="GD112" i="1" s="1"/>
  <c r="CC112" i="1"/>
  <c r="AM112" i="1"/>
  <c r="EI112" i="1"/>
  <c r="DN112" i="1"/>
  <c r="GT112" i="1" s="1"/>
  <c r="BX112" i="1"/>
  <c r="FD112" i="1"/>
  <c r="CS112" i="1"/>
  <c r="BC112" i="1"/>
  <c r="FY112" i="1" s="1"/>
  <c r="AG320" i="1"/>
  <c r="EH309" i="1"/>
  <c r="AG315" i="1"/>
  <c r="FC309" i="1"/>
  <c r="DM309" i="1"/>
  <c r="AG327" i="1"/>
  <c r="BW309" i="1"/>
  <c r="BB309" i="1"/>
  <c r="FX309" i="1" s="1"/>
  <c r="CR309" i="1"/>
  <c r="X133" i="1"/>
  <c r="CI121" i="1"/>
  <c r="DY121" i="1"/>
  <c r="AS121" i="1"/>
  <c r="BN121" i="1"/>
  <c r="ET121" i="1"/>
  <c r="DD121" i="1"/>
  <c r="GJ121" i="1" s="1"/>
  <c r="AX4" i="1"/>
  <c r="CN4" i="1"/>
  <c r="EY4" i="1"/>
  <c r="BS4" i="1"/>
  <c r="FT4" i="1" s="1"/>
  <c r="ED4" i="1"/>
  <c r="DI4" i="1"/>
  <c r="BX28" i="1"/>
  <c r="CS28" i="1"/>
  <c r="BC28" i="1"/>
  <c r="EI28" i="1"/>
  <c r="FD28" i="1"/>
  <c r="DN28" i="1"/>
  <c r="GT28" i="1" s="1"/>
  <c r="AO7" i="1"/>
  <c r="DU7" i="1"/>
  <c r="EP7" i="1"/>
  <c r="CE7" i="1"/>
  <c r="BJ7" i="1"/>
  <c r="CZ7" i="1"/>
  <c r="FC8" i="1"/>
  <c r="CR8" i="1"/>
  <c r="BB8" i="1"/>
  <c r="DM8" i="1"/>
  <c r="EH8" i="1"/>
  <c r="BW8" i="1"/>
  <c r="EQ35" i="1"/>
  <c r="BK35" i="1"/>
  <c r="DA35" i="1"/>
  <c r="CF35" i="1"/>
  <c r="AP35" i="1"/>
  <c r="DV35" i="1"/>
  <c r="BC37" i="1"/>
  <c r="EI37" i="1"/>
  <c r="CS37" i="1"/>
  <c r="DN37" i="1"/>
  <c r="BX37" i="1"/>
  <c r="FD37" i="1"/>
  <c r="BJ39" i="1"/>
  <c r="DU39" i="1"/>
  <c r="AO39" i="1"/>
  <c r="CZ39" i="1"/>
  <c r="GF39" i="1" s="1"/>
  <c r="EP39" i="1"/>
  <c r="CE39" i="1"/>
  <c r="BT18" i="1"/>
  <c r="CO18" i="1"/>
  <c r="DJ18" i="1"/>
  <c r="EE18" i="1"/>
  <c r="AY18" i="1"/>
  <c r="EZ18" i="1"/>
  <c r="BA43" i="1"/>
  <c r="FW43" i="1" s="1"/>
  <c r="BV43" i="1"/>
  <c r="CQ43" i="1"/>
  <c r="FB43" i="1"/>
  <c r="DL43" i="1"/>
  <c r="EG43" i="1"/>
  <c r="AU22" i="1"/>
  <c r="EA22" i="1"/>
  <c r="CK22" i="1"/>
  <c r="DF22" i="1"/>
  <c r="EV22" i="1"/>
  <c r="BP22" i="1"/>
  <c r="FQ22" i="1" s="1"/>
  <c r="BU46" i="1"/>
  <c r="DK46" i="1"/>
  <c r="FA46" i="1"/>
  <c r="AZ46" i="1"/>
  <c r="FV46" i="1" s="1"/>
  <c r="CP46" i="1"/>
  <c r="EF46" i="1"/>
  <c r="CJ48" i="1"/>
  <c r="AT48" i="1"/>
  <c r="FP48" i="1" s="1"/>
  <c r="DZ48" i="1"/>
  <c r="DE48" i="1"/>
  <c r="BO48" i="1"/>
  <c r="EU48" i="1"/>
  <c r="BL241" i="1"/>
  <c r="CG241" i="1"/>
  <c r="DB241" i="1"/>
  <c r="AQ241" i="1"/>
  <c r="FM241" i="1" s="1"/>
  <c r="DW241" i="1"/>
  <c r="ER241" i="1"/>
  <c r="DD243" i="1"/>
  <c r="AS243" i="1"/>
  <c r="FO243" i="1" s="1"/>
  <c r="HE243" i="1" s="1"/>
  <c r="ET243" i="1"/>
  <c r="BN243" i="1"/>
  <c r="CI243" i="1"/>
  <c r="DY243" i="1"/>
  <c r="GJ243" i="1" s="1"/>
  <c r="AX53" i="1"/>
  <c r="FT53" i="1" s="1"/>
  <c r="CN53" i="1"/>
  <c r="BS53" i="1"/>
  <c r="DI53" i="1"/>
  <c r="GO53" i="1" s="1"/>
  <c r="ED53" i="1"/>
  <c r="EY53" i="1"/>
  <c r="DU259" i="1"/>
  <c r="CZ259" i="1"/>
  <c r="GF259" i="1" s="1"/>
  <c r="AO259" i="1"/>
  <c r="BJ259" i="1"/>
  <c r="EP259" i="1"/>
  <c r="CE259" i="1"/>
  <c r="AJ60" i="1"/>
  <c r="FF55" i="1"/>
  <c r="EK55" i="1"/>
  <c r="BE55" i="1"/>
  <c r="GA55" i="1" s="1"/>
  <c r="CU55" i="1"/>
  <c r="DP55" i="1"/>
  <c r="BZ55" i="1"/>
  <c r="EU260" i="1"/>
  <c r="BO260" i="1"/>
  <c r="DE260" i="1"/>
  <c r="AT260" i="1"/>
  <c r="CJ260" i="1"/>
  <c r="DZ260" i="1"/>
  <c r="DB261" i="1"/>
  <c r="BL261" i="1"/>
  <c r="ER261" i="1"/>
  <c r="DW261" i="1"/>
  <c r="AQ261" i="1"/>
  <c r="CG261" i="1"/>
  <c r="FM261" i="1" s="1"/>
  <c r="BY249" i="1"/>
  <c r="DO249" i="1"/>
  <c r="BD249" i="1"/>
  <c r="EJ249" i="1"/>
  <c r="FE249" i="1"/>
  <c r="CT249" i="1"/>
  <c r="U68" i="1"/>
  <c r="BK63" i="1"/>
  <c r="DA63" i="1"/>
  <c r="EQ63" i="1"/>
  <c r="CF63" i="1"/>
  <c r="AP63" i="1"/>
  <c r="DV63" i="1"/>
  <c r="ES256" i="1"/>
  <c r="AR256" i="1"/>
  <c r="DC256" i="1"/>
  <c r="BM256" i="1"/>
  <c r="DX256" i="1"/>
  <c r="CH256" i="1"/>
  <c r="AW66" i="1"/>
  <c r="EC66" i="1"/>
  <c r="BR66" i="1"/>
  <c r="CM66" i="1"/>
  <c r="DH66" i="1"/>
  <c r="EX66" i="1"/>
  <c r="BO262" i="1"/>
  <c r="EU262" i="1"/>
  <c r="DZ262" i="1"/>
  <c r="AT262" i="1"/>
  <c r="FP262" i="1" s="1"/>
  <c r="CJ262" i="1"/>
  <c r="DE262" i="1"/>
  <c r="CY73" i="1"/>
  <c r="GE73" i="1" s="1"/>
  <c r="BI73" i="1"/>
  <c r="CD73" i="1"/>
  <c r="DT73" i="1"/>
  <c r="EO73" i="1"/>
  <c r="AN73" i="1"/>
  <c r="FJ73" i="1" s="1"/>
  <c r="EG74" i="1"/>
  <c r="CQ74" i="1"/>
  <c r="BA74" i="1"/>
  <c r="BV74" i="1"/>
  <c r="FW74" i="1" s="1"/>
  <c r="DL74" i="1"/>
  <c r="GR74" i="1" s="1"/>
  <c r="FB74" i="1"/>
  <c r="EC78" i="1"/>
  <c r="EX78" i="1"/>
  <c r="CM78" i="1"/>
  <c r="AW78" i="1"/>
  <c r="BR78" i="1"/>
  <c r="DH78" i="1"/>
  <c r="CG80" i="1"/>
  <c r="DW80" i="1"/>
  <c r="AQ80" i="1"/>
  <c r="ER80" i="1"/>
  <c r="BL80" i="1"/>
  <c r="DB80" i="1"/>
  <c r="CL177" i="1"/>
  <c r="EB177" i="1"/>
  <c r="DG177" i="1"/>
  <c r="AV177" i="1"/>
  <c r="EW177" i="1"/>
  <c r="BQ177" i="1"/>
  <c r="EG273" i="1"/>
  <c r="CQ273" i="1"/>
  <c r="BA273" i="1"/>
  <c r="DL273" i="1"/>
  <c r="GR273" i="1" s="1"/>
  <c r="BV273" i="1"/>
  <c r="FB273" i="1"/>
  <c r="BP275" i="1"/>
  <c r="AU275" i="1"/>
  <c r="FQ275" i="1" s="1"/>
  <c r="HG275" i="1" s="1"/>
  <c r="CK275" i="1"/>
  <c r="EA275" i="1"/>
  <c r="EV275" i="1"/>
  <c r="DF275" i="1"/>
  <c r="GL275" i="1" s="1"/>
  <c r="BJ278" i="1"/>
  <c r="CE278" i="1"/>
  <c r="CZ278" i="1"/>
  <c r="DU278" i="1"/>
  <c r="AO278" i="1"/>
  <c r="EP278" i="1"/>
  <c r="FP184" i="1"/>
  <c r="HF184" i="1" s="1"/>
  <c r="ER92" i="1"/>
  <c r="DW92" i="1"/>
  <c r="CG92" i="1"/>
  <c r="AQ92" i="1"/>
  <c r="BL92" i="1"/>
  <c r="DB92" i="1"/>
  <c r="GH92" i="1" s="1"/>
  <c r="EO93" i="1"/>
  <c r="CD93" i="1"/>
  <c r="DT93" i="1"/>
  <c r="AN93" i="1"/>
  <c r="BI93" i="1"/>
  <c r="CY93" i="1"/>
  <c r="FE93" i="1"/>
  <c r="DO93" i="1"/>
  <c r="CT93" i="1"/>
  <c r="EJ93" i="1"/>
  <c r="GU93" i="1" s="1"/>
  <c r="BD93" i="1"/>
  <c r="BY93" i="1"/>
  <c r="FB94" i="1"/>
  <c r="CQ94" i="1"/>
  <c r="BA94" i="1"/>
  <c r="DL94" i="1"/>
  <c r="BV94" i="1"/>
  <c r="EG94" i="1"/>
  <c r="ED95" i="1"/>
  <c r="EY95" i="1"/>
  <c r="DI95" i="1"/>
  <c r="GO95" i="1" s="1"/>
  <c r="BS95" i="1"/>
  <c r="CN95" i="1"/>
  <c r="AX95" i="1"/>
  <c r="DF96" i="1"/>
  <c r="GL96" i="1" s="1"/>
  <c r="BP96" i="1"/>
  <c r="EV96" i="1"/>
  <c r="EA96" i="1"/>
  <c r="CK96" i="1"/>
  <c r="AU96" i="1"/>
  <c r="DC97" i="1"/>
  <c r="BM97" i="1"/>
  <c r="AR97" i="1"/>
  <c r="FN97" i="1" s="1"/>
  <c r="ES97" i="1"/>
  <c r="DX97" i="1"/>
  <c r="CH97" i="1"/>
  <c r="DR118" i="1"/>
  <c r="Q136" i="1"/>
  <c r="BG118" i="1"/>
  <c r="EM118" i="1"/>
  <c r="CW118" i="1"/>
  <c r="Q124" i="1"/>
  <c r="AL118" i="1"/>
  <c r="Q129" i="1"/>
  <c r="CB118" i="1"/>
  <c r="CW95" i="1"/>
  <c r="GC95" i="1" s="1"/>
  <c r="AL95" i="1"/>
  <c r="DR95" i="1"/>
  <c r="BG95" i="1"/>
  <c r="EM95" i="1"/>
  <c r="CB95" i="1"/>
  <c r="T348" i="1"/>
  <c r="T337" i="1"/>
  <c r="T345" i="1"/>
  <c r="AO332" i="1"/>
  <c r="CZ332" i="1"/>
  <c r="DU332" i="1"/>
  <c r="BJ332" i="1"/>
  <c r="CE332" i="1"/>
  <c r="EP332" i="1"/>
  <c r="BO142" i="1"/>
  <c r="DE142" i="1"/>
  <c r="GK142" i="1" s="1"/>
  <c r="EU142" i="1"/>
  <c r="Y155" i="1"/>
  <c r="Y170" i="1"/>
  <c r="Y162" i="1"/>
  <c r="DZ142" i="1"/>
  <c r="Y151" i="1"/>
  <c r="Y147" i="1"/>
  <c r="CJ142" i="1"/>
  <c r="AT142" i="1"/>
  <c r="EW144" i="1"/>
  <c r="CL144" i="1"/>
  <c r="EB144" i="1"/>
  <c r="BQ144" i="1"/>
  <c r="AV144" i="1"/>
  <c r="DG144" i="1"/>
  <c r="GM144" i="1" s="1"/>
  <c r="X171" i="1"/>
  <c r="AS148" i="1"/>
  <c r="DY148" i="1"/>
  <c r="DD148" i="1"/>
  <c r="GJ148" i="1" s="1"/>
  <c r="ET148" i="1"/>
  <c r="BN148" i="1"/>
  <c r="X158" i="1"/>
  <c r="CI148" i="1"/>
  <c r="X163" i="1"/>
  <c r="EN150" i="1"/>
  <c r="BH150" i="1"/>
  <c r="R161" i="1"/>
  <c r="R156" i="1"/>
  <c r="DS150" i="1"/>
  <c r="R168" i="1"/>
  <c r="CX150" i="1"/>
  <c r="GD150" i="1" s="1"/>
  <c r="AM150" i="1"/>
  <c r="FI150" i="1" s="1"/>
  <c r="CC150" i="1"/>
  <c r="FA152" i="1"/>
  <c r="AE164" i="1"/>
  <c r="AZ152" i="1"/>
  <c r="EF152" i="1"/>
  <c r="CP152" i="1"/>
  <c r="DK152" i="1"/>
  <c r="GQ152" i="1" s="1"/>
  <c r="BU152" i="1"/>
  <c r="EU159" i="1"/>
  <c r="DE159" i="1"/>
  <c r="DZ159" i="1"/>
  <c r="GK159" i="1" s="1"/>
  <c r="CJ159" i="1"/>
  <c r="AT159" i="1"/>
  <c r="BO159" i="1"/>
  <c r="AA304" i="1"/>
  <c r="EB299" i="1"/>
  <c r="DG299" i="1"/>
  <c r="AV299" i="1"/>
  <c r="BQ299" i="1"/>
  <c r="CL299" i="1"/>
  <c r="EW299" i="1"/>
  <c r="AF137" i="1"/>
  <c r="FB109" i="1"/>
  <c r="DL109" i="1"/>
  <c r="AF114" i="1"/>
  <c r="AF125" i="1"/>
  <c r="CQ109" i="1"/>
  <c r="BA109" i="1"/>
  <c r="AF122" i="1"/>
  <c r="EG109" i="1"/>
  <c r="BV109" i="1"/>
  <c r="FD307" i="1"/>
  <c r="DN307" i="1"/>
  <c r="EI307" i="1"/>
  <c r="AH330" i="1"/>
  <c r="AH322" i="1"/>
  <c r="AH317" i="1"/>
  <c r="BC307" i="1"/>
  <c r="CS307" i="1"/>
  <c r="BX307" i="1"/>
  <c r="CZ135" i="1"/>
  <c r="CE135" i="1"/>
  <c r="AO135" i="1"/>
  <c r="FK135" i="1" s="1"/>
  <c r="DU135" i="1"/>
  <c r="BJ135" i="1"/>
  <c r="EP135" i="1"/>
  <c r="AH320" i="1"/>
  <c r="EI309" i="1"/>
  <c r="AH315" i="1"/>
  <c r="FD309" i="1"/>
  <c r="AH327" i="1"/>
  <c r="DN309" i="1"/>
  <c r="GT309" i="1" s="1"/>
  <c r="BX309" i="1"/>
  <c r="CS309" i="1"/>
  <c r="BC309" i="1"/>
  <c r="FY309" i="1" s="1"/>
  <c r="HO309" i="1" s="1"/>
  <c r="Y133" i="1"/>
  <c r="AT121" i="1"/>
  <c r="DZ121" i="1"/>
  <c r="BO121" i="1"/>
  <c r="CJ121" i="1"/>
  <c r="DE121" i="1"/>
  <c r="EU121" i="1"/>
  <c r="EZ27" i="1"/>
  <c r="BT27" i="1"/>
  <c r="DJ27" i="1"/>
  <c r="EE27" i="1"/>
  <c r="CO27" i="1"/>
  <c r="AY27" i="1"/>
  <c r="BD28" i="1"/>
  <c r="CT28" i="1"/>
  <c r="EJ28" i="1"/>
  <c r="BY28" i="1"/>
  <c r="FE28" i="1"/>
  <c r="DO28" i="1"/>
  <c r="EQ7" i="1"/>
  <c r="AP7" i="1"/>
  <c r="DV7" i="1"/>
  <c r="CF7" i="1"/>
  <c r="BK7" i="1"/>
  <c r="DA7" i="1"/>
  <c r="CP9" i="1"/>
  <c r="EF9" i="1"/>
  <c r="BU9" i="1"/>
  <c r="DK9" i="1"/>
  <c r="GQ9" i="1" s="1"/>
  <c r="FA9" i="1"/>
  <c r="AZ9" i="1"/>
  <c r="DE11" i="1"/>
  <c r="CJ11" i="1"/>
  <c r="BO11" i="1"/>
  <c r="DZ11" i="1"/>
  <c r="AT11" i="1"/>
  <c r="FP11" i="1" s="1"/>
  <c r="EU11" i="1"/>
  <c r="EZ12" i="1"/>
  <c r="CO12" i="1"/>
  <c r="AY12" i="1"/>
  <c r="FU12" i="1" s="1"/>
  <c r="HK12" i="1" s="1"/>
  <c r="BT12" i="1"/>
  <c r="EE12" i="1"/>
  <c r="DJ12" i="1"/>
  <c r="GP12" i="1" s="1"/>
  <c r="AS15" i="1"/>
  <c r="CI15" i="1"/>
  <c r="ET15" i="1"/>
  <c r="DY15" i="1"/>
  <c r="DD15" i="1"/>
  <c r="GJ15" i="1" s="1"/>
  <c r="BN15" i="1"/>
  <c r="BS16" i="1"/>
  <c r="AX16" i="1"/>
  <c r="FT16" i="1" s="1"/>
  <c r="DI16" i="1"/>
  <c r="ED16" i="1"/>
  <c r="CN16" i="1"/>
  <c r="EY16" i="1"/>
  <c r="BP49" i="1"/>
  <c r="EA49" i="1"/>
  <c r="CK49" i="1"/>
  <c r="DF49" i="1"/>
  <c r="AU49" i="1"/>
  <c r="EV49" i="1"/>
  <c r="EX42" i="1"/>
  <c r="AW42" i="1"/>
  <c r="EC42" i="1"/>
  <c r="CM42" i="1"/>
  <c r="BR42" i="1"/>
  <c r="DH42" i="1"/>
  <c r="FC20" i="1"/>
  <c r="DM20" i="1"/>
  <c r="BW20" i="1"/>
  <c r="CR20" i="1"/>
  <c r="BB20" i="1"/>
  <c r="FX20" i="1" s="1"/>
  <c r="EH20" i="1"/>
  <c r="DT45" i="1"/>
  <c r="CD45" i="1"/>
  <c r="CY45" i="1"/>
  <c r="GE45" i="1" s="1"/>
  <c r="AN45" i="1"/>
  <c r="FJ45" i="1" s="1"/>
  <c r="BI45" i="1"/>
  <c r="EO45" i="1"/>
  <c r="EG23" i="1"/>
  <c r="BV23" i="1"/>
  <c r="DL23" i="1"/>
  <c r="BA23" i="1"/>
  <c r="CQ23" i="1"/>
  <c r="FB23" i="1"/>
  <c r="CX25" i="1"/>
  <c r="AM25" i="1"/>
  <c r="DS25" i="1"/>
  <c r="CC25" i="1"/>
  <c r="EN25" i="1"/>
  <c r="BH25" i="1"/>
  <c r="CH172" i="1"/>
  <c r="DX172" i="1"/>
  <c r="AR172" i="1"/>
  <c r="BM172" i="1"/>
  <c r="ES172" i="1"/>
  <c r="DC172" i="1"/>
  <c r="AO51" i="1"/>
  <c r="EP51" i="1"/>
  <c r="CZ51" i="1"/>
  <c r="DU51" i="1"/>
  <c r="CE51" i="1"/>
  <c r="BJ51" i="1"/>
  <c r="CG244" i="1"/>
  <c r="DB244" i="1"/>
  <c r="ER244" i="1"/>
  <c r="AQ244" i="1"/>
  <c r="BL244" i="1"/>
  <c r="DW244" i="1"/>
  <c r="GH244" i="1" s="1"/>
  <c r="BQ54" i="1"/>
  <c r="EB54" i="1"/>
  <c r="AV54" i="1"/>
  <c r="FR54" i="1" s="1"/>
  <c r="CL54" i="1"/>
  <c r="EW54" i="1"/>
  <c r="DG54" i="1"/>
  <c r="GM54" i="1" s="1"/>
  <c r="AS250" i="1"/>
  <c r="ET250" i="1"/>
  <c r="DY250" i="1"/>
  <c r="CI250" i="1"/>
  <c r="BN250" i="1"/>
  <c r="DD250" i="1"/>
  <c r="DV55" i="1"/>
  <c r="CF55" i="1"/>
  <c r="EQ55" i="1"/>
  <c r="AP55" i="1"/>
  <c r="U60" i="1"/>
  <c r="DA55" i="1"/>
  <c r="BK55" i="1"/>
  <c r="FL55" i="1" s="1"/>
  <c r="AX251" i="1"/>
  <c r="DI251" i="1"/>
  <c r="CN251" i="1"/>
  <c r="ED251" i="1"/>
  <c r="EY251" i="1"/>
  <c r="BS251" i="1"/>
  <c r="EA247" i="1"/>
  <c r="DF247" i="1"/>
  <c r="EV247" i="1"/>
  <c r="CK247" i="1"/>
  <c r="AU247" i="1"/>
  <c r="BP247" i="1"/>
  <c r="BU248" i="1"/>
  <c r="CP248" i="1"/>
  <c r="AZ248" i="1"/>
  <c r="DK248" i="1"/>
  <c r="GQ248" i="1" s="1"/>
  <c r="FA248" i="1"/>
  <c r="EF248" i="1"/>
  <c r="CR174" i="1"/>
  <c r="BB174" i="1"/>
  <c r="FX174" i="1" s="1"/>
  <c r="BW174" i="1"/>
  <c r="FC174" i="1"/>
  <c r="EH174" i="1"/>
  <c r="DM174" i="1"/>
  <c r="GS174" i="1" s="1"/>
  <c r="S69" i="1"/>
  <c r="BI64" i="1"/>
  <c r="CY64" i="1"/>
  <c r="DT64" i="1"/>
  <c r="CD64" i="1"/>
  <c r="EO64" i="1"/>
  <c r="AN64" i="1"/>
  <c r="BK257" i="1"/>
  <c r="AP257" i="1"/>
  <c r="EQ257" i="1"/>
  <c r="DA257" i="1"/>
  <c r="DV257" i="1"/>
  <c r="CF257" i="1"/>
  <c r="AU71" i="1"/>
  <c r="BP71" i="1"/>
  <c r="CK71" i="1"/>
  <c r="FQ71" i="1" s="1"/>
  <c r="EA71" i="1"/>
  <c r="EV71" i="1"/>
  <c r="DF71" i="1"/>
  <c r="EF72" i="1"/>
  <c r="BU72" i="1"/>
  <c r="DK72" i="1"/>
  <c r="CP72" i="1"/>
  <c r="FA72" i="1"/>
  <c r="GQ72" i="1" s="1"/>
  <c r="AZ72" i="1"/>
  <c r="FV72" i="1" s="1"/>
  <c r="BO74" i="1"/>
  <c r="AT74" i="1"/>
  <c r="DZ74" i="1"/>
  <c r="CJ74" i="1"/>
  <c r="DE74" i="1"/>
  <c r="EU74" i="1"/>
  <c r="EQ78" i="1"/>
  <c r="DV78" i="1"/>
  <c r="AP78" i="1"/>
  <c r="CF78" i="1"/>
  <c r="DA78" i="1"/>
  <c r="BK78" i="1"/>
  <c r="BC79" i="1"/>
  <c r="CS79" i="1"/>
  <c r="DN79" i="1"/>
  <c r="GT79" i="1" s="1"/>
  <c r="HO79" i="1" s="1"/>
  <c r="BX79" i="1"/>
  <c r="FY79" i="1" s="1"/>
  <c r="FD79" i="1"/>
  <c r="EI79" i="1"/>
  <c r="CZ272" i="1"/>
  <c r="GF272" i="1" s="1"/>
  <c r="CE272" i="1"/>
  <c r="EP272" i="1"/>
  <c r="AO272" i="1"/>
  <c r="BJ272" i="1"/>
  <c r="DU272" i="1"/>
  <c r="CJ273" i="1"/>
  <c r="AT273" i="1"/>
  <c r="EU273" i="1"/>
  <c r="BO273" i="1"/>
  <c r="DZ273" i="1"/>
  <c r="DE273" i="1"/>
  <c r="DT275" i="1"/>
  <c r="AN275" i="1"/>
  <c r="FJ275" i="1" s="1"/>
  <c r="CD275" i="1"/>
  <c r="BI275" i="1"/>
  <c r="EO275" i="1"/>
  <c r="CY275" i="1"/>
  <c r="DL276" i="1"/>
  <c r="EG276" i="1"/>
  <c r="BA276" i="1"/>
  <c r="FW276" i="1" s="1"/>
  <c r="HM276" i="1" s="1"/>
  <c r="BV276" i="1"/>
  <c r="CQ276" i="1"/>
  <c r="FB276" i="1"/>
  <c r="GR276" i="1" s="1"/>
  <c r="GD184" i="1"/>
  <c r="GK187" i="1"/>
  <c r="HN187" i="1"/>
  <c r="DS280" i="1"/>
  <c r="EN280" i="1"/>
  <c r="AM280" i="1"/>
  <c r="CC280" i="1"/>
  <c r="BH280" i="1"/>
  <c r="CX280" i="1"/>
  <c r="GI195" i="1"/>
  <c r="FX204" i="1"/>
  <c r="HN204" i="1" s="1"/>
  <c r="ES92" i="1"/>
  <c r="CH92" i="1"/>
  <c r="AR92" i="1"/>
  <c r="DX92" i="1"/>
  <c r="BM92" i="1"/>
  <c r="DC92" i="1"/>
  <c r="EP93" i="1"/>
  <c r="DU93" i="1"/>
  <c r="AO93" i="1"/>
  <c r="FK93" i="1" s="1"/>
  <c r="BJ93" i="1"/>
  <c r="CZ93" i="1"/>
  <c r="CE93" i="1"/>
  <c r="FF93" i="1"/>
  <c r="EK93" i="1"/>
  <c r="BE93" i="1"/>
  <c r="CU93" i="1"/>
  <c r="BZ93" i="1"/>
  <c r="DP93" i="1"/>
  <c r="CR94" i="1"/>
  <c r="EH94" i="1"/>
  <c r="BW94" i="1"/>
  <c r="FC94" i="1"/>
  <c r="DM94" i="1"/>
  <c r="BB94" i="1"/>
  <c r="EE95" i="1"/>
  <c r="CO95" i="1"/>
  <c r="AY95" i="1"/>
  <c r="BT95" i="1"/>
  <c r="DJ95" i="1"/>
  <c r="EZ95" i="1"/>
  <c r="DG213" i="1"/>
  <c r="EB213" i="1"/>
  <c r="AV213" i="1"/>
  <c r="FR213" i="1" s="1"/>
  <c r="CL213" i="1"/>
  <c r="BQ213" i="1"/>
  <c r="EW213" i="1"/>
  <c r="ET97" i="1"/>
  <c r="DY97" i="1"/>
  <c r="CI97" i="1"/>
  <c r="AS97" i="1"/>
  <c r="BN97" i="1"/>
  <c r="DD97" i="1"/>
  <c r="Q138" i="1"/>
  <c r="EM110" i="1"/>
  <c r="BG110" i="1"/>
  <c r="CW110" i="1"/>
  <c r="Q119" i="1"/>
  <c r="Q130" i="1"/>
  <c r="Q123" i="1"/>
  <c r="Q115" i="1"/>
  <c r="AL110" i="1"/>
  <c r="DR110" i="1"/>
  <c r="CB110" i="1"/>
  <c r="AL275" i="1"/>
  <c r="CB275" i="1"/>
  <c r="EM275" i="1"/>
  <c r="BG275" i="1"/>
  <c r="DR275" i="1"/>
  <c r="CW275" i="1"/>
  <c r="CW45" i="1"/>
  <c r="CB45" i="1"/>
  <c r="AL45" i="1"/>
  <c r="DR45" i="1"/>
  <c r="BG45" i="1"/>
  <c r="EM45" i="1"/>
  <c r="AH10" i="1"/>
  <c r="AH33" i="1"/>
  <c r="Y33" i="1"/>
  <c r="Y10" i="1"/>
  <c r="AH268" i="1"/>
  <c r="AH77" i="1"/>
  <c r="U302" i="1"/>
  <c r="U111" i="1"/>
  <c r="S302" i="1"/>
  <c r="S111" i="1"/>
  <c r="Y267" i="1"/>
  <c r="Y176" i="1"/>
  <c r="Y76" i="1"/>
  <c r="AI33" i="1"/>
  <c r="AI10" i="1"/>
  <c r="Q268" i="1"/>
  <c r="Q77" i="1"/>
  <c r="AB268" i="1"/>
  <c r="AB77" i="1"/>
  <c r="U268" i="1"/>
  <c r="U77" i="1"/>
  <c r="V267" i="1"/>
  <c r="V176" i="1"/>
  <c r="V76" i="1"/>
  <c r="U348" i="1"/>
  <c r="U345" i="1"/>
  <c r="U337" i="1"/>
  <c r="AP332" i="1"/>
  <c r="FL332" i="1" s="1"/>
  <c r="DA332" i="1"/>
  <c r="GG332" i="1" s="1"/>
  <c r="DV332" i="1"/>
  <c r="BK332" i="1"/>
  <c r="CF332" i="1"/>
  <c r="EQ332" i="1"/>
  <c r="Z147" i="1"/>
  <c r="EA142" i="1"/>
  <c r="AU142" i="1"/>
  <c r="Z170" i="1"/>
  <c r="Z155" i="1"/>
  <c r="CK142" i="1"/>
  <c r="EV142" i="1"/>
  <c r="BP142" i="1"/>
  <c r="FQ142" i="1" s="1"/>
  <c r="HG142" i="1" s="1"/>
  <c r="DF142" i="1"/>
  <c r="GL142" i="1" s="1"/>
  <c r="Z151" i="1"/>
  <c r="Z162" i="1"/>
  <c r="EX144" i="1"/>
  <c r="AW144" i="1"/>
  <c r="CM144" i="1"/>
  <c r="EC144" i="1"/>
  <c r="BR144" i="1"/>
  <c r="FS144" i="1" s="1"/>
  <c r="DH144" i="1"/>
  <c r="DZ148" i="1"/>
  <c r="CJ148" i="1"/>
  <c r="EU148" i="1"/>
  <c r="Y171" i="1"/>
  <c r="Y163" i="1"/>
  <c r="BO148" i="1"/>
  <c r="AT148" i="1"/>
  <c r="FP148" i="1" s="1"/>
  <c r="Y158" i="1"/>
  <c r="DE148" i="1"/>
  <c r="BI150" i="1"/>
  <c r="DT150" i="1"/>
  <c r="S161" i="1"/>
  <c r="S156" i="1"/>
  <c r="CY150" i="1"/>
  <c r="S168" i="1"/>
  <c r="AN150" i="1"/>
  <c r="FJ150" i="1" s="1"/>
  <c r="EO150" i="1"/>
  <c r="CD150" i="1"/>
  <c r="FB152" i="1"/>
  <c r="AF164" i="1"/>
  <c r="CQ152" i="1"/>
  <c r="EG152" i="1"/>
  <c r="DL152" i="1"/>
  <c r="BA152" i="1"/>
  <c r="FW152" i="1" s="1"/>
  <c r="BV152" i="1"/>
  <c r="CH358" i="1"/>
  <c r="DX358" i="1"/>
  <c r="AR358" i="1"/>
  <c r="ES358" i="1"/>
  <c r="DC358" i="1"/>
  <c r="BM358" i="1"/>
  <c r="FN358" i="1" s="1"/>
  <c r="AB113" i="1"/>
  <c r="CM108" i="1"/>
  <c r="EC108" i="1"/>
  <c r="EX108" i="1"/>
  <c r="AW108" i="1"/>
  <c r="FS108" i="1" s="1"/>
  <c r="DH108" i="1"/>
  <c r="BR108" i="1"/>
  <c r="AD310" i="1"/>
  <c r="AD306" i="1"/>
  <c r="AD314" i="1"/>
  <c r="DJ301" i="1"/>
  <c r="EZ301" i="1"/>
  <c r="AY301" i="1"/>
  <c r="FU301" i="1" s="1"/>
  <c r="BT301" i="1"/>
  <c r="CO301" i="1"/>
  <c r="EE301" i="1"/>
  <c r="AI139" i="1"/>
  <c r="BY116" i="1"/>
  <c r="AI131" i="1"/>
  <c r="AI126" i="1"/>
  <c r="DO116" i="1"/>
  <c r="GU116" i="1" s="1"/>
  <c r="BD116" i="1"/>
  <c r="EJ116" i="1"/>
  <c r="CT116" i="1"/>
  <c r="FE116" i="1"/>
  <c r="ES318" i="1"/>
  <c r="DX318" i="1"/>
  <c r="DC318" i="1"/>
  <c r="GI318" i="1" s="1"/>
  <c r="CH318" i="1"/>
  <c r="BM318" i="1"/>
  <c r="AR318" i="1"/>
  <c r="AB230" i="1"/>
  <c r="AW229" i="1"/>
  <c r="FS229" i="1" s="1"/>
  <c r="BR229" i="1"/>
  <c r="EX229" i="1"/>
  <c r="EC229" i="1"/>
  <c r="DH229" i="1"/>
  <c r="CM229" i="1"/>
  <c r="S327" i="1"/>
  <c r="S315" i="1"/>
  <c r="S320" i="1"/>
  <c r="CY309" i="1"/>
  <c r="EO309" i="1"/>
  <c r="DT309" i="1"/>
  <c r="BI309" i="1"/>
  <c r="CD309" i="1"/>
  <c r="AN309" i="1"/>
  <c r="X132" i="1"/>
  <c r="DY120" i="1"/>
  <c r="CI120" i="1"/>
  <c r="AS120" i="1"/>
  <c r="FO120" i="1" s="1"/>
  <c r="DD120" i="1"/>
  <c r="GJ120" i="1" s="1"/>
  <c r="ET120" i="1"/>
  <c r="BN120" i="1"/>
  <c r="DC27" i="1"/>
  <c r="BM27" i="1"/>
  <c r="CH27" i="1"/>
  <c r="ES27" i="1"/>
  <c r="AR27" i="1"/>
  <c r="DX27" i="1"/>
  <c r="AQ7" i="1"/>
  <c r="FM7" i="1" s="1"/>
  <c r="DB7" i="1"/>
  <c r="ER7" i="1"/>
  <c r="DW7" i="1"/>
  <c r="BL7" i="1"/>
  <c r="CG7" i="1"/>
  <c r="EW31" i="1"/>
  <c r="AV31" i="1"/>
  <c r="FR31" i="1" s="1"/>
  <c r="BQ31" i="1"/>
  <c r="CL31" i="1"/>
  <c r="DG31" i="1"/>
  <c r="EB31" i="1"/>
  <c r="FB32" i="1"/>
  <c r="DL32" i="1"/>
  <c r="BA32" i="1"/>
  <c r="EG32" i="1"/>
  <c r="CQ32" i="1"/>
  <c r="BV32" i="1"/>
  <c r="DU37" i="1"/>
  <c r="AO37" i="1"/>
  <c r="CE37" i="1"/>
  <c r="CZ37" i="1"/>
  <c r="EP37" i="1"/>
  <c r="BJ37" i="1"/>
  <c r="DT40" i="1"/>
  <c r="BI40" i="1"/>
  <c r="CD40" i="1"/>
  <c r="AN40" i="1"/>
  <c r="FJ40" i="1" s="1"/>
  <c r="CY40" i="1"/>
  <c r="EO40" i="1"/>
  <c r="FE40" i="1"/>
  <c r="BY40" i="1"/>
  <c r="DO40" i="1"/>
  <c r="GU40" i="1" s="1"/>
  <c r="CT40" i="1"/>
  <c r="EJ40" i="1"/>
  <c r="BD40" i="1"/>
  <c r="BV41" i="1"/>
  <c r="CQ41" i="1"/>
  <c r="DL41" i="1"/>
  <c r="EG41" i="1"/>
  <c r="FB41" i="1"/>
  <c r="BA41" i="1"/>
  <c r="BH20" i="1"/>
  <c r="CX20" i="1"/>
  <c r="CC20" i="1"/>
  <c r="EN20" i="1"/>
  <c r="AM20" i="1"/>
  <c r="DS20" i="1"/>
  <c r="GD20" i="1" s="1"/>
  <c r="EX22" i="1"/>
  <c r="DH22" i="1"/>
  <c r="CM22" i="1"/>
  <c r="EC22" i="1"/>
  <c r="AW22" i="1"/>
  <c r="BR22" i="1"/>
  <c r="DG25" i="1"/>
  <c r="BQ25" i="1"/>
  <c r="CL25" i="1"/>
  <c r="AV25" i="1"/>
  <c r="EW25" i="1"/>
  <c r="EB25" i="1"/>
  <c r="BN241" i="1"/>
  <c r="CI241" i="1"/>
  <c r="DD241" i="1"/>
  <c r="AS241" i="1"/>
  <c r="FO241" i="1" s="1"/>
  <c r="ET241" i="1"/>
  <c r="DY241" i="1"/>
  <c r="AU243" i="1"/>
  <c r="DF243" i="1"/>
  <c r="EV243" i="1"/>
  <c r="BP243" i="1"/>
  <c r="CK243" i="1"/>
  <c r="EA243" i="1"/>
  <c r="GL243" i="1" s="1"/>
  <c r="CP53" i="1"/>
  <c r="BU53" i="1"/>
  <c r="AZ53" i="1"/>
  <c r="DK53" i="1"/>
  <c r="GQ53" i="1" s="1"/>
  <c r="EF53" i="1"/>
  <c r="FA53" i="1"/>
  <c r="DB251" i="1"/>
  <c r="AQ251" i="1"/>
  <c r="FM251" i="1" s="1"/>
  <c r="CG251" i="1"/>
  <c r="DW251" i="1"/>
  <c r="BL251" i="1"/>
  <c r="ER251" i="1"/>
  <c r="S61" i="1"/>
  <c r="CD56" i="1"/>
  <c r="DT56" i="1"/>
  <c r="AN56" i="1"/>
  <c r="FJ56" i="1" s="1"/>
  <c r="EO56" i="1"/>
  <c r="CY56" i="1"/>
  <c r="BI56" i="1"/>
  <c r="EW260" i="1"/>
  <c r="DG260" i="1"/>
  <c r="BQ260" i="1"/>
  <c r="CL260" i="1"/>
  <c r="AV260" i="1"/>
  <c r="FR260" i="1" s="1"/>
  <c r="EB260" i="1"/>
  <c r="AS261" i="1"/>
  <c r="BN261" i="1"/>
  <c r="DD261" i="1"/>
  <c r="GJ261" i="1" s="1"/>
  <c r="DY261" i="1"/>
  <c r="ET261" i="1"/>
  <c r="CI261" i="1"/>
  <c r="FO261" i="1" s="1"/>
  <c r="CC174" i="1"/>
  <c r="DS174" i="1"/>
  <c r="EN174" i="1"/>
  <c r="AM174" i="1"/>
  <c r="BH174" i="1"/>
  <c r="CX174" i="1"/>
  <c r="GD174" i="1" s="1"/>
  <c r="W68" i="1"/>
  <c r="AR63" i="1"/>
  <c r="CH63" i="1"/>
  <c r="BM63" i="1"/>
  <c r="ES63" i="1"/>
  <c r="DC63" i="1"/>
  <c r="DX63" i="1"/>
  <c r="EU256" i="1"/>
  <c r="AT256" i="1"/>
  <c r="DZ256" i="1"/>
  <c r="DE256" i="1"/>
  <c r="GK256" i="1" s="1"/>
  <c r="CJ256" i="1"/>
  <c r="BO256" i="1"/>
  <c r="DJ66" i="1"/>
  <c r="EE66" i="1"/>
  <c r="EZ66" i="1"/>
  <c r="CO66" i="1"/>
  <c r="AY66" i="1"/>
  <c r="BT66" i="1"/>
  <c r="AV262" i="1"/>
  <c r="BQ262" i="1"/>
  <c r="EW262" i="1"/>
  <c r="CL262" i="1"/>
  <c r="EB262" i="1"/>
  <c r="DG262" i="1"/>
  <c r="DV73" i="1"/>
  <c r="DA73" i="1"/>
  <c r="GG73" i="1" s="1"/>
  <c r="HB73" i="1" s="1"/>
  <c r="EQ73" i="1"/>
  <c r="BK73" i="1"/>
  <c r="CF73" i="1"/>
  <c r="AP73" i="1"/>
  <c r="FL73" i="1" s="1"/>
  <c r="FD74" i="1"/>
  <c r="BX74" i="1"/>
  <c r="CS74" i="1"/>
  <c r="BC74" i="1"/>
  <c r="FY74" i="1" s="1"/>
  <c r="EI74" i="1"/>
  <c r="DN74" i="1"/>
  <c r="DJ78" i="1"/>
  <c r="EZ78" i="1"/>
  <c r="AY78" i="1"/>
  <c r="CO78" i="1"/>
  <c r="EE78" i="1"/>
  <c r="BT78" i="1"/>
  <c r="DD80" i="1"/>
  <c r="AS80" i="1"/>
  <c r="DY80" i="1"/>
  <c r="CI80" i="1"/>
  <c r="ET80" i="1"/>
  <c r="BN80" i="1"/>
  <c r="DI177" i="1"/>
  <c r="EY177" i="1"/>
  <c r="BS177" i="1"/>
  <c r="AX177" i="1"/>
  <c r="CN177" i="1"/>
  <c r="ED177" i="1"/>
  <c r="ES83" i="1"/>
  <c r="DX83" i="1"/>
  <c r="CH83" i="1"/>
  <c r="AR83" i="1"/>
  <c r="FN83" i="1" s="1"/>
  <c r="HD83" i="1" s="1"/>
  <c r="DC83" i="1"/>
  <c r="GI83" i="1" s="1"/>
  <c r="BM83" i="1"/>
  <c r="BE84" i="1"/>
  <c r="EK84" i="1"/>
  <c r="DP84" i="1"/>
  <c r="BZ84" i="1"/>
  <c r="FF84" i="1"/>
  <c r="CU84" i="1"/>
  <c r="FZ184" i="1"/>
  <c r="EB280" i="1"/>
  <c r="EW280" i="1"/>
  <c r="AV280" i="1"/>
  <c r="FR280" i="1" s="1"/>
  <c r="HH280" i="1" s="1"/>
  <c r="BQ280" i="1"/>
  <c r="CL280" i="1"/>
  <c r="DG280" i="1"/>
  <c r="GM280" i="1" s="1"/>
  <c r="FT196" i="1"/>
  <c r="FN198" i="1"/>
  <c r="GI205" i="1"/>
  <c r="GA206" i="1"/>
  <c r="HQ206" i="1" s="1"/>
  <c r="DR148" i="1"/>
  <c r="Q171" i="1"/>
  <c r="Q163" i="1"/>
  <c r="EM148" i="1"/>
  <c r="BG148" i="1"/>
  <c r="AL148" i="1"/>
  <c r="Q158" i="1"/>
  <c r="CW148" i="1"/>
  <c r="CB148" i="1"/>
  <c r="BG83" i="1"/>
  <c r="CB83" i="1"/>
  <c r="EM83" i="1"/>
  <c r="AL83" i="1"/>
  <c r="FH83" i="1" s="1"/>
  <c r="DR83" i="1"/>
  <c r="CW83" i="1"/>
  <c r="CB244" i="1"/>
  <c r="CW244" i="1"/>
  <c r="EM244" i="1"/>
  <c r="AL244" i="1"/>
  <c r="BG244" i="1"/>
  <c r="DR244" i="1"/>
  <c r="GC244" i="1" s="1"/>
  <c r="FN207" i="1"/>
  <c r="HD207" i="1" s="1"/>
  <c r="ER141" i="1"/>
  <c r="BL141" i="1"/>
  <c r="V154" i="1"/>
  <c r="DB141" i="1"/>
  <c r="GH141" i="1" s="1"/>
  <c r="DW141" i="1"/>
  <c r="V146" i="1"/>
  <c r="V169" i="1"/>
  <c r="V157" i="1"/>
  <c r="CG141" i="1"/>
  <c r="AQ141" i="1"/>
  <c r="FM141" i="1" s="1"/>
  <c r="DD334" i="1"/>
  <c r="CI334" i="1"/>
  <c r="ET334" i="1"/>
  <c r="AS334" i="1"/>
  <c r="DY334" i="1"/>
  <c r="BN334" i="1"/>
  <c r="Z349" i="1"/>
  <c r="Z354" i="1"/>
  <c r="EV339" i="1"/>
  <c r="EA339" i="1"/>
  <c r="DF339" i="1"/>
  <c r="Z362" i="1"/>
  <c r="CK339" i="1"/>
  <c r="BP339" i="1"/>
  <c r="AU339" i="1"/>
  <c r="T359" i="1"/>
  <c r="T347" i="1"/>
  <c r="T352" i="1"/>
  <c r="CZ341" i="1"/>
  <c r="DU341" i="1"/>
  <c r="EP341" i="1"/>
  <c r="BJ341" i="1"/>
  <c r="AO341" i="1"/>
  <c r="CE341" i="1"/>
  <c r="AG355" i="1"/>
  <c r="EH343" i="1"/>
  <c r="FC343" i="1"/>
  <c r="DM343" i="1"/>
  <c r="BB343" i="1"/>
  <c r="FX343" i="1" s="1"/>
  <c r="CR343" i="1"/>
  <c r="BW343" i="1"/>
  <c r="EB159" i="1"/>
  <c r="AV159" i="1"/>
  <c r="BQ159" i="1"/>
  <c r="EW159" i="1"/>
  <c r="DG159" i="1"/>
  <c r="GM159" i="1" s="1"/>
  <c r="CL159" i="1"/>
  <c r="AC304" i="1"/>
  <c r="ED299" i="1"/>
  <c r="DI299" i="1"/>
  <c r="CN299" i="1"/>
  <c r="BS299" i="1"/>
  <c r="AX299" i="1"/>
  <c r="EY299" i="1"/>
  <c r="AH122" i="1"/>
  <c r="BX109" i="1"/>
  <c r="DN109" i="1"/>
  <c r="AH125" i="1"/>
  <c r="AH137" i="1"/>
  <c r="CS109" i="1"/>
  <c r="AH114" i="1"/>
  <c r="FD109" i="1"/>
  <c r="BC109" i="1"/>
  <c r="FY109" i="1" s="1"/>
  <c r="EI109" i="1"/>
  <c r="DP307" i="1"/>
  <c r="FF307" i="1"/>
  <c r="AJ322" i="1"/>
  <c r="EK307" i="1"/>
  <c r="AJ317" i="1"/>
  <c r="AJ330" i="1"/>
  <c r="BE307" i="1"/>
  <c r="GA307" i="1" s="1"/>
  <c r="CU307" i="1"/>
  <c r="BZ307" i="1"/>
  <c r="BL135" i="1"/>
  <c r="CG135" i="1"/>
  <c r="AQ135" i="1"/>
  <c r="DW135" i="1"/>
  <c r="DB135" i="1"/>
  <c r="ER135" i="1"/>
  <c r="FB127" i="1"/>
  <c r="EG127" i="1"/>
  <c r="CQ127" i="1"/>
  <c r="DL127" i="1"/>
  <c r="GR127" i="1" s="1"/>
  <c r="BV127" i="1"/>
  <c r="BA127" i="1"/>
  <c r="EY303" i="1"/>
  <c r="CN303" i="1"/>
  <c r="AX303" i="1"/>
  <c r="DI303" i="1"/>
  <c r="BS303" i="1"/>
  <c r="ED303" i="1"/>
  <c r="AJ129" i="1"/>
  <c r="BE118" i="1"/>
  <c r="CU118" i="1"/>
  <c r="EK118" i="1"/>
  <c r="AJ136" i="1"/>
  <c r="BZ118" i="1"/>
  <c r="FF118" i="1"/>
  <c r="DP118" i="1"/>
  <c r="AJ124" i="1"/>
  <c r="AI324" i="1"/>
  <c r="DO312" i="1"/>
  <c r="FE312" i="1"/>
  <c r="EJ312" i="1"/>
  <c r="BY312" i="1"/>
  <c r="CT312" i="1"/>
  <c r="BD312" i="1"/>
  <c r="FZ312" i="1" s="1"/>
  <c r="BC29" i="1"/>
  <c r="FY29" i="1" s="1"/>
  <c r="EI29" i="1"/>
  <c r="CS29" i="1"/>
  <c r="FD29" i="1"/>
  <c r="DN29" i="1"/>
  <c r="BX29" i="1"/>
  <c r="EU32" i="1"/>
  <c r="AT32" i="1"/>
  <c r="FP32" i="1" s="1"/>
  <c r="DZ32" i="1"/>
  <c r="CJ32" i="1"/>
  <c r="BO32" i="1"/>
  <c r="DE32" i="1"/>
  <c r="GK32" i="1" s="1"/>
  <c r="BQ34" i="1"/>
  <c r="CL34" i="1"/>
  <c r="DG34" i="1"/>
  <c r="EB34" i="1"/>
  <c r="EW34" i="1"/>
  <c r="AV34" i="1"/>
  <c r="FB12" i="1"/>
  <c r="BV12" i="1"/>
  <c r="EG12" i="1"/>
  <c r="CQ12" i="1"/>
  <c r="BA12" i="1"/>
  <c r="DL12" i="1"/>
  <c r="GR12" i="1" s="1"/>
  <c r="AR39" i="1"/>
  <c r="BM39" i="1"/>
  <c r="DX39" i="1"/>
  <c r="DC39" i="1"/>
  <c r="GI39" i="1" s="1"/>
  <c r="ES39" i="1"/>
  <c r="CH39" i="1"/>
  <c r="EX40" i="1"/>
  <c r="DH40" i="1"/>
  <c r="BR40" i="1"/>
  <c r="CM40" i="1"/>
  <c r="AW40" i="1"/>
  <c r="EC40" i="1"/>
  <c r="BO41" i="1"/>
  <c r="CJ41" i="1"/>
  <c r="DE41" i="1"/>
  <c r="EU41" i="1"/>
  <c r="DZ41" i="1"/>
  <c r="AT41" i="1"/>
  <c r="EZ42" i="1"/>
  <c r="AY42" i="1"/>
  <c r="FU42" i="1" s="1"/>
  <c r="BT42" i="1"/>
  <c r="DJ42" i="1"/>
  <c r="EE42" i="1"/>
  <c r="CO42" i="1"/>
  <c r="EQ22" i="1"/>
  <c r="DV22" i="1"/>
  <c r="DA22" i="1"/>
  <c r="AP22" i="1"/>
  <c r="FL22" i="1" s="1"/>
  <c r="CF22" i="1"/>
  <c r="BK22" i="1"/>
  <c r="BP46" i="1"/>
  <c r="DF46" i="1"/>
  <c r="AU46" i="1"/>
  <c r="FQ46" i="1" s="1"/>
  <c r="EV46" i="1"/>
  <c r="CK46" i="1"/>
  <c r="EA46" i="1"/>
  <c r="FA47" i="1"/>
  <c r="EF47" i="1"/>
  <c r="AZ47" i="1"/>
  <c r="DK47" i="1"/>
  <c r="GQ47" i="1" s="1"/>
  <c r="CP47" i="1"/>
  <c r="BU47" i="1"/>
  <c r="BE48" i="1"/>
  <c r="CU48" i="1"/>
  <c r="FF48" i="1"/>
  <c r="BZ48" i="1"/>
  <c r="EK48" i="1"/>
  <c r="DP48" i="1"/>
  <c r="GV48" i="1" s="1"/>
  <c r="CR241" i="1"/>
  <c r="BW241" i="1"/>
  <c r="DM241" i="1"/>
  <c r="BB241" i="1"/>
  <c r="FX241" i="1" s="1"/>
  <c r="FC241" i="1"/>
  <c r="EH241" i="1"/>
  <c r="EO52" i="1"/>
  <c r="BI52" i="1"/>
  <c r="AN52" i="1"/>
  <c r="CD52" i="1"/>
  <c r="DT52" i="1"/>
  <c r="CY52" i="1"/>
  <c r="GE52" i="1" s="1"/>
  <c r="AP245" i="1"/>
  <c r="FL245" i="1" s="1"/>
  <c r="BK245" i="1"/>
  <c r="CF245" i="1"/>
  <c r="DA245" i="1"/>
  <c r="GG245" i="1" s="1"/>
  <c r="DV245" i="1"/>
  <c r="EQ245" i="1"/>
  <c r="AM250" i="1"/>
  <c r="BH250" i="1"/>
  <c r="CC250" i="1"/>
  <c r="EN250" i="1"/>
  <c r="DS250" i="1"/>
  <c r="CX250" i="1"/>
  <c r="GD250" i="1" s="1"/>
  <c r="BC173" i="1"/>
  <c r="EI173" i="1"/>
  <c r="CS173" i="1"/>
  <c r="BX173" i="1"/>
  <c r="FD173" i="1"/>
  <c r="DN173" i="1"/>
  <c r="DU247" i="1"/>
  <c r="CZ247" i="1"/>
  <c r="GF247" i="1" s="1"/>
  <c r="EP247" i="1"/>
  <c r="CE247" i="1"/>
  <c r="AO247" i="1"/>
  <c r="BJ247" i="1"/>
  <c r="AJ61" i="1"/>
  <c r="BZ56" i="1"/>
  <c r="FF56" i="1"/>
  <c r="EK56" i="1"/>
  <c r="BE56" i="1"/>
  <c r="GA56" i="1" s="1"/>
  <c r="CU56" i="1"/>
  <c r="DP56" i="1"/>
  <c r="EU261" i="1"/>
  <c r="DZ261" i="1"/>
  <c r="BO261" i="1"/>
  <c r="AT261" i="1"/>
  <c r="DE261" i="1"/>
  <c r="CJ261" i="1"/>
  <c r="AQ249" i="1"/>
  <c r="DW249" i="1"/>
  <c r="ER249" i="1"/>
  <c r="DB249" i="1"/>
  <c r="BL249" i="1"/>
  <c r="CG249" i="1"/>
  <c r="FM249" i="1" s="1"/>
  <c r="BQ67" i="1"/>
  <c r="EB67" i="1"/>
  <c r="CL67" i="1"/>
  <c r="EW67" i="1"/>
  <c r="AV67" i="1"/>
  <c r="FR67" i="1" s="1"/>
  <c r="HH67" i="1" s="1"/>
  <c r="DG67" i="1"/>
  <c r="GM67" i="1" s="1"/>
  <c r="DI255" i="1"/>
  <c r="ED255" i="1"/>
  <c r="EY255" i="1"/>
  <c r="AX255" i="1"/>
  <c r="FT255" i="1" s="1"/>
  <c r="CN255" i="1"/>
  <c r="BS255" i="1"/>
  <c r="AH70" i="1"/>
  <c r="EI65" i="1"/>
  <c r="CS65" i="1"/>
  <c r="BX65" i="1"/>
  <c r="FD65" i="1"/>
  <c r="DN65" i="1"/>
  <c r="BC65" i="1"/>
  <c r="EK175" i="1"/>
  <c r="BE175" i="1"/>
  <c r="GA175" i="1" s="1"/>
  <c r="HQ175" i="1" s="1"/>
  <c r="DP175" i="1"/>
  <c r="GV175" i="1" s="1"/>
  <c r="FF175" i="1"/>
  <c r="CU175" i="1"/>
  <c r="BZ175" i="1"/>
  <c r="CO73" i="1"/>
  <c r="EE73" i="1"/>
  <c r="AY73" i="1"/>
  <c r="DJ73" i="1"/>
  <c r="GP73" i="1" s="1"/>
  <c r="EZ73" i="1"/>
  <c r="BT73" i="1"/>
  <c r="CI75" i="1"/>
  <c r="AS75" i="1"/>
  <c r="DY75" i="1"/>
  <c r="DD75" i="1"/>
  <c r="BN75" i="1"/>
  <c r="ET75" i="1"/>
  <c r="CE79" i="1"/>
  <c r="CZ79" i="1"/>
  <c r="EP79" i="1"/>
  <c r="AO79" i="1"/>
  <c r="FK79" i="1" s="1"/>
  <c r="DU79" i="1"/>
  <c r="BJ79" i="1"/>
  <c r="EH80" i="1"/>
  <c r="DM80" i="1"/>
  <c r="GS80" i="1" s="1"/>
  <c r="BB80" i="1"/>
  <c r="FC80" i="1"/>
  <c r="CR80" i="1"/>
  <c r="BW80" i="1"/>
  <c r="CY82" i="1"/>
  <c r="GE82" i="1" s="1"/>
  <c r="EO82" i="1"/>
  <c r="BI82" i="1"/>
  <c r="AN82" i="1"/>
  <c r="FJ82" i="1" s="1"/>
  <c r="GZ82" i="1" s="1"/>
  <c r="CD82" i="1"/>
  <c r="DT82" i="1"/>
  <c r="BV83" i="1"/>
  <c r="DL83" i="1"/>
  <c r="BA83" i="1"/>
  <c r="FB83" i="1"/>
  <c r="EG83" i="1"/>
  <c r="CQ83" i="1"/>
  <c r="EV85" i="1"/>
  <c r="CK85" i="1"/>
  <c r="EA85" i="1"/>
  <c r="AU85" i="1"/>
  <c r="FQ85" i="1" s="1"/>
  <c r="HG85" i="1" s="1"/>
  <c r="DF85" i="1"/>
  <c r="GL85" i="1" s="1"/>
  <c r="BP85" i="1"/>
  <c r="BU278" i="1"/>
  <c r="CP278" i="1"/>
  <c r="EF278" i="1"/>
  <c r="AZ278" i="1"/>
  <c r="DK278" i="1"/>
  <c r="FA278" i="1"/>
  <c r="GN184" i="1"/>
  <c r="FP185" i="1"/>
  <c r="HF185" i="1" s="1"/>
  <c r="FU186" i="1"/>
  <c r="HK186" i="1" s="1"/>
  <c r="EK89" i="1"/>
  <c r="FF89" i="1"/>
  <c r="BE89" i="1"/>
  <c r="BZ89" i="1"/>
  <c r="DP89" i="1"/>
  <c r="CU89" i="1"/>
  <c r="GH196" i="1"/>
  <c r="HC196" i="1" s="1"/>
  <c r="FZ197" i="1"/>
  <c r="HP197" i="1" s="1"/>
  <c r="GR198" i="1"/>
  <c r="FU203" i="1"/>
  <c r="HK203" i="1" s="1"/>
  <c r="GU204" i="1"/>
  <c r="GJ205" i="1"/>
  <c r="GO206" i="1"/>
  <c r="HJ206" i="1" s="1"/>
  <c r="CB94" i="1"/>
  <c r="BG94" i="1"/>
  <c r="EM94" i="1"/>
  <c r="DR94" i="1"/>
  <c r="AL94" i="1"/>
  <c r="FH94" i="1" s="1"/>
  <c r="CW94" i="1"/>
  <c r="BG74" i="1"/>
  <c r="AL74" i="1"/>
  <c r="FH74" i="1" s="1"/>
  <c r="DR74" i="1"/>
  <c r="EM74" i="1"/>
  <c r="CB74" i="1"/>
  <c r="CW74" i="1"/>
  <c r="GC74" i="1" s="1"/>
  <c r="EM20" i="1"/>
  <c r="CB20" i="1"/>
  <c r="BG20" i="1"/>
  <c r="CW20" i="1"/>
  <c r="AL20" i="1"/>
  <c r="FH20" i="1" s="1"/>
  <c r="DR20" i="1"/>
  <c r="HG212" i="1"/>
  <c r="GL207" i="1"/>
  <c r="AE345" i="1"/>
  <c r="AE348" i="1"/>
  <c r="AE337" i="1"/>
  <c r="DK332" i="1"/>
  <c r="EF332" i="1"/>
  <c r="AZ332" i="1"/>
  <c r="CP332" i="1"/>
  <c r="FA332" i="1"/>
  <c r="BU332" i="1"/>
  <c r="AJ151" i="1"/>
  <c r="DP142" i="1"/>
  <c r="BE142" i="1"/>
  <c r="EK142" i="1"/>
  <c r="FF142" i="1"/>
  <c r="CU142" i="1"/>
  <c r="AJ155" i="1"/>
  <c r="AJ147" i="1"/>
  <c r="AJ162" i="1"/>
  <c r="AJ170" i="1"/>
  <c r="BZ142" i="1"/>
  <c r="GA142" i="1" s="1"/>
  <c r="X351" i="1"/>
  <c r="DD340" i="1"/>
  <c r="ET340" i="1"/>
  <c r="DY340" i="1"/>
  <c r="BN340" i="1"/>
  <c r="AS340" i="1"/>
  <c r="CI340" i="1"/>
  <c r="R355" i="1"/>
  <c r="CX343" i="1"/>
  <c r="GD343" i="1" s="1"/>
  <c r="EN343" i="1"/>
  <c r="DS343" i="1"/>
  <c r="AM343" i="1"/>
  <c r="FI343" i="1" s="1"/>
  <c r="GY343" i="1" s="1"/>
  <c r="CC343" i="1"/>
  <c r="BH343" i="1"/>
  <c r="AE356" i="1"/>
  <c r="DK344" i="1"/>
  <c r="FA344" i="1"/>
  <c r="EF344" i="1"/>
  <c r="BU344" i="1"/>
  <c r="AZ344" i="1"/>
  <c r="FV344" i="1" s="1"/>
  <c r="CP344" i="1"/>
  <c r="BE350" i="1"/>
  <c r="FF350" i="1"/>
  <c r="EK350" i="1"/>
  <c r="CU350" i="1"/>
  <c r="BZ350" i="1"/>
  <c r="DP350" i="1"/>
  <c r="V113" i="1"/>
  <c r="DB108" i="1"/>
  <c r="CG108" i="1"/>
  <c r="DW108" i="1"/>
  <c r="AQ108" i="1"/>
  <c r="FM108" i="1" s="1"/>
  <c r="HC108" i="1" s="1"/>
  <c r="ER108" i="1"/>
  <c r="GH108" i="1" s="1"/>
  <c r="BL108" i="1"/>
  <c r="X314" i="1"/>
  <c r="X310" i="1"/>
  <c r="X306" i="1"/>
  <c r="DD301" i="1"/>
  <c r="AS301" i="1"/>
  <c r="ET301" i="1"/>
  <c r="BN301" i="1"/>
  <c r="CI301" i="1"/>
  <c r="DY301" i="1"/>
  <c r="ED116" i="1"/>
  <c r="CN116" i="1"/>
  <c r="AX116" i="1"/>
  <c r="AC139" i="1"/>
  <c r="BS116" i="1"/>
  <c r="EY116" i="1"/>
  <c r="DI116" i="1"/>
  <c r="AC126" i="1"/>
  <c r="AC131" i="1"/>
  <c r="AZ326" i="1"/>
  <c r="FV326" i="1" s="1"/>
  <c r="BU326" i="1"/>
  <c r="CP326" i="1"/>
  <c r="DK326" i="1"/>
  <c r="GQ326" i="1" s="1"/>
  <c r="HL326" i="1" s="1"/>
  <c r="FA326" i="1"/>
  <c r="EF326" i="1"/>
  <c r="DB303" i="1"/>
  <c r="ER303" i="1"/>
  <c r="AQ303" i="1"/>
  <c r="CG303" i="1"/>
  <c r="DW303" i="1"/>
  <c r="BL303" i="1"/>
  <c r="FM303" i="1" s="1"/>
  <c r="EV311" i="1"/>
  <c r="Z323" i="1"/>
  <c r="DF311" i="1"/>
  <c r="EA311" i="1"/>
  <c r="BP311" i="1"/>
  <c r="CK311" i="1"/>
  <c r="AU311" i="1"/>
  <c r="EX121" i="1"/>
  <c r="BR121" i="1"/>
  <c r="DH121" i="1"/>
  <c r="EC121" i="1"/>
  <c r="AB133" i="1"/>
  <c r="AW121" i="1"/>
  <c r="CM121" i="1"/>
  <c r="BB4" i="1"/>
  <c r="CR4" i="1"/>
  <c r="FC4" i="1"/>
  <c r="BW4" i="1"/>
  <c r="EH4" i="1"/>
  <c r="DM4" i="1"/>
  <c r="GS4" i="1" s="1"/>
  <c r="CY6" i="1"/>
  <c r="CD6" i="1"/>
  <c r="DT6" i="1"/>
  <c r="BI6" i="1"/>
  <c r="AN6" i="1"/>
  <c r="EO6" i="1"/>
  <c r="EG30" i="1"/>
  <c r="BV30" i="1"/>
  <c r="FB30" i="1"/>
  <c r="DL30" i="1"/>
  <c r="CQ30" i="1"/>
  <c r="BA30" i="1"/>
  <c r="CX9" i="1"/>
  <c r="CC9" i="1"/>
  <c r="BH9" i="1"/>
  <c r="EN9" i="1"/>
  <c r="DS9" i="1"/>
  <c r="AM9" i="1"/>
  <c r="DP11" i="1"/>
  <c r="BZ11" i="1"/>
  <c r="CU11" i="1"/>
  <c r="FF11" i="1"/>
  <c r="EK11" i="1"/>
  <c r="GV11" i="1" s="1"/>
  <c r="BE11" i="1"/>
  <c r="GA11" i="1" s="1"/>
  <c r="HQ11" i="1" s="1"/>
  <c r="CO14" i="1"/>
  <c r="DJ14" i="1"/>
  <c r="BT14" i="1"/>
  <c r="EZ14" i="1"/>
  <c r="AY14" i="1"/>
  <c r="EE14" i="1"/>
  <c r="BD15" i="1"/>
  <c r="EJ15" i="1"/>
  <c r="FE15" i="1"/>
  <c r="CT15" i="1"/>
  <c r="BY15" i="1"/>
  <c r="FZ15" i="1" s="1"/>
  <c r="DO15" i="1"/>
  <c r="EQ49" i="1"/>
  <c r="BK49" i="1"/>
  <c r="DV49" i="1"/>
  <c r="DA49" i="1"/>
  <c r="GG49" i="1" s="1"/>
  <c r="AP49" i="1"/>
  <c r="FL49" i="1" s="1"/>
  <c r="CF49" i="1"/>
  <c r="BH41" i="1"/>
  <c r="CC41" i="1"/>
  <c r="CX41" i="1"/>
  <c r="GD41" i="1" s="1"/>
  <c r="DS41" i="1"/>
  <c r="EN41" i="1"/>
  <c r="AM41" i="1"/>
  <c r="FI41" i="1" s="1"/>
  <c r="GY41" i="1" s="1"/>
  <c r="ES19" i="1"/>
  <c r="AR19" i="1"/>
  <c r="BM19" i="1"/>
  <c r="CH19" i="1"/>
  <c r="DX19" i="1"/>
  <c r="DC19" i="1"/>
  <c r="BO21" i="1"/>
  <c r="CJ21" i="1"/>
  <c r="AT21" i="1"/>
  <c r="DZ21" i="1"/>
  <c r="EU21" i="1"/>
  <c r="DE21" i="1"/>
  <c r="GK21" i="1" s="1"/>
  <c r="DT23" i="1"/>
  <c r="AN23" i="1"/>
  <c r="CY23" i="1"/>
  <c r="BI23" i="1"/>
  <c r="CD23" i="1"/>
  <c r="EO23" i="1"/>
  <c r="DD24" i="1"/>
  <c r="BN24" i="1"/>
  <c r="ET24" i="1"/>
  <c r="AS24" i="1"/>
  <c r="DY24" i="1"/>
  <c r="CI24" i="1"/>
  <c r="CN25" i="1"/>
  <c r="AX25" i="1"/>
  <c r="ED25" i="1"/>
  <c r="EY25" i="1"/>
  <c r="DI25" i="1"/>
  <c r="BS25" i="1"/>
  <c r="CK241" i="1"/>
  <c r="BP241" i="1"/>
  <c r="DF241" i="1"/>
  <c r="AU241" i="1"/>
  <c r="EV241" i="1"/>
  <c r="EA241" i="1"/>
  <c r="EX243" i="1"/>
  <c r="DH243" i="1"/>
  <c r="AW243" i="1"/>
  <c r="BR243" i="1"/>
  <c r="CM243" i="1"/>
  <c r="EC243" i="1"/>
  <c r="BB53" i="1"/>
  <c r="CR53" i="1"/>
  <c r="BW53" i="1"/>
  <c r="DM53" i="1"/>
  <c r="EH53" i="1"/>
  <c r="FC53" i="1"/>
  <c r="CL258" i="1"/>
  <c r="EW258" i="1"/>
  <c r="AV258" i="1"/>
  <c r="EB258" i="1"/>
  <c r="BQ258" i="1"/>
  <c r="DG258" i="1"/>
  <c r="X60" i="1"/>
  <c r="AS55" i="1"/>
  <c r="FO55" i="1" s="1"/>
  <c r="HE55" i="1" s="1"/>
  <c r="DY55" i="1"/>
  <c r="ET55" i="1"/>
  <c r="BN55" i="1"/>
  <c r="DD55" i="1"/>
  <c r="GJ55" i="1" s="1"/>
  <c r="CI55" i="1"/>
  <c r="DL246" i="1"/>
  <c r="BV246" i="1"/>
  <c r="FB246" i="1"/>
  <c r="BA246" i="1"/>
  <c r="FW246" i="1" s="1"/>
  <c r="EG246" i="1"/>
  <c r="CQ246" i="1"/>
  <c r="EY260" i="1"/>
  <c r="BS260" i="1"/>
  <c r="DI260" i="1"/>
  <c r="ED260" i="1"/>
  <c r="CN260" i="1"/>
  <c r="AX260" i="1"/>
  <c r="BX248" i="1"/>
  <c r="CS248" i="1"/>
  <c r="FD248" i="1"/>
  <c r="DN248" i="1"/>
  <c r="BC248" i="1"/>
  <c r="EI248" i="1"/>
  <c r="BE174" i="1"/>
  <c r="GA174" i="1" s="1"/>
  <c r="CU174" i="1"/>
  <c r="EK174" i="1"/>
  <c r="BZ174" i="1"/>
  <c r="FF174" i="1"/>
  <c r="DP174" i="1"/>
  <c r="AQ64" i="1"/>
  <c r="DW64" i="1"/>
  <c r="BL64" i="1"/>
  <c r="DB64" i="1"/>
  <c r="GH64" i="1" s="1"/>
  <c r="ER64" i="1"/>
  <c r="CG64" i="1"/>
  <c r="V69" i="1"/>
  <c r="ET257" i="1"/>
  <c r="AS257" i="1"/>
  <c r="BN257" i="1"/>
  <c r="DY257" i="1"/>
  <c r="DD257" i="1"/>
  <c r="CI257" i="1"/>
  <c r="EY71" i="1"/>
  <c r="DI71" i="1"/>
  <c r="GO71" i="1" s="1"/>
  <c r="AX71" i="1"/>
  <c r="CN71" i="1"/>
  <c r="ED71" i="1"/>
  <c r="BS71" i="1"/>
  <c r="EI263" i="1"/>
  <c r="BC263" i="1"/>
  <c r="DN263" i="1"/>
  <c r="FD263" i="1"/>
  <c r="GT263" i="1" s="1"/>
  <c r="CS263" i="1"/>
  <c r="BX263" i="1"/>
  <c r="EX265" i="1"/>
  <c r="AW265" i="1"/>
  <c r="EC265" i="1"/>
  <c r="BR265" i="1"/>
  <c r="CM265" i="1"/>
  <c r="DH265" i="1"/>
  <c r="GN265" i="1" s="1"/>
  <c r="ET269" i="1"/>
  <c r="BN269" i="1"/>
  <c r="AS269" i="1"/>
  <c r="DY269" i="1"/>
  <c r="DD269" i="1"/>
  <c r="CI269" i="1"/>
  <c r="AM271" i="1"/>
  <c r="EN271" i="1"/>
  <c r="BH271" i="1"/>
  <c r="CC271" i="1"/>
  <c r="DS271" i="1"/>
  <c r="CX271" i="1"/>
  <c r="GD271" i="1" s="1"/>
  <c r="BU81" i="1"/>
  <c r="FA81" i="1"/>
  <c r="DK81" i="1"/>
  <c r="AZ81" i="1"/>
  <c r="FV81" i="1" s="1"/>
  <c r="EF81" i="1"/>
  <c r="CP81" i="1"/>
  <c r="FF273" i="1"/>
  <c r="BZ273" i="1"/>
  <c r="DP273" i="1"/>
  <c r="GV273" i="1" s="1"/>
  <c r="BE273" i="1"/>
  <c r="EK273" i="1"/>
  <c r="CU273" i="1"/>
  <c r="EE275" i="1"/>
  <c r="AY275" i="1"/>
  <c r="CO275" i="1"/>
  <c r="BT275" i="1"/>
  <c r="EZ275" i="1"/>
  <c r="DJ275" i="1"/>
  <c r="BN278" i="1"/>
  <c r="DY278" i="1"/>
  <c r="AS278" i="1"/>
  <c r="FO278" i="1" s="1"/>
  <c r="DD278" i="1"/>
  <c r="CI278" i="1"/>
  <c r="ET278" i="1"/>
  <c r="GO184" i="1"/>
  <c r="FY185" i="1"/>
  <c r="FS187" i="1"/>
  <c r="HI187" i="1" s="1"/>
  <c r="GS188" i="1"/>
  <c r="ED89" i="1"/>
  <c r="EY89" i="1"/>
  <c r="AX89" i="1"/>
  <c r="BS89" i="1"/>
  <c r="DI89" i="1"/>
  <c r="GO89" i="1" s="1"/>
  <c r="CN89" i="1"/>
  <c r="FS197" i="1"/>
  <c r="HI197" i="1" s="1"/>
  <c r="AM282" i="1"/>
  <c r="CX282" i="1"/>
  <c r="BH282" i="1"/>
  <c r="CC282" i="1"/>
  <c r="DS282" i="1"/>
  <c r="EN282" i="1"/>
  <c r="GQ203" i="1"/>
  <c r="GP206" i="1"/>
  <c r="EN283" i="1"/>
  <c r="BH283" i="1"/>
  <c r="CC283" i="1"/>
  <c r="DS283" i="1"/>
  <c r="AM283" i="1"/>
  <c r="FI283" i="1" s="1"/>
  <c r="CX283" i="1"/>
  <c r="FD283" i="1"/>
  <c r="CS283" i="1"/>
  <c r="BX283" i="1"/>
  <c r="EI283" i="1"/>
  <c r="BC283" i="1"/>
  <c r="DN283" i="1"/>
  <c r="FA284" i="1"/>
  <c r="BU284" i="1"/>
  <c r="CP284" i="1"/>
  <c r="AZ284" i="1"/>
  <c r="DK284" i="1"/>
  <c r="EF284" i="1"/>
  <c r="BR285" i="1"/>
  <c r="EX285" i="1"/>
  <c r="AW285" i="1"/>
  <c r="FS285" i="1" s="1"/>
  <c r="HI285" i="1" s="1"/>
  <c r="DH285" i="1"/>
  <c r="GN285" i="1" s="1"/>
  <c r="CM285" i="1"/>
  <c r="EC285" i="1"/>
  <c r="DE286" i="1"/>
  <c r="AT286" i="1"/>
  <c r="CJ286" i="1"/>
  <c r="DZ286" i="1"/>
  <c r="EU286" i="1"/>
  <c r="GK286" i="1" s="1"/>
  <c r="BO286" i="1"/>
  <c r="DB287" i="1"/>
  <c r="AQ287" i="1"/>
  <c r="BL287" i="1"/>
  <c r="ER287" i="1"/>
  <c r="CG287" i="1"/>
  <c r="DW287" i="1"/>
  <c r="CY288" i="1"/>
  <c r="AN288" i="1"/>
  <c r="CD288" i="1"/>
  <c r="DT288" i="1"/>
  <c r="BI288" i="1"/>
  <c r="EO288" i="1"/>
  <c r="DO288" i="1"/>
  <c r="EJ288" i="1"/>
  <c r="BD288" i="1"/>
  <c r="FZ288" i="1" s="1"/>
  <c r="CT288" i="1"/>
  <c r="FE288" i="1"/>
  <c r="BY288" i="1"/>
  <c r="CW334" i="1"/>
  <c r="CB334" i="1"/>
  <c r="EM334" i="1"/>
  <c r="AL334" i="1"/>
  <c r="DR334" i="1"/>
  <c r="BG334" i="1"/>
  <c r="FH186" i="1"/>
  <c r="GX186" i="1" s="1"/>
  <c r="DR264" i="1"/>
  <c r="CW264" i="1"/>
  <c r="AL264" i="1"/>
  <c r="FH264" i="1" s="1"/>
  <c r="BG264" i="1"/>
  <c r="CB264" i="1"/>
  <c r="EM264" i="1"/>
  <c r="GC264" i="1" s="1"/>
  <c r="DR19" i="1"/>
  <c r="CB19" i="1"/>
  <c r="AL19" i="1"/>
  <c r="EM19" i="1"/>
  <c r="BG19" i="1"/>
  <c r="CW19" i="1"/>
  <c r="AI336" i="1"/>
  <c r="CT331" i="1"/>
  <c r="BD331" i="1"/>
  <c r="FE331" i="1"/>
  <c r="EJ331" i="1"/>
  <c r="BY331" i="1"/>
  <c r="DO331" i="1"/>
  <c r="GU331" i="1" s="1"/>
  <c r="U147" i="1"/>
  <c r="CF142" i="1"/>
  <c r="AP142" i="1"/>
  <c r="U151" i="1"/>
  <c r="DV142" i="1"/>
  <c r="EQ142" i="1"/>
  <c r="BK142" i="1"/>
  <c r="U170" i="1"/>
  <c r="U155" i="1"/>
  <c r="DA142" i="1"/>
  <c r="GG142" i="1" s="1"/>
  <c r="U162" i="1"/>
  <c r="W236" i="1"/>
  <c r="ES235" i="1"/>
  <c r="BM235" i="1"/>
  <c r="DX235" i="1"/>
  <c r="AR235" i="1"/>
  <c r="FN235" i="1" s="1"/>
  <c r="DC235" i="1"/>
  <c r="CH235" i="1"/>
  <c r="T362" i="1"/>
  <c r="T354" i="1"/>
  <c r="CZ339" i="1"/>
  <c r="T349" i="1"/>
  <c r="EP339" i="1"/>
  <c r="DU339" i="1"/>
  <c r="CE339" i="1"/>
  <c r="AO339" i="1"/>
  <c r="BJ339" i="1"/>
  <c r="AG351" i="1"/>
  <c r="EH340" i="1"/>
  <c r="FC340" i="1"/>
  <c r="DM340" i="1"/>
  <c r="GS340" i="1" s="1"/>
  <c r="BB340" i="1"/>
  <c r="FX340" i="1" s="1"/>
  <c r="CR340" i="1"/>
  <c r="BW340" i="1"/>
  <c r="AA355" i="1"/>
  <c r="EW343" i="1"/>
  <c r="EB343" i="1"/>
  <c r="DG343" i="1"/>
  <c r="CL343" i="1"/>
  <c r="AV343" i="1"/>
  <c r="BQ343" i="1"/>
  <c r="CF350" i="1"/>
  <c r="AP350" i="1"/>
  <c r="DV350" i="1"/>
  <c r="EQ350" i="1"/>
  <c r="BK350" i="1"/>
  <c r="DA350" i="1"/>
  <c r="GG350" i="1" s="1"/>
  <c r="EA167" i="1"/>
  <c r="DF167" i="1"/>
  <c r="BP167" i="1"/>
  <c r="EV167" i="1"/>
  <c r="CK167" i="1"/>
  <c r="AU167" i="1"/>
  <c r="AB305" i="1"/>
  <c r="AB316" i="1"/>
  <c r="AB313" i="1"/>
  <c r="CM300" i="1"/>
  <c r="DH300" i="1"/>
  <c r="BR300" i="1"/>
  <c r="AW300" i="1"/>
  <c r="EX300" i="1"/>
  <c r="EC300" i="1"/>
  <c r="AG138" i="1"/>
  <c r="BW110" i="1"/>
  <c r="DM110" i="1"/>
  <c r="FC110" i="1"/>
  <c r="EH110" i="1"/>
  <c r="AG130" i="1"/>
  <c r="AG119" i="1"/>
  <c r="CR110" i="1"/>
  <c r="AG123" i="1"/>
  <c r="AG115" i="1"/>
  <c r="BB110" i="1"/>
  <c r="AI319" i="1"/>
  <c r="FE308" i="1"/>
  <c r="EJ308" i="1"/>
  <c r="DO308" i="1"/>
  <c r="BY308" i="1"/>
  <c r="CT308" i="1"/>
  <c r="BD308" i="1"/>
  <c r="EN127" i="1"/>
  <c r="DS127" i="1"/>
  <c r="CC127" i="1"/>
  <c r="BH127" i="1"/>
  <c r="CX127" i="1"/>
  <c r="AM127" i="1"/>
  <c r="DC303" i="1"/>
  <c r="GI303" i="1" s="1"/>
  <c r="BM303" i="1"/>
  <c r="DX303" i="1"/>
  <c r="CH303" i="1"/>
  <c r="AR303" i="1"/>
  <c r="FN303" i="1" s="1"/>
  <c r="HD303" i="1" s="1"/>
  <c r="ES303" i="1"/>
  <c r="AA323" i="1"/>
  <c r="DG311" i="1"/>
  <c r="EW311" i="1"/>
  <c r="EB311" i="1"/>
  <c r="BQ311" i="1"/>
  <c r="AV311" i="1"/>
  <c r="CL311" i="1"/>
  <c r="ED121" i="1"/>
  <c r="BS121" i="1"/>
  <c r="DI121" i="1"/>
  <c r="EY121" i="1"/>
  <c r="AX121" i="1"/>
  <c r="FT121" i="1" s="1"/>
  <c r="AC133" i="1"/>
  <c r="CN121" i="1"/>
  <c r="CS4" i="1"/>
  <c r="BX4" i="1"/>
  <c r="FD4" i="1"/>
  <c r="BC4" i="1"/>
  <c r="EI4" i="1"/>
  <c r="DN4" i="1"/>
  <c r="CE29" i="1"/>
  <c r="AO29" i="1"/>
  <c r="FK29" i="1" s="1"/>
  <c r="DU29" i="1"/>
  <c r="CZ29" i="1"/>
  <c r="BJ29" i="1"/>
  <c r="EP29" i="1"/>
  <c r="DM30" i="1"/>
  <c r="GS30" i="1" s="1"/>
  <c r="FC30" i="1"/>
  <c r="BW30" i="1"/>
  <c r="CR30" i="1"/>
  <c r="BB30" i="1"/>
  <c r="FX30" i="1" s="1"/>
  <c r="HN30" i="1" s="1"/>
  <c r="EH30" i="1"/>
  <c r="CD9" i="1"/>
  <c r="BI9" i="1"/>
  <c r="EO9" i="1"/>
  <c r="DT9" i="1"/>
  <c r="CY9" i="1"/>
  <c r="AN9" i="1"/>
  <c r="FJ9" i="1" s="1"/>
  <c r="DA11" i="1"/>
  <c r="BK11" i="1"/>
  <c r="CF11" i="1"/>
  <c r="DV11" i="1"/>
  <c r="AP11" i="1"/>
  <c r="FL11" i="1" s="1"/>
  <c r="EQ11" i="1"/>
  <c r="AU35" i="1"/>
  <c r="EA35" i="1"/>
  <c r="CK35" i="1"/>
  <c r="BP35" i="1"/>
  <c r="EV35" i="1"/>
  <c r="DF35" i="1"/>
  <c r="AO15" i="1"/>
  <c r="CE15" i="1"/>
  <c r="EP15" i="1"/>
  <c r="BJ15" i="1"/>
  <c r="DU15" i="1"/>
  <c r="CZ15" i="1"/>
  <c r="BQ18" i="1"/>
  <c r="CL18" i="1"/>
  <c r="DG18" i="1"/>
  <c r="GM18" i="1" s="1"/>
  <c r="EW18" i="1"/>
  <c r="EB18" i="1"/>
  <c r="AV18" i="1"/>
  <c r="FR18" i="1" s="1"/>
  <c r="BS43" i="1"/>
  <c r="EY43" i="1"/>
  <c r="DI43" i="1"/>
  <c r="ED43" i="1"/>
  <c r="AX43" i="1"/>
  <c r="CN43" i="1"/>
  <c r="DX45" i="1"/>
  <c r="DC45" i="1"/>
  <c r="ES45" i="1"/>
  <c r="CH45" i="1"/>
  <c r="BM45" i="1"/>
  <c r="AR45" i="1"/>
  <c r="EX46" i="1"/>
  <c r="AW46" i="1"/>
  <c r="DH46" i="1"/>
  <c r="CM46" i="1"/>
  <c r="EC46" i="1"/>
  <c r="BR46" i="1"/>
  <c r="DM24" i="1"/>
  <c r="BW24" i="1"/>
  <c r="EH24" i="1"/>
  <c r="CR24" i="1"/>
  <c r="BB24" i="1"/>
  <c r="FC24" i="1"/>
  <c r="EO172" i="1"/>
  <c r="BI172" i="1"/>
  <c r="CY172" i="1"/>
  <c r="AN172" i="1"/>
  <c r="CD172" i="1"/>
  <c r="DT172" i="1"/>
  <c r="BY172" i="1"/>
  <c r="FE172" i="1"/>
  <c r="DO172" i="1"/>
  <c r="GU172" i="1" s="1"/>
  <c r="BD172" i="1"/>
  <c r="FZ172" i="1" s="1"/>
  <c r="EJ172" i="1"/>
  <c r="CT172" i="1"/>
  <c r="CX244" i="1"/>
  <c r="CC244" i="1"/>
  <c r="EN244" i="1"/>
  <c r="AM244" i="1"/>
  <c r="BH244" i="1"/>
  <c r="DS244" i="1"/>
  <c r="BM54" i="1"/>
  <c r="DC54" i="1"/>
  <c r="ES54" i="1"/>
  <c r="DX54" i="1"/>
  <c r="AR54" i="1"/>
  <c r="CH54" i="1"/>
  <c r="BJ250" i="1"/>
  <c r="EP250" i="1"/>
  <c r="AO250" i="1"/>
  <c r="DU250" i="1"/>
  <c r="CE250" i="1"/>
  <c r="CZ250" i="1"/>
  <c r="DP59" i="1"/>
  <c r="BE59" i="1"/>
  <c r="EK59" i="1"/>
  <c r="BZ59" i="1"/>
  <c r="FF59" i="1"/>
  <c r="CU59" i="1"/>
  <c r="CJ259" i="1"/>
  <c r="DZ259" i="1"/>
  <c r="BO259" i="1"/>
  <c r="AT259" i="1"/>
  <c r="DE259" i="1"/>
  <c r="GK259" i="1" s="1"/>
  <c r="EU259" i="1"/>
  <c r="ER252" i="1"/>
  <c r="CG252" i="1"/>
  <c r="DB252" i="1"/>
  <c r="GH252" i="1" s="1"/>
  <c r="DW252" i="1"/>
  <c r="BL252" i="1"/>
  <c r="AQ252" i="1"/>
  <c r="FM252" i="1" s="1"/>
  <c r="CL248" i="1"/>
  <c r="BQ248" i="1"/>
  <c r="EW248" i="1"/>
  <c r="DG248" i="1"/>
  <c r="AV248" i="1"/>
  <c r="EB248" i="1"/>
  <c r="DY58" i="1"/>
  <c r="CI58" i="1"/>
  <c r="AS58" i="1"/>
  <c r="DD58" i="1"/>
  <c r="BN58" i="1"/>
  <c r="ET58" i="1"/>
  <c r="CK254" i="1"/>
  <c r="EA254" i="1"/>
  <c r="DF254" i="1"/>
  <c r="AU254" i="1"/>
  <c r="BP254" i="1"/>
  <c r="EV254" i="1"/>
  <c r="CP64" i="1"/>
  <c r="AZ64" i="1"/>
  <c r="AE69" i="1"/>
  <c r="EF64" i="1"/>
  <c r="DK64" i="1"/>
  <c r="FA64" i="1"/>
  <c r="BU64" i="1"/>
  <c r="FC257" i="1"/>
  <c r="BW257" i="1"/>
  <c r="BB257" i="1"/>
  <c r="FX257" i="1" s="1"/>
  <c r="DM257" i="1"/>
  <c r="EH257" i="1"/>
  <c r="CR257" i="1"/>
  <c r="CD72" i="1"/>
  <c r="EO72" i="1"/>
  <c r="CY72" i="1"/>
  <c r="BI72" i="1"/>
  <c r="AN72" i="1"/>
  <c r="FJ72" i="1" s="1"/>
  <c r="DT72" i="1"/>
  <c r="DL73" i="1"/>
  <c r="GR73" i="1" s="1"/>
  <c r="EG73" i="1"/>
  <c r="BA73" i="1"/>
  <c r="CQ73" i="1"/>
  <c r="BV73" i="1"/>
  <c r="FB73" i="1"/>
  <c r="CK75" i="1"/>
  <c r="EA75" i="1"/>
  <c r="AU75" i="1"/>
  <c r="DF75" i="1"/>
  <c r="BP75" i="1"/>
  <c r="EV75" i="1"/>
  <c r="AQ79" i="1"/>
  <c r="DW79" i="1"/>
  <c r="CG79" i="1"/>
  <c r="ER79" i="1"/>
  <c r="BL79" i="1"/>
  <c r="DB79" i="1"/>
  <c r="EJ80" i="1"/>
  <c r="BD80" i="1"/>
  <c r="FZ80" i="1" s="1"/>
  <c r="HP80" i="1" s="1"/>
  <c r="DO80" i="1"/>
  <c r="GU80" i="1" s="1"/>
  <c r="BY80" i="1"/>
  <c r="FE80" i="1"/>
  <c r="CT80" i="1"/>
  <c r="DV82" i="1"/>
  <c r="CF82" i="1"/>
  <c r="DA82" i="1"/>
  <c r="AP82" i="1"/>
  <c r="BK82" i="1"/>
  <c r="EQ82" i="1"/>
  <c r="CS83" i="1"/>
  <c r="FD83" i="1"/>
  <c r="EI83" i="1"/>
  <c r="BC83" i="1"/>
  <c r="DN83" i="1"/>
  <c r="BX83" i="1"/>
  <c r="EC85" i="1"/>
  <c r="CM85" i="1"/>
  <c r="EX85" i="1"/>
  <c r="AW85" i="1"/>
  <c r="FS85" i="1" s="1"/>
  <c r="DH85" i="1"/>
  <c r="BR85" i="1"/>
  <c r="BW278" i="1"/>
  <c r="BB278" i="1"/>
  <c r="FX278" i="1" s="1"/>
  <c r="DM278" i="1"/>
  <c r="EH278" i="1"/>
  <c r="CR278" i="1"/>
  <c r="FC278" i="1"/>
  <c r="FU184" i="1"/>
  <c r="HK184" i="1" s="1"/>
  <c r="GL188" i="1"/>
  <c r="GE195" i="1"/>
  <c r="FR195" i="1"/>
  <c r="HH195" i="1" s="1"/>
  <c r="AV282" i="1"/>
  <c r="BQ282" i="1"/>
  <c r="DG282" i="1"/>
  <c r="CL282" i="1"/>
  <c r="FR282" i="1" s="1"/>
  <c r="EB282" i="1"/>
  <c r="EW282" i="1"/>
  <c r="FO203" i="1"/>
  <c r="HE203" i="1" s="1"/>
  <c r="GI206" i="1"/>
  <c r="EW209" i="1"/>
  <c r="BQ209" i="1"/>
  <c r="AV209" i="1"/>
  <c r="FR209" i="1" s="1"/>
  <c r="DG209" i="1"/>
  <c r="GM209" i="1" s="1"/>
  <c r="EB209" i="1"/>
  <c r="CL209" i="1"/>
  <c r="ET208" i="1"/>
  <c r="AS208" i="1"/>
  <c r="DD208" i="1"/>
  <c r="GJ208" i="1" s="1"/>
  <c r="DY208" i="1"/>
  <c r="CI208" i="1"/>
  <c r="BN208" i="1"/>
  <c r="EQ210" i="1"/>
  <c r="BK210" i="1"/>
  <c r="CF210" i="1"/>
  <c r="DA210" i="1"/>
  <c r="GG210" i="1" s="1"/>
  <c r="AP210" i="1"/>
  <c r="FL210" i="1" s="1"/>
  <c r="DV210" i="1"/>
  <c r="CX214" i="1"/>
  <c r="CC214" i="1"/>
  <c r="AM214" i="1"/>
  <c r="DS214" i="1"/>
  <c r="EN214" i="1"/>
  <c r="GD214" i="1" s="1"/>
  <c r="BH214" i="1"/>
  <c r="FI214" i="1" s="1"/>
  <c r="GY214" i="1" s="1"/>
  <c r="DN214" i="1"/>
  <c r="CS214" i="1"/>
  <c r="BC214" i="1"/>
  <c r="FY214" i="1" s="1"/>
  <c r="EI214" i="1"/>
  <c r="FD214" i="1"/>
  <c r="BX214" i="1"/>
  <c r="EF213" i="1"/>
  <c r="BU213" i="1"/>
  <c r="DK213" i="1"/>
  <c r="GQ213" i="1" s="1"/>
  <c r="AZ213" i="1"/>
  <c r="FA213" i="1"/>
  <c r="CP213" i="1"/>
  <c r="DH97" i="1"/>
  <c r="EC97" i="1"/>
  <c r="AW97" i="1"/>
  <c r="CM97" i="1"/>
  <c r="EX97" i="1"/>
  <c r="GN97" i="1" s="1"/>
  <c r="BR97" i="1"/>
  <c r="Q324" i="1"/>
  <c r="EM312" i="1"/>
  <c r="DR312" i="1"/>
  <c r="CW312" i="1"/>
  <c r="BG312" i="1"/>
  <c r="CB312" i="1"/>
  <c r="AL312" i="1"/>
  <c r="EM92" i="1"/>
  <c r="CB92" i="1"/>
  <c r="DR92" i="1"/>
  <c r="AL92" i="1"/>
  <c r="FH92" i="1" s="1"/>
  <c r="BG92" i="1"/>
  <c r="CW92" i="1"/>
  <c r="EM253" i="1"/>
  <c r="AL253" i="1"/>
  <c r="BG253" i="1"/>
  <c r="DR253" i="1"/>
  <c r="CW253" i="1"/>
  <c r="CB253" i="1"/>
  <c r="BG18" i="1"/>
  <c r="CB18" i="1"/>
  <c r="CW18" i="1"/>
  <c r="GC18" i="1" s="1"/>
  <c r="DR18" i="1"/>
  <c r="AL18" i="1"/>
  <c r="EM18" i="1"/>
  <c r="GH207" i="1"/>
  <c r="AG337" i="1"/>
  <c r="AG345" i="1"/>
  <c r="AG348" i="1"/>
  <c r="DM332" i="1"/>
  <c r="GS332" i="1" s="1"/>
  <c r="BB332" i="1"/>
  <c r="FX332" i="1" s="1"/>
  <c r="EH332" i="1"/>
  <c r="BW332" i="1"/>
  <c r="FC332" i="1"/>
  <c r="CR332" i="1"/>
  <c r="CD143" i="1"/>
  <c r="DT143" i="1"/>
  <c r="AN143" i="1"/>
  <c r="EO143" i="1"/>
  <c r="CY143" i="1"/>
  <c r="BI143" i="1"/>
  <c r="Z351" i="1"/>
  <c r="EV340" i="1"/>
  <c r="EA340" i="1"/>
  <c r="DF340" i="1"/>
  <c r="AU340" i="1"/>
  <c r="FQ340" i="1" s="1"/>
  <c r="BP340" i="1"/>
  <c r="CK340" i="1"/>
  <c r="T355" i="1"/>
  <c r="DU343" i="1"/>
  <c r="EP343" i="1"/>
  <c r="CZ343" i="1"/>
  <c r="AO343" i="1"/>
  <c r="CE343" i="1"/>
  <c r="BJ343" i="1"/>
  <c r="AG356" i="1"/>
  <c r="EH344" i="1"/>
  <c r="DM344" i="1"/>
  <c r="GS344" i="1" s="1"/>
  <c r="FC344" i="1"/>
  <c r="BW344" i="1"/>
  <c r="CR344" i="1"/>
  <c r="BB344" i="1"/>
  <c r="FX344" i="1" s="1"/>
  <c r="HN344" i="1" s="1"/>
  <c r="EO358" i="1"/>
  <c r="CY358" i="1"/>
  <c r="BI358" i="1"/>
  <c r="CD358" i="1"/>
  <c r="AN358" i="1"/>
  <c r="DT358" i="1"/>
  <c r="X113" i="1"/>
  <c r="DD108" i="1"/>
  <c r="GJ108" i="1" s="1"/>
  <c r="DY108" i="1"/>
  <c r="ET108" i="1"/>
  <c r="AS108" i="1"/>
  <c r="CI108" i="1"/>
  <c r="BN108" i="1"/>
  <c r="Z314" i="1"/>
  <c r="Z306" i="1"/>
  <c r="Z310" i="1"/>
  <c r="DF301" i="1"/>
  <c r="BP301" i="1"/>
  <c r="AU301" i="1"/>
  <c r="FQ301" i="1" s="1"/>
  <c r="EV301" i="1"/>
  <c r="EA301" i="1"/>
  <c r="CK301" i="1"/>
  <c r="AE131" i="1"/>
  <c r="EF116" i="1"/>
  <c r="CP116" i="1"/>
  <c r="AZ116" i="1"/>
  <c r="DK116" i="1"/>
  <c r="FA116" i="1"/>
  <c r="AE126" i="1"/>
  <c r="AE139" i="1"/>
  <c r="BU116" i="1"/>
  <c r="BW326" i="1"/>
  <c r="BB326" i="1"/>
  <c r="CR326" i="1"/>
  <c r="DM326" i="1"/>
  <c r="FC326" i="1"/>
  <c r="EH326" i="1"/>
  <c r="DY112" i="1"/>
  <c r="DD112" i="1"/>
  <c r="ET112" i="1"/>
  <c r="BN112" i="1"/>
  <c r="CI112" i="1"/>
  <c r="AS112" i="1"/>
  <c r="ES118" i="1"/>
  <c r="BM118" i="1"/>
  <c r="W129" i="1"/>
  <c r="W124" i="1"/>
  <c r="W136" i="1"/>
  <c r="DC118" i="1"/>
  <c r="DX118" i="1"/>
  <c r="AR118" i="1"/>
  <c r="CH118" i="1"/>
  <c r="V324" i="1"/>
  <c r="DB312" i="1"/>
  <c r="ER312" i="1"/>
  <c r="DW312" i="1"/>
  <c r="GH312" i="1" s="1"/>
  <c r="BL312" i="1"/>
  <c r="CG312" i="1"/>
  <c r="AQ312" i="1"/>
  <c r="CL27" i="1"/>
  <c r="AV27" i="1"/>
  <c r="EB27" i="1"/>
  <c r="BQ27" i="1"/>
  <c r="EW27" i="1"/>
  <c r="DG27" i="1"/>
  <c r="BP30" i="1"/>
  <c r="EV30" i="1"/>
  <c r="DF30" i="1"/>
  <c r="GL30" i="1" s="1"/>
  <c r="EA30" i="1"/>
  <c r="AU30" i="1"/>
  <c r="CK30" i="1"/>
  <c r="CU9" i="1"/>
  <c r="DP9" i="1"/>
  <c r="EK9" i="1"/>
  <c r="BZ9" i="1"/>
  <c r="FF9" i="1"/>
  <c r="BE9" i="1"/>
  <c r="EO12" i="1"/>
  <c r="CD12" i="1"/>
  <c r="BI12" i="1"/>
  <c r="DT12" i="1"/>
  <c r="AN12" i="1"/>
  <c r="CY12" i="1"/>
  <c r="BV37" i="1"/>
  <c r="DL37" i="1"/>
  <c r="CQ37" i="1"/>
  <c r="EG37" i="1"/>
  <c r="FB37" i="1"/>
  <c r="BA37" i="1"/>
  <c r="BH39" i="1"/>
  <c r="DS39" i="1"/>
  <c r="AM39" i="1"/>
  <c r="FI39" i="1" s="1"/>
  <c r="GY39" i="1" s="1"/>
  <c r="CX39" i="1"/>
  <c r="GD39" i="1" s="1"/>
  <c r="CC39" i="1"/>
  <c r="EN39" i="1"/>
  <c r="W26" i="1"/>
  <c r="AR17" i="1"/>
  <c r="DX17" i="1"/>
  <c r="ES17" i="1"/>
  <c r="DC17" i="1"/>
  <c r="GI17" i="1" s="1"/>
  <c r="CH17" i="1"/>
  <c r="BM17" i="1"/>
  <c r="EU42" i="1"/>
  <c r="AT42" i="1"/>
  <c r="CJ42" i="1"/>
  <c r="DZ42" i="1"/>
  <c r="DE42" i="1"/>
  <c r="GK42" i="1" s="1"/>
  <c r="BO42" i="1"/>
  <c r="DJ43" i="1"/>
  <c r="BT43" i="1"/>
  <c r="EZ43" i="1"/>
  <c r="EE43" i="1"/>
  <c r="GP43" i="1" s="1"/>
  <c r="AY43" i="1"/>
  <c r="FU43" i="1" s="1"/>
  <c r="CO43" i="1"/>
  <c r="DO21" i="1"/>
  <c r="FE21" i="1"/>
  <c r="BY21" i="1"/>
  <c r="EJ21" i="1"/>
  <c r="CT21" i="1"/>
  <c r="BD21" i="1"/>
  <c r="FZ21" i="1" s="1"/>
  <c r="BS46" i="1"/>
  <c r="DI46" i="1"/>
  <c r="EY46" i="1"/>
  <c r="AX46" i="1"/>
  <c r="FT46" i="1" s="1"/>
  <c r="CN46" i="1"/>
  <c r="ED46" i="1"/>
  <c r="BC47" i="1"/>
  <c r="CS47" i="1"/>
  <c r="EI47" i="1"/>
  <c r="BX47" i="1"/>
  <c r="DN47" i="1"/>
  <c r="FD47" i="1"/>
  <c r="EP172" i="1"/>
  <c r="AO172" i="1"/>
  <c r="BJ172" i="1"/>
  <c r="CZ172" i="1"/>
  <c r="GF172" i="1" s="1"/>
  <c r="DU172" i="1"/>
  <c r="CE172" i="1"/>
  <c r="FF172" i="1"/>
  <c r="BZ172" i="1"/>
  <c r="DP172" i="1"/>
  <c r="CU172" i="1"/>
  <c r="BE172" i="1"/>
  <c r="EK172" i="1"/>
  <c r="CD244" i="1"/>
  <c r="CY244" i="1"/>
  <c r="EO244" i="1"/>
  <c r="BI244" i="1"/>
  <c r="AN244" i="1"/>
  <c r="DT244" i="1"/>
  <c r="AS54" i="1"/>
  <c r="CI54" i="1"/>
  <c r="BN54" i="1"/>
  <c r="DD54" i="1"/>
  <c r="ET54" i="1"/>
  <c r="DY54" i="1"/>
  <c r="BK250" i="1"/>
  <c r="AP250" i="1"/>
  <c r="DV250" i="1"/>
  <c r="EQ250" i="1"/>
  <c r="CF250" i="1"/>
  <c r="DA250" i="1"/>
  <c r="R60" i="1"/>
  <c r="AM55" i="1"/>
  <c r="FI55" i="1" s="1"/>
  <c r="DS55" i="1"/>
  <c r="CC55" i="1"/>
  <c r="BH55" i="1"/>
  <c r="EN55" i="1"/>
  <c r="CX55" i="1"/>
  <c r="EV259" i="1"/>
  <c r="CK259" i="1"/>
  <c r="EA259" i="1"/>
  <c r="AU259" i="1"/>
  <c r="FQ259" i="1" s="1"/>
  <c r="BP259" i="1"/>
  <c r="DF259" i="1"/>
  <c r="ES260" i="1"/>
  <c r="BM260" i="1"/>
  <c r="DC260" i="1"/>
  <c r="AR260" i="1"/>
  <c r="DX260" i="1"/>
  <c r="CH260" i="1"/>
  <c r="EX253" i="1"/>
  <c r="EC253" i="1"/>
  <c r="BR253" i="1"/>
  <c r="AW253" i="1"/>
  <c r="DH253" i="1"/>
  <c r="CM253" i="1"/>
  <c r="DE58" i="1"/>
  <c r="EU58" i="1"/>
  <c r="CJ58" i="1"/>
  <c r="BO58" i="1"/>
  <c r="DZ58" i="1"/>
  <c r="GK58" i="1" s="1"/>
  <c r="AT58" i="1"/>
  <c r="FP58" i="1" s="1"/>
  <c r="BQ254" i="1"/>
  <c r="CL254" i="1"/>
  <c r="DG254" i="1"/>
  <c r="GM254" i="1" s="1"/>
  <c r="EB254" i="1"/>
  <c r="EW254" i="1"/>
  <c r="AV254" i="1"/>
  <c r="FR254" i="1" s="1"/>
  <c r="AF69" i="1"/>
  <c r="BV64" i="1"/>
  <c r="FB64" i="1"/>
  <c r="EG64" i="1"/>
  <c r="CQ64" i="1"/>
  <c r="BA64" i="1"/>
  <c r="DL64" i="1"/>
  <c r="FD257" i="1"/>
  <c r="BX257" i="1"/>
  <c r="EI257" i="1"/>
  <c r="GT257" i="1" s="1"/>
  <c r="DN257" i="1"/>
  <c r="BC257" i="1"/>
  <c r="CS257" i="1"/>
  <c r="CE72" i="1"/>
  <c r="AO72" i="1"/>
  <c r="DU72" i="1"/>
  <c r="EP72" i="1"/>
  <c r="BJ72" i="1"/>
  <c r="FK72" i="1" s="1"/>
  <c r="CZ72" i="1"/>
  <c r="FC73" i="1"/>
  <c r="EH73" i="1"/>
  <c r="BB73" i="1"/>
  <c r="DM73" i="1"/>
  <c r="CR73" i="1"/>
  <c r="BW73" i="1"/>
  <c r="FX73" i="1" s="1"/>
  <c r="DG75" i="1"/>
  <c r="GM75" i="1" s="1"/>
  <c r="AV75" i="1"/>
  <c r="EB75" i="1"/>
  <c r="CL75" i="1"/>
  <c r="BQ75" i="1"/>
  <c r="EW75" i="1"/>
  <c r="BC78" i="1"/>
  <c r="CS78" i="1"/>
  <c r="BX78" i="1"/>
  <c r="DN78" i="1"/>
  <c r="FD78" i="1"/>
  <c r="EI78" i="1"/>
  <c r="AW80" i="1"/>
  <c r="EC80" i="1"/>
  <c r="DH80" i="1"/>
  <c r="BR80" i="1"/>
  <c r="EX80" i="1"/>
  <c r="CM80" i="1"/>
  <c r="EH177" i="1"/>
  <c r="BB177" i="1"/>
  <c r="FX177" i="1" s="1"/>
  <c r="CR177" i="1"/>
  <c r="DM177" i="1"/>
  <c r="BW177" i="1"/>
  <c r="FC177" i="1"/>
  <c r="EB83" i="1"/>
  <c r="AV83" i="1"/>
  <c r="EW83" i="1"/>
  <c r="BQ83" i="1"/>
  <c r="CL83" i="1"/>
  <c r="DG83" i="1"/>
  <c r="CF85" i="1"/>
  <c r="DA85" i="1"/>
  <c r="GG85" i="1" s="1"/>
  <c r="AP85" i="1"/>
  <c r="DV85" i="1"/>
  <c r="EQ85" i="1"/>
  <c r="BK85" i="1"/>
  <c r="BP278" i="1"/>
  <c r="CK278" i="1"/>
  <c r="AU278" i="1"/>
  <c r="EA278" i="1"/>
  <c r="DF278" i="1"/>
  <c r="EV278" i="1"/>
  <c r="GA185" i="1"/>
  <c r="HQ185" i="1" s="1"/>
  <c r="FU187" i="1"/>
  <c r="HK187" i="1" s="1"/>
  <c r="FJ188" i="1"/>
  <c r="GU188" i="1"/>
  <c r="FA89" i="1"/>
  <c r="AZ89" i="1"/>
  <c r="FV89" i="1" s="1"/>
  <c r="EF89" i="1"/>
  <c r="DK89" i="1"/>
  <c r="BU89" i="1"/>
  <c r="CP89" i="1"/>
  <c r="FU197" i="1"/>
  <c r="HK197" i="1" s="1"/>
  <c r="GM198" i="1"/>
  <c r="AO282" i="1"/>
  <c r="BJ282" i="1"/>
  <c r="CZ282" i="1"/>
  <c r="DU282" i="1"/>
  <c r="CE282" i="1"/>
  <c r="EP282" i="1"/>
  <c r="GF282" i="1" s="1"/>
  <c r="GS203" i="1"/>
  <c r="FM204" i="1"/>
  <c r="HC204" i="1" s="1"/>
  <c r="FW206" i="1"/>
  <c r="DU283" i="1"/>
  <c r="CE283" i="1"/>
  <c r="BJ283" i="1"/>
  <c r="AO283" i="1"/>
  <c r="EP283" i="1"/>
  <c r="CZ283" i="1"/>
  <c r="BE283" i="1"/>
  <c r="EK283" i="1"/>
  <c r="CU283" i="1"/>
  <c r="BZ283" i="1"/>
  <c r="FF283" i="1"/>
  <c r="DP283" i="1"/>
  <c r="GV283" i="1" s="1"/>
  <c r="CR284" i="1"/>
  <c r="EH284" i="1"/>
  <c r="BW284" i="1"/>
  <c r="BB284" i="1"/>
  <c r="DM284" i="1"/>
  <c r="GS284" i="1" s="1"/>
  <c r="FC284" i="1"/>
  <c r="EZ285" i="1"/>
  <c r="AY285" i="1"/>
  <c r="DJ285" i="1"/>
  <c r="BT285" i="1"/>
  <c r="CO285" i="1"/>
  <c r="EE285" i="1"/>
  <c r="DG286" i="1"/>
  <c r="BQ286" i="1"/>
  <c r="AV286" i="1"/>
  <c r="CL286" i="1"/>
  <c r="EB286" i="1"/>
  <c r="EW286" i="1"/>
  <c r="DD287" i="1"/>
  <c r="DY287" i="1"/>
  <c r="CI287" i="1"/>
  <c r="AS287" i="1"/>
  <c r="BN287" i="1"/>
  <c r="ET287" i="1"/>
  <c r="GJ287" i="1" s="1"/>
  <c r="CF288" i="1"/>
  <c r="DA288" i="1"/>
  <c r="DV288" i="1"/>
  <c r="AP288" i="1"/>
  <c r="BK288" i="1"/>
  <c r="EQ288" i="1"/>
  <c r="GG288" i="1" s="1"/>
  <c r="EM270" i="1"/>
  <c r="AL270" i="1"/>
  <c r="DR270" i="1"/>
  <c r="BG270" i="1"/>
  <c r="CB270" i="1"/>
  <c r="CW270" i="1"/>
  <c r="EM8" i="1"/>
  <c r="DR8" i="1"/>
  <c r="BG8" i="1"/>
  <c r="CB8" i="1"/>
  <c r="CW8" i="1"/>
  <c r="AL8" i="1"/>
  <c r="FH8" i="1" s="1"/>
  <c r="R348" i="1"/>
  <c r="R337" i="1"/>
  <c r="R345" i="1"/>
  <c r="AM332" i="1"/>
  <c r="FI332" i="1" s="1"/>
  <c r="DS332" i="1"/>
  <c r="BH332" i="1"/>
  <c r="CX332" i="1"/>
  <c r="GD332" i="1" s="1"/>
  <c r="EN332" i="1"/>
  <c r="CC332" i="1"/>
  <c r="W147" i="1"/>
  <c r="DC142" i="1"/>
  <c r="GI142" i="1" s="1"/>
  <c r="ES142" i="1"/>
  <c r="DX142" i="1"/>
  <c r="W162" i="1"/>
  <c r="W151" i="1"/>
  <c r="W155" i="1"/>
  <c r="BM142" i="1"/>
  <c r="AR142" i="1"/>
  <c r="W170" i="1"/>
  <c r="CH142" i="1"/>
  <c r="DZ235" i="1"/>
  <c r="DE235" i="1"/>
  <c r="EU235" i="1"/>
  <c r="BO235" i="1"/>
  <c r="Y236" i="1"/>
  <c r="CJ235" i="1"/>
  <c r="AT235" i="1"/>
  <c r="FP235" i="1" s="1"/>
  <c r="DB339" i="1"/>
  <c r="GH339" i="1" s="1"/>
  <c r="V349" i="1"/>
  <c r="V362" i="1"/>
  <c r="V354" i="1"/>
  <c r="ER339" i="1"/>
  <c r="DW339" i="1"/>
  <c r="CG339" i="1"/>
  <c r="BL339" i="1"/>
  <c r="AQ339" i="1"/>
  <c r="AI351" i="1"/>
  <c r="EJ340" i="1"/>
  <c r="FE340" i="1"/>
  <c r="DO340" i="1"/>
  <c r="BD340" i="1"/>
  <c r="CT340" i="1"/>
  <c r="BY340" i="1"/>
  <c r="AC355" i="1"/>
  <c r="DI343" i="1"/>
  <c r="ED343" i="1"/>
  <c r="EY343" i="1"/>
  <c r="AX343" i="1"/>
  <c r="FT343" i="1" s="1"/>
  <c r="CN343" i="1"/>
  <c r="BS343" i="1"/>
  <c r="ES350" i="1"/>
  <c r="BM350" i="1"/>
  <c r="DC350" i="1"/>
  <c r="CH350" i="1"/>
  <c r="DX350" i="1"/>
  <c r="AR350" i="1"/>
  <c r="FN350" i="1" s="1"/>
  <c r="EC167" i="1"/>
  <c r="EX167" i="1"/>
  <c r="BR167" i="1"/>
  <c r="AW167" i="1"/>
  <c r="DH167" i="1"/>
  <c r="CM167" i="1"/>
  <c r="AD316" i="1"/>
  <c r="AD313" i="1"/>
  <c r="AD305" i="1"/>
  <c r="DJ300" i="1"/>
  <c r="BT300" i="1"/>
  <c r="CO300" i="1"/>
  <c r="EZ300" i="1"/>
  <c r="AY300" i="1"/>
  <c r="EE300" i="1"/>
  <c r="AI123" i="1"/>
  <c r="DO110" i="1"/>
  <c r="AI138" i="1"/>
  <c r="AI115" i="1"/>
  <c r="BY110" i="1"/>
  <c r="FE110" i="1"/>
  <c r="CT110" i="1"/>
  <c r="BD110" i="1"/>
  <c r="FZ110" i="1" s="1"/>
  <c r="HP110" i="1" s="1"/>
  <c r="EJ110" i="1"/>
  <c r="GU110" i="1" s="1"/>
  <c r="AI119" i="1"/>
  <c r="AI130" i="1"/>
  <c r="BH326" i="1"/>
  <c r="AM326" i="1"/>
  <c r="CC326" i="1"/>
  <c r="CX326" i="1"/>
  <c r="EN326" i="1"/>
  <c r="DS326" i="1"/>
  <c r="DU127" i="1"/>
  <c r="BJ127" i="1"/>
  <c r="CZ127" i="1"/>
  <c r="GF127" i="1" s="1"/>
  <c r="EP127" i="1"/>
  <c r="CE127" i="1"/>
  <c r="AO127" i="1"/>
  <c r="FK127" i="1" s="1"/>
  <c r="CJ303" i="1"/>
  <c r="DE303" i="1"/>
  <c r="GK303" i="1" s="1"/>
  <c r="AT303" i="1"/>
  <c r="DZ303" i="1"/>
  <c r="BO303" i="1"/>
  <c r="EU303" i="1"/>
  <c r="AC323" i="1"/>
  <c r="ED311" i="1"/>
  <c r="DI311" i="1"/>
  <c r="GO311" i="1" s="1"/>
  <c r="EY311" i="1"/>
  <c r="BS311" i="1"/>
  <c r="AX311" i="1"/>
  <c r="CN311" i="1"/>
  <c r="AO4" i="1"/>
  <c r="CE4" i="1"/>
  <c r="EP4" i="1"/>
  <c r="BJ4" i="1"/>
  <c r="DU4" i="1"/>
  <c r="CZ4" i="1"/>
  <c r="CD30" i="1"/>
  <c r="AN30" i="1"/>
  <c r="FJ30" i="1" s="1"/>
  <c r="DT30" i="1"/>
  <c r="CY30" i="1"/>
  <c r="BI30" i="1"/>
  <c r="EO30" i="1"/>
  <c r="AX32" i="1"/>
  <c r="FT32" i="1" s="1"/>
  <c r="CN32" i="1"/>
  <c r="EY32" i="1"/>
  <c r="ED32" i="1"/>
  <c r="DI32" i="1"/>
  <c r="BS32" i="1"/>
  <c r="CE12" i="1"/>
  <c r="BJ12" i="1"/>
  <c r="EP12" i="1"/>
  <c r="DU12" i="1"/>
  <c r="AO12" i="1"/>
  <c r="CZ12" i="1"/>
  <c r="GF12" i="1" s="1"/>
  <c r="DM37" i="1"/>
  <c r="BW37" i="1"/>
  <c r="FC37" i="1"/>
  <c r="EH37" i="1"/>
  <c r="CR37" i="1"/>
  <c r="BB37" i="1"/>
  <c r="BI39" i="1"/>
  <c r="AN39" i="1"/>
  <c r="FJ39" i="1" s="1"/>
  <c r="DT39" i="1"/>
  <c r="CY39" i="1"/>
  <c r="CD39" i="1"/>
  <c r="EO39" i="1"/>
  <c r="ET49" i="1"/>
  <c r="BN49" i="1"/>
  <c r="DD49" i="1"/>
  <c r="CI49" i="1"/>
  <c r="DY49" i="1"/>
  <c r="AS49" i="1"/>
  <c r="AU42" i="1"/>
  <c r="CK42" i="1"/>
  <c r="EA42" i="1"/>
  <c r="BP42" i="1"/>
  <c r="EV42" i="1"/>
  <c r="DF42" i="1"/>
  <c r="GL42" i="1" s="1"/>
  <c r="DK43" i="1"/>
  <c r="FA43" i="1"/>
  <c r="BU43" i="1"/>
  <c r="CP43" i="1"/>
  <c r="AZ43" i="1"/>
  <c r="EF43" i="1"/>
  <c r="FF44" i="1"/>
  <c r="CU44" i="1"/>
  <c r="EK44" i="1"/>
  <c r="BE44" i="1"/>
  <c r="BZ44" i="1"/>
  <c r="DP44" i="1"/>
  <c r="GV44" i="1" s="1"/>
  <c r="BT23" i="1"/>
  <c r="CO23" i="1"/>
  <c r="AY23" i="1"/>
  <c r="EE23" i="1"/>
  <c r="DJ23" i="1"/>
  <c r="EZ23" i="1"/>
  <c r="DO47" i="1"/>
  <c r="FE47" i="1"/>
  <c r="CT47" i="1"/>
  <c r="BD47" i="1"/>
  <c r="BY47" i="1"/>
  <c r="EJ47" i="1"/>
  <c r="BK172" i="1"/>
  <c r="AP172" i="1"/>
  <c r="DV172" i="1"/>
  <c r="EQ172" i="1"/>
  <c r="CF172" i="1"/>
  <c r="DA172" i="1"/>
  <c r="EN242" i="1"/>
  <c r="AM242" i="1"/>
  <c r="FI242" i="1" s="1"/>
  <c r="GY242" i="1" s="1"/>
  <c r="CX242" i="1"/>
  <c r="GD242" i="1" s="1"/>
  <c r="DS242" i="1"/>
  <c r="BH242" i="1"/>
  <c r="CC242" i="1"/>
  <c r="ES52" i="1"/>
  <c r="BM52" i="1"/>
  <c r="AR52" i="1"/>
  <c r="CH52" i="1"/>
  <c r="DX52" i="1"/>
  <c r="DC52" i="1"/>
  <c r="AT245" i="1"/>
  <c r="CJ245" i="1"/>
  <c r="DZ245" i="1"/>
  <c r="BO245" i="1"/>
  <c r="DE245" i="1"/>
  <c r="EU245" i="1"/>
  <c r="BL258" i="1"/>
  <c r="AQ258" i="1"/>
  <c r="CG258" i="1"/>
  <c r="DW258" i="1"/>
  <c r="ER258" i="1"/>
  <c r="DB258" i="1"/>
  <c r="CY246" i="1"/>
  <c r="GE246" i="1" s="1"/>
  <c r="CD246" i="1"/>
  <c r="BI246" i="1"/>
  <c r="DT246" i="1"/>
  <c r="EO246" i="1"/>
  <c r="AN246" i="1"/>
  <c r="DY247" i="1"/>
  <c r="DD247" i="1"/>
  <c r="ET247" i="1"/>
  <c r="CI247" i="1"/>
  <c r="AS247" i="1"/>
  <c r="BN247" i="1"/>
  <c r="U62" i="1"/>
  <c r="BK57" i="1"/>
  <c r="DV57" i="1"/>
  <c r="AP57" i="1"/>
  <c r="CF57" i="1"/>
  <c r="DA57" i="1"/>
  <c r="GG57" i="1" s="1"/>
  <c r="EQ57" i="1"/>
  <c r="AX253" i="1"/>
  <c r="ED253" i="1"/>
  <c r="EY253" i="1"/>
  <c r="BS253" i="1"/>
  <c r="DI253" i="1"/>
  <c r="CN253" i="1"/>
  <c r="EI58" i="1"/>
  <c r="BC58" i="1"/>
  <c r="CS58" i="1"/>
  <c r="DN58" i="1"/>
  <c r="BX58" i="1"/>
  <c r="FD58" i="1"/>
  <c r="EK254" i="1"/>
  <c r="BE254" i="1"/>
  <c r="FF254" i="1"/>
  <c r="CU254" i="1"/>
  <c r="DP254" i="1"/>
  <c r="BZ254" i="1"/>
  <c r="V70" i="1"/>
  <c r="CG65" i="1"/>
  <c r="ER65" i="1"/>
  <c r="AQ65" i="1"/>
  <c r="DW65" i="1"/>
  <c r="BL65" i="1"/>
  <c r="DB65" i="1"/>
  <c r="DY175" i="1"/>
  <c r="AS175" i="1"/>
  <c r="FO175" i="1" s="1"/>
  <c r="CI175" i="1"/>
  <c r="DD175" i="1"/>
  <c r="BN175" i="1"/>
  <c r="ET175" i="1"/>
  <c r="EY263" i="1"/>
  <c r="BS263" i="1"/>
  <c r="ED263" i="1"/>
  <c r="CN263" i="1"/>
  <c r="AX263" i="1"/>
  <c r="DI263" i="1"/>
  <c r="ES265" i="1"/>
  <c r="DX265" i="1"/>
  <c r="AR265" i="1"/>
  <c r="BM265" i="1"/>
  <c r="CH265" i="1"/>
  <c r="DC265" i="1"/>
  <c r="BE266" i="1"/>
  <c r="FF266" i="1"/>
  <c r="BZ266" i="1"/>
  <c r="CU266" i="1"/>
  <c r="DP266" i="1"/>
  <c r="GV266" i="1" s="1"/>
  <c r="EK266" i="1"/>
  <c r="AS270" i="1"/>
  <c r="ET270" i="1"/>
  <c r="BN270" i="1"/>
  <c r="DY270" i="1"/>
  <c r="CI270" i="1"/>
  <c r="DD270" i="1"/>
  <c r="GJ270" i="1" s="1"/>
  <c r="AM177" i="1"/>
  <c r="DS177" i="1"/>
  <c r="CC177" i="1"/>
  <c r="BH177" i="1"/>
  <c r="CX177" i="1"/>
  <c r="GD177" i="1" s="1"/>
  <c r="EN177" i="1"/>
  <c r="DC82" i="1"/>
  <c r="DX82" i="1"/>
  <c r="AR82" i="1"/>
  <c r="CH82" i="1"/>
  <c r="ES82" i="1"/>
  <c r="BM82" i="1"/>
  <c r="BE83" i="1"/>
  <c r="FF83" i="1"/>
  <c r="CU83" i="1"/>
  <c r="EK83" i="1"/>
  <c r="DP83" i="1"/>
  <c r="BZ83" i="1"/>
  <c r="EZ85" i="1"/>
  <c r="CO85" i="1"/>
  <c r="AY85" i="1"/>
  <c r="BT85" i="1"/>
  <c r="DJ85" i="1"/>
  <c r="EE85" i="1"/>
  <c r="EJ87" i="1"/>
  <c r="BD87" i="1"/>
  <c r="BY87" i="1"/>
  <c r="FE87" i="1"/>
  <c r="DO87" i="1"/>
  <c r="CT87" i="1"/>
  <c r="FT185" i="1"/>
  <c r="FY186" i="1"/>
  <c r="HO186" i="1" s="1"/>
  <c r="FN187" i="1"/>
  <c r="HD187" i="1" s="1"/>
  <c r="GO195" i="1"/>
  <c r="FN197" i="1"/>
  <c r="HD197" i="1" s="1"/>
  <c r="GA198" i="1"/>
  <c r="BS91" i="1"/>
  <c r="DI91" i="1"/>
  <c r="AX91" i="1"/>
  <c r="ED91" i="1"/>
  <c r="EY91" i="1"/>
  <c r="CN91" i="1"/>
  <c r="FS205" i="1"/>
  <c r="EQ209" i="1"/>
  <c r="DV209" i="1"/>
  <c r="BK209" i="1"/>
  <c r="DA209" i="1"/>
  <c r="CF209" i="1"/>
  <c r="FL209" i="1" s="1"/>
  <c r="AP209" i="1"/>
  <c r="EN208" i="1"/>
  <c r="CC208" i="1"/>
  <c r="CX208" i="1"/>
  <c r="GD208" i="1" s="1"/>
  <c r="BH208" i="1"/>
  <c r="DS208" i="1"/>
  <c r="AM208" i="1"/>
  <c r="FD208" i="1"/>
  <c r="CS208" i="1"/>
  <c r="BX208" i="1"/>
  <c r="EI208" i="1"/>
  <c r="BC208" i="1"/>
  <c r="FY208" i="1" s="1"/>
  <c r="DN208" i="1"/>
  <c r="BU94" i="1"/>
  <c r="FA94" i="1"/>
  <c r="DK94" i="1"/>
  <c r="CP94" i="1"/>
  <c r="AZ94" i="1"/>
  <c r="EF94" i="1"/>
  <c r="DH214" i="1"/>
  <c r="GN214" i="1" s="1"/>
  <c r="EX214" i="1"/>
  <c r="AW214" i="1"/>
  <c r="EC214" i="1"/>
  <c r="CM214" i="1"/>
  <c r="BR214" i="1"/>
  <c r="DE213" i="1"/>
  <c r="AT213" i="1"/>
  <c r="CJ213" i="1"/>
  <c r="DZ213" i="1"/>
  <c r="BO213" i="1"/>
  <c r="EU213" i="1"/>
  <c r="DB215" i="1"/>
  <c r="GH215" i="1" s="1"/>
  <c r="ER215" i="1"/>
  <c r="CG215" i="1"/>
  <c r="DW215" i="1"/>
  <c r="AQ215" i="1"/>
  <c r="BL215" i="1"/>
  <c r="Q323" i="1"/>
  <c r="CW311" i="1"/>
  <c r="DR311" i="1"/>
  <c r="EM311" i="1"/>
  <c r="BG311" i="1"/>
  <c r="AL311" i="1"/>
  <c r="CB311" i="1"/>
  <c r="Q336" i="1"/>
  <c r="AL331" i="1"/>
  <c r="EM331" i="1"/>
  <c r="CB331" i="1"/>
  <c r="BG331" i="1"/>
  <c r="DR331" i="1"/>
  <c r="CW331" i="1"/>
  <c r="GC331" i="1" s="1"/>
  <c r="CW257" i="1"/>
  <c r="DR257" i="1"/>
  <c r="AL257" i="1"/>
  <c r="BG257" i="1"/>
  <c r="EM257" i="1"/>
  <c r="CB257" i="1"/>
  <c r="FH257" i="1" s="1"/>
  <c r="BG24" i="1"/>
  <c r="CW24" i="1"/>
  <c r="GC24" i="1" s="1"/>
  <c r="CB24" i="1"/>
  <c r="AL24" i="1"/>
  <c r="DR24" i="1"/>
  <c r="EM24" i="1"/>
  <c r="AI348" i="1"/>
  <c r="AI337" i="1"/>
  <c r="AI345" i="1"/>
  <c r="DO332" i="1"/>
  <c r="BD332" i="1"/>
  <c r="FE332" i="1"/>
  <c r="CT332" i="1"/>
  <c r="EJ332" i="1"/>
  <c r="BY332" i="1"/>
  <c r="DV143" i="1"/>
  <c r="EQ143" i="1"/>
  <c r="DA143" i="1"/>
  <c r="BK143" i="1"/>
  <c r="CF143" i="1"/>
  <c r="AP143" i="1"/>
  <c r="CC335" i="1"/>
  <c r="CX335" i="1"/>
  <c r="GD335" i="1" s="1"/>
  <c r="AM335" i="1"/>
  <c r="FI335" i="1" s="1"/>
  <c r="BH335" i="1"/>
  <c r="DS335" i="1"/>
  <c r="EN335" i="1"/>
  <c r="FD335" i="1"/>
  <c r="CS335" i="1"/>
  <c r="DN335" i="1"/>
  <c r="EI335" i="1"/>
  <c r="BC335" i="1"/>
  <c r="FY335" i="1" s="1"/>
  <c r="BX335" i="1"/>
  <c r="EX149" i="1"/>
  <c r="BR149" i="1"/>
  <c r="AW149" i="1"/>
  <c r="CM149" i="1"/>
  <c r="DH149" i="1"/>
  <c r="AB160" i="1"/>
  <c r="EC149" i="1"/>
  <c r="V164" i="1"/>
  <c r="CG152" i="1"/>
  <c r="DW152" i="1"/>
  <c r="ER152" i="1"/>
  <c r="DB152" i="1"/>
  <c r="BL152" i="1"/>
  <c r="AQ152" i="1"/>
  <c r="FM152" i="1" s="1"/>
  <c r="AI165" i="1"/>
  <c r="BY153" i="1"/>
  <c r="CT153" i="1"/>
  <c r="EJ153" i="1"/>
  <c r="DO153" i="1"/>
  <c r="FE153" i="1"/>
  <c r="BD153" i="1"/>
  <c r="FZ153" i="1" s="1"/>
  <c r="EQ167" i="1"/>
  <c r="DV167" i="1"/>
  <c r="AP167" i="1"/>
  <c r="CF167" i="1"/>
  <c r="BK167" i="1"/>
  <c r="FL167" i="1" s="1"/>
  <c r="DA167" i="1"/>
  <c r="W316" i="1"/>
  <c r="W313" i="1"/>
  <c r="W305" i="1"/>
  <c r="BM300" i="1"/>
  <c r="DC300" i="1"/>
  <c r="CH300" i="1"/>
  <c r="ES300" i="1"/>
  <c r="AR300" i="1"/>
  <c r="FN300" i="1" s="1"/>
  <c r="DX300" i="1"/>
  <c r="AB123" i="1"/>
  <c r="BR110" i="1"/>
  <c r="DH110" i="1"/>
  <c r="GN110" i="1" s="1"/>
  <c r="EX110" i="1"/>
  <c r="EC110" i="1"/>
  <c r="AB138" i="1"/>
  <c r="AB115" i="1"/>
  <c r="AB119" i="1"/>
  <c r="AW110" i="1"/>
  <c r="AB130" i="1"/>
  <c r="CM110" i="1"/>
  <c r="AD319" i="1"/>
  <c r="EZ308" i="1"/>
  <c r="EE308" i="1"/>
  <c r="DJ308" i="1"/>
  <c r="BT308" i="1"/>
  <c r="CO308" i="1"/>
  <c r="AY308" i="1"/>
  <c r="FU308" i="1" s="1"/>
  <c r="CT135" i="1"/>
  <c r="BY135" i="1"/>
  <c r="BD135" i="1"/>
  <c r="EJ135" i="1"/>
  <c r="DO135" i="1"/>
  <c r="FE135" i="1"/>
  <c r="R230" i="1"/>
  <c r="AM229" i="1"/>
  <c r="CC229" i="1"/>
  <c r="DS229" i="1"/>
  <c r="CX229" i="1"/>
  <c r="BH229" i="1"/>
  <c r="EN229" i="1"/>
  <c r="AH230" i="1"/>
  <c r="CS229" i="1"/>
  <c r="BC229" i="1"/>
  <c r="EI229" i="1"/>
  <c r="DN229" i="1"/>
  <c r="BX229" i="1"/>
  <c r="FD229" i="1"/>
  <c r="X324" i="1"/>
  <c r="DY312" i="1"/>
  <c r="DD312" i="1"/>
  <c r="ET312" i="1"/>
  <c r="BN312" i="1"/>
  <c r="CI312" i="1"/>
  <c r="AS312" i="1"/>
  <c r="EY27" i="1"/>
  <c r="BS27" i="1"/>
  <c r="CN27" i="1"/>
  <c r="AX27" i="1"/>
  <c r="ED27" i="1"/>
  <c r="DI27" i="1"/>
  <c r="CS5" i="1"/>
  <c r="EI5" i="1"/>
  <c r="FD5" i="1"/>
  <c r="BX5" i="1"/>
  <c r="BC5" i="1"/>
  <c r="DN5" i="1"/>
  <c r="AW7" i="1"/>
  <c r="FS7" i="1" s="1"/>
  <c r="HI7" i="1" s="1"/>
  <c r="CM7" i="1"/>
  <c r="EC7" i="1"/>
  <c r="EX7" i="1"/>
  <c r="BR7" i="1"/>
  <c r="DH7" i="1"/>
  <c r="GN7" i="1" s="1"/>
  <c r="FC31" i="1"/>
  <c r="BB31" i="1"/>
  <c r="BW31" i="1"/>
  <c r="CR31" i="1"/>
  <c r="DM31" i="1"/>
  <c r="EH31" i="1"/>
  <c r="DD11" i="1"/>
  <c r="BN11" i="1"/>
  <c r="CI11" i="1"/>
  <c r="DY11" i="1"/>
  <c r="AS11" i="1"/>
  <c r="FO11" i="1" s="1"/>
  <c r="ET11" i="1"/>
  <c r="AX35" i="1"/>
  <c r="EY35" i="1"/>
  <c r="BS35" i="1"/>
  <c r="ED35" i="1"/>
  <c r="DI35" i="1"/>
  <c r="CN35" i="1"/>
  <c r="AR15" i="1"/>
  <c r="DX15" i="1"/>
  <c r="CH15" i="1"/>
  <c r="DC15" i="1"/>
  <c r="BM15" i="1"/>
  <c r="ES15" i="1"/>
  <c r="BR16" i="1"/>
  <c r="AW16" i="1"/>
  <c r="FS16" i="1" s="1"/>
  <c r="EC16" i="1"/>
  <c r="DH16" i="1"/>
  <c r="CM16" i="1"/>
  <c r="EX16" i="1"/>
  <c r="BB49" i="1"/>
  <c r="FX49" i="1" s="1"/>
  <c r="EH49" i="1"/>
  <c r="CR49" i="1"/>
  <c r="BW49" i="1"/>
  <c r="DM49" i="1"/>
  <c r="GS49" i="1" s="1"/>
  <c r="FC49" i="1"/>
  <c r="BT41" i="1"/>
  <c r="CO41" i="1"/>
  <c r="DJ41" i="1"/>
  <c r="GP41" i="1" s="1"/>
  <c r="EZ41" i="1"/>
  <c r="EE41" i="1"/>
  <c r="AY41" i="1"/>
  <c r="FU41" i="1" s="1"/>
  <c r="CT19" i="1"/>
  <c r="EJ19" i="1"/>
  <c r="BD19" i="1"/>
  <c r="FE19" i="1"/>
  <c r="BY19" i="1"/>
  <c r="DO19" i="1"/>
  <c r="GU19" i="1" s="1"/>
  <c r="DF45" i="1"/>
  <c r="EA45" i="1"/>
  <c r="AU45" i="1"/>
  <c r="CK45" i="1"/>
  <c r="EV45" i="1"/>
  <c r="BP45" i="1"/>
  <c r="CJ25" i="1"/>
  <c r="AT25" i="1"/>
  <c r="DZ25" i="1"/>
  <c r="DE25" i="1"/>
  <c r="EU25" i="1"/>
  <c r="BO25" i="1"/>
  <c r="EW51" i="1"/>
  <c r="AV51" i="1"/>
  <c r="EB51" i="1"/>
  <c r="DG51" i="1"/>
  <c r="CL51" i="1"/>
  <c r="BQ51" i="1"/>
  <c r="FR51" i="1" s="1"/>
  <c r="CN244" i="1"/>
  <c r="DI244" i="1"/>
  <c r="EY244" i="1"/>
  <c r="BS244" i="1"/>
  <c r="AX244" i="1"/>
  <c r="ED244" i="1"/>
  <c r="GO244" i="1" s="1"/>
  <c r="BC54" i="1"/>
  <c r="CS54" i="1"/>
  <c r="EI54" i="1"/>
  <c r="BX54" i="1"/>
  <c r="FY54" i="1" s="1"/>
  <c r="DN54" i="1"/>
  <c r="FD54" i="1"/>
  <c r="AZ59" i="1"/>
  <c r="EF59" i="1"/>
  <c r="DK59" i="1"/>
  <c r="FA59" i="1"/>
  <c r="BU59" i="1"/>
  <c r="CP59" i="1"/>
  <c r="DU251" i="1"/>
  <c r="CE251" i="1"/>
  <c r="AO251" i="1"/>
  <c r="FK251" i="1" s="1"/>
  <c r="HA251" i="1" s="1"/>
  <c r="CZ251" i="1"/>
  <c r="GF251" i="1" s="1"/>
  <c r="BJ251" i="1"/>
  <c r="EP251" i="1"/>
  <c r="EK259" i="1"/>
  <c r="CU259" i="1"/>
  <c r="DP259" i="1"/>
  <c r="BE259" i="1"/>
  <c r="BZ259" i="1"/>
  <c r="FF259" i="1"/>
  <c r="BL248" i="1"/>
  <c r="CG248" i="1"/>
  <c r="ER248" i="1"/>
  <c r="AQ248" i="1"/>
  <c r="FM248" i="1" s="1"/>
  <c r="DB248" i="1"/>
  <c r="DW248" i="1"/>
  <c r="AN58" i="1"/>
  <c r="DT58" i="1"/>
  <c r="CD58" i="1"/>
  <c r="BI58" i="1"/>
  <c r="EO58" i="1"/>
  <c r="CY58" i="1"/>
  <c r="DV254" i="1"/>
  <c r="AP254" i="1"/>
  <c r="CF254" i="1"/>
  <c r="DA254" i="1"/>
  <c r="GG254" i="1" s="1"/>
  <c r="EQ254" i="1"/>
  <c r="BK254" i="1"/>
  <c r="AU64" i="1"/>
  <c r="CK64" i="1"/>
  <c r="EV64" i="1"/>
  <c r="EA64" i="1"/>
  <c r="Z69" i="1"/>
  <c r="DF64" i="1"/>
  <c r="GL64" i="1" s="1"/>
  <c r="BP64" i="1"/>
  <c r="EX257" i="1"/>
  <c r="EC257" i="1"/>
  <c r="BR257" i="1"/>
  <c r="AW257" i="1"/>
  <c r="DH257" i="1"/>
  <c r="CM257" i="1"/>
  <c r="FS257" i="1" s="1"/>
  <c r="CR71" i="1"/>
  <c r="BB71" i="1"/>
  <c r="EH71" i="1"/>
  <c r="DM71" i="1"/>
  <c r="GS71" i="1" s="1"/>
  <c r="FC71" i="1"/>
  <c r="BW71" i="1"/>
  <c r="CY264" i="1"/>
  <c r="DT264" i="1"/>
  <c r="AN264" i="1"/>
  <c r="FJ264" i="1" s="1"/>
  <c r="BI264" i="1"/>
  <c r="CD264" i="1"/>
  <c r="EO264" i="1"/>
  <c r="GE264" i="1" s="1"/>
  <c r="BA265" i="1"/>
  <c r="FB265" i="1"/>
  <c r="EG265" i="1"/>
  <c r="BV265" i="1"/>
  <c r="CQ265" i="1"/>
  <c r="DL265" i="1"/>
  <c r="EC269" i="1"/>
  <c r="AW269" i="1"/>
  <c r="EX269" i="1"/>
  <c r="DH269" i="1"/>
  <c r="BR269" i="1"/>
  <c r="CM269" i="1"/>
  <c r="DW271" i="1"/>
  <c r="AQ271" i="1"/>
  <c r="CG271" i="1"/>
  <c r="ER271" i="1"/>
  <c r="BL271" i="1"/>
  <c r="DB271" i="1"/>
  <c r="DG272" i="1"/>
  <c r="CL272" i="1"/>
  <c r="AV272" i="1"/>
  <c r="EW272" i="1"/>
  <c r="EB272" i="1"/>
  <c r="BQ272" i="1"/>
  <c r="AP83" i="1"/>
  <c r="DV83" i="1"/>
  <c r="EQ83" i="1"/>
  <c r="CF83" i="1"/>
  <c r="DA83" i="1"/>
  <c r="GG83" i="1" s="1"/>
  <c r="BK83" i="1"/>
  <c r="DN84" i="1"/>
  <c r="FD84" i="1"/>
  <c r="BX84" i="1"/>
  <c r="EI84" i="1"/>
  <c r="BC84" i="1"/>
  <c r="CS84" i="1"/>
  <c r="FJ186" i="1"/>
  <c r="GZ186" i="1" s="1"/>
  <c r="FL188" i="1"/>
  <c r="HB188" i="1" s="1"/>
  <c r="FT188" i="1"/>
  <c r="FU195" i="1"/>
  <c r="HK195" i="1" s="1"/>
  <c r="GU196" i="1"/>
  <c r="HP196" i="1" s="1"/>
  <c r="BT91" i="1"/>
  <c r="DJ91" i="1"/>
  <c r="AY91" i="1"/>
  <c r="FU91" i="1" s="1"/>
  <c r="EE91" i="1"/>
  <c r="EZ91" i="1"/>
  <c r="CO91" i="1"/>
  <c r="FO204" i="1"/>
  <c r="HE204" i="1" s="1"/>
  <c r="ER209" i="1"/>
  <c r="DW209" i="1"/>
  <c r="AQ209" i="1"/>
  <c r="BL209" i="1"/>
  <c r="DB209" i="1"/>
  <c r="GH209" i="1" s="1"/>
  <c r="CG209" i="1"/>
  <c r="EO208" i="1"/>
  <c r="BI208" i="1"/>
  <c r="CY208" i="1"/>
  <c r="AN208" i="1"/>
  <c r="CD208" i="1"/>
  <c r="DT208" i="1"/>
  <c r="FE208" i="1"/>
  <c r="DO208" i="1"/>
  <c r="BY208" i="1"/>
  <c r="CT208" i="1"/>
  <c r="BD208" i="1"/>
  <c r="EJ208" i="1"/>
  <c r="FB210" i="1"/>
  <c r="BV210" i="1"/>
  <c r="BA210" i="1"/>
  <c r="CQ210" i="1"/>
  <c r="DL210" i="1"/>
  <c r="EG210" i="1"/>
  <c r="DI214" i="1"/>
  <c r="EY214" i="1"/>
  <c r="AX214" i="1"/>
  <c r="CN214" i="1"/>
  <c r="ED214" i="1"/>
  <c r="BS214" i="1"/>
  <c r="DF213" i="1"/>
  <c r="AU213" i="1"/>
  <c r="FQ213" i="1" s="1"/>
  <c r="EA213" i="1"/>
  <c r="CK213" i="1"/>
  <c r="EV213" i="1"/>
  <c r="BP213" i="1"/>
  <c r="DC215" i="1"/>
  <c r="ES215" i="1"/>
  <c r="AR215" i="1"/>
  <c r="DX215" i="1"/>
  <c r="GI215" i="1" s="1"/>
  <c r="CH215" i="1"/>
  <c r="BM215" i="1"/>
  <c r="Q320" i="1"/>
  <c r="Q315" i="1"/>
  <c r="CW309" i="1"/>
  <c r="GC309" i="1" s="1"/>
  <c r="EM309" i="1"/>
  <c r="DR309" i="1"/>
  <c r="Q327" i="1"/>
  <c r="BG309" i="1"/>
  <c r="CB309" i="1"/>
  <c r="AL309" i="1"/>
  <c r="CW214" i="1"/>
  <c r="AL214" i="1"/>
  <c r="CB214" i="1"/>
  <c r="DR214" i="1"/>
  <c r="EM214" i="1"/>
  <c r="GC214" i="1" s="1"/>
  <c r="BG214" i="1"/>
  <c r="EM59" i="1"/>
  <c r="CW59" i="1"/>
  <c r="BG59" i="1"/>
  <c r="DR59" i="1"/>
  <c r="GC59" i="1" s="1"/>
  <c r="CB59" i="1"/>
  <c r="AL59" i="1"/>
  <c r="AL15" i="1"/>
  <c r="EM15" i="1"/>
  <c r="DR15" i="1"/>
  <c r="CB15" i="1"/>
  <c r="BG15" i="1"/>
  <c r="CW15" i="1"/>
  <c r="GC15" i="1" s="1"/>
  <c r="W145" i="1"/>
  <c r="DC140" i="1"/>
  <c r="ES140" i="1"/>
  <c r="CH140" i="1"/>
  <c r="BM140" i="1"/>
  <c r="DX140" i="1"/>
  <c r="AR140" i="1"/>
  <c r="FN140" i="1" s="1"/>
  <c r="Y346" i="1"/>
  <c r="Y338" i="1"/>
  <c r="Y342" i="1"/>
  <c r="Y353" i="1"/>
  <c r="EU333" i="1"/>
  <c r="DE333" i="1"/>
  <c r="DZ333" i="1"/>
  <c r="CJ333" i="1"/>
  <c r="AT333" i="1"/>
  <c r="BO333" i="1"/>
  <c r="CO143" i="1"/>
  <c r="EE143" i="1"/>
  <c r="AY143" i="1"/>
  <c r="FU143" i="1" s="1"/>
  <c r="EZ143" i="1"/>
  <c r="BT143" i="1"/>
  <c r="DJ143" i="1"/>
  <c r="AA236" i="1"/>
  <c r="EB235" i="1"/>
  <c r="CL235" i="1"/>
  <c r="AV235" i="1"/>
  <c r="FR235" i="1" s="1"/>
  <c r="HH235" i="1" s="1"/>
  <c r="DG235" i="1"/>
  <c r="GM235" i="1" s="1"/>
  <c r="BQ235" i="1"/>
  <c r="EW235" i="1"/>
  <c r="X349" i="1"/>
  <c r="X362" i="1"/>
  <c r="X354" i="1"/>
  <c r="ET339" i="1"/>
  <c r="DD339" i="1"/>
  <c r="GJ339" i="1" s="1"/>
  <c r="DY339" i="1"/>
  <c r="CI339" i="1"/>
  <c r="BN339" i="1"/>
  <c r="AS339" i="1"/>
  <c r="FO339" i="1" s="1"/>
  <c r="R359" i="1"/>
  <c r="R347" i="1"/>
  <c r="CX341" i="1"/>
  <c r="DS341" i="1"/>
  <c r="EN341" i="1"/>
  <c r="R352" i="1"/>
  <c r="BH341" i="1"/>
  <c r="AM341" i="1"/>
  <c r="FI341" i="1" s="1"/>
  <c r="CC341" i="1"/>
  <c r="AE355" i="1"/>
  <c r="EF343" i="1"/>
  <c r="DK343" i="1"/>
  <c r="GQ343" i="1" s="1"/>
  <c r="FA343" i="1"/>
  <c r="AZ343" i="1"/>
  <c r="CP343" i="1"/>
  <c r="BU343" i="1"/>
  <c r="BO350" i="1"/>
  <c r="EU350" i="1"/>
  <c r="DZ350" i="1"/>
  <c r="AT350" i="1"/>
  <c r="FP350" i="1" s="1"/>
  <c r="HF350" i="1" s="1"/>
  <c r="DE350" i="1"/>
  <c r="GK350" i="1" s="1"/>
  <c r="CJ350" i="1"/>
  <c r="EZ167" i="1"/>
  <c r="EE167" i="1"/>
  <c r="CO167" i="1"/>
  <c r="AY167" i="1"/>
  <c r="BT167" i="1"/>
  <c r="DJ167" i="1"/>
  <c r="GP167" i="1" s="1"/>
  <c r="AF316" i="1"/>
  <c r="AF313" i="1"/>
  <c r="AF305" i="1"/>
  <c r="DL300" i="1"/>
  <c r="GR300" i="1" s="1"/>
  <c r="CQ300" i="1"/>
  <c r="BV300" i="1"/>
  <c r="FB300" i="1"/>
  <c r="BA300" i="1"/>
  <c r="FW300" i="1" s="1"/>
  <c r="EG300" i="1"/>
  <c r="R139" i="1"/>
  <c r="DS116" i="1"/>
  <c r="CC116" i="1"/>
  <c r="AM116" i="1"/>
  <c r="R126" i="1"/>
  <c r="EN116" i="1"/>
  <c r="BH116" i="1"/>
  <c r="CX116" i="1"/>
  <c r="GD116" i="1" s="1"/>
  <c r="R131" i="1"/>
  <c r="AO326" i="1"/>
  <c r="BJ326" i="1"/>
  <c r="CE326" i="1"/>
  <c r="CZ326" i="1"/>
  <c r="EP326" i="1"/>
  <c r="DU326" i="1"/>
  <c r="DW127" i="1"/>
  <c r="BL127" i="1"/>
  <c r="ER127" i="1"/>
  <c r="DB127" i="1"/>
  <c r="GH127" i="1" s="1"/>
  <c r="CG127" i="1"/>
  <c r="AQ127" i="1"/>
  <c r="EB112" i="1"/>
  <c r="EW112" i="1"/>
  <c r="AV112" i="1"/>
  <c r="FR112" i="1" s="1"/>
  <c r="BQ112" i="1"/>
  <c r="CL112" i="1"/>
  <c r="DG112" i="1"/>
  <c r="DS118" i="1"/>
  <c r="R136" i="1"/>
  <c r="BH118" i="1"/>
  <c r="AM118" i="1"/>
  <c r="FI118" i="1" s="1"/>
  <c r="GY118" i="1" s="1"/>
  <c r="CX118" i="1"/>
  <c r="GD118" i="1" s="1"/>
  <c r="EN118" i="1"/>
  <c r="R124" i="1"/>
  <c r="CC118" i="1"/>
  <c r="R129" i="1"/>
  <c r="EU312" i="1"/>
  <c r="Y324" i="1"/>
  <c r="DZ312" i="1"/>
  <c r="DE312" i="1"/>
  <c r="BO312" i="1"/>
  <c r="CJ312" i="1"/>
  <c r="AT312" i="1"/>
  <c r="FP312" i="1" s="1"/>
  <c r="EZ4" i="1"/>
  <c r="CO4" i="1"/>
  <c r="AY4" i="1"/>
  <c r="BT4" i="1"/>
  <c r="EE4" i="1"/>
  <c r="DJ4" i="1"/>
  <c r="BY5" i="1"/>
  <c r="EJ5" i="1"/>
  <c r="DO5" i="1"/>
  <c r="FE5" i="1"/>
  <c r="BD5" i="1"/>
  <c r="CT5" i="1"/>
  <c r="EY7" i="1"/>
  <c r="AX7" i="1"/>
  <c r="ED7" i="1"/>
  <c r="CN7" i="1"/>
  <c r="DI7" i="1"/>
  <c r="BS7" i="1"/>
  <c r="FD8" i="1"/>
  <c r="DN8" i="1"/>
  <c r="GT8" i="1" s="1"/>
  <c r="EI8" i="1"/>
  <c r="BX8" i="1"/>
  <c r="BC8" i="1"/>
  <c r="CS8" i="1"/>
  <c r="BO34" i="1"/>
  <c r="CJ34" i="1"/>
  <c r="DE34" i="1"/>
  <c r="DZ34" i="1"/>
  <c r="EU34" i="1"/>
  <c r="AT34" i="1"/>
  <c r="EZ35" i="1"/>
  <c r="BT35" i="1"/>
  <c r="DJ35" i="1"/>
  <c r="GP35" i="1" s="1"/>
  <c r="EE35" i="1"/>
  <c r="CO35" i="1"/>
  <c r="AY35" i="1"/>
  <c r="FU35" i="1" s="1"/>
  <c r="HK35" i="1" s="1"/>
  <c r="AS38" i="1"/>
  <c r="FO38" i="1" s="1"/>
  <c r="CI38" i="1"/>
  <c r="DD38" i="1"/>
  <c r="DY38" i="1"/>
  <c r="BN38" i="1"/>
  <c r="ET38" i="1"/>
  <c r="BS39" i="1"/>
  <c r="AX39" i="1"/>
  <c r="FT39" i="1" s="1"/>
  <c r="DI39" i="1"/>
  <c r="ED39" i="1"/>
  <c r="CN39" i="1"/>
  <c r="EY39" i="1"/>
  <c r="BU18" i="1"/>
  <c r="CP18" i="1"/>
  <c r="DK18" i="1"/>
  <c r="EF18" i="1"/>
  <c r="AZ18" i="1"/>
  <c r="FV18" i="1" s="1"/>
  <c r="FA18" i="1"/>
  <c r="CR43" i="1"/>
  <c r="BW43" i="1"/>
  <c r="BB43" i="1"/>
  <c r="EH43" i="1"/>
  <c r="DM43" i="1"/>
  <c r="FC43" i="1"/>
  <c r="CL45" i="1"/>
  <c r="DG45" i="1"/>
  <c r="AV45" i="1"/>
  <c r="EB45" i="1"/>
  <c r="BQ45" i="1"/>
  <c r="EW45" i="1"/>
  <c r="FB46" i="1"/>
  <c r="BA46" i="1"/>
  <c r="FW46" i="1" s="1"/>
  <c r="DL46" i="1"/>
  <c r="BV46" i="1"/>
  <c r="CQ46" i="1"/>
  <c r="EG46" i="1"/>
  <c r="AR50" i="1"/>
  <c r="FN50" i="1" s="1"/>
  <c r="BM50" i="1"/>
  <c r="DX50" i="1"/>
  <c r="ES50" i="1"/>
  <c r="DC50" i="1"/>
  <c r="CH50" i="1"/>
  <c r="EP242" i="1"/>
  <c r="CZ242" i="1"/>
  <c r="GF242" i="1" s="1"/>
  <c r="DU242" i="1"/>
  <c r="BJ242" i="1"/>
  <c r="CE242" i="1"/>
  <c r="AO242" i="1"/>
  <c r="FK242" i="1" s="1"/>
  <c r="HA242" i="1" s="1"/>
  <c r="EU52" i="1"/>
  <c r="BO52" i="1"/>
  <c r="CJ52" i="1"/>
  <c r="AT52" i="1"/>
  <c r="FP52" i="1" s="1"/>
  <c r="DZ52" i="1"/>
  <c r="DE52" i="1"/>
  <c r="AV245" i="1"/>
  <c r="BQ245" i="1"/>
  <c r="CL245" i="1"/>
  <c r="DG245" i="1"/>
  <c r="EB245" i="1"/>
  <c r="EW245" i="1"/>
  <c r="BN258" i="1"/>
  <c r="CI258" i="1"/>
  <c r="DY258" i="1"/>
  <c r="AS258" i="1"/>
  <c r="FO258" i="1" s="1"/>
  <c r="ET258" i="1"/>
  <c r="DD258" i="1"/>
  <c r="DA246" i="1"/>
  <c r="AP246" i="1"/>
  <c r="DV246" i="1"/>
  <c r="EQ246" i="1"/>
  <c r="CF246" i="1"/>
  <c r="BK246" i="1"/>
  <c r="EV252" i="1"/>
  <c r="EA252" i="1"/>
  <c r="DF252" i="1"/>
  <c r="CK252" i="1"/>
  <c r="BP252" i="1"/>
  <c r="AU252" i="1"/>
  <c r="W62" i="1"/>
  <c r="CH57" i="1"/>
  <c r="DX57" i="1"/>
  <c r="AR57" i="1"/>
  <c r="BM57" i="1"/>
  <c r="ES57" i="1"/>
  <c r="DC57" i="1"/>
  <c r="AZ261" i="1"/>
  <c r="BU261" i="1"/>
  <c r="EF261" i="1"/>
  <c r="FA261" i="1"/>
  <c r="DK261" i="1"/>
  <c r="CP261" i="1"/>
  <c r="DP58" i="1"/>
  <c r="BE58" i="1"/>
  <c r="CU58" i="1"/>
  <c r="FF58" i="1"/>
  <c r="EK58" i="1"/>
  <c r="BZ58" i="1"/>
  <c r="CY255" i="1"/>
  <c r="AN255" i="1"/>
  <c r="FJ255" i="1" s="1"/>
  <c r="DT255" i="1"/>
  <c r="EO255" i="1"/>
  <c r="CD255" i="1"/>
  <c r="BI255" i="1"/>
  <c r="DD65" i="1"/>
  <c r="GJ65" i="1" s="1"/>
  <c r="DY65" i="1"/>
  <c r="AS65" i="1"/>
  <c r="CI65" i="1"/>
  <c r="X70" i="1"/>
  <c r="BN65" i="1"/>
  <c r="ET65" i="1"/>
  <c r="AU175" i="1"/>
  <c r="DF175" i="1"/>
  <c r="GL175" i="1" s="1"/>
  <c r="EA175" i="1"/>
  <c r="EV175" i="1"/>
  <c r="CK175" i="1"/>
  <c r="BP175" i="1"/>
  <c r="BU263" i="1"/>
  <c r="EF263" i="1"/>
  <c r="CP263" i="1"/>
  <c r="FA263" i="1"/>
  <c r="DK263" i="1"/>
  <c r="AZ263" i="1"/>
  <c r="EU265" i="1"/>
  <c r="AT265" i="1"/>
  <c r="DZ265" i="1"/>
  <c r="BO265" i="1"/>
  <c r="CJ265" i="1"/>
  <c r="DE265" i="1"/>
  <c r="GK265" i="1" s="1"/>
  <c r="DV269" i="1"/>
  <c r="EQ269" i="1"/>
  <c r="AP269" i="1"/>
  <c r="DA269" i="1"/>
  <c r="GG269" i="1" s="1"/>
  <c r="BK269" i="1"/>
  <c r="CF269" i="1"/>
  <c r="FD270" i="1"/>
  <c r="BC270" i="1"/>
  <c r="FY270" i="1" s="1"/>
  <c r="HO270" i="1" s="1"/>
  <c r="BX270" i="1"/>
  <c r="CS270" i="1"/>
  <c r="EI270" i="1"/>
  <c r="DN270" i="1"/>
  <c r="GT270" i="1" s="1"/>
  <c r="AW81" i="1"/>
  <c r="FS81" i="1" s="1"/>
  <c r="CM81" i="1"/>
  <c r="EX81" i="1"/>
  <c r="DH81" i="1"/>
  <c r="GN81" i="1" s="1"/>
  <c r="EC81" i="1"/>
  <c r="BR81" i="1"/>
  <c r="BW82" i="1"/>
  <c r="DM82" i="1"/>
  <c r="FC82" i="1"/>
  <c r="CR82" i="1"/>
  <c r="EH82" i="1"/>
  <c r="BB82" i="1"/>
  <c r="FX82" i="1" s="1"/>
  <c r="BQ84" i="1"/>
  <c r="EW84" i="1"/>
  <c r="DG84" i="1"/>
  <c r="EB84" i="1"/>
  <c r="AV84" i="1"/>
  <c r="CL84" i="1"/>
  <c r="AP87" i="1"/>
  <c r="DV87" i="1"/>
  <c r="BK87" i="1"/>
  <c r="EQ87" i="1"/>
  <c r="CF87" i="1"/>
  <c r="DA87" i="1"/>
  <c r="GF186" i="1"/>
  <c r="HA186" i="1" s="1"/>
  <c r="FV195" i="1"/>
  <c r="HL195" i="1" s="1"/>
  <c r="GA196" i="1"/>
  <c r="FU198" i="1"/>
  <c r="BU91" i="1"/>
  <c r="EF91" i="1"/>
  <c r="DK91" i="1"/>
  <c r="AZ91" i="1"/>
  <c r="FA91" i="1"/>
  <c r="CP91" i="1"/>
  <c r="FP204" i="1"/>
  <c r="HF204" i="1" s="1"/>
  <c r="FU205" i="1"/>
  <c r="ES209" i="1"/>
  <c r="DX209" i="1"/>
  <c r="AR209" i="1"/>
  <c r="BM209" i="1"/>
  <c r="DC209" i="1"/>
  <c r="CH209" i="1"/>
  <c r="EP208" i="1"/>
  <c r="CZ208" i="1"/>
  <c r="GF208" i="1" s="1"/>
  <c r="BJ208" i="1"/>
  <c r="CE208" i="1"/>
  <c r="AO208" i="1"/>
  <c r="DU208" i="1"/>
  <c r="FF208" i="1"/>
  <c r="DP208" i="1"/>
  <c r="CU208" i="1"/>
  <c r="BZ208" i="1"/>
  <c r="EK208" i="1"/>
  <c r="BE208" i="1"/>
  <c r="FC210" i="1"/>
  <c r="BW210" i="1"/>
  <c r="BB210" i="1"/>
  <c r="DM210" i="1"/>
  <c r="CR210" i="1"/>
  <c r="EH210" i="1"/>
  <c r="DJ214" i="1"/>
  <c r="EZ214" i="1"/>
  <c r="EE214" i="1"/>
  <c r="CO214" i="1"/>
  <c r="AY214" i="1"/>
  <c r="BT214" i="1"/>
  <c r="EB96" i="1"/>
  <c r="DG96" i="1"/>
  <c r="GM96" i="1" s="1"/>
  <c r="BQ96" i="1"/>
  <c r="EW96" i="1"/>
  <c r="AV96" i="1"/>
  <c r="CL96" i="1"/>
  <c r="DY215" i="1"/>
  <c r="ET215" i="1"/>
  <c r="DD215" i="1"/>
  <c r="AS215" i="1"/>
  <c r="FO215" i="1" s="1"/>
  <c r="CI215" i="1"/>
  <c r="BN215" i="1"/>
  <c r="Q310" i="1"/>
  <c r="Q314" i="1"/>
  <c r="Q306" i="1"/>
  <c r="CW301" i="1"/>
  <c r="AL301" i="1"/>
  <c r="BG301" i="1"/>
  <c r="DR301" i="1"/>
  <c r="EM301" i="1"/>
  <c r="CB301" i="1"/>
  <c r="GC206" i="1"/>
  <c r="EM64" i="1"/>
  <c r="DR64" i="1"/>
  <c r="CB64" i="1"/>
  <c r="AL64" i="1"/>
  <c r="FH64" i="1" s="1"/>
  <c r="GX64" i="1" s="1"/>
  <c r="Q69" i="1"/>
  <c r="BG64" i="1"/>
  <c r="CW64" i="1"/>
  <c r="GC64" i="1" s="1"/>
  <c r="CW37" i="1"/>
  <c r="GC37" i="1" s="1"/>
  <c r="BG37" i="1"/>
  <c r="EM37" i="1"/>
  <c r="CB37" i="1"/>
  <c r="AL37" i="1"/>
  <c r="FH37" i="1" s="1"/>
  <c r="GX37" i="1" s="1"/>
  <c r="DR37" i="1"/>
  <c r="X33" i="1"/>
  <c r="X10" i="1"/>
  <c r="X302" i="1"/>
  <c r="X111" i="1"/>
  <c r="AC302" i="1"/>
  <c r="AC111" i="1"/>
  <c r="AA302" i="1"/>
  <c r="AA111" i="1"/>
  <c r="R10" i="1"/>
  <c r="R33" i="1"/>
  <c r="AG268" i="1"/>
  <c r="AG77" i="1"/>
  <c r="S268" i="1"/>
  <c r="S77" i="1"/>
  <c r="U33" i="1"/>
  <c r="U10" i="1"/>
  <c r="AJ267" i="1"/>
  <c r="AJ176" i="1"/>
  <c r="AJ76" i="1"/>
  <c r="AC268" i="1"/>
  <c r="AC77" i="1"/>
  <c r="AD268" i="1"/>
  <c r="AD77" i="1"/>
  <c r="W268" i="1"/>
  <c r="W77" i="1"/>
  <c r="X267" i="1"/>
  <c r="X176" i="1"/>
  <c r="X76" i="1"/>
  <c r="X145" i="1"/>
  <c r="AS140" i="1"/>
  <c r="DY140" i="1"/>
  <c r="ET140" i="1"/>
  <c r="DD140" i="1"/>
  <c r="GJ140" i="1" s="1"/>
  <c r="CI140" i="1"/>
  <c r="BN140" i="1"/>
  <c r="Z338" i="1"/>
  <c r="Z346" i="1"/>
  <c r="Z342" i="1"/>
  <c r="Z353" i="1"/>
  <c r="BP333" i="1"/>
  <c r="EV333" i="1"/>
  <c r="DF333" i="1"/>
  <c r="GL333" i="1" s="1"/>
  <c r="CK333" i="1"/>
  <c r="AU333" i="1"/>
  <c r="EA333" i="1"/>
  <c r="CP143" i="1"/>
  <c r="FA143" i="1"/>
  <c r="DK143" i="1"/>
  <c r="AZ143" i="1"/>
  <c r="EF143" i="1"/>
  <c r="BU143" i="1"/>
  <c r="AB236" i="1"/>
  <c r="EC235" i="1"/>
  <c r="AW235" i="1"/>
  <c r="FS235" i="1" s="1"/>
  <c r="CM235" i="1"/>
  <c r="DH235" i="1"/>
  <c r="BR235" i="1"/>
  <c r="EX235" i="1"/>
  <c r="Y349" i="1"/>
  <c r="DZ339" i="1"/>
  <c r="EU339" i="1"/>
  <c r="Y354" i="1"/>
  <c r="DE339" i="1"/>
  <c r="Y362" i="1"/>
  <c r="CJ339" i="1"/>
  <c r="AT339" i="1"/>
  <c r="FP339" i="1" s="1"/>
  <c r="BO339" i="1"/>
  <c r="S359" i="1"/>
  <c r="DT341" i="1"/>
  <c r="EO341" i="1"/>
  <c r="S347" i="1"/>
  <c r="S352" i="1"/>
  <c r="CY341" i="1"/>
  <c r="BI341" i="1"/>
  <c r="AN341" i="1"/>
  <c r="CD341" i="1"/>
  <c r="AF355" i="1"/>
  <c r="EG343" i="1"/>
  <c r="DL343" i="1"/>
  <c r="FB343" i="1"/>
  <c r="BA343" i="1"/>
  <c r="CQ343" i="1"/>
  <c r="BV343" i="1"/>
  <c r="EA159" i="1"/>
  <c r="DF159" i="1"/>
  <c r="GL159" i="1" s="1"/>
  <c r="BP159" i="1"/>
  <c r="EV159" i="1"/>
  <c r="CK159" i="1"/>
  <c r="AU159" i="1"/>
  <c r="AB304" i="1"/>
  <c r="EC299" i="1"/>
  <c r="CM299" i="1"/>
  <c r="DH299" i="1"/>
  <c r="GN299" i="1" s="1"/>
  <c r="AW299" i="1"/>
  <c r="FS299" i="1" s="1"/>
  <c r="HI299" i="1" s="1"/>
  <c r="BR299" i="1"/>
  <c r="EX299" i="1"/>
  <c r="EH109" i="1"/>
  <c r="BW109" i="1"/>
  <c r="BB109" i="1"/>
  <c r="AG122" i="1"/>
  <c r="AG125" i="1"/>
  <c r="AG114" i="1"/>
  <c r="FC109" i="1"/>
  <c r="AG137" i="1"/>
  <c r="DM109" i="1"/>
  <c r="GS109" i="1" s="1"/>
  <c r="CR109" i="1"/>
  <c r="AI330" i="1"/>
  <c r="AI317" i="1"/>
  <c r="DO307" i="1"/>
  <c r="GU307" i="1" s="1"/>
  <c r="AI322" i="1"/>
  <c r="FE307" i="1"/>
  <c r="EJ307" i="1"/>
  <c r="BD307" i="1"/>
  <c r="CT307" i="1"/>
  <c r="BY307" i="1"/>
  <c r="DA135" i="1"/>
  <c r="CF135" i="1"/>
  <c r="DV135" i="1"/>
  <c r="AP135" i="1"/>
  <c r="BK135" i="1"/>
  <c r="EQ135" i="1"/>
  <c r="EF127" i="1"/>
  <c r="FA127" i="1"/>
  <c r="DK127" i="1"/>
  <c r="CP127" i="1"/>
  <c r="BU127" i="1"/>
  <c r="AZ127" i="1"/>
  <c r="AW303" i="1"/>
  <c r="EC303" i="1"/>
  <c r="CM303" i="1"/>
  <c r="DH303" i="1"/>
  <c r="BR303" i="1"/>
  <c r="EX303" i="1"/>
  <c r="X323" i="1"/>
  <c r="DY311" i="1"/>
  <c r="ET311" i="1"/>
  <c r="DD311" i="1"/>
  <c r="GJ311" i="1" s="1"/>
  <c r="BN311" i="1"/>
  <c r="AS311" i="1"/>
  <c r="CI311" i="1"/>
  <c r="EV121" i="1"/>
  <c r="Z133" i="1"/>
  <c r="BP121" i="1"/>
  <c r="CK121" i="1"/>
  <c r="AU121" i="1"/>
  <c r="FQ121" i="1" s="1"/>
  <c r="EA121" i="1"/>
  <c r="DF121" i="1"/>
  <c r="FA4" i="1"/>
  <c r="CP4" i="1"/>
  <c r="AZ4" i="1"/>
  <c r="FV4" i="1" s="1"/>
  <c r="HL4" i="1" s="1"/>
  <c r="BU4" i="1"/>
  <c r="EF4" i="1"/>
  <c r="DK4" i="1"/>
  <c r="GQ4" i="1" s="1"/>
  <c r="BE5" i="1"/>
  <c r="CU5" i="1"/>
  <c r="EK5" i="1"/>
  <c r="BZ5" i="1"/>
  <c r="FF5" i="1"/>
  <c r="DP5" i="1"/>
  <c r="DW30" i="1"/>
  <c r="CG30" i="1"/>
  <c r="AQ30" i="1"/>
  <c r="FM30" i="1" s="1"/>
  <c r="HC30" i="1" s="1"/>
  <c r="ER30" i="1"/>
  <c r="BL30" i="1"/>
  <c r="DB30" i="1"/>
  <c r="GH30" i="1" s="1"/>
  <c r="BV9" i="1"/>
  <c r="EG9" i="1"/>
  <c r="CQ9" i="1"/>
  <c r="FB9" i="1"/>
  <c r="DL9" i="1"/>
  <c r="GR9" i="1" s="1"/>
  <c r="BA9" i="1"/>
  <c r="DN11" i="1"/>
  <c r="BX11" i="1"/>
  <c r="CS11" i="1"/>
  <c r="EI11" i="1"/>
  <c r="BC11" i="1"/>
  <c r="FD11" i="1"/>
  <c r="BJ14" i="1"/>
  <c r="EP14" i="1"/>
  <c r="CZ14" i="1"/>
  <c r="CE14" i="1"/>
  <c r="DU14" i="1"/>
  <c r="AO14" i="1"/>
  <c r="BB15" i="1"/>
  <c r="CR15" i="1"/>
  <c r="EH15" i="1"/>
  <c r="DM15" i="1"/>
  <c r="FC15" i="1"/>
  <c r="BW15" i="1"/>
  <c r="FX15" i="1" s="1"/>
  <c r="S26" i="1"/>
  <c r="EO17" i="1"/>
  <c r="DT17" i="1"/>
  <c r="AN17" i="1"/>
  <c r="CY17" i="1"/>
  <c r="GE17" i="1" s="1"/>
  <c r="CD17" i="1"/>
  <c r="BI17" i="1"/>
  <c r="AI26" i="1"/>
  <c r="FE17" i="1"/>
  <c r="EJ17" i="1"/>
  <c r="DO17" i="1"/>
  <c r="BD17" i="1"/>
  <c r="CT17" i="1"/>
  <c r="BY17" i="1"/>
  <c r="BH43" i="1"/>
  <c r="AM43" i="1"/>
  <c r="CC43" i="1"/>
  <c r="DS43" i="1"/>
  <c r="EN43" i="1"/>
  <c r="CX43" i="1"/>
  <c r="GD43" i="1" s="1"/>
  <c r="ES44" i="1"/>
  <c r="AR44" i="1"/>
  <c r="DX44" i="1"/>
  <c r="CH44" i="1"/>
  <c r="DC44" i="1"/>
  <c r="BM44" i="1"/>
  <c r="DP45" i="1"/>
  <c r="EK45" i="1"/>
  <c r="CU45" i="1"/>
  <c r="FF45" i="1"/>
  <c r="BE45" i="1"/>
  <c r="BZ45" i="1"/>
  <c r="AQ24" i="1"/>
  <c r="DW24" i="1"/>
  <c r="BL24" i="1"/>
  <c r="ER24" i="1"/>
  <c r="CG24" i="1"/>
  <c r="DB24" i="1"/>
  <c r="DG48" i="1"/>
  <c r="BQ48" i="1"/>
  <c r="EW48" i="1"/>
  <c r="EB48" i="1"/>
  <c r="AV48" i="1"/>
  <c r="CL48" i="1"/>
  <c r="AX51" i="1"/>
  <c r="FT51" i="1" s="1"/>
  <c r="HJ51" i="1" s="1"/>
  <c r="EY51" i="1"/>
  <c r="ED51" i="1"/>
  <c r="DI51" i="1"/>
  <c r="GO51" i="1" s="1"/>
  <c r="CN51" i="1"/>
  <c r="BS51" i="1"/>
  <c r="CP244" i="1"/>
  <c r="DK244" i="1"/>
  <c r="FA244" i="1"/>
  <c r="BU244" i="1"/>
  <c r="EF244" i="1"/>
  <c r="AZ244" i="1"/>
  <c r="FV244" i="1" s="1"/>
  <c r="FF54" i="1"/>
  <c r="BZ54" i="1"/>
  <c r="BE54" i="1"/>
  <c r="EK54" i="1"/>
  <c r="CU54" i="1"/>
  <c r="DP54" i="1"/>
  <c r="BW59" i="1"/>
  <c r="DM59" i="1"/>
  <c r="GS59" i="1" s="1"/>
  <c r="CR59" i="1"/>
  <c r="BB59" i="1"/>
  <c r="FC59" i="1"/>
  <c r="EH59" i="1"/>
  <c r="CG246" i="1"/>
  <c r="AQ246" i="1"/>
  <c r="DW246" i="1"/>
  <c r="ER246" i="1"/>
  <c r="BL246" i="1"/>
  <c r="DB246" i="1"/>
  <c r="CY247" i="1"/>
  <c r="DT247" i="1"/>
  <c r="EO247" i="1"/>
  <c r="GE247" i="1" s="1"/>
  <c r="CD247" i="1"/>
  <c r="AN247" i="1"/>
  <c r="BI247" i="1"/>
  <c r="ET248" i="1"/>
  <c r="BN248" i="1"/>
  <c r="CI248" i="1"/>
  <c r="DD248" i="1"/>
  <c r="AS248" i="1"/>
  <c r="FO248" i="1" s="1"/>
  <c r="DY248" i="1"/>
  <c r="AP58" i="1"/>
  <c r="DV58" i="1"/>
  <c r="CF58" i="1"/>
  <c r="DA58" i="1"/>
  <c r="EQ58" i="1"/>
  <c r="BK58" i="1"/>
  <c r="AR254" i="1"/>
  <c r="FN254" i="1" s="1"/>
  <c r="HD254" i="1" s="1"/>
  <c r="DX254" i="1"/>
  <c r="CH254" i="1"/>
  <c r="BM254" i="1"/>
  <c r="DC254" i="1"/>
  <c r="GI254" i="1" s="1"/>
  <c r="ES254" i="1"/>
  <c r="AB69" i="1"/>
  <c r="EC64" i="1"/>
  <c r="DH64" i="1"/>
  <c r="GN64" i="1" s="1"/>
  <c r="EX64" i="1"/>
  <c r="BR64" i="1"/>
  <c r="AW64" i="1"/>
  <c r="CM64" i="1"/>
  <c r="AY257" i="1"/>
  <c r="EZ257" i="1"/>
  <c r="BT257" i="1"/>
  <c r="EE257" i="1"/>
  <c r="DJ257" i="1"/>
  <c r="CO257" i="1"/>
  <c r="BY71" i="1"/>
  <c r="FE71" i="1"/>
  <c r="EJ71" i="1"/>
  <c r="CT71" i="1"/>
  <c r="DO71" i="1"/>
  <c r="BD71" i="1"/>
  <c r="FZ71" i="1" s="1"/>
  <c r="DV264" i="1"/>
  <c r="DA264" i="1"/>
  <c r="AP264" i="1"/>
  <c r="BK264" i="1"/>
  <c r="CF264" i="1"/>
  <c r="EQ264" i="1"/>
  <c r="EI265" i="1"/>
  <c r="BC265" i="1"/>
  <c r="FD265" i="1"/>
  <c r="BX265" i="1"/>
  <c r="CS265" i="1"/>
  <c r="DN265" i="1"/>
  <c r="GT265" i="1" s="1"/>
  <c r="EE269" i="1"/>
  <c r="EZ269" i="1"/>
  <c r="AY269" i="1"/>
  <c r="BT269" i="1"/>
  <c r="DJ269" i="1"/>
  <c r="GP269" i="1" s="1"/>
  <c r="CO269" i="1"/>
  <c r="BN271" i="1"/>
  <c r="CI271" i="1"/>
  <c r="AS271" i="1"/>
  <c r="DY271" i="1"/>
  <c r="ET271" i="1"/>
  <c r="DD271" i="1"/>
  <c r="GJ271" i="1" s="1"/>
  <c r="CN272" i="1"/>
  <c r="DI272" i="1"/>
  <c r="EY272" i="1"/>
  <c r="AX272" i="1"/>
  <c r="FT272" i="1" s="1"/>
  <c r="BS272" i="1"/>
  <c r="ED272" i="1"/>
  <c r="AR274" i="1"/>
  <c r="ES274" i="1"/>
  <c r="CH274" i="1"/>
  <c r="DC274" i="1"/>
  <c r="DX274" i="1"/>
  <c r="BM274" i="1"/>
  <c r="FN274" i="1" s="1"/>
  <c r="BE275" i="1"/>
  <c r="FF275" i="1"/>
  <c r="BZ275" i="1"/>
  <c r="EK275" i="1"/>
  <c r="CU275" i="1"/>
  <c r="DP275" i="1"/>
  <c r="AY87" i="1"/>
  <c r="EE87" i="1"/>
  <c r="BT87" i="1"/>
  <c r="EZ87" i="1"/>
  <c r="DJ87" i="1"/>
  <c r="CO87" i="1"/>
  <c r="GU184" i="1"/>
  <c r="FO185" i="1"/>
  <c r="HE185" i="1" s="1"/>
  <c r="GO186" i="1"/>
  <c r="FI187" i="1"/>
  <c r="GY187" i="1" s="1"/>
  <c r="GI188" i="1"/>
  <c r="FV188" i="1"/>
  <c r="HL188" i="1" s="1"/>
  <c r="GO196" i="1"/>
  <c r="GT197" i="1"/>
  <c r="GQ198" i="1"/>
  <c r="HL198" i="1" s="1"/>
  <c r="FT203" i="1"/>
  <c r="HJ203" i="1" s="1"/>
  <c r="GT204" i="1"/>
  <c r="FN205" i="1"/>
  <c r="HD205" i="1" s="1"/>
  <c r="GN206" i="1"/>
  <c r="HI206" i="1" s="1"/>
  <c r="FB92" i="1"/>
  <c r="EG92" i="1"/>
  <c r="CQ92" i="1"/>
  <c r="BV92" i="1"/>
  <c r="DL92" i="1"/>
  <c r="BA92" i="1"/>
  <c r="EY93" i="1"/>
  <c r="ED93" i="1"/>
  <c r="AX93" i="1"/>
  <c r="CN93" i="1"/>
  <c r="BS93" i="1"/>
  <c r="FT93" i="1" s="1"/>
  <c r="DI93" i="1"/>
  <c r="EV94" i="1"/>
  <c r="CK94" i="1"/>
  <c r="BP94" i="1"/>
  <c r="EA94" i="1"/>
  <c r="AU94" i="1"/>
  <c r="DF94" i="1"/>
  <c r="GL94" i="1" s="1"/>
  <c r="DC95" i="1"/>
  <c r="GI95" i="1" s="1"/>
  <c r="AR95" i="1"/>
  <c r="FN95" i="1" s="1"/>
  <c r="CH95" i="1"/>
  <c r="DX95" i="1"/>
  <c r="ES95" i="1"/>
  <c r="BM95" i="1"/>
  <c r="CZ213" i="1"/>
  <c r="CE213" i="1"/>
  <c r="AO213" i="1"/>
  <c r="FK213" i="1" s="1"/>
  <c r="BJ213" i="1"/>
  <c r="EP213" i="1"/>
  <c r="DU213" i="1"/>
  <c r="BZ96" i="1"/>
  <c r="FF96" i="1"/>
  <c r="DP96" i="1"/>
  <c r="EK96" i="1"/>
  <c r="CU96" i="1"/>
  <c r="BE96" i="1"/>
  <c r="EH97" i="1"/>
  <c r="BW97" i="1"/>
  <c r="FC97" i="1"/>
  <c r="DM97" i="1"/>
  <c r="BB97" i="1"/>
  <c r="CR97" i="1"/>
  <c r="Q349" i="1"/>
  <c r="DR339" i="1"/>
  <c r="CW339" i="1"/>
  <c r="EM339" i="1"/>
  <c r="Q362" i="1"/>
  <c r="Q354" i="1"/>
  <c r="CB339" i="1"/>
  <c r="BG339" i="1"/>
  <c r="AL339" i="1"/>
  <c r="FH339" i="1" s="1"/>
  <c r="GC198" i="1"/>
  <c r="AL274" i="1"/>
  <c r="EM274" i="1"/>
  <c r="CB274" i="1"/>
  <c r="CW274" i="1"/>
  <c r="DR274" i="1"/>
  <c r="BG274" i="1"/>
  <c r="GT207" i="1"/>
  <c r="V348" i="1"/>
  <c r="V345" i="1"/>
  <c r="V337" i="1"/>
  <c r="AQ332" i="1"/>
  <c r="DB332" i="1"/>
  <c r="DW332" i="1"/>
  <c r="ER332" i="1"/>
  <c r="BL332" i="1"/>
  <c r="CG332" i="1"/>
  <c r="CL142" i="1"/>
  <c r="AV142" i="1"/>
  <c r="AA162" i="1"/>
  <c r="AA151" i="1"/>
  <c r="AA155" i="1"/>
  <c r="AA170" i="1"/>
  <c r="EW142" i="1"/>
  <c r="BQ142" i="1"/>
  <c r="EB142" i="1"/>
  <c r="AA147" i="1"/>
  <c r="DG142" i="1"/>
  <c r="ED144" i="1"/>
  <c r="EY144" i="1"/>
  <c r="DI144" i="1"/>
  <c r="GO144" i="1" s="1"/>
  <c r="CN144" i="1"/>
  <c r="AX144" i="1"/>
  <c r="BS144" i="1"/>
  <c r="DN148" i="1"/>
  <c r="GT148" i="1" s="1"/>
  <c r="AH171" i="1"/>
  <c r="AH163" i="1"/>
  <c r="FD148" i="1"/>
  <c r="BX148" i="1"/>
  <c r="AH158" i="1"/>
  <c r="EI148" i="1"/>
  <c r="BC148" i="1"/>
  <c r="CS148" i="1"/>
  <c r="AB161" i="1"/>
  <c r="EX150" i="1"/>
  <c r="CM150" i="1"/>
  <c r="AB156" i="1"/>
  <c r="BR150" i="1"/>
  <c r="AB168" i="1"/>
  <c r="DH150" i="1"/>
  <c r="AW150" i="1"/>
  <c r="EC150" i="1"/>
  <c r="DW153" i="1"/>
  <c r="V165" i="1"/>
  <c r="ER153" i="1"/>
  <c r="DB153" i="1"/>
  <c r="GH153" i="1" s="1"/>
  <c r="CG153" i="1"/>
  <c r="BL153" i="1"/>
  <c r="AQ153" i="1"/>
  <c r="FM153" i="1" s="1"/>
  <c r="AV350" i="1"/>
  <c r="CL350" i="1"/>
  <c r="EB350" i="1"/>
  <c r="BQ350" i="1"/>
  <c r="DG350" i="1"/>
  <c r="GM350" i="1" s="1"/>
  <c r="EW350" i="1"/>
  <c r="FB167" i="1"/>
  <c r="CQ167" i="1"/>
  <c r="BA167" i="1"/>
  <c r="EG167" i="1"/>
  <c r="DL167" i="1"/>
  <c r="BV167" i="1"/>
  <c r="AH305" i="1"/>
  <c r="AH313" i="1"/>
  <c r="AH316" i="1"/>
  <c r="BX300" i="1"/>
  <c r="DN300" i="1"/>
  <c r="CS300" i="1"/>
  <c r="BC300" i="1"/>
  <c r="FD300" i="1"/>
  <c r="EI300" i="1"/>
  <c r="DU116" i="1"/>
  <c r="AO116" i="1"/>
  <c r="CZ116" i="1"/>
  <c r="EP116" i="1"/>
  <c r="BJ116" i="1"/>
  <c r="T139" i="1"/>
  <c r="CE116" i="1"/>
  <c r="T131" i="1"/>
  <c r="T126" i="1"/>
  <c r="BL326" i="1"/>
  <c r="CG326" i="1"/>
  <c r="AQ326" i="1"/>
  <c r="FM326" i="1" s="1"/>
  <c r="DB326" i="1"/>
  <c r="ER326" i="1"/>
  <c r="DW326" i="1"/>
  <c r="FB318" i="1"/>
  <c r="EG318" i="1"/>
  <c r="DL318" i="1"/>
  <c r="CQ318" i="1"/>
  <c r="BV318" i="1"/>
  <c r="BA318" i="1"/>
  <c r="AJ327" i="1"/>
  <c r="EK309" i="1"/>
  <c r="AJ320" i="1"/>
  <c r="AJ315" i="1"/>
  <c r="FF309" i="1"/>
  <c r="DP309" i="1"/>
  <c r="GV309" i="1" s="1"/>
  <c r="BZ309" i="1"/>
  <c r="BE309" i="1"/>
  <c r="CU309" i="1"/>
  <c r="EO121" i="1"/>
  <c r="BI121" i="1"/>
  <c r="S133" i="1"/>
  <c r="DT121" i="1"/>
  <c r="AN121" i="1"/>
  <c r="CD121" i="1"/>
  <c r="CY121" i="1"/>
  <c r="DI28" i="1"/>
  <c r="EY28" i="1"/>
  <c r="CN28" i="1"/>
  <c r="AX28" i="1"/>
  <c r="ED28" i="1"/>
  <c r="BS28" i="1"/>
  <c r="BX6" i="1"/>
  <c r="EI6" i="1"/>
  <c r="CS6" i="1"/>
  <c r="DN6" i="1"/>
  <c r="BC6" i="1"/>
  <c r="FY6" i="1" s="1"/>
  <c r="FD6" i="1"/>
  <c r="EX31" i="1"/>
  <c r="AW31" i="1"/>
  <c r="CM31" i="1"/>
  <c r="BR31" i="1"/>
  <c r="DH31" i="1"/>
  <c r="EC31" i="1"/>
  <c r="DG11" i="1"/>
  <c r="CL11" i="1"/>
  <c r="BQ11" i="1"/>
  <c r="EW11" i="1"/>
  <c r="EB11" i="1"/>
  <c r="AV11" i="1"/>
  <c r="FR11" i="1" s="1"/>
  <c r="BA35" i="1"/>
  <c r="FB35" i="1"/>
  <c r="EG35" i="1"/>
  <c r="CQ35" i="1"/>
  <c r="DL35" i="1"/>
  <c r="BV35" i="1"/>
  <c r="AU38" i="1"/>
  <c r="FQ38" i="1" s="1"/>
  <c r="CK38" i="1"/>
  <c r="BP38" i="1"/>
  <c r="DF38" i="1"/>
  <c r="EA38" i="1"/>
  <c r="EV38" i="1"/>
  <c r="BU16" i="1"/>
  <c r="AZ16" i="1"/>
  <c r="CP16" i="1"/>
  <c r="EF16" i="1"/>
  <c r="DK16" i="1"/>
  <c r="FA16" i="1"/>
  <c r="GQ16" i="1" s="1"/>
  <c r="CM49" i="1"/>
  <c r="AW49" i="1"/>
  <c r="EC49" i="1"/>
  <c r="DH49" i="1"/>
  <c r="GN49" i="1" s="1"/>
  <c r="BR49" i="1"/>
  <c r="EX49" i="1"/>
  <c r="BT19" i="1"/>
  <c r="EZ19" i="1"/>
  <c r="AY19" i="1"/>
  <c r="FU19" i="1" s="1"/>
  <c r="HK19" i="1" s="1"/>
  <c r="CO19" i="1"/>
  <c r="EE19" i="1"/>
  <c r="DJ19" i="1"/>
  <c r="GP19" i="1" s="1"/>
  <c r="BY43" i="1"/>
  <c r="BD43" i="1"/>
  <c r="CT43" i="1"/>
  <c r="EJ43" i="1"/>
  <c r="FE43" i="1"/>
  <c r="DO43" i="1"/>
  <c r="DA45" i="1"/>
  <c r="AP45" i="1"/>
  <c r="FL45" i="1" s="1"/>
  <c r="DV45" i="1"/>
  <c r="BK45" i="1"/>
  <c r="CF45" i="1"/>
  <c r="EQ45" i="1"/>
  <c r="CZ25" i="1"/>
  <c r="GF25" i="1" s="1"/>
  <c r="HA25" i="1" s="1"/>
  <c r="BJ25" i="1"/>
  <c r="EP25" i="1"/>
  <c r="DU25" i="1"/>
  <c r="AO25" i="1"/>
  <c r="FK25" i="1" s="1"/>
  <c r="CE25" i="1"/>
  <c r="AN243" i="1"/>
  <c r="CY243" i="1"/>
  <c r="EO243" i="1"/>
  <c r="BI243" i="1"/>
  <c r="CD243" i="1"/>
  <c r="DT243" i="1"/>
  <c r="CI53" i="1"/>
  <c r="AS53" i="1"/>
  <c r="BN53" i="1"/>
  <c r="DY53" i="1"/>
  <c r="DD53" i="1"/>
  <c r="GJ53" i="1" s="1"/>
  <c r="ET53" i="1"/>
  <c r="CS258" i="1"/>
  <c r="FD258" i="1"/>
  <c r="BC258" i="1"/>
  <c r="FY258" i="1" s="1"/>
  <c r="EI258" i="1"/>
  <c r="BX258" i="1"/>
  <c r="DN258" i="1"/>
  <c r="AE60" i="1"/>
  <c r="AZ55" i="1"/>
  <c r="EF55" i="1"/>
  <c r="DK55" i="1"/>
  <c r="GQ55" i="1" s="1"/>
  <c r="BU55" i="1"/>
  <c r="FA55" i="1"/>
  <c r="CP55" i="1"/>
  <c r="EP252" i="1"/>
  <c r="DU252" i="1"/>
  <c r="BJ252" i="1"/>
  <c r="CE252" i="1"/>
  <c r="CZ252" i="1"/>
  <c r="AO252" i="1"/>
  <c r="FK252" i="1" s="1"/>
  <c r="FF260" i="1"/>
  <c r="BZ260" i="1"/>
  <c r="DP260" i="1"/>
  <c r="EK260" i="1"/>
  <c r="CU260" i="1"/>
  <c r="BE260" i="1"/>
  <c r="AV174" i="1"/>
  <c r="FR174" i="1" s="1"/>
  <c r="EB174" i="1"/>
  <c r="CL174" i="1"/>
  <c r="DG174" i="1"/>
  <c r="BQ174" i="1"/>
  <c r="EW174" i="1"/>
  <c r="EG63" i="1"/>
  <c r="CQ63" i="1"/>
  <c r="BV63" i="1"/>
  <c r="DL63" i="1"/>
  <c r="GR63" i="1" s="1"/>
  <c r="FB63" i="1"/>
  <c r="BA63" i="1"/>
  <c r="AF68" i="1"/>
  <c r="FD256" i="1"/>
  <c r="BC256" i="1"/>
  <c r="CS256" i="1"/>
  <c r="EI256" i="1"/>
  <c r="DN256" i="1"/>
  <c r="BX256" i="1"/>
  <c r="EP71" i="1"/>
  <c r="DU71" i="1"/>
  <c r="CE71" i="1"/>
  <c r="AO71" i="1"/>
  <c r="CZ71" i="1"/>
  <c r="BJ71" i="1"/>
  <c r="BZ262" i="1"/>
  <c r="FF262" i="1"/>
  <c r="CU262" i="1"/>
  <c r="BE262" i="1"/>
  <c r="EK262" i="1"/>
  <c r="DP262" i="1"/>
  <c r="DJ264" i="1"/>
  <c r="EE264" i="1"/>
  <c r="AY264" i="1"/>
  <c r="FU264" i="1" s="1"/>
  <c r="CO264" i="1"/>
  <c r="BT264" i="1"/>
  <c r="EZ264" i="1"/>
  <c r="AS266" i="1"/>
  <c r="FO266" i="1" s="1"/>
  <c r="HE266" i="1" s="1"/>
  <c r="ET266" i="1"/>
  <c r="CI266" i="1"/>
  <c r="BN266" i="1"/>
  <c r="DD266" i="1"/>
  <c r="GJ266" i="1" s="1"/>
  <c r="DY266" i="1"/>
  <c r="EP270" i="1"/>
  <c r="AO270" i="1"/>
  <c r="BJ270" i="1"/>
  <c r="DU270" i="1"/>
  <c r="CE270" i="1"/>
  <c r="CZ270" i="1"/>
  <c r="GF270" i="1" s="1"/>
  <c r="CR271" i="1"/>
  <c r="BB271" i="1"/>
  <c r="FC271" i="1"/>
  <c r="BW271" i="1"/>
  <c r="EH271" i="1"/>
  <c r="DM271" i="1"/>
  <c r="CY273" i="1"/>
  <c r="DT273" i="1"/>
  <c r="EO273" i="1"/>
  <c r="CD273" i="1"/>
  <c r="BI273" i="1"/>
  <c r="AN273" i="1"/>
  <c r="FJ273" i="1" s="1"/>
  <c r="BA274" i="1"/>
  <c r="FW274" i="1" s="1"/>
  <c r="FB274" i="1"/>
  <c r="CQ274" i="1"/>
  <c r="DL274" i="1"/>
  <c r="EG274" i="1"/>
  <c r="BV274" i="1"/>
  <c r="DF276" i="1"/>
  <c r="EA276" i="1"/>
  <c r="AU276" i="1"/>
  <c r="FQ276" i="1" s="1"/>
  <c r="HG276" i="1" s="1"/>
  <c r="BP276" i="1"/>
  <c r="CK276" i="1"/>
  <c r="EV276" i="1"/>
  <c r="GL276" i="1" s="1"/>
  <c r="FS184" i="1"/>
  <c r="HI184" i="1" s="1"/>
  <c r="FM186" i="1"/>
  <c r="HC186" i="1" s="1"/>
  <c r="GJ188" i="1"/>
  <c r="FW188" i="1"/>
  <c r="HM188" i="1" s="1"/>
  <c r="EK280" i="1"/>
  <c r="FF280" i="1"/>
  <c r="CU280" i="1"/>
  <c r="BZ280" i="1"/>
  <c r="BE280" i="1"/>
  <c r="GA280" i="1" s="1"/>
  <c r="DP280" i="1"/>
  <c r="GM197" i="1"/>
  <c r="BO91" i="1"/>
  <c r="AT91" i="1"/>
  <c r="FP91" i="1" s="1"/>
  <c r="DE91" i="1"/>
  <c r="DZ91" i="1"/>
  <c r="EU91" i="1"/>
  <c r="CJ91" i="1"/>
  <c r="GH203" i="1"/>
  <c r="GM204" i="1"/>
  <c r="FL206" i="1"/>
  <c r="HB206" i="1" s="1"/>
  <c r="FC92" i="1"/>
  <c r="EH92" i="1"/>
  <c r="CR92" i="1"/>
  <c r="BB92" i="1"/>
  <c r="FX92" i="1" s="1"/>
  <c r="DM92" i="1"/>
  <c r="BW92" i="1"/>
  <c r="BT93" i="1"/>
  <c r="DJ93" i="1"/>
  <c r="EZ93" i="1"/>
  <c r="CO93" i="1"/>
  <c r="AY93" i="1"/>
  <c r="EE93" i="1"/>
  <c r="EW94" i="1"/>
  <c r="EB94" i="1"/>
  <c r="DG94" i="1"/>
  <c r="BQ94" i="1"/>
  <c r="AV94" i="1"/>
  <c r="FR94" i="1" s="1"/>
  <c r="CL94" i="1"/>
  <c r="AS95" i="1"/>
  <c r="CI95" i="1"/>
  <c r="DY95" i="1"/>
  <c r="DD95" i="1"/>
  <c r="BN95" i="1"/>
  <c r="ET95" i="1"/>
  <c r="DA96" i="1"/>
  <c r="DV96" i="1"/>
  <c r="CF96" i="1"/>
  <c r="AP96" i="1"/>
  <c r="EQ96" i="1"/>
  <c r="BK96" i="1"/>
  <c r="CX215" i="1"/>
  <c r="AM215" i="1"/>
  <c r="DS215" i="1"/>
  <c r="CC215" i="1"/>
  <c r="EN215" i="1"/>
  <c r="BH215" i="1"/>
  <c r="FI215" i="1" s="1"/>
  <c r="DN97" i="1"/>
  <c r="GT97" i="1" s="1"/>
  <c r="BX97" i="1"/>
  <c r="EI97" i="1"/>
  <c r="CS97" i="1"/>
  <c r="BC97" i="1"/>
  <c r="FY97" i="1" s="1"/>
  <c r="HO97" i="1" s="1"/>
  <c r="FD97" i="1"/>
  <c r="Q113" i="1"/>
  <c r="BG108" i="1"/>
  <c r="EM108" i="1"/>
  <c r="CW108" i="1"/>
  <c r="AL108" i="1"/>
  <c r="DR108" i="1"/>
  <c r="CB108" i="1"/>
  <c r="EM210" i="1"/>
  <c r="BG210" i="1"/>
  <c r="CB210" i="1"/>
  <c r="AL210" i="1"/>
  <c r="FH210" i="1" s="1"/>
  <c r="CW210" i="1"/>
  <c r="DR210" i="1"/>
  <c r="AL265" i="1"/>
  <c r="EM265" i="1"/>
  <c r="DR265" i="1"/>
  <c r="BG265" i="1"/>
  <c r="CB265" i="1"/>
  <c r="FH265" i="1" s="1"/>
  <c r="CW265" i="1"/>
  <c r="BG43" i="1"/>
  <c r="AL43" i="1"/>
  <c r="CB43" i="1"/>
  <c r="CW43" i="1"/>
  <c r="GC43" i="1" s="1"/>
  <c r="EM43" i="1"/>
  <c r="DR43" i="1"/>
  <c r="FV207" i="1"/>
  <c r="AH145" i="1"/>
  <c r="BX140" i="1"/>
  <c r="CS140" i="1"/>
  <c r="BC140" i="1"/>
  <c r="FY140" i="1" s="1"/>
  <c r="FD140" i="1"/>
  <c r="DN140" i="1"/>
  <c r="EI140" i="1"/>
  <c r="AJ353" i="1"/>
  <c r="AJ338" i="1"/>
  <c r="AJ342" i="1"/>
  <c r="AJ346" i="1"/>
  <c r="BZ333" i="1"/>
  <c r="FF333" i="1"/>
  <c r="DP333" i="1"/>
  <c r="EK333" i="1"/>
  <c r="CU333" i="1"/>
  <c r="BE333" i="1"/>
  <c r="GA333" i="1" s="1"/>
  <c r="ER144" i="1"/>
  <c r="BL144" i="1"/>
  <c r="DB144" i="1"/>
  <c r="DW144" i="1"/>
  <c r="CG144" i="1"/>
  <c r="AQ144" i="1"/>
  <c r="FM144" i="1" s="1"/>
  <c r="BI148" i="1"/>
  <c r="S171" i="1"/>
  <c r="S163" i="1"/>
  <c r="DT148" i="1"/>
  <c r="CY148" i="1"/>
  <c r="GE148" i="1" s="1"/>
  <c r="S158" i="1"/>
  <c r="CD148" i="1"/>
  <c r="EO148" i="1"/>
  <c r="AN148" i="1"/>
  <c r="FJ148" i="1" s="1"/>
  <c r="GZ148" i="1" s="1"/>
  <c r="EG149" i="1"/>
  <c r="AF160" i="1"/>
  <c r="CQ149" i="1"/>
  <c r="FB149" i="1"/>
  <c r="BV149" i="1"/>
  <c r="DL149" i="1"/>
  <c r="BA149" i="1"/>
  <c r="DF152" i="1"/>
  <c r="EA152" i="1"/>
  <c r="Z164" i="1"/>
  <c r="EV152" i="1"/>
  <c r="AU152" i="1"/>
  <c r="CK152" i="1"/>
  <c r="BP152" i="1"/>
  <c r="DU159" i="1"/>
  <c r="CZ159" i="1"/>
  <c r="GF159" i="1" s="1"/>
  <c r="AO159" i="1"/>
  <c r="FK159" i="1" s="1"/>
  <c r="HA159" i="1" s="1"/>
  <c r="EP159" i="1"/>
  <c r="BJ159" i="1"/>
  <c r="CE159" i="1"/>
  <c r="V304" i="1"/>
  <c r="CG299" i="1"/>
  <c r="DB299" i="1"/>
  <c r="DW299" i="1"/>
  <c r="AQ299" i="1"/>
  <c r="FM299" i="1" s="1"/>
  <c r="ER299" i="1"/>
  <c r="BL299" i="1"/>
  <c r="AA122" i="1"/>
  <c r="AV109" i="1"/>
  <c r="CL109" i="1"/>
  <c r="DG109" i="1"/>
  <c r="EW109" i="1"/>
  <c r="EB109" i="1"/>
  <c r="AA137" i="1"/>
  <c r="AA125" i="1"/>
  <c r="BQ109" i="1"/>
  <c r="AA114" i="1"/>
  <c r="AC330" i="1"/>
  <c r="AC317" i="1"/>
  <c r="AC322" i="1"/>
  <c r="DI307" i="1"/>
  <c r="GO307" i="1" s="1"/>
  <c r="ED307" i="1"/>
  <c r="EY307" i="1"/>
  <c r="AX307" i="1"/>
  <c r="CN307" i="1"/>
  <c r="BS307" i="1"/>
  <c r="AH128" i="1"/>
  <c r="EI117" i="1"/>
  <c r="BC117" i="1"/>
  <c r="CS117" i="1"/>
  <c r="DN117" i="1"/>
  <c r="FD117" i="1"/>
  <c r="BX117" i="1"/>
  <c r="FY117" i="1" s="1"/>
  <c r="AC129" i="1"/>
  <c r="AX118" i="1"/>
  <c r="CN118" i="1"/>
  <c r="ED118" i="1"/>
  <c r="AC136" i="1"/>
  <c r="DI118" i="1"/>
  <c r="AC124" i="1"/>
  <c r="EY118" i="1"/>
  <c r="BS118" i="1"/>
  <c r="AB324" i="1"/>
  <c r="EX312" i="1"/>
  <c r="EC312" i="1"/>
  <c r="DH312" i="1"/>
  <c r="BR312" i="1"/>
  <c r="CM312" i="1"/>
  <c r="AW312" i="1"/>
  <c r="FS312" i="1" s="1"/>
  <c r="BB27" i="1"/>
  <c r="FC27" i="1"/>
  <c r="CR27" i="1"/>
  <c r="EH27" i="1"/>
  <c r="DM27" i="1"/>
  <c r="BW27" i="1"/>
  <c r="CD29" i="1"/>
  <c r="AN29" i="1"/>
  <c r="FJ29" i="1" s="1"/>
  <c r="CY29" i="1"/>
  <c r="DT29" i="1"/>
  <c r="EO29" i="1"/>
  <c r="BI29" i="1"/>
  <c r="CQ7" i="1"/>
  <c r="EG7" i="1"/>
  <c r="BA7" i="1"/>
  <c r="FW7" i="1" s="1"/>
  <c r="FB7" i="1"/>
  <c r="DL7" i="1"/>
  <c r="BV7" i="1"/>
  <c r="CC32" i="1"/>
  <c r="BH32" i="1"/>
  <c r="CX32" i="1"/>
  <c r="AM32" i="1"/>
  <c r="DS32" i="1"/>
  <c r="EN32" i="1"/>
  <c r="CZ11" i="1"/>
  <c r="CE11" i="1"/>
  <c r="BJ11" i="1"/>
  <c r="EP11" i="1"/>
  <c r="DU11" i="1"/>
  <c r="AO11" i="1"/>
  <c r="DJ37" i="1"/>
  <c r="BT37" i="1"/>
  <c r="CO37" i="1"/>
  <c r="AY37" i="1"/>
  <c r="EE37" i="1"/>
  <c r="EZ37" i="1"/>
  <c r="BD38" i="1"/>
  <c r="CT38" i="1"/>
  <c r="BY38" i="1"/>
  <c r="DO38" i="1"/>
  <c r="GU38" i="1" s="1"/>
  <c r="EJ38" i="1"/>
  <c r="FE38" i="1"/>
  <c r="EQ40" i="1"/>
  <c r="DA40" i="1"/>
  <c r="BK40" i="1"/>
  <c r="CF40" i="1"/>
  <c r="AP40" i="1"/>
  <c r="FL40" i="1" s="1"/>
  <c r="DV40" i="1"/>
  <c r="AR42" i="1"/>
  <c r="BM42" i="1"/>
  <c r="ES42" i="1"/>
  <c r="DC42" i="1"/>
  <c r="GI42" i="1" s="1"/>
  <c r="CH42" i="1"/>
  <c r="DX42" i="1"/>
  <c r="BR43" i="1"/>
  <c r="CM43" i="1"/>
  <c r="AW43" i="1"/>
  <c r="EC43" i="1"/>
  <c r="EX43" i="1"/>
  <c r="DH43" i="1"/>
  <c r="GN43" i="1" s="1"/>
  <c r="DM44" i="1"/>
  <c r="FC44" i="1"/>
  <c r="EH44" i="1"/>
  <c r="CR44" i="1"/>
  <c r="BB44" i="1"/>
  <c r="BW44" i="1"/>
  <c r="BN47" i="1"/>
  <c r="DY47" i="1"/>
  <c r="ET47" i="1"/>
  <c r="DD47" i="1"/>
  <c r="AS47" i="1"/>
  <c r="CI47" i="1"/>
  <c r="FA51" i="1"/>
  <c r="AZ51" i="1"/>
  <c r="DK51" i="1"/>
  <c r="EF51" i="1"/>
  <c r="GQ51" i="1" s="1"/>
  <c r="BU51" i="1"/>
  <c r="CP51" i="1"/>
  <c r="CR244" i="1"/>
  <c r="DM244" i="1"/>
  <c r="FC244" i="1"/>
  <c r="BB244" i="1"/>
  <c r="BW244" i="1"/>
  <c r="EH244" i="1"/>
  <c r="AN59" i="1"/>
  <c r="BI59" i="1"/>
  <c r="CD59" i="1"/>
  <c r="DT59" i="1"/>
  <c r="CY59" i="1"/>
  <c r="EO59" i="1"/>
  <c r="BQ250" i="1"/>
  <c r="AV250" i="1"/>
  <c r="FR250" i="1" s="1"/>
  <c r="EW250" i="1"/>
  <c r="CL250" i="1"/>
  <c r="EB250" i="1"/>
  <c r="DG250" i="1"/>
  <c r="GM250" i="1" s="1"/>
  <c r="DY259" i="1"/>
  <c r="DD259" i="1"/>
  <c r="AS259" i="1"/>
  <c r="FO259" i="1" s="1"/>
  <c r="ET259" i="1"/>
  <c r="BN259" i="1"/>
  <c r="CI259" i="1"/>
  <c r="DI247" i="1"/>
  <c r="ED247" i="1"/>
  <c r="EY247" i="1"/>
  <c r="CN247" i="1"/>
  <c r="AX247" i="1"/>
  <c r="BS247" i="1"/>
  <c r="Z62" i="1"/>
  <c r="AU57" i="1"/>
  <c r="CK57" i="1"/>
  <c r="BP57" i="1"/>
  <c r="DF57" i="1"/>
  <c r="EV57" i="1"/>
  <c r="EA57" i="1"/>
  <c r="BX261" i="1"/>
  <c r="FD261" i="1"/>
  <c r="BC261" i="1"/>
  <c r="DN261" i="1"/>
  <c r="EI261" i="1"/>
  <c r="GT261" i="1" s="1"/>
  <c r="CS261" i="1"/>
  <c r="EP67" i="1"/>
  <c r="BJ67" i="1"/>
  <c r="CZ67" i="1"/>
  <c r="GF67" i="1" s="1"/>
  <c r="DU67" i="1"/>
  <c r="CE67" i="1"/>
  <c r="AO67" i="1"/>
  <c r="FK67" i="1" s="1"/>
  <c r="AQ255" i="1"/>
  <c r="FM255" i="1" s="1"/>
  <c r="DB255" i="1"/>
  <c r="DW255" i="1"/>
  <c r="ER255" i="1"/>
  <c r="BL255" i="1"/>
  <c r="CG255" i="1"/>
  <c r="AA70" i="1"/>
  <c r="EB65" i="1"/>
  <c r="CL65" i="1"/>
  <c r="BQ65" i="1"/>
  <c r="EW65" i="1"/>
  <c r="DG65" i="1"/>
  <c r="AV65" i="1"/>
  <c r="CN175" i="1"/>
  <c r="AX175" i="1"/>
  <c r="FT175" i="1" s="1"/>
  <c r="ED175" i="1"/>
  <c r="EY175" i="1"/>
  <c r="DI175" i="1"/>
  <c r="BS175" i="1"/>
  <c r="CH73" i="1"/>
  <c r="BM73" i="1"/>
  <c r="AR73" i="1"/>
  <c r="DX73" i="1"/>
  <c r="DC73" i="1"/>
  <c r="ES73" i="1"/>
  <c r="BZ74" i="1"/>
  <c r="CU74" i="1"/>
  <c r="FF74" i="1"/>
  <c r="DP74" i="1"/>
  <c r="GV74" i="1" s="1"/>
  <c r="EK74" i="1"/>
  <c r="BE74" i="1"/>
  <c r="GA74" i="1" s="1"/>
  <c r="BA78" i="1"/>
  <c r="EG78" i="1"/>
  <c r="FB78" i="1"/>
  <c r="BV78" i="1"/>
  <c r="DL78" i="1"/>
  <c r="CQ78" i="1"/>
  <c r="DF80" i="1"/>
  <c r="EA80" i="1"/>
  <c r="AU80" i="1"/>
  <c r="BP80" i="1"/>
  <c r="EV80" i="1"/>
  <c r="CK80" i="1"/>
  <c r="EF177" i="1"/>
  <c r="AZ177" i="1"/>
  <c r="FV177" i="1" s="1"/>
  <c r="CP177" i="1"/>
  <c r="BU177" i="1"/>
  <c r="FA177" i="1"/>
  <c r="DK177" i="1"/>
  <c r="GQ177" i="1" s="1"/>
  <c r="AT83" i="1"/>
  <c r="DE83" i="1"/>
  <c r="BO83" i="1"/>
  <c r="EU83" i="1"/>
  <c r="DZ83" i="1"/>
  <c r="CJ83" i="1"/>
  <c r="DT85" i="1"/>
  <c r="AN85" i="1"/>
  <c r="FJ85" i="1" s="1"/>
  <c r="CY85" i="1"/>
  <c r="EO85" i="1"/>
  <c r="BI85" i="1"/>
  <c r="CD85" i="1"/>
  <c r="GD185" i="1"/>
  <c r="GT185" i="1"/>
  <c r="ED280" i="1"/>
  <c r="EY280" i="1"/>
  <c r="BS280" i="1"/>
  <c r="AX280" i="1"/>
  <c r="CN280" i="1"/>
  <c r="DI280" i="1"/>
  <c r="GL195" i="1"/>
  <c r="FY195" i="1"/>
  <c r="HO195" i="1" s="1"/>
  <c r="GF197" i="1"/>
  <c r="FV203" i="1"/>
  <c r="HL203" i="1" s="1"/>
  <c r="GS205" i="1"/>
  <c r="FU206" i="1"/>
  <c r="HK206" i="1" s="1"/>
  <c r="FH196" i="1"/>
  <c r="GX196" i="1" s="1"/>
  <c r="CW58" i="1"/>
  <c r="EM58" i="1"/>
  <c r="BG58" i="1"/>
  <c r="CB58" i="1"/>
  <c r="DR58" i="1"/>
  <c r="GC58" i="1" s="1"/>
  <c r="AL58" i="1"/>
  <c r="GK207" i="1"/>
  <c r="S145" i="1"/>
  <c r="AN140" i="1"/>
  <c r="FJ140" i="1" s="1"/>
  <c r="DT140" i="1"/>
  <c r="EO140" i="1"/>
  <c r="CD140" i="1"/>
  <c r="CY140" i="1"/>
  <c r="GE140" i="1" s="1"/>
  <c r="BI140" i="1"/>
  <c r="U353" i="1"/>
  <c r="U346" i="1"/>
  <c r="U338" i="1"/>
  <c r="U342" i="1"/>
  <c r="BK333" i="1"/>
  <c r="EQ333" i="1"/>
  <c r="DA333" i="1"/>
  <c r="GG333" i="1" s="1"/>
  <c r="HB333" i="1" s="1"/>
  <c r="CF333" i="1"/>
  <c r="AP333" i="1"/>
  <c r="FL333" i="1" s="1"/>
  <c r="DV333" i="1"/>
  <c r="EV143" i="1"/>
  <c r="BP143" i="1"/>
  <c r="DF143" i="1"/>
  <c r="AU143" i="1"/>
  <c r="CK143" i="1"/>
  <c r="EA143" i="1"/>
  <c r="CH335" i="1"/>
  <c r="AR335" i="1"/>
  <c r="DX335" i="1"/>
  <c r="BM335" i="1"/>
  <c r="ES335" i="1"/>
  <c r="DC335" i="1"/>
  <c r="EC148" i="1"/>
  <c r="AB158" i="1"/>
  <c r="DH148" i="1"/>
  <c r="EX148" i="1"/>
  <c r="AW148" i="1"/>
  <c r="AB171" i="1"/>
  <c r="BR148" i="1"/>
  <c r="AB163" i="1"/>
  <c r="CM148" i="1"/>
  <c r="V156" i="1"/>
  <c r="CG150" i="1"/>
  <c r="AQ150" i="1"/>
  <c r="V168" i="1"/>
  <c r="DW150" i="1"/>
  <c r="V161" i="1"/>
  <c r="DB150" i="1"/>
  <c r="ER150" i="1"/>
  <c r="BL150" i="1"/>
  <c r="EJ152" i="1"/>
  <c r="DO152" i="1"/>
  <c r="AI164" i="1"/>
  <c r="BD152" i="1"/>
  <c r="CT152" i="1"/>
  <c r="FE152" i="1"/>
  <c r="BY152" i="1"/>
  <c r="EA358" i="1"/>
  <c r="CK358" i="1"/>
  <c r="BP358" i="1"/>
  <c r="EV358" i="1"/>
  <c r="AU358" i="1"/>
  <c r="DF358" i="1"/>
  <c r="AE113" i="1"/>
  <c r="CP108" i="1"/>
  <c r="FA108" i="1"/>
  <c r="DK108" i="1"/>
  <c r="EF108" i="1"/>
  <c r="GQ108" i="1" s="1"/>
  <c r="AZ108" i="1"/>
  <c r="BU108" i="1"/>
  <c r="AG310" i="1"/>
  <c r="AG306" i="1"/>
  <c r="AG314" i="1"/>
  <c r="DM301" i="1"/>
  <c r="BW301" i="1"/>
  <c r="FC301" i="1"/>
  <c r="BB301" i="1"/>
  <c r="FX301" i="1" s="1"/>
  <c r="CR301" i="1"/>
  <c r="EH301" i="1"/>
  <c r="S128" i="1"/>
  <c r="CD117" i="1"/>
  <c r="DT117" i="1"/>
  <c r="AN117" i="1"/>
  <c r="BI117" i="1"/>
  <c r="CY117" i="1"/>
  <c r="GE117" i="1" s="1"/>
  <c r="EO117" i="1"/>
  <c r="EN318" i="1"/>
  <c r="DS318" i="1"/>
  <c r="CX318" i="1"/>
  <c r="GD318" i="1" s="1"/>
  <c r="CC318" i="1"/>
  <c r="BH318" i="1"/>
  <c r="AM318" i="1"/>
  <c r="FI318" i="1" s="1"/>
  <c r="CO118" i="1"/>
  <c r="EE118" i="1"/>
  <c r="AD124" i="1"/>
  <c r="AY118" i="1"/>
  <c r="EZ118" i="1"/>
  <c r="AD129" i="1"/>
  <c r="AD136" i="1"/>
  <c r="DJ118" i="1"/>
  <c r="BT118" i="1"/>
  <c r="FU118" i="1" s="1"/>
  <c r="AC324" i="1"/>
  <c r="ED312" i="1"/>
  <c r="DI312" i="1"/>
  <c r="EY312" i="1"/>
  <c r="BS312" i="1"/>
  <c r="AX312" i="1"/>
  <c r="CN312" i="1"/>
  <c r="CH5" i="1"/>
  <c r="AR5" i="1"/>
  <c r="DX5" i="1"/>
  <c r="DC5" i="1"/>
  <c r="ES5" i="1"/>
  <c r="BM5" i="1"/>
  <c r="BR6" i="1"/>
  <c r="EC6" i="1"/>
  <c r="DH6" i="1"/>
  <c r="GN6" i="1" s="1"/>
  <c r="CM6" i="1"/>
  <c r="AW6" i="1"/>
  <c r="FS6" i="1" s="1"/>
  <c r="EX6" i="1"/>
  <c r="ER8" i="1"/>
  <c r="CG8" i="1"/>
  <c r="AQ8" i="1"/>
  <c r="DB8" i="1"/>
  <c r="BL8" i="1"/>
  <c r="DW8" i="1"/>
  <c r="BK34" i="1"/>
  <c r="DA34" i="1"/>
  <c r="CF34" i="1"/>
  <c r="DV34" i="1"/>
  <c r="AP34" i="1"/>
  <c r="EQ34" i="1"/>
  <c r="EV12" i="1"/>
  <c r="CK12" i="1"/>
  <c r="BP12" i="1"/>
  <c r="AU12" i="1"/>
  <c r="FQ12" i="1" s="1"/>
  <c r="EA12" i="1"/>
  <c r="DF12" i="1"/>
  <c r="AO38" i="1"/>
  <c r="CE38" i="1"/>
  <c r="BJ38" i="1"/>
  <c r="CZ38" i="1"/>
  <c r="DU38" i="1"/>
  <c r="EP38" i="1"/>
  <c r="DZ39" i="1"/>
  <c r="AT39" i="1"/>
  <c r="BO39" i="1"/>
  <c r="DE39" i="1"/>
  <c r="CJ39" i="1"/>
  <c r="EU39" i="1"/>
  <c r="EE49" i="1"/>
  <c r="BT49" i="1"/>
  <c r="EZ49" i="1"/>
  <c r="AY49" i="1"/>
  <c r="DJ49" i="1"/>
  <c r="CO49" i="1"/>
  <c r="BQ41" i="1"/>
  <c r="CL41" i="1"/>
  <c r="DG41" i="1"/>
  <c r="EW41" i="1"/>
  <c r="EB41" i="1"/>
  <c r="AV41" i="1"/>
  <c r="EG19" i="1"/>
  <c r="CQ19" i="1"/>
  <c r="BA19" i="1"/>
  <c r="FW19" i="1" s="1"/>
  <c r="HM19" i="1" s="1"/>
  <c r="BV19" i="1"/>
  <c r="FB19" i="1"/>
  <c r="DL19" i="1"/>
  <c r="GR19" i="1" s="1"/>
  <c r="AR22" i="1"/>
  <c r="DX22" i="1"/>
  <c r="CH22" i="1"/>
  <c r="DC22" i="1"/>
  <c r="ES22" i="1"/>
  <c r="BM22" i="1"/>
  <c r="CG25" i="1"/>
  <c r="BL25" i="1"/>
  <c r="AQ25" i="1"/>
  <c r="FM25" i="1" s="1"/>
  <c r="ER25" i="1"/>
  <c r="DB25" i="1"/>
  <c r="DW25" i="1"/>
  <c r="BI241" i="1"/>
  <c r="CD241" i="1"/>
  <c r="CY241" i="1"/>
  <c r="AN241" i="1"/>
  <c r="EO241" i="1"/>
  <c r="DT241" i="1"/>
  <c r="BY241" i="1"/>
  <c r="CT241" i="1"/>
  <c r="BD241" i="1"/>
  <c r="FZ241" i="1" s="1"/>
  <c r="DO241" i="1"/>
  <c r="FE241" i="1"/>
  <c r="EJ241" i="1"/>
  <c r="EQ52" i="1"/>
  <c r="AP52" i="1"/>
  <c r="BK52" i="1"/>
  <c r="CF52" i="1"/>
  <c r="DV52" i="1"/>
  <c r="DA52" i="1"/>
  <c r="AR245" i="1"/>
  <c r="CH245" i="1"/>
  <c r="BM245" i="1"/>
  <c r="DX245" i="1"/>
  <c r="DC245" i="1"/>
  <c r="ES245" i="1"/>
  <c r="CE258" i="1"/>
  <c r="EP258" i="1"/>
  <c r="AO258" i="1"/>
  <c r="DU258" i="1"/>
  <c r="BJ258" i="1"/>
  <c r="CZ258" i="1"/>
  <c r="BZ173" i="1"/>
  <c r="FF173" i="1"/>
  <c r="BE173" i="1"/>
  <c r="GA173" i="1" s="1"/>
  <c r="EK173" i="1"/>
  <c r="DP173" i="1"/>
  <c r="CU173" i="1"/>
  <c r="ER260" i="1"/>
  <c r="BL260" i="1"/>
  <c r="DB260" i="1"/>
  <c r="DW260" i="1"/>
  <c r="CG260" i="1"/>
  <c r="AQ260" i="1"/>
  <c r="BI57" i="1"/>
  <c r="CY57" i="1"/>
  <c r="CD57" i="1"/>
  <c r="AN57" i="1"/>
  <c r="S62" i="1"/>
  <c r="EO57" i="1"/>
  <c r="DT57" i="1"/>
  <c r="GE57" i="1" s="1"/>
  <c r="DG261" i="1"/>
  <c r="EW261" i="1"/>
  <c r="AV261" i="1"/>
  <c r="EB261" i="1"/>
  <c r="BQ261" i="1"/>
  <c r="CL261" i="1"/>
  <c r="BN249" i="1"/>
  <c r="DD249" i="1"/>
  <c r="GJ249" i="1" s="1"/>
  <c r="DY249" i="1"/>
  <c r="ET249" i="1"/>
  <c r="AS249" i="1"/>
  <c r="CI249" i="1"/>
  <c r="CN67" i="1"/>
  <c r="EY67" i="1"/>
  <c r="DI67" i="1"/>
  <c r="GO67" i="1" s="1"/>
  <c r="BS67" i="1"/>
  <c r="AX67" i="1"/>
  <c r="ED67" i="1"/>
  <c r="EF255" i="1"/>
  <c r="FA255" i="1"/>
  <c r="DK255" i="1"/>
  <c r="AZ255" i="1"/>
  <c r="BU255" i="1"/>
  <c r="CP255" i="1"/>
  <c r="EK65" i="1"/>
  <c r="BE65" i="1"/>
  <c r="CU65" i="1"/>
  <c r="BZ65" i="1"/>
  <c r="GA65" i="1" s="1"/>
  <c r="DP65" i="1"/>
  <c r="FF65" i="1"/>
  <c r="AJ70" i="1"/>
  <c r="EO263" i="1"/>
  <c r="CY263" i="1"/>
  <c r="CD263" i="1"/>
  <c r="DT263" i="1"/>
  <c r="AN263" i="1"/>
  <c r="FJ263" i="1" s="1"/>
  <c r="BI263" i="1"/>
  <c r="DL264" i="1"/>
  <c r="EG264" i="1"/>
  <c r="BV264" i="1"/>
  <c r="CQ264" i="1"/>
  <c r="BA264" i="1"/>
  <c r="FB264" i="1"/>
  <c r="AU266" i="1"/>
  <c r="FQ266" i="1" s="1"/>
  <c r="EV266" i="1"/>
  <c r="BP266" i="1"/>
  <c r="DF266" i="1"/>
  <c r="EA266" i="1"/>
  <c r="CK266" i="1"/>
  <c r="AQ270" i="1"/>
  <c r="ER270" i="1"/>
  <c r="BL270" i="1"/>
  <c r="CG270" i="1"/>
  <c r="DW270" i="1"/>
  <c r="DB270" i="1"/>
  <c r="GH270" i="1" s="1"/>
  <c r="EJ271" i="1"/>
  <c r="CT271" i="1"/>
  <c r="BD271" i="1"/>
  <c r="BY271" i="1"/>
  <c r="FE271" i="1"/>
  <c r="DO271" i="1"/>
  <c r="EQ273" i="1"/>
  <c r="DA273" i="1"/>
  <c r="GG273" i="1" s="1"/>
  <c r="CF273" i="1"/>
  <c r="BK273" i="1"/>
  <c r="AP273" i="1"/>
  <c r="DV273" i="1"/>
  <c r="FD274" i="1"/>
  <c r="BC274" i="1"/>
  <c r="CS274" i="1"/>
  <c r="DN274" i="1"/>
  <c r="EI274" i="1"/>
  <c r="BX274" i="1"/>
  <c r="DH276" i="1"/>
  <c r="EC276" i="1"/>
  <c r="BR276" i="1"/>
  <c r="AW276" i="1"/>
  <c r="CM276" i="1"/>
  <c r="EX276" i="1"/>
  <c r="FJ185" i="1"/>
  <c r="GZ185" i="1" s="1"/>
  <c r="FO186" i="1"/>
  <c r="GR186" i="1"/>
  <c r="GD188" i="1"/>
  <c r="FY188" i="1"/>
  <c r="HO188" i="1" s="1"/>
  <c r="FW196" i="1"/>
  <c r="HM196" i="1" s="1"/>
  <c r="FQ198" i="1"/>
  <c r="HG198" i="1" s="1"/>
  <c r="GG204" i="1"/>
  <c r="EW283" i="1"/>
  <c r="BQ283" i="1"/>
  <c r="CL283" i="1"/>
  <c r="AV283" i="1"/>
  <c r="FR283" i="1" s="1"/>
  <c r="EB283" i="1"/>
  <c r="DG283" i="1"/>
  <c r="ET284" i="1"/>
  <c r="BN284" i="1"/>
  <c r="DD284" i="1"/>
  <c r="GJ284" i="1" s="1"/>
  <c r="CI284" i="1"/>
  <c r="AS284" i="1"/>
  <c r="DY284" i="1"/>
  <c r="EQ285" i="1"/>
  <c r="AP285" i="1"/>
  <c r="DA285" i="1"/>
  <c r="BK285" i="1"/>
  <c r="CF285" i="1"/>
  <c r="DV285" i="1"/>
  <c r="CX286" i="1"/>
  <c r="DS286" i="1"/>
  <c r="AM286" i="1"/>
  <c r="CC286" i="1"/>
  <c r="EN286" i="1"/>
  <c r="BH286" i="1"/>
  <c r="DN286" i="1"/>
  <c r="EI286" i="1"/>
  <c r="BC286" i="1"/>
  <c r="CS286" i="1"/>
  <c r="FD286" i="1"/>
  <c r="GT286" i="1" s="1"/>
  <c r="BX286" i="1"/>
  <c r="DK287" i="1"/>
  <c r="AZ287" i="1"/>
  <c r="CP287" i="1"/>
  <c r="EF287" i="1"/>
  <c r="FA287" i="1"/>
  <c r="BU287" i="1"/>
  <c r="EC288" i="1"/>
  <c r="AW288" i="1"/>
  <c r="DH288" i="1"/>
  <c r="CM288" i="1"/>
  <c r="EX288" i="1"/>
  <c r="BR288" i="1"/>
  <c r="EM209" i="1"/>
  <c r="BG209" i="1"/>
  <c r="AL209" i="1"/>
  <c r="FH209" i="1" s="1"/>
  <c r="GX209" i="1" s="1"/>
  <c r="DR209" i="1"/>
  <c r="CW209" i="1"/>
  <c r="GC209" i="1" s="1"/>
  <c r="CB209" i="1"/>
  <c r="FH195" i="1"/>
  <c r="GX195" i="1" s="1"/>
  <c r="FH185" i="1"/>
  <c r="GX185" i="1" s="1"/>
  <c r="BG248" i="1"/>
  <c r="CB248" i="1"/>
  <c r="EM248" i="1"/>
  <c r="AL248" i="1"/>
  <c r="DR248" i="1"/>
  <c r="CW248" i="1"/>
  <c r="BG41" i="1"/>
  <c r="CB41" i="1"/>
  <c r="CW41" i="1"/>
  <c r="EM41" i="1"/>
  <c r="DR41" i="1"/>
  <c r="AL41" i="1"/>
  <c r="FX207" i="1"/>
  <c r="AJ145" i="1"/>
  <c r="BZ140" i="1"/>
  <c r="FF140" i="1"/>
  <c r="DP140" i="1"/>
  <c r="CU140" i="1"/>
  <c r="EK140" i="1"/>
  <c r="BE140" i="1"/>
  <c r="CY334" i="1"/>
  <c r="CD334" i="1"/>
  <c r="EO334" i="1"/>
  <c r="AN334" i="1"/>
  <c r="DT334" i="1"/>
  <c r="BI334" i="1"/>
  <c r="ET144" i="1"/>
  <c r="DD144" i="1"/>
  <c r="BN144" i="1"/>
  <c r="DY144" i="1"/>
  <c r="CI144" i="1"/>
  <c r="AS144" i="1"/>
  <c r="DV148" i="1"/>
  <c r="U158" i="1"/>
  <c r="DA148" i="1"/>
  <c r="GG148" i="1" s="1"/>
  <c r="EQ148" i="1"/>
  <c r="CF148" i="1"/>
  <c r="U163" i="1"/>
  <c r="BK148" i="1"/>
  <c r="U171" i="1"/>
  <c r="AP148" i="1"/>
  <c r="FD149" i="1"/>
  <c r="BC149" i="1"/>
  <c r="CS149" i="1"/>
  <c r="EI149" i="1"/>
  <c r="BX149" i="1"/>
  <c r="DN149" i="1"/>
  <c r="GT149" i="1" s="1"/>
  <c r="AH160" i="1"/>
  <c r="EC152" i="1"/>
  <c r="AB164" i="1"/>
  <c r="CM152" i="1"/>
  <c r="EX152" i="1"/>
  <c r="DH152" i="1"/>
  <c r="GN152" i="1" s="1"/>
  <c r="AW152" i="1"/>
  <c r="BR152" i="1"/>
  <c r="AQ159" i="1"/>
  <c r="DW159" i="1"/>
  <c r="CG159" i="1"/>
  <c r="ER159" i="1"/>
  <c r="BL159" i="1"/>
  <c r="DB159" i="1"/>
  <c r="X304" i="1"/>
  <c r="DY299" i="1"/>
  <c r="CI299" i="1"/>
  <c r="AS299" i="1"/>
  <c r="BN299" i="1"/>
  <c r="DD299" i="1"/>
  <c r="GJ299" i="1" s="1"/>
  <c r="ET299" i="1"/>
  <c r="ED109" i="1"/>
  <c r="AC122" i="1"/>
  <c r="AX109" i="1"/>
  <c r="AC125" i="1"/>
  <c r="DI109" i="1"/>
  <c r="AC114" i="1"/>
  <c r="BS109" i="1"/>
  <c r="AC137" i="1"/>
  <c r="EY109" i="1"/>
  <c r="CN109" i="1"/>
  <c r="AE330" i="1"/>
  <c r="DK307" i="1"/>
  <c r="AE317" i="1"/>
  <c r="FA307" i="1"/>
  <c r="AE322" i="1"/>
  <c r="EF307" i="1"/>
  <c r="AZ307" i="1"/>
  <c r="CP307" i="1"/>
  <c r="BU307" i="1"/>
  <c r="AJ128" i="1"/>
  <c r="EK117" i="1"/>
  <c r="BE117" i="1"/>
  <c r="CU117" i="1"/>
  <c r="GA117" i="1" s="1"/>
  <c r="DP117" i="1"/>
  <c r="FF117" i="1"/>
  <c r="BZ117" i="1"/>
  <c r="X230" i="1"/>
  <c r="CI229" i="1"/>
  <c r="AS229" i="1"/>
  <c r="FO229" i="1" s="1"/>
  <c r="DY229" i="1"/>
  <c r="ET229" i="1"/>
  <c r="BN229" i="1"/>
  <c r="DD229" i="1"/>
  <c r="W315" i="1"/>
  <c r="W327" i="1"/>
  <c r="DX309" i="1"/>
  <c r="ES309" i="1"/>
  <c r="W320" i="1"/>
  <c r="DC309" i="1"/>
  <c r="GI309" i="1" s="1"/>
  <c r="BM309" i="1"/>
  <c r="CH309" i="1"/>
  <c r="AR309" i="1"/>
  <c r="FN309" i="1" s="1"/>
  <c r="EC120" i="1"/>
  <c r="BR120" i="1"/>
  <c r="EX120" i="1"/>
  <c r="DH120" i="1"/>
  <c r="AB132" i="1"/>
  <c r="AW120" i="1"/>
  <c r="CM120" i="1"/>
  <c r="BD4" i="1"/>
  <c r="FE4" i="1"/>
  <c r="CT4" i="1"/>
  <c r="BY4" i="1"/>
  <c r="EJ4" i="1"/>
  <c r="DO4" i="1"/>
  <c r="GU4" i="1" s="1"/>
  <c r="DV6" i="1"/>
  <c r="DA6" i="1"/>
  <c r="BK6" i="1"/>
  <c r="CF6" i="1"/>
  <c r="AP6" i="1"/>
  <c r="EQ6" i="1"/>
  <c r="GG6" i="1" s="1"/>
  <c r="EI7" i="1"/>
  <c r="CS7" i="1"/>
  <c r="BC7" i="1"/>
  <c r="BX7" i="1"/>
  <c r="FD7" i="1"/>
  <c r="DN7" i="1"/>
  <c r="GT7" i="1" s="1"/>
  <c r="BJ32" i="1"/>
  <c r="EP32" i="1"/>
  <c r="CE32" i="1"/>
  <c r="CZ32" i="1"/>
  <c r="GF32" i="1" s="1"/>
  <c r="AO32" i="1"/>
  <c r="DU32" i="1"/>
  <c r="CD35" i="1"/>
  <c r="AN35" i="1"/>
  <c r="FJ35" i="1" s="1"/>
  <c r="DT35" i="1"/>
  <c r="BI35" i="1"/>
  <c r="EO35" i="1"/>
  <c r="CY35" i="1"/>
  <c r="GE35" i="1" s="1"/>
  <c r="BA14" i="1"/>
  <c r="DL14" i="1"/>
  <c r="BV14" i="1"/>
  <c r="FB14" i="1"/>
  <c r="EG14" i="1"/>
  <c r="CQ14" i="1"/>
  <c r="BH16" i="1"/>
  <c r="AM16" i="1"/>
  <c r="CC16" i="1"/>
  <c r="CX16" i="1"/>
  <c r="EN16" i="1"/>
  <c r="DS16" i="1"/>
  <c r="BR41" i="1"/>
  <c r="CM41" i="1"/>
  <c r="DH41" i="1"/>
  <c r="EC41" i="1"/>
  <c r="GN41" i="1" s="1"/>
  <c r="EX41" i="1"/>
  <c r="AW41" i="1"/>
  <c r="EZ20" i="1"/>
  <c r="CO20" i="1"/>
  <c r="DJ20" i="1"/>
  <c r="BT20" i="1"/>
  <c r="AY20" i="1"/>
  <c r="EE20" i="1"/>
  <c r="GP20" i="1" s="1"/>
  <c r="DY22" i="1"/>
  <c r="AS22" i="1"/>
  <c r="CI22" i="1"/>
  <c r="ET22" i="1"/>
  <c r="DD22" i="1"/>
  <c r="BN22" i="1"/>
  <c r="BS23" i="1"/>
  <c r="AX23" i="1"/>
  <c r="FT23" i="1" s="1"/>
  <c r="HJ23" i="1" s="1"/>
  <c r="ED23" i="1"/>
  <c r="DI23" i="1"/>
  <c r="CN23" i="1"/>
  <c r="EY23" i="1"/>
  <c r="GO23" i="1" s="1"/>
  <c r="CH25" i="1"/>
  <c r="AR25" i="1"/>
  <c r="DX25" i="1"/>
  <c r="ES25" i="1"/>
  <c r="DC25" i="1"/>
  <c r="BM25" i="1"/>
  <c r="BJ241" i="1"/>
  <c r="CE241" i="1"/>
  <c r="AO241" i="1"/>
  <c r="CZ241" i="1"/>
  <c r="DU241" i="1"/>
  <c r="EP241" i="1"/>
  <c r="BZ241" i="1"/>
  <c r="DP241" i="1"/>
  <c r="BE241" i="1"/>
  <c r="CU241" i="1"/>
  <c r="FF241" i="1"/>
  <c r="EK241" i="1"/>
  <c r="ER52" i="1"/>
  <c r="BL52" i="1"/>
  <c r="CG52" i="1"/>
  <c r="AQ52" i="1"/>
  <c r="DW52" i="1"/>
  <c r="DB52" i="1"/>
  <c r="GH52" i="1" s="1"/>
  <c r="AS245" i="1"/>
  <c r="CI245" i="1"/>
  <c r="BN245" i="1"/>
  <c r="DD245" i="1"/>
  <c r="GJ245" i="1" s="1"/>
  <c r="DY245" i="1"/>
  <c r="ET245" i="1"/>
  <c r="CF258" i="1"/>
  <c r="AP258" i="1"/>
  <c r="FL258" i="1" s="1"/>
  <c r="DV258" i="1"/>
  <c r="EQ258" i="1"/>
  <c r="BK258" i="1"/>
  <c r="DA258" i="1"/>
  <c r="GG258" i="1" s="1"/>
  <c r="CX246" i="1"/>
  <c r="DS246" i="1"/>
  <c r="AM246" i="1"/>
  <c r="CC246" i="1"/>
  <c r="BH246" i="1"/>
  <c r="EN246" i="1"/>
  <c r="DC247" i="1"/>
  <c r="DX247" i="1"/>
  <c r="ES247" i="1"/>
  <c r="CH247" i="1"/>
  <c r="AR247" i="1"/>
  <c r="BM247" i="1"/>
  <c r="T62" i="1"/>
  <c r="AO57" i="1"/>
  <c r="CE57" i="1"/>
  <c r="DU57" i="1"/>
  <c r="BJ57" i="1"/>
  <c r="EP57" i="1"/>
  <c r="CZ57" i="1"/>
  <c r="CM248" i="1"/>
  <c r="EX248" i="1"/>
  <c r="BR248" i="1"/>
  <c r="DH248" i="1"/>
  <c r="EC248" i="1"/>
  <c r="AW248" i="1"/>
  <c r="EU249" i="1"/>
  <c r="AT249" i="1"/>
  <c r="DE249" i="1"/>
  <c r="GK249" i="1" s="1"/>
  <c r="DZ249" i="1"/>
  <c r="BO249" i="1"/>
  <c r="CJ249" i="1"/>
  <c r="EE67" i="1"/>
  <c r="CO67" i="1"/>
  <c r="EZ67" i="1"/>
  <c r="DJ67" i="1"/>
  <c r="BT67" i="1"/>
  <c r="AY67" i="1"/>
  <c r="EG255" i="1"/>
  <c r="BA255" i="1"/>
  <c r="FB255" i="1"/>
  <c r="DL255" i="1"/>
  <c r="CQ255" i="1"/>
  <c r="BV255" i="1"/>
  <c r="DS66" i="1"/>
  <c r="AM66" i="1"/>
  <c r="CX66" i="1"/>
  <c r="EN66" i="1"/>
  <c r="CC66" i="1"/>
  <c r="BH66" i="1"/>
  <c r="CE263" i="1"/>
  <c r="AO263" i="1"/>
  <c r="DU263" i="1"/>
  <c r="EP263" i="1"/>
  <c r="BJ263" i="1"/>
  <c r="CZ263" i="1"/>
  <c r="EH264" i="1"/>
  <c r="DM264" i="1"/>
  <c r="BB264" i="1"/>
  <c r="BW264" i="1"/>
  <c r="CR264" i="1"/>
  <c r="FC264" i="1"/>
  <c r="AV266" i="1"/>
  <c r="EW266" i="1"/>
  <c r="BQ266" i="1"/>
  <c r="CL266" i="1"/>
  <c r="DG266" i="1"/>
  <c r="EB266" i="1"/>
  <c r="BC269" i="1"/>
  <c r="EI269" i="1"/>
  <c r="FD269" i="1"/>
  <c r="BX269" i="1"/>
  <c r="DN269" i="1"/>
  <c r="GT269" i="1" s="1"/>
  <c r="CS269" i="1"/>
  <c r="AW271" i="1"/>
  <c r="EC271" i="1"/>
  <c r="CM271" i="1"/>
  <c r="BR271" i="1"/>
  <c r="EX271" i="1"/>
  <c r="DH271" i="1"/>
  <c r="GN271" i="1" s="1"/>
  <c r="CR272" i="1"/>
  <c r="FC272" i="1"/>
  <c r="DM272" i="1"/>
  <c r="GS272" i="1" s="1"/>
  <c r="BB272" i="1"/>
  <c r="BW272" i="1"/>
  <c r="EH272" i="1"/>
  <c r="EW274" i="1"/>
  <c r="AV274" i="1"/>
  <c r="DG274" i="1"/>
  <c r="GM274" i="1" s="1"/>
  <c r="CL274" i="1"/>
  <c r="EB274" i="1"/>
  <c r="BQ274" i="1"/>
  <c r="DA276" i="1"/>
  <c r="DV276" i="1"/>
  <c r="AP276" i="1"/>
  <c r="BK276" i="1"/>
  <c r="CF276" i="1"/>
  <c r="EQ276" i="1"/>
  <c r="EF280" i="1"/>
  <c r="FA280" i="1"/>
  <c r="CP280" i="1"/>
  <c r="BU280" i="1"/>
  <c r="DK280" i="1"/>
  <c r="AZ280" i="1"/>
  <c r="GN195" i="1"/>
  <c r="GA195" i="1"/>
  <c r="GH197" i="1"/>
  <c r="FX203" i="1"/>
  <c r="HN203" i="1" s="1"/>
  <c r="GU205" i="1"/>
  <c r="GR206" i="1"/>
  <c r="HM206" i="1" s="1"/>
  <c r="Q165" i="1"/>
  <c r="CB153" i="1"/>
  <c r="DR153" i="1"/>
  <c r="BG153" i="1"/>
  <c r="CW153" i="1"/>
  <c r="EM153" i="1"/>
  <c r="AL153" i="1"/>
  <c r="FH153" i="1" s="1"/>
  <c r="FH184" i="1"/>
  <c r="GX184" i="1" s="1"/>
  <c r="AL71" i="1"/>
  <c r="DR71" i="1"/>
  <c r="EM71" i="1"/>
  <c r="BG71" i="1"/>
  <c r="CW71" i="1"/>
  <c r="CB71" i="1"/>
  <c r="CB25" i="1"/>
  <c r="AL25" i="1"/>
  <c r="DR25" i="1"/>
  <c r="CW25" i="1"/>
  <c r="EM25" i="1"/>
  <c r="BG25" i="1"/>
  <c r="EM31" i="1"/>
  <c r="AL31" i="1"/>
  <c r="BG31" i="1"/>
  <c r="CB31" i="1"/>
  <c r="CW31" i="1"/>
  <c r="DR31" i="1"/>
  <c r="U145" i="1"/>
  <c r="EQ140" i="1"/>
  <c r="CF140" i="1"/>
  <c r="DA140" i="1"/>
  <c r="GG140" i="1" s="1"/>
  <c r="AP140" i="1"/>
  <c r="FL140" i="1" s="1"/>
  <c r="HB140" i="1" s="1"/>
  <c r="DV140" i="1"/>
  <c r="BK140" i="1"/>
  <c r="W346" i="1"/>
  <c r="W353" i="1"/>
  <c r="W342" i="1"/>
  <c r="W338" i="1"/>
  <c r="BM333" i="1"/>
  <c r="DC333" i="1"/>
  <c r="CH333" i="1"/>
  <c r="ES333" i="1"/>
  <c r="AR333" i="1"/>
  <c r="FN333" i="1" s="1"/>
  <c r="DX333" i="1"/>
  <c r="AW143" i="1"/>
  <c r="CM143" i="1"/>
  <c r="EC143" i="1"/>
  <c r="EX143" i="1"/>
  <c r="BR143" i="1"/>
  <c r="DH143" i="1"/>
  <c r="CJ335" i="1"/>
  <c r="BO335" i="1"/>
  <c r="AT335" i="1"/>
  <c r="DZ335" i="1"/>
  <c r="DE335" i="1"/>
  <c r="EU335" i="1"/>
  <c r="AD171" i="1"/>
  <c r="EE148" i="1"/>
  <c r="DJ148" i="1"/>
  <c r="EZ148" i="1"/>
  <c r="BT148" i="1"/>
  <c r="AD158" i="1"/>
  <c r="AD163" i="1"/>
  <c r="CO148" i="1"/>
  <c r="AY148" i="1"/>
  <c r="ET150" i="1"/>
  <c r="X156" i="1"/>
  <c r="CI150" i="1"/>
  <c r="AS150" i="1"/>
  <c r="X161" i="1"/>
  <c r="DD150" i="1"/>
  <c r="GJ150" i="1" s="1"/>
  <c r="X168" i="1"/>
  <c r="DY150" i="1"/>
  <c r="BN150" i="1"/>
  <c r="R165" i="1"/>
  <c r="DS153" i="1"/>
  <c r="CC153" i="1"/>
  <c r="BH153" i="1"/>
  <c r="CX153" i="1"/>
  <c r="EN153" i="1"/>
  <c r="AM153" i="1"/>
  <c r="DH358" i="1"/>
  <c r="EC358" i="1"/>
  <c r="BR358" i="1"/>
  <c r="CM358" i="1"/>
  <c r="EX358" i="1"/>
  <c r="AW358" i="1"/>
  <c r="AG113" i="1"/>
  <c r="EH108" i="1"/>
  <c r="DM108" i="1"/>
  <c r="FC108" i="1"/>
  <c r="BB108" i="1"/>
  <c r="FX108" i="1" s="1"/>
  <c r="CR108" i="1"/>
  <c r="BW108" i="1"/>
  <c r="AI306" i="1"/>
  <c r="AI314" i="1"/>
  <c r="AI310" i="1"/>
  <c r="DO301" i="1"/>
  <c r="GU301" i="1" s="1"/>
  <c r="BY301" i="1"/>
  <c r="BD301" i="1"/>
  <c r="FZ301" i="1" s="1"/>
  <c r="HP301" i="1" s="1"/>
  <c r="FE301" i="1"/>
  <c r="EJ301" i="1"/>
  <c r="CT301" i="1"/>
  <c r="DA117" i="1"/>
  <c r="GG117" i="1" s="1"/>
  <c r="U128" i="1"/>
  <c r="BK117" i="1"/>
  <c r="EQ117" i="1"/>
  <c r="CF117" i="1"/>
  <c r="DV117" i="1"/>
  <c r="AP117" i="1"/>
  <c r="DU318" i="1"/>
  <c r="CZ318" i="1"/>
  <c r="GF318" i="1" s="1"/>
  <c r="EP318" i="1"/>
  <c r="CE318" i="1"/>
  <c r="BJ318" i="1"/>
  <c r="AO318" i="1"/>
  <c r="FK318" i="1" s="1"/>
  <c r="HA318" i="1" s="1"/>
  <c r="EG118" i="1"/>
  <c r="AF136" i="1"/>
  <c r="AF124" i="1"/>
  <c r="FB118" i="1"/>
  <c r="BV118" i="1"/>
  <c r="CQ118" i="1"/>
  <c r="AF129" i="1"/>
  <c r="BA118" i="1"/>
  <c r="FW118" i="1" s="1"/>
  <c r="DL118" i="1"/>
  <c r="EP27" i="1"/>
  <c r="CE27" i="1"/>
  <c r="AO27" i="1"/>
  <c r="FK27" i="1" s="1"/>
  <c r="HA27" i="1" s="1"/>
  <c r="DU27" i="1"/>
  <c r="CZ27" i="1"/>
  <c r="GF27" i="1" s="1"/>
  <c r="BJ27" i="1"/>
  <c r="EH28" i="1"/>
  <c r="BB28" i="1"/>
  <c r="CR28" i="1"/>
  <c r="FC28" i="1"/>
  <c r="DM28" i="1"/>
  <c r="BW28" i="1"/>
  <c r="DT7" i="1"/>
  <c r="CD7" i="1"/>
  <c r="AN7" i="1"/>
  <c r="FJ7" i="1" s="1"/>
  <c r="GZ7" i="1" s="1"/>
  <c r="BI7" i="1"/>
  <c r="EO7" i="1"/>
  <c r="CY7" i="1"/>
  <c r="GE7" i="1" s="1"/>
  <c r="FB31" i="1"/>
  <c r="BA31" i="1"/>
  <c r="BV31" i="1"/>
  <c r="CQ31" i="1"/>
  <c r="DL31" i="1"/>
  <c r="GR31" i="1" s="1"/>
  <c r="EG31" i="1"/>
  <c r="EP35" i="1"/>
  <c r="CE35" i="1"/>
  <c r="AO35" i="1"/>
  <c r="FK35" i="1" s="1"/>
  <c r="HA35" i="1" s="1"/>
  <c r="DU35" i="1"/>
  <c r="CZ35" i="1"/>
  <c r="GF35" i="1" s="1"/>
  <c r="BJ35" i="1"/>
  <c r="BB14" i="1"/>
  <c r="DM14" i="1"/>
  <c r="BW14" i="1"/>
  <c r="FC14" i="1"/>
  <c r="EH14" i="1"/>
  <c r="GS14" i="1" s="1"/>
  <c r="CR14" i="1"/>
  <c r="BI16" i="1"/>
  <c r="AN16" i="1"/>
  <c r="FJ16" i="1" s="1"/>
  <c r="CY16" i="1"/>
  <c r="EO16" i="1"/>
  <c r="CD16" i="1"/>
  <c r="DT16" i="1"/>
  <c r="BS41" i="1"/>
  <c r="DI41" i="1"/>
  <c r="CN41" i="1"/>
  <c r="ED41" i="1"/>
  <c r="EY41" i="1"/>
  <c r="AX41" i="1"/>
  <c r="FA20" i="1"/>
  <c r="BU20" i="1"/>
  <c r="CP20" i="1"/>
  <c r="AZ20" i="1"/>
  <c r="DK20" i="1"/>
  <c r="EF20" i="1"/>
  <c r="GQ20" i="1" s="1"/>
  <c r="AT22" i="1"/>
  <c r="DZ22" i="1"/>
  <c r="CJ22" i="1"/>
  <c r="DE22" i="1"/>
  <c r="EU22" i="1"/>
  <c r="BO22" i="1"/>
  <c r="BT46" i="1"/>
  <c r="CO46" i="1"/>
  <c r="EE46" i="1"/>
  <c r="AY46" i="1"/>
  <c r="EZ46" i="1"/>
  <c r="DJ46" i="1"/>
  <c r="AS25" i="1"/>
  <c r="DY25" i="1"/>
  <c r="CI25" i="1"/>
  <c r="DD25" i="1"/>
  <c r="GJ25" i="1" s="1"/>
  <c r="BN25" i="1"/>
  <c r="ET25" i="1"/>
  <c r="BK241" i="1"/>
  <c r="CF241" i="1"/>
  <c r="AP241" i="1"/>
  <c r="FL241" i="1" s="1"/>
  <c r="DA241" i="1"/>
  <c r="EQ241" i="1"/>
  <c r="DV241" i="1"/>
  <c r="AR243" i="1"/>
  <c r="FN243" i="1" s="1"/>
  <c r="ES243" i="1"/>
  <c r="DC243" i="1"/>
  <c r="BM243" i="1"/>
  <c r="CH243" i="1"/>
  <c r="DX243" i="1"/>
  <c r="AW53" i="1"/>
  <c r="CM53" i="1"/>
  <c r="BR53" i="1"/>
  <c r="DH53" i="1"/>
  <c r="EC53" i="1"/>
  <c r="EX53" i="1"/>
  <c r="CY251" i="1"/>
  <c r="CD251" i="1"/>
  <c r="BI251" i="1"/>
  <c r="AN251" i="1"/>
  <c r="FJ251" i="1" s="1"/>
  <c r="DT251" i="1"/>
  <c r="EO251" i="1"/>
  <c r="AI60" i="1"/>
  <c r="BY55" i="1"/>
  <c r="FE55" i="1"/>
  <c r="EJ55" i="1"/>
  <c r="CT55" i="1"/>
  <c r="BD55" i="1"/>
  <c r="FZ55" i="1" s="1"/>
  <c r="DO55" i="1"/>
  <c r="GU55" i="1" s="1"/>
  <c r="ET260" i="1"/>
  <c r="DD260" i="1"/>
  <c r="BN260" i="1"/>
  <c r="DY260" i="1"/>
  <c r="CI260" i="1"/>
  <c r="AS260" i="1"/>
  <c r="BK248" i="1"/>
  <c r="CF248" i="1"/>
  <c r="EQ248" i="1"/>
  <c r="AP248" i="1"/>
  <c r="DA248" i="1"/>
  <c r="DV248" i="1"/>
  <c r="FD249" i="1"/>
  <c r="DN249" i="1"/>
  <c r="BX249" i="1"/>
  <c r="BC249" i="1"/>
  <c r="EI249" i="1"/>
  <c r="CS249" i="1"/>
  <c r="CZ63" i="1"/>
  <c r="GF63" i="1" s="1"/>
  <c r="CE63" i="1"/>
  <c r="AO63" i="1"/>
  <c r="DU63" i="1"/>
  <c r="T68" i="1"/>
  <c r="BJ63" i="1"/>
  <c r="EP63" i="1"/>
  <c r="ER256" i="1"/>
  <c r="AQ256" i="1"/>
  <c r="DB256" i="1"/>
  <c r="GH256" i="1" s="1"/>
  <c r="BL256" i="1"/>
  <c r="DW256" i="1"/>
  <c r="CG256" i="1"/>
  <c r="BQ66" i="1"/>
  <c r="EB66" i="1"/>
  <c r="CL66" i="1"/>
  <c r="AV66" i="1"/>
  <c r="EW66" i="1"/>
  <c r="DG66" i="1"/>
  <c r="ET262" i="1"/>
  <c r="BN262" i="1"/>
  <c r="CI262" i="1"/>
  <c r="DY262" i="1"/>
  <c r="AS262" i="1"/>
  <c r="DD262" i="1"/>
  <c r="GJ262" i="1" s="1"/>
  <c r="DS73" i="1"/>
  <c r="AM73" i="1"/>
  <c r="CX73" i="1"/>
  <c r="BH73" i="1"/>
  <c r="EN73" i="1"/>
  <c r="CC73" i="1"/>
  <c r="EF74" i="1"/>
  <c r="AZ74" i="1"/>
  <c r="CP74" i="1"/>
  <c r="BU74" i="1"/>
  <c r="FA74" i="1"/>
  <c r="DK74" i="1"/>
  <c r="GQ74" i="1" s="1"/>
  <c r="AN78" i="1"/>
  <c r="EO78" i="1"/>
  <c r="CD78" i="1"/>
  <c r="DT78" i="1"/>
  <c r="CY78" i="1"/>
  <c r="GE78" i="1" s="1"/>
  <c r="BI78" i="1"/>
  <c r="BV79" i="1"/>
  <c r="FB79" i="1"/>
  <c r="CQ79" i="1"/>
  <c r="BA79" i="1"/>
  <c r="DL79" i="1"/>
  <c r="EG79" i="1"/>
  <c r="CX272" i="1"/>
  <c r="GD272" i="1" s="1"/>
  <c r="CC272" i="1"/>
  <c r="EN272" i="1"/>
  <c r="AM272" i="1"/>
  <c r="BH272" i="1"/>
  <c r="DS272" i="1"/>
  <c r="DX273" i="1"/>
  <c r="BM273" i="1"/>
  <c r="ES273" i="1"/>
  <c r="AR273" i="1"/>
  <c r="DC273" i="1"/>
  <c r="CH273" i="1"/>
  <c r="FF274" i="1"/>
  <c r="BE274" i="1"/>
  <c r="CU274" i="1"/>
  <c r="DP274" i="1"/>
  <c r="EK274" i="1"/>
  <c r="BZ274" i="1"/>
  <c r="DJ276" i="1"/>
  <c r="EE276" i="1"/>
  <c r="AY276" i="1"/>
  <c r="FU276" i="1" s="1"/>
  <c r="HK276" i="1" s="1"/>
  <c r="BT276" i="1"/>
  <c r="CO276" i="1"/>
  <c r="EZ276" i="1"/>
  <c r="GP276" i="1" s="1"/>
  <c r="BY278" i="1"/>
  <c r="BD278" i="1"/>
  <c r="CT278" i="1"/>
  <c r="DO278" i="1"/>
  <c r="EJ278" i="1"/>
  <c r="FE278" i="1"/>
  <c r="FW184" i="1"/>
  <c r="HM184" i="1" s="1"/>
  <c r="GO185" i="1"/>
  <c r="GN188" i="1"/>
  <c r="AX282" i="1"/>
  <c r="BS282" i="1"/>
  <c r="DI282" i="1"/>
  <c r="GO282" i="1" s="1"/>
  <c r="CN282" i="1"/>
  <c r="FT282" i="1" s="1"/>
  <c r="ED282" i="1"/>
  <c r="EY282" i="1"/>
  <c r="GT203" i="1"/>
  <c r="GS206" i="1"/>
  <c r="EQ283" i="1"/>
  <c r="AP283" i="1"/>
  <c r="DV283" i="1"/>
  <c r="CF283" i="1"/>
  <c r="BK283" i="1"/>
  <c r="DA283" i="1"/>
  <c r="EN284" i="1"/>
  <c r="AM284" i="1"/>
  <c r="DS284" i="1"/>
  <c r="CC284" i="1"/>
  <c r="CX284" i="1"/>
  <c r="BH284" i="1"/>
  <c r="FI284" i="1" s="1"/>
  <c r="EI284" i="1"/>
  <c r="FD284" i="1"/>
  <c r="BC284" i="1"/>
  <c r="CS284" i="1"/>
  <c r="DN284" i="1"/>
  <c r="BX284" i="1"/>
  <c r="BU285" i="1"/>
  <c r="CP285" i="1"/>
  <c r="FA285" i="1"/>
  <c r="DK285" i="1"/>
  <c r="AZ285" i="1"/>
  <c r="EF285" i="1"/>
  <c r="DH286" i="1"/>
  <c r="AW286" i="1"/>
  <c r="EC286" i="1"/>
  <c r="CM286" i="1"/>
  <c r="EX286" i="1"/>
  <c r="BR286" i="1"/>
  <c r="DE287" i="1"/>
  <c r="GK287" i="1" s="1"/>
  <c r="CJ287" i="1"/>
  <c r="EU287" i="1"/>
  <c r="DZ287" i="1"/>
  <c r="BO287" i="1"/>
  <c r="AT287" i="1"/>
  <c r="FP287" i="1" s="1"/>
  <c r="HF287" i="1" s="1"/>
  <c r="CG288" i="1"/>
  <c r="DW288" i="1"/>
  <c r="AQ288" i="1"/>
  <c r="FM288" i="1" s="1"/>
  <c r="DB288" i="1"/>
  <c r="GH288" i="1" s="1"/>
  <c r="HC288" i="1" s="1"/>
  <c r="ER288" i="1"/>
  <c r="BL288" i="1"/>
  <c r="BG16" i="1"/>
  <c r="AL16" i="1"/>
  <c r="FH16" i="1" s="1"/>
  <c r="GX16" i="1" s="1"/>
  <c r="CW16" i="1"/>
  <c r="DR16" i="1"/>
  <c r="CB16" i="1"/>
  <c r="EM16" i="1"/>
  <c r="GC16" i="1" s="1"/>
  <c r="GM207" i="1"/>
  <c r="S169" i="1"/>
  <c r="CY141" i="1"/>
  <c r="DT141" i="1"/>
  <c r="AN141" i="1"/>
  <c r="EO141" i="1"/>
  <c r="S157" i="1"/>
  <c r="S146" i="1"/>
  <c r="BI141" i="1"/>
  <c r="CD141" i="1"/>
  <c r="S154" i="1"/>
  <c r="DA334" i="1"/>
  <c r="GG334" i="1" s="1"/>
  <c r="AP334" i="1"/>
  <c r="EQ334" i="1"/>
  <c r="CF334" i="1"/>
  <c r="BK334" i="1"/>
  <c r="DV334" i="1"/>
  <c r="AB351" i="1"/>
  <c r="EX340" i="1"/>
  <c r="EC340" i="1"/>
  <c r="DH340" i="1"/>
  <c r="BR340" i="1"/>
  <c r="AW340" i="1"/>
  <c r="CM340" i="1"/>
  <c r="V355" i="1"/>
  <c r="ER343" i="1"/>
  <c r="DW343" i="1"/>
  <c r="DB343" i="1"/>
  <c r="GH343" i="1" s="1"/>
  <c r="AQ343" i="1"/>
  <c r="CG343" i="1"/>
  <c r="BL343" i="1"/>
  <c r="AI356" i="1"/>
  <c r="EJ344" i="1"/>
  <c r="FE344" i="1"/>
  <c r="DO344" i="1"/>
  <c r="GU344" i="1" s="1"/>
  <c r="BY344" i="1"/>
  <c r="CT344" i="1"/>
  <c r="BD344" i="1"/>
  <c r="AP358" i="1"/>
  <c r="DA358" i="1"/>
  <c r="GG358" i="1" s="1"/>
  <c r="EQ358" i="1"/>
  <c r="DV358" i="1"/>
  <c r="BK358" i="1"/>
  <c r="CF358" i="1"/>
  <c r="Z113" i="1"/>
  <c r="CK108" i="1"/>
  <c r="DF108" i="1"/>
  <c r="EV108" i="1"/>
  <c r="AU108" i="1"/>
  <c r="EA108" i="1"/>
  <c r="BP108" i="1"/>
  <c r="AB306" i="1"/>
  <c r="AB314" i="1"/>
  <c r="AB310" i="1"/>
  <c r="DH301" i="1"/>
  <c r="AW301" i="1"/>
  <c r="FS301" i="1" s="1"/>
  <c r="BR301" i="1"/>
  <c r="EX301" i="1"/>
  <c r="CM301" i="1"/>
  <c r="EC301" i="1"/>
  <c r="AG139" i="1"/>
  <c r="BB116" i="1"/>
  <c r="EH116" i="1"/>
  <c r="CR116" i="1"/>
  <c r="AG131" i="1"/>
  <c r="BW116" i="1"/>
  <c r="AG126" i="1"/>
  <c r="DM116" i="1"/>
  <c r="GS116" i="1" s="1"/>
  <c r="FC116" i="1"/>
  <c r="CT326" i="1"/>
  <c r="BY326" i="1"/>
  <c r="BD326" i="1"/>
  <c r="FZ326" i="1" s="1"/>
  <c r="DO326" i="1"/>
  <c r="FE326" i="1"/>
  <c r="EJ326" i="1"/>
  <c r="CC303" i="1"/>
  <c r="DS303" i="1"/>
  <c r="AM303" i="1"/>
  <c r="CX303" i="1"/>
  <c r="GD303" i="1" s="1"/>
  <c r="BH303" i="1"/>
  <c r="EN303" i="1"/>
  <c r="EI303" i="1"/>
  <c r="CS303" i="1"/>
  <c r="BC303" i="1"/>
  <c r="DN303" i="1"/>
  <c r="FD303" i="1"/>
  <c r="BX303" i="1"/>
  <c r="V132" i="1"/>
  <c r="AQ120" i="1"/>
  <c r="CG120" i="1"/>
  <c r="DW120" i="1"/>
  <c r="BL120" i="1"/>
  <c r="FM120" i="1" s="1"/>
  <c r="DB120" i="1"/>
  <c r="ER120" i="1"/>
  <c r="BH28" i="1"/>
  <c r="CC28" i="1"/>
  <c r="AM28" i="1"/>
  <c r="CX28" i="1"/>
  <c r="DS28" i="1"/>
  <c r="EN28" i="1"/>
  <c r="CM30" i="1"/>
  <c r="DH30" i="1"/>
  <c r="EC30" i="1"/>
  <c r="AW30" i="1"/>
  <c r="FS30" i="1" s="1"/>
  <c r="EX30" i="1"/>
  <c r="BR30" i="1"/>
  <c r="BN34" i="1"/>
  <c r="CI34" i="1"/>
  <c r="DD34" i="1"/>
  <c r="AS34" i="1"/>
  <c r="DY34" i="1"/>
  <c r="ET34" i="1"/>
  <c r="CN12" i="1"/>
  <c r="BS12" i="1"/>
  <c r="EY12" i="1"/>
  <c r="ED12" i="1"/>
  <c r="AX12" i="1"/>
  <c r="DI12" i="1"/>
  <c r="AR38" i="1"/>
  <c r="CH38" i="1"/>
  <c r="BM38" i="1"/>
  <c r="DC38" i="1"/>
  <c r="DX38" i="1"/>
  <c r="ES38" i="1"/>
  <c r="AW39" i="1"/>
  <c r="BR39" i="1"/>
  <c r="EC39" i="1"/>
  <c r="DH39" i="1"/>
  <c r="GN39" i="1" s="1"/>
  <c r="EX39" i="1"/>
  <c r="CM39" i="1"/>
  <c r="FC40" i="1"/>
  <c r="DM40" i="1"/>
  <c r="CR40" i="1"/>
  <c r="BB40" i="1"/>
  <c r="BW40" i="1"/>
  <c r="EH40" i="1"/>
  <c r="BY42" i="1"/>
  <c r="FE42" i="1"/>
  <c r="BD42" i="1"/>
  <c r="EJ42" i="1"/>
  <c r="CT42" i="1"/>
  <c r="DO42" i="1"/>
  <c r="CF21" i="1"/>
  <c r="AP21" i="1"/>
  <c r="EQ21" i="1"/>
  <c r="DA21" i="1"/>
  <c r="BK21" i="1"/>
  <c r="DV21" i="1"/>
  <c r="DN22" i="1"/>
  <c r="BC22" i="1"/>
  <c r="EI22" i="1"/>
  <c r="CS22" i="1"/>
  <c r="FD22" i="1"/>
  <c r="BX22" i="1"/>
  <c r="AO47" i="1"/>
  <c r="FK47" i="1" s="1"/>
  <c r="DU47" i="1"/>
  <c r="CE47" i="1"/>
  <c r="BJ47" i="1"/>
  <c r="CZ47" i="1"/>
  <c r="EP47" i="1"/>
  <c r="EE50" i="1"/>
  <c r="BT50" i="1"/>
  <c r="AY50" i="1"/>
  <c r="FU50" i="1" s="1"/>
  <c r="EZ50" i="1"/>
  <c r="DJ50" i="1"/>
  <c r="CO50" i="1"/>
  <c r="BQ242" i="1"/>
  <c r="AV242" i="1"/>
  <c r="FR242" i="1" s="1"/>
  <c r="EB242" i="1"/>
  <c r="DG242" i="1"/>
  <c r="CL242" i="1"/>
  <c r="EW242" i="1"/>
  <c r="BV52" i="1"/>
  <c r="CQ52" i="1"/>
  <c r="FB52" i="1"/>
  <c r="BA52" i="1"/>
  <c r="FW52" i="1" s="1"/>
  <c r="EG52" i="1"/>
  <c r="DL52" i="1"/>
  <c r="BC245" i="1"/>
  <c r="BX245" i="1"/>
  <c r="DN245" i="1"/>
  <c r="CS245" i="1"/>
  <c r="EI245" i="1"/>
  <c r="FD245" i="1"/>
  <c r="EF173" i="1"/>
  <c r="AZ173" i="1"/>
  <c r="CP173" i="1"/>
  <c r="BU173" i="1"/>
  <c r="DK173" i="1"/>
  <c r="FA173" i="1"/>
  <c r="EK246" i="1"/>
  <c r="BE246" i="1"/>
  <c r="CU246" i="1"/>
  <c r="BZ246" i="1"/>
  <c r="FF246" i="1"/>
  <c r="DP246" i="1"/>
  <c r="GV246" i="1" s="1"/>
  <c r="AG61" i="1"/>
  <c r="CR56" i="1"/>
  <c r="EH56" i="1"/>
  <c r="FC56" i="1"/>
  <c r="BB56" i="1"/>
  <c r="DM56" i="1"/>
  <c r="BW56" i="1"/>
  <c r="ER253" i="1"/>
  <c r="DW253" i="1"/>
  <c r="AQ253" i="1"/>
  <c r="BL253" i="1"/>
  <c r="DB253" i="1"/>
  <c r="CG253" i="1"/>
  <c r="CY249" i="1"/>
  <c r="DT249" i="1"/>
  <c r="AN249" i="1"/>
  <c r="BI249" i="1"/>
  <c r="EO249" i="1"/>
  <c r="CD249" i="1"/>
  <c r="CI67" i="1"/>
  <c r="AS67" i="1"/>
  <c r="DY67" i="1"/>
  <c r="BN67" i="1"/>
  <c r="ET67" i="1"/>
  <c r="DD67" i="1"/>
  <c r="DF255" i="1"/>
  <c r="EV255" i="1"/>
  <c r="EA255" i="1"/>
  <c r="AU255" i="1"/>
  <c r="CK255" i="1"/>
  <c r="BP255" i="1"/>
  <c r="DK65" i="1"/>
  <c r="GQ65" i="1" s="1"/>
  <c r="CP65" i="1"/>
  <c r="AE70" i="1"/>
  <c r="AZ65" i="1"/>
  <c r="FV65" i="1" s="1"/>
  <c r="EF65" i="1"/>
  <c r="FA65" i="1"/>
  <c r="BU65" i="1"/>
  <c r="BB175" i="1"/>
  <c r="DM175" i="1"/>
  <c r="GS175" i="1" s="1"/>
  <c r="BW175" i="1"/>
  <c r="FC175" i="1"/>
  <c r="CR175" i="1"/>
  <c r="EH175" i="1"/>
  <c r="EW73" i="1"/>
  <c r="DG73" i="1"/>
  <c r="GM73" i="1" s="1"/>
  <c r="BQ73" i="1"/>
  <c r="CL73" i="1"/>
  <c r="EB73" i="1"/>
  <c r="AV73" i="1"/>
  <c r="EQ75" i="1"/>
  <c r="DV75" i="1"/>
  <c r="CF75" i="1"/>
  <c r="AP75" i="1"/>
  <c r="DA75" i="1"/>
  <c r="BK75" i="1"/>
  <c r="FL75" i="1" s="1"/>
  <c r="BZ78" i="1"/>
  <c r="FF78" i="1"/>
  <c r="EK78" i="1"/>
  <c r="CU78" i="1"/>
  <c r="DP78" i="1"/>
  <c r="BE78" i="1"/>
  <c r="CO80" i="1"/>
  <c r="AY80" i="1"/>
  <c r="EE80" i="1"/>
  <c r="DJ80" i="1"/>
  <c r="EZ80" i="1"/>
  <c r="BT80" i="1"/>
  <c r="EJ81" i="1"/>
  <c r="CT81" i="1"/>
  <c r="FE81" i="1"/>
  <c r="DO81" i="1"/>
  <c r="GU81" i="1" s="1"/>
  <c r="BY81" i="1"/>
  <c r="BD81" i="1"/>
  <c r="FZ81" i="1" s="1"/>
  <c r="AP274" i="1"/>
  <c r="EQ274" i="1"/>
  <c r="CF274" i="1"/>
  <c r="DA274" i="1"/>
  <c r="DV274" i="1"/>
  <c r="BK274" i="1"/>
  <c r="FL274" i="1" s="1"/>
  <c r="BX275" i="1"/>
  <c r="BC275" i="1"/>
  <c r="CS275" i="1"/>
  <c r="FD275" i="1"/>
  <c r="EI275" i="1"/>
  <c r="DN275" i="1"/>
  <c r="EC87" i="1"/>
  <c r="BR87" i="1"/>
  <c r="AW87" i="1"/>
  <c r="EX87" i="1"/>
  <c r="CM87" i="1"/>
  <c r="DH87" i="1"/>
  <c r="GN87" i="1" s="1"/>
  <c r="GM186" i="1"/>
  <c r="HH186" i="1" s="1"/>
  <c r="EU89" i="1"/>
  <c r="AT89" i="1"/>
  <c r="DZ89" i="1"/>
  <c r="DE89" i="1"/>
  <c r="BO89" i="1"/>
  <c r="CJ89" i="1"/>
  <c r="FP89" i="1" s="1"/>
  <c r="FR196" i="1"/>
  <c r="FT198" i="1"/>
  <c r="AY282" i="1"/>
  <c r="DJ282" i="1"/>
  <c r="BT282" i="1"/>
  <c r="EE282" i="1"/>
  <c r="CO282" i="1"/>
  <c r="EZ282" i="1"/>
  <c r="GP282" i="1" s="1"/>
  <c r="GU203" i="1"/>
  <c r="FL205" i="1"/>
  <c r="FT205" i="1"/>
  <c r="FY206" i="1"/>
  <c r="ER283" i="1"/>
  <c r="CG283" i="1"/>
  <c r="DW283" i="1"/>
  <c r="AQ283" i="1"/>
  <c r="BL283" i="1"/>
  <c r="DB283" i="1"/>
  <c r="EO284" i="1"/>
  <c r="DT284" i="1"/>
  <c r="CD284" i="1"/>
  <c r="AN284" i="1"/>
  <c r="CY284" i="1"/>
  <c r="BI284" i="1"/>
  <c r="FE284" i="1"/>
  <c r="BD284" i="1"/>
  <c r="EJ284" i="1"/>
  <c r="CT284" i="1"/>
  <c r="DO284" i="1"/>
  <c r="GU284" i="1" s="1"/>
  <c r="BY284" i="1"/>
  <c r="FB285" i="1"/>
  <c r="CQ285" i="1"/>
  <c r="BA285" i="1"/>
  <c r="FW285" i="1" s="1"/>
  <c r="HM285" i="1" s="1"/>
  <c r="DL285" i="1"/>
  <c r="BV285" i="1"/>
  <c r="EG285" i="1"/>
  <c r="GR285" i="1" s="1"/>
  <c r="DI286" i="1"/>
  <c r="GO286" i="1" s="1"/>
  <c r="BS286" i="1"/>
  <c r="ED286" i="1"/>
  <c r="CN286" i="1"/>
  <c r="EY286" i="1"/>
  <c r="AX286" i="1"/>
  <c r="DF287" i="1"/>
  <c r="CK287" i="1"/>
  <c r="EA287" i="1"/>
  <c r="AU287" i="1"/>
  <c r="EV287" i="1"/>
  <c r="BP287" i="1"/>
  <c r="CH288" i="1"/>
  <c r="DC288" i="1"/>
  <c r="DX288" i="1"/>
  <c r="AR288" i="1"/>
  <c r="BM288" i="1"/>
  <c r="FN288" i="1" s="1"/>
  <c r="ES288" i="1"/>
  <c r="CW286" i="1"/>
  <c r="AL286" i="1"/>
  <c r="FH286" i="1" s="1"/>
  <c r="DR286" i="1"/>
  <c r="CB286" i="1"/>
  <c r="BG286" i="1"/>
  <c r="EM286" i="1"/>
  <c r="DR173" i="1"/>
  <c r="AL173" i="1"/>
  <c r="CB173" i="1"/>
  <c r="CW173" i="1"/>
  <c r="BG173" i="1"/>
  <c r="EM173" i="1"/>
  <c r="CB38" i="1"/>
  <c r="AL38" i="1"/>
  <c r="FH38" i="1" s="1"/>
  <c r="CW38" i="1"/>
  <c r="GC38" i="1" s="1"/>
  <c r="BG38" i="1"/>
  <c r="DR38" i="1"/>
  <c r="EM38" i="1"/>
  <c r="W336" i="1"/>
  <c r="ES331" i="1"/>
  <c r="CH331" i="1"/>
  <c r="AR331" i="1"/>
  <c r="FN331" i="1" s="1"/>
  <c r="DX331" i="1"/>
  <c r="BM331" i="1"/>
  <c r="DC331" i="1"/>
  <c r="AB169" i="1"/>
  <c r="AW141" i="1"/>
  <c r="CM141" i="1"/>
  <c r="EC141" i="1"/>
  <c r="AB146" i="1"/>
  <c r="DH141" i="1"/>
  <c r="GN141" i="1" s="1"/>
  <c r="AB154" i="1"/>
  <c r="EX141" i="1"/>
  <c r="AB157" i="1"/>
  <c r="BR141" i="1"/>
  <c r="DJ334" i="1"/>
  <c r="EZ334" i="1"/>
  <c r="CO334" i="1"/>
  <c r="AY334" i="1"/>
  <c r="FU334" i="1" s="1"/>
  <c r="BT334" i="1"/>
  <c r="EE334" i="1"/>
  <c r="DG335" i="1"/>
  <c r="GM335" i="1" s="1"/>
  <c r="BQ335" i="1"/>
  <c r="EB335" i="1"/>
  <c r="EW335" i="1"/>
  <c r="AV335" i="1"/>
  <c r="CL335" i="1"/>
  <c r="AF171" i="1"/>
  <c r="CQ148" i="1"/>
  <c r="AF163" i="1"/>
  <c r="EG148" i="1"/>
  <c r="DL148" i="1"/>
  <c r="BA148" i="1"/>
  <c r="FB148" i="1"/>
  <c r="BV148" i="1"/>
  <c r="AF158" i="1"/>
  <c r="DF150" i="1"/>
  <c r="EV150" i="1"/>
  <c r="BP150" i="1"/>
  <c r="Z161" i="1"/>
  <c r="EA150" i="1"/>
  <c r="Z156" i="1"/>
  <c r="Z168" i="1"/>
  <c r="AU150" i="1"/>
  <c r="CK150" i="1"/>
  <c r="T165" i="1"/>
  <c r="CE153" i="1"/>
  <c r="DU153" i="1"/>
  <c r="BJ153" i="1"/>
  <c r="CZ153" i="1"/>
  <c r="EP153" i="1"/>
  <c r="AO153" i="1"/>
  <c r="EE358" i="1"/>
  <c r="AY358" i="1"/>
  <c r="CO358" i="1"/>
  <c r="EZ358" i="1"/>
  <c r="BT358" i="1"/>
  <c r="DJ358" i="1"/>
  <c r="GP358" i="1" s="1"/>
  <c r="AI113" i="1"/>
  <c r="BD108" i="1"/>
  <c r="EJ108" i="1"/>
  <c r="FE108" i="1"/>
  <c r="DO108" i="1"/>
  <c r="GU108" i="1" s="1"/>
  <c r="CT108" i="1"/>
  <c r="BY108" i="1"/>
  <c r="CX307" i="1"/>
  <c r="DS307" i="1"/>
  <c r="R330" i="1"/>
  <c r="R322" i="1"/>
  <c r="EN307" i="1"/>
  <c r="R317" i="1"/>
  <c r="AM307" i="1"/>
  <c r="CC307" i="1"/>
  <c r="BH307" i="1"/>
  <c r="DX117" i="1"/>
  <c r="DC117" i="1"/>
  <c r="CH117" i="1"/>
  <c r="ES117" i="1"/>
  <c r="W128" i="1"/>
  <c r="AR117" i="1"/>
  <c r="BM117" i="1"/>
  <c r="ER318" i="1"/>
  <c r="DB318" i="1"/>
  <c r="GH318" i="1" s="1"/>
  <c r="DW318" i="1"/>
  <c r="CG318" i="1"/>
  <c r="BL318" i="1"/>
  <c r="AQ318" i="1"/>
  <c r="FM318" i="1" s="1"/>
  <c r="AA230" i="1"/>
  <c r="AV229" i="1"/>
  <c r="EW229" i="1"/>
  <c r="EB229" i="1"/>
  <c r="BQ229" i="1"/>
  <c r="DG229" i="1"/>
  <c r="CL229" i="1"/>
  <c r="R320" i="1"/>
  <c r="DS309" i="1"/>
  <c r="EN309" i="1"/>
  <c r="CX309" i="1"/>
  <c r="GD309" i="1" s="1"/>
  <c r="R315" i="1"/>
  <c r="R327" i="1"/>
  <c r="BH309" i="1"/>
  <c r="AM309" i="1"/>
  <c r="CC309" i="1"/>
  <c r="W132" i="1"/>
  <c r="CH120" i="1"/>
  <c r="DX120" i="1"/>
  <c r="AR120" i="1"/>
  <c r="FN120" i="1" s="1"/>
  <c r="ES120" i="1"/>
  <c r="BM120" i="1"/>
  <c r="DC120" i="1"/>
  <c r="CD28" i="1"/>
  <c r="AN28" i="1"/>
  <c r="DT28" i="1"/>
  <c r="EO28" i="1"/>
  <c r="CY28" i="1"/>
  <c r="GE28" i="1" s="1"/>
  <c r="BI28" i="1"/>
  <c r="AX30" i="1"/>
  <c r="ED30" i="1"/>
  <c r="CN30" i="1"/>
  <c r="EY30" i="1"/>
  <c r="DI30" i="1"/>
  <c r="BS30" i="1"/>
  <c r="FD31" i="1"/>
  <c r="BC31" i="1"/>
  <c r="CS31" i="1"/>
  <c r="BX31" i="1"/>
  <c r="DN31" i="1"/>
  <c r="EI31" i="1"/>
  <c r="EP10" i="1"/>
  <c r="DU10" i="1"/>
  <c r="AO10" i="1"/>
  <c r="CE10" i="1"/>
  <c r="CZ10" i="1"/>
  <c r="BJ10" i="1"/>
  <c r="DT37" i="1"/>
  <c r="AN37" i="1"/>
  <c r="CD37" i="1"/>
  <c r="CY37" i="1"/>
  <c r="BI37" i="1"/>
  <c r="EO37" i="1"/>
  <c r="BH49" i="1"/>
  <c r="CC49" i="1"/>
  <c r="CX49" i="1"/>
  <c r="GD49" i="1" s="1"/>
  <c r="DS49" i="1"/>
  <c r="AM49" i="1"/>
  <c r="EN49" i="1"/>
  <c r="AH26" i="1"/>
  <c r="DN17" i="1"/>
  <c r="FD17" i="1"/>
  <c r="EI17" i="1"/>
  <c r="BC17" i="1"/>
  <c r="CS17" i="1"/>
  <c r="BX17" i="1"/>
  <c r="DK41" i="1"/>
  <c r="GQ41" i="1" s="1"/>
  <c r="BU41" i="1"/>
  <c r="CP41" i="1"/>
  <c r="EF41" i="1"/>
  <c r="FA41" i="1"/>
  <c r="AZ41" i="1"/>
  <c r="FF19" i="1"/>
  <c r="EK19" i="1"/>
  <c r="BE19" i="1"/>
  <c r="CU19" i="1"/>
  <c r="BZ19" i="1"/>
  <c r="DP19" i="1"/>
  <c r="DG22" i="1"/>
  <c r="AV22" i="1"/>
  <c r="EB22" i="1"/>
  <c r="CL22" i="1"/>
  <c r="EW22" i="1"/>
  <c r="BQ22" i="1"/>
  <c r="FR22" i="1" s="1"/>
  <c r="DF48" i="1"/>
  <c r="CK48" i="1"/>
  <c r="EA48" i="1"/>
  <c r="AU48" i="1"/>
  <c r="FQ48" i="1" s="1"/>
  <c r="BP48" i="1"/>
  <c r="EV48" i="1"/>
  <c r="BM241" i="1"/>
  <c r="CH241" i="1"/>
  <c r="AR241" i="1"/>
  <c r="DC241" i="1"/>
  <c r="DX241" i="1"/>
  <c r="ES241" i="1"/>
  <c r="DE243" i="1"/>
  <c r="AT243" i="1"/>
  <c r="EU243" i="1"/>
  <c r="BO243" i="1"/>
  <c r="CJ243" i="1"/>
  <c r="DZ243" i="1"/>
  <c r="AY53" i="1"/>
  <c r="CO53" i="1"/>
  <c r="BT53" i="1"/>
  <c r="DJ53" i="1"/>
  <c r="EE53" i="1"/>
  <c r="EZ53" i="1"/>
  <c r="DA259" i="1"/>
  <c r="DV259" i="1"/>
  <c r="CF259" i="1"/>
  <c r="BK259" i="1"/>
  <c r="AP259" i="1"/>
  <c r="EQ259" i="1"/>
  <c r="CC56" i="1"/>
  <c r="CX56" i="1"/>
  <c r="AM56" i="1"/>
  <c r="R61" i="1"/>
  <c r="BH56" i="1"/>
  <c r="EN56" i="1"/>
  <c r="DS56" i="1"/>
  <c r="EV260" i="1"/>
  <c r="BP260" i="1"/>
  <c r="DF260" i="1"/>
  <c r="GL260" i="1" s="1"/>
  <c r="HG260" i="1" s="1"/>
  <c r="EA260" i="1"/>
  <c r="CK260" i="1"/>
  <c r="AU260" i="1"/>
  <c r="FQ260" i="1" s="1"/>
  <c r="CH248" i="1"/>
  <c r="BM248" i="1"/>
  <c r="ES248" i="1"/>
  <c r="AR248" i="1"/>
  <c r="DC248" i="1"/>
  <c r="GI248" i="1" s="1"/>
  <c r="DX248" i="1"/>
  <c r="BE249" i="1"/>
  <c r="DP249" i="1"/>
  <c r="FF249" i="1"/>
  <c r="EK249" i="1"/>
  <c r="BZ249" i="1"/>
  <c r="CU249" i="1"/>
  <c r="V68" i="1"/>
  <c r="ER63" i="1"/>
  <c r="DB63" i="1"/>
  <c r="GH63" i="1" s="1"/>
  <c r="BL63" i="1"/>
  <c r="AQ63" i="1"/>
  <c r="FM63" i="1" s="1"/>
  <c r="HC63" i="1" s="1"/>
  <c r="CG63" i="1"/>
  <c r="DW63" i="1"/>
  <c r="ET256" i="1"/>
  <c r="AS256" i="1"/>
  <c r="FO256" i="1" s="1"/>
  <c r="DY256" i="1"/>
  <c r="DD256" i="1"/>
  <c r="BN256" i="1"/>
  <c r="CI256" i="1"/>
  <c r="EY66" i="1"/>
  <c r="AX66" i="1"/>
  <c r="ED66" i="1"/>
  <c r="CN66" i="1"/>
  <c r="BS66" i="1"/>
  <c r="DI66" i="1"/>
  <c r="EA262" i="1"/>
  <c r="BP262" i="1"/>
  <c r="EV262" i="1"/>
  <c r="CK262" i="1"/>
  <c r="AU262" i="1"/>
  <c r="DF262" i="1"/>
  <c r="GL262" i="1" s="1"/>
  <c r="AO73" i="1"/>
  <c r="DU73" i="1"/>
  <c r="CZ73" i="1"/>
  <c r="EP73" i="1"/>
  <c r="GF73" i="1" s="1"/>
  <c r="BJ73" i="1"/>
  <c r="CE73" i="1"/>
  <c r="FC74" i="1"/>
  <c r="DM74" i="1"/>
  <c r="BW74" i="1"/>
  <c r="BB74" i="1"/>
  <c r="EH74" i="1"/>
  <c r="CR74" i="1"/>
  <c r="EY78" i="1"/>
  <c r="ED78" i="1"/>
  <c r="CN78" i="1"/>
  <c r="AX78" i="1"/>
  <c r="FT78" i="1" s="1"/>
  <c r="HJ78" i="1" s="1"/>
  <c r="BS78" i="1"/>
  <c r="DI78" i="1"/>
  <c r="GO78" i="1" s="1"/>
  <c r="AR80" i="1"/>
  <c r="DX80" i="1"/>
  <c r="CH80" i="1"/>
  <c r="DC80" i="1"/>
  <c r="ES80" i="1"/>
  <c r="BM80" i="1"/>
  <c r="EC177" i="1"/>
  <c r="AW177" i="1"/>
  <c r="CM177" i="1"/>
  <c r="DH177" i="1"/>
  <c r="GN177" i="1" s="1"/>
  <c r="EX177" i="1"/>
  <c r="BR177" i="1"/>
  <c r="EH273" i="1"/>
  <c r="CR273" i="1"/>
  <c r="BB273" i="1"/>
  <c r="BW273" i="1"/>
  <c r="FC273" i="1"/>
  <c r="DM273" i="1"/>
  <c r="GS273" i="1" s="1"/>
  <c r="EB275" i="1"/>
  <c r="AV275" i="1"/>
  <c r="CL275" i="1"/>
  <c r="BQ275" i="1"/>
  <c r="EW275" i="1"/>
  <c r="DG275" i="1"/>
  <c r="GM275" i="1" s="1"/>
  <c r="BK278" i="1"/>
  <c r="AP278" i="1"/>
  <c r="FL278" i="1" s="1"/>
  <c r="DV278" i="1"/>
  <c r="CF278" i="1"/>
  <c r="DA278" i="1"/>
  <c r="EQ278" i="1"/>
  <c r="GQ185" i="1"/>
  <c r="GA186" i="1"/>
  <c r="FP187" i="1"/>
  <c r="HF187" i="1" s="1"/>
  <c r="GP188" i="1"/>
  <c r="EV89" i="1"/>
  <c r="AU89" i="1"/>
  <c r="EA89" i="1"/>
  <c r="BP89" i="1"/>
  <c r="DF89" i="1"/>
  <c r="CK89" i="1"/>
  <c r="FS196" i="1"/>
  <c r="GV196" i="1"/>
  <c r="AZ282" i="1"/>
  <c r="BU282" i="1"/>
  <c r="DK282" i="1"/>
  <c r="EF282" i="1"/>
  <c r="CP282" i="1"/>
  <c r="FA282" i="1"/>
  <c r="GA203" i="1"/>
  <c r="HQ203" i="1" s="1"/>
  <c r="GU206" i="1"/>
  <c r="ES283" i="1"/>
  <c r="CH283" i="1"/>
  <c r="DX283" i="1"/>
  <c r="BM283" i="1"/>
  <c r="AR283" i="1"/>
  <c r="DC283" i="1"/>
  <c r="EP284" i="1"/>
  <c r="DU284" i="1"/>
  <c r="CE284" i="1"/>
  <c r="AO284" i="1"/>
  <c r="CZ284" i="1"/>
  <c r="BJ284" i="1"/>
  <c r="FF284" i="1"/>
  <c r="DP284" i="1"/>
  <c r="EK284" i="1"/>
  <c r="BE284" i="1"/>
  <c r="GA284" i="1" s="1"/>
  <c r="BZ284" i="1"/>
  <c r="CU284" i="1"/>
  <c r="BW285" i="1"/>
  <c r="BB285" i="1"/>
  <c r="FX285" i="1" s="1"/>
  <c r="DM285" i="1"/>
  <c r="FC285" i="1"/>
  <c r="CR285" i="1"/>
  <c r="EH285" i="1"/>
  <c r="EE286" i="1"/>
  <c r="CO286" i="1"/>
  <c r="BT286" i="1"/>
  <c r="EZ286" i="1"/>
  <c r="AY286" i="1"/>
  <c r="DJ286" i="1"/>
  <c r="EW287" i="1"/>
  <c r="BQ287" i="1"/>
  <c r="AV287" i="1"/>
  <c r="DG287" i="1"/>
  <c r="EB287" i="1"/>
  <c r="CL287" i="1"/>
  <c r="DY288" i="1"/>
  <c r="CI288" i="1"/>
  <c r="DD288" i="1"/>
  <c r="GJ288" i="1" s="1"/>
  <c r="AS288" i="1"/>
  <c r="FO288" i="1" s="1"/>
  <c r="HE288" i="1" s="1"/>
  <c r="ET288" i="1"/>
  <c r="BN288" i="1"/>
  <c r="FH206" i="1"/>
  <c r="GX206" i="1" s="1"/>
  <c r="DR255" i="1"/>
  <c r="AL255" i="1"/>
  <c r="CW255" i="1"/>
  <c r="EM255" i="1"/>
  <c r="CB255" i="1"/>
  <c r="BG255" i="1"/>
  <c r="AL14" i="1"/>
  <c r="CB14" i="1"/>
  <c r="BG14" i="1"/>
  <c r="FH14" i="1" s="1"/>
  <c r="EM14" i="1"/>
  <c r="CW14" i="1"/>
  <c r="DR14" i="1"/>
  <c r="GC14" i="1" s="1"/>
  <c r="Z267" i="1"/>
  <c r="Z176" i="1"/>
  <c r="Z76" i="1"/>
  <c r="AF302" i="1"/>
  <c r="AF111" i="1"/>
  <c r="V302" i="1"/>
  <c r="V111" i="1"/>
  <c r="AI302" i="1"/>
  <c r="AI111" i="1"/>
  <c r="AG267" i="1"/>
  <c r="AG176" i="1"/>
  <c r="AG76" i="1"/>
  <c r="R268" i="1"/>
  <c r="R77" i="1"/>
  <c r="S267" i="1"/>
  <c r="S176" i="1"/>
  <c r="S76" i="1"/>
  <c r="AJ268" i="1"/>
  <c r="AJ77" i="1"/>
  <c r="AC267" i="1"/>
  <c r="AC176" i="1"/>
  <c r="AC76" i="1"/>
  <c r="AD267" i="1"/>
  <c r="AD176" i="1"/>
  <c r="AD76" i="1"/>
  <c r="W267" i="1"/>
  <c r="W176" i="1"/>
  <c r="W76" i="1"/>
  <c r="X268" i="1"/>
  <c r="X77" i="1"/>
  <c r="X336" i="1"/>
  <c r="AS331" i="1"/>
  <c r="CI331" i="1"/>
  <c r="ET331" i="1"/>
  <c r="DY331" i="1"/>
  <c r="BN331" i="1"/>
  <c r="DD331" i="1"/>
  <c r="GJ331" i="1" s="1"/>
  <c r="AC169" i="1"/>
  <c r="AX141" i="1"/>
  <c r="AC146" i="1"/>
  <c r="AC154" i="1"/>
  <c r="EY141" i="1"/>
  <c r="ED141" i="1"/>
  <c r="DI141" i="1"/>
  <c r="GO141" i="1" s="1"/>
  <c r="BS141" i="1"/>
  <c r="AC157" i="1"/>
  <c r="CN141" i="1"/>
  <c r="AZ334" i="1"/>
  <c r="DK334" i="1"/>
  <c r="GQ334" i="1" s="1"/>
  <c r="FA334" i="1"/>
  <c r="CP334" i="1"/>
  <c r="EF334" i="1"/>
  <c r="BU334" i="1"/>
  <c r="BR335" i="1"/>
  <c r="CM335" i="1"/>
  <c r="AW335" i="1"/>
  <c r="FS335" i="1" s="1"/>
  <c r="DH335" i="1"/>
  <c r="GN335" i="1" s="1"/>
  <c r="EC335" i="1"/>
  <c r="EX335" i="1"/>
  <c r="EH148" i="1"/>
  <c r="BW148" i="1"/>
  <c r="FC148" i="1"/>
  <c r="AG171" i="1"/>
  <c r="AG163" i="1"/>
  <c r="BB148" i="1"/>
  <c r="AG158" i="1"/>
  <c r="DM148" i="1"/>
  <c r="CR148" i="1"/>
  <c r="DG150" i="1"/>
  <c r="EB150" i="1"/>
  <c r="AA161" i="1"/>
  <c r="AA156" i="1"/>
  <c r="EW150" i="1"/>
  <c r="AA168" i="1"/>
  <c r="BQ150" i="1"/>
  <c r="CL150" i="1"/>
  <c r="AV150" i="1"/>
  <c r="FR150" i="1" s="1"/>
  <c r="DV153" i="1"/>
  <c r="BK153" i="1"/>
  <c r="EQ153" i="1"/>
  <c r="U165" i="1"/>
  <c r="DA153" i="1"/>
  <c r="CF153" i="1"/>
  <c r="AP153" i="1"/>
  <c r="FL153" i="1" s="1"/>
  <c r="CK350" i="1"/>
  <c r="EV350" i="1"/>
  <c r="DF350" i="1"/>
  <c r="AU350" i="1"/>
  <c r="EA350" i="1"/>
  <c r="BP350" i="1"/>
  <c r="FA167" i="1"/>
  <c r="CP167" i="1"/>
  <c r="EF167" i="1"/>
  <c r="BU167" i="1"/>
  <c r="AZ167" i="1"/>
  <c r="DK167" i="1"/>
  <c r="AG316" i="1"/>
  <c r="AG305" i="1"/>
  <c r="AG313" i="1"/>
  <c r="CR300" i="1"/>
  <c r="BW300" i="1"/>
  <c r="DM300" i="1"/>
  <c r="BB300" i="1"/>
  <c r="FC300" i="1"/>
  <c r="EH300" i="1"/>
  <c r="S139" i="1"/>
  <c r="BI116" i="1"/>
  <c r="CY116" i="1"/>
  <c r="S131" i="1"/>
  <c r="S126" i="1"/>
  <c r="EO116" i="1"/>
  <c r="AN116" i="1"/>
  <c r="FJ116" i="1" s="1"/>
  <c r="DT116" i="1"/>
  <c r="CD116" i="1"/>
  <c r="BK326" i="1"/>
  <c r="AP326" i="1"/>
  <c r="CF326" i="1"/>
  <c r="DA326" i="1"/>
  <c r="EQ326" i="1"/>
  <c r="DV326" i="1"/>
  <c r="FA318" i="1"/>
  <c r="EF318" i="1"/>
  <c r="DK318" i="1"/>
  <c r="CP318" i="1"/>
  <c r="BU318" i="1"/>
  <c r="AZ318" i="1"/>
  <c r="AA129" i="1"/>
  <c r="EB118" i="1"/>
  <c r="AV118" i="1"/>
  <c r="CL118" i="1"/>
  <c r="AA136" i="1"/>
  <c r="BQ118" i="1"/>
  <c r="AA124" i="1"/>
  <c r="DG118" i="1"/>
  <c r="EW118" i="1"/>
  <c r="Z324" i="1"/>
  <c r="EA312" i="1"/>
  <c r="EV312" i="1"/>
  <c r="DF312" i="1"/>
  <c r="BP312" i="1"/>
  <c r="CK312" i="1"/>
  <c r="AU312" i="1"/>
  <c r="AZ27" i="1"/>
  <c r="FA27" i="1"/>
  <c r="DK27" i="1"/>
  <c r="GQ27" i="1" s="1"/>
  <c r="BU27" i="1"/>
  <c r="EF27" i="1"/>
  <c r="CP27" i="1"/>
  <c r="BZ28" i="1"/>
  <c r="CU28" i="1"/>
  <c r="BE28" i="1"/>
  <c r="EK28" i="1"/>
  <c r="DP28" i="1"/>
  <c r="GV28" i="1" s="1"/>
  <c r="FF28" i="1"/>
  <c r="CO7" i="1"/>
  <c r="DJ7" i="1"/>
  <c r="EZ7" i="1"/>
  <c r="AY7" i="1"/>
  <c r="EE7" i="1"/>
  <c r="BT7" i="1"/>
  <c r="FU7" i="1" s="1"/>
  <c r="FE8" i="1"/>
  <c r="EJ8" i="1"/>
  <c r="BY8" i="1"/>
  <c r="CT8" i="1"/>
  <c r="BD8" i="1"/>
  <c r="FZ8" i="1" s="1"/>
  <c r="DO8" i="1"/>
  <c r="BX34" i="1"/>
  <c r="CS34" i="1"/>
  <c r="DN34" i="1"/>
  <c r="GT34" i="1" s="1"/>
  <c r="EI34" i="1"/>
  <c r="BC34" i="1"/>
  <c r="FD34" i="1"/>
  <c r="EX14" i="1"/>
  <c r="AW14" i="1"/>
  <c r="EC14" i="1"/>
  <c r="DH14" i="1"/>
  <c r="BR14" i="1"/>
  <c r="CM14" i="1"/>
  <c r="BB38" i="1"/>
  <c r="CR38" i="1"/>
  <c r="BW38" i="1"/>
  <c r="DM38" i="1"/>
  <c r="EH38" i="1"/>
  <c r="FC38" i="1"/>
  <c r="EO49" i="1"/>
  <c r="BI49" i="1"/>
  <c r="CY49" i="1"/>
  <c r="AN49" i="1"/>
  <c r="CD49" i="1"/>
  <c r="DT49" i="1"/>
  <c r="FE49" i="1"/>
  <c r="BY49" i="1"/>
  <c r="EJ49" i="1"/>
  <c r="BD49" i="1"/>
  <c r="CT49" i="1"/>
  <c r="DO49" i="1"/>
  <c r="EQ19" i="1"/>
  <c r="AP19" i="1"/>
  <c r="CF19" i="1"/>
  <c r="DV19" i="1"/>
  <c r="BK19" i="1"/>
  <c r="DA19" i="1"/>
  <c r="AR21" i="1"/>
  <c r="CH21" i="1"/>
  <c r="DX21" i="1"/>
  <c r="BM21" i="1"/>
  <c r="ES21" i="1"/>
  <c r="DC21" i="1"/>
  <c r="FF22" i="1"/>
  <c r="DP22" i="1"/>
  <c r="CU22" i="1"/>
  <c r="EK22" i="1"/>
  <c r="BE22" i="1"/>
  <c r="BZ22" i="1"/>
  <c r="ER47" i="1"/>
  <c r="DB47" i="1"/>
  <c r="DW47" i="1"/>
  <c r="AQ47" i="1"/>
  <c r="CG47" i="1"/>
  <c r="BL47" i="1"/>
  <c r="EG50" i="1"/>
  <c r="BA50" i="1"/>
  <c r="BV50" i="1"/>
  <c r="DL50" i="1"/>
  <c r="FB50" i="1"/>
  <c r="CQ50" i="1"/>
  <c r="EY242" i="1"/>
  <c r="CN242" i="1"/>
  <c r="DI242" i="1"/>
  <c r="GO242" i="1" s="1"/>
  <c r="AX242" i="1"/>
  <c r="BS242" i="1"/>
  <c r="ED242" i="1"/>
  <c r="BC52" i="1"/>
  <c r="BX52" i="1"/>
  <c r="CS52" i="1"/>
  <c r="FD52" i="1"/>
  <c r="EI52" i="1"/>
  <c r="DN52" i="1"/>
  <c r="BE245" i="1"/>
  <c r="BZ245" i="1"/>
  <c r="CU245" i="1"/>
  <c r="DP245" i="1"/>
  <c r="EK245" i="1"/>
  <c r="FF245" i="1"/>
  <c r="EH173" i="1"/>
  <c r="BB173" i="1"/>
  <c r="CR173" i="1"/>
  <c r="BW173" i="1"/>
  <c r="FC173" i="1"/>
  <c r="DM173" i="1"/>
  <c r="EO252" i="1"/>
  <c r="CD252" i="1"/>
  <c r="BI252" i="1"/>
  <c r="CY252" i="1"/>
  <c r="DT252" i="1"/>
  <c r="AN252" i="1"/>
  <c r="AI61" i="1"/>
  <c r="EJ56" i="1"/>
  <c r="BD56" i="1"/>
  <c r="CT56" i="1"/>
  <c r="FE56" i="1"/>
  <c r="DO56" i="1"/>
  <c r="BY56" i="1"/>
  <c r="ET253" i="1"/>
  <c r="AS253" i="1"/>
  <c r="FO253" i="1" s="1"/>
  <c r="BN253" i="1"/>
  <c r="DD253" i="1"/>
  <c r="DY253" i="1"/>
  <c r="CI253" i="1"/>
  <c r="AP249" i="1"/>
  <c r="BK249" i="1"/>
  <c r="EQ249" i="1"/>
  <c r="DV249" i="1"/>
  <c r="DA249" i="1"/>
  <c r="CF249" i="1"/>
  <c r="BP67" i="1"/>
  <c r="EV67" i="1"/>
  <c r="AU67" i="1"/>
  <c r="EA67" i="1"/>
  <c r="CK67" i="1"/>
  <c r="DF67" i="1"/>
  <c r="GL67" i="1" s="1"/>
  <c r="EX255" i="1"/>
  <c r="DH255" i="1"/>
  <c r="EC255" i="1"/>
  <c r="AW255" i="1"/>
  <c r="FS255" i="1" s="1"/>
  <c r="CM255" i="1"/>
  <c r="BR255" i="1"/>
  <c r="AG70" i="1"/>
  <c r="FC65" i="1"/>
  <c r="BW65" i="1"/>
  <c r="CR65" i="1"/>
  <c r="EH65" i="1"/>
  <c r="BB65" i="1"/>
  <c r="FX65" i="1" s="1"/>
  <c r="DM65" i="1"/>
  <c r="BD175" i="1"/>
  <c r="EJ175" i="1"/>
  <c r="CT175" i="1"/>
  <c r="BY175" i="1"/>
  <c r="FE175" i="1"/>
  <c r="DO175" i="1"/>
  <c r="GU175" i="1" s="1"/>
  <c r="CN73" i="1"/>
  <c r="ED73" i="1"/>
  <c r="DI73" i="1"/>
  <c r="EY73" i="1"/>
  <c r="BS73" i="1"/>
  <c r="AX73" i="1"/>
  <c r="DC75" i="1"/>
  <c r="BM75" i="1"/>
  <c r="ES75" i="1"/>
  <c r="DX75" i="1"/>
  <c r="CH75" i="1"/>
  <c r="AR75" i="1"/>
  <c r="FN75" i="1" s="1"/>
  <c r="CY79" i="1"/>
  <c r="GE79" i="1" s="1"/>
  <c r="AN79" i="1"/>
  <c r="CD79" i="1"/>
  <c r="EO79" i="1"/>
  <c r="BI79" i="1"/>
  <c r="FJ79" i="1" s="1"/>
  <c r="DT79" i="1"/>
  <c r="DL80" i="1"/>
  <c r="BA80" i="1"/>
  <c r="FW80" i="1" s="1"/>
  <c r="EG80" i="1"/>
  <c r="CQ80" i="1"/>
  <c r="FB80" i="1"/>
  <c r="BV80" i="1"/>
  <c r="CX82" i="1"/>
  <c r="BH82" i="1"/>
  <c r="DS82" i="1"/>
  <c r="AM82" i="1"/>
  <c r="FI82" i="1" s="1"/>
  <c r="EN82" i="1"/>
  <c r="CC82" i="1"/>
  <c r="DK83" i="1"/>
  <c r="CP83" i="1"/>
  <c r="FA83" i="1"/>
  <c r="EF83" i="1"/>
  <c r="AZ83" i="1"/>
  <c r="BU83" i="1"/>
  <c r="EU85" i="1"/>
  <c r="DE85" i="1"/>
  <c r="AT85" i="1"/>
  <c r="BO85" i="1"/>
  <c r="DZ85" i="1"/>
  <c r="CJ85" i="1"/>
  <c r="BT278" i="1"/>
  <c r="EE278" i="1"/>
  <c r="DJ278" i="1"/>
  <c r="GP278" i="1" s="1"/>
  <c r="CO278" i="1"/>
  <c r="EZ278" i="1"/>
  <c r="AY278" i="1"/>
  <c r="FU278" i="1" s="1"/>
  <c r="HJ186" i="1"/>
  <c r="HD188" i="1"/>
  <c r="FE89" i="1"/>
  <c r="BD89" i="1"/>
  <c r="FZ89" i="1" s="1"/>
  <c r="EJ89" i="1"/>
  <c r="DO89" i="1"/>
  <c r="BY89" i="1"/>
  <c r="CT89" i="1"/>
  <c r="HO197" i="1"/>
  <c r="HO204" i="1"/>
  <c r="FB209" i="1"/>
  <c r="BA209" i="1"/>
  <c r="EG209" i="1"/>
  <c r="BV209" i="1"/>
  <c r="DL209" i="1"/>
  <c r="CQ209" i="1"/>
  <c r="EY208" i="1"/>
  <c r="AX208" i="1"/>
  <c r="CN208" i="1"/>
  <c r="DI208" i="1"/>
  <c r="BS208" i="1"/>
  <c r="ED208" i="1"/>
  <c r="GO208" i="1" s="1"/>
  <c r="EV210" i="1"/>
  <c r="BP210" i="1"/>
  <c r="AU210" i="1"/>
  <c r="DF210" i="1"/>
  <c r="CK210" i="1"/>
  <c r="EA210" i="1"/>
  <c r="DX214" i="1"/>
  <c r="DC214" i="1"/>
  <c r="GI214" i="1" s="1"/>
  <c r="CH214" i="1"/>
  <c r="ES214" i="1"/>
  <c r="AR214" i="1"/>
  <c r="BM214" i="1"/>
  <c r="EP96" i="1"/>
  <c r="BJ96" i="1"/>
  <c r="DU96" i="1"/>
  <c r="CE96" i="1"/>
  <c r="CZ96" i="1"/>
  <c r="AO96" i="1"/>
  <c r="DP213" i="1"/>
  <c r="FF213" i="1"/>
  <c r="EK213" i="1"/>
  <c r="GV213" i="1" s="1"/>
  <c r="BE213" i="1"/>
  <c r="BZ213" i="1"/>
  <c r="CU213" i="1"/>
  <c r="EH215" i="1"/>
  <c r="DM215" i="1"/>
  <c r="FC215" i="1"/>
  <c r="CR215" i="1"/>
  <c r="BB215" i="1"/>
  <c r="BW215" i="1"/>
  <c r="DR97" i="1"/>
  <c r="BG97" i="1"/>
  <c r="EM97" i="1"/>
  <c r="CW97" i="1"/>
  <c r="AL97" i="1"/>
  <c r="CB97" i="1"/>
  <c r="DR75" i="1"/>
  <c r="CW75" i="1"/>
  <c r="BG75" i="1"/>
  <c r="CB75" i="1"/>
  <c r="EM75" i="1"/>
  <c r="AL75" i="1"/>
  <c r="BG21" i="1"/>
  <c r="CB21" i="1"/>
  <c r="AL21" i="1"/>
  <c r="FH21" i="1" s="1"/>
  <c r="DR21" i="1"/>
  <c r="EM21" i="1"/>
  <c r="CW21" i="1"/>
  <c r="GC21" i="1" s="1"/>
  <c r="Y145" i="1"/>
  <c r="AT140" i="1"/>
  <c r="DZ140" i="1"/>
  <c r="DE140" i="1"/>
  <c r="GK140" i="1" s="1"/>
  <c r="CJ140" i="1"/>
  <c r="EU140" i="1"/>
  <c r="BO140" i="1"/>
  <c r="AA338" i="1"/>
  <c r="AA342" i="1"/>
  <c r="AA346" i="1"/>
  <c r="AA353" i="1"/>
  <c r="BQ333" i="1"/>
  <c r="EW333" i="1"/>
  <c r="DG333" i="1"/>
  <c r="EB333" i="1"/>
  <c r="CL333" i="1"/>
  <c r="AV333" i="1"/>
  <c r="FR333" i="1" s="1"/>
  <c r="DL143" i="1"/>
  <c r="FB143" i="1"/>
  <c r="BA143" i="1"/>
  <c r="FW143" i="1" s="1"/>
  <c r="EG143" i="1"/>
  <c r="GR143" i="1" s="1"/>
  <c r="CQ143" i="1"/>
  <c r="BV143" i="1"/>
  <c r="ED235" i="1"/>
  <c r="AC236" i="1"/>
  <c r="CN235" i="1"/>
  <c r="AX235" i="1"/>
  <c r="FT235" i="1" s="1"/>
  <c r="DI235" i="1"/>
  <c r="EY235" i="1"/>
  <c r="BS235" i="1"/>
  <c r="AH349" i="1"/>
  <c r="AH362" i="1"/>
  <c r="AH354" i="1"/>
  <c r="FD339" i="1"/>
  <c r="EI339" i="1"/>
  <c r="DN339" i="1"/>
  <c r="GT339" i="1" s="1"/>
  <c r="CS339" i="1"/>
  <c r="BX339" i="1"/>
  <c r="BC339" i="1"/>
  <c r="AB359" i="1"/>
  <c r="AB347" i="1"/>
  <c r="DH341" i="1"/>
  <c r="AB352" i="1"/>
  <c r="EC341" i="1"/>
  <c r="EX341" i="1"/>
  <c r="BR341" i="1"/>
  <c r="AW341" i="1"/>
  <c r="CM341" i="1"/>
  <c r="V356" i="1"/>
  <c r="DW344" i="1"/>
  <c r="ER344" i="1"/>
  <c r="DB344" i="1"/>
  <c r="GH344" i="1" s="1"/>
  <c r="BL344" i="1"/>
  <c r="CG344" i="1"/>
  <c r="AQ344" i="1"/>
  <c r="BA358" i="1"/>
  <c r="CQ358" i="1"/>
  <c r="EG358" i="1"/>
  <c r="BV358" i="1"/>
  <c r="FB358" i="1"/>
  <c r="DL358" i="1"/>
  <c r="GR358" i="1" s="1"/>
  <c r="R122" i="1"/>
  <c r="CX109" i="1"/>
  <c r="R137" i="1"/>
  <c r="BH109" i="1"/>
  <c r="EN109" i="1"/>
  <c r="CC109" i="1"/>
  <c r="R114" i="1"/>
  <c r="AM109" i="1"/>
  <c r="FI109" i="1" s="1"/>
  <c r="R125" i="1"/>
  <c r="DS109" i="1"/>
  <c r="EP307" i="1"/>
  <c r="T322" i="1"/>
  <c r="T317" i="1"/>
  <c r="T330" i="1"/>
  <c r="DU307" i="1"/>
  <c r="CZ307" i="1"/>
  <c r="GF307" i="1" s="1"/>
  <c r="AO307" i="1"/>
  <c r="BJ307" i="1"/>
  <c r="CE307" i="1"/>
  <c r="Y128" i="1"/>
  <c r="CJ117" i="1"/>
  <c r="DZ117" i="1"/>
  <c r="AT117" i="1"/>
  <c r="DE117" i="1"/>
  <c r="GK117" i="1" s="1"/>
  <c r="EU117" i="1"/>
  <c r="BO117" i="1"/>
  <c r="EQ112" i="1"/>
  <c r="CF112" i="1"/>
  <c r="AP112" i="1"/>
  <c r="DV112" i="1"/>
  <c r="BK112" i="1"/>
  <c r="DA112" i="1"/>
  <c r="GG112" i="1" s="1"/>
  <c r="T129" i="1"/>
  <c r="DU118" i="1"/>
  <c r="CE118" i="1"/>
  <c r="AO118" i="1"/>
  <c r="CZ118" i="1"/>
  <c r="T124" i="1"/>
  <c r="T136" i="1"/>
  <c r="BJ118" i="1"/>
  <c r="FK118" i="1" s="1"/>
  <c r="EP118" i="1"/>
  <c r="S324" i="1"/>
  <c r="CY312" i="1"/>
  <c r="DT312" i="1"/>
  <c r="EO312" i="1"/>
  <c r="BI312" i="1"/>
  <c r="CD312" i="1"/>
  <c r="AN312" i="1"/>
  <c r="FJ312" i="1" s="1"/>
  <c r="AS27" i="1"/>
  <c r="ET27" i="1"/>
  <c r="DD27" i="1"/>
  <c r="GJ27" i="1" s="1"/>
  <c r="BN27" i="1"/>
  <c r="DY27" i="1"/>
  <c r="CI27" i="1"/>
  <c r="CN5" i="1"/>
  <c r="AX5" i="1"/>
  <c r="ED5" i="1"/>
  <c r="DI5" i="1"/>
  <c r="EY5" i="1"/>
  <c r="BS5" i="1"/>
  <c r="DC30" i="1"/>
  <c r="AR30" i="1"/>
  <c r="CH30" i="1"/>
  <c r="DX30" i="1"/>
  <c r="BM30" i="1"/>
  <c r="ES30" i="1"/>
  <c r="EX8" i="1"/>
  <c r="EC8" i="1"/>
  <c r="CM8" i="1"/>
  <c r="DH8" i="1"/>
  <c r="AW8" i="1"/>
  <c r="BR8" i="1"/>
  <c r="FC9" i="1"/>
  <c r="DM9" i="1"/>
  <c r="BW9" i="1"/>
  <c r="EH9" i="1"/>
  <c r="GS9" i="1" s="1"/>
  <c r="CR9" i="1"/>
  <c r="BB9" i="1"/>
  <c r="AP37" i="1"/>
  <c r="CF37" i="1"/>
  <c r="DV37" i="1"/>
  <c r="EQ37" i="1"/>
  <c r="DA37" i="1"/>
  <c r="GG37" i="1" s="1"/>
  <c r="BK37" i="1"/>
  <c r="AU15" i="1"/>
  <c r="CK15" i="1"/>
  <c r="EA15" i="1"/>
  <c r="DF15" i="1"/>
  <c r="GL15" i="1" s="1"/>
  <c r="EV15" i="1"/>
  <c r="BP15" i="1"/>
  <c r="FQ15" i="1" s="1"/>
  <c r="AZ39" i="1"/>
  <c r="BU39" i="1"/>
  <c r="DK39" i="1"/>
  <c r="EF39" i="1"/>
  <c r="FA39" i="1"/>
  <c r="CP39" i="1"/>
  <c r="BW41" i="1"/>
  <c r="CR41" i="1"/>
  <c r="DM41" i="1"/>
  <c r="FC41" i="1"/>
  <c r="EH41" i="1"/>
  <c r="BB41" i="1"/>
  <c r="FX41" i="1" s="1"/>
  <c r="BD20" i="1"/>
  <c r="FE20" i="1"/>
  <c r="CT20" i="1"/>
  <c r="BY20" i="1"/>
  <c r="DO20" i="1"/>
  <c r="EJ20" i="1"/>
  <c r="EY22" i="1"/>
  <c r="DI22" i="1"/>
  <c r="ED22" i="1"/>
  <c r="AX22" i="1"/>
  <c r="CN22" i="1"/>
  <c r="BS22" i="1"/>
  <c r="EI23" i="1"/>
  <c r="BC23" i="1"/>
  <c r="FY23" i="1" s="1"/>
  <c r="BX23" i="1"/>
  <c r="DN23" i="1"/>
  <c r="CS23" i="1"/>
  <c r="FD23" i="1"/>
  <c r="GT23" i="1" s="1"/>
  <c r="HO23" i="1" s="1"/>
  <c r="AO48" i="1"/>
  <c r="DU48" i="1"/>
  <c r="CZ48" i="1"/>
  <c r="GF48" i="1" s="1"/>
  <c r="CE48" i="1"/>
  <c r="BJ48" i="1"/>
  <c r="EP48" i="1"/>
  <c r="BO50" i="1"/>
  <c r="DZ50" i="1"/>
  <c r="AT50" i="1"/>
  <c r="DE50" i="1"/>
  <c r="EU50" i="1"/>
  <c r="CJ50" i="1"/>
  <c r="ER51" i="1"/>
  <c r="AQ51" i="1"/>
  <c r="DB51" i="1"/>
  <c r="DW51" i="1"/>
  <c r="CG51" i="1"/>
  <c r="BL51" i="1"/>
  <c r="CI244" i="1"/>
  <c r="DD244" i="1"/>
  <c r="ET244" i="1"/>
  <c r="AS244" i="1"/>
  <c r="BN244" i="1"/>
  <c r="DY244" i="1"/>
  <c r="ED54" i="1"/>
  <c r="EY54" i="1"/>
  <c r="CN54" i="1"/>
  <c r="AX54" i="1"/>
  <c r="FT54" i="1" s="1"/>
  <c r="DI54" i="1"/>
  <c r="BS54" i="1"/>
  <c r="AU59" i="1"/>
  <c r="CK59" i="1"/>
  <c r="EA59" i="1"/>
  <c r="BP59" i="1"/>
  <c r="EV59" i="1"/>
  <c r="DF59" i="1"/>
  <c r="GL59" i="1" s="1"/>
  <c r="BX250" i="1"/>
  <c r="FD250" i="1"/>
  <c r="BC250" i="1"/>
  <c r="CS250" i="1"/>
  <c r="EI250" i="1"/>
  <c r="DN250" i="1"/>
  <c r="GT250" i="1" s="1"/>
  <c r="CP259" i="1"/>
  <c r="EF259" i="1"/>
  <c r="DK259" i="1"/>
  <c r="AZ259" i="1"/>
  <c r="FA259" i="1"/>
  <c r="BU259" i="1"/>
  <c r="EK247" i="1"/>
  <c r="DP247" i="1"/>
  <c r="FF247" i="1"/>
  <c r="GV247" i="1" s="1"/>
  <c r="CU247" i="1"/>
  <c r="BE247" i="1"/>
  <c r="BZ247" i="1"/>
  <c r="AG62" i="1"/>
  <c r="BB57" i="1"/>
  <c r="CR57" i="1"/>
  <c r="BW57" i="1"/>
  <c r="FC57" i="1"/>
  <c r="DM57" i="1"/>
  <c r="GS57" i="1" s="1"/>
  <c r="EH57" i="1"/>
  <c r="DJ58" i="1"/>
  <c r="BT58" i="1"/>
  <c r="CO58" i="1"/>
  <c r="EE58" i="1"/>
  <c r="AY58" i="1"/>
  <c r="EZ58" i="1"/>
  <c r="DL254" i="1"/>
  <c r="BV254" i="1"/>
  <c r="FB254" i="1"/>
  <c r="CQ254" i="1"/>
  <c r="EG254" i="1"/>
  <c r="GR254" i="1" s="1"/>
  <c r="BA254" i="1"/>
  <c r="R70" i="1"/>
  <c r="CC65" i="1"/>
  <c r="BH65" i="1"/>
  <c r="EN65" i="1"/>
  <c r="AM65" i="1"/>
  <c r="CX65" i="1"/>
  <c r="DS65" i="1"/>
  <c r="DU175" i="1"/>
  <c r="EP175" i="1"/>
  <c r="CE175" i="1"/>
  <c r="BJ175" i="1"/>
  <c r="AO175" i="1"/>
  <c r="CZ175" i="1"/>
  <c r="GF175" i="1" s="1"/>
  <c r="EU72" i="1"/>
  <c r="BO72" i="1"/>
  <c r="CJ72" i="1"/>
  <c r="AT72" i="1"/>
  <c r="DZ72" i="1"/>
  <c r="DE72" i="1"/>
  <c r="GK72" i="1" s="1"/>
  <c r="AN74" i="1"/>
  <c r="CD74" i="1"/>
  <c r="EO74" i="1"/>
  <c r="BI74" i="1"/>
  <c r="FJ74" i="1" s="1"/>
  <c r="CY74" i="1"/>
  <c r="DT74" i="1"/>
  <c r="BA75" i="1"/>
  <c r="EG75" i="1"/>
  <c r="CQ75" i="1"/>
  <c r="DL75" i="1"/>
  <c r="BV75" i="1"/>
  <c r="FW75" i="1" s="1"/>
  <c r="FB75" i="1"/>
  <c r="CM79" i="1"/>
  <c r="BR79" i="1"/>
  <c r="DH79" i="1"/>
  <c r="EX79" i="1"/>
  <c r="AW79" i="1"/>
  <c r="EC79" i="1"/>
  <c r="DW81" i="1"/>
  <c r="ER81" i="1"/>
  <c r="CG81" i="1"/>
  <c r="AQ81" i="1"/>
  <c r="BL81" i="1"/>
  <c r="DB81" i="1"/>
  <c r="DG82" i="1"/>
  <c r="EW82" i="1"/>
  <c r="BQ82" i="1"/>
  <c r="AV82" i="1"/>
  <c r="FR82" i="1" s="1"/>
  <c r="HH82" i="1" s="1"/>
  <c r="CL82" i="1"/>
  <c r="EB82" i="1"/>
  <c r="GM82" i="1" s="1"/>
  <c r="DV84" i="1"/>
  <c r="DA84" i="1"/>
  <c r="GG84" i="1" s="1"/>
  <c r="EQ84" i="1"/>
  <c r="BK84" i="1"/>
  <c r="CF84" i="1"/>
  <c r="AP84" i="1"/>
  <c r="FL84" i="1" s="1"/>
  <c r="FD85" i="1"/>
  <c r="CS85" i="1"/>
  <c r="EI85" i="1"/>
  <c r="BX85" i="1"/>
  <c r="BC85" i="1"/>
  <c r="DN85" i="1"/>
  <c r="GM187" i="1"/>
  <c r="DU89" i="1"/>
  <c r="EP89" i="1"/>
  <c r="AO89" i="1"/>
  <c r="CZ89" i="1"/>
  <c r="BJ89" i="1"/>
  <c r="CE89" i="1"/>
  <c r="HH197" i="1"/>
  <c r="AT282" i="1"/>
  <c r="BO282" i="1"/>
  <c r="DE282" i="1"/>
  <c r="CJ282" i="1"/>
  <c r="DZ282" i="1"/>
  <c r="EU282" i="1"/>
  <c r="HC203" i="1"/>
  <c r="HH204" i="1"/>
  <c r="HP204" i="1"/>
  <c r="FC209" i="1"/>
  <c r="EH209" i="1"/>
  <c r="DM209" i="1"/>
  <c r="BW209" i="1"/>
  <c r="BB209" i="1"/>
  <c r="CR209" i="1"/>
  <c r="EZ208" i="1"/>
  <c r="AY208" i="1"/>
  <c r="CO208" i="1"/>
  <c r="DJ208" i="1"/>
  <c r="BT208" i="1"/>
  <c r="EE208" i="1"/>
  <c r="GP208" i="1" s="1"/>
  <c r="EW210" i="1"/>
  <c r="BQ210" i="1"/>
  <c r="AV210" i="1"/>
  <c r="CL210" i="1"/>
  <c r="DG210" i="1"/>
  <c r="GM210" i="1" s="1"/>
  <c r="EB210" i="1"/>
  <c r="DY214" i="1"/>
  <c r="ET214" i="1"/>
  <c r="DD214" i="1"/>
  <c r="GJ214" i="1" s="1"/>
  <c r="AS214" i="1"/>
  <c r="CI214" i="1"/>
  <c r="BN214" i="1"/>
  <c r="FO214" i="1" s="1"/>
  <c r="EQ213" i="1"/>
  <c r="DV213" i="1"/>
  <c r="CF213" i="1"/>
  <c r="AP213" i="1"/>
  <c r="FL213" i="1" s="1"/>
  <c r="DA213" i="1"/>
  <c r="BK213" i="1"/>
  <c r="EN97" i="1"/>
  <c r="BH97" i="1"/>
  <c r="DS97" i="1"/>
  <c r="CC97" i="1"/>
  <c r="CX97" i="1"/>
  <c r="AM97" i="1"/>
  <c r="FI97" i="1" s="1"/>
  <c r="BC215" i="1"/>
  <c r="DN215" i="1"/>
  <c r="EI215" i="1"/>
  <c r="CS215" i="1"/>
  <c r="FD215" i="1"/>
  <c r="GT215" i="1" s="1"/>
  <c r="BX215" i="1"/>
  <c r="Q304" i="1"/>
  <c r="DR299" i="1"/>
  <c r="CB299" i="1"/>
  <c r="CW299" i="1"/>
  <c r="BG299" i="1"/>
  <c r="AL299" i="1"/>
  <c r="EM299" i="1"/>
  <c r="BG285" i="1"/>
  <c r="CW285" i="1"/>
  <c r="AL285" i="1"/>
  <c r="FH285" i="1" s="1"/>
  <c r="EM285" i="1"/>
  <c r="CB285" i="1"/>
  <c r="DR285" i="1"/>
  <c r="EM67" i="1"/>
  <c r="AL67" i="1"/>
  <c r="FH67" i="1" s="1"/>
  <c r="DR67" i="1"/>
  <c r="CW67" i="1"/>
  <c r="CB67" i="1"/>
  <c r="BG67" i="1"/>
  <c r="AH336" i="1"/>
  <c r="BC331" i="1"/>
  <c r="CS331" i="1"/>
  <c r="FD331" i="1"/>
  <c r="BX331" i="1"/>
  <c r="EI331" i="1"/>
  <c r="DN331" i="1"/>
  <c r="T151" i="1"/>
  <c r="AO142" i="1"/>
  <c r="CE142" i="1"/>
  <c r="DU142" i="1"/>
  <c r="EP142" i="1"/>
  <c r="T147" i="1"/>
  <c r="CZ142" i="1"/>
  <c r="T162" i="1"/>
  <c r="T170" i="1"/>
  <c r="BJ142" i="1"/>
  <c r="T155" i="1"/>
  <c r="V236" i="1"/>
  <c r="CG235" i="1"/>
  <c r="DW235" i="1"/>
  <c r="AQ235" i="1"/>
  <c r="BL235" i="1"/>
  <c r="ER235" i="1"/>
  <c r="DB235" i="1"/>
  <c r="S354" i="1"/>
  <c r="CY339" i="1"/>
  <c r="GE339" i="1" s="1"/>
  <c r="S349" i="1"/>
  <c r="DT339" i="1"/>
  <c r="EO339" i="1"/>
  <c r="S362" i="1"/>
  <c r="CD339" i="1"/>
  <c r="BI339" i="1"/>
  <c r="AN339" i="1"/>
  <c r="AF351" i="1"/>
  <c r="DL340" i="1"/>
  <c r="GR340" i="1" s="1"/>
  <c r="EG340" i="1"/>
  <c r="FB340" i="1"/>
  <c r="BA340" i="1"/>
  <c r="CQ340" i="1"/>
  <c r="BV340" i="1"/>
  <c r="Z355" i="1"/>
  <c r="EA343" i="1"/>
  <c r="DF343" i="1"/>
  <c r="GL343" i="1" s="1"/>
  <c r="EV343" i="1"/>
  <c r="AU343" i="1"/>
  <c r="CK343" i="1"/>
  <c r="BP343" i="1"/>
  <c r="EP350" i="1"/>
  <c r="CZ350" i="1"/>
  <c r="DU350" i="1"/>
  <c r="AO350" i="1"/>
  <c r="FK350" i="1" s="1"/>
  <c r="BJ350" i="1"/>
  <c r="CE350" i="1"/>
  <c r="DE167" i="1"/>
  <c r="BO167" i="1"/>
  <c r="EU167" i="1"/>
  <c r="DZ167" i="1"/>
  <c r="CJ167" i="1"/>
  <c r="AT167" i="1"/>
  <c r="FP167" i="1" s="1"/>
  <c r="AA313" i="1"/>
  <c r="AA316" i="1"/>
  <c r="AA305" i="1"/>
  <c r="DG300" i="1"/>
  <c r="GM300" i="1" s="1"/>
  <c r="CL300" i="1"/>
  <c r="BQ300" i="1"/>
  <c r="EW300" i="1"/>
  <c r="AV300" i="1"/>
  <c r="FR300" i="1" s="1"/>
  <c r="EB300" i="1"/>
  <c r="AF138" i="1"/>
  <c r="AF119" i="1"/>
  <c r="DL110" i="1"/>
  <c r="GR110" i="1" s="1"/>
  <c r="EG110" i="1"/>
  <c r="FB110" i="1"/>
  <c r="BV110" i="1"/>
  <c r="AF130" i="1"/>
  <c r="BA110" i="1"/>
  <c r="AF123" i="1"/>
  <c r="AF115" i="1"/>
  <c r="CQ110" i="1"/>
  <c r="AH319" i="1"/>
  <c r="EI308" i="1"/>
  <c r="FD308" i="1"/>
  <c r="DN308" i="1"/>
  <c r="GT308" i="1" s="1"/>
  <c r="BX308" i="1"/>
  <c r="CS308" i="1"/>
  <c r="BC308" i="1"/>
  <c r="FY308" i="1" s="1"/>
  <c r="EU127" i="1"/>
  <c r="DZ127" i="1"/>
  <c r="DE127" i="1"/>
  <c r="BO127" i="1"/>
  <c r="CJ127" i="1"/>
  <c r="AT127" i="1"/>
  <c r="EZ112" i="1"/>
  <c r="AY112" i="1"/>
  <c r="FU112" i="1" s="1"/>
  <c r="EE112" i="1"/>
  <c r="CO112" i="1"/>
  <c r="BT112" i="1"/>
  <c r="DJ112" i="1"/>
  <c r="AC315" i="1"/>
  <c r="EY309" i="1"/>
  <c r="AC320" i="1"/>
  <c r="AC327" i="1"/>
  <c r="DI309" i="1"/>
  <c r="ED309" i="1"/>
  <c r="BS309" i="1"/>
  <c r="AX309" i="1"/>
  <c r="CN309" i="1"/>
  <c r="FD120" i="1"/>
  <c r="BX120" i="1"/>
  <c r="DN120" i="1"/>
  <c r="EI120" i="1"/>
  <c r="GT120" i="1" s="1"/>
  <c r="AH132" i="1"/>
  <c r="CS120" i="1"/>
  <c r="BC120" i="1"/>
  <c r="FY120" i="1" s="1"/>
  <c r="ER28" i="1"/>
  <c r="BL28" i="1"/>
  <c r="CG28" i="1"/>
  <c r="DB28" i="1"/>
  <c r="DW28" i="1"/>
  <c r="AQ28" i="1"/>
  <c r="DG6" i="1"/>
  <c r="CL6" i="1"/>
  <c r="EB6" i="1"/>
  <c r="BQ6" i="1"/>
  <c r="AV6" i="1"/>
  <c r="EW6" i="1"/>
  <c r="EQ8" i="1"/>
  <c r="DV8" i="1"/>
  <c r="AP8" i="1"/>
  <c r="CF8" i="1"/>
  <c r="DA8" i="1"/>
  <c r="GG8" i="1" s="1"/>
  <c r="BK8" i="1"/>
  <c r="CZ34" i="1"/>
  <c r="BJ34" i="1"/>
  <c r="CE34" i="1"/>
  <c r="DU34" i="1"/>
  <c r="AO34" i="1"/>
  <c r="EP34" i="1"/>
  <c r="CJ35" i="1"/>
  <c r="AT35" i="1"/>
  <c r="EU35" i="1"/>
  <c r="DZ35" i="1"/>
  <c r="BO35" i="1"/>
  <c r="DE35" i="1"/>
  <c r="AN15" i="1"/>
  <c r="DT15" i="1"/>
  <c r="EO15" i="1"/>
  <c r="CD15" i="1"/>
  <c r="CY15" i="1"/>
  <c r="BI15" i="1"/>
  <c r="FJ15" i="1" s="1"/>
  <c r="BP18" i="1"/>
  <c r="CK18" i="1"/>
  <c r="AU18" i="1"/>
  <c r="DF18" i="1"/>
  <c r="EV18" i="1"/>
  <c r="EA18" i="1"/>
  <c r="CM20" i="1"/>
  <c r="EX20" i="1"/>
  <c r="BR20" i="1"/>
  <c r="FS20" i="1" s="1"/>
  <c r="DH20" i="1"/>
  <c r="AW20" i="1"/>
  <c r="EC20" i="1"/>
  <c r="DM21" i="1"/>
  <c r="BW21" i="1"/>
  <c r="FC21" i="1"/>
  <c r="CR21" i="1"/>
  <c r="BB21" i="1"/>
  <c r="FX21" i="1" s="1"/>
  <c r="EH21" i="1"/>
  <c r="EB23" i="1"/>
  <c r="AV23" i="1"/>
  <c r="FR23" i="1" s="1"/>
  <c r="DG23" i="1"/>
  <c r="BQ23" i="1"/>
  <c r="CL23" i="1"/>
  <c r="EW23" i="1"/>
  <c r="BA24" i="1"/>
  <c r="FW24" i="1" s="1"/>
  <c r="DL24" i="1"/>
  <c r="EG24" i="1"/>
  <c r="BV24" i="1"/>
  <c r="FB24" i="1"/>
  <c r="CQ24" i="1"/>
  <c r="AM50" i="1"/>
  <c r="DS50" i="1"/>
  <c r="BH50" i="1"/>
  <c r="CX50" i="1"/>
  <c r="EN50" i="1"/>
  <c r="CC50" i="1"/>
  <c r="BC50" i="1"/>
  <c r="FY50" i="1" s="1"/>
  <c r="HO50" i="1" s="1"/>
  <c r="EI50" i="1"/>
  <c r="BX50" i="1"/>
  <c r="FD50" i="1"/>
  <c r="DN50" i="1"/>
  <c r="GT50" i="1" s="1"/>
  <c r="CS50" i="1"/>
  <c r="EF242" i="1"/>
  <c r="CP242" i="1"/>
  <c r="AZ242" i="1"/>
  <c r="DK242" i="1"/>
  <c r="BU242" i="1"/>
  <c r="FA242" i="1"/>
  <c r="BZ52" i="1"/>
  <c r="FF52" i="1"/>
  <c r="BE52" i="1"/>
  <c r="CU52" i="1"/>
  <c r="EK52" i="1"/>
  <c r="DP52" i="1"/>
  <c r="CD173" i="1"/>
  <c r="AN173" i="1"/>
  <c r="CY173" i="1"/>
  <c r="GE173" i="1" s="1"/>
  <c r="DT173" i="1"/>
  <c r="EO173" i="1"/>
  <c r="BI173" i="1"/>
  <c r="CI251" i="1"/>
  <c r="DD251" i="1"/>
  <c r="AS251" i="1"/>
  <c r="ET251" i="1"/>
  <c r="BN251" i="1"/>
  <c r="DY251" i="1"/>
  <c r="U61" i="1"/>
  <c r="BK56" i="1"/>
  <c r="EQ56" i="1"/>
  <c r="AP56" i="1"/>
  <c r="DV56" i="1"/>
  <c r="CF56" i="1"/>
  <c r="DA56" i="1"/>
  <c r="EY252" i="1"/>
  <c r="ED252" i="1"/>
  <c r="CN252" i="1"/>
  <c r="DI252" i="1"/>
  <c r="GO252" i="1" s="1"/>
  <c r="BS252" i="1"/>
  <c r="AX252" i="1"/>
  <c r="DF253" i="1"/>
  <c r="BP253" i="1"/>
  <c r="EV253" i="1"/>
  <c r="AU253" i="1"/>
  <c r="EA253" i="1"/>
  <c r="GL253" i="1" s="1"/>
  <c r="CK253" i="1"/>
  <c r="AO174" i="1"/>
  <c r="CE174" i="1"/>
  <c r="DU174" i="1"/>
  <c r="CZ174" i="1"/>
  <c r="GF174" i="1" s="1"/>
  <c r="BJ174" i="1"/>
  <c r="EP174" i="1"/>
  <c r="Y68" i="1"/>
  <c r="CJ63" i="1"/>
  <c r="DZ63" i="1"/>
  <c r="AT63" i="1"/>
  <c r="EU63" i="1"/>
  <c r="DE63" i="1"/>
  <c r="GK63" i="1" s="1"/>
  <c r="BO63" i="1"/>
  <c r="EW256" i="1"/>
  <c r="AV256" i="1"/>
  <c r="CL256" i="1"/>
  <c r="EB256" i="1"/>
  <c r="DG256" i="1"/>
  <c r="GM256" i="1" s="1"/>
  <c r="BQ256" i="1"/>
  <c r="CQ66" i="1"/>
  <c r="EG66" i="1"/>
  <c r="BA66" i="1"/>
  <c r="DL66" i="1"/>
  <c r="GR66" i="1" s="1"/>
  <c r="BV66" i="1"/>
  <c r="FB66" i="1"/>
  <c r="BS262" i="1"/>
  <c r="CN262" i="1"/>
  <c r="EY262" i="1"/>
  <c r="ED262" i="1"/>
  <c r="AX262" i="1"/>
  <c r="DI262" i="1"/>
  <c r="DC264" i="1"/>
  <c r="DX264" i="1"/>
  <c r="AR264" i="1"/>
  <c r="BM264" i="1"/>
  <c r="CH264" i="1"/>
  <c r="ES264" i="1"/>
  <c r="EK265" i="1"/>
  <c r="BE265" i="1"/>
  <c r="FF265" i="1"/>
  <c r="BZ265" i="1"/>
  <c r="CU265" i="1"/>
  <c r="DP265" i="1"/>
  <c r="EG269" i="1"/>
  <c r="FB269" i="1"/>
  <c r="BA269" i="1"/>
  <c r="BV269" i="1"/>
  <c r="DL269" i="1"/>
  <c r="GR269" i="1" s="1"/>
  <c r="CQ269" i="1"/>
  <c r="CK271" i="1"/>
  <c r="AU271" i="1"/>
  <c r="FQ271" i="1" s="1"/>
  <c r="EV271" i="1"/>
  <c r="EA271" i="1"/>
  <c r="BP271" i="1"/>
  <c r="DF271" i="1"/>
  <c r="DK272" i="1"/>
  <c r="GQ272" i="1" s="1"/>
  <c r="CP272" i="1"/>
  <c r="AZ272" i="1"/>
  <c r="FV272" i="1" s="1"/>
  <c r="FA272" i="1"/>
  <c r="EF272" i="1"/>
  <c r="BU272" i="1"/>
  <c r="AT274" i="1"/>
  <c r="EU274" i="1"/>
  <c r="DE274" i="1"/>
  <c r="GK274" i="1" s="1"/>
  <c r="HF274" i="1" s="1"/>
  <c r="CJ274" i="1"/>
  <c r="DZ274" i="1"/>
  <c r="BO274" i="1"/>
  <c r="FP274" i="1" s="1"/>
  <c r="CY276" i="1"/>
  <c r="DT276" i="1"/>
  <c r="BI276" i="1"/>
  <c r="AN276" i="1"/>
  <c r="CD276" i="1"/>
  <c r="EO276" i="1"/>
  <c r="BV87" i="1"/>
  <c r="EG87" i="1"/>
  <c r="BA87" i="1"/>
  <c r="FB87" i="1"/>
  <c r="DL87" i="1"/>
  <c r="CQ87" i="1"/>
  <c r="HA197" i="1"/>
  <c r="BP91" i="1"/>
  <c r="DF91" i="1"/>
  <c r="GL91" i="1" s="1"/>
  <c r="AU91" i="1"/>
  <c r="FQ91" i="1" s="1"/>
  <c r="HG91" i="1" s="1"/>
  <c r="EA91" i="1"/>
  <c r="EV91" i="1"/>
  <c r="CK91" i="1"/>
  <c r="EV92" i="1"/>
  <c r="DF92" i="1"/>
  <c r="BP92" i="1"/>
  <c r="EA92" i="1"/>
  <c r="CK92" i="1"/>
  <c r="AU92" i="1"/>
  <c r="ES93" i="1"/>
  <c r="CH93" i="1"/>
  <c r="BM93" i="1"/>
  <c r="DC93" i="1"/>
  <c r="DX93" i="1"/>
  <c r="AR93" i="1"/>
  <c r="EP94" i="1"/>
  <c r="CE94" i="1"/>
  <c r="BJ94" i="1"/>
  <c r="DU94" i="1"/>
  <c r="AO94" i="1"/>
  <c r="FK94" i="1" s="1"/>
  <c r="CZ94" i="1"/>
  <c r="FF94" i="1"/>
  <c r="CU94" i="1"/>
  <c r="BZ94" i="1"/>
  <c r="BE94" i="1"/>
  <c r="EK94" i="1"/>
  <c r="DP94" i="1"/>
  <c r="GV94" i="1" s="1"/>
  <c r="DM95" i="1"/>
  <c r="GS95" i="1" s="1"/>
  <c r="CR95" i="1"/>
  <c r="BB95" i="1"/>
  <c r="EH95" i="1"/>
  <c r="BW95" i="1"/>
  <c r="FC95" i="1"/>
  <c r="EE96" i="1"/>
  <c r="CO96" i="1"/>
  <c r="DJ96" i="1"/>
  <c r="AY96" i="1"/>
  <c r="EZ96" i="1"/>
  <c r="BT96" i="1"/>
  <c r="FU96" i="1" s="1"/>
  <c r="DG97" i="1"/>
  <c r="AV97" i="1"/>
  <c r="EB97" i="1"/>
  <c r="CL97" i="1"/>
  <c r="EW97" i="1"/>
  <c r="BQ97" i="1"/>
  <c r="EM127" i="1"/>
  <c r="DR127" i="1"/>
  <c r="CW127" i="1"/>
  <c r="GC127" i="1" s="1"/>
  <c r="BG127" i="1"/>
  <c r="AL127" i="1"/>
  <c r="CB127" i="1"/>
  <c r="EM208" i="1"/>
  <c r="CW208" i="1"/>
  <c r="AL208" i="1"/>
  <c r="CB208" i="1"/>
  <c r="BG208" i="1"/>
  <c r="DR208" i="1"/>
  <c r="EM249" i="1"/>
  <c r="AL249" i="1"/>
  <c r="DR249" i="1"/>
  <c r="BG249" i="1"/>
  <c r="CW249" i="1"/>
  <c r="CB249" i="1"/>
  <c r="S336" i="1"/>
  <c r="CD331" i="1"/>
  <c r="AN331" i="1"/>
  <c r="EO331" i="1"/>
  <c r="DT331" i="1"/>
  <c r="CY331" i="1"/>
  <c r="BI331" i="1"/>
  <c r="ET141" i="1"/>
  <c r="X157" i="1"/>
  <c r="DD141" i="1"/>
  <c r="BN141" i="1"/>
  <c r="DY141" i="1"/>
  <c r="X146" i="1"/>
  <c r="X169" i="1"/>
  <c r="CI141" i="1"/>
  <c r="AS141" i="1"/>
  <c r="FO141" i="1" s="1"/>
  <c r="X154" i="1"/>
  <c r="DF334" i="1"/>
  <c r="EV334" i="1"/>
  <c r="AU334" i="1"/>
  <c r="CK334" i="1"/>
  <c r="EA334" i="1"/>
  <c r="BP334" i="1"/>
  <c r="AB362" i="1"/>
  <c r="AB354" i="1"/>
  <c r="DH339" i="1"/>
  <c r="AB349" i="1"/>
  <c r="EX339" i="1"/>
  <c r="EC339" i="1"/>
  <c r="CM339" i="1"/>
  <c r="BR339" i="1"/>
  <c r="AW339" i="1"/>
  <c r="FS339" i="1" s="1"/>
  <c r="V359" i="1"/>
  <c r="V352" i="1"/>
  <c r="V347" i="1"/>
  <c r="ER341" i="1"/>
  <c r="DW341" i="1"/>
  <c r="DB341" i="1"/>
  <c r="AQ341" i="1"/>
  <c r="BL341" i="1"/>
  <c r="CG341" i="1"/>
  <c r="AI355" i="1"/>
  <c r="DO343" i="1"/>
  <c r="FE343" i="1"/>
  <c r="EJ343" i="1"/>
  <c r="BD343" i="1"/>
  <c r="CT343" i="1"/>
  <c r="BY343" i="1"/>
  <c r="ED159" i="1"/>
  <c r="EY159" i="1"/>
  <c r="CN159" i="1"/>
  <c r="AX159" i="1"/>
  <c r="BS159" i="1"/>
  <c r="FT159" i="1" s="1"/>
  <c r="DI159" i="1"/>
  <c r="AE304" i="1"/>
  <c r="EF299" i="1"/>
  <c r="DK299" i="1"/>
  <c r="CP299" i="1"/>
  <c r="AZ299" i="1"/>
  <c r="BU299" i="1"/>
  <c r="FA299" i="1"/>
  <c r="AJ122" i="1"/>
  <c r="DP109" i="1"/>
  <c r="CU109" i="1"/>
  <c r="BE109" i="1"/>
  <c r="EK109" i="1"/>
  <c r="FF109" i="1"/>
  <c r="GV109" i="1" s="1"/>
  <c r="AJ137" i="1"/>
  <c r="AJ114" i="1"/>
  <c r="AJ125" i="1"/>
  <c r="BZ109" i="1"/>
  <c r="S319" i="1"/>
  <c r="CY308" i="1"/>
  <c r="GE308" i="1" s="1"/>
  <c r="EO308" i="1"/>
  <c r="DT308" i="1"/>
  <c r="BI308" i="1"/>
  <c r="CD308" i="1"/>
  <c r="AN308" i="1"/>
  <c r="CI135" i="1"/>
  <c r="DD135" i="1"/>
  <c r="DY135" i="1"/>
  <c r="ET135" i="1"/>
  <c r="AS135" i="1"/>
  <c r="BN135" i="1"/>
  <c r="EV127" i="1"/>
  <c r="EA127" i="1"/>
  <c r="CK127" i="1"/>
  <c r="BP127" i="1"/>
  <c r="DF127" i="1"/>
  <c r="AU127" i="1"/>
  <c r="AZ112" i="1"/>
  <c r="FA112" i="1"/>
  <c r="EF112" i="1"/>
  <c r="BU112" i="1"/>
  <c r="DK112" i="1"/>
  <c r="CP112" i="1"/>
  <c r="FV112" i="1" s="1"/>
  <c r="EZ309" i="1"/>
  <c r="AD315" i="1"/>
  <c r="EE309" i="1"/>
  <c r="AD320" i="1"/>
  <c r="AD327" i="1"/>
  <c r="DJ309" i="1"/>
  <c r="BT309" i="1"/>
  <c r="CO309" i="1"/>
  <c r="AY309" i="1"/>
  <c r="FU309" i="1" s="1"/>
  <c r="EJ120" i="1"/>
  <c r="BY120" i="1"/>
  <c r="AI132" i="1"/>
  <c r="DO120" i="1"/>
  <c r="GU120" i="1" s="1"/>
  <c r="FE120" i="1"/>
  <c r="BD120" i="1"/>
  <c r="CT120" i="1"/>
  <c r="BM28" i="1"/>
  <c r="ES28" i="1"/>
  <c r="CH28" i="1"/>
  <c r="AR28" i="1"/>
  <c r="DX28" i="1"/>
  <c r="DC28" i="1"/>
  <c r="CM29" i="1"/>
  <c r="AW29" i="1"/>
  <c r="EC29" i="1"/>
  <c r="EX29" i="1"/>
  <c r="DH29" i="1"/>
  <c r="BR29" i="1"/>
  <c r="ER31" i="1"/>
  <c r="AQ31" i="1"/>
  <c r="BL31" i="1"/>
  <c r="CG31" i="1"/>
  <c r="DB31" i="1"/>
  <c r="DW31" i="1"/>
  <c r="EW32" i="1"/>
  <c r="DG32" i="1"/>
  <c r="BQ32" i="1"/>
  <c r="CL32" i="1"/>
  <c r="AV32" i="1"/>
  <c r="EB32" i="1"/>
  <c r="BC35" i="1"/>
  <c r="FY35" i="1" s="1"/>
  <c r="EI35" i="1"/>
  <c r="CS35" i="1"/>
  <c r="BX35" i="1"/>
  <c r="FD35" i="1"/>
  <c r="DN35" i="1"/>
  <c r="BO16" i="1"/>
  <c r="AT16" i="1"/>
  <c r="FP16" i="1" s="1"/>
  <c r="DE16" i="1"/>
  <c r="CJ16" i="1"/>
  <c r="DZ16" i="1"/>
  <c r="EU16" i="1"/>
  <c r="AD26" i="1"/>
  <c r="AY17" i="1"/>
  <c r="EZ17" i="1"/>
  <c r="DJ17" i="1"/>
  <c r="EE17" i="1"/>
  <c r="CO17" i="1"/>
  <c r="BT17" i="1"/>
  <c r="FU17" i="1" s="1"/>
  <c r="FB42" i="1"/>
  <c r="EG42" i="1"/>
  <c r="BA42" i="1"/>
  <c r="CQ42" i="1"/>
  <c r="DL42" i="1"/>
  <c r="BV42" i="1"/>
  <c r="FW42" i="1" s="1"/>
  <c r="EN21" i="1"/>
  <c r="BH21" i="1"/>
  <c r="DS21" i="1"/>
  <c r="AM21" i="1"/>
  <c r="FI21" i="1" s="1"/>
  <c r="CC21" i="1"/>
  <c r="CX21" i="1"/>
  <c r="AZ22" i="1"/>
  <c r="CP22" i="1"/>
  <c r="EF22" i="1"/>
  <c r="DK22" i="1"/>
  <c r="FA22" i="1"/>
  <c r="BU22" i="1"/>
  <c r="FV22" i="1" s="1"/>
  <c r="FF46" i="1"/>
  <c r="CU46" i="1"/>
  <c r="DP46" i="1"/>
  <c r="EK46" i="1"/>
  <c r="BE46" i="1"/>
  <c r="BZ46" i="1"/>
  <c r="DW48" i="1"/>
  <c r="DB48" i="1"/>
  <c r="GH48" i="1" s="1"/>
  <c r="BL48" i="1"/>
  <c r="ER48" i="1"/>
  <c r="CG48" i="1"/>
  <c r="AQ48" i="1"/>
  <c r="FM48" i="1" s="1"/>
  <c r="AP243" i="1"/>
  <c r="DA243" i="1"/>
  <c r="EQ243" i="1"/>
  <c r="BK243" i="1"/>
  <c r="CF243" i="1"/>
  <c r="DV243" i="1"/>
  <c r="AU53" i="1"/>
  <c r="CK53" i="1"/>
  <c r="BP53" i="1"/>
  <c r="DF53" i="1"/>
  <c r="EA53" i="1"/>
  <c r="EV53" i="1"/>
  <c r="BZ250" i="1"/>
  <c r="BE250" i="1"/>
  <c r="GA250" i="1" s="1"/>
  <c r="FF250" i="1"/>
  <c r="EK250" i="1"/>
  <c r="CU250" i="1"/>
  <c r="DP250" i="1"/>
  <c r="AG60" i="1"/>
  <c r="DM55" i="1"/>
  <c r="GS55" i="1" s="1"/>
  <c r="BB55" i="1"/>
  <c r="CR55" i="1"/>
  <c r="FC55" i="1"/>
  <c r="BW55" i="1"/>
  <c r="EH55" i="1"/>
  <c r="DW247" i="1"/>
  <c r="DB247" i="1"/>
  <c r="ER247" i="1"/>
  <c r="GH247" i="1" s="1"/>
  <c r="BL247" i="1"/>
  <c r="CG247" i="1"/>
  <c r="AQ247" i="1"/>
  <c r="FM247" i="1" s="1"/>
  <c r="BI253" i="1"/>
  <c r="EO253" i="1"/>
  <c r="DT253" i="1"/>
  <c r="AN253" i="1"/>
  <c r="CY253" i="1"/>
  <c r="GE253" i="1" s="1"/>
  <c r="CD253" i="1"/>
  <c r="BS174" i="1"/>
  <c r="ED174" i="1"/>
  <c r="CN174" i="1"/>
  <c r="AX174" i="1"/>
  <c r="DI174" i="1"/>
  <c r="EY174" i="1"/>
  <c r="AH68" i="1"/>
  <c r="DN63" i="1"/>
  <c r="BC63" i="1"/>
  <c r="EI63" i="1"/>
  <c r="FD63" i="1"/>
  <c r="BX63" i="1"/>
  <c r="CS63" i="1"/>
  <c r="FF256" i="1"/>
  <c r="BE256" i="1"/>
  <c r="GA256" i="1" s="1"/>
  <c r="CU256" i="1"/>
  <c r="DP256" i="1"/>
  <c r="EK256" i="1"/>
  <c r="BZ256" i="1"/>
  <c r="ER71" i="1"/>
  <c r="DB71" i="1"/>
  <c r="BL71" i="1"/>
  <c r="DW71" i="1"/>
  <c r="AQ71" i="1"/>
  <c r="CG71" i="1"/>
  <c r="CL72" i="1"/>
  <c r="EW72" i="1"/>
  <c r="DG72" i="1"/>
  <c r="BQ72" i="1"/>
  <c r="AV72" i="1"/>
  <c r="EB72" i="1"/>
  <c r="BK74" i="1"/>
  <c r="DA74" i="1"/>
  <c r="EQ74" i="1"/>
  <c r="CF74" i="1"/>
  <c r="DV74" i="1"/>
  <c r="AP74" i="1"/>
  <c r="CS75" i="1"/>
  <c r="EI75" i="1"/>
  <c r="BC75" i="1"/>
  <c r="DN75" i="1"/>
  <c r="BX75" i="1"/>
  <c r="FY75" i="1" s="1"/>
  <c r="FD75" i="1"/>
  <c r="DJ79" i="1"/>
  <c r="AY79" i="1"/>
  <c r="EE79" i="1"/>
  <c r="BT79" i="1"/>
  <c r="EZ79" i="1"/>
  <c r="CO79" i="1"/>
  <c r="AS81" i="1"/>
  <c r="ET81" i="1"/>
  <c r="DD81" i="1"/>
  <c r="DY81" i="1"/>
  <c r="BN81" i="1"/>
  <c r="CI81" i="1"/>
  <c r="AX82" i="1"/>
  <c r="CN82" i="1"/>
  <c r="ED82" i="1"/>
  <c r="DI82" i="1"/>
  <c r="BS82" i="1"/>
  <c r="EY82" i="1"/>
  <c r="DX84" i="1"/>
  <c r="CH84" i="1"/>
  <c r="DC84" i="1"/>
  <c r="ES84" i="1"/>
  <c r="BM84" i="1"/>
  <c r="AR84" i="1"/>
  <c r="EK85" i="1"/>
  <c r="BE85" i="1"/>
  <c r="FF85" i="1"/>
  <c r="CU85" i="1"/>
  <c r="DP85" i="1"/>
  <c r="BZ85" i="1"/>
  <c r="GY188" i="1"/>
  <c r="FQ188" i="1"/>
  <c r="HG188" i="1" s="1"/>
  <c r="ER89" i="1"/>
  <c r="DW89" i="1"/>
  <c r="AQ89" i="1"/>
  <c r="FM89" i="1" s="1"/>
  <c r="DB89" i="1"/>
  <c r="BL89" i="1"/>
  <c r="CG89" i="1"/>
  <c r="GZ195" i="1"/>
  <c r="GY198" i="1"/>
  <c r="BD91" i="1"/>
  <c r="BY91" i="1"/>
  <c r="DO91" i="1"/>
  <c r="GU91" i="1" s="1"/>
  <c r="EJ91" i="1"/>
  <c r="CT91" i="1"/>
  <c r="FE91" i="1"/>
  <c r="EM159" i="1"/>
  <c r="BG159" i="1"/>
  <c r="CB159" i="1"/>
  <c r="AL159" i="1"/>
  <c r="FH159" i="1" s="1"/>
  <c r="DR159" i="1"/>
  <c r="CW159" i="1"/>
  <c r="EM283" i="1"/>
  <c r="BG283" i="1"/>
  <c r="CB283" i="1"/>
  <c r="AL283" i="1"/>
  <c r="DR283" i="1"/>
  <c r="CW283" i="1"/>
  <c r="GC283" i="1" s="1"/>
  <c r="DR261" i="1"/>
  <c r="BG261" i="1"/>
  <c r="EM261" i="1"/>
  <c r="CW261" i="1"/>
  <c r="AL261" i="1"/>
  <c r="FH261" i="1" s="1"/>
  <c r="CB261" i="1"/>
  <c r="AJ336" i="1"/>
  <c r="BE331" i="1"/>
  <c r="GA331" i="1" s="1"/>
  <c r="FF331" i="1"/>
  <c r="CU331" i="1"/>
  <c r="BZ331" i="1"/>
  <c r="EK331" i="1"/>
  <c r="DP331" i="1"/>
  <c r="DB142" i="1"/>
  <c r="ER142" i="1"/>
  <c r="V170" i="1"/>
  <c r="BL142" i="1"/>
  <c r="V151" i="1"/>
  <c r="V147" i="1"/>
  <c r="DW142" i="1"/>
  <c r="V155" i="1"/>
  <c r="V162" i="1"/>
  <c r="CG142" i="1"/>
  <c r="AQ142" i="1"/>
  <c r="X236" i="1"/>
  <c r="DY235" i="1"/>
  <c r="BN235" i="1"/>
  <c r="AS235" i="1"/>
  <c r="FO235" i="1" s="1"/>
  <c r="ET235" i="1"/>
  <c r="DD235" i="1"/>
  <c r="CI235" i="1"/>
  <c r="EQ339" i="1"/>
  <c r="DA339" i="1"/>
  <c r="GG339" i="1" s="1"/>
  <c r="U354" i="1"/>
  <c r="U362" i="1"/>
  <c r="DV339" i="1"/>
  <c r="U349" i="1"/>
  <c r="CF339" i="1"/>
  <c r="BK339" i="1"/>
  <c r="AP339" i="1"/>
  <c r="FL339" i="1" s="1"/>
  <c r="AH351" i="1"/>
  <c r="EI340" i="1"/>
  <c r="FD340" i="1"/>
  <c r="DN340" i="1"/>
  <c r="GT340" i="1" s="1"/>
  <c r="BC340" i="1"/>
  <c r="FY340" i="1" s="1"/>
  <c r="HO340" i="1" s="1"/>
  <c r="BX340" i="1"/>
  <c r="CS340" i="1"/>
  <c r="AB355" i="1"/>
  <c r="EC343" i="1"/>
  <c r="DH343" i="1"/>
  <c r="EX343" i="1"/>
  <c r="AW343" i="1"/>
  <c r="CM343" i="1"/>
  <c r="BR343" i="1"/>
  <c r="CG350" i="1"/>
  <c r="BL350" i="1"/>
  <c r="DW350" i="1"/>
  <c r="DB350" i="1"/>
  <c r="AQ350" i="1"/>
  <c r="ER350" i="1"/>
  <c r="EB167" i="1"/>
  <c r="DG167" i="1"/>
  <c r="BQ167" i="1"/>
  <c r="EW167" i="1"/>
  <c r="CL167" i="1"/>
  <c r="AV167" i="1"/>
  <c r="AC313" i="1"/>
  <c r="AC316" i="1"/>
  <c r="AC305" i="1"/>
  <c r="CN300" i="1"/>
  <c r="BS300" i="1"/>
  <c r="DI300" i="1"/>
  <c r="GO300" i="1" s="1"/>
  <c r="AX300" i="1"/>
  <c r="FT300" i="1" s="1"/>
  <c r="EY300" i="1"/>
  <c r="ED300" i="1"/>
  <c r="AH115" i="1"/>
  <c r="AH123" i="1"/>
  <c r="AH130" i="1"/>
  <c r="AH119" i="1"/>
  <c r="FD110" i="1"/>
  <c r="DN110" i="1"/>
  <c r="GT110" i="1" s="1"/>
  <c r="HO110" i="1" s="1"/>
  <c r="BX110" i="1"/>
  <c r="AH138" i="1"/>
  <c r="BC110" i="1"/>
  <c r="FY110" i="1" s="1"/>
  <c r="EI110" i="1"/>
  <c r="CS110" i="1"/>
  <c r="DP308" i="1"/>
  <c r="EK308" i="1"/>
  <c r="FF308" i="1"/>
  <c r="AJ319" i="1"/>
  <c r="BZ308" i="1"/>
  <c r="CU308" i="1"/>
  <c r="BE308" i="1"/>
  <c r="GA308" i="1" s="1"/>
  <c r="EO127" i="1"/>
  <c r="DT127" i="1"/>
  <c r="CD127" i="1"/>
  <c r="BI127" i="1"/>
  <c r="CY127" i="1"/>
  <c r="AN127" i="1"/>
  <c r="ET303" i="1"/>
  <c r="DD303" i="1"/>
  <c r="GJ303" i="1" s="1"/>
  <c r="BN303" i="1"/>
  <c r="CI303" i="1"/>
  <c r="DY303" i="1"/>
  <c r="AS303" i="1"/>
  <c r="FO303" i="1" s="1"/>
  <c r="HE303" i="1" s="1"/>
  <c r="EX311" i="1"/>
  <c r="EC311" i="1"/>
  <c r="AB323" i="1"/>
  <c r="DH311" i="1"/>
  <c r="GN311" i="1" s="1"/>
  <c r="BR311" i="1"/>
  <c r="AW311" i="1"/>
  <c r="CM311" i="1"/>
  <c r="EE121" i="1"/>
  <c r="BT121" i="1"/>
  <c r="EZ121" i="1"/>
  <c r="DJ121" i="1"/>
  <c r="AD133" i="1"/>
  <c r="AY121" i="1"/>
  <c r="CO121" i="1"/>
  <c r="BY27" i="1"/>
  <c r="FE27" i="1"/>
  <c r="CT27" i="1"/>
  <c r="BD27" i="1"/>
  <c r="EJ27" i="1"/>
  <c r="DO27" i="1"/>
  <c r="AP29" i="1"/>
  <c r="DV29" i="1"/>
  <c r="CF29" i="1"/>
  <c r="EQ29" i="1"/>
  <c r="BK29" i="1"/>
  <c r="DA29" i="1"/>
  <c r="BC30" i="1"/>
  <c r="CS30" i="1"/>
  <c r="EI30" i="1"/>
  <c r="DN30" i="1"/>
  <c r="BX30" i="1"/>
  <c r="FD30" i="1"/>
  <c r="DU9" i="1"/>
  <c r="BJ9" i="1"/>
  <c r="EP9" i="1"/>
  <c r="CZ9" i="1"/>
  <c r="GF9" i="1" s="1"/>
  <c r="CE9" i="1"/>
  <c r="AO9" i="1"/>
  <c r="FK9" i="1" s="1"/>
  <c r="DB11" i="1"/>
  <c r="CG11" i="1"/>
  <c r="BL11" i="1"/>
  <c r="DW11" i="1"/>
  <c r="AQ11" i="1"/>
  <c r="ER11" i="1"/>
  <c r="EB12" i="1"/>
  <c r="CL12" i="1"/>
  <c r="BQ12" i="1"/>
  <c r="EW12" i="1"/>
  <c r="AV12" i="1"/>
  <c r="DG12" i="1"/>
  <c r="AP15" i="1"/>
  <c r="DV15" i="1"/>
  <c r="CF15" i="1"/>
  <c r="EQ15" i="1"/>
  <c r="DA15" i="1"/>
  <c r="BK15" i="1"/>
  <c r="FL15" i="1" s="1"/>
  <c r="BP39" i="1"/>
  <c r="EA39" i="1"/>
  <c r="AU39" i="1"/>
  <c r="FQ39" i="1" s="1"/>
  <c r="DF39" i="1"/>
  <c r="GL39" i="1" s="1"/>
  <c r="EV39" i="1"/>
  <c r="CK39" i="1"/>
  <c r="AZ49" i="1"/>
  <c r="EF49" i="1"/>
  <c r="CP49" i="1"/>
  <c r="FA49" i="1"/>
  <c r="BU49" i="1"/>
  <c r="DK49" i="1"/>
  <c r="BR18" i="1"/>
  <c r="CM18" i="1"/>
  <c r="DH18" i="1"/>
  <c r="GN18" i="1" s="1"/>
  <c r="AW18" i="1"/>
  <c r="FS18" i="1" s="1"/>
  <c r="EX18" i="1"/>
  <c r="EC18" i="1"/>
  <c r="EH19" i="1"/>
  <c r="CR19" i="1"/>
  <c r="BW19" i="1"/>
  <c r="BB19" i="1"/>
  <c r="FC19" i="1"/>
  <c r="DM19" i="1"/>
  <c r="GS19" i="1" s="1"/>
  <c r="DY45" i="1"/>
  <c r="BN45" i="1"/>
  <c r="ET45" i="1"/>
  <c r="DD45" i="1"/>
  <c r="GJ45" i="1" s="1"/>
  <c r="CI45" i="1"/>
  <c r="AS45" i="1"/>
  <c r="FO45" i="1" s="1"/>
  <c r="DC48" i="1"/>
  <c r="CH48" i="1"/>
  <c r="AR48" i="1"/>
  <c r="DX48" i="1"/>
  <c r="BM48" i="1"/>
  <c r="ES48" i="1"/>
  <c r="AQ243" i="1"/>
  <c r="DB243" i="1"/>
  <c r="ER243" i="1"/>
  <c r="BL243" i="1"/>
  <c r="CG243" i="1"/>
  <c r="DW243" i="1"/>
  <c r="CL53" i="1"/>
  <c r="AV53" i="1"/>
  <c r="FR53" i="1" s="1"/>
  <c r="BQ53" i="1"/>
  <c r="DG53" i="1"/>
  <c r="EB53" i="1"/>
  <c r="EW53" i="1"/>
  <c r="CC251" i="1"/>
  <c r="EN251" i="1"/>
  <c r="BH251" i="1"/>
  <c r="DS251" i="1"/>
  <c r="CX251" i="1"/>
  <c r="AM251" i="1"/>
  <c r="AH60" i="1"/>
  <c r="BC55" i="1"/>
  <c r="FY55" i="1" s="1"/>
  <c r="HO55" i="1" s="1"/>
  <c r="EI55" i="1"/>
  <c r="CS55" i="1"/>
  <c r="DN55" i="1"/>
  <c r="GT55" i="1" s="1"/>
  <c r="BX55" i="1"/>
  <c r="FD55" i="1"/>
  <c r="ES252" i="1"/>
  <c r="DX252" i="1"/>
  <c r="DC252" i="1"/>
  <c r="GI252" i="1" s="1"/>
  <c r="BM252" i="1"/>
  <c r="CH252" i="1"/>
  <c r="AR252" i="1"/>
  <c r="FN252" i="1" s="1"/>
  <c r="CZ261" i="1"/>
  <c r="GF261" i="1" s="1"/>
  <c r="EP261" i="1"/>
  <c r="AO261" i="1"/>
  <c r="DU261" i="1"/>
  <c r="BJ261" i="1"/>
  <c r="CE261" i="1"/>
  <c r="DJ174" i="1"/>
  <c r="BT174" i="1"/>
  <c r="CO174" i="1"/>
  <c r="AY174" i="1"/>
  <c r="EZ174" i="1"/>
  <c r="EE174" i="1"/>
  <c r="FE63" i="1"/>
  <c r="EJ63" i="1"/>
  <c r="CT63" i="1"/>
  <c r="BY63" i="1"/>
  <c r="BD63" i="1"/>
  <c r="FZ63" i="1" s="1"/>
  <c r="DO63" i="1"/>
  <c r="AI68" i="1"/>
  <c r="BH257" i="1"/>
  <c r="EN257" i="1"/>
  <c r="CX257" i="1"/>
  <c r="DS257" i="1"/>
  <c r="AM257" i="1"/>
  <c r="CC257" i="1"/>
  <c r="DC71" i="1"/>
  <c r="ES71" i="1"/>
  <c r="BM71" i="1"/>
  <c r="CH71" i="1"/>
  <c r="DX71" i="1"/>
  <c r="AR71" i="1"/>
  <c r="EC72" i="1"/>
  <c r="CM72" i="1"/>
  <c r="AW72" i="1"/>
  <c r="EX72" i="1"/>
  <c r="DH72" i="1"/>
  <c r="BR72" i="1"/>
  <c r="AQ74" i="1"/>
  <c r="BL74" i="1"/>
  <c r="CG74" i="1"/>
  <c r="DB74" i="1"/>
  <c r="GH74" i="1" s="1"/>
  <c r="DW74" i="1"/>
  <c r="ER74" i="1"/>
  <c r="FE75" i="1"/>
  <c r="DO75" i="1"/>
  <c r="GU75" i="1" s="1"/>
  <c r="BD75" i="1"/>
  <c r="EJ75" i="1"/>
  <c r="CT75" i="1"/>
  <c r="BY75" i="1"/>
  <c r="DC79" i="1"/>
  <c r="CH79" i="1"/>
  <c r="DX79" i="1"/>
  <c r="AR79" i="1"/>
  <c r="FN79" i="1" s="1"/>
  <c r="ES79" i="1"/>
  <c r="BM79" i="1"/>
  <c r="EK80" i="1"/>
  <c r="BE80" i="1"/>
  <c r="DP80" i="1"/>
  <c r="BZ80" i="1"/>
  <c r="FF80" i="1"/>
  <c r="CU80" i="1"/>
  <c r="CG82" i="1"/>
  <c r="AQ82" i="1"/>
  <c r="DW82" i="1"/>
  <c r="BL82" i="1"/>
  <c r="DB82" i="1"/>
  <c r="ER82" i="1"/>
  <c r="EJ83" i="1"/>
  <c r="BD83" i="1"/>
  <c r="FZ83" i="1" s="1"/>
  <c r="DO83" i="1"/>
  <c r="FE83" i="1"/>
  <c r="BY83" i="1"/>
  <c r="CT83" i="1"/>
  <c r="EY85" i="1"/>
  <c r="BS85" i="1"/>
  <c r="CN85" i="1"/>
  <c r="AX85" i="1"/>
  <c r="FT85" i="1" s="1"/>
  <c r="DI85" i="1"/>
  <c r="ED85" i="1"/>
  <c r="EI87" i="1"/>
  <c r="BC87" i="1"/>
  <c r="BX87" i="1"/>
  <c r="FD87" i="1"/>
  <c r="CS87" i="1"/>
  <c r="DN87" i="1"/>
  <c r="GT87" i="1" s="1"/>
  <c r="HN186" i="1"/>
  <c r="HC197" i="1"/>
  <c r="DH91" i="1"/>
  <c r="BR91" i="1"/>
  <c r="AW91" i="1"/>
  <c r="EC91" i="1"/>
  <c r="EX91" i="1"/>
  <c r="GN91" i="1" s="1"/>
  <c r="CM91" i="1"/>
  <c r="GZ205" i="1"/>
  <c r="EX92" i="1"/>
  <c r="CM92" i="1"/>
  <c r="BR92" i="1"/>
  <c r="DH92" i="1"/>
  <c r="EC92" i="1"/>
  <c r="AW92" i="1"/>
  <c r="EU208" i="1"/>
  <c r="CJ208" i="1"/>
  <c r="DE208" i="1"/>
  <c r="DZ208" i="1"/>
  <c r="BO208" i="1"/>
  <c r="AT208" i="1"/>
  <c r="BL94" i="1"/>
  <c r="CG94" i="1"/>
  <c r="AQ94" i="1"/>
  <c r="FM94" i="1" s="1"/>
  <c r="DB94" i="1"/>
  <c r="ER94" i="1"/>
  <c r="DW94" i="1"/>
  <c r="EO95" i="1"/>
  <c r="BI95" i="1"/>
  <c r="DT95" i="1"/>
  <c r="CD95" i="1"/>
  <c r="CY95" i="1"/>
  <c r="GE95" i="1" s="1"/>
  <c r="AN95" i="1"/>
  <c r="DO95" i="1"/>
  <c r="BY95" i="1"/>
  <c r="FE95" i="1"/>
  <c r="EJ95" i="1"/>
  <c r="CT95" i="1"/>
  <c r="BD95" i="1"/>
  <c r="FZ95" i="1" s="1"/>
  <c r="DL96" i="1"/>
  <c r="GR96" i="1" s="1"/>
  <c r="FB96" i="1"/>
  <c r="BA96" i="1"/>
  <c r="EG96" i="1"/>
  <c r="BV96" i="1"/>
  <c r="CQ96" i="1"/>
  <c r="DI97" i="1"/>
  <c r="BS97" i="1"/>
  <c r="EY97" i="1"/>
  <c r="ED97" i="1"/>
  <c r="AX97" i="1"/>
  <c r="CN97" i="1"/>
  <c r="Q356" i="1"/>
  <c r="DR344" i="1"/>
  <c r="CW344" i="1"/>
  <c r="EM344" i="1"/>
  <c r="BG344" i="1"/>
  <c r="CB344" i="1"/>
  <c r="AL344" i="1"/>
  <c r="AL175" i="1"/>
  <c r="EM175" i="1"/>
  <c r="BG175" i="1"/>
  <c r="CW175" i="1"/>
  <c r="CB175" i="1"/>
  <c r="DR175" i="1"/>
  <c r="AL48" i="1"/>
  <c r="CB48" i="1"/>
  <c r="CW48" i="1"/>
  <c r="DR48" i="1"/>
  <c r="EM48" i="1"/>
  <c r="BG48" i="1"/>
  <c r="U336" i="1"/>
  <c r="AP331" i="1"/>
  <c r="FL331" i="1" s="1"/>
  <c r="EQ331" i="1"/>
  <c r="CF331" i="1"/>
  <c r="BK331" i="1"/>
  <c r="DV331" i="1"/>
  <c r="DA331" i="1"/>
  <c r="Z169" i="1"/>
  <c r="EA141" i="1"/>
  <c r="AU141" i="1"/>
  <c r="Z146" i="1"/>
  <c r="CK141" i="1"/>
  <c r="DF141" i="1"/>
  <c r="GL141" i="1" s="1"/>
  <c r="BP141" i="1"/>
  <c r="Z157" i="1"/>
  <c r="Z154" i="1"/>
  <c r="EV141" i="1"/>
  <c r="DH334" i="1"/>
  <c r="GN334" i="1" s="1"/>
  <c r="AW334" i="1"/>
  <c r="CM334" i="1"/>
  <c r="EX334" i="1"/>
  <c r="EC334" i="1"/>
  <c r="BR334" i="1"/>
  <c r="AD354" i="1"/>
  <c r="AD362" i="1"/>
  <c r="EZ339" i="1"/>
  <c r="DJ339" i="1"/>
  <c r="AD349" i="1"/>
  <c r="EE339" i="1"/>
  <c r="CO339" i="1"/>
  <c r="BT339" i="1"/>
  <c r="AY339" i="1"/>
  <c r="X359" i="1"/>
  <c r="DD341" i="1"/>
  <c r="GJ341" i="1" s="1"/>
  <c r="DY341" i="1"/>
  <c r="X347" i="1"/>
  <c r="ET341" i="1"/>
  <c r="X352" i="1"/>
  <c r="BN341" i="1"/>
  <c r="AS341" i="1"/>
  <c r="CI341" i="1"/>
  <c r="R356" i="1"/>
  <c r="EN344" i="1"/>
  <c r="DS344" i="1"/>
  <c r="CX344" i="1"/>
  <c r="GD344" i="1" s="1"/>
  <c r="BH344" i="1"/>
  <c r="AM344" i="1"/>
  <c r="CC344" i="1"/>
  <c r="FA159" i="1"/>
  <c r="CP159" i="1"/>
  <c r="EF159" i="1"/>
  <c r="AZ159" i="1"/>
  <c r="DK159" i="1"/>
  <c r="GQ159" i="1" s="1"/>
  <c r="BU159" i="1"/>
  <c r="AG304" i="1"/>
  <c r="EH299" i="1"/>
  <c r="CR299" i="1"/>
  <c r="DM299" i="1"/>
  <c r="GS299" i="1" s="1"/>
  <c r="BB299" i="1"/>
  <c r="FC299" i="1"/>
  <c r="BW299" i="1"/>
  <c r="S123" i="1"/>
  <c r="S115" i="1"/>
  <c r="BI110" i="1"/>
  <c r="EO110" i="1"/>
  <c r="S138" i="1"/>
  <c r="CY110" i="1"/>
  <c r="AN110" i="1"/>
  <c r="FJ110" i="1" s="1"/>
  <c r="DT110" i="1"/>
  <c r="S119" i="1"/>
  <c r="S130" i="1"/>
  <c r="CD110" i="1"/>
  <c r="U319" i="1"/>
  <c r="DV308" i="1"/>
  <c r="EQ308" i="1"/>
  <c r="DA308" i="1"/>
  <c r="BK308" i="1"/>
  <c r="CF308" i="1"/>
  <c r="AP308" i="1"/>
  <c r="CK135" i="1"/>
  <c r="EA135" i="1"/>
  <c r="BP135" i="1"/>
  <c r="AU135" i="1"/>
  <c r="DF135" i="1"/>
  <c r="EV135" i="1"/>
  <c r="EC127" i="1"/>
  <c r="DH127" i="1"/>
  <c r="BR127" i="1"/>
  <c r="EX127" i="1"/>
  <c r="CM127" i="1"/>
  <c r="AW127" i="1"/>
  <c r="FC112" i="1"/>
  <c r="DM112" i="1"/>
  <c r="GS112" i="1" s="1"/>
  <c r="BW112" i="1"/>
  <c r="EH112" i="1"/>
  <c r="CR112" i="1"/>
  <c r="BB112" i="1"/>
  <c r="FB309" i="1"/>
  <c r="AF315" i="1"/>
  <c r="EG309" i="1"/>
  <c r="AF320" i="1"/>
  <c r="AF327" i="1"/>
  <c r="DL309" i="1"/>
  <c r="BV309" i="1"/>
  <c r="CQ309" i="1"/>
  <c r="BA309" i="1"/>
  <c r="FW309" i="1" s="1"/>
  <c r="DX121" i="1"/>
  <c r="BM121" i="1"/>
  <c r="W133" i="1"/>
  <c r="ES121" i="1"/>
  <c r="AR121" i="1"/>
  <c r="CH121" i="1"/>
  <c r="DC121" i="1"/>
  <c r="EX27" i="1"/>
  <c r="CM27" i="1"/>
  <c r="AW27" i="1"/>
  <c r="FS27" i="1" s="1"/>
  <c r="EC27" i="1"/>
  <c r="DH27" i="1"/>
  <c r="BR27" i="1"/>
  <c r="FC5" i="1"/>
  <c r="DM5" i="1"/>
  <c r="BW5" i="1"/>
  <c r="CR5" i="1"/>
  <c r="BB5" i="1"/>
  <c r="EH5" i="1"/>
  <c r="GS5" i="1" s="1"/>
  <c r="CL30" i="1"/>
  <c r="AV30" i="1"/>
  <c r="EB30" i="1"/>
  <c r="BQ30" i="1"/>
  <c r="EW30" i="1"/>
  <c r="DG30" i="1"/>
  <c r="FB8" i="1"/>
  <c r="DL8" i="1"/>
  <c r="EG8" i="1"/>
  <c r="BV8" i="1"/>
  <c r="CQ8" i="1"/>
  <c r="BA8" i="1"/>
  <c r="FW8" i="1" s="1"/>
  <c r="DC34" i="1"/>
  <c r="GI34" i="1" s="1"/>
  <c r="BM34" i="1"/>
  <c r="CH34" i="1"/>
  <c r="DX34" i="1"/>
  <c r="AR34" i="1"/>
  <c r="FN34" i="1" s="1"/>
  <c r="ES34" i="1"/>
  <c r="EX35" i="1"/>
  <c r="AW35" i="1"/>
  <c r="EC35" i="1"/>
  <c r="DH35" i="1"/>
  <c r="CM35" i="1"/>
  <c r="BR35" i="1"/>
  <c r="AQ38" i="1"/>
  <c r="FM38" i="1" s="1"/>
  <c r="CG38" i="1"/>
  <c r="BL38" i="1"/>
  <c r="DB38" i="1"/>
  <c r="DW38" i="1"/>
  <c r="ER38" i="1"/>
  <c r="BQ39" i="1"/>
  <c r="EB39" i="1"/>
  <c r="AV39" i="1"/>
  <c r="FR39" i="1" s="1"/>
  <c r="HH39" i="1" s="1"/>
  <c r="DG39" i="1"/>
  <c r="CL39" i="1"/>
  <c r="EW39" i="1"/>
  <c r="GM39" i="1" s="1"/>
  <c r="AF26" i="1"/>
  <c r="EG17" i="1"/>
  <c r="BA17" i="1"/>
  <c r="CQ17" i="1"/>
  <c r="DL17" i="1"/>
  <c r="GR17" i="1" s="1"/>
  <c r="FB17" i="1"/>
  <c r="BV17" i="1"/>
  <c r="BS18" i="1"/>
  <c r="CN18" i="1"/>
  <c r="DI18" i="1"/>
  <c r="ED18" i="1"/>
  <c r="AX18" i="1"/>
  <c r="EY18" i="1"/>
  <c r="EI19" i="1"/>
  <c r="CS19" i="1"/>
  <c r="BC19" i="1"/>
  <c r="FY19" i="1" s="1"/>
  <c r="FD19" i="1"/>
  <c r="BX19" i="1"/>
  <c r="DN19" i="1"/>
  <c r="DE45" i="1"/>
  <c r="DZ45" i="1"/>
  <c r="AT45" i="1"/>
  <c r="CJ45" i="1"/>
  <c r="EU45" i="1"/>
  <c r="BO45" i="1"/>
  <c r="FP45" i="1" s="1"/>
  <c r="BN48" i="1"/>
  <c r="ET48" i="1"/>
  <c r="DD48" i="1"/>
  <c r="GJ48" i="1" s="1"/>
  <c r="CI48" i="1"/>
  <c r="DY48" i="1"/>
  <c r="AS48" i="1"/>
  <c r="EV51" i="1"/>
  <c r="AU51" i="1"/>
  <c r="FQ51" i="1" s="1"/>
  <c r="EA51" i="1"/>
  <c r="DF51" i="1"/>
  <c r="CK51" i="1"/>
  <c r="BP51" i="1"/>
  <c r="CM244" i="1"/>
  <c r="DH244" i="1"/>
  <c r="EX244" i="1"/>
  <c r="AW244" i="1"/>
  <c r="FS244" i="1" s="1"/>
  <c r="BR244" i="1"/>
  <c r="EC244" i="1"/>
  <c r="BW54" i="1"/>
  <c r="FC54" i="1"/>
  <c r="CR54" i="1"/>
  <c r="EH54" i="1"/>
  <c r="BB54" i="1"/>
  <c r="DM54" i="1"/>
  <c r="GS54" i="1" s="1"/>
  <c r="BT59" i="1"/>
  <c r="DJ59" i="1"/>
  <c r="EZ59" i="1"/>
  <c r="CO59" i="1"/>
  <c r="AY59" i="1"/>
  <c r="EE59" i="1"/>
  <c r="CY259" i="1"/>
  <c r="DT259" i="1"/>
  <c r="AN259" i="1"/>
  <c r="BI259" i="1"/>
  <c r="CD259" i="1"/>
  <c r="EO259" i="1"/>
  <c r="EJ246" i="1"/>
  <c r="DO246" i="1"/>
  <c r="BD246" i="1"/>
  <c r="BY246" i="1"/>
  <c r="CT246" i="1"/>
  <c r="FE246" i="1"/>
  <c r="GU246" i="1" s="1"/>
  <c r="DV261" i="1"/>
  <c r="DA261" i="1"/>
  <c r="GG261" i="1" s="1"/>
  <c r="AP261" i="1"/>
  <c r="EQ261" i="1"/>
  <c r="BK261" i="1"/>
  <c r="CF261" i="1"/>
  <c r="CC58" i="1"/>
  <c r="BH58" i="1"/>
  <c r="CX58" i="1"/>
  <c r="EN58" i="1"/>
  <c r="AM58" i="1"/>
  <c r="DS58" i="1"/>
  <c r="AO254" i="1"/>
  <c r="EP254" i="1"/>
  <c r="DU254" i="1"/>
  <c r="CZ254" i="1"/>
  <c r="BJ254" i="1"/>
  <c r="CE254" i="1"/>
  <c r="EU64" i="1"/>
  <c r="DZ64" i="1"/>
  <c r="CJ64" i="1"/>
  <c r="AT64" i="1"/>
  <c r="FP64" i="1" s="1"/>
  <c r="HF64" i="1" s="1"/>
  <c r="BO64" i="1"/>
  <c r="Y69" i="1"/>
  <c r="DE64" i="1"/>
  <c r="GK64" i="1" s="1"/>
  <c r="AV257" i="1"/>
  <c r="FR257" i="1" s="1"/>
  <c r="EW257" i="1"/>
  <c r="BQ257" i="1"/>
  <c r="DG257" i="1"/>
  <c r="EB257" i="1"/>
  <c r="CL257" i="1"/>
  <c r="FB71" i="1"/>
  <c r="BA71" i="1"/>
  <c r="FW71" i="1" s="1"/>
  <c r="EG71" i="1"/>
  <c r="BV71" i="1"/>
  <c r="DL71" i="1"/>
  <c r="CQ71" i="1"/>
  <c r="DS264" i="1"/>
  <c r="CX264" i="1"/>
  <c r="AM264" i="1"/>
  <c r="CC264" i="1"/>
  <c r="BH264" i="1"/>
  <c r="EN264" i="1"/>
  <c r="EF265" i="1"/>
  <c r="FA265" i="1"/>
  <c r="BU265" i="1"/>
  <c r="AZ265" i="1"/>
  <c r="CP265" i="1"/>
  <c r="DK265" i="1"/>
  <c r="GQ265" i="1" s="1"/>
  <c r="DT269" i="1"/>
  <c r="EO269" i="1"/>
  <c r="AN269" i="1"/>
  <c r="BI269" i="1"/>
  <c r="CY269" i="1"/>
  <c r="GE269" i="1" s="1"/>
  <c r="CD269" i="1"/>
  <c r="BA270" i="1"/>
  <c r="FB270" i="1"/>
  <c r="BV270" i="1"/>
  <c r="EG270" i="1"/>
  <c r="CQ270" i="1"/>
  <c r="DL270" i="1"/>
  <c r="EA81" i="1"/>
  <c r="AU81" i="1"/>
  <c r="EV81" i="1"/>
  <c r="BP81" i="1"/>
  <c r="DF81" i="1"/>
  <c r="CK81" i="1"/>
  <c r="DK82" i="1"/>
  <c r="EF82" i="1"/>
  <c r="AZ82" i="1"/>
  <c r="FV82" i="1" s="1"/>
  <c r="FA82" i="1"/>
  <c r="BU82" i="1"/>
  <c r="CP82" i="1"/>
  <c r="DZ84" i="1"/>
  <c r="AT84" i="1"/>
  <c r="EU84" i="1"/>
  <c r="BO84" i="1"/>
  <c r="DE84" i="1"/>
  <c r="GK84" i="1" s="1"/>
  <c r="CJ84" i="1"/>
  <c r="DT87" i="1"/>
  <c r="BI87" i="1"/>
  <c r="AN87" i="1"/>
  <c r="EO87" i="1"/>
  <c r="CY87" i="1"/>
  <c r="CD87" i="1"/>
  <c r="HI188" i="1"/>
  <c r="HJ195" i="1"/>
  <c r="HI198" i="1"/>
  <c r="HO203" i="1"/>
  <c r="HN206" i="1"/>
  <c r="Q128" i="1"/>
  <c r="DR117" i="1"/>
  <c r="AL117" i="1"/>
  <c r="CB117" i="1"/>
  <c r="EM117" i="1"/>
  <c r="BG117" i="1"/>
  <c r="CW117" i="1"/>
  <c r="GC117" i="1" s="1"/>
  <c r="AL87" i="1"/>
  <c r="DR87" i="1"/>
  <c r="BG87" i="1"/>
  <c r="EM87" i="1"/>
  <c r="CW87" i="1"/>
  <c r="CB87" i="1"/>
  <c r="AL55" i="1"/>
  <c r="FH55" i="1" s="1"/>
  <c r="Q60" i="1"/>
  <c r="BG55" i="1"/>
  <c r="DR55" i="1"/>
  <c r="CW55" i="1"/>
  <c r="EM55" i="1"/>
  <c r="CB55" i="1"/>
  <c r="AL39" i="1"/>
  <c r="BG39" i="1"/>
  <c r="DR39" i="1"/>
  <c r="CW39" i="1"/>
  <c r="CB39" i="1"/>
  <c r="EM39" i="1"/>
  <c r="S348" i="1"/>
  <c r="S337" i="1"/>
  <c r="S345" i="1"/>
  <c r="AN332" i="1"/>
  <c r="DT332" i="1"/>
  <c r="CY332" i="1"/>
  <c r="EO332" i="1"/>
  <c r="CD332" i="1"/>
  <c r="BI332" i="1"/>
  <c r="X155" i="1"/>
  <c r="X147" i="1"/>
  <c r="BN142" i="1"/>
  <c r="DY142" i="1"/>
  <c r="ET142" i="1"/>
  <c r="CI142" i="1"/>
  <c r="X151" i="1"/>
  <c r="X162" i="1"/>
  <c r="X170" i="1"/>
  <c r="AS142" i="1"/>
  <c r="DD142" i="1"/>
  <c r="EA144" i="1"/>
  <c r="EV144" i="1"/>
  <c r="CK144" i="1"/>
  <c r="AU144" i="1"/>
  <c r="BP144" i="1"/>
  <c r="FQ144" i="1" s="1"/>
  <c r="DF144" i="1"/>
  <c r="W171" i="1"/>
  <c r="DX148" i="1"/>
  <c r="DC148" i="1"/>
  <c r="GI148" i="1" s="1"/>
  <c r="W163" i="1"/>
  <c r="ES148" i="1"/>
  <c r="BM148" i="1"/>
  <c r="W158" i="1"/>
  <c r="CH148" i="1"/>
  <c r="AR148" i="1"/>
  <c r="FF149" i="1"/>
  <c r="BZ149" i="1"/>
  <c r="EK149" i="1"/>
  <c r="CU149" i="1"/>
  <c r="DP149" i="1"/>
  <c r="GV149" i="1" s="1"/>
  <c r="AJ160" i="1"/>
  <c r="BE149" i="1"/>
  <c r="AD164" i="1"/>
  <c r="EE152" i="1"/>
  <c r="CO152" i="1"/>
  <c r="EZ152" i="1"/>
  <c r="DJ152" i="1"/>
  <c r="AY152" i="1"/>
  <c r="BT152" i="1"/>
  <c r="ET159" i="1"/>
  <c r="AS159" i="1"/>
  <c r="CI159" i="1"/>
  <c r="DY159" i="1"/>
  <c r="DD159" i="1"/>
  <c r="BN159" i="1"/>
  <c r="Z304" i="1"/>
  <c r="EA299" i="1"/>
  <c r="DF299" i="1"/>
  <c r="CK299" i="1"/>
  <c r="BP299" i="1"/>
  <c r="AU299" i="1"/>
  <c r="FQ299" i="1" s="1"/>
  <c r="EV299" i="1"/>
  <c r="AE137" i="1"/>
  <c r="CP109" i="1"/>
  <c r="AZ109" i="1"/>
  <c r="FV109" i="1" s="1"/>
  <c r="EF109" i="1"/>
  <c r="DK109" i="1"/>
  <c r="AE125" i="1"/>
  <c r="AE114" i="1"/>
  <c r="AE122" i="1"/>
  <c r="FA109" i="1"/>
  <c r="BU109" i="1"/>
  <c r="AG330" i="1"/>
  <c r="DM307" i="1"/>
  <c r="FC307" i="1"/>
  <c r="AG317" i="1"/>
  <c r="EH307" i="1"/>
  <c r="GS307" i="1" s="1"/>
  <c r="AG322" i="1"/>
  <c r="BB307" i="1"/>
  <c r="CR307" i="1"/>
  <c r="BW307" i="1"/>
  <c r="CD135" i="1"/>
  <c r="AN135" i="1"/>
  <c r="BI135" i="1"/>
  <c r="DT135" i="1"/>
  <c r="CY135" i="1"/>
  <c r="EO135" i="1"/>
  <c r="V323" i="1"/>
  <c r="ER311" i="1"/>
  <c r="DB311" i="1"/>
  <c r="DW311" i="1"/>
  <c r="BL311" i="1"/>
  <c r="AQ311" i="1"/>
  <c r="FM311" i="1" s="1"/>
  <c r="CG311" i="1"/>
  <c r="CQ121" i="1"/>
  <c r="AF133" i="1"/>
  <c r="BA121" i="1"/>
  <c r="FW121" i="1" s="1"/>
  <c r="EG121" i="1"/>
  <c r="BV121" i="1"/>
  <c r="DL121" i="1"/>
  <c r="FB121" i="1"/>
  <c r="CC5" i="1"/>
  <c r="BH5" i="1"/>
  <c r="CX5" i="1"/>
  <c r="EN5" i="1"/>
  <c r="DS5" i="1"/>
  <c r="AM5" i="1"/>
  <c r="FI5" i="1" s="1"/>
  <c r="CH6" i="1"/>
  <c r="DX6" i="1"/>
  <c r="DC6" i="1"/>
  <c r="BM6" i="1"/>
  <c r="AR6" i="1"/>
  <c r="ES6" i="1"/>
  <c r="DP7" i="1"/>
  <c r="FF7" i="1"/>
  <c r="BE7" i="1"/>
  <c r="CU7" i="1"/>
  <c r="EK7" i="1"/>
  <c r="BZ7" i="1"/>
  <c r="CG9" i="1"/>
  <c r="DW9" i="1"/>
  <c r="DB9" i="1"/>
  <c r="BL9" i="1"/>
  <c r="ER9" i="1"/>
  <c r="AQ9" i="1"/>
  <c r="FM9" i="1" s="1"/>
  <c r="DS14" i="1"/>
  <c r="CC14" i="1"/>
  <c r="AM14" i="1"/>
  <c r="BH14" i="1"/>
  <c r="CX14" i="1"/>
  <c r="EN14" i="1"/>
  <c r="BZ16" i="1"/>
  <c r="BE16" i="1"/>
  <c r="GA16" i="1" s="1"/>
  <c r="EK16" i="1"/>
  <c r="DP16" i="1"/>
  <c r="CU16" i="1"/>
  <c r="FF16" i="1"/>
  <c r="GV16" i="1" s="1"/>
  <c r="AG26" i="1"/>
  <c r="FC17" i="1"/>
  <c r="DM17" i="1"/>
  <c r="CR17" i="1"/>
  <c r="BB17" i="1"/>
  <c r="EH17" i="1"/>
  <c r="BW17" i="1"/>
  <c r="AN42" i="1"/>
  <c r="CD42" i="1"/>
  <c r="BI42" i="1"/>
  <c r="EO42" i="1"/>
  <c r="CY42" i="1"/>
  <c r="GE42" i="1" s="1"/>
  <c r="DT42" i="1"/>
  <c r="EQ44" i="1"/>
  <c r="AP44" i="1"/>
  <c r="DV44" i="1"/>
  <c r="CF44" i="1"/>
  <c r="DA44" i="1"/>
  <c r="BK44" i="1"/>
  <c r="DN45" i="1"/>
  <c r="CS45" i="1"/>
  <c r="BC45" i="1"/>
  <c r="FY45" i="1" s="1"/>
  <c r="EI45" i="1"/>
  <c r="FD45" i="1"/>
  <c r="BX45" i="1"/>
  <c r="DU24" i="1"/>
  <c r="AO24" i="1"/>
  <c r="CZ24" i="1"/>
  <c r="GF24" i="1" s="1"/>
  <c r="BJ24" i="1"/>
  <c r="EP24" i="1"/>
  <c r="CE24" i="1"/>
  <c r="BB48" i="1"/>
  <c r="FX48" i="1" s="1"/>
  <c r="HN48" i="1" s="1"/>
  <c r="EH48" i="1"/>
  <c r="CR48" i="1"/>
  <c r="DM48" i="1"/>
  <c r="GS48" i="1" s="1"/>
  <c r="BW48" i="1"/>
  <c r="FC48" i="1"/>
  <c r="EE172" i="1"/>
  <c r="AY172" i="1"/>
  <c r="DJ172" i="1"/>
  <c r="GP172" i="1" s="1"/>
  <c r="EZ172" i="1"/>
  <c r="BT172" i="1"/>
  <c r="CO172" i="1"/>
  <c r="BA243" i="1"/>
  <c r="DL243" i="1"/>
  <c r="FB243" i="1"/>
  <c r="BV243" i="1"/>
  <c r="CQ243" i="1"/>
  <c r="EG243" i="1"/>
  <c r="DS54" i="1"/>
  <c r="CC54" i="1"/>
  <c r="AM54" i="1"/>
  <c r="CX54" i="1"/>
  <c r="BH54" i="1"/>
  <c r="EN54" i="1"/>
  <c r="AZ250" i="1"/>
  <c r="FV250" i="1" s="1"/>
  <c r="EF250" i="1"/>
  <c r="CP250" i="1"/>
  <c r="BU250" i="1"/>
  <c r="FA250" i="1"/>
  <c r="DK250" i="1"/>
  <c r="AB60" i="1"/>
  <c r="EX55" i="1"/>
  <c r="EC55" i="1"/>
  <c r="AW55" i="1"/>
  <c r="CM55" i="1"/>
  <c r="DH55" i="1"/>
  <c r="BR55" i="1"/>
  <c r="EK251" i="1"/>
  <c r="BZ251" i="1"/>
  <c r="FF251" i="1"/>
  <c r="CU251" i="1"/>
  <c r="BE251" i="1"/>
  <c r="DP251" i="1"/>
  <c r="EH247" i="1"/>
  <c r="DM247" i="1"/>
  <c r="FC247" i="1"/>
  <c r="BW247" i="1"/>
  <c r="CR247" i="1"/>
  <c r="BB247" i="1"/>
  <c r="FX247" i="1" s="1"/>
  <c r="DD174" i="1"/>
  <c r="BN174" i="1"/>
  <c r="ET174" i="1"/>
  <c r="CI174" i="1"/>
  <c r="DY174" i="1"/>
  <c r="AS174" i="1"/>
  <c r="AC68" i="1"/>
  <c r="EY63" i="1"/>
  <c r="DI63" i="1"/>
  <c r="CN63" i="1"/>
  <c r="AX63" i="1"/>
  <c r="BS63" i="1"/>
  <c r="ED63" i="1"/>
  <c r="FA256" i="1"/>
  <c r="AZ256" i="1"/>
  <c r="FV256" i="1" s="1"/>
  <c r="EF256" i="1"/>
  <c r="CP256" i="1"/>
  <c r="BU256" i="1"/>
  <c r="DK256" i="1"/>
  <c r="BZ66" i="1"/>
  <c r="FF66" i="1"/>
  <c r="CU66" i="1"/>
  <c r="BE66" i="1"/>
  <c r="EK66" i="1"/>
  <c r="DP66" i="1"/>
  <c r="BW262" i="1"/>
  <c r="FC262" i="1"/>
  <c r="CR262" i="1"/>
  <c r="EH262" i="1"/>
  <c r="BB262" i="1"/>
  <c r="DM262" i="1"/>
  <c r="GS262" i="1" s="1"/>
  <c r="EB264" i="1"/>
  <c r="DG264" i="1"/>
  <c r="AV264" i="1"/>
  <c r="BQ264" i="1"/>
  <c r="CL264" i="1"/>
  <c r="EW264" i="1"/>
  <c r="AP266" i="1"/>
  <c r="EQ266" i="1"/>
  <c r="BK266" i="1"/>
  <c r="DA266" i="1"/>
  <c r="CF266" i="1"/>
  <c r="DV266" i="1"/>
  <c r="EK269" i="1"/>
  <c r="BE269" i="1"/>
  <c r="BZ269" i="1"/>
  <c r="FF269" i="1"/>
  <c r="DP269" i="1"/>
  <c r="GV269" i="1" s="1"/>
  <c r="CU269" i="1"/>
  <c r="AY271" i="1"/>
  <c r="EE271" i="1"/>
  <c r="CO271" i="1"/>
  <c r="EZ271" i="1"/>
  <c r="BT271" i="1"/>
  <c r="DJ271" i="1"/>
  <c r="GP271" i="1" s="1"/>
  <c r="BY177" i="1"/>
  <c r="EJ177" i="1"/>
  <c r="DO177" i="1"/>
  <c r="GU177" i="1" s="1"/>
  <c r="BD177" i="1"/>
  <c r="CT177" i="1"/>
  <c r="FE177" i="1"/>
  <c r="BS83" i="1"/>
  <c r="EY83" i="1"/>
  <c r="AX83" i="1"/>
  <c r="FT83" i="1" s="1"/>
  <c r="HJ83" i="1" s="1"/>
  <c r="ED83" i="1"/>
  <c r="CN83" i="1"/>
  <c r="DI83" i="1"/>
  <c r="GO83" i="1" s="1"/>
  <c r="ES85" i="1"/>
  <c r="DX85" i="1"/>
  <c r="CH85" i="1"/>
  <c r="AR85" i="1"/>
  <c r="FN85" i="1" s="1"/>
  <c r="DC85" i="1"/>
  <c r="GI85" i="1" s="1"/>
  <c r="BM85" i="1"/>
  <c r="BR278" i="1"/>
  <c r="DH278" i="1"/>
  <c r="EC278" i="1"/>
  <c r="AW278" i="1"/>
  <c r="EX278" i="1"/>
  <c r="CM278" i="1"/>
  <c r="GS184" i="1"/>
  <c r="DZ280" i="1"/>
  <c r="EU280" i="1"/>
  <c r="CJ280" i="1"/>
  <c r="BO280" i="1"/>
  <c r="AT280" i="1"/>
  <c r="DE280" i="1"/>
  <c r="GK280" i="1" s="1"/>
  <c r="GM196" i="1"/>
  <c r="HB198" i="1"/>
  <c r="HP203" i="1"/>
  <c r="HO206" i="1"/>
  <c r="Q139" i="1"/>
  <c r="AL116" i="1"/>
  <c r="FH116" i="1" s="1"/>
  <c r="CB116" i="1"/>
  <c r="Q131" i="1"/>
  <c r="Q126" i="1"/>
  <c r="CW116" i="1"/>
  <c r="GC116" i="1" s="1"/>
  <c r="DR116" i="1"/>
  <c r="EM116" i="1"/>
  <c r="BG116" i="1"/>
  <c r="CB258" i="1"/>
  <c r="AL258" i="1"/>
  <c r="DR258" i="1"/>
  <c r="EM258" i="1"/>
  <c r="BG258" i="1"/>
  <c r="CW258" i="1"/>
  <c r="FW207" i="1"/>
  <c r="HM207" i="1" s="1"/>
  <c r="AB348" i="1"/>
  <c r="AB337" i="1"/>
  <c r="AB345" i="1"/>
  <c r="AW332" i="1"/>
  <c r="DH332" i="1"/>
  <c r="EC332" i="1"/>
  <c r="CM332" i="1"/>
  <c r="BR332" i="1"/>
  <c r="EX332" i="1"/>
  <c r="BW142" i="1"/>
  <c r="AG151" i="1"/>
  <c r="AG147" i="1"/>
  <c r="EH142" i="1"/>
  <c r="FC142" i="1"/>
  <c r="DM142" i="1"/>
  <c r="AG155" i="1"/>
  <c r="AG170" i="1"/>
  <c r="CR142" i="1"/>
  <c r="AG162" i="1"/>
  <c r="BB142" i="1"/>
  <c r="AF349" i="1"/>
  <c r="EG339" i="1"/>
  <c r="AF362" i="1"/>
  <c r="FB339" i="1"/>
  <c r="AF354" i="1"/>
  <c r="DL339" i="1"/>
  <c r="CQ339" i="1"/>
  <c r="BV339" i="1"/>
  <c r="BA339" i="1"/>
  <c r="FW339" i="1" s="1"/>
  <c r="Z359" i="1"/>
  <c r="DF341" i="1"/>
  <c r="EV341" i="1"/>
  <c r="Z347" i="1"/>
  <c r="EA341" i="1"/>
  <c r="Z352" i="1"/>
  <c r="BP341" i="1"/>
  <c r="AU341" i="1"/>
  <c r="CK341" i="1"/>
  <c r="T356" i="1"/>
  <c r="CZ344" i="1"/>
  <c r="EP344" i="1"/>
  <c r="DU344" i="1"/>
  <c r="BJ344" i="1"/>
  <c r="AO344" i="1"/>
  <c r="CE344" i="1"/>
  <c r="FC159" i="1"/>
  <c r="BW159" i="1"/>
  <c r="DM159" i="1"/>
  <c r="EH159" i="1"/>
  <c r="CR159" i="1"/>
  <c r="BB159" i="1"/>
  <c r="AI304" i="1"/>
  <c r="EJ299" i="1"/>
  <c r="CT299" i="1"/>
  <c r="BD299" i="1"/>
  <c r="BY299" i="1"/>
  <c r="FE299" i="1"/>
  <c r="DO299" i="1"/>
  <c r="GU299" i="1" s="1"/>
  <c r="DV110" i="1"/>
  <c r="AP110" i="1"/>
  <c r="U130" i="1"/>
  <c r="U123" i="1"/>
  <c r="CF110" i="1"/>
  <c r="DA110" i="1"/>
  <c r="U119" i="1"/>
  <c r="U138" i="1"/>
  <c r="U115" i="1"/>
  <c r="BK110" i="1"/>
  <c r="FL110" i="1" s="1"/>
  <c r="EQ110" i="1"/>
  <c r="W319" i="1"/>
  <c r="ES308" i="1"/>
  <c r="DC308" i="1"/>
  <c r="DX308" i="1"/>
  <c r="BM308" i="1"/>
  <c r="CH308" i="1"/>
  <c r="AR308" i="1"/>
  <c r="DH135" i="1"/>
  <c r="CM135" i="1"/>
  <c r="AW135" i="1"/>
  <c r="EC135" i="1"/>
  <c r="EX135" i="1"/>
  <c r="BR135" i="1"/>
  <c r="EE127" i="1"/>
  <c r="BT127" i="1"/>
  <c r="EZ127" i="1"/>
  <c r="DJ127" i="1"/>
  <c r="GP127" i="1" s="1"/>
  <c r="AY127" i="1"/>
  <c r="CO127" i="1"/>
  <c r="FU127" i="1" s="1"/>
  <c r="EW303" i="1"/>
  <c r="DG303" i="1"/>
  <c r="GM303" i="1" s="1"/>
  <c r="EB303" i="1"/>
  <c r="CL303" i="1"/>
  <c r="AV303" i="1"/>
  <c r="BQ303" i="1"/>
  <c r="W323" i="1"/>
  <c r="DC311" i="1"/>
  <c r="ES311" i="1"/>
  <c r="DX311" i="1"/>
  <c r="BM311" i="1"/>
  <c r="AR311" i="1"/>
  <c r="CH311" i="1"/>
  <c r="AG133" i="1"/>
  <c r="EH121" i="1"/>
  <c r="BB121" i="1"/>
  <c r="BW121" i="1"/>
  <c r="CR121" i="1"/>
  <c r="DM121" i="1"/>
  <c r="FC121" i="1"/>
  <c r="CD5" i="1"/>
  <c r="CY5" i="1"/>
  <c r="GE5" i="1" s="1"/>
  <c r="DT5" i="1"/>
  <c r="AN5" i="1"/>
  <c r="BI5" i="1"/>
  <c r="EO5" i="1"/>
  <c r="DD29" i="1"/>
  <c r="ET29" i="1"/>
  <c r="BN29" i="1"/>
  <c r="CI29" i="1"/>
  <c r="AS29" i="1"/>
  <c r="DY29" i="1"/>
  <c r="EN8" i="1"/>
  <c r="AM8" i="1"/>
  <c r="CX8" i="1"/>
  <c r="DS8" i="1"/>
  <c r="BH8" i="1"/>
  <c r="CC8" i="1"/>
  <c r="EP33" i="1"/>
  <c r="CZ33" i="1"/>
  <c r="GF33" i="1" s="1"/>
  <c r="BJ33" i="1"/>
  <c r="AO33" i="1"/>
  <c r="FK33" i="1" s="1"/>
  <c r="HA33" i="1" s="1"/>
  <c r="DU33" i="1"/>
  <c r="CE33" i="1"/>
  <c r="DM11" i="1"/>
  <c r="CR11" i="1"/>
  <c r="BW11" i="1"/>
  <c r="BB11" i="1"/>
  <c r="FC11" i="1"/>
  <c r="EH11" i="1"/>
  <c r="CY14" i="1"/>
  <c r="AN14" i="1"/>
  <c r="DT14" i="1"/>
  <c r="CD14" i="1"/>
  <c r="BI14" i="1"/>
  <c r="EO14" i="1"/>
  <c r="BA15" i="1"/>
  <c r="CQ15" i="1"/>
  <c r="FB15" i="1"/>
  <c r="EG15" i="1"/>
  <c r="BV15" i="1"/>
  <c r="DL15" i="1"/>
  <c r="GR15" i="1" s="1"/>
  <c r="R26" i="1"/>
  <c r="CX17" i="1"/>
  <c r="DS17" i="1"/>
  <c r="EN17" i="1"/>
  <c r="AM17" i="1"/>
  <c r="CC17" i="1"/>
  <c r="BH17" i="1"/>
  <c r="FD40" i="1"/>
  <c r="BC40" i="1"/>
  <c r="EI40" i="1"/>
  <c r="CS40" i="1"/>
  <c r="BX40" i="1"/>
  <c r="DN40" i="1"/>
  <c r="DP42" i="1"/>
  <c r="FF42" i="1"/>
  <c r="CU42" i="1"/>
  <c r="EK42" i="1"/>
  <c r="BE42" i="1"/>
  <c r="BZ42" i="1"/>
  <c r="ER44" i="1"/>
  <c r="AQ44" i="1"/>
  <c r="DW44" i="1"/>
  <c r="CG44" i="1"/>
  <c r="DB44" i="1"/>
  <c r="GH44" i="1" s="1"/>
  <c r="BL44" i="1"/>
  <c r="BD45" i="1"/>
  <c r="DO45" i="1"/>
  <c r="GU45" i="1" s="1"/>
  <c r="CT45" i="1"/>
  <c r="EJ45" i="1"/>
  <c r="BY45" i="1"/>
  <c r="FE45" i="1"/>
  <c r="BK47" i="1"/>
  <c r="DV47" i="1"/>
  <c r="AP47" i="1"/>
  <c r="CF47" i="1"/>
  <c r="DA47" i="1"/>
  <c r="GG47" i="1" s="1"/>
  <c r="EQ47" i="1"/>
  <c r="DF25" i="1"/>
  <c r="BP25" i="1"/>
  <c r="AU25" i="1"/>
  <c r="FQ25" i="1" s="1"/>
  <c r="EA25" i="1"/>
  <c r="CK25" i="1"/>
  <c r="EV25" i="1"/>
  <c r="AW51" i="1"/>
  <c r="EX51" i="1"/>
  <c r="DH51" i="1"/>
  <c r="EC51" i="1"/>
  <c r="GN51" i="1" s="1"/>
  <c r="CM51" i="1"/>
  <c r="BR51" i="1"/>
  <c r="CO244" i="1"/>
  <c r="DJ244" i="1"/>
  <c r="EZ244" i="1"/>
  <c r="AY244" i="1"/>
  <c r="BT244" i="1"/>
  <c r="EE244" i="1"/>
  <c r="DO54" i="1"/>
  <c r="GU54" i="1" s="1"/>
  <c r="BD54" i="1"/>
  <c r="EJ54" i="1"/>
  <c r="BY54" i="1"/>
  <c r="FE54" i="1"/>
  <c r="CT54" i="1"/>
  <c r="BA59" i="1"/>
  <c r="EG59" i="1"/>
  <c r="CQ59" i="1"/>
  <c r="FB59" i="1"/>
  <c r="BV59" i="1"/>
  <c r="DL59" i="1"/>
  <c r="GR59" i="1" s="1"/>
  <c r="DA251" i="1"/>
  <c r="GG251" i="1" s="1"/>
  <c r="DV251" i="1"/>
  <c r="AP251" i="1"/>
  <c r="BK251" i="1"/>
  <c r="CF251" i="1"/>
  <c r="EQ251" i="1"/>
  <c r="DS247" i="1"/>
  <c r="CX247" i="1"/>
  <c r="EN247" i="1"/>
  <c r="GD247" i="1" s="1"/>
  <c r="CC247" i="1"/>
  <c r="AM247" i="1"/>
  <c r="BH247" i="1"/>
  <c r="DC253" i="1"/>
  <c r="DX253" i="1"/>
  <c r="BM253" i="1"/>
  <c r="ES253" i="1"/>
  <c r="AR253" i="1"/>
  <c r="FN253" i="1" s="1"/>
  <c r="CH253" i="1"/>
  <c r="EP58" i="1"/>
  <c r="BJ58" i="1"/>
  <c r="DU58" i="1"/>
  <c r="AO58" i="1"/>
  <c r="CE58" i="1"/>
  <c r="CZ58" i="1"/>
  <c r="CG254" i="1"/>
  <c r="ER254" i="1"/>
  <c r="AQ254" i="1"/>
  <c r="DW254" i="1"/>
  <c r="BL254" i="1"/>
  <c r="DB254" i="1"/>
  <c r="AA69" i="1"/>
  <c r="EW64" i="1"/>
  <c r="EB64" i="1"/>
  <c r="BQ64" i="1"/>
  <c r="DG64" i="1"/>
  <c r="CL64" i="1"/>
  <c r="AV64" i="1"/>
  <c r="FR64" i="1" s="1"/>
  <c r="AX257" i="1"/>
  <c r="EY257" i="1"/>
  <c r="ED257" i="1"/>
  <c r="DI257" i="1"/>
  <c r="GO257" i="1" s="1"/>
  <c r="BS257" i="1"/>
  <c r="CN257" i="1"/>
  <c r="FT257" i="1" s="1"/>
  <c r="CS71" i="1"/>
  <c r="BX71" i="1"/>
  <c r="BC71" i="1"/>
  <c r="FD71" i="1"/>
  <c r="DN71" i="1"/>
  <c r="EI71" i="1"/>
  <c r="DU264" i="1"/>
  <c r="CZ264" i="1"/>
  <c r="AO264" i="1"/>
  <c r="BJ264" i="1"/>
  <c r="CE264" i="1"/>
  <c r="EP264" i="1"/>
  <c r="BW265" i="1"/>
  <c r="FC265" i="1"/>
  <c r="EH265" i="1"/>
  <c r="BB265" i="1"/>
  <c r="CR265" i="1"/>
  <c r="DM265" i="1"/>
  <c r="GS265" i="1" s="1"/>
  <c r="EY269" i="1"/>
  <c r="ED269" i="1"/>
  <c r="BS269" i="1"/>
  <c r="AX269" i="1"/>
  <c r="FT269" i="1" s="1"/>
  <c r="DI269" i="1"/>
  <c r="CN269" i="1"/>
  <c r="DX271" i="1"/>
  <c r="CH271" i="1"/>
  <c r="AR271" i="1"/>
  <c r="ES271" i="1"/>
  <c r="BM271" i="1"/>
  <c r="DC271" i="1"/>
  <c r="GI271" i="1" s="1"/>
  <c r="CM272" i="1"/>
  <c r="DH272" i="1"/>
  <c r="EX272" i="1"/>
  <c r="AW272" i="1"/>
  <c r="FS272" i="1" s="1"/>
  <c r="BR272" i="1"/>
  <c r="EC272" i="1"/>
  <c r="ER83" i="1"/>
  <c r="AQ83" i="1"/>
  <c r="FM83" i="1" s="1"/>
  <c r="CG83" i="1"/>
  <c r="DW83" i="1"/>
  <c r="BL83" i="1"/>
  <c r="DB83" i="1"/>
  <c r="GH83" i="1" s="1"/>
  <c r="BD84" i="1"/>
  <c r="EJ84" i="1"/>
  <c r="DO84" i="1"/>
  <c r="GU84" i="1" s="1"/>
  <c r="BY84" i="1"/>
  <c r="FE84" i="1"/>
  <c r="CT84" i="1"/>
  <c r="HL185" i="1"/>
  <c r="EA280" i="1"/>
  <c r="EV280" i="1"/>
  <c r="BP280" i="1"/>
  <c r="AU280" i="1"/>
  <c r="CK280" i="1"/>
  <c r="DF280" i="1"/>
  <c r="HD195" i="1"/>
  <c r="GN196" i="1"/>
  <c r="HP206" i="1"/>
  <c r="DR149" i="1"/>
  <c r="CB149" i="1"/>
  <c r="BG149" i="1"/>
  <c r="Q160" i="1"/>
  <c r="CW149" i="1"/>
  <c r="AL149" i="1"/>
  <c r="EM149" i="1"/>
  <c r="AL28" i="1"/>
  <c r="FH28" i="1" s="1"/>
  <c r="CB28" i="1"/>
  <c r="CW28" i="1"/>
  <c r="BG28" i="1"/>
  <c r="DR28" i="1"/>
  <c r="EM28" i="1"/>
  <c r="Y302" i="1"/>
  <c r="Y111" i="1"/>
  <c r="Z10" i="1"/>
  <c r="Z33" i="1"/>
  <c r="R267" i="1"/>
  <c r="R176" i="1"/>
  <c r="R76" i="1"/>
  <c r="AC33" i="1"/>
  <c r="AC10" i="1"/>
  <c r="W33" i="1"/>
  <c r="W10" i="1"/>
  <c r="Q33" i="1"/>
  <c r="Q10" i="1"/>
  <c r="AF268" i="1"/>
  <c r="AF77" i="1"/>
  <c r="FI207" i="1"/>
  <c r="GY207" i="1" s="1"/>
  <c r="AC348" i="1"/>
  <c r="AC345" i="1"/>
  <c r="AC337" i="1"/>
  <c r="AX332" i="1"/>
  <c r="DI332" i="1"/>
  <c r="ED332" i="1"/>
  <c r="EY332" i="1"/>
  <c r="CN332" i="1"/>
  <c r="BS332" i="1"/>
  <c r="AH155" i="1"/>
  <c r="BC142" i="1"/>
  <c r="FY142" i="1" s="1"/>
  <c r="HO142" i="1" s="1"/>
  <c r="EI142" i="1"/>
  <c r="AH170" i="1"/>
  <c r="CS142" i="1"/>
  <c r="AH147" i="1"/>
  <c r="BX142" i="1"/>
  <c r="FD142" i="1"/>
  <c r="DN142" i="1"/>
  <c r="GT142" i="1" s="1"/>
  <c r="AH151" i="1"/>
  <c r="AH162" i="1"/>
  <c r="AG349" i="1"/>
  <c r="EH339" i="1"/>
  <c r="AG362" i="1"/>
  <c r="AG354" i="1"/>
  <c r="FC339" i="1"/>
  <c r="DM339" i="1"/>
  <c r="GS339" i="1" s="1"/>
  <c r="CR339" i="1"/>
  <c r="BW339" i="1"/>
  <c r="BB339" i="1"/>
  <c r="AA359" i="1"/>
  <c r="EB341" i="1"/>
  <c r="EW341" i="1"/>
  <c r="AA347" i="1"/>
  <c r="DG341" i="1"/>
  <c r="AA352" i="1"/>
  <c r="BQ341" i="1"/>
  <c r="AV341" i="1"/>
  <c r="CL341" i="1"/>
  <c r="U356" i="1"/>
  <c r="DV344" i="1"/>
  <c r="DA344" i="1"/>
  <c r="EQ344" i="1"/>
  <c r="BK344" i="1"/>
  <c r="CF344" i="1"/>
  <c r="AP344" i="1"/>
  <c r="CP358" i="1"/>
  <c r="EF358" i="1"/>
  <c r="AZ358" i="1"/>
  <c r="BU358" i="1"/>
  <c r="DK358" i="1"/>
  <c r="FA358" i="1"/>
  <c r="AJ113" i="1"/>
  <c r="EK108" i="1"/>
  <c r="DP108" i="1"/>
  <c r="CU108" i="1"/>
  <c r="FF108" i="1"/>
  <c r="BE108" i="1"/>
  <c r="BZ108" i="1"/>
  <c r="S330" i="1"/>
  <c r="DT307" i="1"/>
  <c r="CY307" i="1"/>
  <c r="S317" i="1"/>
  <c r="EO307" i="1"/>
  <c r="S322" i="1"/>
  <c r="AN307" i="1"/>
  <c r="CD307" i="1"/>
  <c r="BI307" i="1"/>
  <c r="DY117" i="1"/>
  <c r="DD117" i="1"/>
  <c r="GJ117" i="1" s="1"/>
  <c r="CI117" i="1"/>
  <c r="BN117" i="1"/>
  <c r="ET117" i="1"/>
  <c r="AS117" i="1"/>
  <c r="X128" i="1"/>
  <c r="AO112" i="1"/>
  <c r="EP112" i="1"/>
  <c r="DU112" i="1"/>
  <c r="CE112" i="1"/>
  <c r="BJ112" i="1"/>
  <c r="CZ112" i="1"/>
  <c r="FF112" i="1"/>
  <c r="BE112" i="1"/>
  <c r="EK112" i="1"/>
  <c r="CU112" i="1"/>
  <c r="DP112" i="1"/>
  <c r="BZ112" i="1"/>
  <c r="AA327" i="1"/>
  <c r="AA315" i="1"/>
  <c r="AA320" i="1"/>
  <c r="EB309" i="1"/>
  <c r="DG309" i="1"/>
  <c r="GM309" i="1" s="1"/>
  <c r="EW309" i="1"/>
  <c r="BQ309" i="1"/>
  <c r="CL309" i="1"/>
  <c r="AV309" i="1"/>
  <c r="FR309" i="1" s="1"/>
  <c r="AF132" i="1"/>
  <c r="BV120" i="1"/>
  <c r="EG120" i="1"/>
  <c r="CQ120" i="1"/>
  <c r="DL120" i="1"/>
  <c r="FB120" i="1"/>
  <c r="BA120" i="1"/>
  <c r="BJ5" i="1"/>
  <c r="EP5" i="1"/>
  <c r="DU5" i="1"/>
  <c r="CZ5" i="1"/>
  <c r="GF5" i="1" s="1"/>
  <c r="AO5" i="1"/>
  <c r="FK5" i="1" s="1"/>
  <c r="HA5" i="1" s="1"/>
  <c r="CE5" i="1"/>
  <c r="BT30" i="1"/>
  <c r="DJ30" i="1"/>
  <c r="AY30" i="1"/>
  <c r="FU30" i="1" s="1"/>
  <c r="EE30" i="1"/>
  <c r="CO30" i="1"/>
  <c r="EZ30" i="1"/>
  <c r="FE31" i="1"/>
  <c r="BD31" i="1"/>
  <c r="CT31" i="1"/>
  <c r="BY31" i="1"/>
  <c r="DO31" i="1"/>
  <c r="EJ31" i="1"/>
  <c r="CX11" i="1"/>
  <c r="BH11" i="1"/>
  <c r="CC11" i="1"/>
  <c r="EN11" i="1"/>
  <c r="DS11" i="1"/>
  <c r="GD11" i="1" s="1"/>
  <c r="AM11" i="1"/>
  <c r="CM37" i="1"/>
  <c r="AW37" i="1"/>
  <c r="DH37" i="1"/>
  <c r="EC37" i="1"/>
  <c r="EX37" i="1"/>
  <c r="BR37" i="1"/>
  <c r="AP42" i="1"/>
  <c r="CF42" i="1"/>
  <c r="BK42" i="1"/>
  <c r="DA42" i="1"/>
  <c r="DV42" i="1"/>
  <c r="EQ42" i="1"/>
  <c r="BP20" i="1"/>
  <c r="DF20" i="1"/>
  <c r="CK20" i="1"/>
  <c r="EV20" i="1"/>
  <c r="AU20" i="1"/>
  <c r="EA20" i="1"/>
  <c r="AZ21" i="1"/>
  <c r="CP21" i="1"/>
  <c r="EF21" i="1"/>
  <c r="BU21" i="1"/>
  <c r="FA21" i="1"/>
  <c r="DK21" i="1"/>
  <c r="AT46" i="1"/>
  <c r="FP46" i="1" s="1"/>
  <c r="CJ46" i="1"/>
  <c r="DZ46" i="1"/>
  <c r="EU46" i="1"/>
  <c r="DE46" i="1"/>
  <c r="GK46" i="1" s="1"/>
  <c r="BO46" i="1"/>
  <c r="EZ24" i="1"/>
  <c r="CO24" i="1"/>
  <c r="AY24" i="1"/>
  <c r="FU24" i="1" s="1"/>
  <c r="EE24" i="1"/>
  <c r="DJ24" i="1"/>
  <c r="BT24" i="1"/>
  <c r="DO25" i="1"/>
  <c r="GU25" i="1" s="1"/>
  <c r="FE25" i="1"/>
  <c r="BY25" i="1"/>
  <c r="EJ25" i="1"/>
  <c r="CT25" i="1"/>
  <c r="BD25" i="1"/>
  <c r="CQ172" i="1"/>
  <c r="EG172" i="1"/>
  <c r="BA172" i="1"/>
  <c r="FW172" i="1" s="1"/>
  <c r="FB172" i="1"/>
  <c r="DL172" i="1"/>
  <c r="BV172" i="1"/>
  <c r="DN243" i="1"/>
  <c r="BC243" i="1"/>
  <c r="FD243" i="1"/>
  <c r="BX243" i="1"/>
  <c r="CS243" i="1"/>
  <c r="EI243" i="1"/>
  <c r="EP54" i="1"/>
  <c r="BJ54" i="1"/>
  <c r="AO54" i="1"/>
  <c r="FK54" i="1" s="1"/>
  <c r="HA54" i="1" s="1"/>
  <c r="DU54" i="1"/>
  <c r="CE54" i="1"/>
  <c r="CZ54" i="1"/>
  <c r="GF54" i="1" s="1"/>
  <c r="FC258" i="1"/>
  <c r="BB258" i="1"/>
  <c r="CR258" i="1"/>
  <c r="EH258" i="1"/>
  <c r="BW258" i="1"/>
  <c r="DM258" i="1"/>
  <c r="AD60" i="1"/>
  <c r="DJ55" i="1"/>
  <c r="GP55" i="1" s="1"/>
  <c r="BT55" i="1"/>
  <c r="EZ55" i="1"/>
  <c r="EE55" i="1"/>
  <c r="AY55" i="1"/>
  <c r="CO55" i="1"/>
  <c r="EO260" i="1"/>
  <c r="CY260" i="1"/>
  <c r="BI260" i="1"/>
  <c r="DT260" i="1"/>
  <c r="CD260" i="1"/>
  <c r="AN260" i="1"/>
  <c r="DO247" i="1"/>
  <c r="EJ247" i="1"/>
  <c r="FE247" i="1"/>
  <c r="CT247" i="1"/>
  <c r="BD247" i="1"/>
  <c r="BY247" i="1"/>
  <c r="CK174" i="1"/>
  <c r="EA174" i="1"/>
  <c r="EV174" i="1"/>
  <c r="AU174" i="1"/>
  <c r="FQ174" i="1" s="1"/>
  <c r="BP174" i="1"/>
  <c r="DF174" i="1"/>
  <c r="AE68" i="1"/>
  <c r="CP63" i="1"/>
  <c r="AZ63" i="1"/>
  <c r="BU63" i="1"/>
  <c r="FA63" i="1"/>
  <c r="DK63" i="1"/>
  <c r="GQ63" i="1" s="1"/>
  <c r="EF63" i="1"/>
  <c r="FC256" i="1"/>
  <c r="EH256" i="1"/>
  <c r="DM256" i="1"/>
  <c r="GS256" i="1" s="1"/>
  <c r="BW256" i="1"/>
  <c r="BB256" i="1"/>
  <c r="CR256" i="1"/>
  <c r="DT71" i="1"/>
  <c r="CD71" i="1"/>
  <c r="AN71" i="1"/>
  <c r="FJ71" i="1" s="1"/>
  <c r="CY71" i="1"/>
  <c r="EO71" i="1"/>
  <c r="BI71" i="1"/>
  <c r="BY262" i="1"/>
  <c r="FE262" i="1"/>
  <c r="CT262" i="1"/>
  <c r="EJ262" i="1"/>
  <c r="BD262" i="1"/>
  <c r="DO262" i="1"/>
  <c r="GU262" i="1" s="1"/>
  <c r="ED264" i="1"/>
  <c r="DI264" i="1"/>
  <c r="BS264" i="1"/>
  <c r="CN264" i="1"/>
  <c r="AX264" i="1"/>
  <c r="FT264" i="1" s="1"/>
  <c r="EY264" i="1"/>
  <c r="AR266" i="1"/>
  <c r="ES266" i="1"/>
  <c r="BM266" i="1"/>
  <c r="DC266" i="1"/>
  <c r="CH266" i="1"/>
  <c r="DX266" i="1"/>
  <c r="EO270" i="1"/>
  <c r="AN270" i="1"/>
  <c r="BI270" i="1"/>
  <c r="CD270" i="1"/>
  <c r="DT270" i="1"/>
  <c r="CY270" i="1"/>
  <c r="BV271" i="1"/>
  <c r="CQ271" i="1"/>
  <c r="BA271" i="1"/>
  <c r="FW271" i="1" s="1"/>
  <c r="HM271" i="1" s="1"/>
  <c r="EG271" i="1"/>
  <c r="FB271" i="1"/>
  <c r="DL271" i="1"/>
  <c r="GR271" i="1" s="1"/>
  <c r="DS273" i="1"/>
  <c r="CC273" i="1"/>
  <c r="CX273" i="1"/>
  <c r="AM273" i="1"/>
  <c r="FI273" i="1" s="1"/>
  <c r="EN273" i="1"/>
  <c r="BH273" i="1"/>
  <c r="AZ274" i="1"/>
  <c r="FA274" i="1"/>
  <c r="CP274" i="1"/>
  <c r="DK274" i="1"/>
  <c r="BU274" i="1"/>
  <c r="EF274" i="1"/>
  <c r="DE276" i="1"/>
  <c r="DZ276" i="1"/>
  <c r="AT276" i="1"/>
  <c r="BO276" i="1"/>
  <c r="CJ276" i="1"/>
  <c r="EU276" i="1"/>
  <c r="GM184" i="1"/>
  <c r="HH184" i="1" s="1"/>
  <c r="FL186" i="1"/>
  <c r="HB186" i="1" s="1"/>
  <c r="EJ280" i="1"/>
  <c r="FE280" i="1"/>
  <c r="BY280" i="1"/>
  <c r="CT280" i="1"/>
  <c r="BD280" i="1"/>
  <c r="FZ280" i="1" s="1"/>
  <c r="DO280" i="1"/>
  <c r="GG196" i="1"/>
  <c r="HB196" i="1" s="1"/>
  <c r="DY91" i="1"/>
  <c r="AS91" i="1"/>
  <c r="BN91" i="1"/>
  <c r="DD91" i="1"/>
  <c r="ET91" i="1"/>
  <c r="CI91" i="1"/>
  <c r="FO91" i="1" s="1"/>
  <c r="FL203" i="1"/>
  <c r="FK206" i="1"/>
  <c r="FB283" i="1"/>
  <c r="CQ283" i="1"/>
  <c r="BA283" i="1"/>
  <c r="EG283" i="1"/>
  <c r="BV283" i="1"/>
  <c r="DL283" i="1"/>
  <c r="GR283" i="1" s="1"/>
  <c r="EY284" i="1"/>
  <c r="AX284" i="1"/>
  <c r="CN284" i="1"/>
  <c r="BS284" i="1"/>
  <c r="FT284" i="1" s="1"/>
  <c r="ED284" i="1"/>
  <c r="DI284" i="1"/>
  <c r="GO284" i="1" s="1"/>
  <c r="EV285" i="1"/>
  <c r="DF285" i="1"/>
  <c r="GL285" i="1" s="1"/>
  <c r="AU285" i="1"/>
  <c r="BP285" i="1"/>
  <c r="CK285" i="1"/>
  <c r="EA285" i="1"/>
  <c r="DC286" i="1"/>
  <c r="CH286" i="1"/>
  <c r="DX286" i="1"/>
  <c r="AR286" i="1"/>
  <c r="FN286" i="1" s="1"/>
  <c r="ES286" i="1"/>
  <c r="BM286" i="1"/>
  <c r="DU287" i="1"/>
  <c r="CZ287" i="1"/>
  <c r="AO287" i="1"/>
  <c r="BJ287" i="1"/>
  <c r="CE287" i="1"/>
  <c r="EP287" i="1"/>
  <c r="EK287" i="1"/>
  <c r="BZ287" i="1"/>
  <c r="DP287" i="1"/>
  <c r="GV287" i="1" s="1"/>
  <c r="CU287" i="1"/>
  <c r="BE287" i="1"/>
  <c r="FF287" i="1"/>
  <c r="EH288" i="1"/>
  <c r="BB288" i="1"/>
  <c r="DM288" i="1"/>
  <c r="CR288" i="1"/>
  <c r="FC288" i="1"/>
  <c r="GS288" i="1" s="1"/>
  <c r="BW288" i="1"/>
  <c r="DR215" i="1"/>
  <c r="EM215" i="1"/>
  <c r="AL215" i="1"/>
  <c r="FH215" i="1" s="1"/>
  <c r="CW215" i="1"/>
  <c r="GC215" i="1" s="1"/>
  <c r="CB215" i="1"/>
  <c r="BG215" i="1"/>
  <c r="GC205" i="1"/>
  <c r="GX205" i="1" s="1"/>
  <c r="GC188" i="1"/>
  <c r="AL266" i="1"/>
  <c r="EM266" i="1"/>
  <c r="BG266" i="1"/>
  <c r="CW266" i="1"/>
  <c r="GC266" i="1" s="1"/>
  <c r="DR266" i="1"/>
  <c r="CB266" i="1"/>
  <c r="EM44" i="1"/>
  <c r="CW44" i="1"/>
  <c r="CB44" i="1"/>
  <c r="AL44" i="1"/>
  <c r="BG44" i="1"/>
  <c r="DR44" i="1"/>
  <c r="Y336" i="1"/>
  <c r="AT331" i="1"/>
  <c r="EU331" i="1"/>
  <c r="CJ331" i="1"/>
  <c r="BO331" i="1"/>
  <c r="DZ331" i="1"/>
  <c r="DE331" i="1"/>
  <c r="GK331" i="1" s="1"/>
  <c r="EZ141" i="1"/>
  <c r="EE141" i="1"/>
  <c r="AD157" i="1"/>
  <c r="AD154" i="1"/>
  <c r="AD146" i="1"/>
  <c r="DJ141" i="1"/>
  <c r="AD169" i="1"/>
  <c r="AY141" i="1"/>
  <c r="CO141" i="1"/>
  <c r="BT141" i="1"/>
  <c r="DL334" i="1"/>
  <c r="CQ334" i="1"/>
  <c r="FB334" i="1"/>
  <c r="BA334" i="1"/>
  <c r="EG334" i="1"/>
  <c r="BV334" i="1"/>
  <c r="BS335" i="1"/>
  <c r="DI335" i="1"/>
  <c r="EY335" i="1"/>
  <c r="ED335" i="1"/>
  <c r="GO335" i="1" s="1"/>
  <c r="CN335" i="1"/>
  <c r="AX335" i="1"/>
  <c r="W160" i="1"/>
  <c r="ES149" i="1"/>
  <c r="BM149" i="1"/>
  <c r="DX149" i="1"/>
  <c r="DC149" i="1"/>
  <c r="AR149" i="1"/>
  <c r="CH149" i="1"/>
  <c r="AJ161" i="1"/>
  <c r="BZ150" i="1"/>
  <c r="DP150" i="1"/>
  <c r="CU150" i="1"/>
  <c r="AJ156" i="1"/>
  <c r="AJ168" i="1"/>
  <c r="BE150" i="1"/>
  <c r="FF150" i="1"/>
  <c r="EK150" i="1"/>
  <c r="EE153" i="1"/>
  <c r="AD165" i="1"/>
  <c r="AY153" i="1"/>
  <c r="FU153" i="1" s="1"/>
  <c r="HK153" i="1" s="1"/>
  <c r="EZ153" i="1"/>
  <c r="BT153" i="1"/>
  <c r="DJ153" i="1"/>
  <c r="GP153" i="1" s="1"/>
  <c r="CO153" i="1"/>
  <c r="EJ159" i="1"/>
  <c r="FE159" i="1"/>
  <c r="BD159" i="1"/>
  <c r="BY159" i="1"/>
  <c r="DO159" i="1"/>
  <c r="CT159" i="1"/>
  <c r="R305" i="1"/>
  <c r="R316" i="1"/>
  <c r="R313" i="1"/>
  <c r="CC300" i="1"/>
  <c r="BH300" i="1"/>
  <c r="CX300" i="1"/>
  <c r="GD300" i="1" s="1"/>
  <c r="EN300" i="1"/>
  <c r="AM300" i="1"/>
  <c r="DS300" i="1"/>
  <c r="W119" i="1"/>
  <c r="W130" i="1"/>
  <c r="AR110" i="1"/>
  <c r="DX110" i="1"/>
  <c r="W123" i="1"/>
  <c r="CH110" i="1"/>
  <c r="W138" i="1"/>
  <c r="DC110" i="1"/>
  <c r="GI110" i="1" s="1"/>
  <c r="BM110" i="1"/>
  <c r="ES110" i="1"/>
  <c r="W115" i="1"/>
  <c r="DE308" i="1"/>
  <c r="EU308" i="1"/>
  <c r="DZ308" i="1"/>
  <c r="Y319" i="1"/>
  <c r="BO308" i="1"/>
  <c r="CJ308" i="1"/>
  <c r="AT308" i="1"/>
  <c r="DJ135" i="1"/>
  <c r="EZ135" i="1"/>
  <c r="BT135" i="1"/>
  <c r="AY135" i="1"/>
  <c r="CO135" i="1"/>
  <c r="EE135" i="1"/>
  <c r="GP135" i="1" s="1"/>
  <c r="AP229" i="1"/>
  <c r="FL229" i="1" s="1"/>
  <c r="HB229" i="1" s="1"/>
  <c r="DV229" i="1"/>
  <c r="DA229" i="1"/>
  <c r="GG229" i="1" s="1"/>
  <c r="BK229" i="1"/>
  <c r="U230" i="1"/>
  <c r="EQ229" i="1"/>
  <c r="CF229" i="1"/>
  <c r="T327" i="1"/>
  <c r="DU309" i="1"/>
  <c r="EP309" i="1"/>
  <c r="T315" i="1"/>
  <c r="CZ309" i="1"/>
  <c r="T320" i="1"/>
  <c r="BJ309" i="1"/>
  <c r="CE309" i="1"/>
  <c r="AO309" i="1"/>
  <c r="FK309" i="1" s="1"/>
  <c r="EU120" i="1"/>
  <c r="Y132" i="1"/>
  <c r="AT120" i="1"/>
  <c r="FP120" i="1" s="1"/>
  <c r="DZ120" i="1"/>
  <c r="DE120" i="1"/>
  <c r="GK120" i="1" s="1"/>
  <c r="CJ120" i="1"/>
  <c r="BO120" i="1"/>
  <c r="AS4" i="1"/>
  <c r="FO4" i="1" s="1"/>
  <c r="ET4" i="1"/>
  <c r="CI4" i="1"/>
  <c r="BN4" i="1"/>
  <c r="DY4" i="1"/>
  <c r="DD4" i="1"/>
  <c r="GJ4" i="1" s="1"/>
  <c r="CH7" i="1"/>
  <c r="DC7" i="1"/>
  <c r="BM7" i="1"/>
  <c r="ES7" i="1"/>
  <c r="AR7" i="1"/>
  <c r="DX7" i="1"/>
  <c r="BW32" i="1"/>
  <c r="FC32" i="1"/>
  <c r="CR32" i="1"/>
  <c r="BB32" i="1"/>
  <c r="EH32" i="1"/>
  <c r="DM32" i="1"/>
  <c r="DO34" i="1"/>
  <c r="BY34" i="1"/>
  <c r="CT34" i="1"/>
  <c r="EJ34" i="1"/>
  <c r="FE34" i="1"/>
  <c r="BD34" i="1"/>
  <c r="BK14" i="1"/>
  <c r="DA14" i="1"/>
  <c r="EQ14" i="1"/>
  <c r="AP14" i="1"/>
  <c r="CF14" i="1"/>
  <c r="DV14" i="1"/>
  <c r="T26" i="1"/>
  <c r="EP17" i="1"/>
  <c r="DU17" i="1"/>
  <c r="CZ17" i="1"/>
  <c r="GF17" i="1" s="1"/>
  <c r="AO17" i="1"/>
  <c r="CE17" i="1"/>
  <c r="BJ17" i="1"/>
  <c r="FK17" i="1" s="1"/>
  <c r="AJ26" i="1"/>
  <c r="BE17" i="1"/>
  <c r="FF17" i="1"/>
  <c r="DP17" i="1"/>
  <c r="EK17" i="1"/>
  <c r="CU17" i="1"/>
  <c r="BZ17" i="1"/>
  <c r="GA17" i="1" s="1"/>
  <c r="BW18" i="1"/>
  <c r="CR18" i="1"/>
  <c r="DM18" i="1"/>
  <c r="BB18" i="1"/>
  <c r="FC18" i="1"/>
  <c r="EH18" i="1"/>
  <c r="AN43" i="1"/>
  <c r="CD43" i="1"/>
  <c r="DT43" i="1"/>
  <c r="CY43" i="1"/>
  <c r="GE43" i="1" s="1"/>
  <c r="BI43" i="1"/>
  <c r="EO43" i="1"/>
  <c r="DI45" i="1"/>
  <c r="GO45" i="1" s="1"/>
  <c r="BS45" i="1"/>
  <c r="EY45" i="1"/>
  <c r="ED45" i="1"/>
  <c r="CN45" i="1"/>
  <c r="AX45" i="1"/>
  <c r="FT45" i="1" s="1"/>
  <c r="HJ45" i="1" s="1"/>
  <c r="EI46" i="1"/>
  <c r="DN46" i="1"/>
  <c r="GT46" i="1" s="1"/>
  <c r="BX46" i="1"/>
  <c r="BC46" i="1"/>
  <c r="FY46" i="1" s="1"/>
  <c r="HO46" i="1" s="1"/>
  <c r="FD46" i="1"/>
  <c r="CS46" i="1"/>
  <c r="AT172" i="1"/>
  <c r="DZ172" i="1"/>
  <c r="BO172" i="1"/>
  <c r="EU172" i="1"/>
  <c r="CJ172" i="1"/>
  <c r="DE172" i="1"/>
  <c r="ER242" i="1"/>
  <c r="CG242" i="1"/>
  <c r="DB242" i="1"/>
  <c r="GH242" i="1" s="1"/>
  <c r="AQ242" i="1"/>
  <c r="FM242" i="1" s="1"/>
  <c r="BL242" i="1"/>
  <c r="DW242" i="1"/>
  <c r="EW52" i="1"/>
  <c r="BQ52" i="1"/>
  <c r="AV52" i="1"/>
  <c r="CL52" i="1"/>
  <c r="EB52" i="1"/>
  <c r="DG52" i="1"/>
  <c r="GM52" i="1" s="1"/>
  <c r="AX245" i="1"/>
  <c r="BS245" i="1"/>
  <c r="CN245" i="1"/>
  <c r="DI245" i="1"/>
  <c r="GO245" i="1" s="1"/>
  <c r="ED245" i="1"/>
  <c r="EY245" i="1"/>
  <c r="AU173" i="1"/>
  <c r="FQ173" i="1" s="1"/>
  <c r="EA173" i="1"/>
  <c r="CK173" i="1"/>
  <c r="BP173" i="1"/>
  <c r="EV173" i="1"/>
  <c r="DF173" i="1"/>
  <c r="CP251" i="1"/>
  <c r="EF251" i="1"/>
  <c r="FA251" i="1"/>
  <c r="BU251" i="1"/>
  <c r="AZ251" i="1"/>
  <c r="DK251" i="1"/>
  <c r="AB61" i="1"/>
  <c r="EX56" i="1"/>
  <c r="AW56" i="1"/>
  <c r="CM56" i="1"/>
  <c r="EC56" i="1"/>
  <c r="BR56" i="1"/>
  <c r="DH56" i="1"/>
  <c r="FF252" i="1"/>
  <c r="EK252" i="1"/>
  <c r="BZ252" i="1"/>
  <c r="CU252" i="1"/>
  <c r="DP252" i="1"/>
  <c r="BE252" i="1"/>
  <c r="BW248" i="1"/>
  <c r="CR248" i="1"/>
  <c r="FC248" i="1"/>
  <c r="DM248" i="1"/>
  <c r="EH248" i="1"/>
  <c r="BB248" i="1"/>
  <c r="BT249" i="1"/>
  <c r="DJ249" i="1"/>
  <c r="EE249" i="1"/>
  <c r="EZ249" i="1"/>
  <c r="AY249" i="1"/>
  <c r="CO249" i="1"/>
  <c r="FU249" i="1" s="1"/>
  <c r="DO67" i="1"/>
  <c r="CT67" i="1"/>
  <c r="EJ67" i="1"/>
  <c r="BY67" i="1"/>
  <c r="FE67" i="1"/>
  <c r="GU67" i="1" s="1"/>
  <c r="BD67" i="1"/>
  <c r="EN256" i="1"/>
  <c r="AM256" i="1"/>
  <c r="FI256" i="1" s="1"/>
  <c r="CX256" i="1"/>
  <c r="GD256" i="1" s="1"/>
  <c r="CC256" i="1"/>
  <c r="DS256" i="1"/>
  <c r="BH256" i="1"/>
  <c r="ES66" i="1"/>
  <c r="BM66" i="1"/>
  <c r="AR66" i="1"/>
  <c r="FN66" i="1" s="1"/>
  <c r="DC66" i="1"/>
  <c r="DX66" i="1"/>
  <c r="CH66" i="1"/>
  <c r="AO262" i="1"/>
  <c r="BJ262" i="1"/>
  <c r="DU262" i="1"/>
  <c r="CE262" i="1"/>
  <c r="EP262" i="1"/>
  <c r="CZ262" i="1"/>
  <c r="EU263" i="1"/>
  <c r="BO263" i="1"/>
  <c r="CJ263" i="1"/>
  <c r="DE263" i="1"/>
  <c r="AT263" i="1"/>
  <c r="FP263" i="1" s="1"/>
  <c r="DZ263" i="1"/>
  <c r="EO265" i="1"/>
  <c r="AN265" i="1"/>
  <c r="DT265" i="1"/>
  <c r="BI265" i="1"/>
  <c r="CD265" i="1"/>
  <c r="CY265" i="1"/>
  <c r="BA266" i="1"/>
  <c r="FW266" i="1" s="1"/>
  <c r="FB266" i="1"/>
  <c r="BV266" i="1"/>
  <c r="CQ266" i="1"/>
  <c r="EG266" i="1"/>
  <c r="DL266" i="1"/>
  <c r="EX270" i="1"/>
  <c r="AW270" i="1"/>
  <c r="BR270" i="1"/>
  <c r="EC270" i="1"/>
  <c r="CM270" i="1"/>
  <c r="DH270" i="1"/>
  <c r="GN270" i="1" s="1"/>
  <c r="DW177" i="1"/>
  <c r="DB177" i="1"/>
  <c r="CG177" i="1"/>
  <c r="ER177" i="1"/>
  <c r="BL177" i="1"/>
  <c r="AQ177" i="1"/>
  <c r="DG273" i="1"/>
  <c r="CL273" i="1"/>
  <c r="EW273" i="1"/>
  <c r="AV273" i="1"/>
  <c r="BQ273" i="1"/>
  <c r="EB273" i="1"/>
  <c r="AP275" i="1"/>
  <c r="FL275" i="1" s="1"/>
  <c r="DV275" i="1"/>
  <c r="CF275" i="1"/>
  <c r="EQ275" i="1"/>
  <c r="BK275" i="1"/>
  <c r="DA275" i="1"/>
  <c r="EI276" i="1"/>
  <c r="DN276" i="1"/>
  <c r="BX276" i="1"/>
  <c r="CS276" i="1"/>
  <c r="BC276" i="1"/>
  <c r="FD276" i="1"/>
  <c r="GT276" i="1" s="1"/>
  <c r="FK184" i="1"/>
  <c r="HA184" i="1" s="1"/>
  <c r="FZ187" i="1"/>
  <c r="HP187" i="1" s="1"/>
  <c r="DU280" i="1"/>
  <c r="EP280" i="1"/>
  <c r="CE280" i="1"/>
  <c r="AO280" i="1"/>
  <c r="BJ280" i="1"/>
  <c r="CZ280" i="1"/>
  <c r="GF280" i="1" s="1"/>
  <c r="FX195" i="1"/>
  <c r="HN195" i="1" s="1"/>
  <c r="GZ204" i="1"/>
  <c r="HM205" i="1"/>
  <c r="FC283" i="1"/>
  <c r="BW283" i="1"/>
  <c r="CR283" i="1"/>
  <c r="EH283" i="1"/>
  <c r="BB283" i="1"/>
  <c r="FX283" i="1" s="1"/>
  <c r="DM283" i="1"/>
  <c r="EZ284" i="1"/>
  <c r="BT284" i="1"/>
  <c r="DJ284" i="1"/>
  <c r="AY284" i="1"/>
  <c r="CO284" i="1"/>
  <c r="EE284" i="1"/>
  <c r="EW285" i="1"/>
  <c r="DG285" i="1"/>
  <c r="AV285" i="1"/>
  <c r="CL285" i="1"/>
  <c r="BQ285" i="1"/>
  <c r="EB285" i="1"/>
  <c r="DD286" i="1"/>
  <c r="BN286" i="1"/>
  <c r="AS286" i="1"/>
  <c r="FO286" i="1" s="1"/>
  <c r="ET286" i="1"/>
  <c r="DY286" i="1"/>
  <c r="CI286" i="1"/>
  <c r="DA287" i="1"/>
  <c r="DV287" i="1"/>
  <c r="CF287" i="1"/>
  <c r="AP287" i="1"/>
  <c r="BK287" i="1"/>
  <c r="EQ287" i="1"/>
  <c r="CX288" i="1"/>
  <c r="AM288" i="1"/>
  <c r="CC288" i="1"/>
  <c r="DS288" i="1"/>
  <c r="EN288" i="1"/>
  <c r="BH288" i="1"/>
  <c r="BC288" i="1"/>
  <c r="DN288" i="1"/>
  <c r="CS288" i="1"/>
  <c r="EI288" i="1"/>
  <c r="BX288" i="1"/>
  <c r="FD288" i="1"/>
  <c r="GX197" i="1"/>
  <c r="FH187" i="1"/>
  <c r="GX187" i="1" s="1"/>
  <c r="DR174" i="1"/>
  <c r="CW174" i="1"/>
  <c r="CB174" i="1"/>
  <c r="EM174" i="1"/>
  <c r="BG174" i="1"/>
  <c r="AL174" i="1"/>
  <c r="CW11" i="1"/>
  <c r="CB11" i="1"/>
  <c r="BG11" i="1"/>
  <c r="DR11" i="1"/>
  <c r="AL11" i="1"/>
  <c r="EM11" i="1"/>
  <c r="R145" i="1"/>
  <c r="CC140" i="1"/>
  <c r="EN140" i="1"/>
  <c r="CX140" i="1"/>
  <c r="GD140" i="1" s="1"/>
  <c r="AM140" i="1"/>
  <c r="FI140" i="1" s="1"/>
  <c r="GY140" i="1" s="1"/>
  <c r="DS140" i="1"/>
  <c r="BH140" i="1"/>
  <c r="T353" i="1"/>
  <c r="T338" i="1"/>
  <c r="T342" i="1"/>
  <c r="T346" i="1"/>
  <c r="BJ333" i="1"/>
  <c r="EP333" i="1"/>
  <c r="DU333" i="1"/>
  <c r="CZ333" i="1"/>
  <c r="CE333" i="1"/>
  <c r="AO333" i="1"/>
  <c r="FK333" i="1" s="1"/>
  <c r="AT143" i="1"/>
  <c r="EU143" i="1"/>
  <c r="BO143" i="1"/>
  <c r="DE143" i="1"/>
  <c r="GK143" i="1" s="1"/>
  <c r="DZ143" i="1"/>
  <c r="CJ143" i="1"/>
  <c r="ER335" i="1"/>
  <c r="AQ335" i="1"/>
  <c r="FM335" i="1" s="1"/>
  <c r="DB335" i="1"/>
  <c r="DW335" i="1"/>
  <c r="BL335" i="1"/>
  <c r="CG335" i="1"/>
  <c r="AA158" i="1"/>
  <c r="EB148" i="1"/>
  <c r="AA171" i="1"/>
  <c r="AA163" i="1"/>
  <c r="BQ148" i="1"/>
  <c r="DG148" i="1"/>
  <c r="EW148" i="1"/>
  <c r="CL148" i="1"/>
  <c r="AV148" i="1"/>
  <c r="DV150" i="1"/>
  <c r="U161" i="1"/>
  <c r="U156" i="1"/>
  <c r="U168" i="1"/>
  <c r="EQ150" i="1"/>
  <c r="AP150" i="1"/>
  <c r="BK150" i="1"/>
  <c r="DA150" i="1"/>
  <c r="CF150" i="1"/>
  <c r="DN152" i="1"/>
  <c r="GT152" i="1" s="1"/>
  <c r="AH164" i="1"/>
  <c r="EI152" i="1"/>
  <c r="FD152" i="1"/>
  <c r="BC152" i="1"/>
  <c r="CS152" i="1"/>
  <c r="BX152" i="1"/>
  <c r="CJ358" i="1"/>
  <c r="DE358" i="1"/>
  <c r="EU358" i="1"/>
  <c r="AT358" i="1"/>
  <c r="BO358" i="1"/>
  <c r="DZ358" i="1"/>
  <c r="AD113" i="1"/>
  <c r="CO108" i="1"/>
  <c r="DJ108" i="1"/>
  <c r="EE108" i="1"/>
  <c r="EZ108" i="1"/>
  <c r="AY108" i="1"/>
  <c r="BT108" i="1"/>
  <c r="AF306" i="1"/>
  <c r="AF314" i="1"/>
  <c r="AF310" i="1"/>
  <c r="DL301" i="1"/>
  <c r="FB301" i="1"/>
  <c r="BV301" i="1"/>
  <c r="BA301" i="1"/>
  <c r="CQ301" i="1"/>
  <c r="EG301" i="1"/>
  <c r="R128" i="1"/>
  <c r="AM117" i="1"/>
  <c r="DS117" i="1"/>
  <c r="CC117" i="1"/>
  <c r="EN117" i="1"/>
  <c r="BH117" i="1"/>
  <c r="CX117" i="1"/>
  <c r="DZ318" i="1"/>
  <c r="DE318" i="1"/>
  <c r="GK318" i="1" s="1"/>
  <c r="EU318" i="1"/>
  <c r="CJ318" i="1"/>
  <c r="BO318" i="1"/>
  <c r="AT318" i="1"/>
  <c r="FP318" i="1" s="1"/>
  <c r="HF318" i="1" s="1"/>
  <c r="AD230" i="1"/>
  <c r="EZ229" i="1"/>
  <c r="EE229" i="1"/>
  <c r="BT229" i="1"/>
  <c r="CO229" i="1"/>
  <c r="AY229" i="1"/>
  <c r="DJ229" i="1"/>
  <c r="DN311" i="1"/>
  <c r="GT311" i="1" s="1"/>
  <c r="FD311" i="1"/>
  <c r="EI311" i="1"/>
  <c r="AH323" i="1"/>
  <c r="BX311" i="1"/>
  <c r="BC311" i="1"/>
  <c r="CS311" i="1"/>
  <c r="DP121" i="1"/>
  <c r="FF121" i="1"/>
  <c r="EK121" i="1"/>
  <c r="AJ133" i="1"/>
  <c r="BZ121" i="1"/>
  <c r="BE121" i="1"/>
  <c r="GA121" i="1" s="1"/>
  <c r="CU121" i="1"/>
  <c r="CG5" i="1"/>
  <c r="AQ5" i="1"/>
  <c r="DW5" i="1"/>
  <c r="BL5" i="1"/>
  <c r="DB5" i="1"/>
  <c r="ER5" i="1"/>
  <c r="DG29" i="1"/>
  <c r="AV29" i="1"/>
  <c r="CL29" i="1"/>
  <c r="EB29" i="1"/>
  <c r="EW29" i="1"/>
  <c r="BQ29" i="1"/>
  <c r="EQ31" i="1"/>
  <c r="AP31" i="1"/>
  <c r="BK31" i="1"/>
  <c r="CF31" i="1"/>
  <c r="DV31" i="1"/>
  <c r="DA31" i="1"/>
  <c r="GG31" i="1" s="1"/>
  <c r="BP9" i="1"/>
  <c r="EV9" i="1"/>
  <c r="CK9" i="1"/>
  <c r="DF9" i="1"/>
  <c r="EA9" i="1"/>
  <c r="GL9" i="1" s="1"/>
  <c r="AU9" i="1"/>
  <c r="BO12" i="1"/>
  <c r="EU12" i="1"/>
  <c r="CJ12" i="1"/>
  <c r="AT12" i="1"/>
  <c r="DZ12" i="1"/>
  <c r="DE12" i="1"/>
  <c r="GK12" i="1" s="1"/>
  <c r="AN38" i="1"/>
  <c r="CD38" i="1"/>
  <c r="BI38" i="1"/>
  <c r="CY38" i="1"/>
  <c r="DT38" i="1"/>
  <c r="EO38" i="1"/>
  <c r="BN16" i="1"/>
  <c r="AS16" i="1"/>
  <c r="FO16" i="1" s="1"/>
  <c r="DY16" i="1"/>
  <c r="DD16" i="1"/>
  <c r="ET16" i="1"/>
  <c r="CI16" i="1"/>
  <c r="AC26" i="1"/>
  <c r="AX17" i="1"/>
  <c r="DI17" i="1"/>
  <c r="EY17" i="1"/>
  <c r="ED17" i="1"/>
  <c r="CN17" i="1"/>
  <c r="BS17" i="1"/>
  <c r="FT17" i="1" s="1"/>
  <c r="CK41" i="1"/>
  <c r="BP41" i="1"/>
  <c r="DF41" i="1"/>
  <c r="EA41" i="1"/>
  <c r="EV41" i="1"/>
  <c r="AU41" i="1"/>
  <c r="AZ42" i="1"/>
  <c r="BU42" i="1"/>
  <c r="FA42" i="1"/>
  <c r="DK42" i="1"/>
  <c r="GQ42" i="1" s="1"/>
  <c r="EF42" i="1"/>
  <c r="CP42" i="1"/>
  <c r="DW45" i="1"/>
  <c r="ER45" i="1"/>
  <c r="AQ45" i="1"/>
  <c r="DB45" i="1"/>
  <c r="BL45" i="1"/>
  <c r="CG45" i="1"/>
  <c r="AV46" i="1"/>
  <c r="EB46" i="1"/>
  <c r="CL46" i="1"/>
  <c r="EW46" i="1"/>
  <c r="DG46" i="1"/>
  <c r="BQ46" i="1"/>
  <c r="FB47" i="1"/>
  <c r="BV47" i="1"/>
  <c r="DL47" i="1"/>
  <c r="CQ47" i="1"/>
  <c r="EG47" i="1"/>
  <c r="BA47" i="1"/>
  <c r="EN172" i="1"/>
  <c r="DS172" i="1"/>
  <c r="CC172" i="1"/>
  <c r="BH172" i="1"/>
  <c r="AM172" i="1"/>
  <c r="CX172" i="1"/>
  <c r="FD172" i="1"/>
  <c r="EI172" i="1"/>
  <c r="DN172" i="1"/>
  <c r="CS172" i="1"/>
  <c r="BX172" i="1"/>
  <c r="BC172" i="1"/>
  <c r="FY172" i="1" s="1"/>
  <c r="BE243" i="1"/>
  <c r="FF243" i="1"/>
  <c r="DP243" i="1"/>
  <c r="BZ243" i="1"/>
  <c r="CU243" i="1"/>
  <c r="EK243" i="1"/>
  <c r="BL54" i="1"/>
  <c r="ER54" i="1"/>
  <c r="DB54" i="1"/>
  <c r="DW54" i="1"/>
  <c r="AQ54" i="1"/>
  <c r="CG54" i="1"/>
  <c r="AN250" i="1"/>
  <c r="BI250" i="1"/>
  <c r="EO250" i="1"/>
  <c r="DT250" i="1"/>
  <c r="CD250" i="1"/>
  <c r="CY250" i="1"/>
  <c r="DO59" i="1"/>
  <c r="BY59" i="1"/>
  <c r="BD59" i="1"/>
  <c r="CT59" i="1"/>
  <c r="EJ59" i="1"/>
  <c r="FE59" i="1"/>
  <c r="ET246" i="1"/>
  <c r="DD246" i="1"/>
  <c r="BN246" i="1"/>
  <c r="CI246" i="1"/>
  <c r="AS246" i="1"/>
  <c r="DY246" i="1"/>
  <c r="GJ246" i="1" s="1"/>
  <c r="EQ260" i="1"/>
  <c r="BK260" i="1"/>
  <c r="DA260" i="1"/>
  <c r="DV260" i="1"/>
  <c r="CF260" i="1"/>
  <c r="AP260" i="1"/>
  <c r="BP248" i="1"/>
  <c r="CK248" i="1"/>
  <c r="EV248" i="1"/>
  <c r="DF248" i="1"/>
  <c r="GL248" i="1" s="1"/>
  <c r="AU248" i="1"/>
  <c r="EA248" i="1"/>
  <c r="DC58" i="1"/>
  <c r="CH58" i="1"/>
  <c r="AR58" i="1"/>
  <c r="DX58" i="1"/>
  <c r="BM58" i="1"/>
  <c r="ES58" i="1"/>
  <c r="EU254" i="1"/>
  <c r="CJ254" i="1"/>
  <c r="BO254" i="1"/>
  <c r="DE254" i="1"/>
  <c r="GK254" i="1" s="1"/>
  <c r="DZ254" i="1"/>
  <c r="AT254" i="1"/>
  <c r="CO64" i="1"/>
  <c r="AY64" i="1"/>
  <c r="EE64" i="1"/>
  <c r="BT64" i="1"/>
  <c r="DJ64" i="1"/>
  <c r="EZ64" i="1"/>
  <c r="AD69" i="1"/>
  <c r="FB257" i="1"/>
  <c r="BV257" i="1"/>
  <c r="BA257" i="1"/>
  <c r="EG257" i="1"/>
  <c r="DL257" i="1"/>
  <c r="GR257" i="1" s="1"/>
  <c r="CQ257" i="1"/>
  <c r="BH72" i="1"/>
  <c r="DS72" i="1"/>
  <c r="CC72" i="1"/>
  <c r="EN72" i="1"/>
  <c r="CX72" i="1"/>
  <c r="GD72" i="1" s="1"/>
  <c r="AM72" i="1"/>
  <c r="DK73" i="1"/>
  <c r="BU73" i="1"/>
  <c r="CP73" i="1"/>
  <c r="FA73" i="1"/>
  <c r="AZ73" i="1"/>
  <c r="EF73" i="1"/>
  <c r="DZ75" i="1"/>
  <c r="DE75" i="1"/>
  <c r="EU75" i="1"/>
  <c r="BO75" i="1"/>
  <c r="CJ75" i="1"/>
  <c r="AT75" i="1"/>
  <c r="CF79" i="1"/>
  <c r="DV79" i="1"/>
  <c r="AP79" i="1"/>
  <c r="FL79" i="1" s="1"/>
  <c r="DA79" i="1"/>
  <c r="BK79" i="1"/>
  <c r="EQ79" i="1"/>
  <c r="DN80" i="1"/>
  <c r="GT80" i="1" s="1"/>
  <c r="EI80" i="1"/>
  <c r="BX80" i="1"/>
  <c r="FD80" i="1"/>
  <c r="BC80" i="1"/>
  <c r="FY80" i="1" s="1"/>
  <c r="HO80" i="1" s="1"/>
  <c r="CS80" i="1"/>
  <c r="DU82" i="1"/>
  <c r="EP82" i="1"/>
  <c r="BJ82" i="1"/>
  <c r="CZ82" i="1"/>
  <c r="CE82" i="1"/>
  <c r="AO82" i="1"/>
  <c r="BB83" i="1"/>
  <c r="FX83" i="1" s="1"/>
  <c r="DM83" i="1"/>
  <c r="BW83" i="1"/>
  <c r="FC83" i="1"/>
  <c r="EH83" i="1"/>
  <c r="CR83" i="1"/>
  <c r="EB85" i="1"/>
  <c r="DG85" i="1"/>
  <c r="GM85" i="1" s="1"/>
  <c r="AV85" i="1"/>
  <c r="FR85" i="1" s="1"/>
  <c r="HH85" i="1" s="1"/>
  <c r="EW85" i="1"/>
  <c r="BQ85" i="1"/>
  <c r="CL85" i="1"/>
  <c r="BV278" i="1"/>
  <c r="BA278" i="1"/>
  <c r="DL278" i="1"/>
  <c r="CQ278" i="1"/>
  <c r="FB278" i="1"/>
  <c r="EG278" i="1"/>
  <c r="FT184" i="1"/>
  <c r="HJ184" i="1" s="1"/>
  <c r="GL185" i="1"/>
  <c r="HG185" i="1" s="1"/>
  <c r="GQ186" i="1"/>
  <c r="GD195" i="1"/>
  <c r="FQ195" i="1"/>
  <c r="HG195" i="1" s="1"/>
  <c r="FV196" i="1"/>
  <c r="FX198" i="1"/>
  <c r="HN198" i="1" s="1"/>
  <c r="AU282" i="1"/>
  <c r="DF282" i="1"/>
  <c r="BP282" i="1"/>
  <c r="EA282" i="1"/>
  <c r="CK282" i="1"/>
  <c r="EV282" i="1"/>
  <c r="HD203" i="1"/>
  <c r="GK205" i="1"/>
  <c r="HF205" i="1" s="1"/>
  <c r="FM206" i="1"/>
  <c r="HC206" i="1" s="1"/>
  <c r="EV209" i="1"/>
  <c r="BP209" i="1"/>
  <c r="EA209" i="1"/>
  <c r="DF209" i="1"/>
  <c r="AU209" i="1"/>
  <c r="CK209" i="1"/>
  <c r="FQ209" i="1" s="1"/>
  <c r="ES208" i="1"/>
  <c r="CH208" i="1"/>
  <c r="DC208" i="1"/>
  <c r="DX208" i="1"/>
  <c r="AR208" i="1"/>
  <c r="FN208" i="1" s="1"/>
  <c r="BM208" i="1"/>
  <c r="EP210" i="1"/>
  <c r="BJ210" i="1"/>
  <c r="AO210" i="1"/>
  <c r="FK210" i="1" s="1"/>
  <c r="CE210" i="1"/>
  <c r="CZ210" i="1"/>
  <c r="DU210" i="1"/>
  <c r="FF210" i="1"/>
  <c r="BZ210" i="1"/>
  <c r="BE210" i="1"/>
  <c r="CU210" i="1"/>
  <c r="DP210" i="1"/>
  <c r="GV210" i="1" s="1"/>
  <c r="EK210" i="1"/>
  <c r="DM214" i="1"/>
  <c r="EH214" i="1"/>
  <c r="CR214" i="1"/>
  <c r="BB214" i="1"/>
  <c r="FC214" i="1"/>
  <c r="BW214" i="1"/>
  <c r="EE213" i="1"/>
  <c r="DJ213" i="1"/>
  <c r="BT213" i="1"/>
  <c r="EZ213" i="1"/>
  <c r="CO213" i="1"/>
  <c r="AY213" i="1"/>
  <c r="DG215" i="1"/>
  <c r="AV215" i="1"/>
  <c r="CL215" i="1"/>
  <c r="EB215" i="1"/>
  <c r="EW215" i="1"/>
  <c r="BQ215" i="1"/>
  <c r="DR318" i="1"/>
  <c r="EM318" i="1"/>
  <c r="CW318" i="1"/>
  <c r="CB318" i="1"/>
  <c r="BG318" i="1"/>
  <c r="AL318" i="1"/>
  <c r="DR93" i="1"/>
  <c r="EM93" i="1"/>
  <c r="BG93" i="1"/>
  <c r="CW93" i="1"/>
  <c r="AL93" i="1"/>
  <c r="CB93" i="1"/>
  <c r="GA207" i="1"/>
  <c r="HQ207" i="1" s="1"/>
  <c r="X337" i="1"/>
  <c r="X348" i="1"/>
  <c r="X345" i="1"/>
  <c r="DY332" i="1"/>
  <c r="DD332" i="1"/>
  <c r="AS332" i="1"/>
  <c r="ET332" i="1"/>
  <c r="CI332" i="1"/>
  <c r="BN332" i="1"/>
  <c r="AC147" i="1"/>
  <c r="CN142" i="1"/>
  <c r="AX142" i="1"/>
  <c r="AC151" i="1"/>
  <c r="EY142" i="1"/>
  <c r="AC162" i="1"/>
  <c r="BS142" i="1"/>
  <c r="FT142" i="1" s="1"/>
  <c r="AC170" i="1"/>
  <c r="AC155" i="1"/>
  <c r="DI142" i="1"/>
  <c r="ED142" i="1"/>
  <c r="EF144" i="1"/>
  <c r="FA144" i="1"/>
  <c r="BU144" i="1"/>
  <c r="CP144" i="1"/>
  <c r="AZ144" i="1"/>
  <c r="DK144" i="1"/>
  <c r="EK148" i="1"/>
  <c r="AJ158" i="1"/>
  <c r="BZ148" i="1"/>
  <c r="FF148" i="1"/>
  <c r="DP148" i="1"/>
  <c r="GV148" i="1" s="1"/>
  <c r="CU148" i="1"/>
  <c r="BE148" i="1"/>
  <c r="AJ171" i="1"/>
  <c r="AJ163" i="1"/>
  <c r="EE150" i="1"/>
  <c r="AD168" i="1"/>
  <c r="AD161" i="1"/>
  <c r="AD156" i="1"/>
  <c r="AY150" i="1"/>
  <c r="FU150" i="1" s="1"/>
  <c r="DJ150" i="1"/>
  <c r="EZ150" i="1"/>
  <c r="BT150" i="1"/>
  <c r="CO150" i="1"/>
  <c r="DY153" i="1"/>
  <c r="BN153" i="1"/>
  <c r="DD153" i="1"/>
  <c r="GJ153" i="1" s="1"/>
  <c r="CI153" i="1"/>
  <c r="ET153" i="1"/>
  <c r="X165" i="1"/>
  <c r="AS153" i="1"/>
  <c r="CN350" i="1"/>
  <c r="ED350" i="1"/>
  <c r="AX350" i="1"/>
  <c r="EY350" i="1"/>
  <c r="DI350" i="1"/>
  <c r="GO350" i="1" s="1"/>
  <c r="BS350" i="1"/>
  <c r="EI167" i="1"/>
  <c r="BX167" i="1"/>
  <c r="FD167" i="1"/>
  <c r="BC167" i="1"/>
  <c r="DN167" i="1"/>
  <c r="CS167" i="1"/>
  <c r="AJ305" i="1"/>
  <c r="AJ313" i="1"/>
  <c r="AJ316" i="1"/>
  <c r="DP300" i="1"/>
  <c r="CU300" i="1"/>
  <c r="BZ300" i="1"/>
  <c r="BE300" i="1"/>
  <c r="FF300" i="1"/>
  <c r="EK300" i="1"/>
  <c r="DW116" i="1"/>
  <c r="AQ116" i="1"/>
  <c r="BL116" i="1"/>
  <c r="ER116" i="1"/>
  <c r="CG116" i="1"/>
  <c r="V139" i="1"/>
  <c r="V126" i="1"/>
  <c r="DB116" i="1"/>
  <c r="GH116" i="1" s="1"/>
  <c r="V131" i="1"/>
  <c r="BN326" i="1"/>
  <c r="CI326" i="1"/>
  <c r="AS326" i="1"/>
  <c r="FO326" i="1" s="1"/>
  <c r="DD326" i="1"/>
  <c r="ET326" i="1"/>
  <c r="DY326" i="1"/>
  <c r="EV318" i="1"/>
  <c r="EA318" i="1"/>
  <c r="DF318" i="1"/>
  <c r="CK318" i="1"/>
  <c r="BP318" i="1"/>
  <c r="AU318" i="1"/>
  <c r="AE230" i="1"/>
  <c r="AZ229" i="1"/>
  <c r="EF229" i="1"/>
  <c r="CP229" i="1"/>
  <c r="BU229" i="1"/>
  <c r="FA229" i="1"/>
  <c r="DK229" i="1"/>
  <c r="AI323" i="1"/>
  <c r="DO311" i="1"/>
  <c r="EJ311" i="1"/>
  <c r="FE311" i="1"/>
  <c r="BY311" i="1"/>
  <c r="BD311" i="1"/>
  <c r="CT311" i="1"/>
  <c r="AM27" i="1"/>
  <c r="FI27" i="1" s="1"/>
  <c r="CC27" i="1"/>
  <c r="DS27" i="1"/>
  <c r="EN27" i="1"/>
  <c r="CX27" i="1"/>
  <c r="GD27" i="1" s="1"/>
  <c r="BH27" i="1"/>
  <c r="DP6" i="1"/>
  <c r="BZ6" i="1"/>
  <c r="CU6" i="1"/>
  <c r="EK6" i="1"/>
  <c r="BE6" i="1"/>
  <c r="FF6" i="1"/>
  <c r="GV6" i="1" s="1"/>
  <c r="CL9" i="1"/>
  <c r="DG9" i="1"/>
  <c r="EW9" i="1"/>
  <c r="EB9" i="1"/>
  <c r="BQ9" i="1"/>
  <c r="AV9" i="1"/>
  <c r="DI11" i="1"/>
  <c r="BS11" i="1"/>
  <c r="CN11" i="1"/>
  <c r="ED11" i="1"/>
  <c r="AX11" i="1"/>
  <c r="EY11" i="1"/>
  <c r="CS12" i="1"/>
  <c r="FD12" i="1"/>
  <c r="BX12" i="1"/>
  <c r="BC12" i="1"/>
  <c r="EI12" i="1"/>
  <c r="DN12" i="1"/>
  <c r="AW15" i="1"/>
  <c r="CM15" i="1"/>
  <c r="EC15" i="1"/>
  <c r="EX15" i="1"/>
  <c r="DH15" i="1"/>
  <c r="BR15" i="1"/>
  <c r="FS15" i="1" s="1"/>
  <c r="BW16" i="1"/>
  <c r="BB16" i="1"/>
  <c r="DM16" i="1"/>
  <c r="EH16" i="1"/>
  <c r="CR16" i="1"/>
  <c r="FC16" i="1"/>
  <c r="EE40" i="1"/>
  <c r="DJ40" i="1"/>
  <c r="CO40" i="1"/>
  <c r="AY40" i="1"/>
  <c r="BT40" i="1"/>
  <c r="EZ40" i="1"/>
  <c r="BY18" i="1"/>
  <c r="CT18" i="1"/>
  <c r="EJ18" i="1"/>
  <c r="DO18" i="1"/>
  <c r="GU18" i="1" s="1"/>
  <c r="BD18" i="1"/>
  <c r="FZ18" i="1" s="1"/>
  <c r="HP18" i="1" s="1"/>
  <c r="FE18" i="1"/>
  <c r="EN44" i="1"/>
  <c r="BH44" i="1"/>
  <c r="CX44" i="1"/>
  <c r="GD44" i="1" s="1"/>
  <c r="AM44" i="1"/>
  <c r="DS44" i="1"/>
  <c r="CC44" i="1"/>
  <c r="EF45" i="1"/>
  <c r="BU45" i="1"/>
  <c r="DK45" i="1"/>
  <c r="FA45" i="1"/>
  <c r="CP45" i="1"/>
  <c r="AZ45" i="1"/>
  <c r="DP23" i="1"/>
  <c r="EK23" i="1"/>
  <c r="CU23" i="1"/>
  <c r="BZ23" i="1"/>
  <c r="BE23" i="1"/>
  <c r="FF23" i="1"/>
  <c r="BQ50" i="1"/>
  <c r="EB50" i="1"/>
  <c r="AV50" i="1"/>
  <c r="EW50" i="1"/>
  <c r="DG50" i="1"/>
  <c r="GM50" i="1" s="1"/>
  <c r="CL50" i="1"/>
  <c r="DD51" i="1"/>
  <c r="ET51" i="1"/>
  <c r="DY51" i="1"/>
  <c r="AS51" i="1"/>
  <c r="CI51" i="1"/>
  <c r="BN51" i="1"/>
  <c r="FO51" i="1" s="1"/>
  <c r="CK244" i="1"/>
  <c r="DF244" i="1"/>
  <c r="AU244" i="1"/>
  <c r="BP244" i="1"/>
  <c r="EV244" i="1"/>
  <c r="EA244" i="1"/>
  <c r="CP54" i="1"/>
  <c r="AZ54" i="1"/>
  <c r="BU54" i="1"/>
  <c r="FV54" i="1" s="1"/>
  <c r="DK54" i="1"/>
  <c r="FA54" i="1"/>
  <c r="EF54" i="1"/>
  <c r="DH59" i="1"/>
  <c r="CM59" i="1"/>
  <c r="EC59" i="1"/>
  <c r="BR59" i="1"/>
  <c r="EX59" i="1"/>
  <c r="AW59" i="1"/>
  <c r="BE258" i="1"/>
  <c r="CU258" i="1"/>
  <c r="FF258" i="1"/>
  <c r="BZ258" i="1"/>
  <c r="EK258" i="1"/>
  <c r="DP258" i="1"/>
  <c r="DM246" i="1"/>
  <c r="GS246" i="1" s="1"/>
  <c r="CR246" i="1"/>
  <c r="EH246" i="1"/>
  <c r="BB246" i="1"/>
  <c r="FX246" i="1" s="1"/>
  <c r="FC246" i="1"/>
  <c r="BW246" i="1"/>
  <c r="EO248" i="1"/>
  <c r="CD248" i="1"/>
  <c r="BI248" i="1"/>
  <c r="CY248" i="1"/>
  <c r="AN248" i="1"/>
  <c r="DT248" i="1"/>
  <c r="BY57" i="1"/>
  <c r="FE57" i="1"/>
  <c r="AI62" i="1"/>
  <c r="CT57" i="1"/>
  <c r="EJ57" i="1"/>
  <c r="DO57" i="1"/>
  <c r="BD57" i="1"/>
  <c r="EG58" i="1"/>
  <c r="BA58" i="1"/>
  <c r="FB58" i="1"/>
  <c r="DL58" i="1"/>
  <c r="CQ58" i="1"/>
  <c r="BV58" i="1"/>
  <c r="CS254" i="1"/>
  <c r="EI254" i="1"/>
  <c r="DN254" i="1"/>
  <c r="GT254" i="1" s="1"/>
  <c r="BC254" i="1"/>
  <c r="FY254" i="1" s="1"/>
  <c r="HO254" i="1" s="1"/>
  <c r="BX254" i="1"/>
  <c r="FD254" i="1"/>
  <c r="DU65" i="1"/>
  <c r="CE65" i="1"/>
  <c r="CZ65" i="1"/>
  <c r="EP65" i="1"/>
  <c r="BJ65" i="1"/>
  <c r="T70" i="1"/>
  <c r="AO65" i="1"/>
  <c r="CG175" i="1"/>
  <c r="DW175" i="1"/>
  <c r="AQ175" i="1"/>
  <c r="FM175" i="1" s="1"/>
  <c r="HC175" i="1" s="1"/>
  <c r="BL175" i="1"/>
  <c r="ER175" i="1"/>
  <c r="DB175" i="1"/>
  <c r="GH175" i="1" s="1"/>
  <c r="EW263" i="1"/>
  <c r="DG263" i="1"/>
  <c r="AV263" i="1"/>
  <c r="CL263" i="1"/>
  <c r="BQ263" i="1"/>
  <c r="EB263" i="1"/>
  <c r="EQ265" i="1"/>
  <c r="BK265" i="1"/>
  <c r="DV265" i="1"/>
  <c r="AP265" i="1"/>
  <c r="CF265" i="1"/>
  <c r="DA265" i="1"/>
  <c r="BC266" i="1"/>
  <c r="FY266" i="1" s="1"/>
  <c r="FD266" i="1"/>
  <c r="BX266" i="1"/>
  <c r="EI266" i="1"/>
  <c r="CS266" i="1"/>
  <c r="DN266" i="1"/>
  <c r="EZ270" i="1"/>
  <c r="AY270" i="1"/>
  <c r="BT270" i="1"/>
  <c r="EE270" i="1"/>
  <c r="CO270" i="1"/>
  <c r="DJ270" i="1"/>
  <c r="GP270" i="1" s="1"/>
  <c r="DY177" i="1"/>
  <c r="CI177" i="1"/>
  <c r="ET177" i="1"/>
  <c r="BN177" i="1"/>
  <c r="AS177" i="1"/>
  <c r="FO177" i="1" s="1"/>
  <c r="DD177" i="1"/>
  <c r="BS273" i="1"/>
  <c r="EY273" i="1"/>
  <c r="DI273" i="1"/>
  <c r="GO273" i="1" s="1"/>
  <c r="CN273" i="1"/>
  <c r="ED273" i="1"/>
  <c r="AX273" i="1"/>
  <c r="FT273" i="1" s="1"/>
  <c r="DX275" i="1"/>
  <c r="AR275" i="1"/>
  <c r="CH275" i="1"/>
  <c r="BM275" i="1"/>
  <c r="ES275" i="1"/>
  <c r="DC275" i="1"/>
  <c r="DP276" i="1"/>
  <c r="EK276" i="1"/>
  <c r="BE276" i="1"/>
  <c r="GA276" i="1" s="1"/>
  <c r="BZ276" i="1"/>
  <c r="CU276" i="1"/>
  <c r="FF276" i="1"/>
  <c r="GH184" i="1"/>
  <c r="HC184" i="1" s="1"/>
  <c r="DW280" i="1"/>
  <c r="ER280" i="1"/>
  <c r="CG280" i="1"/>
  <c r="BL280" i="1"/>
  <c r="AQ280" i="1"/>
  <c r="DB280" i="1"/>
  <c r="GH280" i="1" s="1"/>
  <c r="FO196" i="1"/>
  <c r="GT198" i="1"/>
  <c r="BD282" i="1"/>
  <c r="BY282" i="1"/>
  <c r="DO282" i="1"/>
  <c r="EJ282" i="1"/>
  <c r="FE282" i="1"/>
  <c r="CT282" i="1"/>
  <c r="FZ282" i="1" s="1"/>
  <c r="FT204" i="1"/>
  <c r="HJ204" i="1" s="1"/>
  <c r="FQ205" i="1"/>
  <c r="EO92" i="1"/>
  <c r="CY92" i="1"/>
  <c r="GE92" i="1" s="1"/>
  <c r="BI92" i="1"/>
  <c r="CD92" i="1"/>
  <c r="DT92" i="1"/>
  <c r="AN92" i="1"/>
  <c r="FE92" i="1"/>
  <c r="CT92" i="1"/>
  <c r="BY92" i="1"/>
  <c r="DO92" i="1"/>
  <c r="BD92" i="1"/>
  <c r="EJ92" i="1"/>
  <c r="FB93" i="1"/>
  <c r="EG93" i="1"/>
  <c r="CQ93" i="1"/>
  <c r="DL93" i="1"/>
  <c r="GR93" i="1" s="1"/>
  <c r="BV93" i="1"/>
  <c r="BA93" i="1"/>
  <c r="AX94" i="1"/>
  <c r="DI94" i="1"/>
  <c r="GO94" i="1" s="1"/>
  <c r="HJ94" i="1" s="1"/>
  <c r="BS94" i="1"/>
  <c r="ED94" i="1"/>
  <c r="EY94" i="1"/>
  <c r="CN94" i="1"/>
  <c r="FT94" i="1" s="1"/>
  <c r="CK214" i="1"/>
  <c r="DF214" i="1"/>
  <c r="EA214" i="1"/>
  <c r="AU214" i="1"/>
  <c r="EV214" i="1"/>
  <c r="BP214" i="1"/>
  <c r="DC96" i="1"/>
  <c r="GI96" i="1" s="1"/>
  <c r="AR96" i="1"/>
  <c r="DX96" i="1"/>
  <c r="CH96" i="1"/>
  <c r="ES96" i="1"/>
  <c r="BM96" i="1"/>
  <c r="CZ97" i="1"/>
  <c r="AO97" i="1"/>
  <c r="DU97" i="1"/>
  <c r="GF97" i="1" s="1"/>
  <c r="CE97" i="1"/>
  <c r="EP97" i="1"/>
  <c r="BJ97" i="1"/>
  <c r="DP97" i="1"/>
  <c r="CU97" i="1"/>
  <c r="EK97" i="1"/>
  <c r="BE97" i="1"/>
  <c r="BZ97" i="1"/>
  <c r="FF97" i="1"/>
  <c r="EM350" i="1"/>
  <c r="CB350" i="1"/>
  <c r="BG350" i="1"/>
  <c r="CW350" i="1"/>
  <c r="GC350" i="1" s="1"/>
  <c r="AL350" i="1"/>
  <c r="DR350" i="1"/>
  <c r="AL80" i="1"/>
  <c r="DR80" i="1"/>
  <c r="CW80" i="1"/>
  <c r="CB80" i="1"/>
  <c r="BG80" i="1"/>
  <c r="FH80" i="1" s="1"/>
  <c r="EM80" i="1"/>
  <c r="GC80" i="1" s="1"/>
  <c r="BG9" i="1"/>
  <c r="CB9" i="1"/>
  <c r="DR9" i="1"/>
  <c r="CW9" i="1"/>
  <c r="GC9" i="1" s="1"/>
  <c r="EM9" i="1"/>
  <c r="AL9" i="1"/>
  <c r="FH9" i="1" s="1"/>
  <c r="GS207" i="1"/>
  <c r="BJ140" i="1"/>
  <c r="EP140" i="1"/>
  <c r="T145" i="1"/>
  <c r="CZ140" i="1"/>
  <c r="GF140" i="1" s="1"/>
  <c r="CE140" i="1"/>
  <c r="DU140" i="1"/>
  <c r="AO140" i="1"/>
  <c r="V353" i="1"/>
  <c r="V342" i="1"/>
  <c r="V346" i="1"/>
  <c r="V338" i="1"/>
  <c r="BL333" i="1"/>
  <c r="ER333" i="1"/>
  <c r="DB333" i="1"/>
  <c r="DW333" i="1"/>
  <c r="CG333" i="1"/>
  <c r="AQ333" i="1"/>
  <c r="FM333" i="1" s="1"/>
  <c r="CL143" i="1"/>
  <c r="AV143" i="1"/>
  <c r="EB143" i="1"/>
  <c r="EW143" i="1"/>
  <c r="DG143" i="1"/>
  <c r="BQ143" i="1"/>
  <c r="FR143" i="1" s="1"/>
  <c r="DD335" i="1"/>
  <c r="GJ335" i="1" s="1"/>
  <c r="CI335" i="1"/>
  <c r="BN335" i="1"/>
  <c r="DY335" i="1"/>
  <c r="ET335" i="1"/>
  <c r="AS335" i="1"/>
  <c r="ED148" i="1"/>
  <c r="DI148" i="1"/>
  <c r="EY148" i="1"/>
  <c r="AC163" i="1"/>
  <c r="BS148" i="1"/>
  <c r="AC158" i="1"/>
  <c r="AC171" i="1"/>
  <c r="AX148" i="1"/>
  <c r="FT148" i="1" s="1"/>
  <c r="CN148" i="1"/>
  <c r="ES150" i="1"/>
  <c r="AR150" i="1"/>
  <c r="W168" i="1"/>
  <c r="DX150" i="1"/>
  <c r="CH150" i="1"/>
  <c r="W161" i="1"/>
  <c r="W156" i="1"/>
  <c r="DC150" i="1"/>
  <c r="BM150" i="1"/>
  <c r="EK152" i="1"/>
  <c r="CU152" i="1"/>
  <c r="AJ164" i="1"/>
  <c r="FF152" i="1"/>
  <c r="DP152" i="1"/>
  <c r="BZ152" i="1"/>
  <c r="BE152" i="1"/>
  <c r="BQ358" i="1"/>
  <c r="DG358" i="1"/>
  <c r="EB358" i="1"/>
  <c r="CL358" i="1"/>
  <c r="EW358" i="1"/>
  <c r="AV358" i="1"/>
  <c r="FR358" i="1" s="1"/>
  <c r="AF113" i="1"/>
  <c r="DL108" i="1"/>
  <c r="FB108" i="1"/>
  <c r="EG108" i="1"/>
  <c r="BA108" i="1"/>
  <c r="FW108" i="1" s="1"/>
  <c r="CQ108" i="1"/>
  <c r="BV108" i="1"/>
  <c r="AH314" i="1"/>
  <c r="AH306" i="1"/>
  <c r="AH310" i="1"/>
  <c r="DN301" i="1"/>
  <c r="BC301" i="1"/>
  <c r="FY301" i="1" s="1"/>
  <c r="FD301" i="1"/>
  <c r="BX301" i="1"/>
  <c r="CS301" i="1"/>
  <c r="EI301" i="1"/>
  <c r="T128" i="1"/>
  <c r="DU117" i="1"/>
  <c r="AO117" i="1"/>
  <c r="CE117" i="1"/>
  <c r="CZ117" i="1"/>
  <c r="GF117" i="1" s="1"/>
  <c r="EP117" i="1"/>
  <c r="BJ117" i="1"/>
  <c r="DT318" i="1"/>
  <c r="CY318" i="1"/>
  <c r="EO318" i="1"/>
  <c r="CD318" i="1"/>
  <c r="BI318" i="1"/>
  <c r="AN318" i="1"/>
  <c r="FJ318" i="1" s="1"/>
  <c r="FA118" i="1"/>
  <c r="BU118" i="1"/>
  <c r="CP118" i="1"/>
  <c r="AE136" i="1"/>
  <c r="EF118" i="1"/>
  <c r="AE129" i="1"/>
  <c r="AE124" i="1"/>
  <c r="DK118" i="1"/>
  <c r="GQ118" i="1" s="1"/>
  <c r="AZ118" i="1"/>
  <c r="AD324" i="1"/>
  <c r="EZ312" i="1"/>
  <c r="DJ312" i="1"/>
  <c r="EE312" i="1"/>
  <c r="BT312" i="1"/>
  <c r="CO312" i="1"/>
  <c r="AY312" i="1"/>
  <c r="FU312" i="1" s="1"/>
  <c r="DY5" i="1"/>
  <c r="CI5" i="1"/>
  <c r="AS5" i="1"/>
  <c r="FO5" i="1" s="1"/>
  <c r="ET5" i="1"/>
  <c r="BN5" i="1"/>
  <c r="DD5" i="1"/>
  <c r="ED6" i="1"/>
  <c r="CN6" i="1"/>
  <c r="DI6" i="1"/>
  <c r="BS6" i="1"/>
  <c r="AX6" i="1"/>
  <c r="EY6" i="1"/>
  <c r="GO6" i="1" s="1"/>
  <c r="ES8" i="1"/>
  <c r="BM8" i="1"/>
  <c r="AR8" i="1"/>
  <c r="FN8" i="1" s="1"/>
  <c r="DX8" i="1"/>
  <c r="CH8" i="1"/>
  <c r="DC8" i="1"/>
  <c r="BL34" i="1"/>
  <c r="DB34" i="1"/>
  <c r="CG34" i="1"/>
  <c r="DW34" i="1"/>
  <c r="ER34" i="1"/>
  <c r="AQ34" i="1"/>
  <c r="FM34" i="1" s="1"/>
  <c r="CL35" i="1"/>
  <c r="AV35" i="1"/>
  <c r="FR35" i="1" s="1"/>
  <c r="DG35" i="1"/>
  <c r="EB35" i="1"/>
  <c r="BQ35" i="1"/>
  <c r="EW35" i="1"/>
  <c r="AP38" i="1"/>
  <c r="CF38" i="1"/>
  <c r="BK38" i="1"/>
  <c r="DA38" i="1"/>
  <c r="DV38" i="1"/>
  <c r="EQ38" i="1"/>
  <c r="BP16" i="1"/>
  <c r="AU16" i="1"/>
  <c r="DF16" i="1"/>
  <c r="CK16" i="1"/>
  <c r="EA16" i="1"/>
  <c r="EV16" i="1"/>
  <c r="AE26" i="1"/>
  <c r="AZ17" i="1"/>
  <c r="EF17" i="1"/>
  <c r="FA17" i="1"/>
  <c r="DK17" i="1"/>
  <c r="GQ17" i="1" s="1"/>
  <c r="CP17" i="1"/>
  <c r="BU17" i="1"/>
  <c r="FC42" i="1"/>
  <c r="BB42" i="1"/>
  <c r="EH42" i="1"/>
  <c r="CR42" i="1"/>
  <c r="BW42" i="1"/>
  <c r="DM42" i="1"/>
  <c r="CY21" i="1"/>
  <c r="GE21" i="1" s="1"/>
  <c r="BI21" i="1"/>
  <c r="EO21" i="1"/>
  <c r="CD21" i="1"/>
  <c r="AN21" i="1"/>
  <c r="FJ21" i="1" s="1"/>
  <c r="DT21" i="1"/>
  <c r="EG45" i="1"/>
  <c r="BV45" i="1"/>
  <c r="FB45" i="1"/>
  <c r="DL45" i="1"/>
  <c r="BA45" i="1"/>
  <c r="CQ45" i="1"/>
  <c r="CX24" i="1"/>
  <c r="BH24" i="1"/>
  <c r="EN24" i="1"/>
  <c r="AM24" i="1"/>
  <c r="FI24" i="1" s="1"/>
  <c r="DS24" i="1"/>
  <c r="CC24" i="1"/>
  <c r="AW50" i="1"/>
  <c r="BR50" i="1"/>
  <c r="EC50" i="1"/>
  <c r="DH50" i="1"/>
  <c r="EX50" i="1"/>
  <c r="CM50" i="1"/>
  <c r="CJ242" i="1"/>
  <c r="EU242" i="1"/>
  <c r="AT242" i="1"/>
  <c r="DE242" i="1"/>
  <c r="DZ242" i="1"/>
  <c r="BO242" i="1"/>
  <c r="CL244" i="1"/>
  <c r="DG244" i="1"/>
  <c r="EW244" i="1"/>
  <c r="BQ244" i="1"/>
  <c r="AV244" i="1"/>
  <c r="FR244" i="1" s="1"/>
  <c r="EB244" i="1"/>
  <c r="CQ54" i="1"/>
  <c r="BA54" i="1"/>
  <c r="BV54" i="1"/>
  <c r="DL54" i="1"/>
  <c r="FB54" i="1"/>
  <c r="EG54" i="1"/>
  <c r="EY59" i="1"/>
  <c r="DI59" i="1"/>
  <c r="GO59" i="1" s="1"/>
  <c r="AX59" i="1"/>
  <c r="FT59" i="1" s="1"/>
  <c r="HJ59" i="1" s="1"/>
  <c r="ED59" i="1"/>
  <c r="CN59" i="1"/>
  <c r="BS59" i="1"/>
  <c r="BH259" i="1"/>
  <c r="CC259" i="1"/>
  <c r="CX259" i="1"/>
  <c r="DS259" i="1"/>
  <c r="EN259" i="1"/>
  <c r="AM259" i="1"/>
  <c r="BX246" i="1"/>
  <c r="FD246" i="1"/>
  <c r="CS246" i="1"/>
  <c r="DN246" i="1"/>
  <c r="EI246" i="1"/>
  <c r="BC246" i="1"/>
  <c r="AO253" i="1"/>
  <c r="FK253" i="1" s="1"/>
  <c r="DU253" i="1"/>
  <c r="BJ253" i="1"/>
  <c r="EP253" i="1"/>
  <c r="CZ253" i="1"/>
  <c r="GF253" i="1" s="1"/>
  <c r="CE253" i="1"/>
  <c r="AJ62" i="1"/>
  <c r="CU57" i="1"/>
  <c r="BE57" i="1"/>
  <c r="EK57" i="1"/>
  <c r="BZ57" i="1"/>
  <c r="FF57" i="1"/>
  <c r="DP57" i="1"/>
  <c r="GV57" i="1" s="1"/>
  <c r="DM58" i="1"/>
  <c r="BW58" i="1"/>
  <c r="FC58" i="1"/>
  <c r="CR58" i="1"/>
  <c r="EH58" i="1"/>
  <c r="BB58" i="1"/>
  <c r="BY254" i="1"/>
  <c r="EJ254" i="1"/>
  <c r="BD254" i="1"/>
  <c r="CT254" i="1"/>
  <c r="DO254" i="1"/>
  <c r="FE254" i="1"/>
  <c r="U70" i="1"/>
  <c r="DV65" i="1"/>
  <c r="AP65" i="1"/>
  <c r="CF65" i="1"/>
  <c r="EQ65" i="1"/>
  <c r="BK65" i="1"/>
  <c r="DA65" i="1"/>
  <c r="GG65" i="1" s="1"/>
  <c r="ES175" i="1"/>
  <c r="CH175" i="1"/>
  <c r="BM175" i="1"/>
  <c r="AR175" i="1"/>
  <c r="FN175" i="1" s="1"/>
  <c r="DX175" i="1"/>
  <c r="DC175" i="1"/>
  <c r="AW263" i="1"/>
  <c r="FS263" i="1" s="1"/>
  <c r="EC263" i="1"/>
  <c r="EX263" i="1"/>
  <c r="BR263" i="1"/>
  <c r="CM263" i="1"/>
  <c r="DH263" i="1"/>
  <c r="ER265" i="1"/>
  <c r="DW265" i="1"/>
  <c r="AQ265" i="1"/>
  <c r="BL265" i="1"/>
  <c r="CG265" i="1"/>
  <c r="FM265" i="1" s="1"/>
  <c r="DB265" i="1"/>
  <c r="BD266" i="1"/>
  <c r="FE266" i="1"/>
  <c r="BY266" i="1"/>
  <c r="CT266" i="1"/>
  <c r="DO266" i="1"/>
  <c r="EJ266" i="1"/>
  <c r="AR270" i="1"/>
  <c r="ES270" i="1"/>
  <c r="BM270" i="1"/>
  <c r="DX270" i="1"/>
  <c r="CH270" i="1"/>
  <c r="FN270" i="1" s="1"/>
  <c r="DC270" i="1"/>
  <c r="EK271" i="1"/>
  <c r="CU271" i="1"/>
  <c r="BE271" i="1"/>
  <c r="GA271" i="1" s="1"/>
  <c r="HQ271" i="1" s="1"/>
  <c r="BZ271" i="1"/>
  <c r="FF271" i="1"/>
  <c r="DP271" i="1"/>
  <c r="GV271" i="1" s="1"/>
  <c r="DB273" i="1"/>
  <c r="GH273" i="1" s="1"/>
  <c r="BL273" i="1"/>
  <c r="ER273" i="1"/>
  <c r="CG273" i="1"/>
  <c r="DW273" i="1"/>
  <c r="AQ273" i="1"/>
  <c r="FE274" i="1"/>
  <c r="BD274" i="1"/>
  <c r="FZ274" i="1" s="1"/>
  <c r="DO274" i="1"/>
  <c r="GU274" i="1" s="1"/>
  <c r="CT274" i="1"/>
  <c r="EJ274" i="1"/>
  <c r="BY274" i="1"/>
  <c r="DI276" i="1"/>
  <c r="ED276" i="1"/>
  <c r="BS276" i="1"/>
  <c r="CN276" i="1"/>
  <c r="AX276" i="1"/>
  <c r="FT276" i="1" s="1"/>
  <c r="EY276" i="1"/>
  <c r="BX278" i="1"/>
  <c r="EI278" i="1"/>
  <c r="BC278" i="1"/>
  <c r="FY278" i="1" s="1"/>
  <c r="CS278" i="1"/>
  <c r="DN278" i="1"/>
  <c r="FD278" i="1"/>
  <c r="FS195" i="1"/>
  <c r="HI195" i="1" s="1"/>
  <c r="HP198" i="1"/>
  <c r="AW282" i="1"/>
  <c r="DH282" i="1"/>
  <c r="BR282" i="1"/>
  <c r="CM282" i="1"/>
  <c r="EX282" i="1"/>
  <c r="EC282" i="1"/>
  <c r="GM205" i="1"/>
  <c r="HH205" i="1" s="1"/>
  <c r="EX209" i="1"/>
  <c r="EC209" i="1"/>
  <c r="DH209" i="1"/>
  <c r="GN209" i="1" s="1"/>
  <c r="BR209" i="1"/>
  <c r="AW209" i="1"/>
  <c r="CM209" i="1"/>
  <c r="DZ93" i="1"/>
  <c r="DE93" i="1"/>
  <c r="GK93" i="1" s="1"/>
  <c r="EU93" i="1"/>
  <c r="BO93" i="1"/>
  <c r="CJ93" i="1"/>
  <c r="AT93" i="1"/>
  <c r="FP93" i="1" s="1"/>
  <c r="ER210" i="1"/>
  <c r="BL210" i="1"/>
  <c r="AQ210" i="1"/>
  <c r="FM210" i="1" s="1"/>
  <c r="DB210" i="1"/>
  <c r="GH210" i="1" s="1"/>
  <c r="CG210" i="1"/>
  <c r="DW210" i="1"/>
  <c r="CY214" i="1"/>
  <c r="CD214" i="1"/>
  <c r="EO214" i="1"/>
  <c r="AN214" i="1"/>
  <c r="DT214" i="1"/>
  <c r="BI214" i="1"/>
  <c r="FJ214" i="1" s="1"/>
  <c r="DO214" i="1"/>
  <c r="BD214" i="1"/>
  <c r="EJ214" i="1"/>
  <c r="FE214" i="1"/>
  <c r="CT214" i="1"/>
  <c r="BY214" i="1"/>
  <c r="BA213" i="1"/>
  <c r="DL213" i="1"/>
  <c r="EG213" i="1"/>
  <c r="CQ213" i="1"/>
  <c r="FB213" i="1"/>
  <c r="BV213" i="1"/>
  <c r="FW213" i="1" s="1"/>
  <c r="DI215" i="1"/>
  <c r="EY215" i="1"/>
  <c r="ED215" i="1"/>
  <c r="AX215" i="1"/>
  <c r="FT215" i="1" s="1"/>
  <c r="CN215" i="1"/>
  <c r="BS215" i="1"/>
  <c r="Q146" i="1"/>
  <c r="DR141" i="1"/>
  <c r="Q154" i="1"/>
  <c r="Q169" i="1"/>
  <c r="CB141" i="1"/>
  <c r="AL141" i="1"/>
  <c r="CW141" i="1"/>
  <c r="Q157" i="1"/>
  <c r="EM141" i="1"/>
  <c r="BG141" i="1"/>
  <c r="BG262" i="1"/>
  <c r="CB262" i="1"/>
  <c r="EM262" i="1"/>
  <c r="AL262" i="1"/>
  <c r="FH262" i="1" s="1"/>
  <c r="DR262" i="1"/>
  <c r="CW262" i="1"/>
  <c r="FT207" i="1"/>
  <c r="Z348" i="1"/>
  <c r="Z337" i="1"/>
  <c r="Z345" i="1"/>
  <c r="EA332" i="1"/>
  <c r="DF332" i="1"/>
  <c r="GL332" i="1" s="1"/>
  <c r="BP332" i="1"/>
  <c r="EV332" i="1"/>
  <c r="AU332" i="1"/>
  <c r="CK332" i="1"/>
  <c r="DK142" i="1"/>
  <c r="CP142" i="1"/>
  <c r="AE155" i="1"/>
  <c r="AE147" i="1"/>
  <c r="BU142" i="1"/>
  <c r="AE170" i="1"/>
  <c r="AE162" i="1"/>
  <c r="AE151" i="1"/>
  <c r="FA142" i="1"/>
  <c r="AZ142" i="1"/>
  <c r="FV142" i="1" s="1"/>
  <c r="EF142" i="1"/>
  <c r="EH144" i="1"/>
  <c r="BB144" i="1"/>
  <c r="FC144" i="1"/>
  <c r="CR144" i="1"/>
  <c r="BW144" i="1"/>
  <c r="FX144" i="1" s="1"/>
  <c r="DM144" i="1"/>
  <c r="EO149" i="1"/>
  <c r="CD149" i="1"/>
  <c r="DT149" i="1"/>
  <c r="AN149" i="1"/>
  <c r="BI149" i="1"/>
  <c r="S160" i="1"/>
  <c r="CY149" i="1"/>
  <c r="AF156" i="1"/>
  <c r="FB150" i="1"/>
  <c r="BA150" i="1"/>
  <c r="FW150" i="1" s="1"/>
  <c r="AF168" i="1"/>
  <c r="EG150" i="1"/>
  <c r="CQ150" i="1"/>
  <c r="AF161" i="1"/>
  <c r="DL150" i="1"/>
  <c r="GR150" i="1" s="1"/>
  <c r="BV150" i="1"/>
  <c r="Z165" i="1"/>
  <c r="EA153" i="1"/>
  <c r="BP153" i="1"/>
  <c r="EV153" i="1"/>
  <c r="DF153" i="1"/>
  <c r="AU153" i="1"/>
  <c r="CK153" i="1"/>
  <c r="FA350" i="1"/>
  <c r="DK350" i="1"/>
  <c r="GQ350" i="1" s="1"/>
  <c r="BU350" i="1"/>
  <c r="CP350" i="1"/>
  <c r="EF350" i="1"/>
  <c r="AZ350" i="1"/>
  <c r="EK167" i="1"/>
  <c r="CU167" i="1"/>
  <c r="FF167" i="1"/>
  <c r="BZ167" i="1"/>
  <c r="BE167" i="1"/>
  <c r="DP167" i="1"/>
  <c r="GV167" i="1" s="1"/>
  <c r="S306" i="1"/>
  <c r="S314" i="1"/>
  <c r="S310" i="1"/>
  <c r="AN301" i="1"/>
  <c r="FJ301" i="1" s="1"/>
  <c r="EO301" i="1"/>
  <c r="BI301" i="1"/>
  <c r="CY301" i="1"/>
  <c r="DT301" i="1"/>
  <c r="CD301" i="1"/>
  <c r="X139" i="1"/>
  <c r="DY116" i="1"/>
  <c r="CI116" i="1"/>
  <c r="X131" i="1"/>
  <c r="X126" i="1"/>
  <c r="AS116" i="1"/>
  <c r="ET116" i="1"/>
  <c r="BN116" i="1"/>
  <c r="DD116" i="1"/>
  <c r="BP326" i="1"/>
  <c r="CK326" i="1"/>
  <c r="AU326" i="1"/>
  <c r="DF326" i="1"/>
  <c r="EV326" i="1"/>
  <c r="EA326" i="1"/>
  <c r="EC318" i="1"/>
  <c r="DH318" i="1"/>
  <c r="EX318" i="1"/>
  <c r="CM318" i="1"/>
  <c r="BR318" i="1"/>
  <c r="AW318" i="1"/>
  <c r="BB229" i="1"/>
  <c r="FX229" i="1" s="1"/>
  <c r="AG230" i="1"/>
  <c r="DM229" i="1"/>
  <c r="EH229" i="1"/>
  <c r="CR229" i="1"/>
  <c r="FC229" i="1"/>
  <c r="BW229" i="1"/>
  <c r="W324" i="1"/>
  <c r="DC312" i="1"/>
  <c r="DX312" i="1"/>
  <c r="ES312" i="1"/>
  <c r="BM312" i="1"/>
  <c r="CH312" i="1"/>
  <c r="AR312" i="1"/>
  <c r="FN312" i="1" s="1"/>
  <c r="CM4" i="1"/>
  <c r="AW4" i="1"/>
  <c r="EX4" i="1"/>
  <c r="BR4" i="1"/>
  <c r="EC4" i="1"/>
  <c r="DH4" i="1"/>
  <c r="EB7" i="1"/>
  <c r="CL7" i="1"/>
  <c r="AV7" i="1"/>
  <c r="DG7" i="1"/>
  <c r="BQ7" i="1"/>
  <c r="EW7" i="1"/>
  <c r="DC11" i="1"/>
  <c r="CH11" i="1"/>
  <c r="BM11" i="1"/>
  <c r="DX11" i="1"/>
  <c r="GI11" i="1" s="1"/>
  <c r="AR11" i="1"/>
  <c r="ES11" i="1"/>
  <c r="CM12" i="1"/>
  <c r="BR12" i="1"/>
  <c r="EX12" i="1"/>
  <c r="EC12" i="1"/>
  <c r="AW12" i="1"/>
  <c r="DH12" i="1"/>
  <c r="GN12" i="1" s="1"/>
  <c r="AQ15" i="1"/>
  <c r="CG15" i="1"/>
  <c r="DW15" i="1"/>
  <c r="ER15" i="1"/>
  <c r="DB15" i="1"/>
  <c r="BL15" i="1"/>
  <c r="FM15" i="1" s="1"/>
  <c r="BQ16" i="1"/>
  <c r="AV16" i="1"/>
  <c r="FR16" i="1" s="1"/>
  <c r="DG16" i="1"/>
  <c r="EB16" i="1"/>
  <c r="CL16" i="1"/>
  <c r="EW16" i="1"/>
  <c r="GM16" i="1" s="1"/>
  <c r="EG49" i="1"/>
  <c r="BV49" i="1"/>
  <c r="CQ49" i="1"/>
  <c r="FB49" i="1"/>
  <c r="DL49" i="1"/>
  <c r="BA49" i="1"/>
  <c r="CS42" i="1"/>
  <c r="EI42" i="1"/>
  <c r="BC42" i="1"/>
  <c r="BX42" i="1"/>
  <c r="FD42" i="1"/>
  <c r="DN42" i="1"/>
  <c r="CZ21" i="1"/>
  <c r="BJ21" i="1"/>
  <c r="EP21" i="1"/>
  <c r="DU21" i="1"/>
  <c r="AO21" i="1"/>
  <c r="CE21" i="1"/>
  <c r="EH22" i="1"/>
  <c r="BB22" i="1"/>
  <c r="CR22" i="1"/>
  <c r="DM22" i="1"/>
  <c r="FC22" i="1"/>
  <c r="BW22" i="1"/>
  <c r="FX22" i="1" s="1"/>
  <c r="DT24" i="1"/>
  <c r="AN24" i="1"/>
  <c r="EO24" i="1"/>
  <c r="CY24" i="1"/>
  <c r="GE24" i="1" s="1"/>
  <c r="BI24" i="1"/>
  <c r="CD24" i="1"/>
  <c r="BS50" i="1"/>
  <c r="ED50" i="1"/>
  <c r="AX50" i="1"/>
  <c r="DI50" i="1"/>
  <c r="EY50" i="1"/>
  <c r="CN50" i="1"/>
  <c r="CK242" i="1"/>
  <c r="EV242" i="1"/>
  <c r="AU242" i="1"/>
  <c r="FQ242" i="1" s="1"/>
  <c r="DF242" i="1"/>
  <c r="GL242" i="1" s="1"/>
  <c r="EA242" i="1"/>
  <c r="BP242" i="1"/>
  <c r="FA52" i="1"/>
  <c r="AZ52" i="1"/>
  <c r="FV52" i="1" s="1"/>
  <c r="BU52" i="1"/>
  <c r="CP52" i="1"/>
  <c r="EF52" i="1"/>
  <c r="DK52" i="1"/>
  <c r="GQ52" i="1" s="1"/>
  <c r="BB245" i="1"/>
  <c r="CR245" i="1"/>
  <c r="BW245" i="1"/>
  <c r="EH245" i="1"/>
  <c r="DM245" i="1"/>
  <c r="FC245" i="1"/>
  <c r="AY173" i="1"/>
  <c r="CO173" i="1"/>
  <c r="EE173" i="1"/>
  <c r="BT173" i="1"/>
  <c r="DJ173" i="1"/>
  <c r="EZ173" i="1"/>
  <c r="DO251" i="1"/>
  <c r="EJ251" i="1"/>
  <c r="FE251" i="1"/>
  <c r="CT251" i="1"/>
  <c r="BY251" i="1"/>
  <c r="BD251" i="1"/>
  <c r="AF61" i="1"/>
  <c r="CQ56" i="1"/>
  <c r="FB56" i="1"/>
  <c r="BA56" i="1"/>
  <c r="BV56" i="1"/>
  <c r="DL56" i="1"/>
  <c r="GR56" i="1" s="1"/>
  <c r="EG56" i="1"/>
  <c r="EQ253" i="1"/>
  <c r="AP253" i="1"/>
  <c r="DV253" i="1"/>
  <c r="BK253" i="1"/>
  <c r="DA253" i="1"/>
  <c r="CF253" i="1"/>
  <c r="FL253" i="1" s="1"/>
  <c r="EN249" i="1"/>
  <c r="BH249" i="1"/>
  <c r="CX249" i="1"/>
  <c r="AM249" i="1"/>
  <c r="DS249" i="1"/>
  <c r="CC249" i="1"/>
  <c r="CH67" i="1"/>
  <c r="ES67" i="1"/>
  <c r="BM67" i="1"/>
  <c r="DC67" i="1"/>
  <c r="DX67" i="1"/>
  <c r="AR67" i="1"/>
  <c r="DE255" i="1"/>
  <c r="GK255" i="1" s="1"/>
  <c r="AT255" i="1"/>
  <c r="EU255" i="1"/>
  <c r="DZ255" i="1"/>
  <c r="BO255" i="1"/>
  <c r="CJ255" i="1"/>
  <c r="AD70" i="1"/>
  <c r="DJ65" i="1"/>
  <c r="CO65" i="1"/>
  <c r="AY65" i="1"/>
  <c r="EE65" i="1"/>
  <c r="BT65" i="1"/>
  <c r="EZ65" i="1"/>
  <c r="FB175" i="1"/>
  <c r="BV175" i="1"/>
  <c r="BA175" i="1"/>
  <c r="FW175" i="1" s="1"/>
  <c r="DL175" i="1"/>
  <c r="GR175" i="1" s="1"/>
  <c r="EG175" i="1"/>
  <c r="CQ175" i="1"/>
  <c r="BP73" i="1"/>
  <c r="EV73" i="1"/>
  <c r="DF73" i="1"/>
  <c r="EA73" i="1"/>
  <c r="AU73" i="1"/>
  <c r="CK73" i="1"/>
  <c r="EP75" i="1"/>
  <c r="CZ75" i="1"/>
  <c r="AO75" i="1"/>
  <c r="FK75" i="1" s="1"/>
  <c r="DU75" i="1"/>
  <c r="CE75" i="1"/>
  <c r="BJ75" i="1"/>
  <c r="AV78" i="1"/>
  <c r="EW78" i="1"/>
  <c r="EB78" i="1"/>
  <c r="CL78" i="1"/>
  <c r="DG78" i="1"/>
  <c r="BQ78" i="1"/>
  <c r="FR78" i="1" s="1"/>
  <c r="DV80" i="1"/>
  <c r="BK80" i="1"/>
  <c r="DA80" i="1"/>
  <c r="EQ80" i="1"/>
  <c r="AP80" i="1"/>
  <c r="CF80" i="1"/>
  <c r="EA177" i="1"/>
  <c r="AU177" i="1"/>
  <c r="FQ177" i="1" s="1"/>
  <c r="CK177" i="1"/>
  <c r="BP177" i="1"/>
  <c r="DF177" i="1"/>
  <c r="EV177" i="1"/>
  <c r="EF273" i="1"/>
  <c r="FA273" i="1"/>
  <c r="BU273" i="1"/>
  <c r="AZ273" i="1"/>
  <c r="FV273" i="1" s="1"/>
  <c r="DK273" i="1"/>
  <c r="CP273" i="1"/>
  <c r="CJ275" i="1"/>
  <c r="EU275" i="1"/>
  <c r="BO275" i="1"/>
  <c r="AT275" i="1"/>
  <c r="DZ275" i="1"/>
  <c r="DE275" i="1"/>
  <c r="GK275" i="1" s="1"/>
  <c r="BI278" i="1"/>
  <c r="AN278" i="1"/>
  <c r="CD278" i="1"/>
  <c r="DT278" i="1"/>
  <c r="CY278" i="1"/>
  <c r="EO278" i="1"/>
  <c r="HA188" i="1"/>
  <c r="ET89" i="1"/>
  <c r="AS89" i="1"/>
  <c r="DY89" i="1"/>
  <c r="DD89" i="1"/>
  <c r="BN89" i="1"/>
  <c r="CI89" i="1"/>
  <c r="FL195" i="1"/>
  <c r="HB195" i="1" s="1"/>
  <c r="HO196" i="1"/>
  <c r="GV198" i="1"/>
  <c r="GL203" i="1"/>
  <c r="AX92" i="1"/>
  <c r="CN92" i="1"/>
  <c r="ED92" i="1"/>
  <c r="DI92" i="1"/>
  <c r="EY92" i="1"/>
  <c r="BS92" i="1"/>
  <c r="FT92" i="1" s="1"/>
  <c r="EV93" i="1"/>
  <c r="AU93" i="1"/>
  <c r="EA93" i="1"/>
  <c r="DF93" i="1"/>
  <c r="CK93" i="1"/>
  <c r="BP93" i="1"/>
  <c r="ES210" i="1"/>
  <c r="BM210" i="1"/>
  <c r="AR210" i="1"/>
  <c r="FN210" i="1" s="1"/>
  <c r="CH210" i="1"/>
  <c r="DC210" i="1"/>
  <c r="DX210" i="1"/>
  <c r="EP95" i="1"/>
  <c r="CE95" i="1"/>
  <c r="CZ95" i="1"/>
  <c r="AO95" i="1"/>
  <c r="BJ95" i="1"/>
  <c r="DU95" i="1"/>
  <c r="FF95" i="1"/>
  <c r="BZ95" i="1"/>
  <c r="DP95" i="1"/>
  <c r="GV95" i="1" s="1"/>
  <c r="EK95" i="1"/>
  <c r="CU95" i="1"/>
  <c r="BE95" i="1"/>
  <c r="GA95" i="1" s="1"/>
  <c r="DM96" i="1"/>
  <c r="FC96" i="1"/>
  <c r="BW96" i="1"/>
  <c r="EH96" i="1"/>
  <c r="CR96" i="1"/>
  <c r="BB96" i="1"/>
  <c r="AY97" i="1"/>
  <c r="CO97" i="1"/>
  <c r="DJ97" i="1"/>
  <c r="EE97" i="1"/>
  <c r="EZ97" i="1"/>
  <c r="BT97" i="1"/>
  <c r="Q319" i="1"/>
  <c r="DR308" i="1"/>
  <c r="CW308" i="1"/>
  <c r="EM308" i="1"/>
  <c r="BG308" i="1"/>
  <c r="CB308" i="1"/>
  <c r="AL308" i="1"/>
  <c r="BG278" i="1"/>
  <c r="CW278" i="1"/>
  <c r="GC278" i="1" s="1"/>
  <c r="DR278" i="1"/>
  <c r="CB278" i="1"/>
  <c r="EM278" i="1"/>
  <c r="AL278" i="1"/>
  <c r="FH278" i="1" s="1"/>
  <c r="GX278" i="1" s="1"/>
  <c r="CB251" i="1"/>
  <c r="DR251" i="1"/>
  <c r="EM251" i="1"/>
  <c r="AL251" i="1"/>
  <c r="FH251" i="1" s="1"/>
  <c r="BG251" i="1"/>
  <c r="CW251" i="1"/>
  <c r="CB7" i="1"/>
  <c r="DR7" i="1"/>
  <c r="BG7" i="1"/>
  <c r="EM7" i="1"/>
  <c r="AL7" i="1"/>
  <c r="CW7" i="1"/>
  <c r="V145" i="1"/>
  <c r="CG140" i="1"/>
  <c r="ER140" i="1"/>
  <c r="DB140" i="1"/>
  <c r="GH140" i="1" s="1"/>
  <c r="DW140" i="1"/>
  <c r="BL140" i="1"/>
  <c r="AQ140" i="1"/>
  <c r="FM140" i="1" s="1"/>
  <c r="X346" i="1"/>
  <c r="X338" i="1"/>
  <c r="X353" i="1"/>
  <c r="X342" i="1"/>
  <c r="BN333" i="1"/>
  <c r="ET333" i="1"/>
  <c r="DD333" i="1"/>
  <c r="DY333" i="1"/>
  <c r="CI333" i="1"/>
  <c r="AS333" i="1"/>
  <c r="EY143" i="1"/>
  <c r="CN143" i="1"/>
  <c r="AX143" i="1"/>
  <c r="FT143" i="1" s="1"/>
  <c r="ED143" i="1"/>
  <c r="DI143" i="1"/>
  <c r="BS143" i="1"/>
  <c r="Z236" i="1"/>
  <c r="AU235" i="1"/>
  <c r="EA235" i="1"/>
  <c r="BP235" i="1"/>
  <c r="DF235" i="1"/>
  <c r="GL235" i="1" s="1"/>
  <c r="CK235" i="1"/>
  <c r="EV235" i="1"/>
  <c r="DX339" i="1"/>
  <c r="W349" i="1"/>
  <c r="DC339" i="1"/>
  <c r="ES339" i="1"/>
  <c r="W354" i="1"/>
  <c r="W362" i="1"/>
  <c r="CH339" i="1"/>
  <c r="BM339" i="1"/>
  <c r="AR339" i="1"/>
  <c r="FN339" i="1" s="1"/>
  <c r="AJ351" i="1"/>
  <c r="FF340" i="1"/>
  <c r="EK340" i="1"/>
  <c r="DP340" i="1"/>
  <c r="GV340" i="1" s="1"/>
  <c r="BE340" i="1"/>
  <c r="GA340" i="1" s="1"/>
  <c r="HQ340" i="1" s="1"/>
  <c r="BZ340" i="1"/>
  <c r="CU340" i="1"/>
  <c r="AD355" i="1"/>
  <c r="EZ343" i="1"/>
  <c r="EE343" i="1"/>
  <c r="DJ343" i="1"/>
  <c r="CO343" i="1"/>
  <c r="AY343" i="1"/>
  <c r="FU343" i="1" s="1"/>
  <c r="BT343" i="1"/>
  <c r="CI350" i="1"/>
  <c r="AS350" i="1"/>
  <c r="DY350" i="1"/>
  <c r="ET350" i="1"/>
  <c r="DD350" i="1"/>
  <c r="BN350" i="1"/>
  <c r="FO350" i="1" s="1"/>
  <c r="EY167" i="1"/>
  <c r="AX167" i="1"/>
  <c r="CN167" i="1"/>
  <c r="ED167" i="1"/>
  <c r="BS167" i="1"/>
  <c r="FT167" i="1" s="1"/>
  <c r="DI167" i="1"/>
  <c r="AE305" i="1"/>
  <c r="AE313" i="1"/>
  <c r="AE316" i="1"/>
  <c r="BU300" i="1"/>
  <c r="DK300" i="1"/>
  <c r="CP300" i="1"/>
  <c r="AZ300" i="1"/>
  <c r="FV300" i="1" s="1"/>
  <c r="FA300" i="1"/>
  <c r="EF300" i="1"/>
  <c r="AJ123" i="1"/>
  <c r="BZ110" i="1"/>
  <c r="EK110" i="1"/>
  <c r="DP110" i="1"/>
  <c r="FF110" i="1"/>
  <c r="AJ138" i="1"/>
  <c r="AJ119" i="1"/>
  <c r="AJ115" i="1"/>
  <c r="BE110" i="1"/>
  <c r="AJ130" i="1"/>
  <c r="CU110" i="1"/>
  <c r="CD326" i="1"/>
  <c r="BI326" i="1"/>
  <c r="AN326" i="1"/>
  <c r="FJ326" i="1" s="1"/>
  <c r="CY326" i="1"/>
  <c r="EO326" i="1"/>
  <c r="DT326" i="1"/>
  <c r="DV127" i="1"/>
  <c r="BK127" i="1"/>
  <c r="DA127" i="1"/>
  <c r="EQ127" i="1"/>
  <c r="CF127" i="1"/>
  <c r="AP127" i="1"/>
  <c r="EA112" i="1"/>
  <c r="DF112" i="1"/>
  <c r="GL112" i="1" s="1"/>
  <c r="BP112" i="1"/>
  <c r="EV112" i="1"/>
  <c r="CK112" i="1"/>
  <c r="AU112" i="1"/>
  <c r="DZ118" i="1"/>
  <c r="Y136" i="1"/>
  <c r="BO118" i="1"/>
  <c r="EU118" i="1"/>
  <c r="DE118" i="1"/>
  <c r="GK118" i="1" s="1"/>
  <c r="Y124" i="1"/>
  <c r="CJ118" i="1"/>
  <c r="AT118" i="1"/>
  <c r="FP118" i="1" s="1"/>
  <c r="Y129" i="1"/>
  <c r="AF324" i="1"/>
  <c r="EG312" i="1"/>
  <c r="DL312" i="1"/>
  <c r="FB312" i="1"/>
  <c r="BV312" i="1"/>
  <c r="CQ312" i="1"/>
  <c r="BA312" i="1"/>
  <c r="FW312" i="1" s="1"/>
  <c r="CH29" i="1"/>
  <c r="DC29" i="1"/>
  <c r="ES29" i="1"/>
  <c r="BM29" i="1"/>
  <c r="AR29" i="1"/>
  <c r="FN29" i="1" s="1"/>
  <c r="DX29" i="1"/>
  <c r="BE30" i="1"/>
  <c r="EK30" i="1"/>
  <c r="DP30" i="1"/>
  <c r="GV30" i="1" s="1"/>
  <c r="CU30" i="1"/>
  <c r="BZ30" i="1"/>
  <c r="FF30" i="1"/>
  <c r="DW32" i="1"/>
  <c r="CG32" i="1"/>
  <c r="ER32" i="1"/>
  <c r="BL32" i="1"/>
  <c r="AQ32" i="1"/>
  <c r="FM32" i="1" s="1"/>
  <c r="DB32" i="1"/>
  <c r="CQ34" i="1"/>
  <c r="BV34" i="1"/>
  <c r="DL34" i="1"/>
  <c r="GR34" i="1" s="1"/>
  <c r="EG34" i="1"/>
  <c r="BA34" i="1"/>
  <c r="FB34" i="1"/>
  <c r="CX37" i="1"/>
  <c r="GD37" i="1" s="1"/>
  <c r="BH37" i="1"/>
  <c r="EN37" i="1"/>
  <c r="AM37" i="1"/>
  <c r="CC37" i="1"/>
  <c r="DS37" i="1"/>
  <c r="AZ15" i="1"/>
  <c r="FA15" i="1"/>
  <c r="DK15" i="1"/>
  <c r="GQ15" i="1" s="1"/>
  <c r="EF15" i="1"/>
  <c r="CP15" i="1"/>
  <c r="BU15" i="1"/>
  <c r="FV15" i="1" s="1"/>
  <c r="BZ39" i="1"/>
  <c r="BE39" i="1"/>
  <c r="EK39" i="1"/>
  <c r="DP39" i="1"/>
  <c r="FF39" i="1"/>
  <c r="CU39" i="1"/>
  <c r="CD19" i="1"/>
  <c r="DT19" i="1"/>
  <c r="AN19" i="1"/>
  <c r="FJ19" i="1" s="1"/>
  <c r="EO19" i="1"/>
  <c r="BI19" i="1"/>
  <c r="CY19" i="1"/>
  <c r="BN43" i="1"/>
  <c r="DD43" i="1"/>
  <c r="ET43" i="1"/>
  <c r="DY43" i="1"/>
  <c r="AS43" i="1"/>
  <c r="FO43" i="1" s="1"/>
  <c r="CI43" i="1"/>
  <c r="EY44" i="1"/>
  <c r="AX44" i="1"/>
  <c r="CN44" i="1"/>
  <c r="ED44" i="1"/>
  <c r="BS44" i="1"/>
  <c r="DI44" i="1"/>
  <c r="GO44" i="1" s="1"/>
  <c r="DC23" i="1"/>
  <c r="BM23" i="1"/>
  <c r="AR23" i="1"/>
  <c r="DX23" i="1"/>
  <c r="CH23" i="1"/>
  <c r="ES23" i="1"/>
  <c r="CM47" i="1"/>
  <c r="EC47" i="1"/>
  <c r="AW47" i="1"/>
  <c r="FS47" i="1" s="1"/>
  <c r="BR47" i="1"/>
  <c r="DH47" i="1"/>
  <c r="EX47" i="1"/>
  <c r="DM25" i="1"/>
  <c r="CR25" i="1"/>
  <c r="BB25" i="1"/>
  <c r="EH25" i="1"/>
  <c r="BW25" i="1"/>
  <c r="FC25" i="1"/>
  <c r="BT241" i="1"/>
  <c r="CO241" i="1"/>
  <c r="AY241" i="1"/>
  <c r="FU241" i="1" s="1"/>
  <c r="DJ241" i="1"/>
  <c r="EE241" i="1"/>
  <c r="EZ241" i="1"/>
  <c r="FE51" i="1"/>
  <c r="BD51" i="1"/>
  <c r="EJ51" i="1"/>
  <c r="DO51" i="1"/>
  <c r="CT51" i="1"/>
  <c r="BY51" i="1"/>
  <c r="AM245" i="1"/>
  <c r="BH245" i="1"/>
  <c r="CC245" i="1"/>
  <c r="CX245" i="1"/>
  <c r="DS245" i="1"/>
  <c r="EN245" i="1"/>
  <c r="ES59" i="1"/>
  <c r="BM59" i="1"/>
  <c r="DC59" i="1"/>
  <c r="CH59" i="1"/>
  <c r="DX59" i="1"/>
  <c r="AR59" i="1"/>
  <c r="CP258" i="1"/>
  <c r="AZ258" i="1"/>
  <c r="FV258" i="1" s="1"/>
  <c r="EF258" i="1"/>
  <c r="FA258" i="1"/>
  <c r="BU258" i="1"/>
  <c r="DK258" i="1"/>
  <c r="EC259" i="1"/>
  <c r="DH259" i="1"/>
  <c r="AW259" i="1"/>
  <c r="BR259" i="1"/>
  <c r="EX259" i="1"/>
  <c r="CM259" i="1"/>
  <c r="FC252" i="1"/>
  <c r="EH252" i="1"/>
  <c r="DM252" i="1"/>
  <c r="GS252" i="1" s="1"/>
  <c r="CR252" i="1"/>
  <c r="BW252" i="1"/>
  <c r="BB252" i="1"/>
  <c r="FX252" i="1" s="1"/>
  <c r="AD62" i="1"/>
  <c r="BT57" i="1"/>
  <c r="CO57" i="1"/>
  <c r="EE57" i="1"/>
  <c r="AY57" i="1"/>
  <c r="FU57" i="1" s="1"/>
  <c r="EZ57" i="1"/>
  <c r="DJ57" i="1"/>
  <c r="EB58" i="1"/>
  <c r="AV58" i="1"/>
  <c r="CL58" i="1"/>
  <c r="BQ58" i="1"/>
  <c r="EW58" i="1"/>
  <c r="DG58" i="1"/>
  <c r="GM58" i="1" s="1"/>
  <c r="ED254" i="1"/>
  <c r="AX254" i="1"/>
  <c r="CN254" i="1"/>
  <c r="DI254" i="1"/>
  <c r="GO254" i="1" s="1"/>
  <c r="EY254" i="1"/>
  <c r="BS254" i="1"/>
  <c r="BC64" i="1"/>
  <c r="CS64" i="1"/>
  <c r="DN64" i="1"/>
  <c r="FD64" i="1"/>
  <c r="EI64" i="1"/>
  <c r="GT64" i="1" s="1"/>
  <c r="AH69" i="1"/>
  <c r="BX64" i="1"/>
  <c r="BE257" i="1"/>
  <c r="BZ257" i="1"/>
  <c r="FF257" i="1"/>
  <c r="DP257" i="1"/>
  <c r="EK257" i="1"/>
  <c r="CU257" i="1"/>
  <c r="GA257" i="1" s="1"/>
  <c r="BL72" i="1"/>
  <c r="ER72" i="1"/>
  <c r="CG72" i="1"/>
  <c r="DW72" i="1"/>
  <c r="DB72" i="1"/>
  <c r="GH72" i="1" s="1"/>
  <c r="AQ72" i="1"/>
  <c r="BD73" i="1"/>
  <c r="EJ73" i="1"/>
  <c r="FE73" i="1"/>
  <c r="DO73" i="1"/>
  <c r="CT73" i="1"/>
  <c r="BY73" i="1"/>
  <c r="BS75" i="1"/>
  <c r="EY75" i="1"/>
  <c r="ED75" i="1"/>
  <c r="AX75" i="1"/>
  <c r="CN75" i="1"/>
  <c r="DI75" i="1"/>
  <c r="EU79" i="1"/>
  <c r="DE79" i="1"/>
  <c r="BO79" i="1"/>
  <c r="CJ79" i="1"/>
  <c r="AT79" i="1"/>
  <c r="DZ79" i="1"/>
  <c r="DT81" i="1"/>
  <c r="CD81" i="1"/>
  <c r="EO81" i="1"/>
  <c r="CY81" i="1"/>
  <c r="BI81" i="1"/>
  <c r="AN81" i="1"/>
  <c r="DO272" i="1"/>
  <c r="CT272" i="1"/>
  <c r="FE272" i="1"/>
  <c r="BD272" i="1"/>
  <c r="EJ272" i="1"/>
  <c r="BY272" i="1"/>
  <c r="AX274" i="1"/>
  <c r="EY274" i="1"/>
  <c r="DI274" i="1"/>
  <c r="CN274" i="1"/>
  <c r="ED274" i="1"/>
  <c r="BS274" i="1"/>
  <c r="DC276" i="1"/>
  <c r="DX276" i="1"/>
  <c r="AR276" i="1"/>
  <c r="FN276" i="1" s="1"/>
  <c r="HD276" i="1" s="1"/>
  <c r="BM276" i="1"/>
  <c r="CH276" i="1"/>
  <c r="ES276" i="1"/>
  <c r="GI276" i="1" s="1"/>
  <c r="GH185" i="1"/>
  <c r="HC185" i="1" s="1"/>
  <c r="GO188" i="1"/>
  <c r="GO198" i="1"/>
  <c r="FR203" i="1"/>
  <c r="GO205" i="1"/>
  <c r="FQ206" i="1"/>
  <c r="EZ92" i="1"/>
  <c r="CO92" i="1"/>
  <c r="EE92" i="1"/>
  <c r="AY92" i="1"/>
  <c r="BT92" i="1"/>
  <c r="DJ92" i="1"/>
  <c r="EW93" i="1"/>
  <c r="CL93" i="1"/>
  <c r="EB93" i="1"/>
  <c r="AV93" i="1"/>
  <c r="BQ93" i="1"/>
  <c r="DG93" i="1"/>
  <c r="ET94" i="1"/>
  <c r="CI94" i="1"/>
  <c r="AS94" i="1"/>
  <c r="FO94" i="1" s="1"/>
  <c r="DD94" i="1"/>
  <c r="BN94" i="1"/>
  <c r="DY94" i="1"/>
  <c r="DV95" i="1"/>
  <c r="DA95" i="1"/>
  <c r="BK95" i="1"/>
  <c r="EQ95" i="1"/>
  <c r="CF95" i="1"/>
  <c r="AP95" i="1"/>
  <c r="CX96" i="1"/>
  <c r="BH96" i="1"/>
  <c r="EN96" i="1"/>
  <c r="DS96" i="1"/>
  <c r="CC96" i="1"/>
  <c r="AM96" i="1"/>
  <c r="FI96" i="1" s="1"/>
  <c r="DN213" i="1"/>
  <c r="GT213" i="1" s="1"/>
  <c r="BC213" i="1"/>
  <c r="EI213" i="1"/>
  <c r="CS213" i="1"/>
  <c r="FD213" i="1"/>
  <c r="BX213" i="1"/>
  <c r="DK97" i="1"/>
  <c r="BU97" i="1"/>
  <c r="EF97" i="1"/>
  <c r="CP97" i="1"/>
  <c r="AZ97" i="1"/>
  <c r="FA97" i="1"/>
  <c r="Q330" i="1"/>
  <c r="Q322" i="1"/>
  <c r="EM307" i="1"/>
  <c r="CW307" i="1"/>
  <c r="DR307" i="1"/>
  <c r="Q317" i="1"/>
  <c r="AL307" i="1"/>
  <c r="CB307" i="1"/>
  <c r="BG307" i="1"/>
  <c r="EM85" i="1"/>
  <c r="CW85" i="1"/>
  <c r="BG85" i="1"/>
  <c r="DR85" i="1"/>
  <c r="AL85" i="1"/>
  <c r="CB85" i="1"/>
  <c r="AL250" i="1"/>
  <c r="EM250" i="1"/>
  <c r="BG250" i="1"/>
  <c r="DR250" i="1"/>
  <c r="CB250" i="1"/>
  <c r="CW250" i="1"/>
  <c r="GC250" i="1" s="1"/>
  <c r="DR6" i="1"/>
  <c r="CB6" i="1"/>
  <c r="CW6" i="1"/>
  <c r="BG6" i="1"/>
  <c r="AL6" i="1"/>
  <c r="EM6" i="1"/>
  <c r="AE145" i="1"/>
  <c r="DK140" i="1"/>
  <c r="BU140" i="1"/>
  <c r="CP140" i="1"/>
  <c r="FA140" i="1"/>
  <c r="EF140" i="1"/>
  <c r="AZ140" i="1"/>
  <c r="AG346" i="1"/>
  <c r="AG338" i="1"/>
  <c r="AG342" i="1"/>
  <c r="AG353" i="1"/>
  <c r="BW333" i="1"/>
  <c r="FC333" i="1"/>
  <c r="DM333" i="1"/>
  <c r="GS333" i="1" s="1"/>
  <c r="HN333" i="1" s="1"/>
  <c r="EH333" i="1"/>
  <c r="CR333" i="1"/>
  <c r="BB333" i="1"/>
  <c r="FX333" i="1" s="1"/>
  <c r="EO144" i="1"/>
  <c r="AN144" i="1"/>
  <c r="DT144" i="1"/>
  <c r="CY144" i="1"/>
  <c r="CD144" i="1"/>
  <c r="BI144" i="1"/>
  <c r="FE144" i="1"/>
  <c r="BD144" i="1"/>
  <c r="FZ144" i="1" s="1"/>
  <c r="EJ144" i="1"/>
  <c r="BY144" i="1"/>
  <c r="CT144" i="1"/>
  <c r="DO144" i="1"/>
  <c r="EQ149" i="1"/>
  <c r="AP149" i="1"/>
  <c r="DV149" i="1"/>
  <c r="BK149" i="1"/>
  <c r="CF149" i="1"/>
  <c r="DA149" i="1"/>
  <c r="U160" i="1"/>
  <c r="CS150" i="1"/>
  <c r="BX150" i="1"/>
  <c r="AH161" i="1"/>
  <c r="AH156" i="1"/>
  <c r="EI150" i="1"/>
  <c r="AH168" i="1"/>
  <c r="DN150" i="1"/>
  <c r="FD150" i="1"/>
  <c r="BC150" i="1"/>
  <c r="AB165" i="1"/>
  <c r="EC153" i="1"/>
  <c r="CM153" i="1"/>
  <c r="EX153" i="1"/>
  <c r="BR153" i="1"/>
  <c r="DH153" i="1"/>
  <c r="AW153" i="1"/>
  <c r="DM350" i="1"/>
  <c r="FC350" i="1"/>
  <c r="BW350" i="1"/>
  <c r="EH350" i="1"/>
  <c r="BB350" i="1"/>
  <c r="CR350" i="1"/>
  <c r="S113" i="1"/>
  <c r="CD108" i="1"/>
  <c r="DT108" i="1"/>
  <c r="AN108" i="1"/>
  <c r="FJ108" i="1" s="1"/>
  <c r="EO108" i="1"/>
  <c r="CY108" i="1"/>
  <c r="BI108" i="1"/>
  <c r="U306" i="1"/>
  <c r="U314" i="1"/>
  <c r="U310" i="1"/>
  <c r="DA301" i="1"/>
  <c r="BK301" i="1"/>
  <c r="AP301" i="1"/>
  <c r="CF301" i="1"/>
  <c r="DV301" i="1"/>
  <c r="EQ301" i="1"/>
  <c r="Z139" i="1"/>
  <c r="EA116" i="1"/>
  <c r="CK116" i="1"/>
  <c r="Z131" i="1"/>
  <c r="DF116" i="1"/>
  <c r="AU116" i="1"/>
  <c r="EV116" i="1"/>
  <c r="BP116" i="1"/>
  <c r="Z126" i="1"/>
  <c r="AW326" i="1"/>
  <c r="BR326" i="1"/>
  <c r="CM326" i="1"/>
  <c r="DH326" i="1"/>
  <c r="EC326" i="1"/>
  <c r="EX326" i="1"/>
  <c r="EZ318" i="1"/>
  <c r="DJ318" i="1"/>
  <c r="EE318" i="1"/>
  <c r="CO318" i="1"/>
  <c r="BT318" i="1"/>
  <c r="AY318" i="1"/>
  <c r="EA118" i="1"/>
  <c r="DF118" i="1"/>
  <c r="GL118" i="1" s="1"/>
  <c r="Z136" i="1"/>
  <c r="AU118" i="1"/>
  <c r="EV118" i="1"/>
  <c r="Z124" i="1"/>
  <c r="CK118" i="1"/>
  <c r="BP118" i="1"/>
  <c r="Z129" i="1"/>
  <c r="AG324" i="1"/>
  <c r="FC312" i="1"/>
  <c r="EH312" i="1"/>
  <c r="DM312" i="1"/>
  <c r="BW312" i="1"/>
  <c r="CR312" i="1"/>
  <c r="BB312" i="1"/>
  <c r="DY6" i="1"/>
  <c r="DD6" i="1"/>
  <c r="GJ6" i="1" s="1"/>
  <c r="BN6" i="1"/>
  <c r="CI6" i="1"/>
  <c r="AS6" i="1"/>
  <c r="ET6" i="1"/>
  <c r="EN31" i="1"/>
  <c r="AM31" i="1"/>
  <c r="CC31" i="1"/>
  <c r="BH31" i="1"/>
  <c r="CX31" i="1"/>
  <c r="GD31" i="1" s="1"/>
  <c r="DS31" i="1"/>
  <c r="DX32" i="1"/>
  <c r="CH32" i="1"/>
  <c r="AR32" i="1"/>
  <c r="FN32" i="1" s="1"/>
  <c r="ES32" i="1"/>
  <c r="DC32" i="1"/>
  <c r="BM32" i="1"/>
  <c r="EX10" i="1"/>
  <c r="EC10" i="1"/>
  <c r="AW10" i="1"/>
  <c r="DH10" i="1"/>
  <c r="CM10" i="1"/>
  <c r="BR10" i="1"/>
  <c r="BW34" i="1"/>
  <c r="CR34" i="1"/>
  <c r="DM34" i="1"/>
  <c r="GS34" i="1" s="1"/>
  <c r="EH34" i="1"/>
  <c r="BB34" i="1"/>
  <c r="FC34" i="1"/>
  <c r="CL37" i="1"/>
  <c r="AV37" i="1"/>
  <c r="EB37" i="1"/>
  <c r="DG37" i="1"/>
  <c r="EW37" i="1"/>
  <c r="BQ37" i="1"/>
  <c r="BA38" i="1"/>
  <c r="CQ38" i="1"/>
  <c r="BV38" i="1"/>
  <c r="DL38" i="1"/>
  <c r="EG38" i="1"/>
  <c r="FB38" i="1"/>
  <c r="EN40" i="1"/>
  <c r="AM40" i="1"/>
  <c r="DS40" i="1"/>
  <c r="CC40" i="1"/>
  <c r="BH40" i="1"/>
  <c r="CX40" i="1"/>
  <c r="BC49" i="1"/>
  <c r="DN49" i="1"/>
  <c r="GT49" i="1" s="1"/>
  <c r="CS49" i="1"/>
  <c r="BX49" i="1"/>
  <c r="EI49" i="1"/>
  <c r="FD49" i="1"/>
  <c r="AO19" i="1"/>
  <c r="DU19" i="1"/>
  <c r="CE19" i="1"/>
  <c r="EP19" i="1"/>
  <c r="BJ19" i="1"/>
  <c r="CZ19" i="1"/>
  <c r="AQ21" i="1"/>
  <c r="CG21" i="1"/>
  <c r="DW21" i="1"/>
  <c r="DB21" i="1"/>
  <c r="BL21" i="1"/>
  <c r="ER21" i="1"/>
  <c r="FE22" i="1"/>
  <c r="DO22" i="1"/>
  <c r="CT22" i="1"/>
  <c r="BD22" i="1"/>
  <c r="EJ22" i="1"/>
  <c r="BY22" i="1"/>
  <c r="DV24" i="1"/>
  <c r="AP24" i="1"/>
  <c r="BK24" i="1"/>
  <c r="FL24" i="1" s="1"/>
  <c r="EQ24" i="1"/>
  <c r="CF24" i="1"/>
  <c r="DA24" i="1"/>
  <c r="GG24" i="1" s="1"/>
  <c r="BU50" i="1"/>
  <c r="EF50" i="1"/>
  <c r="AZ50" i="1"/>
  <c r="DK50" i="1"/>
  <c r="FA50" i="1"/>
  <c r="CP50" i="1"/>
  <c r="BR242" i="1"/>
  <c r="DH242" i="1"/>
  <c r="GN242" i="1" s="1"/>
  <c r="AW242" i="1"/>
  <c r="FS242" i="1" s="1"/>
  <c r="EC242" i="1"/>
  <c r="EX242" i="1"/>
  <c r="CM242" i="1"/>
  <c r="FC52" i="1"/>
  <c r="BW52" i="1"/>
  <c r="CR52" i="1"/>
  <c r="BB52" i="1"/>
  <c r="FX52" i="1" s="1"/>
  <c r="EH52" i="1"/>
  <c r="DM52" i="1"/>
  <c r="BD245" i="1"/>
  <c r="BY245" i="1"/>
  <c r="CT245" i="1"/>
  <c r="EJ245" i="1"/>
  <c r="FE245" i="1"/>
  <c r="DO245" i="1"/>
  <c r="GU245" i="1" s="1"/>
  <c r="EG173" i="1"/>
  <c r="CQ173" i="1"/>
  <c r="FB173" i="1"/>
  <c r="BA173" i="1"/>
  <c r="BV173" i="1"/>
  <c r="DL173" i="1"/>
  <c r="EN252" i="1"/>
  <c r="DS252" i="1"/>
  <c r="CX252" i="1"/>
  <c r="GD252" i="1" s="1"/>
  <c r="CC252" i="1"/>
  <c r="BH252" i="1"/>
  <c r="AM252" i="1"/>
  <c r="FI252" i="1" s="1"/>
  <c r="FD56" i="1"/>
  <c r="DN56" i="1"/>
  <c r="BX56" i="1"/>
  <c r="EI56" i="1"/>
  <c r="CS56" i="1"/>
  <c r="BC56" i="1"/>
  <c r="AH61" i="1"/>
  <c r="BM261" i="1"/>
  <c r="AR261" i="1"/>
  <c r="DX261" i="1"/>
  <c r="ES261" i="1"/>
  <c r="DC261" i="1"/>
  <c r="GI261" i="1" s="1"/>
  <c r="CH261" i="1"/>
  <c r="EP249" i="1"/>
  <c r="AO249" i="1"/>
  <c r="CZ249" i="1"/>
  <c r="DU249" i="1"/>
  <c r="BJ249" i="1"/>
  <c r="CE249" i="1"/>
  <c r="FK249" i="1" s="1"/>
  <c r="EU67" i="1"/>
  <c r="AT67" i="1"/>
  <c r="FP67" i="1" s="1"/>
  <c r="DZ67" i="1"/>
  <c r="CJ67" i="1"/>
  <c r="BO67" i="1"/>
  <c r="DE67" i="1"/>
  <c r="GK67" i="1" s="1"/>
  <c r="EW255" i="1"/>
  <c r="EB255" i="1"/>
  <c r="AV255" i="1"/>
  <c r="FR255" i="1" s="1"/>
  <c r="DG255" i="1"/>
  <c r="GM255" i="1" s="1"/>
  <c r="CL255" i="1"/>
  <c r="BQ255" i="1"/>
  <c r="FB65" i="1"/>
  <c r="DL65" i="1"/>
  <c r="GR65" i="1" s="1"/>
  <c r="EG65" i="1"/>
  <c r="BV65" i="1"/>
  <c r="BA65" i="1"/>
  <c r="CQ65" i="1"/>
  <c r="FW65" i="1" s="1"/>
  <c r="AF70" i="1"/>
  <c r="BC175" i="1"/>
  <c r="FD175" i="1"/>
  <c r="BX175" i="1"/>
  <c r="DN175" i="1"/>
  <c r="EI175" i="1"/>
  <c r="CS175" i="1"/>
  <c r="DH73" i="1"/>
  <c r="EC73" i="1"/>
  <c r="AW73" i="1"/>
  <c r="EX73" i="1"/>
  <c r="BR73" i="1"/>
  <c r="CM73" i="1"/>
  <c r="DB75" i="1"/>
  <c r="BL75" i="1"/>
  <c r="ER75" i="1"/>
  <c r="DW75" i="1"/>
  <c r="CG75" i="1"/>
  <c r="AQ75" i="1"/>
  <c r="FM75" i="1" s="1"/>
  <c r="CX79" i="1"/>
  <c r="GD79" i="1" s="1"/>
  <c r="DS79" i="1"/>
  <c r="BH79" i="1"/>
  <c r="EN79" i="1"/>
  <c r="AM79" i="1"/>
  <c r="FI79" i="1" s="1"/>
  <c r="CC79" i="1"/>
  <c r="BU80" i="1"/>
  <c r="DK80" i="1"/>
  <c r="GQ80" i="1" s="1"/>
  <c r="AZ80" i="1"/>
  <c r="FV80" i="1" s="1"/>
  <c r="HL80" i="1" s="1"/>
  <c r="EF80" i="1"/>
  <c r="CP80" i="1"/>
  <c r="FA80" i="1"/>
  <c r="FF81" i="1"/>
  <c r="BZ81" i="1"/>
  <c r="EK81" i="1"/>
  <c r="CU81" i="1"/>
  <c r="BE81" i="1"/>
  <c r="GA81" i="1" s="1"/>
  <c r="DP81" i="1"/>
  <c r="AQ274" i="1"/>
  <c r="ER274" i="1"/>
  <c r="CG274" i="1"/>
  <c r="DW274" i="1"/>
  <c r="DB274" i="1"/>
  <c r="BL274" i="1"/>
  <c r="EJ275" i="1"/>
  <c r="BD275" i="1"/>
  <c r="CT275" i="1"/>
  <c r="BY275" i="1"/>
  <c r="FE275" i="1"/>
  <c r="DO275" i="1"/>
  <c r="ED87" i="1"/>
  <c r="AX87" i="1"/>
  <c r="BS87" i="1"/>
  <c r="EY87" i="1"/>
  <c r="CN87" i="1"/>
  <c r="DI87" i="1"/>
  <c r="GO87" i="1" s="1"/>
  <c r="GH188" i="1"/>
  <c r="HK188" i="1"/>
  <c r="GS197" i="1"/>
  <c r="FM198" i="1"/>
  <c r="HC198" i="1" s="1"/>
  <c r="GN203" i="1"/>
  <c r="FA92" i="1"/>
  <c r="DK92" i="1"/>
  <c r="EF92" i="1"/>
  <c r="CP92" i="1"/>
  <c r="AZ92" i="1"/>
  <c r="BU92" i="1"/>
  <c r="EX93" i="1"/>
  <c r="CM93" i="1"/>
  <c r="EC93" i="1"/>
  <c r="AW93" i="1"/>
  <c r="FS93" i="1" s="1"/>
  <c r="BR93" i="1"/>
  <c r="DH93" i="1"/>
  <c r="BO94" i="1"/>
  <c r="CJ94" i="1"/>
  <c r="DE94" i="1"/>
  <c r="DZ94" i="1"/>
  <c r="AT94" i="1"/>
  <c r="EU94" i="1"/>
  <c r="AQ95" i="1"/>
  <c r="ER95" i="1"/>
  <c r="DW95" i="1"/>
  <c r="CG95" i="1"/>
  <c r="DB95" i="1"/>
  <c r="BL95" i="1"/>
  <c r="DT96" i="1"/>
  <c r="CY96" i="1"/>
  <c r="GE96" i="1" s="1"/>
  <c r="BI96" i="1"/>
  <c r="EO96" i="1"/>
  <c r="AN96" i="1"/>
  <c r="CD96" i="1"/>
  <c r="EJ96" i="1"/>
  <c r="DO96" i="1"/>
  <c r="BY96" i="1"/>
  <c r="FE96" i="1"/>
  <c r="BD96" i="1"/>
  <c r="CT96" i="1"/>
  <c r="FB97" i="1"/>
  <c r="BA97" i="1"/>
  <c r="FW97" i="1" s="1"/>
  <c r="DL97" i="1"/>
  <c r="BV97" i="1"/>
  <c r="EG97" i="1"/>
  <c r="CQ97" i="1"/>
  <c r="Q351" i="1"/>
  <c r="DR340" i="1"/>
  <c r="CW340" i="1"/>
  <c r="EM340" i="1"/>
  <c r="AL340" i="1"/>
  <c r="CB340" i="1"/>
  <c r="BG340" i="1"/>
  <c r="EM54" i="1"/>
  <c r="CW54" i="1"/>
  <c r="CB54" i="1"/>
  <c r="AL54" i="1"/>
  <c r="BG54" i="1"/>
  <c r="DR54" i="1"/>
  <c r="BG5" i="1"/>
  <c r="DR5" i="1"/>
  <c r="CB5" i="1"/>
  <c r="AL5" i="1"/>
  <c r="EM5" i="1"/>
  <c r="CW5" i="1"/>
  <c r="GC5" i="1" s="1"/>
  <c r="AE33" i="1"/>
  <c r="AE10" i="1"/>
  <c r="AD302" i="1"/>
  <c r="AD111" i="1"/>
  <c r="AA268" i="1"/>
  <c r="AA77" i="1"/>
  <c r="V33" i="1"/>
  <c r="V10" i="1"/>
  <c r="AE267" i="1"/>
  <c r="AE76" i="1"/>
  <c r="AE176" i="1"/>
  <c r="AG302" i="1"/>
  <c r="AG111" i="1"/>
  <c r="W302" i="1"/>
  <c r="W111" i="1"/>
  <c r="S33" i="1"/>
  <c r="S10" i="1"/>
  <c r="Z268" i="1"/>
  <c r="Z77" i="1"/>
  <c r="AA267" i="1"/>
  <c r="AA176" i="1"/>
  <c r="AA76" i="1"/>
  <c r="AE268" i="1"/>
  <c r="AE77" i="1"/>
  <c r="AF267" i="1"/>
  <c r="AF176" i="1"/>
  <c r="AF76" i="1"/>
  <c r="GC212" i="1"/>
  <c r="GX212" i="1" s="1"/>
  <c r="AF145" i="1"/>
  <c r="BA140" i="1"/>
  <c r="EG140" i="1"/>
  <c r="CQ140" i="1"/>
  <c r="DL140" i="1"/>
  <c r="GR140" i="1" s="1"/>
  <c r="BV140" i="1"/>
  <c r="FB140" i="1"/>
  <c r="AH346" i="1"/>
  <c r="AH338" i="1"/>
  <c r="AH342" i="1"/>
  <c r="AH353" i="1"/>
  <c r="BX333" i="1"/>
  <c r="FD333" i="1"/>
  <c r="DN333" i="1"/>
  <c r="BC333" i="1"/>
  <c r="EI333" i="1"/>
  <c r="CS333" i="1"/>
  <c r="EP144" i="1"/>
  <c r="DU144" i="1"/>
  <c r="CE144" i="1"/>
  <c r="AO144" i="1"/>
  <c r="BJ144" i="1"/>
  <c r="CZ144" i="1"/>
  <c r="GF144" i="1" s="1"/>
  <c r="FF144" i="1"/>
  <c r="BE144" i="1"/>
  <c r="EK144" i="1"/>
  <c r="CU144" i="1"/>
  <c r="BZ144" i="1"/>
  <c r="DP144" i="1"/>
  <c r="GV144" i="1" s="1"/>
  <c r="ER149" i="1"/>
  <c r="BL149" i="1"/>
  <c r="CG149" i="1"/>
  <c r="V160" i="1"/>
  <c r="DW149" i="1"/>
  <c r="DB149" i="1"/>
  <c r="GH149" i="1" s="1"/>
  <c r="AQ149" i="1"/>
  <c r="FE150" i="1"/>
  <c r="EJ150" i="1"/>
  <c r="AI168" i="1"/>
  <c r="DO150" i="1"/>
  <c r="BY150" i="1"/>
  <c r="AI161" i="1"/>
  <c r="CT150" i="1"/>
  <c r="BD150" i="1"/>
  <c r="AI156" i="1"/>
  <c r="ED153" i="1"/>
  <c r="EY153" i="1"/>
  <c r="BS153" i="1"/>
  <c r="DI153" i="1"/>
  <c r="GO153" i="1" s="1"/>
  <c r="AC165" i="1"/>
  <c r="CN153" i="1"/>
  <c r="AX153" i="1"/>
  <c r="FT153" i="1" s="1"/>
  <c r="EI159" i="1"/>
  <c r="FD159" i="1"/>
  <c r="BX159" i="1"/>
  <c r="BC159" i="1"/>
  <c r="FY159" i="1" s="1"/>
  <c r="DN159" i="1"/>
  <c r="GT159" i="1" s="1"/>
  <c r="CS159" i="1"/>
  <c r="AJ304" i="1"/>
  <c r="EK299" i="1"/>
  <c r="CU299" i="1"/>
  <c r="DP299" i="1"/>
  <c r="BZ299" i="1"/>
  <c r="FF299" i="1"/>
  <c r="BE299" i="1"/>
  <c r="GA299" i="1" s="1"/>
  <c r="V130" i="1"/>
  <c r="DW110" i="1"/>
  <c r="AQ110" i="1"/>
  <c r="V123" i="1"/>
  <c r="CG110" i="1"/>
  <c r="V138" i="1"/>
  <c r="BL110" i="1"/>
  <c r="ER110" i="1"/>
  <c r="V115" i="1"/>
  <c r="DB110" i="1"/>
  <c r="V119" i="1"/>
  <c r="X319" i="1"/>
  <c r="DY308" i="1"/>
  <c r="DD308" i="1"/>
  <c r="ET308" i="1"/>
  <c r="CI308" i="1"/>
  <c r="BN308" i="1"/>
  <c r="AS308" i="1"/>
  <c r="DI135" i="1"/>
  <c r="ED135" i="1"/>
  <c r="CN135" i="1"/>
  <c r="AX135" i="1"/>
  <c r="BS135" i="1"/>
  <c r="EY135" i="1"/>
  <c r="T230" i="1"/>
  <c r="AO229" i="1"/>
  <c r="DU229" i="1"/>
  <c r="CZ229" i="1"/>
  <c r="GF229" i="1" s="1"/>
  <c r="CE229" i="1"/>
  <c r="BJ229" i="1"/>
  <c r="EP229" i="1"/>
  <c r="CU229" i="1"/>
  <c r="AJ230" i="1"/>
  <c r="BE229" i="1"/>
  <c r="EK229" i="1"/>
  <c r="BZ229" i="1"/>
  <c r="FF229" i="1"/>
  <c r="DP229" i="1"/>
  <c r="AF323" i="1"/>
  <c r="EG311" i="1"/>
  <c r="DL311" i="1"/>
  <c r="FB311" i="1"/>
  <c r="BV311" i="1"/>
  <c r="BA311" i="1"/>
  <c r="FW311" i="1" s="1"/>
  <c r="CQ311" i="1"/>
  <c r="FD121" i="1"/>
  <c r="AH133" i="1"/>
  <c r="BX121" i="1"/>
  <c r="CS121" i="1"/>
  <c r="BC121" i="1"/>
  <c r="EI121" i="1"/>
  <c r="DN121" i="1"/>
  <c r="GT121" i="1" s="1"/>
  <c r="AO28" i="1"/>
  <c r="DU28" i="1"/>
  <c r="CE28" i="1"/>
  <c r="BJ28" i="1"/>
  <c r="EP28" i="1"/>
  <c r="CZ28" i="1"/>
  <c r="GF28" i="1" s="1"/>
  <c r="DZ6" i="1"/>
  <c r="DE6" i="1"/>
  <c r="BO6" i="1"/>
  <c r="CJ6" i="1"/>
  <c r="AT6" i="1"/>
  <c r="FP6" i="1" s="1"/>
  <c r="EU6" i="1"/>
  <c r="GK6" i="1" s="1"/>
  <c r="HF6" i="1" s="1"/>
  <c r="EO8" i="1"/>
  <c r="CY8" i="1"/>
  <c r="DT8" i="1"/>
  <c r="BI8" i="1"/>
  <c r="AN8" i="1"/>
  <c r="CD8" i="1"/>
  <c r="BH34" i="1"/>
  <c r="CC34" i="1"/>
  <c r="CX34" i="1"/>
  <c r="DS34" i="1"/>
  <c r="AM34" i="1"/>
  <c r="EN34" i="1"/>
  <c r="ES12" i="1"/>
  <c r="AR12" i="1"/>
  <c r="CH12" i="1"/>
  <c r="BM12" i="1"/>
  <c r="DX12" i="1"/>
  <c r="DC12" i="1"/>
  <c r="GI12" i="1" s="1"/>
  <c r="EK37" i="1"/>
  <c r="DP37" i="1"/>
  <c r="BE37" i="1"/>
  <c r="CU37" i="1"/>
  <c r="BZ37" i="1"/>
  <c r="FF37" i="1"/>
  <c r="BL16" i="1"/>
  <c r="AQ16" i="1"/>
  <c r="DB16" i="1"/>
  <c r="CG16" i="1"/>
  <c r="DW16" i="1"/>
  <c r="ER16" i="1"/>
  <c r="DG40" i="1"/>
  <c r="EW40" i="1"/>
  <c r="CL40" i="1"/>
  <c r="BQ40" i="1"/>
  <c r="EB40" i="1"/>
  <c r="AV40" i="1"/>
  <c r="FR40" i="1" s="1"/>
  <c r="BN41" i="1"/>
  <c r="DD41" i="1"/>
  <c r="CI41" i="1"/>
  <c r="DY41" i="1"/>
  <c r="ET41" i="1"/>
  <c r="AS41" i="1"/>
  <c r="CK43" i="1"/>
  <c r="BP43" i="1"/>
  <c r="AU43" i="1"/>
  <c r="EA43" i="1"/>
  <c r="EV43" i="1"/>
  <c r="DF43" i="1"/>
  <c r="GL43" i="1" s="1"/>
  <c r="FA44" i="1"/>
  <c r="AZ44" i="1"/>
  <c r="EF44" i="1"/>
  <c r="BU44" i="1"/>
  <c r="CP44" i="1"/>
  <c r="DK44" i="1"/>
  <c r="DZ23" i="1"/>
  <c r="DE23" i="1"/>
  <c r="GK23" i="1" s="1"/>
  <c r="BO23" i="1"/>
  <c r="AT23" i="1"/>
  <c r="CJ23" i="1"/>
  <c r="FP23" i="1" s="1"/>
  <c r="EU23" i="1"/>
  <c r="EZ47" i="1"/>
  <c r="DJ47" i="1"/>
  <c r="BT47" i="1"/>
  <c r="EE47" i="1"/>
  <c r="AY47" i="1"/>
  <c r="CO47" i="1"/>
  <c r="DO48" i="1"/>
  <c r="FE48" i="1"/>
  <c r="CT48" i="1"/>
  <c r="BD48" i="1"/>
  <c r="BY48" i="1"/>
  <c r="EJ48" i="1"/>
  <c r="BV241" i="1"/>
  <c r="CQ241" i="1"/>
  <c r="BA241" i="1"/>
  <c r="FW241" i="1" s="1"/>
  <c r="DL241" i="1"/>
  <c r="GR241" i="1" s="1"/>
  <c r="FB241" i="1"/>
  <c r="EG241" i="1"/>
  <c r="BH52" i="1"/>
  <c r="AM52" i="1"/>
  <c r="EN52" i="1"/>
  <c r="CC52" i="1"/>
  <c r="DS52" i="1"/>
  <c r="CX52" i="1"/>
  <c r="GD52" i="1" s="1"/>
  <c r="AO245" i="1"/>
  <c r="CE245" i="1"/>
  <c r="BJ245" i="1"/>
  <c r="CZ245" i="1"/>
  <c r="GF245" i="1" s="1"/>
  <c r="DU245" i="1"/>
  <c r="EP245" i="1"/>
  <c r="DE59" i="1"/>
  <c r="EU59" i="1"/>
  <c r="BO59" i="1"/>
  <c r="CJ59" i="1"/>
  <c r="DZ59" i="1"/>
  <c r="AT59" i="1"/>
  <c r="FP59" i="1" s="1"/>
  <c r="BB250" i="1"/>
  <c r="BW250" i="1"/>
  <c r="EH250" i="1"/>
  <c r="FC250" i="1"/>
  <c r="CR250" i="1"/>
  <c r="DM250" i="1"/>
  <c r="EE251" i="1"/>
  <c r="DJ251" i="1"/>
  <c r="CO251" i="1"/>
  <c r="AY251" i="1"/>
  <c r="BT251" i="1"/>
  <c r="EZ251" i="1"/>
  <c r="FE252" i="1"/>
  <c r="EJ252" i="1"/>
  <c r="BY252" i="1"/>
  <c r="DO252" i="1"/>
  <c r="GU252" i="1" s="1"/>
  <c r="CT252" i="1"/>
  <c r="BD252" i="1"/>
  <c r="BV57" i="1"/>
  <c r="FB57" i="1"/>
  <c r="DL57" i="1"/>
  <c r="AF62" i="1"/>
  <c r="BA57" i="1"/>
  <c r="CQ57" i="1"/>
  <c r="EG57" i="1"/>
  <c r="ED58" i="1"/>
  <c r="AX58" i="1"/>
  <c r="CN58" i="1"/>
  <c r="DI58" i="1"/>
  <c r="EY58" i="1"/>
  <c r="BS58" i="1"/>
  <c r="FA254" i="1"/>
  <c r="DK254" i="1"/>
  <c r="EF254" i="1"/>
  <c r="AZ254" i="1"/>
  <c r="BU254" i="1"/>
  <c r="CP254" i="1"/>
  <c r="AJ69" i="1"/>
  <c r="BE64" i="1"/>
  <c r="EK64" i="1"/>
  <c r="BZ64" i="1"/>
  <c r="DP64" i="1"/>
  <c r="FF64" i="1"/>
  <c r="CU64" i="1"/>
  <c r="CY175" i="1"/>
  <c r="BI175" i="1"/>
  <c r="AN175" i="1"/>
  <c r="CD175" i="1"/>
  <c r="DT175" i="1"/>
  <c r="EO175" i="1"/>
  <c r="DD72" i="1"/>
  <c r="ET72" i="1"/>
  <c r="CI72" i="1"/>
  <c r="BN72" i="1"/>
  <c r="AS72" i="1"/>
  <c r="FO72" i="1" s="1"/>
  <c r="DY72" i="1"/>
  <c r="EN74" i="1"/>
  <c r="BH74" i="1"/>
  <c r="AM74" i="1"/>
  <c r="FI74" i="1" s="1"/>
  <c r="DS74" i="1"/>
  <c r="CC74" i="1"/>
  <c r="CX74" i="1"/>
  <c r="EF75" i="1"/>
  <c r="AZ75" i="1"/>
  <c r="FV75" i="1" s="1"/>
  <c r="DK75" i="1"/>
  <c r="BU75" i="1"/>
  <c r="FA75" i="1"/>
  <c r="CP75" i="1"/>
  <c r="DG79" i="1"/>
  <c r="CL79" i="1"/>
  <c r="AV79" i="1"/>
  <c r="EW79" i="1"/>
  <c r="BQ79" i="1"/>
  <c r="EB79" i="1"/>
  <c r="EQ81" i="1"/>
  <c r="CF81" i="1"/>
  <c r="AP81" i="1"/>
  <c r="BK81" i="1"/>
  <c r="DV81" i="1"/>
  <c r="DA81" i="1"/>
  <c r="GG81" i="1" s="1"/>
  <c r="EV82" i="1"/>
  <c r="DF82" i="1"/>
  <c r="BP82" i="1"/>
  <c r="EA82" i="1"/>
  <c r="AU82" i="1"/>
  <c r="CK82" i="1"/>
  <c r="AO84" i="1"/>
  <c r="DU84" i="1"/>
  <c r="BJ84" i="1"/>
  <c r="EP84" i="1"/>
  <c r="CZ84" i="1"/>
  <c r="CE84" i="1"/>
  <c r="CR85" i="1"/>
  <c r="EH85" i="1"/>
  <c r="BB85" i="1"/>
  <c r="BW85" i="1"/>
  <c r="FC85" i="1"/>
  <c r="DM85" i="1"/>
  <c r="GS85" i="1" s="1"/>
  <c r="FJ184" i="1"/>
  <c r="GZ184" i="1" s="1"/>
  <c r="GT187" i="1"/>
  <c r="EO89" i="1"/>
  <c r="AN89" i="1"/>
  <c r="DT89" i="1"/>
  <c r="CY89" i="1"/>
  <c r="GE89" i="1" s="1"/>
  <c r="BI89" i="1"/>
  <c r="CD89" i="1"/>
  <c r="FQ197" i="1"/>
  <c r="HG197" i="1" s="1"/>
  <c r="GI198" i="1"/>
  <c r="AS282" i="1"/>
  <c r="BN282" i="1"/>
  <c r="DD282" i="1"/>
  <c r="GJ282" i="1" s="1"/>
  <c r="CI282" i="1"/>
  <c r="DY282" i="1"/>
  <c r="ET282" i="1"/>
  <c r="GG203" i="1"/>
  <c r="FQ204" i="1"/>
  <c r="HG204" i="1" s="1"/>
  <c r="GF206" i="1"/>
  <c r="HA206" i="1" s="1"/>
  <c r="DR288" i="1"/>
  <c r="AL288" i="1"/>
  <c r="CB288" i="1"/>
  <c r="CW288" i="1"/>
  <c r="EM288" i="1"/>
  <c r="BG288" i="1"/>
  <c r="Q68" i="1"/>
  <c r="DR63" i="1"/>
  <c r="AL63" i="1"/>
  <c r="CB63" i="1"/>
  <c r="CW63" i="1"/>
  <c r="GC63" i="1" s="1"/>
  <c r="BG63" i="1"/>
  <c r="EM63" i="1"/>
  <c r="CB35" i="1"/>
  <c r="AL35" i="1"/>
  <c r="EM35" i="1"/>
  <c r="DR35" i="1"/>
  <c r="CW35" i="1"/>
  <c r="GC35" i="1" s="1"/>
  <c r="BG35" i="1"/>
  <c r="FK207" i="1"/>
  <c r="HA207" i="1" s="1"/>
  <c r="AD345" i="1"/>
  <c r="AD337" i="1"/>
  <c r="AD348" i="1"/>
  <c r="AY332" i="1"/>
  <c r="DJ332" i="1"/>
  <c r="EE332" i="1"/>
  <c r="EZ332" i="1"/>
  <c r="CO332" i="1"/>
  <c r="BT332" i="1"/>
  <c r="CT142" i="1"/>
  <c r="AI151" i="1"/>
  <c r="AI170" i="1"/>
  <c r="AI162" i="1"/>
  <c r="AI155" i="1"/>
  <c r="BD142" i="1"/>
  <c r="EJ142" i="1"/>
  <c r="DO142" i="1"/>
  <c r="FE142" i="1"/>
  <c r="BY142" i="1"/>
  <c r="AI147" i="1"/>
  <c r="W351" i="1"/>
  <c r="DC340" i="1"/>
  <c r="ES340" i="1"/>
  <c r="DX340" i="1"/>
  <c r="AR340" i="1"/>
  <c r="BM340" i="1"/>
  <c r="CH340" i="1"/>
  <c r="EK341" i="1"/>
  <c r="AJ359" i="1"/>
  <c r="AJ347" i="1"/>
  <c r="DP341" i="1"/>
  <c r="GV341" i="1" s="1"/>
  <c r="FF341" i="1"/>
  <c r="AJ352" i="1"/>
  <c r="BZ341" i="1"/>
  <c r="BE341" i="1"/>
  <c r="GA341" i="1" s="1"/>
  <c r="CU341" i="1"/>
  <c r="AD356" i="1"/>
  <c r="EZ344" i="1"/>
  <c r="DJ344" i="1"/>
  <c r="EE344" i="1"/>
  <c r="BT344" i="1"/>
  <c r="AY344" i="1"/>
  <c r="CO344" i="1"/>
  <c r="CT350" i="1"/>
  <c r="EJ350" i="1"/>
  <c r="BD350" i="1"/>
  <c r="BY350" i="1"/>
  <c r="FZ350" i="1" s="1"/>
  <c r="FE350" i="1"/>
  <c r="DO350" i="1"/>
  <c r="GU350" i="1" s="1"/>
  <c r="U113" i="1"/>
  <c r="EQ108" i="1"/>
  <c r="DV108" i="1"/>
  <c r="AP108" i="1"/>
  <c r="CF108" i="1"/>
  <c r="DA108" i="1"/>
  <c r="GG108" i="1" s="1"/>
  <c r="BK108" i="1"/>
  <c r="W310" i="1"/>
  <c r="W314" i="1"/>
  <c r="W306" i="1"/>
  <c r="DC301" i="1"/>
  <c r="AR301" i="1"/>
  <c r="BM301" i="1"/>
  <c r="ES301" i="1"/>
  <c r="CH301" i="1"/>
  <c r="DX301" i="1"/>
  <c r="EC116" i="1"/>
  <c r="AW116" i="1"/>
  <c r="FS116" i="1" s="1"/>
  <c r="DH116" i="1"/>
  <c r="EX116" i="1"/>
  <c r="BR116" i="1"/>
  <c r="AB139" i="1"/>
  <c r="CM116" i="1"/>
  <c r="AB131" i="1"/>
  <c r="AB126" i="1"/>
  <c r="BT326" i="1"/>
  <c r="AY326" i="1"/>
  <c r="CO326" i="1"/>
  <c r="DJ326" i="1"/>
  <c r="EZ326" i="1"/>
  <c r="EE326" i="1"/>
  <c r="CF303" i="1"/>
  <c r="AP303" i="1"/>
  <c r="DA303" i="1"/>
  <c r="GG303" i="1" s="1"/>
  <c r="DV303" i="1"/>
  <c r="BK303" i="1"/>
  <c r="EQ303" i="1"/>
  <c r="Y323" i="1"/>
  <c r="DZ311" i="1"/>
  <c r="EU311" i="1"/>
  <c r="DE311" i="1"/>
  <c r="GK311" i="1" s="1"/>
  <c r="AT311" i="1"/>
  <c r="FP311" i="1" s="1"/>
  <c r="HF311" i="1" s="1"/>
  <c r="BO311" i="1"/>
  <c r="CJ311" i="1"/>
  <c r="EW121" i="1"/>
  <c r="AA133" i="1"/>
  <c r="AV121" i="1"/>
  <c r="EB121" i="1"/>
  <c r="BQ121" i="1"/>
  <c r="CL121" i="1"/>
  <c r="DG121" i="1"/>
  <c r="BA4" i="1"/>
  <c r="CQ4" i="1"/>
  <c r="FB4" i="1"/>
  <c r="BV4" i="1"/>
  <c r="EG4" i="1"/>
  <c r="DL4" i="1"/>
  <c r="CC29" i="1"/>
  <c r="AM29" i="1"/>
  <c r="CX29" i="1"/>
  <c r="BH29" i="1"/>
  <c r="EN29" i="1"/>
  <c r="DS29" i="1"/>
  <c r="FA30" i="1"/>
  <c r="DK30" i="1"/>
  <c r="GQ30" i="1" s="1"/>
  <c r="AZ30" i="1"/>
  <c r="FV30" i="1" s="1"/>
  <c r="HL30" i="1" s="1"/>
  <c r="EF30" i="1"/>
  <c r="CP30" i="1"/>
  <c r="BU30" i="1"/>
  <c r="FF31" i="1"/>
  <c r="BE31" i="1"/>
  <c r="CU31" i="1"/>
  <c r="BZ31" i="1"/>
  <c r="EK31" i="1"/>
  <c r="DP31" i="1"/>
  <c r="DO11" i="1"/>
  <c r="CT11" i="1"/>
  <c r="BY11" i="1"/>
  <c r="FE11" i="1"/>
  <c r="EJ11" i="1"/>
  <c r="BD11" i="1"/>
  <c r="CN37" i="1"/>
  <c r="ED37" i="1"/>
  <c r="AX37" i="1"/>
  <c r="BS37" i="1"/>
  <c r="EY37" i="1"/>
  <c r="DI37" i="1"/>
  <c r="BC38" i="1"/>
  <c r="CS38" i="1"/>
  <c r="EI38" i="1"/>
  <c r="BX38" i="1"/>
  <c r="DN38" i="1"/>
  <c r="FD38" i="1"/>
  <c r="EP40" i="1"/>
  <c r="CZ40" i="1"/>
  <c r="BJ40" i="1"/>
  <c r="AO40" i="1"/>
  <c r="FK40" i="1" s="1"/>
  <c r="DU40" i="1"/>
  <c r="CE40" i="1"/>
  <c r="FF40" i="1"/>
  <c r="BZ40" i="1"/>
  <c r="DP40" i="1"/>
  <c r="GV40" i="1" s="1"/>
  <c r="CU40" i="1"/>
  <c r="BE40" i="1"/>
  <c r="EK40" i="1"/>
  <c r="AN20" i="1"/>
  <c r="FJ20" i="1" s="1"/>
  <c r="CD20" i="1"/>
  <c r="EO20" i="1"/>
  <c r="BI20" i="1"/>
  <c r="CY20" i="1"/>
  <c r="DT20" i="1"/>
  <c r="AS21" i="1"/>
  <c r="DY21" i="1"/>
  <c r="CI21" i="1"/>
  <c r="DD21" i="1"/>
  <c r="BN21" i="1"/>
  <c r="ET21" i="1"/>
  <c r="DS23" i="1"/>
  <c r="AM23" i="1"/>
  <c r="BH23" i="1"/>
  <c r="CX23" i="1"/>
  <c r="CC23" i="1"/>
  <c r="EN23" i="1"/>
  <c r="DH25" i="1"/>
  <c r="BR25" i="1"/>
  <c r="EX25" i="1"/>
  <c r="CM25" i="1"/>
  <c r="EC25" i="1"/>
  <c r="AW25" i="1"/>
  <c r="FS25" i="1" s="1"/>
  <c r="CJ241" i="1"/>
  <c r="BO241" i="1"/>
  <c r="AT241" i="1"/>
  <c r="DE241" i="1"/>
  <c r="EU241" i="1"/>
  <c r="DZ241" i="1"/>
  <c r="AV243" i="1"/>
  <c r="DG243" i="1"/>
  <c r="EW243" i="1"/>
  <c r="BQ243" i="1"/>
  <c r="CL243" i="1"/>
  <c r="FR243" i="1" s="1"/>
  <c r="EB243" i="1"/>
  <c r="BA53" i="1"/>
  <c r="FW53" i="1" s="1"/>
  <c r="BV53" i="1"/>
  <c r="CQ53" i="1"/>
  <c r="DL53" i="1"/>
  <c r="FB53" i="1"/>
  <c r="EG53" i="1"/>
  <c r="AU258" i="1"/>
  <c r="EV258" i="1"/>
  <c r="CK258" i="1"/>
  <c r="EA258" i="1"/>
  <c r="BP258" i="1"/>
  <c r="DF258" i="1"/>
  <c r="GL258" i="1" s="1"/>
  <c r="W60" i="1"/>
  <c r="DX55" i="1"/>
  <c r="DC55" i="1"/>
  <c r="ES55" i="1"/>
  <c r="AR55" i="1"/>
  <c r="FN55" i="1" s="1"/>
  <c r="BM55" i="1"/>
  <c r="CH55" i="1"/>
  <c r="AZ246" i="1"/>
  <c r="EF246" i="1"/>
  <c r="BU246" i="1"/>
  <c r="FA246" i="1"/>
  <c r="DK246" i="1"/>
  <c r="CP246" i="1"/>
  <c r="EX260" i="1"/>
  <c r="DH260" i="1"/>
  <c r="BR260" i="1"/>
  <c r="EC260" i="1"/>
  <c r="CM260" i="1"/>
  <c r="AW260" i="1"/>
  <c r="BB253" i="1"/>
  <c r="BW253" i="1"/>
  <c r="DM253" i="1"/>
  <c r="FC253" i="1"/>
  <c r="EH253" i="1"/>
  <c r="GS253" i="1" s="1"/>
  <c r="CR253" i="1"/>
  <c r="CT174" i="1"/>
  <c r="EJ174" i="1"/>
  <c r="BD174" i="1"/>
  <c r="FZ174" i="1" s="1"/>
  <c r="DO174" i="1"/>
  <c r="GU174" i="1" s="1"/>
  <c r="BY174" i="1"/>
  <c r="FE174" i="1"/>
  <c r="U69" i="1"/>
  <c r="AP64" i="1"/>
  <c r="DV64" i="1"/>
  <c r="DA64" i="1"/>
  <c r="EQ64" i="1"/>
  <c r="CF64" i="1"/>
  <c r="BK64" i="1"/>
  <c r="AR257" i="1"/>
  <c r="ES257" i="1"/>
  <c r="BM257" i="1"/>
  <c r="DX257" i="1"/>
  <c r="DC257" i="1"/>
  <c r="CH257" i="1"/>
  <c r="EX71" i="1"/>
  <c r="EC71" i="1"/>
  <c r="CM71" i="1"/>
  <c r="AW71" i="1"/>
  <c r="FS71" i="1" s="1"/>
  <c r="DH71" i="1"/>
  <c r="BR71" i="1"/>
  <c r="CR72" i="1"/>
  <c r="DM72" i="1"/>
  <c r="FC72" i="1"/>
  <c r="BW72" i="1"/>
  <c r="EH72" i="1"/>
  <c r="BB72" i="1"/>
  <c r="FX72" i="1" s="1"/>
  <c r="AV74" i="1"/>
  <c r="EW74" i="1"/>
  <c r="CL74" i="1"/>
  <c r="BQ74" i="1"/>
  <c r="EB74" i="1"/>
  <c r="DG74" i="1"/>
  <c r="BM78" i="1"/>
  <c r="ES78" i="1"/>
  <c r="DX78" i="1"/>
  <c r="DC78" i="1"/>
  <c r="CH78" i="1"/>
  <c r="AR78" i="1"/>
  <c r="FN78" i="1" s="1"/>
  <c r="EK79" i="1"/>
  <c r="CU79" i="1"/>
  <c r="BZ79" i="1"/>
  <c r="DP79" i="1"/>
  <c r="FF79" i="1"/>
  <c r="BE79" i="1"/>
  <c r="CG272" i="1"/>
  <c r="DB272" i="1"/>
  <c r="AQ272" i="1"/>
  <c r="FM272" i="1" s="1"/>
  <c r="ER272" i="1"/>
  <c r="BL272" i="1"/>
  <c r="DW272" i="1"/>
  <c r="DO82" i="1"/>
  <c r="BD82" i="1"/>
  <c r="EJ82" i="1"/>
  <c r="CT82" i="1"/>
  <c r="FE82" i="1"/>
  <c r="GU82" i="1" s="1"/>
  <c r="BY82" i="1"/>
  <c r="CN84" i="1"/>
  <c r="ED84" i="1"/>
  <c r="DI84" i="1"/>
  <c r="GO84" i="1" s="1"/>
  <c r="HJ84" i="1" s="1"/>
  <c r="EY84" i="1"/>
  <c r="BS84" i="1"/>
  <c r="AX84" i="1"/>
  <c r="FT84" i="1" s="1"/>
  <c r="DX87" i="1"/>
  <c r="AR87" i="1"/>
  <c r="BM87" i="1"/>
  <c r="ES87" i="1"/>
  <c r="DC87" i="1"/>
  <c r="CH87" i="1"/>
  <c r="GE197" i="1"/>
  <c r="GZ197" i="1" s="1"/>
  <c r="FW198" i="1"/>
  <c r="HM198" i="1" s="1"/>
  <c r="BW91" i="1"/>
  <c r="DM91" i="1"/>
  <c r="BB91" i="1"/>
  <c r="EH91" i="1"/>
  <c r="FC91" i="1"/>
  <c r="CR91" i="1"/>
  <c r="EM144" i="1"/>
  <c r="DR144" i="1"/>
  <c r="CB144" i="1"/>
  <c r="AL144" i="1"/>
  <c r="CW144" i="1"/>
  <c r="BG144" i="1"/>
  <c r="BG34" i="1"/>
  <c r="CB34" i="1"/>
  <c r="CW34" i="1"/>
  <c r="DR34" i="1"/>
  <c r="EM34" i="1"/>
  <c r="AL34" i="1"/>
  <c r="GQ207" i="1"/>
  <c r="R336" i="1"/>
  <c r="AM331" i="1"/>
  <c r="FI331" i="1" s="1"/>
  <c r="EN331" i="1"/>
  <c r="CC331" i="1"/>
  <c r="BH331" i="1"/>
  <c r="DS331" i="1"/>
  <c r="CX331" i="1"/>
  <c r="W157" i="1"/>
  <c r="DC141" i="1"/>
  <c r="ES141" i="1"/>
  <c r="W169" i="1"/>
  <c r="AR141" i="1"/>
  <c r="W154" i="1"/>
  <c r="BM141" i="1"/>
  <c r="W146" i="1"/>
  <c r="DX141" i="1"/>
  <c r="CH141" i="1"/>
  <c r="DE334" i="1"/>
  <c r="GK334" i="1" s="1"/>
  <c r="EU334" i="1"/>
  <c r="AT334" i="1"/>
  <c r="CJ334" i="1"/>
  <c r="BO334" i="1"/>
  <c r="DZ334" i="1"/>
  <c r="AA354" i="1"/>
  <c r="DG339" i="1"/>
  <c r="GM339" i="1" s="1"/>
  <c r="AA349" i="1"/>
  <c r="EB339" i="1"/>
  <c r="AA362" i="1"/>
  <c r="EW339" i="1"/>
  <c r="CL339" i="1"/>
  <c r="BQ339" i="1"/>
  <c r="AV339" i="1"/>
  <c r="U359" i="1"/>
  <c r="U352" i="1"/>
  <c r="DV341" i="1"/>
  <c r="DA341" i="1"/>
  <c r="EQ341" i="1"/>
  <c r="U347" i="1"/>
  <c r="BK341" i="1"/>
  <c r="AP341" i="1"/>
  <c r="CF341" i="1"/>
  <c r="AH355" i="1"/>
  <c r="EI343" i="1"/>
  <c r="DN343" i="1"/>
  <c r="FD343" i="1"/>
  <c r="BC343" i="1"/>
  <c r="FY343" i="1" s="1"/>
  <c r="CS343" i="1"/>
  <c r="BX343" i="1"/>
  <c r="EC159" i="1"/>
  <c r="CM159" i="1"/>
  <c r="DH159" i="1"/>
  <c r="AW159" i="1"/>
  <c r="EX159" i="1"/>
  <c r="BR159" i="1"/>
  <c r="AD304" i="1"/>
  <c r="EE299" i="1"/>
  <c r="DJ299" i="1"/>
  <c r="GP299" i="1" s="1"/>
  <c r="AY299" i="1"/>
  <c r="FU299" i="1" s="1"/>
  <c r="HK299" i="1" s="1"/>
  <c r="CO299" i="1"/>
  <c r="BT299" i="1"/>
  <c r="EZ299" i="1"/>
  <c r="AI122" i="1"/>
  <c r="FE109" i="1"/>
  <c r="CT109" i="1"/>
  <c r="BD109" i="1"/>
  <c r="DO109" i="1"/>
  <c r="AI137" i="1"/>
  <c r="AI125" i="1"/>
  <c r="BY109" i="1"/>
  <c r="FZ109" i="1" s="1"/>
  <c r="AI114" i="1"/>
  <c r="EJ109" i="1"/>
  <c r="R319" i="1"/>
  <c r="DS308" i="1"/>
  <c r="EN308" i="1"/>
  <c r="CX308" i="1"/>
  <c r="BH308" i="1"/>
  <c r="CC308" i="1"/>
  <c r="AM308" i="1"/>
  <c r="FI308" i="1" s="1"/>
  <c r="ES135" i="1"/>
  <c r="DC135" i="1"/>
  <c r="BM135" i="1"/>
  <c r="DX135" i="1"/>
  <c r="GI135" i="1" s="1"/>
  <c r="CH135" i="1"/>
  <c r="AR135" i="1"/>
  <c r="FC127" i="1"/>
  <c r="EH127" i="1"/>
  <c r="DM127" i="1"/>
  <c r="BW127" i="1"/>
  <c r="BB127" i="1"/>
  <c r="CR127" i="1"/>
  <c r="AY303" i="1"/>
  <c r="DJ303" i="1"/>
  <c r="EZ303" i="1"/>
  <c r="CO303" i="1"/>
  <c r="BT303" i="1"/>
  <c r="EE303" i="1"/>
  <c r="CX120" i="1"/>
  <c r="EN120" i="1"/>
  <c r="BH120" i="1"/>
  <c r="DS120" i="1"/>
  <c r="R132" i="1"/>
  <c r="CC120" i="1"/>
  <c r="AM120" i="1"/>
  <c r="AJ324" i="1"/>
  <c r="DP312" i="1"/>
  <c r="FF312" i="1"/>
  <c r="EK312" i="1"/>
  <c r="BZ312" i="1"/>
  <c r="CU312" i="1"/>
  <c r="BE312" i="1"/>
  <c r="GA312" i="1" s="1"/>
  <c r="DO6" i="1"/>
  <c r="EJ6" i="1"/>
  <c r="CT6" i="1"/>
  <c r="BY6" i="1"/>
  <c r="BD6" i="1"/>
  <c r="FE6" i="1"/>
  <c r="GU6" i="1" s="1"/>
  <c r="BP32" i="1"/>
  <c r="DF32" i="1"/>
  <c r="GL32" i="1" s="1"/>
  <c r="EV32" i="1"/>
  <c r="AU32" i="1"/>
  <c r="EA32" i="1"/>
  <c r="CK32" i="1"/>
  <c r="DH34" i="1"/>
  <c r="BR34" i="1"/>
  <c r="CM34" i="1"/>
  <c r="EC34" i="1"/>
  <c r="AW34" i="1"/>
  <c r="EX34" i="1"/>
  <c r="EH35" i="1"/>
  <c r="CR35" i="1"/>
  <c r="BB35" i="1"/>
  <c r="FC35" i="1"/>
  <c r="BW35" i="1"/>
  <c r="DM35" i="1"/>
  <c r="GS35" i="1" s="1"/>
  <c r="DY39" i="1"/>
  <c r="AS39" i="1"/>
  <c r="BN39" i="1"/>
  <c r="DD39" i="1"/>
  <c r="GJ39" i="1" s="1"/>
  <c r="ET39" i="1"/>
  <c r="CI39" i="1"/>
  <c r="ED40" i="1"/>
  <c r="EY40" i="1"/>
  <c r="DI40" i="1"/>
  <c r="BS40" i="1"/>
  <c r="CN40" i="1"/>
  <c r="AX40" i="1"/>
  <c r="FT40" i="1" s="1"/>
  <c r="FA19" i="1"/>
  <c r="AZ19" i="1"/>
  <c r="BU19" i="1"/>
  <c r="EF19" i="1"/>
  <c r="CP19" i="1"/>
  <c r="DK19" i="1"/>
  <c r="BZ43" i="1"/>
  <c r="CU43" i="1"/>
  <c r="BE43" i="1"/>
  <c r="EK43" i="1"/>
  <c r="FF43" i="1"/>
  <c r="DP43" i="1"/>
  <c r="GV43" i="1" s="1"/>
  <c r="ER22" i="1"/>
  <c r="DB22" i="1"/>
  <c r="CG22" i="1"/>
  <c r="DW22" i="1"/>
  <c r="AQ22" i="1"/>
  <c r="BL22" i="1"/>
  <c r="AP25" i="1"/>
  <c r="CF25" i="1"/>
  <c r="EQ25" i="1"/>
  <c r="DA25" i="1"/>
  <c r="BK25" i="1"/>
  <c r="DV25" i="1"/>
  <c r="CC241" i="1"/>
  <c r="BH241" i="1"/>
  <c r="CX241" i="1"/>
  <c r="GD241" i="1" s="1"/>
  <c r="AM241" i="1"/>
  <c r="FI241" i="1" s="1"/>
  <c r="GY241" i="1" s="1"/>
  <c r="EN241" i="1"/>
  <c r="DS241" i="1"/>
  <c r="BX241" i="1"/>
  <c r="CS241" i="1"/>
  <c r="DN241" i="1"/>
  <c r="BC241" i="1"/>
  <c r="FD241" i="1"/>
  <c r="EI241" i="1"/>
  <c r="EP52" i="1"/>
  <c r="AO52" i="1"/>
  <c r="BJ52" i="1"/>
  <c r="CE52" i="1"/>
  <c r="FK52" i="1" s="1"/>
  <c r="HA52" i="1" s="1"/>
  <c r="DU52" i="1"/>
  <c r="CZ52" i="1"/>
  <c r="GF52" i="1" s="1"/>
  <c r="AQ245" i="1"/>
  <c r="CG245" i="1"/>
  <c r="BL245" i="1"/>
  <c r="DW245" i="1"/>
  <c r="DB245" i="1"/>
  <c r="ER245" i="1"/>
  <c r="CD258" i="1"/>
  <c r="BI258" i="1"/>
  <c r="EO258" i="1"/>
  <c r="AN258" i="1"/>
  <c r="FJ258" i="1" s="1"/>
  <c r="DT258" i="1"/>
  <c r="CY258" i="1"/>
  <c r="CT173" i="1"/>
  <c r="EJ173" i="1"/>
  <c r="DO173" i="1"/>
  <c r="BD173" i="1"/>
  <c r="FE173" i="1"/>
  <c r="BY173" i="1"/>
  <c r="DA247" i="1"/>
  <c r="DV247" i="1"/>
  <c r="CF247" i="1"/>
  <c r="AP247" i="1"/>
  <c r="FL247" i="1" s="1"/>
  <c r="BK247" i="1"/>
  <c r="EQ247" i="1"/>
  <c r="R62" i="1"/>
  <c r="AM57" i="1"/>
  <c r="CC57" i="1"/>
  <c r="BH57" i="1"/>
  <c r="CX57" i="1"/>
  <c r="EN57" i="1"/>
  <c r="DS57" i="1"/>
  <c r="BP261" i="1"/>
  <c r="EV261" i="1"/>
  <c r="AU261" i="1"/>
  <c r="DF261" i="1"/>
  <c r="EA261" i="1"/>
  <c r="CK261" i="1"/>
  <c r="DC249" i="1"/>
  <c r="GI249" i="1" s="1"/>
  <c r="DX249" i="1"/>
  <c r="ES249" i="1"/>
  <c r="AR249" i="1"/>
  <c r="BM249" i="1"/>
  <c r="CH249" i="1"/>
  <c r="BR67" i="1"/>
  <c r="DH67" i="1"/>
  <c r="EX67" i="1"/>
  <c r="EC67" i="1"/>
  <c r="CM67" i="1"/>
  <c r="AW67" i="1"/>
  <c r="FS67" i="1" s="1"/>
  <c r="AY255" i="1"/>
  <c r="FU255" i="1" s="1"/>
  <c r="EZ255" i="1"/>
  <c r="DJ255" i="1"/>
  <c r="EE255" i="1"/>
  <c r="BT255" i="1"/>
  <c r="CO255" i="1"/>
  <c r="AI70" i="1"/>
  <c r="EJ65" i="1"/>
  <c r="CT65" i="1"/>
  <c r="BY65" i="1"/>
  <c r="FE65" i="1"/>
  <c r="DO65" i="1"/>
  <c r="GU65" i="1" s="1"/>
  <c r="BD65" i="1"/>
  <c r="CX263" i="1"/>
  <c r="CC263" i="1"/>
  <c r="EN263" i="1"/>
  <c r="DS263" i="1"/>
  <c r="BH263" i="1"/>
  <c r="AM263" i="1"/>
  <c r="FI263" i="1" s="1"/>
  <c r="EF264" i="1"/>
  <c r="DK264" i="1"/>
  <c r="AZ264" i="1"/>
  <c r="BU264" i="1"/>
  <c r="CP264" i="1"/>
  <c r="FA264" i="1"/>
  <c r="GQ264" i="1" s="1"/>
  <c r="AT266" i="1"/>
  <c r="BO266" i="1"/>
  <c r="EU266" i="1"/>
  <c r="DZ266" i="1"/>
  <c r="DE266" i="1"/>
  <c r="CJ266" i="1"/>
  <c r="EQ270" i="1"/>
  <c r="AP270" i="1"/>
  <c r="BK270" i="1"/>
  <c r="DV270" i="1"/>
  <c r="CF270" i="1"/>
  <c r="DA270" i="1"/>
  <c r="GG270" i="1" s="1"/>
  <c r="EI271" i="1"/>
  <c r="BX271" i="1"/>
  <c r="CS271" i="1"/>
  <c r="BC271" i="1"/>
  <c r="FY271" i="1" s="1"/>
  <c r="HO271" i="1" s="1"/>
  <c r="FD271" i="1"/>
  <c r="DN271" i="1"/>
  <c r="GT271" i="1" s="1"/>
  <c r="BJ273" i="1"/>
  <c r="CZ273" i="1"/>
  <c r="EP273" i="1"/>
  <c r="AO273" i="1"/>
  <c r="DU273" i="1"/>
  <c r="CE273" i="1"/>
  <c r="BB274" i="1"/>
  <c r="FC274" i="1"/>
  <c r="CR274" i="1"/>
  <c r="EH274" i="1"/>
  <c r="DM274" i="1"/>
  <c r="BW274" i="1"/>
  <c r="DG276" i="1"/>
  <c r="EB276" i="1"/>
  <c r="BQ276" i="1"/>
  <c r="AV276" i="1"/>
  <c r="CL276" i="1"/>
  <c r="EW276" i="1"/>
  <c r="FI185" i="1"/>
  <c r="GY185" i="1" s="1"/>
  <c r="FV186" i="1"/>
  <c r="HL186" i="1" s="1"/>
  <c r="FP188" i="1"/>
  <c r="HF188" i="1" s="1"/>
  <c r="FX188" i="1"/>
  <c r="HN188" i="1" s="1"/>
  <c r="GQ196" i="1"/>
  <c r="GA204" i="1"/>
  <c r="HQ204" i="1" s="1"/>
  <c r="EV283" i="1"/>
  <c r="CK283" i="1"/>
  <c r="BP283" i="1"/>
  <c r="EA283" i="1"/>
  <c r="AU283" i="1"/>
  <c r="DF283" i="1"/>
  <c r="GL283" i="1" s="1"/>
  <c r="ES284" i="1"/>
  <c r="BM284" i="1"/>
  <c r="DC284" i="1"/>
  <c r="GI284" i="1" s="1"/>
  <c r="CH284" i="1"/>
  <c r="AR284" i="1"/>
  <c r="DX284" i="1"/>
  <c r="EP285" i="1"/>
  <c r="BJ285" i="1"/>
  <c r="AO285" i="1"/>
  <c r="CZ285" i="1"/>
  <c r="CE285" i="1"/>
  <c r="DU285" i="1"/>
  <c r="FF285" i="1"/>
  <c r="DP285" i="1"/>
  <c r="BE285" i="1"/>
  <c r="BZ285" i="1"/>
  <c r="CU285" i="1"/>
  <c r="EK285" i="1"/>
  <c r="DM286" i="1"/>
  <c r="BB286" i="1"/>
  <c r="CR286" i="1"/>
  <c r="EH286" i="1"/>
  <c r="FC286" i="1"/>
  <c r="GS286" i="1" s="1"/>
  <c r="BW286" i="1"/>
  <c r="DJ287" i="1"/>
  <c r="AY287" i="1"/>
  <c r="BT287" i="1"/>
  <c r="EZ287" i="1"/>
  <c r="EE287" i="1"/>
  <c r="CO287" i="1"/>
  <c r="DG288" i="1"/>
  <c r="AV288" i="1"/>
  <c r="CL288" i="1"/>
  <c r="EB288" i="1"/>
  <c r="BQ288" i="1"/>
  <c r="EW288" i="1"/>
  <c r="EM167" i="1"/>
  <c r="BG167" i="1"/>
  <c r="CW167" i="1"/>
  <c r="AL167" i="1"/>
  <c r="FH167" i="1" s="1"/>
  <c r="DR167" i="1"/>
  <c r="CB167" i="1"/>
  <c r="DR284" i="1"/>
  <c r="EM284" i="1"/>
  <c r="CW284" i="1"/>
  <c r="AL284" i="1"/>
  <c r="CB284" i="1"/>
  <c r="BG284" i="1"/>
  <c r="DR81" i="1"/>
  <c r="CB81" i="1"/>
  <c r="EM81" i="1"/>
  <c r="AL81" i="1"/>
  <c r="FH81" i="1" s="1"/>
  <c r="CW81" i="1"/>
  <c r="BG81" i="1"/>
  <c r="AL51" i="1"/>
  <c r="EM51" i="1"/>
  <c r="CW51" i="1"/>
  <c r="DR51" i="1"/>
  <c r="BG51" i="1"/>
  <c r="CB51" i="1"/>
  <c r="AA145" i="1"/>
  <c r="AV140" i="1"/>
  <c r="EB140" i="1"/>
  <c r="CL140" i="1"/>
  <c r="DG140" i="1"/>
  <c r="EW140" i="1"/>
  <c r="BQ140" i="1"/>
  <c r="AC353" i="1"/>
  <c r="AC346" i="1"/>
  <c r="AC342" i="1"/>
  <c r="AC338" i="1"/>
  <c r="BS333" i="1"/>
  <c r="EY333" i="1"/>
  <c r="DI333" i="1"/>
  <c r="AX333" i="1"/>
  <c r="ED333" i="1"/>
  <c r="CN333" i="1"/>
  <c r="DN143" i="1"/>
  <c r="BC143" i="1"/>
  <c r="EI143" i="1"/>
  <c r="CS143" i="1"/>
  <c r="FD143" i="1"/>
  <c r="BX143" i="1"/>
  <c r="AE236" i="1"/>
  <c r="DK235" i="1"/>
  <c r="BU235" i="1"/>
  <c r="AZ235" i="1"/>
  <c r="FV235" i="1" s="1"/>
  <c r="FA235" i="1"/>
  <c r="CP235" i="1"/>
  <c r="EF235" i="1"/>
  <c r="AJ362" i="1"/>
  <c r="FF339" i="1"/>
  <c r="DP339" i="1"/>
  <c r="EK339" i="1"/>
  <c r="AJ349" i="1"/>
  <c r="AJ354" i="1"/>
  <c r="CU339" i="1"/>
  <c r="BZ339" i="1"/>
  <c r="BE339" i="1"/>
  <c r="GA339" i="1" s="1"/>
  <c r="AD359" i="1"/>
  <c r="AD352" i="1"/>
  <c r="AD347" i="1"/>
  <c r="DJ341" i="1"/>
  <c r="EZ341" i="1"/>
  <c r="EE341" i="1"/>
  <c r="AY341" i="1"/>
  <c r="BT341" i="1"/>
  <c r="CO341" i="1"/>
  <c r="X356" i="1"/>
  <c r="ET344" i="1"/>
  <c r="DY344" i="1"/>
  <c r="DD344" i="1"/>
  <c r="GJ344" i="1" s="1"/>
  <c r="BN344" i="1"/>
  <c r="CI344" i="1"/>
  <c r="AS344" i="1"/>
  <c r="FO344" i="1" s="1"/>
  <c r="BX358" i="1"/>
  <c r="DN358" i="1"/>
  <c r="EI358" i="1"/>
  <c r="CS358" i="1"/>
  <c r="FD358" i="1"/>
  <c r="BC358" i="1"/>
  <c r="T122" i="1"/>
  <c r="DU109" i="1"/>
  <c r="AO109" i="1"/>
  <c r="FK109" i="1" s="1"/>
  <c r="T137" i="1"/>
  <c r="CZ109" i="1"/>
  <c r="T114" i="1"/>
  <c r="T125" i="1"/>
  <c r="BJ109" i="1"/>
  <c r="EP109" i="1"/>
  <c r="CE109" i="1"/>
  <c r="V322" i="1"/>
  <c r="V330" i="1"/>
  <c r="DB307" i="1"/>
  <c r="DW307" i="1"/>
  <c r="ER307" i="1"/>
  <c r="V317" i="1"/>
  <c r="AQ307" i="1"/>
  <c r="CG307" i="1"/>
  <c r="BL307" i="1"/>
  <c r="AA128" i="1"/>
  <c r="EB117" i="1"/>
  <c r="AV117" i="1"/>
  <c r="FR117" i="1" s="1"/>
  <c r="EW117" i="1"/>
  <c r="BQ117" i="1"/>
  <c r="DG117" i="1"/>
  <c r="CL117" i="1"/>
  <c r="FD127" i="1"/>
  <c r="EI127" i="1"/>
  <c r="BX127" i="1"/>
  <c r="DN127" i="1"/>
  <c r="CS127" i="1"/>
  <c r="BC127" i="1"/>
  <c r="DK303" i="1"/>
  <c r="BU303" i="1"/>
  <c r="EF303" i="1"/>
  <c r="CP303" i="1"/>
  <c r="AZ303" i="1"/>
  <c r="FA303" i="1"/>
  <c r="DT120" i="1"/>
  <c r="S132" i="1"/>
  <c r="CY120" i="1"/>
  <c r="EO120" i="1"/>
  <c r="BI120" i="1"/>
  <c r="CD120" i="1"/>
  <c r="AN120" i="1"/>
  <c r="CC4" i="1"/>
  <c r="EN4" i="1"/>
  <c r="AM4" i="1"/>
  <c r="BH4" i="1"/>
  <c r="DS4" i="1"/>
  <c r="CX4" i="1"/>
  <c r="AZ5" i="1"/>
  <c r="CP5" i="1"/>
  <c r="EF5" i="1"/>
  <c r="DK5" i="1"/>
  <c r="GQ5" i="1" s="1"/>
  <c r="HL5" i="1" s="1"/>
  <c r="FA5" i="1"/>
  <c r="BU5" i="1"/>
  <c r="FV5" i="1" s="1"/>
  <c r="BE29" i="1"/>
  <c r="CU29" i="1"/>
  <c r="EK29" i="1"/>
  <c r="FF29" i="1"/>
  <c r="DP29" i="1"/>
  <c r="GV29" i="1" s="1"/>
  <c r="BZ29" i="1"/>
  <c r="EZ8" i="1"/>
  <c r="DJ8" i="1"/>
  <c r="GP8" i="1" s="1"/>
  <c r="BT8" i="1"/>
  <c r="AY8" i="1"/>
  <c r="FU8" i="1" s="1"/>
  <c r="HK8" i="1" s="1"/>
  <c r="EE8" i="1"/>
  <c r="CO8" i="1"/>
  <c r="BS34" i="1"/>
  <c r="CN34" i="1"/>
  <c r="DI34" i="1"/>
  <c r="ED34" i="1"/>
  <c r="EY34" i="1"/>
  <c r="AX34" i="1"/>
  <c r="DC37" i="1"/>
  <c r="AR37" i="1"/>
  <c r="CH37" i="1"/>
  <c r="DX37" i="1"/>
  <c r="ES37" i="1"/>
  <c r="BM37" i="1"/>
  <c r="AW38" i="1"/>
  <c r="CM38" i="1"/>
  <c r="BR38" i="1"/>
  <c r="DH38" i="1"/>
  <c r="EC38" i="1"/>
  <c r="EX38" i="1"/>
  <c r="BW39" i="1"/>
  <c r="BB39" i="1"/>
  <c r="EH39" i="1"/>
  <c r="DM39" i="1"/>
  <c r="GS39" i="1" s="1"/>
  <c r="FC39" i="1"/>
  <c r="CR39" i="1"/>
  <c r="CT41" i="1"/>
  <c r="BY41" i="1"/>
  <c r="DO41" i="1"/>
  <c r="FE41" i="1"/>
  <c r="EJ41" i="1"/>
  <c r="BD41" i="1"/>
  <c r="AP20" i="1"/>
  <c r="CF20" i="1"/>
  <c r="DA20" i="1"/>
  <c r="EQ20" i="1"/>
  <c r="BK20" i="1"/>
  <c r="DV20" i="1"/>
  <c r="BP21" i="1"/>
  <c r="EV21" i="1"/>
  <c r="CK21" i="1"/>
  <c r="DF21" i="1"/>
  <c r="EA21" i="1"/>
  <c r="AU21" i="1"/>
  <c r="FQ21" i="1" s="1"/>
  <c r="CE23" i="1"/>
  <c r="AO23" i="1"/>
  <c r="BJ23" i="1"/>
  <c r="DU23" i="1"/>
  <c r="CZ23" i="1"/>
  <c r="EP23" i="1"/>
  <c r="EE48" i="1"/>
  <c r="EZ48" i="1"/>
  <c r="DJ48" i="1"/>
  <c r="BT48" i="1"/>
  <c r="CO48" i="1"/>
  <c r="AY48" i="1"/>
  <c r="FU48" i="1" s="1"/>
  <c r="EW172" i="1"/>
  <c r="BQ172" i="1"/>
  <c r="DG172" i="1"/>
  <c r="GM172" i="1" s="1"/>
  <c r="AV172" i="1"/>
  <c r="FR172" i="1" s="1"/>
  <c r="HH172" i="1" s="1"/>
  <c r="EB172" i="1"/>
  <c r="CL172" i="1"/>
  <c r="CI242" i="1"/>
  <c r="DY242" i="1"/>
  <c r="AS242" i="1"/>
  <c r="ET242" i="1"/>
  <c r="BN242" i="1"/>
  <c r="FO242" i="1" s="1"/>
  <c r="DD242" i="1"/>
  <c r="GJ242" i="1" s="1"/>
  <c r="BS52" i="1"/>
  <c r="CN52" i="1"/>
  <c r="AX52" i="1"/>
  <c r="FT52" i="1" s="1"/>
  <c r="EY52" i="1"/>
  <c r="ED52" i="1"/>
  <c r="DI52" i="1"/>
  <c r="AZ245" i="1"/>
  <c r="CP245" i="1"/>
  <c r="BU245" i="1"/>
  <c r="DK245" i="1"/>
  <c r="FA245" i="1"/>
  <c r="EF245" i="1"/>
  <c r="AW173" i="1"/>
  <c r="EC173" i="1"/>
  <c r="CM173" i="1"/>
  <c r="EX173" i="1"/>
  <c r="BR173" i="1"/>
  <c r="DH173" i="1"/>
  <c r="CR251" i="1"/>
  <c r="FC251" i="1"/>
  <c r="DM251" i="1"/>
  <c r="BW251" i="1"/>
  <c r="EH251" i="1"/>
  <c r="BB251" i="1"/>
  <c r="FX251" i="1" s="1"/>
  <c r="BT56" i="1"/>
  <c r="EE56" i="1"/>
  <c r="CO56" i="1"/>
  <c r="DJ56" i="1"/>
  <c r="GP56" i="1" s="1"/>
  <c r="AY56" i="1"/>
  <c r="EZ56" i="1"/>
  <c r="AD61" i="1"/>
  <c r="CY261" i="1"/>
  <c r="GE261" i="1" s="1"/>
  <c r="DT261" i="1"/>
  <c r="EO261" i="1"/>
  <c r="AN261" i="1"/>
  <c r="BI261" i="1"/>
  <c r="CD261" i="1"/>
  <c r="FE253" i="1"/>
  <c r="BD253" i="1"/>
  <c r="BY253" i="1"/>
  <c r="EJ253" i="1"/>
  <c r="DO253" i="1"/>
  <c r="GU253" i="1" s="1"/>
  <c r="CT253" i="1"/>
  <c r="BV249" i="1"/>
  <c r="DL249" i="1"/>
  <c r="FB249" i="1"/>
  <c r="BA249" i="1"/>
  <c r="EG249" i="1"/>
  <c r="CQ249" i="1"/>
  <c r="R68" i="1"/>
  <c r="CC63" i="1"/>
  <c r="DS63" i="1"/>
  <c r="AM63" i="1"/>
  <c r="EN63" i="1"/>
  <c r="BH63" i="1"/>
  <c r="CX63" i="1"/>
  <c r="GD63" i="1" s="1"/>
  <c r="EP256" i="1"/>
  <c r="AO256" i="1"/>
  <c r="DU256" i="1"/>
  <c r="CE256" i="1"/>
  <c r="CZ256" i="1"/>
  <c r="BJ256" i="1"/>
  <c r="DZ66" i="1"/>
  <c r="BO66" i="1"/>
  <c r="CJ66" i="1"/>
  <c r="AT66" i="1"/>
  <c r="DE66" i="1"/>
  <c r="EU66" i="1"/>
  <c r="BL262" i="1"/>
  <c r="CG262" i="1"/>
  <c r="ER262" i="1"/>
  <c r="DW262" i="1"/>
  <c r="AQ262" i="1"/>
  <c r="DB262" i="1"/>
  <c r="BD72" i="1"/>
  <c r="EJ72" i="1"/>
  <c r="CT72" i="1"/>
  <c r="FE72" i="1"/>
  <c r="BY72" i="1"/>
  <c r="DO72" i="1"/>
  <c r="GU72" i="1" s="1"/>
  <c r="CN74" i="1"/>
  <c r="BS74" i="1"/>
  <c r="DI74" i="1"/>
  <c r="EY74" i="1"/>
  <c r="ED74" i="1"/>
  <c r="AX74" i="1"/>
  <c r="EU78" i="1"/>
  <c r="AT78" i="1"/>
  <c r="FP78" i="1" s="1"/>
  <c r="DZ78" i="1"/>
  <c r="DE78" i="1"/>
  <c r="BO78" i="1"/>
  <c r="CJ78" i="1"/>
  <c r="BI80" i="1"/>
  <c r="CD80" i="1"/>
  <c r="EO80" i="1"/>
  <c r="DT80" i="1"/>
  <c r="CY80" i="1"/>
  <c r="AN80" i="1"/>
  <c r="FJ80" i="1" s="1"/>
  <c r="CI272" i="1"/>
  <c r="DD272" i="1"/>
  <c r="GJ272" i="1" s="1"/>
  <c r="AS272" i="1"/>
  <c r="ET272" i="1"/>
  <c r="DY272" i="1"/>
  <c r="BN272" i="1"/>
  <c r="EN83" i="1"/>
  <c r="AM83" i="1"/>
  <c r="CX83" i="1"/>
  <c r="GD83" i="1" s="1"/>
  <c r="BH83" i="1"/>
  <c r="DS83" i="1"/>
  <c r="CC83" i="1"/>
  <c r="BU84" i="1"/>
  <c r="AZ84" i="1"/>
  <c r="FV84" i="1" s="1"/>
  <c r="EF84" i="1"/>
  <c r="DK84" i="1"/>
  <c r="CP84" i="1"/>
  <c r="FA84" i="1"/>
  <c r="DZ87" i="1"/>
  <c r="AT87" i="1"/>
  <c r="BO87" i="1"/>
  <c r="EU87" i="1"/>
  <c r="DE87" i="1"/>
  <c r="CJ87" i="1"/>
  <c r="GJ186" i="1"/>
  <c r="GJ196" i="1"/>
  <c r="GO197" i="1"/>
  <c r="AN91" i="1"/>
  <c r="BI91" i="1"/>
  <c r="CY91" i="1"/>
  <c r="GE91" i="1" s="1"/>
  <c r="DT91" i="1"/>
  <c r="EO91" i="1"/>
  <c r="CD91" i="1"/>
  <c r="FJ91" i="1" s="1"/>
  <c r="GT205" i="1"/>
  <c r="HO205" i="1" s="1"/>
  <c r="EO209" i="1"/>
  <c r="DT209" i="1"/>
  <c r="BI209" i="1"/>
  <c r="AN209" i="1"/>
  <c r="FJ209" i="1" s="1"/>
  <c r="CY209" i="1"/>
  <c r="CD209" i="1"/>
  <c r="FE209" i="1"/>
  <c r="BD209" i="1"/>
  <c r="BY209" i="1"/>
  <c r="DO209" i="1"/>
  <c r="EJ209" i="1"/>
  <c r="CT209" i="1"/>
  <c r="FB208" i="1"/>
  <c r="BA208" i="1"/>
  <c r="DL208" i="1"/>
  <c r="GR208" i="1" s="1"/>
  <c r="CQ208" i="1"/>
  <c r="BV208" i="1"/>
  <c r="EG208" i="1"/>
  <c r="EY210" i="1"/>
  <c r="BS210" i="1"/>
  <c r="AX210" i="1"/>
  <c r="DI210" i="1"/>
  <c r="ED210" i="1"/>
  <c r="CN210" i="1"/>
  <c r="DF95" i="1"/>
  <c r="AU95" i="1"/>
  <c r="CK95" i="1"/>
  <c r="EA95" i="1"/>
  <c r="BP95" i="1"/>
  <c r="EV95" i="1"/>
  <c r="DX213" i="1"/>
  <c r="BM213" i="1"/>
  <c r="DC213" i="1"/>
  <c r="ES213" i="1"/>
  <c r="CH213" i="1"/>
  <c r="AR213" i="1"/>
  <c r="FN213" i="1" s="1"/>
  <c r="CZ215" i="1"/>
  <c r="AO215" i="1"/>
  <c r="DU215" i="1"/>
  <c r="EP215" i="1"/>
  <c r="CE215" i="1"/>
  <c r="BJ215" i="1"/>
  <c r="FK215" i="1" s="1"/>
  <c r="DP215" i="1"/>
  <c r="FF215" i="1"/>
  <c r="BE215" i="1"/>
  <c r="EK215" i="1"/>
  <c r="CU215" i="1"/>
  <c r="BZ215" i="1"/>
  <c r="BG91" i="1"/>
  <c r="CW91" i="1"/>
  <c r="AL91" i="1"/>
  <c r="DR91" i="1"/>
  <c r="CB91" i="1"/>
  <c r="EM91" i="1"/>
  <c r="CB271" i="1"/>
  <c r="EM271" i="1"/>
  <c r="BG271" i="1"/>
  <c r="AL271" i="1"/>
  <c r="DR271" i="1"/>
  <c r="CW271" i="1"/>
  <c r="GC271" i="1" s="1"/>
  <c r="BG50" i="1"/>
  <c r="DR50" i="1"/>
  <c r="AL50" i="1"/>
  <c r="FH50" i="1" s="1"/>
  <c r="CW50" i="1"/>
  <c r="GC50" i="1" s="1"/>
  <c r="EM50" i="1"/>
  <c r="CB50" i="1"/>
  <c r="EM32" i="1"/>
  <c r="CB32" i="1"/>
  <c r="AL32" i="1"/>
  <c r="DR32" i="1"/>
  <c r="BG32" i="1"/>
  <c r="CW32" i="1"/>
  <c r="GC32" i="1" s="1"/>
  <c r="T336" i="1"/>
  <c r="CE331" i="1"/>
  <c r="EP331" i="1"/>
  <c r="AO331" i="1"/>
  <c r="FK331" i="1" s="1"/>
  <c r="HA331" i="1" s="1"/>
  <c r="DU331" i="1"/>
  <c r="BJ331" i="1"/>
  <c r="CZ331" i="1"/>
  <c r="GF331" i="1" s="1"/>
  <c r="Y154" i="1"/>
  <c r="Y146" i="1"/>
  <c r="AT141" i="1"/>
  <c r="Y169" i="1"/>
  <c r="CJ141" i="1"/>
  <c r="DZ141" i="1"/>
  <c r="DE141" i="1"/>
  <c r="Y157" i="1"/>
  <c r="EU141" i="1"/>
  <c r="BO141" i="1"/>
  <c r="DG334" i="1"/>
  <c r="CL334" i="1"/>
  <c r="EW334" i="1"/>
  <c r="AV334" i="1"/>
  <c r="EB334" i="1"/>
  <c r="BQ334" i="1"/>
  <c r="DI339" i="1"/>
  <c r="AC362" i="1"/>
  <c r="AC354" i="1"/>
  <c r="AC349" i="1"/>
  <c r="EY339" i="1"/>
  <c r="ED339" i="1"/>
  <c r="CN339" i="1"/>
  <c r="BS339" i="1"/>
  <c r="AX339" i="1"/>
  <c r="FT339" i="1" s="1"/>
  <c r="W359" i="1"/>
  <c r="DX341" i="1"/>
  <c r="ES341" i="1"/>
  <c r="W352" i="1"/>
  <c r="DC341" i="1"/>
  <c r="W347" i="1"/>
  <c r="AR341" i="1"/>
  <c r="BM341" i="1"/>
  <c r="CH341" i="1"/>
  <c r="AJ355" i="1"/>
  <c r="DP343" i="1"/>
  <c r="FF343" i="1"/>
  <c r="EK343" i="1"/>
  <c r="BE343" i="1"/>
  <c r="CU343" i="1"/>
  <c r="BZ343" i="1"/>
  <c r="EE159" i="1"/>
  <c r="EZ159" i="1"/>
  <c r="CO159" i="1"/>
  <c r="AY159" i="1"/>
  <c r="BT159" i="1"/>
  <c r="DJ159" i="1"/>
  <c r="GP159" i="1" s="1"/>
  <c r="AF304" i="1"/>
  <c r="EG299" i="1"/>
  <c r="CQ299" i="1"/>
  <c r="DL299" i="1"/>
  <c r="BA299" i="1"/>
  <c r="BV299" i="1"/>
  <c r="FB299" i="1"/>
  <c r="R115" i="1"/>
  <c r="R138" i="1"/>
  <c r="CX110" i="1"/>
  <c r="GD110" i="1" s="1"/>
  <c r="BH110" i="1"/>
  <c r="R123" i="1"/>
  <c r="R130" i="1"/>
  <c r="R119" i="1"/>
  <c r="DS110" i="1"/>
  <c r="CC110" i="1"/>
  <c r="EN110" i="1"/>
  <c r="AM110" i="1"/>
  <c r="FI110" i="1" s="1"/>
  <c r="GY110" i="1" s="1"/>
  <c r="T319" i="1"/>
  <c r="CZ308" i="1"/>
  <c r="EP308" i="1"/>
  <c r="DU308" i="1"/>
  <c r="BJ308" i="1"/>
  <c r="CE308" i="1"/>
  <c r="AO308" i="1"/>
  <c r="FK308" i="1" s="1"/>
  <c r="CJ135" i="1"/>
  <c r="BO135" i="1"/>
  <c r="EU135" i="1"/>
  <c r="DZ135" i="1"/>
  <c r="AT135" i="1"/>
  <c r="FP135" i="1" s="1"/>
  <c r="DE135" i="1"/>
  <c r="EW127" i="1"/>
  <c r="CL127" i="1"/>
  <c r="BQ127" i="1"/>
  <c r="EB127" i="1"/>
  <c r="DG127" i="1"/>
  <c r="GM127" i="1" s="1"/>
  <c r="AV127" i="1"/>
  <c r="EG112" i="1"/>
  <c r="FB112" i="1"/>
  <c r="DL112" i="1"/>
  <c r="BV112" i="1"/>
  <c r="BA112" i="1"/>
  <c r="FW112" i="1" s="1"/>
  <c r="CQ112" i="1"/>
  <c r="AE315" i="1"/>
  <c r="EF309" i="1"/>
  <c r="AE327" i="1"/>
  <c r="AE320" i="1"/>
  <c r="FA309" i="1"/>
  <c r="DK309" i="1"/>
  <c r="GQ309" i="1" s="1"/>
  <c r="BU309" i="1"/>
  <c r="CP309" i="1"/>
  <c r="AZ309" i="1"/>
  <c r="EK120" i="1"/>
  <c r="BZ120" i="1"/>
  <c r="FF120" i="1"/>
  <c r="DP120" i="1"/>
  <c r="AJ132" i="1"/>
  <c r="BE120" i="1"/>
  <c r="CU120" i="1"/>
  <c r="DD28" i="1"/>
  <c r="BN28" i="1"/>
  <c r="ET28" i="1"/>
  <c r="DY28" i="1"/>
  <c r="AS28" i="1"/>
  <c r="CI28" i="1"/>
  <c r="BS29" i="1"/>
  <c r="DI29" i="1"/>
  <c r="AX29" i="1"/>
  <c r="ED29" i="1"/>
  <c r="CN29" i="1"/>
  <c r="EY29" i="1"/>
  <c r="ES31" i="1"/>
  <c r="AR31" i="1"/>
  <c r="CH31" i="1"/>
  <c r="BM31" i="1"/>
  <c r="DC31" i="1"/>
  <c r="DX31" i="1"/>
  <c r="EC9" i="1"/>
  <c r="BR9" i="1"/>
  <c r="EX9" i="1"/>
  <c r="DH9" i="1"/>
  <c r="CM9" i="1"/>
  <c r="AW9" i="1"/>
  <c r="CT12" i="1"/>
  <c r="BY12" i="1"/>
  <c r="FE12" i="1"/>
  <c r="EJ12" i="1"/>
  <c r="BD12" i="1"/>
  <c r="DO12" i="1"/>
  <c r="BX39" i="1"/>
  <c r="EI39" i="1"/>
  <c r="BC39" i="1"/>
  <c r="DN39" i="1"/>
  <c r="FD39" i="1"/>
  <c r="GT39" i="1" s="1"/>
  <c r="CS39" i="1"/>
  <c r="DK40" i="1"/>
  <c r="CP40" i="1"/>
  <c r="EF40" i="1"/>
  <c r="AZ40" i="1"/>
  <c r="BU40" i="1"/>
  <c r="FA40" i="1"/>
  <c r="BZ41" i="1"/>
  <c r="CU41" i="1"/>
  <c r="DP41" i="1"/>
  <c r="FF41" i="1"/>
  <c r="EK41" i="1"/>
  <c r="BE41" i="1"/>
  <c r="EO44" i="1"/>
  <c r="CY44" i="1"/>
  <c r="BI44" i="1"/>
  <c r="CD44" i="1"/>
  <c r="AN44" i="1"/>
  <c r="DT44" i="1"/>
  <c r="BA22" i="1"/>
  <c r="CQ22" i="1"/>
  <c r="EG22" i="1"/>
  <c r="DL22" i="1"/>
  <c r="FB22" i="1"/>
  <c r="BV22" i="1"/>
  <c r="AM47" i="1"/>
  <c r="DS47" i="1"/>
  <c r="CC47" i="1"/>
  <c r="BH47" i="1"/>
  <c r="EN47" i="1"/>
  <c r="CX47" i="1"/>
  <c r="GD47" i="1" s="1"/>
  <c r="AZ25" i="1"/>
  <c r="CP25" i="1"/>
  <c r="EF25" i="1"/>
  <c r="BU25" i="1"/>
  <c r="FA25" i="1"/>
  <c r="DK25" i="1"/>
  <c r="EX172" i="1"/>
  <c r="AW172" i="1"/>
  <c r="FS172" i="1" s="1"/>
  <c r="DH172" i="1"/>
  <c r="GN172" i="1" s="1"/>
  <c r="CM172" i="1"/>
  <c r="EC172" i="1"/>
  <c r="BR172" i="1"/>
  <c r="AT51" i="1"/>
  <c r="EU51" i="1"/>
  <c r="DE51" i="1"/>
  <c r="DZ51" i="1"/>
  <c r="GK51" i="1" s="1"/>
  <c r="CJ51" i="1"/>
  <c r="BO51" i="1"/>
  <c r="CO52" i="1"/>
  <c r="EZ52" i="1"/>
  <c r="BT52" i="1"/>
  <c r="AY52" i="1"/>
  <c r="EE52" i="1"/>
  <c r="DJ52" i="1"/>
  <c r="GP52" i="1" s="1"/>
  <c r="BA245" i="1"/>
  <c r="FW245" i="1" s="1"/>
  <c r="BV245" i="1"/>
  <c r="DL245" i="1"/>
  <c r="CQ245" i="1"/>
  <c r="EG245" i="1"/>
  <c r="FB245" i="1"/>
  <c r="CN173" i="1"/>
  <c r="DI173" i="1"/>
  <c r="EY173" i="1"/>
  <c r="BS173" i="1"/>
  <c r="AX173" i="1"/>
  <c r="FT173" i="1" s="1"/>
  <c r="ED173" i="1"/>
  <c r="CS251" i="1"/>
  <c r="FD251" i="1"/>
  <c r="EI251" i="1"/>
  <c r="BC251" i="1"/>
  <c r="DN251" i="1"/>
  <c r="GT251" i="1" s="1"/>
  <c r="BX251" i="1"/>
  <c r="AE61" i="1"/>
  <c r="FA56" i="1"/>
  <c r="AZ56" i="1"/>
  <c r="FV56" i="1" s="1"/>
  <c r="BU56" i="1"/>
  <c r="DK56" i="1"/>
  <c r="CP56" i="1"/>
  <c r="EF56" i="1"/>
  <c r="CE248" i="1"/>
  <c r="EP248" i="1"/>
  <c r="BJ248" i="1"/>
  <c r="AO248" i="1"/>
  <c r="FK248" i="1" s="1"/>
  <c r="CZ248" i="1"/>
  <c r="DU248" i="1"/>
  <c r="FF261" i="1"/>
  <c r="BE261" i="1"/>
  <c r="GA261" i="1" s="1"/>
  <c r="BZ261" i="1"/>
  <c r="DP261" i="1"/>
  <c r="EK261" i="1"/>
  <c r="CU261" i="1"/>
  <c r="DM249" i="1"/>
  <c r="FC249" i="1"/>
  <c r="BB249" i="1"/>
  <c r="BW249" i="1"/>
  <c r="EH249" i="1"/>
  <c r="CR249" i="1"/>
  <c r="EO63" i="1"/>
  <c r="CD63" i="1"/>
  <c r="S68" i="1"/>
  <c r="AN63" i="1"/>
  <c r="BI63" i="1"/>
  <c r="CY63" i="1"/>
  <c r="GE63" i="1" s="1"/>
  <c r="DT63" i="1"/>
  <c r="EQ256" i="1"/>
  <c r="AP256" i="1"/>
  <c r="DA256" i="1"/>
  <c r="GG256" i="1" s="1"/>
  <c r="BK256" i="1"/>
  <c r="DV256" i="1"/>
  <c r="CF256" i="1"/>
  <c r="EA66" i="1"/>
  <c r="AU66" i="1"/>
  <c r="BP66" i="1"/>
  <c r="DF66" i="1"/>
  <c r="EV66" i="1"/>
  <c r="CK66" i="1"/>
  <c r="BM262" i="1"/>
  <c r="ES262" i="1"/>
  <c r="DX262" i="1"/>
  <c r="CH262" i="1"/>
  <c r="AR262" i="1"/>
  <c r="FN262" i="1" s="1"/>
  <c r="DC262" i="1"/>
  <c r="EK72" i="1"/>
  <c r="CU72" i="1"/>
  <c r="BE72" i="1"/>
  <c r="FF72" i="1"/>
  <c r="DP72" i="1"/>
  <c r="GV72" i="1" s="1"/>
  <c r="BZ72" i="1"/>
  <c r="AY74" i="1"/>
  <c r="CO74" i="1"/>
  <c r="BT74" i="1"/>
  <c r="EZ74" i="1"/>
  <c r="DJ74" i="1"/>
  <c r="EE74" i="1"/>
  <c r="AM78" i="1"/>
  <c r="FI78" i="1" s="1"/>
  <c r="DS78" i="1"/>
  <c r="CX78" i="1"/>
  <c r="EN78" i="1"/>
  <c r="BH78" i="1"/>
  <c r="CC78" i="1"/>
  <c r="DK79" i="1"/>
  <c r="CP79" i="1"/>
  <c r="EF79" i="1"/>
  <c r="AZ79" i="1"/>
  <c r="FA79" i="1"/>
  <c r="BU79" i="1"/>
  <c r="EU81" i="1"/>
  <c r="CJ81" i="1"/>
  <c r="DZ81" i="1"/>
  <c r="BO81" i="1"/>
  <c r="DE81" i="1"/>
  <c r="GK81" i="1" s="1"/>
  <c r="AT81" i="1"/>
  <c r="DJ82" i="1"/>
  <c r="GP82" i="1" s="1"/>
  <c r="CO82" i="1"/>
  <c r="AY82" i="1"/>
  <c r="FU82" i="1" s="1"/>
  <c r="HK82" i="1" s="1"/>
  <c r="EE82" i="1"/>
  <c r="EZ82" i="1"/>
  <c r="BT82" i="1"/>
  <c r="BN84" i="1"/>
  <c r="DY84" i="1"/>
  <c r="CI84" i="1"/>
  <c r="AS84" i="1"/>
  <c r="DD84" i="1"/>
  <c r="GJ84" i="1" s="1"/>
  <c r="ET84" i="1"/>
  <c r="DS87" i="1"/>
  <c r="BH87" i="1"/>
  <c r="AM87" i="1"/>
  <c r="FI87" i="1" s="1"/>
  <c r="EN87" i="1"/>
  <c r="CX87" i="1"/>
  <c r="GD87" i="1" s="1"/>
  <c r="CC87" i="1"/>
  <c r="FV184" i="1"/>
  <c r="HL184" i="1" s="1"/>
  <c r="GF185" i="1"/>
  <c r="FP186" i="1"/>
  <c r="HF186" i="1" s="1"/>
  <c r="GE188" i="1"/>
  <c r="FZ188" i="1"/>
  <c r="HP188" i="1" s="1"/>
  <c r="GV195" i="1"/>
  <c r="FX196" i="1"/>
  <c r="HN196" i="1" s="1"/>
  <c r="FR198" i="1"/>
  <c r="HH198" i="1" s="1"/>
  <c r="FU204" i="1"/>
  <c r="HK204" i="1" s="1"/>
  <c r="EC283" i="1"/>
  <c r="CM283" i="1"/>
  <c r="EX283" i="1"/>
  <c r="BR283" i="1"/>
  <c r="AW283" i="1"/>
  <c r="DH283" i="1"/>
  <c r="DZ284" i="1"/>
  <c r="DE284" i="1"/>
  <c r="GK284" i="1" s="1"/>
  <c r="AT284" i="1"/>
  <c r="CJ284" i="1"/>
  <c r="EU284" i="1"/>
  <c r="BO284" i="1"/>
  <c r="ER285" i="1"/>
  <c r="AQ285" i="1"/>
  <c r="DB285" i="1"/>
  <c r="BL285" i="1"/>
  <c r="CG285" i="1"/>
  <c r="DW285" i="1"/>
  <c r="CY286" i="1"/>
  <c r="GE286" i="1" s="1"/>
  <c r="BI286" i="1"/>
  <c r="EO286" i="1"/>
  <c r="AN286" i="1"/>
  <c r="DT286" i="1"/>
  <c r="CD286" i="1"/>
  <c r="DO286" i="1"/>
  <c r="EJ286" i="1"/>
  <c r="CT286" i="1"/>
  <c r="BD286" i="1"/>
  <c r="FZ286" i="1" s="1"/>
  <c r="BY286" i="1"/>
  <c r="FE286" i="1"/>
  <c r="EG287" i="1"/>
  <c r="BV287" i="1"/>
  <c r="DL287" i="1"/>
  <c r="CQ287" i="1"/>
  <c r="BA287" i="1"/>
  <c r="FB287" i="1"/>
  <c r="GR287" i="1" s="1"/>
  <c r="CN288" i="1"/>
  <c r="ED288" i="1"/>
  <c r="DI288" i="1"/>
  <c r="AX288" i="1"/>
  <c r="FT288" i="1" s="1"/>
  <c r="BS288" i="1"/>
  <c r="EY288" i="1"/>
  <c r="Q337" i="1"/>
  <c r="Q345" i="1"/>
  <c r="Q348" i="1"/>
  <c r="CW332" i="1"/>
  <c r="AL332" i="1"/>
  <c r="DR332" i="1"/>
  <c r="EM332" i="1"/>
  <c r="CB332" i="1"/>
  <c r="BG332" i="1"/>
  <c r="Q61" i="1"/>
  <c r="DR56" i="1"/>
  <c r="CB56" i="1"/>
  <c r="EM56" i="1"/>
  <c r="AL56" i="1"/>
  <c r="FH56" i="1" s="1"/>
  <c r="CW56" i="1"/>
  <c r="BG56" i="1"/>
  <c r="CB49" i="1"/>
  <c r="DR49" i="1"/>
  <c r="AL49" i="1"/>
  <c r="BG49" i="1"/>
  <c r="EM49" i="1"/>
  <c r="CW49" i="1"/>
  <c r="HA212" i="1"/>
  <c r="GO207" i="1"/>
  <c r="AC145" i="1"/>
  <c r="BS140" i="1"/>
  <c r="AX140" i="1"/>
  <c r="DI140" i="1"/>
  <c r="CN140" i="1"/>
  <c r="EY140" i="1"/>
  <c r="ED140" i="1"/>
  <c r="AE346" i="1"/>
  <c r="AE353" i="1"/>
  <c r="AE342" i="1"/>
  <c r="AE338" i="1"/>
  <c r="BU333" i="1"/>
  <c r="FA333" i="1"/>
  <c r="AZ333" i="1"/>
  <c r="FV333" i="1" s="1"/>
  <c r="DK333" i="1"/>
  <c r="EF333" i="1"/>
  <c r="CP333" i="1"/>
  <c r="CU143" i="1"/>
  <c r="BE143" i="1"/>
  <c r="EK143" i="1"/>
  <c r="DP143" i="1"/>
  <c r="FF143" i="1"/>
  <c r="BZ143" i="1"/>
  <c r="DM235" i="1"/>
  <c r="EH235" i="1"/>
  <c r="FC235" i="1"/>
  <c r="BW235" i="1"/>
  <c r="BB235" i="1"/>
  <c r="AG236" i="1"/>
  <c r="CR235" i="1"/>
  <c r="S351" i="1"/>
  <c r="DT340" i="1"/>
  <c r="EO340" i="1"/>
  <c r="CY340" i="1"/>
  <c r="GE340" i="1" s="1"/>
  <c r="AN340" i="1"/>
  <c r="BI340" i="1"/>
  <c r="CD340" i="1"/>
  <c r="AF359" i="1"/>
  <c r="FB341" i="1"/>
  <c r="AF347" i="1"/>
  <c r="DL341" i="1"/>
  <c r="GR341" i="1" s="1"/>
  <c r="AF352" i="1"/>
  <c r="EG341" i="1"/>
  <c r="BV341" i="1"/>
  <c r="BA341" i="1"/>
  <c r="CQ341" i="1"/>
  <c r="Z356" i="1"/>
  <c r="DF344" i="1"/>
  <c r="EV344" i="1"/>
  <c r="EA344" i="1"/>
  <c r="BP344" i="1"/>
  <c r="CK344" i="1"/>
  <c r="AU344" i="1"/>
  <c r="FQ344" i="1" s="1"/>
  <c r="DP358" i="1"/>
  <c r="BZ358" i="1"/>
  <c r="EK358" i="1"/>
  <c r="CU358" i="1"/>
  <c r="FF358" i="1"/>
  <c r="BE358" i="1"/>
  <c r="V125" i="1"/>
  <c r="AQ109" i="1"/>
  <c r="DW109" i="1"/>
  <c r="ER109" i="1"/>
  <c r="V122" i="1"/>
  <c r="CG109" i="1"/>
  <c r="DB109" i="1"/>
  <c r="GH109" i="1" s="1"/>
  <c r="V137" i="1"/>
  <c r="BL109" i="1"/>
  <c r="V114" i="1"/>
  <c r="X330" i="1"/>
  <c r="DY307" i="1"/>
  <c r="DD307" i="1"/>
  <c r="X317" i="1"/>
  <c r="ET307" i="1"/>
  <c r="X322" i="1"/>
  <c r="AS307" i="1"/>
  <c r="CI307" i="1"/>
  <c r="BN307" i="1"/>
  <c r="DI117" i="1"/>
  <c r="BS117" i="1"/>
  <c r="EY117" i="1"/>
  <c r="AC128" i="1"/>
  <c r="CN117" i="1"/>
  <c r="ED117" i="1"/>
  <c r="AX117" i="1"/>
  <c r="FT117" i="1" s="1"/>
  <c r="EK127" i="1"/>
  <c r="FF127" i="1"/>
  <c r="BZ127" i="1"/>
  <c r="BE127" i="1"/>
  <c r="GA127" i="1" s="1"/>
  <c r="DP127" i="1"/>
  <c r="GV127" i="1" s="1"/>
  <c r="CU127" i="1"/>
  <c r="BB303" i="1"/>
  <c r="EH303" i="1"/>
  <c r="CR303" i="1"/>
  <c r="FC303" i="1"/>
  <c r="BW303" i="1"/>
  <c r="DM303" i="1"/>
  <c r="GS303" i="1" s="1"/>
  <c r="DV120" i="1"/>
  <c r="DA120" i="1"/>
  <c r="EQ120" i="1"/>
  <c r="BK120" i="1"/>
  <c r="U132" i="1"/>
  <c r="AP120" i="1"/>
  <c r="CF120" i="1"/>
  <c r="FF27" i="1"/>
  <c r="DP27" i="1"/>
  <c r="GV27" i="1" s="1"/>
  <c r="EK27" i="1"/>
  <c r="CU27" i="1"/>
  <c r="BE27" i="1"/>
  <c r="BZ27" i="1"/>
  <c r="DB29" i="1"/>
  <c r="AQ29" i="1"/>
  <c r="DW29" i="1"/>
  <c r="ER29" i="1"/>
  <c r="BL29" i="1"/>
  <c r="CG29" i="1"/>
  <c r="CT30" i="1"/>
  <c r="BD30" i="1"/>
  <c r="FZ30" i="1" s="1"/>
  <c r="EJ30" i="1"/>
  <c r="DO30" i="1"/>
  <c r="BY30" i="1"/>
  <c r="FE30" i="1"/>
  <c r="DV32" i="1"/>
  <c r="EQ32" i="1"/>
  <c r="CF32" i="1"/>
  <c r="BK32" i="1"/>
  <c r="DA32" i="1"/>
  <c r="AP32" i="1"/>
  <c r="CU12" i="1"/>
  <c r="FF12" i="1"/>
  <c r="BZ12" i="1"/>
  <c r="BE12" i="1"/>
  <c r="EK12" i="1"/>
  <c r="DP12" i="1"/>
  <c r="BY39" i="1"/>
  <c r="EJ39" i="1"/>
  <c r="BD39" i="1"/>
  <c r="FZ39" i="1" s="1"/>
  <c r="DO39" i="1"/>
  <c r="GU39" i="1" s="1"/>
  <c r="CT39" i="1"/>
  <c r="FE39" i="1"/>
  <c r="BA40" i="1"/>
  <c r="EG40" i="1"/>
  <c r="CQ40" i="1"/>
  <c r="FB40" i="1"/>
  <c r="DL40" i="1"/>
  <c r="BV40" i="1"/>
  <c r="FW40" i="1" s="1"/>
  <c r="DS19" i="1"/>
  <c r="CC19" i="1"/>
  <c r="AM19" i="1"/>
  <c r="FI19" i="1" s="1"/>
  <c r="EN19" i="1"/>
  <c r="BH19" i="1"/>
  <c r="CX19" i="1"/>
  <c r="EP44" i="1"/>
  <c r="CE44" i="1"/>
  <c r="DU44" i="1"/>
  <c r="AO44" i="1"/>
  <c r="BJ44" i="1"/>
  <c r="CZ44" i="1"/>
  <c r="GF44" i="1" s="1"/>
  <c r="DM45" i="1"/>
  <c r="BB45" i="1"/>
  <c r="CR45" i="1"/>
  <c r="EH45" i="1"/>
  <c r="BW45" i="1"/>
  <c r="FC45" i="1"/>
  <c r="EO47" i="1"/>
  <c r="CY47" i="1"/>
  <c r="GE47" i="1" s="1"/>
  <c r="BI47" i="1"/>
  <c r="DT47" i="1"/>
  <c r="AN47" i="1"/>
  <c r="CD47" i="1"/>
  <c r="BA25" i="1"/>
  <c r="EG25" i="1"/>
  <c r="CQ25" i="1"/>
  <c r="DL25" i="1"/>
  <c r="GR25" i="1" s="1"/>
  <c r="FB25" i="1"/>
  <c r="BV25" i="1"/>
  <c r="ED172" i="1"/>
  <c r="CN172" i="1"/>
  <c r="AX172" i="1"/>
  <c r="BS172" i="1"/>
  <c r="EY172" i="1"/>
  <c r="DI172" i="1"/>
  <c r="GO172" i="1" s="1"/>
  <c r="DK243" i="1"/>
  <c r="AZ243" i="1"/>
  <c r="FA243" i="1"/>
  <c r="BU243" i="1"/>
  <c r="CP243" i="1"/>
  <c r="EF243" i="1"/>
  <c r="BE53" i="1"/>
  <c r="CU53" i="1"/>
  <c r="BZ53" i="1"/>
  <c r="DP53" i="1"/>
  <c r="EK53" i="1"/>
  <c r="FF53" i="1"/>
  <c r="AY250" i="1"/>
  <c r="BT250" i="1"/>
  <c r="EE250" i="1"/>
  <c r="CO250" i="1"/>
  <c r="EZ250" i="1"/>
  <c r="DJ250" i="1"/>
  <c r="AA60" i="1"/>
  <c r="EB55" i="1"/>
  <c r="AV55" i="1"/>
  <c r="CL55" i="1"/>
  <c r="EW55" i="1"/>
  <c r="DG55" i="1"/>
  <c r="BQ55" i="1"/>
  <c r="DO259" i="1"/>
  <c r="EJ259" i="1"/>
  <c r="FE259" i="1"/>
  <c r="BD259" i="1"/>
  <c r="BY259" i="1"/>
  <c r="CT259" i="1"/>
  <c r="EG247" i="1"/>
  <c r="DL247" i="1"/>
  <c r="FB247" i="1"/>
  <c r="BV247" i="1"/>
  <c r="CQ247" i="1"/>
  <c r="BA247" i="1"/>
  <c r="BM174" i="1"/>
  <c r="DC174" i="1"/>
  <c r="ES174" i="1"/>
  <c r="DX174" i="1"/>
  <c r="AR174" i="1"/>
  <c r="CH174" i="1"/>
  <c r="DH63" i="1"/>
  <c r="GN63" i="1" s="1"/>
  <c r="AW63" i="1"/>
  <c r="EC63" i="1"/>
  <c r="CM63" i="1"/>
  <c r="AB68" i="1"/>
  <c r="BR63" i="1"/>
  <c r="EX63" i="1"/>
  <c r="EZ256" i="1"/>
  <c r="AY256" i="1"/>
  <c r="FU256" i="1" s="1"/>
  <c r="CO256" i="1"/>
  <c r="DJ256" i="1"/>
  <c r="EE256" i="1"/>
  <c r="BT256" i="1"/>
  <c r="EJ66" i="1"/>
  <c r="CT66" i="1"/>
  <c r="DO66" i="1"/>
  <c r="GU66" i="1" s="1"/>
  <c r="BY66" i="1"/>
  <c r="BD66" i="1"/>
  <c r="FE66" i="1"/>
  <c r="BV262" i="1"/>
  <c r="CQ262" i="1"/>
  <c r="EG262" i="1"/>
  <c r="FB262" i="1"/>
  <c r="BA262" i="1"/>
  <c r="DL262" i="1"/>
  <c r="GR262" i="1" s="1"/>
  <c r="EA264" i="1"/>
  <c r="DF264" i="1"/>
  <c r="AU264" i="1"/>
  <c r="BP264" i="1"/>
  <c r="CK264" i="1"/>
  <c r="EV264" i="1"/>
  <c r="GL264" i="1" s="1"/>
  <c r="AO266" i="1"/>
  <c r="BJ266" i="1"/>
  <c r="EP266" i="1"/>
  <c r="CE266" i="1"/>
  <c r="CZ266" i="1"/>
  <c r="DU266" i="1"/>
  <c r="EB269" i="1"/>
  <c r="EW269" i="1"/>
  <c r="AV269" i="1"/>
  <c r="BQ269" i="1"/>
  <c r="DG269" i="1"/>
  <c r="CL269" i="1"/>
  <c r="CF271" i="1"/>
  <c r="AP271" i="1"/>
  <c r="FL271" i="1" s="1"/>
  <c r="DV271" i="1"/>
  <c r="EQ271" i="1"/>
  <c r="BK271" i="1"/>
  <c r="DA271" i="1"/>
  <c r="GG271" i="1" s="1"/>
  <c r="DF272" i="1"/>
  <c r="CK272" i="1"/>
  <c r="EV272" i="1"/>
  <c r="AU272" i="1"/>
  <c r="FQ272" i="1" s="1"/>
  <c r="BP272" i="1"/>
  <c r="EA272" i="1"/>
  <c r="EP83" i="1"/>
  <c r="AO83" i="1"/>
  <c r="DU83" i="1"/>
  <c r="CE83" i="1"/>
  <c r="BJ83" i="1"/>
  <c r="CZ83" i="1"/>
  <c r="GF83" i="1" s="1"/>
  <c r="BB84" i="1"/>
  <c r="FC84" i="1"/>
  <c r="EH84" i="1"/>
  <c r="CR84" i="1"/>
  <c r="BW84" i="1"/>
  <c r="DM84" i="1"/>
  <c r="FO184" i="1"/>
  <c r="HE184" i="1" s="1"/>
  <c r="FI186" i="1"/>
  <c r="GY186" i="1" s="1"/>
  <c r="GL186" i="1"/>
  <c r="HG186" i="1" s="1"/>
  <c r="DY280" i="1"/>
  <c r="ET280" i="1"/>
  <c r="AS280" i="1"/>
  <c r="FO280" i="1" s="1"/>
  <c r="BN280" i="1"/>
  <c r="DD280" i="1"/>
  <c r="CI280" i="1"/>
  <c r="FQ196" i="1"/>
  <c r="HG196" i="1" s="1"/>
  <c r="FK198" i="1"/>
  <c r="HA198" i="1" s="1"/>
  <c r="FQ203" i="1"/>
  <c r="HG203" i="1" s="1"/>
  <c r="GN205" i="1"/>
  <c r="GK206" i="1"/>
  <c r="HF206" i="1" s="1"/>
  <c r="EY209" i="1"/>
  <c r="ED209" i="1"/>
  <c r="BS209" i="1"/>
  <c r="DI209" i="1"/>
  <c r="GO209" i="1" s="1"/>
  <c r="AX209" i="1"/>
  <c r="CN209" i="1"/>
  <c r="EV208" i="1"/>
  <c r="CK208" i="1"/>
  <c r="AU208" i="1"/>
  <c r="BP208" i="1"/>
  <c r="EA208" i="1"/>
  <c r="DF208" i="1"/>
  <c r="GL208" i="1" s="1"/>
  <c r="BM94" i="1"/>
  <c r="DC94" i="1"/>
  <c r="ES94" i="1"/>
  <c r="DX94" i="1"/>
  <c r="GI94" i="1" s="1"/>
  <c r="CH94" i="1"/>
  <c r="AR94" i="1"/>
  <c r="FN94" i="1" s="1"/>
  <c r="CZ214" i="1"/>
  <c r="GF214" i="1" s="1"/>
  <c r="AO214" i="1"/>
  <c r="DU214" i="1"/>
  <c r="EP214" i="1"/>
  <c r="CE214" i="1"/>
  <c r="BJ214" i="1"/>
  <c r="FK214" i="1" s="1"/>
  <c r="HA214" i="1" s="1"/>
  <c r="DP214" i="1"/>
  <c r="FF214" i="1"/>
  <c r="BE214" i="1"/>
  <c r="GA214" i="1" s="1"/>
  <c r="EK214" i="1"/>
  <c r="GV214" i="1" s="1"/>
  <c r="CU214" i="1"/>
  <c r="BZ214" i="1"/>
  <c r="DM213" i="1"/>
  <c r="CR213" i="1"/>
  <c r="BB213" i="1"/>
  <c r="EH213" i="1"/>
  <c r="FC213" i="1"/>
  <c r="GS213" i="1" s="1"/>
  <c r="BW213" i="1"/>
  <c r="DJ215" i="1"/>
  <c r="AY215" i="1"/>
  <c r="CO215" i="1"/>
  <c r="EE215" i="1"/>
  <c r="EZ215" i="1"/>
  <c r="BT215" i="1"/>
  <c r="CW246" i="1"/>
  <c r="DR246" i="1"/>
  <c r="AL246" i="1"/>
  <c r="BG246" i="1"/>
  <c r="EM246" i="1"/>
  <c r="CB246" i="1"/>
  <c r="CW30" i="1"/>
  <c r="EM30" i="1"/>
  <c r="BG30" i="1"/>
  <c r="AL30" i="1"/>
  <c r="FH30" i="1" s="1"/>
  <c r="DR30" i="1"/>
  <c r="CB30" i="1"/>
  <c r="V336" i="1"/>
  <c r="ER331" i="1"/>
  <c r="CG331" i="1"/>
  <c r="AQ331" i="1"/>
  <c r="DW331" i="1"/>
  <c r="BL331" i="1"/>
  <c r="DB331" i="1"/>
  <c r="AA169" i="1"/>
  <c r="AA146" i="1"/>
  <c r="CL141" i="1"/>
  <c r="DG141" i="1"/>
  <c r="EB141" i="1"/>
  <c r="AA154" i="1"/>
  <c r="EW141" i="1"/>
  <c r="AA157" i="1"/>
  <c r="AV141" i="1"/>
  <c r="BQ141" i="1"/>
  <c r="DI334" i="1"/>
  <c r="GO334" i="1" s="1"/>
  <c r="AX334" i="1"/>
  <c r="EY334" i="1"/>
  <c r="CN334" i="1"/>
  <c r="BS334" i="1"/>
  <c r="ED334" i="1"/>
  <c r="CK335" i="1"/>
  <c r="DF335" i="1"/>
  <c r="AU335" i="1"/>
  <c r="FQ335" i="1" s="1"/>
  <c r="BP335" i="1"/>
  <c r="EA335" i="1"/>
  <c r="EV335" i="1"/>
  <c r="AE171" i="1"/>
  <c r="EF148" i="1"/>
  <c r="AE158" i="1"/>
  <c r="DK148" i="1"/>
  <c r="GQ148" i="1" s="1"/>
  <c r="AE163" i="1"/>
  <c r="FA148" i="1"/>
  <c r="BU148" i="1"/>
  <c r="CP148" i="1"/>
  <c r="AZ148" i="1"/>
  <c r="FV148" i="1" s="1"/>
  <c r="HL148" i="1" s="1"/>
  <c r="EU150" i="1"/>
  <c r="CJ150" i="1"/>
  <c r="DZ150" i="1"/>
  <c r="Y156" i="1"/>
  <c r="Y161" i="1"/>
  <c r="DE150" i="1"/>
  <c r="AT150" i="1"/>
  <c r="BO150" i="1"/>
  <c r="Y168" i="1"/>
  <c r="S165" i="1"/>
  <c r="CD153" i="1"/>
  <c r="BI153" i="1"/>
  <c r="DT153" i="1"/>
  <c r="CY153" i="1"/>
  <c r="EO153" i="1"/>
  <c r="AN153" i="1"/>
  <c r="EY358" i="1"/>
  <c r="AX358" i="1"/>
  <c r="CN358" i="1"/>
  <c r="DI358" i="1"/>
  <c r="GO358" i="1" s="1"/>
  <c r="ED358" i="1"/>
  <c r="BS358" i="1"/>
  <c r="AH113" i="1"/>
  <c r="DN108" i="1"/>
  <c r="CS108" i="1"/>
  <c r="FD108" i="1"/>
  <c r="BC108" i="1"/>
  <c r="FY108" i="1" s="1"/>
  <c r="EI108" i="1"/>
  <c r="GT108" i="1" s="1"/>
  <c r="BX108" i="1"/>
  <c r="AJ306" i="1"/>
  <c r="AJ314" i="1"/>
  <c r="AJ310" i="1"/>
  <c r="DP301" i="1"/>
  <c r="BZ301" i="1"/>
  <c r="FF301" i="1"/>
  <c r="CU301" i="1"/>
  <c r="EK301" i="1"/>
  <c r="BE301" i="1"/>
  <c r="DW117" i="1"/>
  <c r="CG117" i="1"/>
  <c r="DB117" i="1"/>
  <c r="ER117" i="1"/>
  <c r="BL117" i="1"/>
  <c r="AQ117" i="1"/>
  <c r="FM117" i="1" s="1"/>
  <c r="V128" i="1"/>
  <c r="EQ318" i="1"/>
  <c r="DV318" i="1"/>
  <c r="DA318" i="1"/>
  <c r="GG318" i="1" s="1"/>
  <c r="CF318" i="1"/>
  <c r="BK318" i="1"/>
  <c r="AP318" i="1"/>
  <c r="FL318" i="1" s="1"/>
  <c r="Z230" i="1"/>
  <c r="CK229" i="1"/>
  <c r="AU229" i="1"/>
  <c r="EA229" i="1"/>
  <c r="DF229" i="1"/>
  <c r="GL229" i="1" s="1"/>
  <c r="BP229" i="1"/>
  <c r="EV229" i="1"/>
  <c r="Y320" i="1"/>
  <c r="Y315" i="1"/>
  <c r="EU309" i="1"/>
  <c r="DZ309" i="1"/>
  <c r="DE309" i="1"/>
  <c r="GK309" i="1" s="1"/>
  <c r="Y327" i="1"/>
  <c r="AT309" i="1"/>
  <c r="BO309" i="1"/>
  <c r="CJ309" i="1"/>
  <c r="AD132" i="1"/>
  <c r="AY120" i="1"/>
  <c r="EE120" i="1"/>
  <c r="CO120" i="1"/>
  <c r="EZ120" i="1"/>
  <c r="BT120" i="1"/>
  <c r="DJ120" i="1"/>
  <c r="BP28" i="1"/>
  <c r="CK28" i="1"/>
  <c r="FQ28" i="1" s="1"/>
  <c r="HG28" i="1" s="1"/>
  <c r="AU28" i="1"/>
  <c r="EA28" i="1"/>
  <c r="EV28" i="1"/>
  <c r="DF28" i="1"/>
  <c r="GL28" i="1" s="1"/>
  <c r="EF6" i="1"/>
  <c r="CP6" i="1"/>
  <c r="BU6" i="1"/>
  <c r="DK6" i="1"/>
  <c r="GQ6" i="1" s="1"/>
  <c r="AZ6" i="1"/>
  <c r="FA6" i="1"/>
  <c r="EU8" i="1"/>
  <c r="AT8" i="1"/>
  <c r="CJ8" i="1"/>
  <c r="DE8" i="1"/>
  <c r="DZ8" i="1"/>
  <c r="BO8" i="1"/>
  <c r="DL11" i="1"/>
  <c r="CQ11" i="1"/>
  <c r="BV11" i="1"/>
  <c r="EG11" i="1"/>
  <c r="GR11" i="1" s="1"/>
  <c r="BA11" i="1"/>
  <c r="FB11" i="1"/>
  <c r="AU14" i="1"/>
  <c r="FQ14" i="1" s="1"/>
  <c r="EA14" i="1"/>
  <c r="CK14" i="1"/>
  <c r="EV14" i="1"/>
  <c r="BP14" i="1"/>
  <c r="DF14" i="1"/>
  <c r="AZ38" i="1"/>
  <c r="CP38" i="1"/>
  <c r="BU38" i="1"/>
  <c r="DK38" i="1"/>
  <c r="GQ38" i="1" s="1"/>
  <c r="EF38" i="1"/>
  <c r="FA38" i="1"/>
  <c r="Y26" i="1"/>
  <c r="AT17" i="1"/>
  <c r="DZ17" i="1"/>
  <c r="CJ17" i="1"/>
  <c r="DE17" i="1"/>
  <c r="EU17" i="1"/>
  <c r="BO17" i="1"/>
  <c r="BL18" i="1"/>
  <c r="CG18" i="1"/>
  <c r="DB18" i="1"/>
  <c r="GH18" i="1" s="1"/>
  <c r="DW18" i="1"/>
  <c r="AQ18" i="1"/>
  <c r="ER18" i="1"/>
  <c r="BN20" i="1"/>
  <c r="CI20" i="1"/>
  <c r="DD20" i="1"/>
  <c r="ET20" i="1"/>
  <c r="AS20" i="1"/>
  <c r="DY20" i="1"/>
  <c r="ED21" i="1"/>
  <c r="AX21" i="1"/>
  <c r="CN21" i="1"/>
  <c r="EY21" i="1"/>
  <c r="DI21" i="1"/>
  <c r="GO21" i="1" s="1"/>
  <c r="BS21" i="1"/>
  <c r="DC46" i="1"/>
  <c r="GI46" i="1" s="1"/>
  <c r="BM46" i="1"/>
  <c r="AR46" i="1"/>
  <c r="ES46" i="1"/>
  <c r="CH46" i="1"/>
  <c r="DX46" i="1"/>
  <c r="EC24" i="1"/>
  <c r="CM24" i="1"/>
  <c r="DH24" i="1"/>
  <c r="GN24" i="1" s="1"/>
  <c r="BR24" i="1"/>
  <c r="EX24" i="1"/>
  <c r="AW24" i="1"/>
  <c r="FS24" i="1" s="1"/>
  <c r="BY242" i="1"/>
  <c r="DO242" i="1"/>
  <c r="CT242" i="1"/>
  <c r="BD242" i="1"/>
  <c r="EJ242" i="1"/>
  <c r="FE242" i="1"/>
  <c r="AP53" i="1"/>
  <c r="CF53" i="1"/>
  <c r="BK53" i="1"/>
  <c r="DA53" i="1"/>
  <c r="DV53" i="1"/>
  <c r="EQ53" i="1"/>
  <c r="CH173" i="1"/>
  <c r="ES173" i="1"/>
  <c r="DX173" i="1"/>
  <c r="AR173" i="1"/>
  <c r="BM173" i="1"/>
  <c r="DC173" i="1"/>
  <c r="AW246" i="1"/>
  <c r="EC246" i="1"/>
  <c r="CM246" i="1"/>
  <c r="BR246" i="1"/>
  <c r="EX246" i="1"/>
  <c r="DH246" i="1"/>
  <c r="GN246" i="1" s="1"/>
  <c r="Y61" i="1"/>
  <c r="CJ56" i="1"/>
  <c r="DZ56" i="1"/>
  <c r="EU56" i="1"/>
  <c r="AT56" i="1"/>
  <c r="FP56" i="1" s="1"/>
  <c r="DE56" i="1"/>
  <c r="BO56" i="1"/>
  <c r="FC260" i="1"/>
  <c r="BW260" i="1"/>
  <c r="DM260" i="1"/>
  <c r="EH260" i="1"/>
  <c r="CR260" i="1"/>
  <c r="BB260" i="1"/>
  <c r="DJ253" i="1"/>
  <c r="EE253" i="1"/>
  <c r="AY253" i="1"/>
  <c r="FU253" i="1" s="1"/>
  <c r="EZ253" i="1"/>
  <c r="BT253" i="1"/>
  <c r="CO253" i="1"/>
  <c r="DG249" i="1"/>
  <c r="EB249" i="1"/>
  <c r="AV249" i="1"/>
  <c r="EW249" i="1"/>
  <c r="BQ249" i="1"/>
  <c r="CL249" i="1"/>
  <c r="FR249" i="1" s="1"/>
  <c r="CQ67" i="1"/>
  <c r="EG67" i="1"/>
  <c r="BA67" i="1"/>
  <c r="FW67" i="1" s="1"/>
  <c r="FB67" i="1"/>
  <c r="BV67" i="1"/>
  <c r="DL67" i="1"/>
  <c r="DN255" i="1"/>
  <c r="FD255" i="1"/>
  <c r="EI255" i="1"/>
  <c r="BC255" i="1"/>
  <c r="CS255" i="1"/>
  <c r="BX255" i="1"/>
  <c r="AO66" i="1"/>
  <c r="DU66" i="1"/>
  <c r="CE66" i="1"/>
  <c r="BJ66" i="1"/>
  <c r="CZ66" i="1"/>
  <c r="EP66" i="1"/>
  <c r="AQ263" i="1"/>
  <c r="CG263" i="1"/>
  <c r="ER263" i="1"/>
  <c r="DW263" i="1"/>
  <c r="BL263" i="1"/>
  <c r="DB263" i="1"/>
  <c r="GH263" i="1" s="1"/>
  <c r="EJ264" i="1"/>
  <c r="DO264" i="1"/>
  <c r="BD264" i="1"/>
  <c r="BY264" i="1"/>
  <c r="CT264" i="1"/>
  <c r="FE264" i="1"/>
  <c r="GU264" i="1" s="1"/>
  <c r="AX266" i="1"/>
  <c r="EY266" i="1"/>
  <c r="BS266" i="1"/>
  <c r="ED266" i="1"/>
  <c r="CN266" i="1"/>
  <c r="DI266" i="1"/>
  <c r="EU270" i="1"/>
  <c r="AT270" i="1"/>
  <c r="BO270" i="1"/>
  <c r="CJ270" i="1"/>
  <c r="FP270" i="1" s="1"/>
  <c r="HF270" i="1" s="1"/>
  <c r="DZ270" i="1"/>
  <c r="DE270" i="1"/>
  <c r="GK270" i="1" s="1"/>
  <c r="CD177" i="1"/>
  <c r="AN177" i="1"/>
  <c r="DT177" i="1"/>
  <c r="CY177" i="1"/>
  <c r="EO177" i="1"/>
  <c r="BI177" i="1"/>
  <c r="DD82" i="1"/>
  <c r="AS82" i="1"/>
  <c r="CI82" i="1"/>
  <c r="DY82" i="1"/>
  <c r="BN82" i="1"/>
  <c r="ET82" i="1"/>
  <c r="DS84" i="1"/>
  <c r="AM84" i="1"/>
  <c r="FI84" i="1" s="1"/>
  <c r="CX84" i="1"/>
  <c r="BH84" i="1"/>
  <c r="EN84" i="1"/>
  <c r="CC84" i="1"/>
  <c r="FA85" i="1"/>
  <c r="DK85" i="1"/>
  <c r="EF85" i="1"/>
  <c r="CP85" i="1"/>
  <c r="AZ85" i="1"/>
  <c r="BU85" i="1"/>
  <c r="EK87" i="1"/>
  <c r="BE87" i="1"/>
  <c r="GA87" i="1" s="1"/>
  <c r="BZ87" i="1"/>
  <c r="FF87" i="1"/>
  <c r="CU87" i="1"/>
  <c r="DP87" i="1"/>
  <c r="GV87" i="1" s="1"/>
  <c r="GP185" i="1"/>
  <c r="FO187" i="1"/>
  <c r="HE187" i="1" s="1"/>
  <c r="FC89" i="1"/>
  <c r="BB89" i="1"/>
  <c r="EH89" i="1"/>
  <c r="DM89" i="1"/>
  <c r="BW89" i="1"/>
  <c r="CR89" i="1"/>
  <c r="FJ196" i="1"/>
  <c r="GZ196" i="1" s="1"/>
  <c r="FW197" i="1"/>
  <c r="HM197" i="1" s="1"/>
  <c r="GM203" i="1"/>
  <c r="GG205" i="1"/>
  <c r="GL206" i="1"/>
  <c r="EZ209" i="1"/>
  <c r="EE209" i="1"/>
  <c r="AY209" i="1"/>
  <c r="BT209" i="1"/>
  <c r="DJ209" i="1"/>
  <c r="CO209" i="1"/>
  <c r="EW208" i="1"/>
  <c r="BQ208" i="1"/>
  <c r="DG208" i="1"/>
  <c r="CL208" i="1"/>
  <c r="AV208" i="1"/>
  <c r="FR208" i="1" s="1"/>
  <c r="EB208" i="1"/>
  <c r="ET210" i="1"/>
  <c r="BN210" i="1"/>
  <c r="AS210" i="1"/>
  <c r="FO210" i="1" s="1"/>
  <c r="DD210" i="1"/>
  <c r="CI210" i="1"/>
  <c r="DY210" i="1"/>
  <c r="DA214" i="1"/>
  <c r="GG214" i="1" s="1"/>
  <c r="DV214" i="1"/>
  <c r="AP214" i="1"/>
  <c r="EQ214" i="1"/>
  <c r="CF214" i="1"/>
  <c r="BK214" i="1"/>
  <c r="CX213" i="1"/>
  <c r="AM213" i="1"/>
  <c r="DS213" i="1"/>
  <c r="CC213" i="1"/>
  <c r="EN213" i="1"/>
  <c r="BH213" i="1"/>
  <c r="DN96" i="1"/>
  <c r="FD96" i="1"/>
  <c r="EI96" i="1"/>
  <c r="CS96" i="1"/>
  <c r="BC96" i="1"/>
  <c r="FY96" i="1" s="1"/>
  <c r="BX96" i="1"/>
  <c r="DK215" i="1"/>
  <c r="FA215" i="1"/>
  <c r="EF215" i="1"/>
  <c r="CP215" i="1"/>
  <c r="AZ215" i="1"/>
  <c r="BU215" i="1"/>
  <c r="CW276" i="1"/>
  <c r="DR276" i="1"/>
  <c r="AL276" i="1"/>
  <c r="BG276" i="1"/>
  <c r="EM276" i="1"/>
  <c r="CB276" i="1"/>
  <c r="BG29" i="1"/>
  <c r="EM29" i="1"/>
  <c r="CB29" i="1"/>
  <c r="DR29" i="1"/>
  <c r="CW29" i="1"/>
  <c r="AL29" i="1"/>
  <c r="FZ207" i="1"/>
  <c r="HP207" i="1" s="1"/>
  <c r="AE336" i="1"/>
  <c r="CP331" i="1"/>
  <c r="AZ331" i="1"/>
  <c r="FV331" i="1" s="1"/>
  <c r="FA331" i="1"/>
  <c r="EF331" i="1"/>
  <c r="BU331" i="1"/>
  <c r="DK331" i="1"/>
  <c r="CU141" i="1"/>
  <c r="BE141" i="1"/>
  <c r="AJ169" i="1"/>
  <c r="AJ146" i="1"/>
  <c r="DP141" i="1"/>
  <c r="GV141" i="1" s="1"/>
  <c r="AJ154" i="1"/>
  <c r="FF141" i="1"/>
  <c r="AJ157" i="1"/>
  <c r="BZ141" i="1"/>
  <c r="EK141" i="1"/>
  <c r="S236" i="1"/>
  <c r="AN235" i="1"/>
  <c r="FJ235" i="1" s="1"/>
  <c r="DT235" i="1"/>
  <c r="CD235" i="1"/>
  <c r="BI235" i="1"/>
  <c r="EO235" i="1"/>
  <c r="CY235" i="1"/>
  <c r="AI236" i="1"/>
  <c r="CT235" i="1"/>
  <c r="EJ235" i="1"/>
  <c r="BD235" i="1"/>
  <c r="FZ235" i="1" s="1"/>
  <c r="FE235" i="1"/>
  <c r="DO235" i="1"/>
  <c r="BY235" i="1"/>
  <c r="EQ340" i="1"/>
  <c r="U351" i="1"/>
  <c r="DA340" i="1"/>
  <c r="DV340" i="1"/>
  <c r="AP340" i="1"/>
  <c r="FL340" i="1" s="1"/>
  <c r="BK340" i="1"/>
  <c r="CF340" i="1"/>
  <c r="AH359" i="1"/>
  <c r="FD341" i="1"/>
  <c r="AH347" i="1"/>
  <c r="DN341" i="1"/>
  <c r="EI341" i="1"/>
  <c r="AH352" i="1"/>
  <c r="BC341" i="1"/>
  <c r="BX341" i="1"/>
  <c r="CS341" i="1"/>
  <c r="AB356" i="1"/>
  <c r="EC344" i="1"/>
  <c r="DH344" i="1"/>
  <c r="EX344" i="1"/>
  <c r="BR344" i="1"/>
  <c r="CM344" i="1"/>
  <c r="AW344" i="1"/>
  <c r="S304" i="1"/>
  <c r="CD299" i="1"/>
  <c r="CY299" i="1"/>
  <c r="AN299" i="1"/>
  <c r="DT299" i="1"/>
  <c r="EO299" i="1"/>
  <c r="BI299" i="1"/>
  <c r="X137" i="1"/>
  <c r="BN109" i="1"/>
  <c r="DD109" i="1"/>
  <c r="ET109" i="1"/>
  <c r="X114" i="1"/>
  <c r="X125" i="1"/>
  <c r="X122" i="1"/>
  <c r="CI109" i="1"/>
  <c r="AS109" i="1"/>
  <c r="DY109" i="1"/>
  <c r="EV307" i="1"/>
  <c r="DF307" i="1"/>
  <c r="Z322" i="1"/>
  <c r="EA307" i="1"/>
  <c r="Z317" i="1"/>
  <c r="Z330" i="1"/>
  <c r="AU307" i="1"/>
  <c r="CK307" i="1"/>
  <c r="BP307" i="1"/>
  <c r="EF117" i="1"/>
  <c r="AZ117" i="1"/>
  <c r="BU117" i="1"/>
  <c r="FV117" i="1" s="1"/>
  <c r="DK117" i="1"/>
  <c r="GQ117" i="1" s="1"/>
  <c r="HL117" i="1" s="1"/>
  <c r="CP117" i="1"/>
  <c r="AE128" i="1"/>
  <c r="FA117" i="1"/>
  <c r="EO112" i="1"/>
  <c r="CD112" i="1"/>
  <c r="DT112" i="1"/>
  <c r="AN112" i="1"/>
  <c r="FJ112" i="1" s="1"/>
  <c r="CY112" i="1"/>
  <c r="GE112" i="1" s="1"/>
  <c r="BI112" i="1"/>
  <c r="FE112" i="1"/>
  <c r="DO112" i="1"/>
  <c r="CT112" i="1"/>
  <c r="EJ112" i="1"/>
  <c r="BD112" i="1"/>
  <c r="BY112" i="1"/>
  <c r="Z320" i="1"/>
  <c r="EA309" i="1"/>
  <c r="EV309" i="1"/>
  <c r="DF309" i="1"/>
  <c r="GL309" i="1" s="1"/>
  <c r="Z315" i="1"/>
  <c r="Z327" i="1"/>
  <c r="BP309" i="1"/>
  <c r="CK309" i="1"/>
  <c r="AU309" i="1"/>
  <c r="FQ309" i="1" s="1"/>
  <c r="HG309" i="1" s="1"/>
  <c r="AE132" i="1"/>
  <c r="CP120" i="1"/>
  <c r="EF120" i="1"/>
  <c r="AZ120" i="1"/>
  <c r="FV120" i="1" s="1"/>
  <c r="DK120" i="1"/>
  <c r="FA120" i="1"/>
  <c r="BU120" i="1"/>
  <c r="CL5" i="1"/>
  <c r="BQ5" i="1"/>
  <c r="EB5" i="1"/>
  <c r="EW5" i="1"/>
  <c r="AV5" i="1"/>
  <c r="DG5" i="1"/>
  <c r="EG6" i="1"/>
  <c r="CQ6" i="1"/>
  <c r="BV6" i="1"/>
  <c r="DL6" i="1"/>
  <c r="BA6" i="1"/>
  <c r="FB6" i="1"/>
  <c r="CH9" i="1"/>
  <c r="DX9" i="1"/>
  <c r="DC9" i="1"/>
  <c r="ES9" i="1"/>
  <c r="BM9" i="1"/>
  <c r="AR9" i="1"/>
  <c r="EX33" i="1"/>
  <c r="DH33" i="1"/>
  <c r="BR33" i="1"/>
  <c r="CM33" i="1"/>
  <c r="AW33" i="1"/>
  <c r="EC33" i="1"/>
  <c r="DG14" i="1"/>
  <c r="GM14" i="1" s="1"/>
  <c r="AV14" i="1"/>
  <c r="EB14" i="1"/>
  <c r="CL14" i="1"/>
  <c r="EW14" i="1"/>
  <c r="BQ14" i="1"/>
  <c r="EP42" i="1"/>
  <c r="CE42" i="1"/>
  <c r="AO42" i="1"/>
  <c r="FK42" i="1" s="1"/>
  <c r="HA42" i="1" s="1"/>
  <c r="BJ42" i="1"/>
  <c r="DU42" i="1"/>
  <c r="CZ42" i="1"/>
  <c r="GF42" i="1" s="1"/>
  <c r="EU20" i="1"/>
  <c r="CJ20" i="1"/>
  <c r="BO20" i="1"/>
  <c r="DE20" i="1"/>
  <c r="AT20" i="1"/>
  <c r="FP20" i="1" s="1"/>
  <c r="DZ20" i="1"/>
  <c r="AY21" i="1"/>
  <c r="CO21" i="1"/>
  <c r="EZ21" i="1"/>
  <c r="DJ21" i="1"/>
  <c r="EE21" i="1"/>
  <c r="BT21" i="1"/>
  <c r="FU21" i="1" s="1"/>
  <c r="AS46" i="1"/>
  <c r="FO46" i="1" s="1"/>
  <c r="HE46" i="1" s="1"/>
  <c r="ET46" i="1"/>
  <c r="BN46" i="1"/>
  <c r="DD46" i="1"/>
  <c r="GJ46" i="1" s="1"/>
  <c r="CI46" i="1"/>
  <c r="DY46" i="1"/>
  <c r="BS47" i="1"/>
  <c r="ED47" i="1"/>
  <c r="EY47" i="1"/>
  <c r="AX47" i="1"/>
  <c r="CN47" i="1"/>
  <c r="DI47" i="1"/>
  <c r="DN25" i="1"/>
  <c r="GT25" i="1" s="1"/>
  <c r="BX25" i="1"/>
  <c r="BC25" i="1"/>
  <c r="EI25" i="1"/>
  <c r="CS25" i="1"/>
  <c r="FD25" i="1"/>
  <c r="EF172" i="1"/>
  <c r="AZ172" i="1"/>
  <c r="CP172" i="1"/>
  <c r="BU172" i="1"/>
  <c r="FA172" i="1"/>
  <c r="DK172" i="1"/>
  <c r="GQ172" i="1" s="1"/>
  <c r="FC243" i="1"/>
  <c r="DM243" i="1"/>
  <c r="BB243" i="1"/>
  <c r="BW243" i="1"/>
  <c r="CR243" i="1"/>
  <c r="FX243" i="1" s="1"/>
  <c r="EH243" i="1"/>
  <c r="BI54" i="1"/>
  <c r="DT54" i="1"/>
  <c r="EO54" i="1"/>
  <c r="AN54" i="1"/>
  <c r="CD54" i="1"/>
  <c r="CY54" i="1"/>
  <c r="BA250" i="1"/>
  <c r="BV250" i="1"/>
  <c r="FB250" i="1"/>
  <c r="EG250" i="1"/>
  <c r="CQ250" i="1"/>
  <c r="DL250" i="1"/>
  <c r="AX55" i="1"/>
  <c r="DI55" i="1"/>
  <c r="CN55" i="1"/>
  <c r="EY55" i="1"/>
  <c r="ED55" i="1"/>
  <c r="AC60" i="1"/>
  <c r="BS55" i="1"/>
  <c r="EN260" i="1"/>
  <c r="BH260" i="1"/>
  <c r="CX260" i="1"/>
  <c r="DS260" i="1"/>
  <c r="CC260" i="1"/>
  <c r="AM260" i="1"/>
  <c r="FI260" i="1" s="1"/>
  <c r="EI247" i="1"/>
  <c r="DN247" i="1"/>
  <c r="GT247" i="1" s="1"/>
  <c r="FD247" i="1"/>
  <c r="CS247" i="1"/>
  <c r="BC247" i="1"/>
  <c r="BX247" i="1"/>
  <c r="DZ174" i="1"/>
  <c r="DE174" i="1"/>
  <c r="GK174" i="1" s="1"/>
  <c r="AT174" i="1"/>
  <c r="CJ174" i="1"/>
  <c r="EU174" i="1"/>
  <c r="BO174" i="1"/>
  <c r="AD68" i="1"/>
  <c r="AY63" i="1"/>
  <c r="CO63" i="1"/>
  <c r="DJ63" i="1"/>
  <c r="EZ63" i="1"/>
  <c r="BT63" i="1"/>
  <c r="EE63" i="1"/>
  <c r="FB256" i="1"/>
  <c r="BA256" i="1"/>
  <c r="CQ256" i="1"/>
  <c r="EG256" i="1"/>
  <c r="DL256" i="1"/>
  <c r="GR256" i="1" s="1"/>
  <c r="BV256" i="1"/>
  <c r="BH71" i="1"/>
  <c r="DS71" i="1"/>
  <c r="AM71" i="1"/>
  <c r="CC71" i="1"/>
  <c r="CX71" i="1"/>
  <c r="GD71" i="1" s="1"/>
  <c r="EN71" i="1"/>
  <c r="BC262" i="1"/>
  <c r="BX262" i="1"/>
  <c r="EI262" i="1"/>
  <c r="FD262" i="1"/>
  <c r="CS262" i="1"/>
  <c r="DN262" i="1"/>
  <c r="DH264" i="1"/>
  <c r="GN264" i="1" s="1"/>
  <c r="EC264" i="1"/>
  <c r="AW264" i="1"/>
  <c r="CM264" i="1"/>
  <c r="BR264" i="1"/>
  <c r="EX264" i="1"/>
  <c r="AQ266" i="1"/>
  <c r="ER266" i="1"/>
  <c r="BL266" i="1"/>
  <c r="DB266" i="1"/>
  <c r="CG266" i="1"/>
  <c r="DW266" i="1"/>
  <c r="AM270" i="1"/>
  <c r="FI270" i="1" s="1"/>
  <c r="EN270" i="1"/>
  <c r="BH270" i="1"/>
  <c r="DS270" i="1"/>
  <c r="CC270" i="1"/>
  <c r="CX270" i="1"/>
  <c r="BU271" i="1"/>
  <c r="EF271" i="1"/>
  <c r="CP271" i="1"/>
  <c r="AZ271" i="1"/>
  <c r="FA271" i="1"/>
  <c r="DK271" i="1"/>
  <c r="GQ271" i="1" s="1"/>
  <c r="BE177" i="1"/>
  <c r="GA177" i="1" s="1"/>
  <c r="BZ177" i="1"/>
  <c r="DP177" i="1"/>
  <c r="FF177" i="1"/>
  <c r="EK177" i="1"/>
  <c r="CU177" i="1"/>
  <c r="EZ83" i="1"/>
  <c r="AY83" i="1"/>
  <c r="CO83" i="1"/>
  <c r="EE83" i="1"/>
  <c r="BT83" i="1"/>
  <c r="DJ83" i="1"/>
  <c r="GP83" i="1" s="1"/>
  <c r="DD85" i="1"/>
  <c r="GJ85" i="1" s="1"/>
  <c r="BN85" i="1"/>
  <c r="AS85" i="1"/>
  <c r="ET85" i="1"/>
  <c r="CI85" i="1"/>
  <c r="DY85" i="1"/>
  <c r="BS278" i="1"/>
  <c r="ED278" i="1"/>
  <c r="CN278" i="1"/>
  <c r="AX278" i="1"/>
  <c r="DI278" i="1"/>
  <c r="EY278" i="1"/>
  <c r="FQ184" i="1"/>
  <c r="HG184" i="1" s="1"/>
  <c r="FN185" i="1"/>
  <c r="HD185" i="1" s="1"/>
  <c r="GV186" i="1"/>
  <c r="FM188" i="1"/>
  <c r="HC188" i="1" s="1"/>
  <c r="FD89" i="1"/>
  <c r="BC89" i="1"/>
  <c r="EI89" i="1"/>
  <c r="BX89" i="1"/>
  <c r="DN89" i="1"/>
  <c r="CS89" i="1"/>
  <c r="GF196" i="1"/>
  <c r="HA196" i="1" s="1"/>
  <c r="FX197" i="1"/>
  <c r="HN197" i="1" s="1"/>
  <c r="GP198" i="1"/>
  <c r="FS203" i="1"/>
  <c r="HI203" i="1" s="1"/>
  <c r="GP205" i="1"/>
  <c r="GM206" i="1"/>
  <c r="HH206" i="1" s="1"/>
  <c r="FA209" i="1"/>
  <c r="EF209" i="1"/>
  <c r="AZ209" i="1"/>
  <c r="BU209" i="1"/>
  <c r="DK209" i="1"/>
  <c r="GQ209" i="1" s="1"/>
  <c r="CP209" i="1"/>
  <c r="EX208" i="1"/>
  <c r="DH208" i="1"/>
  <c r="CM208" i="1"/>
  <c r="BR208" i="1"/>
  <c r="AW208" i="1"/>
  <c r="EC208" i="1"/>
  <c r="EU210" i="1"/>
  <c r="BO210" i="1"/>
  <c r="AT210" i="1"/>
  <c r="FP210" i="1" s="1"/>
  <c r="DE210" i="1"/>
  <c r="DZ210" i="1"/>
  <c r="CJ210" i="1"/>
  <c r="DB214" i="1"/>
  <c r="ER214" i="1"/>
  <c r="DW214" i="1"/>
  <c r="GH214" i="1" s="1"/>
  <c r="CG214" i="1"/>
  <c r="AQ214" i="1"/>
  <c r="BL214" i="1"/>
  <c r="CD213" i="1"/>
  <c r="AN213" i="1"/>
  <c r="DT213" i="1"/>
  <c r="CY213" i="1"/>
  <c r="GE213" i="1" s="1"/>
  <c r="BI213" i="1"/>
  <c r="FJ213" i="1" s="1"/>
  <c r="EO213" i="1"/>
  <c r="DO213" i="1"/>
  <c r="GU213" i="1" s="1"/>
  <c r="BD213" i="1"/>
  <c r="CT213" i="1"/>
  <c r="FZ213" i="1" s="1"/>
  <c r="EJ213" i="1"/>
  <c r="FE213" i="1"/>
  <c r="BY213" i="1"/>
  <c r="EG215" i="1"/>
  <c r="DL215" i="1"/>
  <c r="FB215" i="1"/>
  <c r="BA215" i="1"/>
  <c r="CQ215" i="1"/>
  <c r="BV215" i="1"/>
  <c r="BG96" i="1"/>
  <c r="DR96" i="1"/>
  <c r="CB96" i="1"/>
  <c r="AL96" i="1"/>
  <c r="EM96" i="1"/>
  <c r="CW96" i="1"/>
  <c r="GC96" i="1" s="1"/>
  <c r="BG245" i="1"/>
  <c r="AL245" i="1"/>
  <c r="CB245" i="1"/>
  <c r="DR245" i="1"/>
  <c r="EM245" i="1"/>
  <c r="CW245" i="1"/>
  <c r="GC245" i="1" l="1"/>
  <c r="FH96" i="1"/>
  <c r="GX96" i="1" s="1"/>
  <c r="GR215" i="1"/>
  <c r="FV209" i="1"/>
  <c r="HL209" i="1" s="1"/>
  <c r="FY89" i="1"/>
  <c r="FT278" i="1"/>
  <c r="FV271" i="1"/>
  <c r="HL271" i="1" s="1"/>
  <c r="GR250" i="1"/>
  <c r="FJ54" i="1"/>
  <c r="FT47" i="1"/>
  <c r="GK20" i="1"/>
  <c r="HF20" i="1" s="1"/>
  <c r="FR14" i="1"/>
  <c r="HH14" i="1" s="1"/>
  <c r="FN9" i="1"/>
  <c r="GR6" i="1"/>
  <c r="BU132" i="1"/>
  <c r="EF132" i="1"/>
  <c r="FA132" i="1"/>
  <c r="DK132" i="1"/>
  <c r="GQ132" i="1" s="1"/>
  <c r="AZ132" i="1"/>
  <c r="FV132" i="1" s="1"/>
  <c r="CP132" i="1"/>
  <c r="EV330" i="1"/>
  <c r="CK330" i="1"/>
  <c r="EA330" i="1"/>
  <c r="BP330" i="1"/>
  <c r="AU330" i="1"/>
  <c r="DF330" i="1"/>
  <c r="GL330" i="1" s="1"/>
  <c r="FY341" i="1"/>
  <c r="BZ154" i="1"/>
  <c r="FF154" i="1"/>
  <c r="DP154" i="1"/>
  <c r="GV154" i="1" s="1"/>
  <c r="EK154" i="1"/>
  <c r="BE154" i="1"/>
  <c r="CU154" i="1"/>
  <c r="FV85" i="1"/>
  <c r="GD84" i="1"/>
  <c r="GF66" i="1"/>
  <c r="GT255" i="1"/>
  <c r="GS260" i="1"/>
  <c r="GI173" i="1"/>
  <c r="GG53" i="1"/>
  <c r="GU242" i="1"/>
  <c r="FP17" i="1"/>
  <c r="FV6" i="1"/>
  <c r="HL6" i="1" s="1"/>
  <c r="FU120" i="1"/>
  <c r="AQ128" i="1"/>
  <c r="CG128" i="1"/>
  <c r="DW128" i="1"/>
  <c r="ER128" i="1"/>
  <c r="DB128" i="1"/>
  <c r="GH128" i="1" s="1"/>
  <c r="BL128" i="1"/>
  <c r="FM128" i="1" s="1"/>
  <c r="EU161" i="1"/>
  <c r="DE161" i="1"/>
  <c r="BO161" i="1"/>
  <c r="DZ161" i="1"/>
  <c r="AT161" i="1"/>
  <c r="FP161" i="1" s="1"/>
  <c r="CJ161" i="1"/>
  <c r="FT334" i="1"/>
  <c r="HJ334" i="1" s="1"/>
  <c r="GM141" i="1"/>
  <c r="GC30" i="1"/>
  <c r="FQ208" i="1"/>
  <c r="FX84" i="1"/>
  <c r="GL272" i="1"/>
  <c r="GM269" i="1"/>
  <c r="FZ66" i="1"/>
  <c r="HP66" i="1" s="1"/>
  <c r="FS63" i="1"/>
  <c r="HI63" i="1" s="1"/>
  <c r="FW247" i="1"/>
  <c r="FZ259" i="1"/>
  <c r="FR55" i="1"/>
  <c r="FU250" i="1"/>
  <c r="FT172" i="1"/>
  <c r="HJ172" i="1" s="1"/>
  <c r="GG120" i="1"/>
  <c r="DY322" i="1"/>
  <c r="CI322" i="1"/>
  <c r="ET322" i="1"/>
  <c r="DD322" i="1"/>
  <c r="BN322" i="1"/>
  <c r="AS322" i="1"/>
  <c r="DB137" i="1"/>
  <c r="ER137" i="1"/>
  <c r="BL137" i="1"/>
  <c r="DW137" i="1"/>
  <c r="CG137" i="1"/>
  <c r="AQ137" i="1"/>
  <c r="GA358" i="1"/>
  <c r="FJ340" i="1"/>
  <c r="GZ340" i="1" s="1"/>
  <c r="EF338" i="1"/>
  <c r="AE361" i="1"/>
  <c r="BU338" i="1"/>
  <c r="AZ338" i="1"/>
  <c r="FV338" i="1" s="1"/>
  <c r="DK338" i="1"/>
  <c r="GQ338" i="1" s="1"/>
  <c r="FA338" i="1"/>
  <c r="CP338" i="1"/>
  <c r="FT140" i="1"/>
  <c r="FH49" i="1"/>
  <c r="BG348" i="1"/>
  <c r="CB348" i="1"/>
  <c r="AL348" i="1"/>
  <c r="FH348" i="1" s="1"/>
  <c r="EM348" i="1"/>
  <c r="DR348" i="1"/>
  <c r="CW348" i="1"/>
  <c r="FS283" i="1"/>
  <c r="FP81" i="1"/>
  <c r="HF81" i="1" s="1"/>
  <c r="FV79" i="1"/>
  <c r="GA72" i="1"/>
  <c r="HQ72" i="1" s="1"/>
  <c r="FQ66" i="1"/>
  <c r="GS249" i="1"/>
  <c r="FW22" i="1"/>
  <c r="FA320" i="1"/>
  <c r="DK320" i="1"/>
  <c r="EF320" i="1"/>
  <c r="BU320" i="1"/>
  <c r="CP320" i="1"/>
  <c r="AZ320" i="1"/>
  <c r="FV320" i="1" s="1"/>
  <c r="GR112" i="1"/>
  <c r="GK135" i="1"/>
  <c r="HF135" i="1" s="1"/>
  <c r="FU159" i="1"/>
  <c r="HK159" i="1" s="1"/>
  <c r="GV343" i="1"/>
  <c r="GI341" i="1"/>
  <c r="FR334" i="1"/>
  <c r="FH32" i="1"/>
  <c r="GX32" i="1" s="1"/>
  <c r="FH91" i="1"/>
  <c r="GA215" i="1"/>
  <c r="GF215" i="1"/>
  <c r="FT210" i="1"/>
  <c r="GE209" i="1"/>
  <c r="GK87" i="1"/>
  <c r="GE80" i="1"/>
  <c r="GZ80" i="1" s="1"/>
  <c r="FM262" i="1"/>
  <c r="GP48" i="1"/>
  <c r="FL20" i="1"/>
  <c r="GU41" i="1"/>
  <c r="GO34" i="1"/>
  <c r="FI4" i="1"/>
  <c r="BI132" i="1"/>
  <c r="CD132" i="1"/>
  <c r="AN132" i="1"/>
  <c r="DT132" i="1"/>
  <c r="EO132" i="1"/>
  <c r="CY132" i="1"/>
  <c r="FY127" i="1"/>
  <c r="BL317" i="1"/>
  <c r="CG317" i="1"/>
  <c r="AQ317" i="1"/>
  <c r="DB317" i="1"/>
  <c r="ER317" i="1"/>
  <c r="DW317" i="1"/>
  <c r="FY358" i="1"/>
  <c r="GM140" i="1"/>
  <c r="GC167" i="1"/>
  <c r="FK285" i="1"/>
  <c r="FN249" i="1"/>
  <c r="HD249" i="1" s="1"/>
  <c r="GG247" i="1"/>
  <c r="GO40" i="1"/>
  <c r="FS34" i="1"/>
  <c r="FI120" i="1"/>
  <c r="FU303" i="1"/>
  <c r="GS127" i="1"/>
  <c r="GU109" i="1"/>
  <c r="HP109" i="1" s="1"/>
  <c r="EE304" i="1"/>
  <c r="AY304" i="1"/>
  <c r="BT304" i="1"/>
  <c r="CO304" i="1"/>
  <c r="DJ304" i="1"/>
  <c r="GP304" i="1" s="1"/>
  <c r="EZ304" i="1"/>
  <c r="CH146" i="1"/>
  <c r="AR146" i="1"/>
  <c r="ES146" i="1"/>
  <c r="DC146" i="1"/>
  <c r="BM146" i="1"/>
  <c r="DX146" i="1"/>
  <c r="GD331" i="1"/>
  <c r="FH34" i="1"/>
  <c r="GS91" i="1"/>
  <c r="FZ82" i="1"/>
  <c r="HP82" i="1" s="1"/>
  <c r="GM74" i="1"/>
  <c r="FI23" i="1"/>
  <c r="GE20" i="1"/>
  <c r="GZ20" i="1" s="1"/>
  <c r="GF40" i="1"/>
  <c r="GO37" i="1"/>
  <c r="GA31" i="1"/>
  <c r="FR121" i="1"/>
  <c r="GP344" i="1"/>
  <c r="GI340" i="1"/>
  <c r="GC288" i="1"/>
  <c r="FR79" i="1"/>
  <c r="GQ75" i="1"/>
  <c r="HL75" i="1" s="1"/>
  <c r="GQ254" i="1"/>
  <c r="FX250" i="1"/>
  <c r="FU47" i="1"/>
  <c r="GD34" i="1"/>
  <c r="GR311" i="1"/>
  <c r="AJ231" i="1"/>
  <c r="CU230" i="1"/>
  <c r="BZ230" i="1"/>
  <c r="DP230" i="1"/>
  <c r="FF230" i="1"/>
  <c r="EK230" i="1"/>
  <c r="GV230" i="1" s="1"/>
  <c r="BE230" i="1"/>
  <c r="GA230" i="1" s="1"/>
  <c r="HQ230" i="1" s="1"/>
  <c r="T231" i="1"/>
  <c r="CE230" i="1"/>
  <c r="CZ230" i="1"/>
  <c r="GF230" i="1" s="1"/>
  <c r="HA230" i="1" s="1"/>
  <c r="BJ230" i="1"/>
  <c r="DU230" i="1"/>
  <c r="EP230" i="1"/>
  <c r="AO230" i="1"/>
  <c r="FK230" i="1" s="1"/>
  <c r="AQ115" i="1"/>
  <c r="FM115" i="1" s="1"/>
  <c r="CG115" i="1"/>
  <c r="ER115" i="1"/>
  <c r="DB115" i="1"/>
  <c r="GH115" i="1" s="1"/>
  <c r="BL115" i="1"/>
  <c r="DW115" i="1"/>
  <c r="ER130" i="1"/>
  <c r="DB130" i="1"/>
  <c r="GH130" i="1" s="1"/>
  <c r="BL130" i="1"/>
  <c r="DW130" i="1"/>
  <c r="AQ130" i="1"/>
  <c r="CG130" i="1"/>
  <c r="ED165" i="1"/>
  <c r="CN165" i="1"/>
  <c r="AX165" i="1"/>
  <c r="AC166" i="1"/>
  <c r="BS165" i="1"/>
  <c r="DI165" i="1"/>
  <c r="EY165" i="1"/>
  <c r="EJ161" i="1"/>
  <c r="CT161" i="1"/>
  <c r="BD161" i="1"/>
  <c r="FE161" i="1"/>
  <c r="DO161" i="1"/>
  <c r="GU161" i="1" s="1"/>
  <c r="BY161" i="1"/>
  <c r="EI342" i="1"/>
  <c r="FD342" i="1"/>
  <c r="DN342" i="1"/>
  <c r="GT342" i="1" s="1"/>
  <c r="BX342" i="1"/>
  <c r="CS342" i="1"/>
  <c r="BC342" i="1"/>
  <c r="FW140" i="1"/>
  <c r="HM140" i="1" s="1"/>
  <c r="CP268" i="1"/>
  <c r="EF268" i="1"/>
  <c r="DK268" i="1"/>
  <c r="AZ268" i="1"/>
  <c r="FV268" i="1" s="1"/>
  <c r="FA268" i="1"/>
  <c r="BU268" i="1"/>
  <c r="BW302" i="1"/>
  <c r="FC302" i="1"/>
  <c r="BB302" i="1"/>
  <c r="FX302" i="1" s="1"/>
  <c r="EH302" i="1"/>
  <c r="CR302" i="1"/>
  <c r="DM302" i="1"/>
  <c r="GS302" i="1" s="1"/>
  <c r="CP33" i="1"/>
  <c r="AZ33" i="1"/>
  <c r="EF33" i="1"/>
  <c r="DK33" i="1"/>
  <c r="GQ33" i="1" s="1"/>
  <c r="BU33" i="1"/>
  <c r="FA33" i="1"/>
  <c r="GC54" i="1"/>
  <c r="FH340" i="1"/>
  <c r="GR97" i="1"/>
  <c r="GH95" i="1"/>
  <c r="GK94" i="1"/>
  <c r="FZ275" i="1"/>
  <c r="GV81" i="1"/>
  <c r="GT175" i="1"/>
  <c r="GT56" i="1"/>
  <c r="GR173" i="1"/>
  <c r="GF19" i="1"/>
  <c r="FI40" i="1"/>
  <c r="FQ118" i="1"/>
  <c r="GP318" i="1"/>
  <c r="DF126" i="1"/>
  <c r="GL126" i="1" s="1"/>
  <c r="EA126" i="1"/>
  <c r="CK126" i="1"/>
  <c r="AU126" i="1"/>
  <c r="FQ126" i="1" s="1"/>
  <c r="HG126" i="1" s="1"/>
  <c r="EV126" i="1"/>
  <c r="BP126" i="1"/>
  <c r="BP139" i="1"/>
  <c r="CK139" i="1"/>
  <c r="AU139" i="1"/>
  <c r="FQ139" i="1" s="1"/>
  <c r="EA139" i="1"/>
  <c r="EV139" i="1"/>
  <c r="DF139" i="1"/>
  <c r="GL139" i="1" s="1"/>
  <c r="HG139" i="1" s="1"/>
  <c r="EQ314" i="1"/>
  <c r="AP314" i="1"/>
  <c r="CF314" i="1"/>
  <c r="BK314" i="1"/>
  <c r="DA314" i="1"/>
  <c r="GG314" i="1" s="1"/>
  <c r="DV314" i="1"/>
  <c r="DT113" i="1"/>
  <c r="CD113" i="1"/>
  <c r="AN113" i="1"/>
  <c r="CY113" i="1"/>
  <c r="GE113" i="1" s="1"/>
  <c r="EO113" i="1"/>
  <c r="BI113" i="1"/>
  <c r="GN153" i="1"/>
  <c r="GT150" i="1"/>
  <c r="GG149" i="1"/>
  <c r="FJ144" i="1"/>
  <c r="BB353" i="1"/>
  <c r="FX353" i="1" s="1"/>
  <c r="EH353" i="1"/>
  <c r="BW353" i="1"/>
  <c r="FC353" i="1"/>
  <c r="DM353" i="1"/>
  <c r="GS353" i="1" s="1"/>
  <c r="CR353" i="1"/>
  <c r="FH85" i="1"/>
  <c r="AL317" i="1"/>
  <c r="FH317" i="1" s="1"/>
  <c r="CB317" i="1"/>
  <c r="CW317" i="1"/>
  <c r="BG317" i="1"/>
  <c r="EM317" i="1"/>
  <c r="DR317" i="1"/>
  <c r="FY213" i="1"/>
  <c r="HO213" i="1" s="1"/>
  <c r="FL95" i="1"/>
  <c r="GJ94" i="1"/>
  <c r="HE94" i="1" s="1"/>
  <c r="HG206" i="1"/>
  <c r="FJ81" i="1"/>
  <c r="FM72" i="1"/>
  <c r="HC72" i="1" s="1"/>
  <c r="GV257" i="1"/>
  <c r="GN259" i="1"/>
  <c r="FN59" i="1"/>
  <c r="GD245" i="1"/>
  <c r="FZ51" i="1"/>
  <c r="DZ124" i="1"/>
  <c r="CJ124" i="1"/>
  <c r="AT124" i="1"/>
  <c r="EU124" i="1"/>
  <c r="DE124" i="1"/>
  <c r="GK124" i="1" s="1"/>
  <c r="BO124" i="1"/>
  <c r="FO89" i="1"/>
  <c r="GQ273" i="1"/>
  <c r="GI67" i="1"/>
  <c r="FX245" i="1"/>
  <c r="FT50" i="1"/>
  <c r="FK21" i="1"/>
  <c r="GH15" i="1"/>
  <c r="GS229" i="1"/>
  <c r="HN229" i="1" s="1"/>
  <c r="EO306" i="1"/>
  <c r="S321" i="1"/>
  <c r="DT306" i="1"/>
  <c r="CY306" i="1"/>
  <c r="GE306" i="1" s="1"/>
  <c r="S329" i="1"/>
  <c r="BI306" i="1"/>
  <c r="AN306" i="1"/>
  <c r="FJ306" i="1" s="1"/>
  <c r="GZ306" i="1" s="1"/>
  <c r="CD306" i="1"/>
  <c r="GC141" i="1"/>
  <c r="GO276" i="1"/>
  <c r="GI270" i="1"/>
  <c r="GI175" i="1"/>
  <c r="FZ254" i="1"/>
  <c r="GT246" i="1"/>
  <c r="GR45" i="1"/>
  <c r="FV17" i="1"/>
  <c r="HL17" i="1" s="1"/>
  <c r="FV118" i="1"/>
  <c r="HL118" i="1" s="1"/>
  <c r="DP164" i="1"/>
  <c r="GV164" i="1" s="1"/>
  <c r="HQ164" i="1" s="1"/>
  <c r="BZ164" i="1"/>
  <c r="EK164" i="1"/>
  <c r="CU164" i="1"/>
  <c r="BE164" i="1"/>
  <c r="GA164" i="1" s="1"/>
  <c r="FF164" i="1"/>
  <c r="BL346" i="1"/>
  <c r="AQ346" i="1"/>
  <c r="CG346" i="1"/>
  <c r="DB346" i="1"/>
  <c r="GH346" i="1" s="1"/>
  <c r="ER346" i="1"/>
  <c r="DW346" i="1"/>
  <c r="FH350" i="1"/>
  <c r="GX350" i="1" s="1"/>
  <c r="GL214" i="1"/>
  <c r="FM280" i="1"/>
  <c r="HC280" i="1" s="1"/>
  <c r="FN275" i="1"/>
  <c r="GJ177" i="1"/>
  <c r="GF65" i="1"/>
  <c r="GU57" i="1"/>
  <c r="GE248" i="1"/>
  <c r="FS59" i="1"/>
  <c r="GQ54" i="1"/>
  <c r="HL54" i="1" s="1"/>
  <c r="FX16" i="1"/>
  <c r="GT12" i="1"/>
  <c r="GM9" i="1"/>
  <c r="FV229" i="1"/>
  <c r="AQ131" i="1"/>
  <c r="BL131" i="1"/>
  <c r="ER131" i="1"/>
  <c r="DB131" i="1"/>
  <c r="GH131" i="1" s="1"/>
  <c r="DW131" i="1"/>
  <c r="CG131" i="1"/>
  <c r="FF313" i="1"/>
  <c r="DP313" i="1"/>
  <c r="BE313" i="1"/>
  <c r="CU313" i="1"/>
  <c r="EK313" i="1"/>
  <c r="BZ313" i="1"/>
  <c r="FT350" i="1"/>
  <c r="HJ350" i="1" s="1"/>
  <c r="GP150" i="1"/>
  <c r="HK150" i="1" s="1"/>
  <c r="GA148" i="1"/>
  <c r="HQ148" i="1" s="1"/>
  <c r="FV144" i="1"/>
  <c r="DI170" i="1"/>
  <c r="BS170" i="1"/>
  <c r="ED170" i="1"/>
  <c r="CN170" i="1"/>
  <c r="AX170" i="1"/>
  <c r="EY170" i="1"/>
  <c r="X360" i="1"/>
  <c r="ET337" i="1"/>
  <c r="DD337" i="1"/>
  <c r="BN337" i="1"/>
  <c r="CI337" i="1"/>
  <c r="DY337" i="1"/>
  <c r="AS337" i="1"/>
  <c r="FH318" i="1"/>
  <c r="GP213" i="1"/>
  <c r="GS83" i="1"/>
  <c r="GG79" i="1"/>
  <c r="GK75" i="1"/>
  <c r="FI72" i="1"/>
  <c r="GY72" i="1" s="1"/>
  <c r="FQ248" i="1"/>
  <c r="GG260" i="1"/>
  <c r="GH54" i="1"/>
  <c r="GA243" i="1"/>
  <c r="FI172" i="1"/>
  <c r="GR47" i="1"/>
  <c r="FR46" i="1"/>
  <c r="GL41" i="1"/>
  <c r="FP12" i="1"/>
  <c r="FM5" i="1"/>
  <c r="GV121" i="1"/>
  <c r="BT230" i="1"/>
  <c r="EE230" i="1"/>
  <c r="AY230" i="1"/>
  <c r="AD231" i="1"/>
  <c r="CO230" i="1"/>
  <c r="EZ230" i="1"/>
  <c r="DJ230" i="1"/>
  <c r="FW301" i="1"/>
  <c r="FU108" i="1"/>
  <c r="FP358" i="1"/>
  <c r="AP168" i="1"/>
  <c r="EQ168" i="1"/>
  <c r="DA168" i="1"/>
  <c r="GG168" i="1" s="1"/>
  <c r="BK168" i="1"/>
  <c r="DV168" i="1"/>
  <c r="CF168" i="1"/>
  <c r="GH335" i="1"/>
  <c r="FP143" i="1"/>
  <c r="HF143" i="1" s="1"/>
  <c r="EP342" i="1"/>
  <c r="CZ342" i="1"/>
  <c r="DU342" i="1"/>
  <c r="AO342" i="1"/>
  <c r="FK342" i="1" s="1"/>
  <c r="CE342" i="1"/>
  <c r="BJ342" i="1"/>
  <c r="FH174" i="1"/>
  <c r="FU284" i="1"/>
  <c r="FK280" i="1"/>
  <c r="HA280" i="1" s="1"/>
  <c r="FM177" i="1"/>
  <c r="FZ67" i="1"/>
  <c r="HP67" i="1" s="1"/>
  <c r="GN56" i="1"/>
  <c r="FV251" i="1"/>
  <c r="FT245" i="1"/>
  <c r="HJ245" i="1" s="1"/>
  <c r="FJ43" i="1"/>
  <c r="GS18" i="1"/>
  <c r="DU26" i="1"/>
  <c r="EP26" i="1"/>
  <c r="CZ26" i="1"/>
  <c r="GF26" i="1" s="1"/>
  <c r="BJ26" i="1"/>
  <c r="AO26" i="1"/>
  <c r="CE26" i="1"/>
  <c r="FU135" i="1"/>
  <c r="HK135" i="1" s="1"/>
  <c r="GU159" i="1"/>
  <c r="FF156" i="1"/>
  <c r="BZ156" i="1"/>
  <c r="CU156" i="1"/>
  <c r="BE156" i="1"/>
  <c r="EK156" i="1"/>
  <c r="DP156" i="1"/>
  <c r="DE336" i="1"/>
  <c r="GK336" i="1" s="1"/>
  <c r="DZ336" i="1"/>
  <c r="CJ336" i="1"/>
  <c r="AT336" i="1"/>
  <c r="BO336" i="1"/>
  <c r="EU336" i="1"/>
  <c r="FQ285" i="1"/>
  <c r="HG285" i="1" s="1"/>
  <c r="HB203" i="1"/>
  <c r="GU280" i="1"/>
  <c r="GK276" i="1"/>
  <c r="GQ274" i="1"/>
  <c r="GE270" i="1"/>
  <c r="GI266" i="1"/>
  <c r="GO264" i="1"/>
  <c r="FV63" i="1"/>
  <c r="HL63" i="1" s="1"/>
  <c r="FX258" i="1"/>
  <c r="GT243" i="1"/>
  <c r="FV21" i="1"/>
  <c r="FZ31" i="1"/>
  <c r="GR120" i="1"/>
  <c r="FF113" i="1"/>
  <c r="DP113" i="1"/>
  <c r="BZ113" i="1"/>
  <c r="EK113" i="1"/>
  <c r="CU113" i="1"/>
  <c r="BE113" i="1"/>
  <c r="BC162" i="1"/>
  <c r="FD162" i="1"/>
  <c r="DN162" i="1"/>
  <c r="GT162" i="1" s="1"/>
  <c r="BX162" i="1"/>
  <c r="EI162" i="1"/>
  <c r="CS162" i="1"/>
  <c r="FT332" i="1"/>
  <c r="ED33" i="1"/>
  <c r="DI33" i="1"/>
  <c r="BS33" i="1"/>
  <c r="EY33" i="1"/>
  <c r="AX33" i="1"/>
  <c r="FT33" i="1" s="1"/>
  <c r="CN33" i="1"/>
  <c r="FZ84" i="1"/>
  <c r="HP84" i="1" s="1"/>
  <c r="FN271" i="1"/>
  <c r="FY71" i="1"/>
  <c r="GH254" i="1"/>
  <c r="FK58" i="1"/>
  <c r="GI253" i="1"/>
  <c r="FZ54" i="1"/>
  <c r="HP54" i="1" s="1"/>
  <c r="FS51" i="1"/>
  <c r="HI51" i="1" s="1"/>
  <c r="GL25" i="1"/>
  <c r="GV42" i="1"/>
  <c r="FY40" i="1"/>
  <c r="CX26" i="1"/>
  <c r="AM26" i="1"/>
  <c r="DS26" i="1"/>
  <c r="BH26" i="1"/>
  <c r="EN26" i="1"/>
  <c r="CC26" i="1"/>
  <c r="FO29" i="1"/>
  <c r="ES323" i="1"/>
  <c r="DC323" i="1"/>
  <c r="DX323" i="1"/>
  <c r="AR323" i="1"/>
  <c r="FN323" i="1" s="1"/>
  <c r="BM323" i="1"/>
  <c r="CH323" i="1"/>
  <c r="FS135" i="1"/>
  <c r="FZ299" i="1"/>
  <c r="HP299" i="1" s="1"/>
  <c r="T357" i="1"/>
  <c r="BJ356" i="1"/>
  <c r="CE356" i="1"/>
  <c r="AO356" i="1"/>
  <c r="FK356" i="1" s="1"/>
  <c r="HA356" i="1" s="1"/>
  <c r="CZ356" i="1"/>
  <c r="GF356" i="1" s="1"/>
  <c r="DU356" i="1"/>
  <c r="EP356" i="1"/>
  <c r="GL341" i="1"/>
  <c r="BV362" i="1"/>
  <c r="DL362" i="1"/>
  <c r="GR362" i="1" s="1"/>
  <c r="EG362" i="1"/>
  <c r="CQ362" i="1"/>
  <c r="BA362" i="1"/>
  <c r="FB362" i="1"/>
  <c r="GS142" i="1"/>
  <c r="GC258" i="1"/>
  <c r="GA269" i="1"/>
  <c r="HQ269" i="1" s="1"/>
  <c r="GG266" i="1"/>
  <c r="GV66" i="1"/>
  <c r="GO63" i="1"/>
  <c r="GJ174" i="1"/>
  <c r="GA251" i="1"/>
  <c r="FS55" i="1"/>
  <c r="GR243" i="1"/>
  <c r="EH26" i="1"/>
  <c r="BB26" i="1"/>
  <c r="DM26" i="1"/>
  <c r="FC26" i="1"/>
  <c r="BW26" i="1"/>
  <c r="CR26" i="1"/>
  <c r="GD14" i="1"/>
  <c r="GH9" i="1"/>
  <c r="GH311" i="1"/>
  <c r="GL299" i="1"/>
  <c r="GA149" i="1"/>
  <c r="HQ149" i="1" s="1"/>
  <c r="GL144" i="1"/>
  <c r="BN170" i="1"/>
  <c r="DY170" i="1"/>
  <c r="CI170" i="1"/>
  <c r="AS170" i="1"/>
  <c r="FO170" i="1" s="1"/>
  <c r="ET170" i="1"/>
  <c r="DD170" i="1"/>
  <c r="CI155" i="1"/>
  <c r="AS155" i="1"/>
  <c r="FO155" i="1" s="1"/>
  <c r="DY155" i="1"/>
  <c r="BN155" i="1"/>
  <c r="DD155" i="1"/>
  <c r="ET155" i="1"/>
  <c r="S360" i="1"/>
  <c r="EO337" i="1"/>
  <c r="BI337" i="1"/>
  <c r="CD337" i="1"/>
  <c r="CY337" i="1"/>
  <c r="GE337" i="1" s="1"/>
  <c r="AN337" i="1"/>
  <c r="DT337" i="1"/>
  <c r="GC87" i="1"/>
  <c r="FQ81" i="1"/>
  <c r="FJ269" i="1"/>
  <c r="GZ269" i="1" s="1"/>
  <c r="GD264" i="1"/>
  <c r="FJ259" i="1"/>
  <c r="GO18" i="1"/>
  <c r="GN35" i="1"/>
  <c r="GM30" i="1"/>
  <c r="CQ315" i="1"/>
  <c r="DL315" i="1"/>
  <c r="BA315" i="1"/>
  <c r="BV315" i="1"/>
  <c r="FB315" i="1"/>
  <c r="EG315" i="1"/>
  <c r="FS127" i="1"/>
  <c r="FQ135" i="1"/>
  <c r="GE110" i="1"/>
  <c r="FX299" i="1"/>
  <c r="HN299" i="1" s="1"/>
  <c r="GP339" i="1"/>
  <c r="FS334" i="1"/>
  <c r="HI334" i="1" s="1"/>
  <c r="EA146" i="1"/>
  <c r="CK146" i="1"/>
  <c r="BP146" i="1"/>
  <c r="AU146" i="1"/>
  <c r="DF146" i="1"/>
  <c r="GL146" i="1" s="1"/>
  <c r="EV146" i="1"/>
  <c r="FH48" i="1"/>
  <c r="FJ95" i="1"/>
  <c r="GZ95" i="1" s="1"/>
  <c r="GH94" i="1"/>
  <c r="HC94" i="1" s="1"/>
  <c r="GO85" i="1"/>
  <c r="GU83" i="1"/>
  <c r="FZ75" i="1"/>
  <c r="HP75" i="1" s="1"/>
  <c r="FK261" i="1"/>
  <c r="HA261" i="1" s="1"/>
  <c r="FN48" i="1"/>
  <c r="FR12" i="1"/>
  <c r="GE127" i="1"/>
  <c r="DP319" i="1"/>
  <c r="EK319" i="1"/>
  <c r="BZ319" i="1"/>
  <c r="BE319" i="1"/>
  <c r="FF319" i="1"/>
  <c r="CU319" i="1"/>
  <c r="FR167" i="1"/>
  <c r="GH350" i="1"/>
  <c r="GN343" i="1"/>
  <c r="CF354" i="1"/>
  <c r="AP354" i="1"/>
  <c r="DV354" i="1"/>
  <c r="BK354" i="1"/>
  <c r="FL354" i="1" s="1"/>
  <c r="EQ354" i="1"/>
  <c r="DA354" i="1"/>
  <c r="AQ151" i="1"/>
  <c r="DB151" i="1"/>
  <c r="DW151" i="1"/>
  <c r="BL151" i="1"/>
  <c r="FM151" i="1" s="1"/>
  <c r="CG151" i="1"/>
  <c r="ER151" i="1"/>
  <c r="GC159" i="1"/>
  <c r="GH89" i="1"/>
  <c r="GV85" i="1"/>
  <c r="GI84" i="1"/>
  <c r="FM71" i="1"/>
  <c r="GT63" i="1"/>
  <c r="FJ253" i="1"/>
  <c r="GZ253" i="1" s="1"/>
  <c r="FX55" i="1"/>
  <c r="HN55" i="1" s="1"/>
  <c r="GT35" i="1"/>
  <c r="FM31" i="1"/>
  <c r="GI28" i="1"/>
  <c r="GP309" i="1"/>
  <c r="FJ308" i="1"/>
  <c r="GZ308" i="1" s="1"/>
  <c r="DP125" i="1"/>
  <c r="FF125" i="1"/>
  <c r="BZ125" i="1"/>
  <c r="EK125" i="1"/>
  <c r="GV125" i="1" s="1"/>
  <c r="CU125" i="1"/>
  <c r="BE125" i="1"/>
  <c r="BZ122" i="1"/>
  <c r="EK122" i="1"/>
  <c r="BE122" i="1"/>
  <c r="FF122" i="1"/>
  <c r="CU122" i="1"/>
  <c r="DP122" i="1"/>
  <c r="GV122" i="1" s="1"/>
  <c r="GO159" i="1"/>
  <c r="FZ343" i="1"/>
  <c r="GH341" i="1"/>
  <c r="BN169" i="1"/>
  <c r="DY169" i="1"/>
  <c r="CI169" i="1"/>
  <c r="AS169" i="1"/>
  <c r="FO169" i="1" s="1"/>
  <c r="ET169" i="1"/>
  <c r="DD169" i="1"/>
  <c r="GE331" i="1"/>
  <c r="GC208" i="1"/>
  <c r="GF94" i="1"/>
  <c r="GI93" i="1"/>
  <c r="GL92" i="1"/>
  <c r="GE276" i="1"/>
  <c r="FW269" i="1"/>
  <c r="HM269" i="1" s="1"/>
  <c r="FK174" i="1"/>
  <c r="HA174" i="1" s="1"/>
  <c r="FL56" i="1"/>
  <c r="GJ251" i="1"/>
  <c r="GV52" i="1"/>
  <c r="GQ242" i="1"/>
  <c r="FP35" i="1"/>
  <c r="FP127" i="1"/>
  <c r="FW110" i="1"/>
  <c r="HM110" i="1" s="1"/>
  <c r="DG313" i="1"/>
  <c r="EB313" i="1"/>
  <c r="EW313" i="1"/>
  <c r="AV313" i="1"/>
  <c r="FR313" i="1" s="1"/>
  <c r="CL313" i="1"/>
  <c r="BQ313" i="1"/>
  <c r="EP147" i="1"/>
  <c r="CZ147" i="1"/>
  <c r="BJ147" i="1"/>
  <c r="AO147" i="1"/>
  <c r="CE147" i="1"/>
  <c r="DU147" i="1"/>
  <c r="FY215" i="1"/>
  <c r="HO215" i="1" s="1"/>
  <c r="GK282" i="1"/>
  <c r="GE74" i="1"/>
  <c r="FW254" i="1"/>
  <c r="HM254" i="1" s="1"/>
  <c r="FP50" i="1"/>
  <c r="FK48" i="1"/>
  <c r="HA48" i="1" s="1"/>
  <c r="FO27" i="1"/>
  <c r="HE27" i="1" s="1"/>
  <c r="EP129" i="1"/>
  <c r="CZ129" i="1"/>
  <c r="DU129" i="1"/>
  <c r="AO129" i="1"/>
  <c r="FK129" i="1" s="1"/>
  <c r="CE129" i="1"/>
  <c r="BJ129" i="1"/>
  <c r="FK307" i="1"/>
  <c r="HA307" i="1" s="1"/>
  <c r="CX125" i="1"/>
  <c r="DS125" i="1"/>
  <c r="CC125" i="1"/>
  <c r="AM125" i="1"/>
  <c r="EN125" i="1"/>
  <c r="BH125" i="1"/>
  <c r="CX122" i="1"/>
  <c r="GD122" i="1" s="1"/>
  <c r="DS122" i="1"/>
  <c r="CC122" i="1"/>
  <c r="AM122" i="1"/>
  <c r="EN122" i="1"/>
  <c r="BH122" i="1"/>
  <c r="GM333" i="1"/>
  <c r="HH333" i="1" s="1"/>
  <c r="GC75" i="1"/>
  <c r="FX215" i="1"/>
  <c r="GA213" i="1"/>
  <c r="HQ213" i="1" s="1"/>
  <c r="FW209" i="1"/>
  <c r="GK85" i="1"/>
  <c r="FT73" i="1"/>
  <c r="GG249" i="1"/>
  <c r="GS173" i="1"/>
  <c r="GV245" i="1"/>
  <c r="FY52" i="1"/>
  <c r="FM47" i="1"/>
  <c r="GV22" i="1"/>
  <c r="GG19" i="1"/>
  <c r="FZ49" i="1"/>
  <c r="BI139" i="1"/>
  <c r="CY139" i="1"/>
  <c r="GE139" i="1" s="1"/>
  <c r="CD139" i="1"/>
  <c r="AN139" i="1"/>
  <c r="EO139" i="1"/>
  <c r="DT139" i="1"/>
  <c r="CR305" i="1"/>
  <c r="FC305" i="1"/>
  <c r="DM305" i="1"/>
  <c r="BW305" i="1"/>
  <c r="EH305" i="1"/>
  <c r="BB305" i="1"/>
  <c r="AG328" i="1"/>
  <c r="GG153" i="1"/>
  <c r="EW168" i="1"/>
  <c r="DG168" i="1"/>
  <c r="BQ168" i="1"/>
  <c r="CL168" i="1"/>
  <c r="EB168" i="1"/>
  <c r="AV168" i="1"/>
  <c r="FC158" i="1"/>
  <c r="EH158" i="1"/>
  <c r="BW158" i="1"/>
  <c r="CR158" i="1"/>
  <c r="BB158" i="1"/>
  <c r="DM158" i="1"/>
  <c r="GS158" i="1" s="1"/>
  <c r="CH176" i="1"/>
  <c r="DX176" i="1"/>
  <c r="AR176" i="1"/>
  <c r="ES176" i="1"/>
  <c r="BM176" i="1"/>
  <c r="DC176" i="1"/>
  <c r="CN176" i="1"/>
  <c r="ED176" i="1"/>
  <c r="AX176" i="1"/>
  <c r="BS176" i="1"/>
  <c r="EY176" i="1"/>
  <c r="DI176" i="1"/>
  <c r="AN267" i="1"/>
  <c r="BI267" i="1"/>
  <c r="CY267" i="1"/>
  <c r="DT267" i="1"/>
  <c r="EO267" i="1"/>
  <c r="CD267" i="1"/>
  <c r="BV302" i="1"/>
  <c r="FB302" i="1"/>
  <c r="BA302" i="1"/>
  <c r="FW302" i="1" s="1"/>
  <c r="CQ302" i="1"/>
  <c r="DL302" i="1"/>
  <c r="EG302" i="1"/>
  <c r="FU286" i="1"/>
  <c r="GS285" i="1"/>
  <c r="FN283" i="1"/>
  <c r="FV282" i="1"/>
  <c r="GL89" i="1"/>
  <c r="FX273" i="1"/>
  <c r="HN273" i="1" s="1"/>
  <c r="FK73" i="1"/>
  <c r="HA73" i="1" s="1"/>
  <c r="FI56" i="1"/>
  <c r="GG259" i="1"/>
  <c r="FN241" i="1"/>
  <c r="GL48" i="1"/>
  <c r="GT17" i="1"/>
  <c r="FY31" i="1"/>
  <c r="EN327" i="1"/>
  <c r="DS327" i="1"/>
  <c r="BH327" i="1"/>
  <c r="CC327" i="1"/>
  <c r="AM327" i="1"/>
  <c r="CX327" i="1"/>
  <c r="GI117" i="1"/>
  <c r="AM330" i="1"/>
  <c r="FI330" i="1" s="1"/>
  <c r="BH330" i="1"/>
  <c r="CC330" i="1"/>
  <c r="EN330" i="1"/>
  <c r="DS330" i="1"/>
  <c r="CX330" i="1"/>
  <c r="FZ108" i="1"/>
  <c r="HP108" i="1" s="1"/>
  <c r="FK153" i="1"/>
  <c r="FQ150" i="1"/>
  <c r="BV158" i="1"/>
  <c r="EG158" i="1"/>
  <c r="CQ158" i="1"/>
  <c r="BA158" i="1"/>
  <c r="DL158" i="1"/>
  <c r="GR158" i="1" s="1"/>
  <c r="FB158" i="1"/>
  <c r="FB171" i="1"/>
  <c r="DL171" i="1"/>
  <c r="GR171" i="1" s="1"/>
  <c r="BV171" i="1"/>
  <c r="EG171" i="1"/>
  <c r="CQ171" i="1"/>
  <c r="BA171" i="1"/>
  <c r="EC154" i="1"/>
  <c r="AW154" i="1"/>
  <c r="CM154" i="1"/>
  <c r="EX154" i="1"/>
  <c r="BR154" i="1"/>
  <c r="DH154" i="1"/>
  <c r="FH173" i="1"/>
  <c r="FQ287" i="1"/>
  <c r="FJ284" i="1"/>
  <c r="GK89" i="1"/>
  <c r="GJ67" i="1"/>
  <c r="BW61" i="1"/>
  <c r="FC61" i="1"/>
  <c r="EH61" i="1"/>
  <c r="CR61" i="1"/>
  <c r="DM61" i="1"/>
  <c r="GS61" i="1" s="1"/>
  <c r="BB61" i="1"/>
  <c r="FX61" i="1" s="1"/>
  <c r="HN61" i="1" s="1"/>
  <c r="GQ173" i="1"/>
  <c r="GT245" i="1"/>
  <c r="GP50" i="1"/>
  <c r="GT22" i="1"/>
  <c r="FZ42" i="1"/>
  <c r="FS39" i="1"/>
  <c r="HI39" i="1" s="1"/>
  <c r="FT12" i="1"/>
  <c r="GJ34" i="1"/>
  <c r="GH120" i="1"/>
  <c r="HC120" i="1" s="1"/>
  <c r="GT303" i="1"/>
  <c r="CR139" i="1"/>
  <c r="BB139" i="1"/>
  <c r="BW139" i="1"/>
  <c r="EH139" i="1"/>
  <c r="DM139" i="1"/>
  <c r="FC139" i="1"/>
  <c r="CM314" i="1"/>
  <c r="BR314" i="1"/>
  <c r="AW314" i="1"/>
  <c r="EX314" i="1"/>
  <c r="DH314" i="1"/>
  <c r="EC314" i="1"/>
  <c r="AU113" i="1"/>
  <c r="FQ113" i="1" s="1"/>
  <c r="EV113" i="1"/>
  <c r="DF113" i="1"/>
  <c r="BP113" i="1"/>
  <c r="EA113" i="1"/>
  <c r="CK113" i="1"/>
  <c r="FM343" i="1"/>
  <c r="HC343" i="1" s="1"/>
  <c r="GN340" i="1"/>
  <c r="FL334" i="1"/>
  <c r="HB334" i="1" s="1"/>
  <c r="FJ141" i="1"/>
  <c r="GA274" i="1"/>
  <c r="GT249" i="1"/>
  <c r="GN53" i="1"/>
  <c r="FU46" i="1"/>
  <c r="FT41" i="1"/>
  <c r="GE16" i="1"/>
  <c r="FX28" i="1"/>
  <c r="GR118" i="1"/>
  <c r="FO150" i="1"/>
  <c r="HE150" i="1" s="1"/>
  <c r="FP335" i="1"/>
  <c r="DX342" i="1"/>
  <c r="AR342" i="1"/>
  <c r="CH342" i="1"/>
  <c r="DC342" i="1"/>
  <c r="BM342" i="1"/>
  <c r="ES342" i="1"/>
  <c r="GI342" i="1" s="1"/>
  <c r="HQ195" i="1"/>
  <c r="GG276" i="1"/>
  <c r="FY269" i="1"/>
  <c r="FR266" i="1"/>
  <c r="GS264" i="1"/>
  <c r="GR255" i="1"/>
  <c r="FS248" i="1"/>
  <c r="GI247" i="1"/>
  <c r="GD246" i="1"/>
  <c r="GI25" i="1"/>
  <c r="FI16" i="1"/>
  <c r="FK32" i="1"/>
  <c r="HA32" i="1" s="1"/>
  <c r="FY7" i="1"/>
  <c r="HO7" i="1" s="1"/>
  <c r="FS120" i="1"/>
  <c r="GV117" i="1"/>
  <c r="DI137" i="1"/>
  <c r="GO137" i="1" s="1"/>
  <c r="BS137" i="1"/>
  <c r="CN137" i="1"/>
  <c r="ED137" i="1"/>
  <c r="AX137" i="1"/>
  <c r="EY137" i="1"/>
  <c r="FM159" i="1"/>
  <c r="GA140" i="1"/>
  <c r="FH41" i="1"/>
  <c r="FH248" i="1"/>
  <c r="FY286" i="1"/>
  <c r="HO286" i="1" s="1"/>
  <c r="FL285" i="1"/>
  <c r="GM283" i="1"/>
  <c r="FS276" i="1"/>
  <c r="GU271" i="1"/>
  <c r="FM270" i="1"/>
  <c r="HC270" i="1" s="1"/>
  <c r="GV65" i="1"/>
  <c r="GQ255" i="1"/>
  <c r="FJ57" i="1"/>
  <c r="GZ57" i="1" s="1"/>
  <c r="GF258" i="1"/>
  <c r="FR41" i="1"/>
  <c r="FU49" i="1"/>
  <c r="FP39" i="1"/>
  <c r="GL12" i="1"/>
  <c r="HG12" i="1" s="1"/>
  <c r="FN5" i="1"/>
  <c r="EE129" i="1"/>
  <c r="EZ129" i="1"/>
  <c r="BT129" i="1"/>
  <c r="DJ129" i="1"/>
  <c r="AY129" i="1"/>
  <c r="CO129" i="1"/>
  <c r="GS301" i="1"/>
  <c r="FM150" i="1"/>
  <c r="CG156" i="1"/>
  <c r="DB156" i="1"/>
  <c r="GH156" i="1" s="1"/>
  <c r="ER156" i="1"/>
  <c r="DW156" i="1"/>
  <c r="BL156" i="1"/>
  <c r="AQ156" i="1"/>
  <c r="FM156" i="1" s="1"/>
  <c r="HC156" i="1" s="1"/>
  <c r="CM158" i="1"/>
  <c r="BR158" i="1"/>
  <c r="EX158" i="1"/>
  <c r="AW158" i="1"/>
  <c r="EC158" i="1"/>
  <c r="DH158" i="1"/>
  <c r="GN158" i="1" s="1"/>
  <c r="GL143" i="1"/>
  <c r="FH58" i="1"/>
  <c r="GX58" i="1" s="1"/>
  <c r="GE85" i="1"/>
  <c r="FP83" i="1"/>
  <c r="GO175" i="1"/>
  <c r="GH255" i="1"/>
  <c r="FY261" i="1"/>
  <c r="HO261" i="1" s="1"/>
  <c r="GL57" i="1"/>
  <c r="GE59" i="1"/>
  <c r="FX44" i="1"/>
  <c r="FS43" i="1"/>
  <c r="HI43" i="1" s="1"/>
  <c r="FN42" i="1"/>
  <c r="GR7" i="1"/>
  <c r="GE29" i="1"/>
  <c r="FX27" i="1"/>
  <c r="FT118" i="1"/>
  <c r="EY129" i="1"/>
  <c r="DI129" i="1"/>
  <c r="GO129" i="1" s="1"/>
  <c r="BS129" i="1"/>
  <c r="ED129" i="1"/>
  <c r="CN129" i="1"/>
  <c r="AX129" i="1"/>
  <c r="CN330" i="1"/>
  <c r="AX330" i="1"/>
  <c r="FT330" i="1" s="1"/>
  <c r="BS330" i="1"/>
  <c r="EY330" i="1"/>
  <c r="ED330" i="1"/>
  <c r="DI330" i="1"/>
  <c r="GR149" i="1"/>
  <c r="GV333" i="1"/>
  <c r="HQ333" i="1" s="1"/>
  <c r="GT140" i="1"/>
  <c r="GK91" i="1"/>
  <c r="GS271" i="1"/>
  <c r="GV262" i="1"/>
  <c r="FK71" i="1"/>
  <c r="FY256" i="1"/>
  <c r="FV55" i="1"/>
  <c r="HL55" i="1" s="1"/>
  <c r="GU43" i="1"/>
  <c r="FS49" i="1"/>
  <c r="HI49" i="1" s="1"/>
  <c r="GT6" i="1"/>
  <c r="HO6" i="1" s="1"/>
  <c r="FT28" i="1"/>
  <c r="BI133" i="1"/>
  <c r="DT133" i="1"/>
  <c r="CD133" i="1"/>
  <c r="EO133" i="1"/>
  <c r="CY133" i="1"/>
  <c r="GE133" i="1" s="1"/>
  <c r="S134" i="1"/>
  <c r="AN133" i="1"/>
  <c r="FJ133" i="1" s="1"/>
  <c r="BE315" i="1"/>
  <c r="DP315" i="1"/>
  <c r="BZ315" i="1"/>
  <c r="CU315" i="1"/>
  <c r="EK315" i="1"/>
  <c r="FF315" i="1"/>
  <c r="EP126" i="1"/>
  <c r="CE126" i="1"/>
  <c r="CZ126" i="1"/>
  <c r="BJ126" i="1"/>
  <c r="DU126" i="1"/>
  <c r="AO126" i="1"/>
  <c r="FK126" i="1" s="1"/>
  <c r="EI313" i="1"/>
  <c r="FD313" i="1"/>
  <c r="CS313" i="1"/>
  <c r="DN313" i="1"/>
  <c r="GT313" i="1" s="1"/>
  <c r="BC313" i="1"/>
  <c r="BX313" i="1"/>
  <c r="EX168" i="1"/>
  <c r="DH168" i="1"/>
  <c r="GN168" i="1" s="1"/>
  <c r="BR168" i="1"/>
  <c r="EC168" i="1"/>
  <c r="CM168" i="1"/>
  <c r="AW168" i="1"/>
  <c r="FS168" i="1" s="1"/>
  <c r="HI168" i="1" s="1"/>
  <c r="FT144" i="1"/>
  <c r="HJ144" i="1" s="1"/>
  <c r="FR142" i="1"/>
  <c r="BL348" i="1"/>
  <c r="CG348" i="1"/>
  <c r="AQ348" i="1"/>
  <c r="DW348" i="1"/>
  <c r="ER348" i="1"/>
  <c r="DB348" i="1"/>
  <c r="GH348" i="1" s="1"/>
  <c r="GA96" i="1"/>
  <c r="HD95" i="1"/>
  <c r="GO93" i="1"/>
  <c r="GP257" i="1"/>
  <c r="FM246" i="1"/>
  <c r="GV54" i="1"/>
  <c r="GH24" i="1"/>
  <c r="FN44" i="1"/>
  <c r="FZ17" i="1"/>
  <c r="GS15" i="1"/>
  <c r="FW9" i="1"/>
  <c r="HM9" i="1" s="1"/>
  <c r="GL121" i="1"/>
  <c r="FO311" i="1"/>
  <c r="HE311" i="1" s="1"/>
  <c r="GN303" i="1"/>
  <c r="BD330" i="1"/>
  <c r="FZ330" i="1" s="1"/>
  <c r="BY330" i="1"/>
  <c r="CT330" i="1"/>
  <c r="EJ330" i="1"/>
  <c r="FE330" i="1"/>
  <c r="DO330" i="1"/>
  <c r="FX109" i="1"/>
  <c r="HN109" i="1" s="1"/>
  <c r="FJ341" i="1"/>
  <c r="CJ349" i="1"/>
  <c r="AT349" i="1"/>
  <c r="BO349" i="1"/>
  <c r="EU349" i="1"/>
  <c r="DZ349" i="1"/>
  <c r="DE349" i="1"/>
  <c r="FV143" i="1"/>
  <c r="CI176" i="1"/>
  <c r="DY176" i="1"/>
  <c r="AS176" i="1"/>
  <c r="ET176" i="1"/>
  <c r="BN176" i="1"/>
  <c r="DD176" i="1"/>
  <c r="DV10" i="1"/>
  <c r="DA10" i="1"/>
  <c r="GG10" i="1" s="1"/>
  <c r="EQ10" i="1"/>
  <c r="AP10" i="1"/>
  <c r="FL10" i="1" s="1"/>
  <c r="HB10" i="1" s="1"/>
  <c r="CF10" i="1"/>
  <c r="BK10" i="1"/>
  <c r="BS302" i="1"/>
  <c r="EY302" i="1"/>
  <c r="AX302" i="1"/>
  <c r="ED302" i="1"/>
  <c r="DI302" i="1"/>
  <c r="CN302" i="1"/>
  <c r="CB69" i="1"/>
  <c r="BG69" i="1"/>
  <c r="EM69" i="1"/>
  <c r="DR69" i="1"/>
  <c r="AL69" i="1"/>
  <c r="CW69" i="1"/>
  <c r="GC69" i="1" s="1"/>
  <c r="GQ263" i="1"/>
  <c r="GI50" i="1"/>
  <c r="GR46" i="1"/>
  <c r="GO39" i="1"/>
  <c r="GK312" i="1"/>
  <c r="BV316" i="1"/>
  <c r="BA316" i="1"/>
  <c r="FW316" i="1" s="1"/>
  <c r="CQ316" i="1"/>
  <c r="EG316" i="1"/>
  <c r="DL316" i="1"/>
  <c r="FB316" i="1"/>
  <c r="EV320" i="1"/>
  <c r="DF320" i="1"/>
  <c r="EA320" i="1"/>
  <c r="BP320" i="1"/>
  <c r="CK320" i="1"/>
  <c r="AU320" i="1"/>
  <c r="BP317" i="1"/>
  <c r="AU317" i="1"/>
  <c r="CK317" i="1"/>
  <c r="DF317" i="1"/>
  <c r="EV317" i="1"/>
  <c r="EA317" i="1"/>
  <c r="CI122" i="1"/>
  <c r="ET122" i="1"/>
  <c r="DD122" i="1"/>
  <c r="GJ122" i="1" s="1"/>
  <c r="BN122" i="1"/>
  <c r="AS122" i="1"/>
  <c r="FO122" i="1" s="1"/>
  <c r="HE122" i="1" s="1"/>
  <c r="DY122" i="1"/>
  <c r="BX352" i="1"/>
  <c r="CS352" i="1"/>
  <c r="DN352" i="1"/>
  <c r="GT352" i="1" s="1"/>
  <c r="EI352" i="1"/>
  <c r="BC352" i="1"/>
  <c r="FD352" i="1"/>
  <c r="GY84" i="1"/>
  <c r="EU61" i="1"/>
  <c r="DZ61" i="1"/>
  <c r="CJ61" i="1"/>
  <c r="AT61" i="1"/>
  <c r="DE61" i="1"/>
  <c r="GK61" i="1" s="1"/>
  <c r="BO61" i="1"/>
  <c r="DJ132" i="1"/>
  <c r="BT132" i="1"/>
  <c r="EE132" i="1"/>
  <c r="CO132" i="1"/>
  <c r="EZ132" i="1"/>
  <c r="AY132" i="1"/>
  <c r="FU132" i="1" s="1"/>
  <c r="BO315" i="1"/>
  <c r="CJ315" i="1"/>
  <c r="AT315" i="1"/>
  <c r="DE315" i="1"/>
  <c r="DZ315" i="1"/>
  <c r="EU315" i="1"/>
  <c r="Z231" i="1"/>
  <c r="BP230" i="1"/>
  <c r="EV230" i="1"/>
  <c r="DF230" i="1"/>
  <c r="CK230" i="1"/>
  <c r="EA230" i="1"/>
  <c r="AU230" i="1"/>
  <c r="FQ230" i="1" s="1"/>
  <c r="DE156" i="1"/>
  <c r="EU156" i="1"/>
  <c r="AT156" i="1"/>
  <c r="FP156" i="1" s="1"/>
  <c r="CJ156" i="1"/>
  <c r="BO156" i="1"/>
  <c r="DZ156" i="1"/>
  <c r="FA163" i="1"/>
  <c r="DK163" i="1"/>
  <c r="BU163" i="1"/>
  <c r="EF163" i="1"/>
  <c r="CP163" i="1"/>
  <c r="AZ163" i="1"/>
  <c r="AX128" i="1"/>
  <c r="CN128" i="1"/>
  <c r="ED128" i="1"/>
  <c r="BS128" i="1"/>
  <c r="DI128" i="1"/>
  <c r="EY128" i="1"/>
  <c r="DL352" i="1"/>
  <c r="CQ352" i="1"/>
  <c r="BV352" i="1"/>
  <c r="FB352" i="1"/>
  <c r="EG352" i="1"/>
  <c r="BA352" i="1"/>
  <c r="EF342" i="1"/>
  <c r="BU342" i="1"/>
  <c r="DK342" i="1"/>
  <c r="FA342" i="1"/>
  <c r="CP342" i="1"/>
  <c r="AZ342" i="1"/>
  <c r="EM61" i="1"/>
  <c r="DR61" i="1"/>
  <c r="CB61" i="1"/>
  <c r="AL61" i="1"/>
  <c r="CW61" i="1"/>
  <c r="BG61" i="1"/>
  <c r="EM345" i="1"/>
  <c r="CW345" i="1"/>
  <c r="DR345" i="1"/>
  <c r="BG345" i="1"/>
  <c r="AL345" i="1"/>
  <c r="FH345" i="1" s="1"/>
  <c r="CB345" i="1"/>
  <c r="BU327" i="1"/>
  <c r="CP327" i="1"/>
  <c r="AZ327" i="1"/>
  <c r="FA327" i="1"/>
  <c r="EF327" i="1"/>
  <c r="DK327" i="1"/>
  <c r="GQ327" i="1" s="1"/>
  <c r="BH119" i="1"/>
  <c r="CC119" i="1"/>
  <c r="AM119" i="1"/>
  <c r="DS119" i="1"/>
  <c r="EN119" i="1"/>
  <c r="CX119" i="1"/>
  <c r="DC352" i="1"/>
  <c r="BM352" i="1"/>
  <c r="CH352" i="1"/>
  <c r="AR352" i="1"/>
  <c r="DX352" i="1"/>
  <c r="ES352" i="1"/>
  <c r="GZ209" i="1"/>
  <c r="CZ125" i="1"/>
  <c r="EP125" i="1"/>
  <c r="BJ125" i="1"/>
  <c r="DU125" i="1"/>
  <c r="CE125" i="1"/>
  <c r="AO125" i="1"/>
  <c r="CU354" i="1"/>
  <c r="EK354" i="1"/>
  <c r="BE354" i="1"/>
  <c r="FF354" i="1"/>
  <c r="DP354" i="1"/>
  <c r="GV354" i="1" s="1"/>
  <c r="BZ354" i="1"/>
  <c r="GX167" i="1"/>
  <c r="BY114" i="1"/>
  <c r="EJ114" i="1"/>
  <c r="CT114" i="1"/>
  <c r="BD114" i="1"/>
  <c r="FZ114" i="1" s="1"/>
  <c r="FE114" i="1"/>
  <c r="DO114" i="1"/>
  <c r="BY122" i="1"/>
  <c r="FE122" i="1"/>
  <c r="DO122" i="1"/>
  <c r="EJ122" i="1"/>
  <c r="CT122" i="1"/>
  <c r="BD122" i="1"/>
  <c r="FZ122" i="1" s="1"/>
  <c r="BK347" i="1"/>
  <c r="CF347" i="1"/>
  <c r="AP347" i="1"/>
  <c r="DV347" i="1"/>
  <c r="DA347" i="1"/>
  <c r="GG347" i="1" s="1"/>
  <c r="EQ347" i="1"/>
  <c r="EW133" i="1"/>
  <c r="DG133" i="1"/>
  <c r="AA134" i="1"/>
  <c r="EB133" i="1"/>
  <c r="CL133" i="1"/>
  <c r="AV133" i="1"/>
  <c r="FR133" i="1" s="1"/>
  <c r="BQ133" i="1"/>
  <c r="EU323" i="1"/>
  <c r="DE323" i="1"/>
  <c r="DZ323" i="1"/>
  <c r="CJ323" i="1"/>
  <c r="BO323" i="1"/>
  <c r="AT323" i="1"/>
  <c r="EC139" i="1"/>
  <c r="DH139" i="1"/>
  <c r="CM139" i="1"/>
  <c r="AW139" i="1"/>
  <c r="EX139" i="1"/>
  <c r="BR139" i="1"/>
  <c r="DW160" i="1"/>
  <c r="CG160" i="1"/>
  <c r="AQ160" i="1"/>
  <c r="ER160" i="1"/>
  <c r="DB160" i="1"/>
  <c r="BL160" i="1"/>
  <c r="BC338" i="1"/>
  <c r="CS338" i="1"/>
  <c r="EI338" i="1"/>
  <c r="AH361" i="1"/>
  <c r="FD338" i="1"/>
  <c r="DN338" i="1"/>
  <c r="GT338" i="1" s="1"/>
  <c r="BX338" i="1"/>
  <c r="BA145" i="1"/>
  <c r="CQ145" i="1"/>
  <c r="FB145" i="1"/>
  <c r="DL145" i="1"/>
  <c r="BV145" i="1"/>
  <c r="EG145" i="1"/>
  <c r="CY10" i="1"/>
  <c r="AN10" i="1"/>
  <c r="DT10" i="1"/>
  <c r="CD10" i="1"/>
  <c r="EO10" i="1"/>
  <c r="BI10" i="1"/>
  <c r="FJ10" i="1" s="1"/>
  <c r="DG77" i="1"/>
  <c r="GM77" i="1" s="1"/>
  <c r="CL77" i="1"/>
  <c r="AV77" i="1"/>
  <c r="EB77" i="1"/>
  <c r="BQ77" i="1"/>
  <c r="EW77" i="1"/>
  <c r="HM97" i="1"/>
  <c r="HQ81" i="1"/>
  <c r="DF136" i="1"/>
  <c r="EA136" i="1"/>
  <c r="CK136" i="1"/>
  <c r="AU136" i="1"/>
  <c r="EV136" i="1"/>
  <c r="BP136" i="1"/>
  <c r="EQ306" i="1"/>
  <c r="AP306" i="1"/>
  <c r="FL306" i="1" s="1"/>
  <c r="U329" i="1"/>
  <c r="U321" i="1"/>
  <c r="DA306" i="1"/>
  <c r="CF306" i="1"/>
  <c r="DV306" i="1"/>
  <c r="BK306" i="1"/>
  <c r="EI168" i="1"/>
  <c r="CS168" i="1"/>
  <c r="BC168" i="1"/>
  <c r="FY168" i="1" s="1"/>
  <c r="HO168" i="1" s="1"/>
  <c r="FD168" i="1"/>
  <c r="DN168" i="1"/>
  <c r="GT168" i="1" s="1"/>
  <c r="BX168" i="1"/>
  <c r="FC342" i="1"/>
  <c r="DM342" i="1"/>
  <c r="EH342" i="1"/>
  <c r="BB342" i="1"/>
  <c r="CR342" i="1"/>
  <c r="BW342" i="1"/>
  <c r="DP130" i="1"/>
  <c r="GV130" i="1" s="1"/>
  <c r="BZ130" i="1"/>
  <c r="EK130" i="1"/>
  <c r="CU130" i="1"/>
  <c r="BE130" i="1"/>
  <c r="GA130" i="1" s="1"/>
  <c r="FF130" i="1"/>
  <c r="BU316" i="1"/>
  <c r="EF316" i="1"/>
  <c r="DK316" i="1"/>
  <c r="GQ316" i="1" s="1"/>
  <c r="AZ316" i="1"/>
  <c r="FA316" i="1"/>
  <c r="CP316" i="1"/>
  <c r="BM362" i="1"/>
  <c r="DC362" i="1"/>
  <c r="ES362" i="1"/>
  <c r="AR362" i="1"/>
  <c r="FN362" i="1" s="1"/>
  <c r="HD362" i="1" s="1"/>
  <c r="CH362" i="1"/>
  <c r="DX362" i="1"/>
  <c r="GI362" i="1" s="1"/>
  <c r="HL273" i="1"/>
  <c r="CR230" i="1"/>
  <c r="FC230" i="1"/>
  <c r="BB230" i="1"/>
  <c r="EH230" i="1"/>
  <c r="AG231" i="1"/>
  <c r="DM230" i="1"/>
  <c r="BW230" i="1"/>
  <c r="CQ168" i="1"/>
  <c r="BA168" i="1"/>
  <c r="FB168" i="1"/>
  <c r="DL168" i="1"/>
  <c r="BV168" i="1"/>
  <c r="EG168" i="1"/>
  <c r="CP147" i="1"/>
  <c r="AZ147" i="1"/>
  <c r="BU147" i="1"/>
  <c r="DK147" i="1"/>
  <c r="FA147" i="1"/>
  <c r="EF147" i="1"/>
  <c r="HJ276" i="1"/>
  <c r="HD270" i="1"/>
  <c r="ES168" i="1"/>
  <c r="BM168" i="1"/>
  <c r="DX168" i="1"/>
  <c r="CH168" i="1"/>
  <c r="DC168" i="1"/>
  <c r="AR168" i="1"/>
  <c r="FN168" i="1" s="1"/>
  <c r="AX163" i="1"/>
  <c r="EY163" i="1"/>
  <c r="DI163" i="1"/>
  <c r="GO163" i="1" s="1"/>
  <c r="BS163" i="1"/>
  <c r="CN163" i="1"/>
  <c r="ED163" i="1"/>
  <c r="DB342" i="1"/>
  <c r="DW342" i="1"/>
  <c r="ER342" i="1"/>
  <c r="GH342" i="1" s="1"/>
  <c r="AQ342" i="1"/>
  <c r="CG342" i="1"/>
  <c r="BL342" i="1"/>
  <c r="HE177" i="1"/>
  <c r="BE305" i="1"/>
  <c r="BZ305" i="1"/>
  <c r="AJ328" i="1"/>
  <c r="FF305" i="1"/>
  <c r="EK305" i="1"/>
  <c r="CU305" i="1"/>
  <c r="DP305" i="1"/>
  <c r="HN83" i="1"/>
  <c r="HB79" i="1"/>
  <c r="HG248" i="1"/>
  <c r="EY26" i="1"/>
  <c r="DI26" i="1"/>
  <c r="BS26" i="1"/>
  <c r="ED26" i="1"/>
  <c r="AX26" i="1"/>
  <c r="CN26" i="1"/>
  <c r="CS164" i="1"/>
  <c r="BC164" i="1"/>
  <c r="FY164" i="1" s="1"/>
  <c r="FD164" i="1"/>
  <c r="DN164" i="1"/>
  <c r="BX164" i="1"/>
  <c r="EI164" i="1"/>
  <c r="CF156" i="1"/>
  <c r="AP156" i="1"/>
  <c r="FL156" i="1" s="1"/>
  <c r="DA156" i="1"/>
  <c r="EQ156" i="1"/>
  <c r="BK156" i="1"/>
  <c r="DV156" i="1"/>
  <c r="AV163" i="1"/>
  <c r="EW163" i="1"/>
  <c r="DG163" i="1"/>
  <c r="BQ163" i="1"/>
  <c r="EB163" i="1"/>
  <c r="CL163" i="1"/>
  <c r="HC335" i="1"/>
  <c r="T361" i="1"/>
  <c r="CZ338" i="1"/>
  <c r="DU338" i="1"/>
  <c r="AO338" i="1"/>
  <c r="EP338" i="1"/>
  <c r="CE338" i="1"/>
  <c r="BJ338" i="1"/>
  <c r="CC145" i="1"/>
  <c r="AM145" i="1"/>
  <c r="FI145" i="1" s="1"/>
  <c r="EN145" i="1"/>
  <c r="CX145" i="1"/>
  <c r="GD145" i="1" s="1"/>
  <c r="GY145" i="1" s="1"/>
  <c r="BH145" i="1"/>
  <c r="DS145" i="1"/>
  <c r="GZ43" i="1"/>
  <c r="EK26" i="1"/>
  <c r="FF26" i="1"/>
  <c r="BZ26" i="1"/>
  <c r="DP26" i="1"/>
  <c r="BE26" i="1"/>
  <c r="CU26" i="1"/>
  <c r="DU320" i="1"/>
  <c r="EP320" i="1"/>
  <c r="CZ320" i="1"/>
  <c r="CE320" i="1"/>
  <c r="BJ320" i="1"/>
  <c r="AO320" i="1"/>
  <c r="EQ230" i="1"/>
  <c r="BK230" i="1"/>
  <c r="DA230" i="1"/>
  <c r="GG230" i="1" s="1"/>
  <c r="U231" i="1"/>
  <c r="AP230" i="1"/>
  <c r="FL230" i="1" s="1"/>
  <c r="CF230" i="1"/>
  <c r="DV230" i="1"/>
  <c r="DC123" i="1"/>
  <c r="DX123" i="1"/>
  <c r="ES123" i="1"/>
  <c r="CH123" i="1"/>
  <c r="AR123" i="1"/>
  <c r="BM123" i="1"/>
  <c r="HP280" i="1"/>
  <c r="BI330" i="1"/>
  <c r="CD330" i="1"/>
  <c r="AN330" i="1"/>
  <c r="EO330" i="1"/>
  <c r="DT330" i="1"/>
  <c r="CY330" i="1"/>
  <c r="BQ352" i="1"/>
  <c r="EW352" i="1"/>
  <c r="EB352" i="1"/>
  <c r="CL352" i="1"/>
  <c r="DG352" i="1"/>
  <c r="AV352" i="1"/>
  <c r="FR352" i="1" s="1"/>
  <c r="FD151" i="1"/>
  <c r="DN151" i="1"/>
  <c r="BC151" i="1"/>
  <c r="EI151" i="1"/>
  <c r="CS151" i="1"/>
  <c r="BX151" i="1"/>
  <c r="AX337" i="1"/>
  <c r="ED337" i="1"/>
  <c r="GO337" i="1" s="1"/>
  <c r="EY337" i="1"/>
  <c r="DI337" i="1"/>
  <c r="AC360" i="1"/>
  <c r="CN337" i="1"/>
  <c r="BS337" i="1"/>
  <c r="AL10" i="1"/>
  <c r="CW10" i="1"/>
  <c r="EM10" i="1"/>
  <c r="CB10" i="1"/>
  <c r="DR10" i="1"/>
  <c r="BG10" i="1"/>
  <c r="EU111" i="1"/>
  <c r="DZ111" i="1"/>
  <c r="CJ111" i="1"/>
  <c r="BO111" i="1"/>
  <c r="DE111" i="1"/>
  <c r="GK111" i="1" s="1"/>
  <c r="AT111" i="1"/>
  <c r="HG25" i="1"/>
  <c r="BB133" i="1"/>
  <c r="FC133" i="1"/>
  <c r="DM133" i="1"/>
  <c r="BW133" i="1"/>
  <c r="AG134" i="1"/>
  <c r="EH133" i="1"/>
  <c r="CR133" i="1"/>
  <c r="ES319" i="1"/>
  <c r="DC319" i="1"/>
  <c r="DX319" i="1"/>
  <c r="BM319" i="1"/>
  <c r="AR319" i="1"/>
  <c r="FN319" i="1" s="1"/>
  <c r="CH319" i="1"/>
  <c r="DA123" i="1"/>
  <c r="GG123" i="1" s="1"/>
  <c r="CF123" i="1"/>
  <c r="AP123" i="1"/>
  <c r="DV123" i="1"/>
  <c r="BK123" i="1"/>
  <c r="EQ123" i="1"/>
  <c r="EA359" i="1"/>
  <c r="DF359" i="1"/>
  <c r="CK359" i="1"/>
  <c r="AU359" i="1"/>
  <c r="BP359" i="1"/>
  <c r="EV359" i="1"/>
  <c r="CR330" i="1"/>
  <c r="BW330" i="1"/>
  <c r="BB330" i="1"/>
  <c r="FX330" i="1" s="1"/>
  <c r="FC330" i="1"/>
  <c r="EH330" i="1"/>
  <c r="DM330" i="1"/>
  <c r="BZ160" i="1"/>
  <c r="EK160" i="1"/>
  <c r="CU160" i="1"/>
  <c r="BE160" i="1"/>
  <c r="GA160" i="1" s="1"/>
  <c r="HQ160" i="1" s="1"/>
  <c r="FF160" i="1"/>
  <c r="DP160" i="1"/>
  <c r="GV160" i="1" s="1"/>
  <c r="CH158" i="1"/>
  <c r="DC158" i="1"/>
  <c r="GI158" i="1" s="1"/>
  <c r="ES158" i="1"/>
  <c r="BM158" i="1"/>
  <c r="DX158" i="1"/>
  <c r="AR158" i="1"/>
  <c r="FN158" i="1" s="1"/>
  <c r="HD158" i="1" s="1"/>
  <c r="HG144" i="1"/>
  <c r="CI162" i="1"/>
  <c r="AS162" i="1"/>
  <c r="ET162" i="1"/>
  <c r="DD162" i="1"/>
  <c r="BN162" i="1"/>
  <c r="DY162" i="1"/>
  <c r="AN348" i="1"/>
  <c r="FJ348" i="1" s="1"/>
  <c r="CD348" i="1"/>
  <c r="BI348" i="1"/>
  <c r="DT348" i="1"/>
  <c r="EO348" i="1"/>
  <c r="CY348" i="1"/>
  <c r="EG26" i="1"/>
  <c r="DL26" i="1"/>
  <c r="BA26" i="1"/>
  <c r="FW26" i="1" s="1"/>
  <c r="BV26" i="1"/>
  <c r="FB26" i="1"/>
  <c r="CQ26" i="1"/>
  <c r="DT138" i="1"/>
  <c r="AN138" i="1"/>
  <c r="EO138" i="1"/>
  <c r="BI138" i="1"/>
  <c r="CY138" i="1"/>
  <c r="CD138" i="1"/>
  <c r="R357" i="1"/>
  <c r="CC356" i="1"/>
  <c r="BH356" i="1"/>
  <c r="CX356" i="1"/>
  <c r="AM356" i="1"/>
  <c r="DS356" i="1"/>
  <c r="EN356" i="1"/>
  <c r="HJ85" i="1"/>
  <c r="HP83" i="1"/>
  <c r="EI351" i="1"/>
  <c r="BX351" i="1"/>
  <c r="CS351" i="1"/>
  <c r="FD351" i="1"/>
  <c r="BC351" i="1"/>
  <c r="DN351" i="1"/>
  <c r="GT351" i="1" s="1"/>
  <c r="X237" i="1"/>
  <c r="DD236" i="1"/>
  <c r="ET236" i="1"/>
  <c r="DY236" i="1"/>
  <c r="AS236" i="1"/>
  <c r="BN236" i="1"/>
  <c r="CI236" i="1"/>
  <c r="HC89" i="1"/>
  <c r="BC68" i="1"/>
  <c r="DN68" i="1"/>
  <c r="GT68" i="1" s="1"/>
  <c r="BX68" i="1"/>
  <c r="FD68" i="1"/>
  <c r="CS68" i="1"/>
  <c r="EI68" i="1"/>
  <c r="AY26" i="1"/>
  <c r="FU26" i="1" s="1"/>
  <c r="EZ26" i="1"/>
  <c r="EE26" i="1"/>
  <c r="BT26" i="1"/>
  <c r="DJ26" i="1"/>
  <c r="CO26" i="1"/>
  <c r="EZ327" i="1"/>
  <c r="EE327" i="1"/>
  <c r="CO327" i="1"/>
  <c r="AY327" i="1"/>
  <c r="BT327" i="1"/>
  <c r="DJ327" i="1"/>
  <c r="DP114" i="1"/>
  <c r="BZ114" i="1"/>
  <c r="EK114" i="1"/>
  <c r="CU114" i="1"/>
  <c r="BE114" i="1"/>
  <c r="GA114" i="1" s="1"/>
  <c r="FF114" i="1"/>
  <c r="HJ159" i="1"/>
  <c r="DD146" i="1"/>
  <c r="BN146" i="1"/>
  <c r="CI146" i="1"/>
  <c r="DY146" i="1"/>
  <c r="AS146" i="1"/>
  <c r="ET146" i="1"/>
  <c r="HA94" i="1"/>
  <c r="CN315" i="1"/>
  <c r="AX315" i="1"/>
  <c r="BS315" i="1"/>
  <c r="DI315" i="1"/>
  <c r="ED315" i="1"/>
  <c r="EY315" i="1"/>
  <c r="CQ130" i="1"/>
  <c r="BA130" i="1"/>
  <c r="BV130" i="1"/>
  <c r="EG130" i="1"/>
  <c r="FB130" i="1"/>
  <c r="DL130" i="1"/>
  <c r="BI349" i="1"/>
  <c r="AN349" i="1"/>
  <c r="FJ349" i="1" s="1"/>
  <c r="CD349" i="1"/>
  <c r="EO349" i="1"/>
  <c r="DT349" i="1"/>
  <c r="CY349" i="1"/>
  <c r="GZ74" i="1"/>
  <c r="EJ61" i="1"/>
  <c r="BD61" i="1"/>
  <c r="DO61" i="1"/>
  <c r="GU61" i="1" s="1"/>
  <c r="FE61" i="1"/>
  <c r="BY61" i="1"/>
  <c r="CT61" i="1"/>
  <c r="BW316" i="1"/>
  <c r="EH316" i="1"/>
  <c r="CR316" i="1"/>
  <c r="BB316" i="1"/>
  <c r="DM316" i="1"/>
  <c r="GS316" i="1" s="1"/>
  <c r="FC316" i="1"/>
  <c r="DA165" i="1"/>
  <c r="GG165" i="1" s="1"/>
  <c r="EQ165" i="1"/>
  <c r="BK165" i="1"/>
  <c r="DV165" i="1"/>
  <c r="CF165" i="1"/>
  <c r="AP165" i="1"/>
  <c r="U166" i="1"/>
  <c r="BS154" i="1"/>
  <c r="AX154" i="1"/>
  <c r="FT154" i="1" s="1"/>
  <c r="EY154" i="1"/>
  <c r="DI154" i="1"/>
  <c r="GO154" i="1" s="1"/>
  <c r="HJ154" i="1" s="1"/>
  <c r="ED154" i="1"/>
  <c r="CN154" i="1"/>
  <c r="DC267" i="1"/>
  <c r="AR267" i="1"/>
  <c r="FN267" i="1" s="1"/>
  <c r="BM267" i="1"/>
  <c r="DX267" i="1"/>
  <c r="ES267" i="1"/>
  <c r="CH267" i="1"/>
  <c r="DI267" i="1"/>
  <c r="ED267" i="1"/>
  <c r="AX267" i="1"/>
  <c r="BS267" i="1"/>
  <c r="EY267" i="1"/>
  <c r="CN267" i="1"/>
  <c r="DO111" i="1"/>
  <c r="BD111" i="1"/>
  <c r="FZ111" i="1" s="1"/>
  <c r="FE111" i="1"/>
  <c r="CT111" i="1"/>
  <c r="BY111" i="1"/>
  <c r="EJ111" i="1"/>
  <c r="HN285" i="1"/>
  <c r="AQ68" i="1"/>
  <c r="DW68" i="1"/>
  <c r="CG68" i="1"/>
  <c r="DB68" i="1"/>
  <c r="BL68" i="1"/>
  <c r="FM68" i="1" s="1"/>
  <c r="ER68" i="1"/>
  <c r="BX26" i="1"/>
  <c r="BC26" i="1"/>
  <c r="FY26" i="1" s="1"/>
  <c r="EI26" i="1"/>
  <c r="DN26" i="1"/>
  <c r="GT26" i="1" s="1"/>
  <c r="FD26" i="1"/>
  <c r="CS26" i="1"/>
  <c r="CC315" i="1"/>
  <c r="CX315" i="1"/>
  <c r="BH315" i="1"/>
  <c r="AM315" i="1"/>
  <c r="DS315" i="1"/>
  <c r="EN315" i="1"/>
  <c r="FE113" i="1"/>
  <c r="BY113" i="1"/>
  <c r="DO113" i="1"/>
  <c r="EJ113" i="1"/>
  <c r="CT113" i="1"/>
  <c r="BD113" i="1"/>
  <c r="CK168" i="1"/>
  <c r="AU168" i="1"/>
  <c r="EV168" i="1"/>
  <c r="DF168" i="1"/>
  <c r="BP168" i="1"/>
  <c r="EA168" i="1"/>
  <c r="AB329" i="1"/>
  <c r="AB321" i="1"/>
  <c r="EC306" i="1"/>
  <c r="EX306" i="1"/>
  <c r="DH306" i="1"/>
  <c r="CM306" i="1"/>
  <c r="BR306" i="1"/>
  <c r="AW306" i="1"/>
  <c r="HM118" i="1"/>
  <c r="AR353" i="1"/>
  <c r="CH353" i="1"/>
  <c r="FN353" i="1" s="1"/>
  <c r="ES353" i="1"/>
  <c r="DX353" i="1"/>
  <c r="DC353" i="1"/>
  <c r="BM353" i="1"/>
  <c r="AP145" i="1"/>
  <c r="EQ145" i="1"/>
  <c r="DA145" i="1"/>
  <c r="BK145" i="1"/>
  <c r="DV145" i="1"/>
  <c r="CF145" i="1"/>
  <c r="HO269" i="1"/>
  <c r="AW132" i="1"/>
  <c r="CM132" i="1"/>
  <c r="BR132" i="1"/>
  <c r="EC132" i="1"/>
  <c r="EX132" i="1"/>
  <c r="DH132" i="1"/>
  <c r="HQ117" i="1"/>
  <c r="CP322" i="1"/>
  <c r="EF322" i="1"/>
  <c r="FA322" i="1"/>
  <c r="BU322" i="1"/>
  <c r="DK322" i="1"/>
  <c r="GQ322" i="1" s="1"/>
  <c r="AZ322" i="1"/>
  <c r="HQ65" i="1"/>
  <c r="BW314" i="1"/>
  <c r="BB314" i="1"/>
  <c r="CR314" i="1"/>
  <c r="FC314" i="1"/>
  <c r="DM314" i="1"/>
  <c r="GS314" i="1" s="1"/>
  <c r="EH314" i="1"/>
  <c r="GZ85" i="1"/>
  <c r="HC255" i="1"/>
  <c r="GZ29" i="1"/>
  <c r="AV114" i="1"/>
  <c r="EW114" i="1"/>
  <c r="DG114" i="1"/>
  <c r="BQ114" i="1"/>
  <c r="EB114" i="1"/>
  <c r="CL114" i="1"/>
  <c r="DB304" i="1"/>
  <c r="ER304" i="1"/>
  <c r="BL304" i="1"/>
  <c r="AQ304" i="1"/>
  <c r="DW304" i="1"/>
  <c r="CG304" i="1"/>
  <c r="CD158" i="1"/>
  <c r="AN158" i="1"/>
  <c r="FJ158" i="1" s="1"/>
  <c r="BI158" i="1"/>
  <c r="CY158" i="1"/>
  <c r="GE158" i="1" s="1"/>
  <c r="EO158" i="1"/>
  <c r="DT158" i="1"/>
  <c r="HF91" i="1"/>
  <c r="CP60" i="1"/>
  <c r="EF60" i="1"/>
  <c r="AZ60" i="1"/>
  <c r="FA60" i="1"/>
  <c r="BU60" i="1"/>
  <c r="DK60" i="1"/>
  <c r="EK320" i="1"/>
  <c r="FF320" i="1"/>
  <c r="CU320" i="1"/>
  <c r="BZ320" i="1"/>
  <c r="DP320" i="1"/>
  <c r="BE320" i="1"/>
  <c r="GA320" i="1" s="1"/>
  <c r="EP131" i="1"/>
  <c r="CZ131" i="1"/>
  <c r="GF131" i="1" s="1"/>
  <c r="AO131" i="1"/>
  <c r="CE131" i="1"/>
  <c r="DU131" i="1"/>
  <c r="BJ131" i="1"/>
  <c r="EI305" i="1"/>
  <c r="CS305" i="1"/>
  <c r="BC305" i="1"/>
  <c r="AH328" i="1"/>
  <c r="DN305" i="1"/>
  <c r="FD305" i="1"/>
  <c r="BX305" i="1"/>
  <c r="DN158" i="1"/>
  <c r="FD158" i="1"/>
  <c r="BX158" i="1"/>
  <c r="EI158" i="1"/>
  <c r="CS158" i="1"/>
  <c r="BC158" i="1"/>
  <c r="BG349" i="1"/>
  <c r="CB349" i="1"/>
  <c r="AL349" i="1"/>
  <c r="EM349" i="1"/>
  <c r="DR349" i="1"/>
  <c r="CW349" i="1"/>
  <c r="HJ93" i="1"/>
  <c r="BR304" i="1"/>
  <c r="EC304" i="1"/>
  <c r="AW304" i="1"/>
  <c r="DH304" i="1"/>
  <c r="GN304" i="1" s="1"/>
  <c r="CM304" i="1"/>
  <c r="EX304" i="1"/>
  <c r="DD267" i="1"/>
  <c r="GJ267" i="1" s="1"/>
  <c r="BN267" i="1"/>
  <c r="DY267" i="1"/>
  <c r="AS267" i="1"/>
  <c r="FO267" i="1" s="1"/>
  <c r="ET267" i="1"/>
  <c r="CI267" i="1"/>
  <c r="EY77" i="1"/>
  <c r="DI77" i="1"/>
  <c r="BS77" i="1"/>
  <c r="CN77" i="1"/>
  <c r="AX77" i="1"/>
  <c r="ED77" i="1"/>
  <c r="BK33" i="1"/>
  <c r="EQ33" i="1"/>
  <c r="AP33" i="1"/>
  <c r="DV33" i="1"/>
  <c r="CF33" i="1"/>
  <c r="DA33" i="1"/>
  <c r="EN33" i="1"/>
  <c r="AM33" i="1"/>
  <c r="FI33" i="1" s="1"/>
  <c r="DS33" i="1"/>
  <c r="CC33" i="1"/>
  <c r="CX33" i="1"/>
  <c r="BH33" i="1"/>
  <c r="HK205" i="1"/>
  <c r="HK198" i="1"/>
  <c r="HM46" i="1"/>
  <c r="HJ39" i="1"/>
  <c r="AT353" i="1"/>
  <c r="EU353" i="1"/>
  <c r="DZ353" i="1"/>
  <c r="CJ353" i="1"/>
  <c r="BO353" i="1"/>
  <c r="DE353" i="1"/>
  <c r="EM327" i="1"/>
  <c r="BG327" i="1"/>
  <c r="CB327" i="1"/>
  <c r="AL327" i="1"/>
  <c r="FH327" i="1" s="1"/>
  <c r="GX327" i="1" s="1"/>
  <c r="DR327" i="1"/>
  <c r="CW327" i="1"/>
  <c r="GC327" i="1" s="1"/>
  <c r="AW130" i="1"/>
  <c r="FS130" i="1" s="1"/>
  <c r="EX130" i="1"/>
  <c r="DH130" i="1"/>
  <c r="GN130" i="1" s="1"/>
  <c r="BR130" i="1"/>
  <c r="EC130" i="1"/>
  <c r="CM130" i="1"/>
  <c r="BM305" i="1"/>
  <c r="DC305" i="1"/>
  <c r="ES305" i="1"/>
  <c r="W328" i="1"/>
  <c r="CH305" i="1"/>
  <c r="AR305" i="1"/>
  <c r="DX305" i="1"/>
  <c r="GI305" i="1" s="1"/>
  <c r="EC160" i="1"/>
  <c r="CM160" i="1"/>
  <c r="AW160" i="1"/>
  <c r="FS160" i="1" s="1"/>
  <c r="EX160" i="1"/>
  <c r="DH160" i="1"/>
  <c r="GN160" i="1" s="1"/>
  <c r="BR160" i="1"/>
  <c r="BD348" i="1"/>
  <c r="CT348" i="1"/>
  <c r="BY348" i="1"/>
  <c r="FE348" i="1"/>
  <c r="EJ348" i="1"/>
  <c r="DO348" i="1"/>
  <c r="FE115" i="1"/>
  <c r="DO115" i="1"/>
  <c r="BY115" i="1"/>
  <c r="EJ115" i="1"/>
  <c r="CT115" i="1"/>
  <c r="BD115" i="1"/>
  <c r="DC170" i="1"/>
  <c r="BM170" i="1"/>
  <c r="DX170" i="1"/>
  <c r="AR170" i="1"/>
  <c r="FN170" i="1" s="1"/>
  <c r="CH170" i="1"/>
  <c r="ES170" i="1"/>
  <c r="EN345" i="1"/>
  <c r="DS345" i="1"/>
  <c r="CX345" i="1"/>
  <c r="BH345" i="1"/>
  <c r="AM345" i="1"/>
  <c r="CC345" i="1"/>
  <c r="DL69" i="1"/>
  <c r="FB69" i="1"/>
  <c r="BV69" i="1"/>
  <c r="CQ69" i="1"/>
  <c r="EG69" i="1"/>
  <c r="GR69" i="1" s="1"/>
  <c r="BA69" i="1"/>
  <c r="DX26" i="1"/>
  <c r="AR26" i="1"/>
  <c r="ES26" i="1"/>
  <c r="DC26" i="1"/>
  <c r="GI26" i="1" s="1"/>
  <c r="BM26" i="1"/>
  <c r="CH26" i="1"/>
  <c r="DX136" i="1"/>
  <c r="DC136" i="1"/>
  <c r="GI136" i="1" s="1"/>
  <c r="ES136" i="1"/>
  <c r="AR136" i="1"/>
  <c r="FN136" i="1" s="1"/>
  <c r="HD136" i="1" s="1"/>
  <c r="CH136" i="1"/>
  <c r="BM136" i="1"/>
  <c r="EA310" i="1"/>
  <c r="EV310" i="1"/>
  <c r="DF310" i="1"/>
  <c r="CK310" i="1"/>
  <c r="BP310" i="1"/>
  <c r="AU310" i="1"/>
  <c r="FQ310" i="1" s="1"/>
  <c r="GZ213" i="1"/>
  <c r="GV177" i="1"/>
  <c r="FP174" i="1"/>
  <c r="HF174" i="1" s="1"/>
  <c r="CN60" i="1"/>
  <c r="DI60" i="1"/>
  <c r="AX60" i="1"/>
  <c r="FT60" i="1" s="1"/>
  <c r="ED60" i="1"/>
  <c r="EY60" i="1"/>
  <c r="BS60" i="1"/>
  <c r="GZ112" i="1"/>
  <c r="GL307" i="1"/>
  <c r="DY125" i="1"/>
  <c r="CI125" i="1"/>
  <c r="AS125" i="1"/>
  <c r="FO125" i="1" s="1"/>
  <c r="HE125" i="1" s="1"/>
  <c r="ET125" i="1"/>
  <c r="DD125" i="1"/>
  <c r="GJ125" i="1" s="1"/>
  <c r="BN125" i="1"/>
  <c r="FF146" i="1"/>
  <c r="BE146" i="1"/>
  <c r="EK146" i="1"/>
  <c r="CU146" i="1"/>
  <c r="BZ146" i="1"/>
  <c r="DP146" i="1"/>
  <c r="GV146" i="1" s="1"/>
  <c r="FI213" i="1"/>
  <c r="FT266" i="1"/>
  <c r="FN173" i="1"/>
  <c r="HD173" i="1" s="1"/>
  <c r="HI24" i="1"/>
  <c r="GK17" i="1"/>
  <c r="DZ320" i="1"/>
  <c r="EU320" i="1"/>
  <c r="DE320" i="1"/>
  <c r="BO320" i="1"/>
  <c r="CJ320" i="1"/>
  <c r="AT320" i="1"/>
  <c r="FP320" i="1" s="1"/>
  <c r="HB318" i="1"/>
  <c r="HO108" i="1"/>
  <c r="GL335" i="1"/>
  <c r="HG335" i="1" s="1"/>
  <c r="CL146" i="1"/>
  <c r="AV146" i="1"/>
  <c r="EW146" i="1"/>
  <c r="DG146" i="1"/>
  <c r="BQ146" i="1"/>
  <c r="EB146" i="1"/>
  <c r="ER336" i="1"/>
  <c r="DB336" i="1"/>
  <c r="BL336" i="1"/>
  <c r="AQ336" i="1"/>
  <c r="DW336" i="1"/>
  <c r="CG336" i="1"/>
  <c r="FK266" i="1"/>
  <c r="FW262" i="1"/>
  <c r="HM262" i="1" s="1"/>
  <c r="CL60" i="1"/>
  <c r="BQ60" i="1"/>
  <c r="EW60" i="1"/>
  <c r="AV60" i="1"/>
  <c r="EB60" i="1"/>
  <c r="DG60" i="1"/>
  <c r="FJ47" i="1"/>
  <c r="GZ47" i="1" s="1"/>
  <c r="GR40" i="1"/>
  <c r="HM40" i="1" s="1"/>
  <c r="HP39" i="1"/>
  <c r="HQ127" i="1"/>
  <c r="BN317" i="1"/>
  <c r="AS317" i="1"/>
  <c r="FO317" i="1" s="1"/>
  <c r="CI317" i="1"/>
  <c r="ET317" i="1"/>
  <c r="DD317" i="1"/>
  <c r="DY317" i="1"/>
  <c r="DK353" i="1"/>
  <c r="AZ353" i="1"/>
  <c r="FA353" i="1"/>
  <c r="CP353" i="1"/>
  <c r="EF353" i="1"/>
  <c r="BU353" i="1"/>
  <c r="FV353" i="1" s="1"/>
  <c r="DI145" i="1"/>
  <c r="BS145" i="1"/>
  <c r="ED145" i="1"/>
  <c r="CN145" i="1"/>
  <c r="AX145" i="1"/>
  <c r="EY145" i="1"/>
  <c r="Q360" i="1"/>
  <c r="AL337" i="1"/>
  <c r="FH337" i="1" s="1"/>
  <c r="DR337" i="1"/>
  <c r="CB337" i="1"/>
  <c r="CW337" i="1"/>
  <c r="EM337" i="1"/>
  <c r="BG337" i="1"/>
  <c r="FW287" i="1"/>
  <c r="HM287" i="1" s="1"/>
  <c r="FY251" i="1"/>
  <c r="HO251" i="1" s="1"/>
  <c r="GO173" i="1"/>
  <c r="HI172" i="1"/>
  <c r="GR22" i="1"/>
  <c r="GE44" i="1"/>
  <c r="GQ40" i="1"/>
  <c r="FR127" i="1"/>
  <c r="HH127" i="1" s="1"/>
  <c r="AM130" i="1"/>
  <c r="EN130" i="1"/>
  <c r="CX130" i="1"/>
  <c r="BH130" i="1"/>
  <c r="DS130" i="1"/>
  <c r="CC130" i="1"/>
  <c r="FW299" i="1"/>
  <c r="CN349" i="1"/>
  <c r="BS349" i="1"/>
  <c r="ED349" i="1"/>
  <c r="AX349" i="1"/>
  <c r="EY349" i="1"/>
  <c r="DI349" i="1"/>
  <c r="DZ169" i="1"/>
  <c r="AT169" i="1"/>
  <c r="BO169" i="1"/>
  <c r="CJ169" i="1"/>
  <c r="EU169" i="1"/>
  <c r="DE169" i="1"/>
  <c r="GV215" i="1"/>
  <c r="FW249" i="1"/>
  <c r="DJ61" i="1"/>
  <c r="BT61" i="1"/>
  <c r="EZ61" i="1"/>
  <c r="EE61" i="1"/>
  <c r="AY61" i="1"/>
  <c r="FU61" i="1" s="1"/>
  <c r="CO61" i="1"/>
  <c r="GS251" i="1"/>
  <c r="HN251" i="1" s="1"/>
  <c r="FV245" i="1"/>
  <c r="HE242" i="1"/>
  <c r="GT127" i="1"/>
  <c r="CZ114" i="1"/>
  <c r="BJ114" i="1"/>
  <c r="DU114" i="1"/>
  <c r="CE114" i="1"/>
  <c r="AO114" i="1"/>
  <c r="FK114" i="1" s="1"/>
  <c r="EP114" i="1"/>
  <c r="GP341" i="1"/>
  <c r="BZ349" i="1"/>
  <c r="CU349" i="1"/>
  <c r="BE349" i="1"/>
  <c r="EK349" i="1"/>
  <c r="FF349" i="1"/>
  <c r="DP349" i="1"/>
  <c r="FY143" i="1"/>
  <c r="AC361" i="1"/>
  <c r="CN338" i="1"/>
  <c r="ED338" i="1"/>
  <c r="AX338" i="1"/>
  <c r="FT338" i="1" s="1"/>
  <c r="BS338" i="1"/>
  <c r="EY338" i="1"/>
  <c r="DI338" i="1"/>
  <c r="GM288" i="1"/>
  <c r="GA285" i="1"/>
  <c r="FQ283" i="1"/>
  <c r="HG283" i="1" s="1"/>
  <c r="GF273" i="1"/>
  <c r="CC62" i="1"/>
  <c r="AM62" i="1"/>
  <c r="FI62" i="1" s="1"/>
  <c r="BH62" i="1"/>
  <c r="EN62" i="1"/>
  <c r="CX62" i="1"/>
  <c r="DS62" i="1"/>
  <c r="FM245" i="1"/>
  <c r="AM132" i="1"/>
  <c r="FI132" i="1" s="1"/>
  <c r="CC132" i="1"/>
  <c r="EN132" i="1"/>
  <c r="CX132" i="1"/>
  <c r="BH132" i="1"/>
  <c r="DS132" i="1"/>
  <c r="DX154" i="1"/>
  <c r="CH154" i="1"/>
  <c r="AR154" i="1"/>
  <c r="FN154" i="1" s="1"/>
  <c r="HD154" i="1" s="1"/>
  <c r="ES154" i="1"/>
  <c r="DC154" i="1"/>
  <c r="GI154" i="1" s="1"/>
  <c r="BM154" i="1"/>
  <c r="GH272" i="1"/>
  <c r="HC272" i="1" s="1"/>
  <c r="FR74" i="1"/>
  <c r="GS72" i="1"/>
  <c r="FN257" i="1"/>
  <c r="HP174" i="1"/>
  <c r="FX253" i="1"/>
  <c r="HN253" i="1" s="1"/>
  <c r="GQ246" i="1"/>
  <c r="GM243" i="1"/>
  <c r="GK241" i="1"/>
  <c r="GP326" i="1"/>
  <c r="BZ347" i="1"/>
  <c r="BE347" i="1"/>
  <c r="GA347" i="1" s="1"/>
  <c r="CU347" i="1"/>
  <c r="FF347" i="1"/>
  <c r="EK347" i="1"/>
  <c r="DP347" i="1"/>
  <c r="GV347" i="1" s="1"/>
  <c r="CT155" i="1"/>
  <c r="DO155" i="1"/>
  <c r="EJ155" i="1"/>
  <c r="FE155" i="1"/>
  <c r="BD155" i="1"/>
  <c r="BY155" i="1"/>
  <c r="FX85" i="1"/>
  <c r="HN85" i="1" s="1"/>
  <c r="FK84" i="1"/>
  <c r="FJ175" i="1"/>
  <c r="GA64" i="1"/>
  <c r="FT58" i="1"/>
  <c r="FW57" i="1"/>
  <c r="AH134" i="1"/>
  <c r="EI133" i="1"/>
  <c r="BC133" i="1"/>
  <c r="CS133" i="1"/>
  <c r="FD133" i="1"/>
  <c r="DN133" i="1"/>
  <c r="BX133" i="1"/>
  <c r="EG323" i="1"/>
  <c r="FB323" i="1"/>
  <c r="DL323" i="1"/>
  <c r="CQ323" i="1"/>
  <c r="BA323" i="1"/>
  <c r="BV323" i="1"/>
  <c r="HO159" i="1"/>
  <c r="GU150" i="1"/>
  <c r="BX346" i="1"/>
  <c r="BC346" i="1"/>
  <c r="FY346" i="1" s="1"/>
  <c r="CS346" i="1"/>
  <c r="DN346" i="1"/>
  <c r="GT346" i="1" s="1"/>
  <c r="FD346" i="1"/>
  <c r="EI346" i="1"/>
  <c r="DG76" i="1"/>
  <c r="EW76" i="1"/>
  <c r="BQ76" i="1"/>
  <c r="AV76" i="1"/>
  <c r="EB76" i="1"/>
  <c r="CL76" i="1"/>
  <c r="CY33" i="1"/>
  <c r="EO33" i="1"/>
  <c r="BI33" i="1"/>
  <c r="CD33" i="1"/>
  <c r="AN33" i="1"/>
  <c r="DT33" i="1"/>
  <c r="AZ176" i="1"/>
  <c r="EF176" i="1"/>
  <c r="CP176" i="1"/>
  <c r="FA176" i="1"/>
  <c r="BU176" i="1"/>
  <c r="DK176" i="1"/>
  <c r="GQ176" i="1" s="1"/>
  <c r="BQ268" i="1"/>
  <c r="EW268" i="1"/>
  <c r="EB268" i="1"/>
  <c r="DG268" i="1"/>
  <c r="GM268" i="1" s="1"/>
  <c r="AV268" i="1"/>
  <c r="CL268" i="1"/>
  <c r="FH54" i="1"/>
  <c r="GX54" i="1" s="1"/>
  <c r="GC340" i="1"/>
  <c r="FJ96" i="1"/>
  <c r="FV92" i="1"/>
  <c r="FT87" i="1"/>
  <c r="HJ87" i="1" s="1"/>
  <c r="FM274" i="1"/>
  <c r="GN73" i="1"/>
  <c r="GF249" i="1"/>
  <c r="GY252" i="1"/>
  <c r="FW173" i="1"/>
  <c r="HM173" i="1" s="1"/>
  <c r="GQ50" i="1"/>
  <c r="GM37" i="1"/>
  <c r="DM324" i="1"/>
  <c r="FC324" i="1"/>
  <c r="EH324" i="1"/>
  <c r="AG325" i="1"/>
  <c r="BB324" i="1"/>
  <c r="CR324" i="1"/>
  <c r="BW324" i="1"/>
  <c r="HG118" i="1"/>
  <c r="FX350" i="1"/>
  <c r="AG361" i="1"/>
  <c r="EH338" i="1"/>
  <c r="BB338" i="1"/>
  <c r="FC338" i="1"/>
  <c r="BW338" i="1"/>
  <c r="DM338" i="1"/>
  <c r="CR338" i="1"/>
  <c r="AZ145" i="1"/>
  <c r="EF145" i="1"/>
  <c r="BU145" i="1"/>
  <c r="CP145" i="1"/>
  <c r="FA145" i="1"/>
  <c r="DK145" i="1"/>
  <c r="GC307" i="1"/>
  <c r="GP92" i="1"/>
  <c r="HH203" i="1"/>
  <c r="GE81" i="1"/>
  <c r="GK79" i="1"/>
  <c r="GQ258" i="1"/>
  <c r="GS25" i="1"/>
  <c r="HL15" i="1"/>
  <c r="FI37" i="1"/>
  <c r="GY37" i="1" s="1"/>
  <c r="GR312" i="1"/>
  <c r="GA110" i="1"/>
  <c r="FF123" i="1"/>
  <c r="DP123" i="1"/>
  <c r="BZ123" i="1"/>
  <c r="EK123" i="1"/>
  <c r="CU123" i="1"/>
  <c r="BE123" i="1"/>
  <c r="GA123" i="1" s="1"/>
  <c r="EF313" i="1"/>
  <c r="FA313" i="1"/>
  <c r="DK313" i="1"/>
  <c r="AZ313" i="1"/>
  <c r="CP313" i="1"/>
  <c r="BU313" i="1"/>
  <c r="BM354" i="1"/>
  <c r="AR354" i="1"/>
  <c r="FN354" i="1" s="1"/>
  <c r="CH354" i="1"/>
  <c r="DC354" i="1"/>
  <c r="GI354" i="1" s="1"/>
  <c r="DX354" i="1"/>
  <c r="ES354" i="1"/>
  <c r="ET342" i="1"/>
  <c r="DY342" i="1"/>
  <c r="BN342" i="1"/>
  <c r="DD342" i="1"/>
  <c r="GJ342" i="1" s="1"/>
  <c r="AS342" i="1"/>
  <c r="CI342" i="1"/>
  <c r="HQ95" i="1"/>
  <c r="FK95" i="1"/>
  <c r="GM78" i="1"/>
  <c r="HH78" i="1" s="1"/>
  <c r="FU173" i="1"/>
  <c r="HG242" i="1"/>
  <c r="GI312" i="1"/>
  <c r="FO116" i="1"/>
  <c r="GE301" i="1"/>
  <c r="GA167" i="1"/>
  <c r="HQ167" i="1" s="1"/>
  <c r="HM150" i="1"/>
  <c r="FA155" i="1"/>
  <c r="DK155" i="1"/>
  <c r="BU155" i="1"/>
  <c r="EF155" i="1"/>
  <c r="CP155" i="1"/>
  <c r="AZ155" i="1"/>
  <c r="HC210" i="1"/>
  <c r="HP274" i="1"/>
  <c r="GN263" i="1"/>
  <c r="HD175" i="1"/>
  <c r="FL65" i="1"/>
  <c r="GR54" i="1"/>
  <c r="GS42" i="1"/>
  <c r="FL38" i="1"/>
  <c r="GH34" i="1"/>
  <c r="HC34" i="1" s="1"/>
  <c r="EF124" i="1"/>
  <c r="CP124" i="1"/>
  <c r="AZ124" i="1"/>
  <c r="FA124" i="1"/>
  <c r="DK124" i="1"/>
  <c r="BU124" i="1"/>
  <c r="GM358" i="1"/>
  <c r="BL353" i="1"/>
  <c r="DW353" i="1"/>
  <c r="DB353" i="1"/>
  <c r="AQ353" i="1"/>
  <c r="ER353" i="1"/>
  <c r="CG353" i="1"/>
  <c r="GX80" i="1"/>
  <c r="GV97" i="1"/>
  <c r="FZ92" i="1"/>
  <c r="GU282" i="1"/>
  <c r="HP282" i="1" s="1"/>
  <c r="HJ273" i="1"/>
  <c r="FU270" i="1"/>
  <c r="HK270" i="1" s="1"/>
  <c r="GG265" i="1"/>
  <c r="GV258" i="1"/>
  <c r="FY12" i="1"/>
  <c r="DW126" i="1"/>
  <c r="ER126" i="1"/>
  <c r="DB126" i="1"/>
  <c r="CG126" i="1"/>
  <c r="AQ126" i="1"/>
  <c r="BL126" i="1"/>
  <c r="CO156" i="1"/>
  <c r="EE156" i="1"/>
  <c r="BT156" i="1"/>
  <c r="DJ156" i="1"/>
  <c r="GP156" i="1" s="1"/>
  <c r="HK156" i="1" s="1"/>
  <c r="EZ156" i="1"/>
  <c r="AY156" i="1"/>
  <c r="FU156" i="1" s="1"/>
  <c r="ED162" i="1"/>
  <c r="CN162" i="1"/>
  <c r="AX162" i="1"/>
  <c r="EY162" i="1"/>
  <c r="DI162" i="1"/>
  <c r="BS162" i="1"/>
  <c r="FX214" i="1"/>
  <c r="HL196" i="1"/>
  <c r="FK82" i="1"/>
  <c r="GE38" i="1"/>
  <c r="GP229" i="1"/>
  <c r="GK358" i="1"/>
  <c r="DV161" i="1"/>
  <c r="AP161" i="1"/>
  <c r="CF161" i="1"/>
  <c r="EQ161" i="1"/>
  <c r="DA161" i="1"/>
  <c r="GG161" i="1" s="1"/>
  <c r="BK161" i="1"/>
  <c r="AV171" i="1"/>
  <c r="FR171" i="1" s="1"/>
  <c r="EW171" i="1"/>
  <c r="DG171" i="1"/>
  <c r="GM171" i="1" s="1"/>
  <c r="BQ171" i="1"/>
  <c r="EB171" i="1"/>
  <c r="CL171" i="1"/>
  <c r="AO353" i="1"/>
  <c r="FK353" i="1" s="1"/>
  <c r="DU353" i="1"/>
  <c r="CE353" i="1"/>
  <c r="BJ353" i="1"/>
  <c r="EP353" i="1"/>
  <c r="CZ353" i="1"/>
  <c r="FS270" i="1"/>
  <c r="HI270" i="1" s="1"/>
  <c r="GE265" i="1"/>
  <c r="GK263" i="1"/>
  <c r="HF263" i="1" s="1"/>
  <c r="GP249" i="1"/>
  <c r="GA252" i="1"/>
  <c r="HC242" i="1"/>
  <c r="FP172" i="1"/>
  <c r="HA17" i="1"/>
  <c r="GF309" i="1"/>
  <c r="GK308" i="1"/>
  <c r="FZ159" i="1"/>
  <c r="HP159" i="1" s="1"/>
  <c r="EE165" i="1"/>
  <c r="CO165" i="1"/>
  <c r="AY165" i="1"/>
  <c r="AD166" i="1"/>
  <c r="EZ165" i="1"/>
  <c r="DJ165" i="1"/>
  <c r="BT165" i="1"/>
  <c r="GV150" i="1"/>
  <c r="FU141" i="1"/>
  <c r="GX215" i="1"/>
  <c r="GJ91" i="1"/>
  <c r="HE91" i="1" s="1"/>
  <c r="GE71" i="1"/>
  <c r="DK68" i="1"/>
  <c r="GQ68" i="1" s="1"/>
  <c r="FA68" i="1"/>
  <c r="AZ68" i="1"/>
  <c r="FV68" i="1" s="1"/>
  <c r="HL68" i="1" s="1"/>
  <c r="BU68" i="1"/>
  <c r="CP68" i="1"/>
  <c r="EF68" i="1"/>
  <c r="FZ247" i="1"/>
  <c r="CI128" i="1"/>
  <c r="BN128" i="1"/>
  <c r="DY128" i="1"/>
  <c r="AS128" i="1"/>
  <c r="FO128" i="1" s="1"/>
  <c r="HE128" i="1" s="1"/>
  <c r="ET128" i="1"/>
  <c r="DD128" i="1"/>
  <c r="GJ128" i="1" s="1"/>
  <c r="GQ358" i="1"/>
  <c r="GM341" i="1"/>
  <c r="BX155" i="1"/>
  <c r="DN155" i="1"/>
  <c r="CS155" i="1"/>
  <c r="BC155" i="1"/>
  <c r="FY155" i="1" s="1"/>
  <c r="FD155" i="1"/>
  <c r="EI155" i="1"/>
  <c r="ED345" i="1"/>
  <c r="EY345" i="1"/>
  <c r="BS345" i="1"/>
  <c r="AX345" i="1"/>
  <c r="DI345" i="1"/>
  <c r="CN345" i="1"/>
  <c r="DR33" i="1"/>
  <c r="CB33" i="1"/>
  <c r="BG33" i="1"/>
  <c r="EM33" i="1"/>
  <c r="AL33" i="1"/>
  <c r="CW33" i="1"/>
  <c r="CC76" i="1"/>
  <c r="EN76" i="1"/>
  <c r="AM76" i="1"/>
  <c r="DS76" i="1"/>
  <c r="BH76" i="1"/>
  <c r="CX76" i="1"/>
  <c r="BO302" i="1"/>
  <c r="EU302" i="1"/>
  <c r="AT302" i="1"/>
  <c r="DE302" i="1"/>
  <c r="GK302" i="1" s="1"/>
  <c r="DZ302" i="1"/>
  <c r="CJ302" i="1"/>
  <c r="FK264" i="1"/>
  <c r="GP244" i="1"/>
  <c r="FW15" i="1"/>
  <c r="HM15" i="1" s="1"/>
  <c r="GS11" i="1"/>
  <c r="FR303" i="1"/>
  <c r="HH303" i="1" s="1"/>
  <c r="GN135" i="1"/>
  <c r="EQ130" i="1"/>
  <c r="DA130" i="1"/>
  <c r="GG130" i="1" s="1"/>
  <c r="DV130" i="1"/>
  <c r="AP130" i="1"/>
  <c r="FL130" i="1" s="1"/>
  <c r="HB130" i="1" s="1"/>
  <c r="CF130" i="1"/>
  <c r="BK130" i="1"/>
  <c r="FQ341" i="1"/>
  <c r="HG341" i="1" s="1"/>
  <c r="BV349" i="1"/>
  <c r="CQ349" i="1"/>
  <c r="BA349" i="1"/>
  <c r="FB349" i="1"/>
  <c r="EG349" i="1"/>
  <c r="DL349" i="1"/>
  <c r="GN332" i="1"/>
  <c r="DR126" i="1"/>
  <c r="CB126" i="1"/>
  <c r="AL126" i="1"/>
  <c r="FH126" i="1" s="1"/>
  <c r="EM126" i="1"/>
  <c r="CW126" i="1"/>
  <c r="GC126" i="1" s="1"/>
  <c r="BG126" i="1"/>
  <c r="HD85" i="1"/>
  <c r="GA66" i="1"/>
  <c r="HQ66" i="1" s="1"/>
  <c r="CN68" i="1"/>
  <c r="ED68" i="1"/>
  <c r="AX68" i="1"/>
  <c r="EY68" i="1"/>
  <c r="DI68" i="1"/>
  <c r="BS68" i="1"/>
  <c r="FU172" i="1"/>
  <c r="HK172" i="1" s="1"/>
  <c r="FL44" i="1"/>
  <c r="FX17" i="1"/>
  <c r="FI14" i="1"/>
  <c r="GY14" i="1" s="1"/>
  <c r="FN6" i="1"/>
  <c r="GD5" i="1"/>
  <c r="GY5" i="1" s="1"/>
  <c r="BA133" i="1"/>
  <c r="BV133" i="1"/>
  <c r="CQ133" i="1"/>
  <c r="FB133" i="1"/>
  <c r="DL133" i="1"/>
  <c r="AF134" i="1"/>
  <c r="EG133" i="1"/>
  <c r="DW323" i="1"/>
  <c r="ER323" i="1"/>
  <c r="DB323" i="1"/>
  <c r="CG323" i="1"/>
  <c r="AQ323" i="1"/>
  <c r="FM323" i="1" s="1"/>
  <c r="BL323" i="1"/>
  <c r="EV304" i="1"/>
  <c r="BP304" i="1"/>
  <c r="AU304" i="1"/>
  <c r="FQ304" i="1" s="1"/>
  <c r="DF304" i="1"/>
  <c r="CK304" i="1"/>
  <c r="EA304" i="1"/>
  <c r="FU152" i="1"/>
  <c r="AS151" i="1"/>
  <c r="DY151" i="1"/>
  <c r="ET151" i="1"/>
  <c r="DD151" i="1"/>
  <c r="GJ151" i="1" s="1"/>
  <c r="CI151" i="1"/>
  <c r="BN151" i="1"/>
  <c r="GC55" i="1"/>
  <c r="FJ87" i="1"/>
  <c r="GR270" i="1"/>
  <c r="GM257" i="1"/>
  <c r="FK254" i="1"/>
  <c r="FZ246" i="1"/>
  <c r="HP246" i="1" s="1"/>
  <c r="FX54" i="1"/>
  <c r="HN54" i="1" s="1"/>
  <c r="GH38" i="1"/>
  <c r="FS35" i="1"/>
  <c r="HI35" i="1" s="1"/>
  <c r="GI121" i="1"/>
  <c r="FX112" i="1"/>
  <c r="HN112" i="1" s="1"/>
  <c r="EQ319" i="1"/>
  <c r="DA319" i="1"/>
  <c r="DV319" i="1"/>
  <c r="AP319" i="1"/>
  <c r="BK319" i="1"/>
  <c r="CF319" i="1"/>
  <c r="DD359" i="1"/>
  <c r="GJ359" i="1" s="1"/>
  <c r="CI359" i="1"/>
  <c r="BN359" i="1"/>
  <c r="AS359" i="1"/>
  <c r="DY359" i="1"/>
  <c r="ET359" i="1"/>
  <c r="CO362" i="1"/>
  <c r="DJ362" i="1"/>
  <c r="AY362" i="1"/>
  <c r="EZ362" i="1"/>
  <c r="BT362" i="1"/>
  <c r="EE362" i="1"/>
  <c r="CF336" i="1"/>
  <c r="AP336" i="1"/>
  <c r="DV336" i="1"/>
  <c r="EQ336" i="1"/>
  <c r="BK336" i="1"/>
  <c r="DA336" i="1"/>
  <c r="FS92" i="1"/>
  <c r="FY87" i="1"/>
  <c r="HO87" i="1" s="1"/>
  <c r="GN72" i="1"/>
  <c r="BX60" i="1"/>
  <c r="CS60" i="1"/>
  <c r="FD60" i="1"/>
  <c r="BC60" i="1"/>
  <c r="EI60" i="1"/>
  <c r="DN60" i="1"/>
  <c r="GI48" i="1"/>
  <c r="HI18" i="1"/>
  <c r="FV49" i="1"/>
  <c r="GG15" i="1"/>
  <c r="HB15" i="1" s="1"/>
  <c r="GH11" i="1"/>
  <c r="HJ300" i="1"/>
  <c r="DH355" i="1"/>
  <c r="CM355" i="1"/>
  <c r="AW355" i="1"/>
  <c r="FS355" i="1" s="1"/>
  <c r="BR355" i="1"/>
  <c r="EC355" i="1"/>
  <c r="EX355" i="1"/>
  <c r="HB339" i="1"/>
  <c r="FM142" i="1"/>
  <c r="DW170" i="1"/>
  <c r="CG170" i="1"/>
  <c r="AQ170" i="1"/>
  <c r="FM170" i="1" s="1"/>
  <c r="ER170" i="1"/>
  <c r="DB170" i="1"/>
  <c r="GH170" i="1" s="1"/>
  <c r="BL170" i="1"/>
  <c r="GX159" i="1"/>
  <c r="FR72" i="1"/>
  <c r="BW60" i="1"/>
  <c r="BB60" i="1"/>
  <c r="FC60" i="1"/>
  <c r="CR60" i="1"/>
  <c r="DM60" i="1"/>
  <c r="EH60" i="1"/>
  <c r="GK16" i="1"/>
  <c r="GM32" i="1"/>
  <c r="FN28" i="1"/>
  <c r="HD28" i="1" s="1"/>
  <c r="BY132" i="1"/>
  <c r="BD132" i="1"/>
  <c r="CT132" i="1"/>
  <c r="EJ132" i="1"/>
  <c r="FE132" i="1"/>
  <c r="DO132" i="1"/>
  <c r="DJ320" i="1"/>
  <c r="GP320" i="1" s="1"/>
  <c r="EE320" i="1"/>
  <c r="BT320" i="1"/>
  <c r="EZ320" i="1"/>
  <c r="CO320" i="1"/>
  <c r="AY320" i="1"/>
  <c r="FF137" i="1"/>
  <c r="CU137" i="1"/>
  <c r="BE137" i="1"/>
  <c r="GA137" i="1" s="1"/>
  <c r="DP137" i="1"/>
  <c r="BZ137" i="1"/>
  <c r="EK137" i="1"/>
  <c r="FQ334" i="1"/>
  <c r="FH249" i="1"/>
  <c r="FW87" i="1"/>
  <c r="FJ276" i="1"/>
  <c r="GZ276" i="1" s="1"/>
  <c r="GL271" i="1"/>
  <c r="HG271" i="1" s="1"/>
  <c r="GO262" i="1"/>
  <c r="FR256" i="1"/>
  <c r="HH256" i="1" s="1"/>
  <c r="CJ68" i="1"/>
  <c r="AT68" i="1"/>
  <c r="EU68" i="1"/>
  <c r="DE68" i="1"/>
  <c r="DZ68" i="1"/>
  <c r="BO68" i="1"/>
  <c r="GA52" i="1"/>
  <c r="GN20" i="1"/>
  <c r="HI20" i="1" s="1"/>
  <c r="GL18" i="1"/>
  <c r="HO120" i="1"/>
  <c r="FT309" i="1"/>
  <c r="GP112" i="1"/>
  <c r="EG351" i="1"/>
  <c r="FB351" i="1"/>
  <c r="DL351" i="1"/>
  <c r="CQ351" i="1"/>
  <c r="BV351" i="1"/>
  <c r="BA351" i="1"/>
  <c r="CG236" i="1"/>
  <c r="V237" i="1"/>
  <c r="ER236" i="1"/>
  <c r="BL236" i="1"/>
  <c r="DB236" i="1"/>
  <c r="GH236" i="1" s="1"/>
  <c r="AQ236" i="1"/>
  <c r="FM236" i="1" s="1"/>
  <c r="HC236" i="1" s="1"/>
  <c r="DW236" i="1"/>
  <c r="FH299" i="1"/>
  <c r="HE214" i="1"/>
  <c r="FU208" i="1"/>
  <c r="GD65" i="1"/>
  <c r="FC62" i="1"/>
  <c r="EH62" i="1"/>
  <c r="DM62" i="1"/>
  <c r="GS62" i="1" s="1"/>
  <c r="BW62" i="1"/>
  <c r="BB62" i="1"/>
  <c r="FX62" i="1" s="1"/>
  <c r="CR62" i="1"/>
  <c r="FY250" i="1"/>
  <c r="HO250" i="1" s="1"/>
  <c r="FQ59" i="1"/>
  <c r="HG59" i="1" s="1"/>
  <c r="GH51" i="1"/>
  <c r="FL37" i="1"/>
  <c r="HB37" i="1" s="1"/>
  <c r="FS8" i="1"/>
  <c r="EP136" i="1"/>
  <c r="BJ136" i="1"/>
  <c r="AO136" i="1"/>
  <c r="CE136" i="1"/>
  <c r="DU136" i="1"/>
  <c r="CZ136" i="1"/>
  <c r="GF136" i="1" s="1"/>
  <c r="FL112" i="1"/>
  <c r="HB112" i="1" s="1"/>
  <c r="AM114" i="1"/>
  <c r="CC114" i="1"/>
  <c r="EN114" i="1"/>
  <c r="CX114" i="1"/>
  <c r="BH114" i="1"/>
  <c r="DS114" i="1"/>
  <c r="GO235" i="1"/>
  <c r="HM143" i="1"/>
  <c r="FN214" i="1"/>
  <c r="HD214" i="1" s="1"/>
  <c r="GL210" i="1"/>
  <c r="FT208" i="1"/>
  <c r="CR70" i="1"/>
  <c r="EH70" i="1"/>
  <c r="BB70" i="1"/>
  <c r="FX70" i="1" s="1"/>
  <c r="HN70" i="1" s="1"/>
  <c r="FC70" i="1"/>
  <c r="DM70" i="1"/>
  <c r="GS70" i="1" s="1"/>
  <c r="BW70" i="1"/>
  <c r="FJ252" i="1"/>
  <c r="GR50" i="1"/>
  <c r="GH47" i="1"/>
  <c r="GI21" i="1"/>
  <c r="GN14" i="1"/>
  <c r="DF324" i="1"/>
  <c r="Z325" i="1"/>
  <c r="EA324" i="1"/>
  <c r="EV324" i="1"/>
  <c r="AU324" i="1"/>
  <c r="CK324" i="1"/>
  <c r="BP324" i="1"/>
  <c r="GQ167" i="1"/>
  <c r="FQ350" i="1"/>
  <c r="EB156" i="1"/>
  <c r="DG156" i="1"/>
  <c r="EW156" i="1"/>
  <c r="BQ156" i="1"/>
  <c r="CL156" i="1"/>
  <c r="AV156" i="1"/>
  <c r="EH163" i="1"/>
  <c r="CR163" i="1"/>
  <c r="BB163" i="1"/>
  <c r="BW163" i="1"/>
  <c r="FC163" i="1"/>
  <c r="DM163" i="1"/>
  <c r="HI335" i="1"/>
  <c r="FV334" i="1"/>
  <c r="HL334" i="1" s="1"/>
  <c r="ED146" i="1"/>
  <c r="AX146" i="1"/>
  <c r="CN146" i="1"/>
  <c r="EY146" i="1"/>
  <c r="DI146" i="1"/>
  <c r="BS146" i="1"/>
  <c r="FO331" i="1"/>
  <c r="HE331" i="1" s="1"/>
  <c r="DS77" i="1"/>
  <c r="AM77" i="1"/>
  <c r="FI77" i="1" s="1"/>
  <c r="CC77" i="1"/>
  <c r="EN77" i="1"/>
  <c r="BH77" i="1"/>
  <c r="CX77" i="1"/>
  <c r="BY302" i="1"/>
  <c r="FE302" i="1"/>
  <c r="BD302" i="1"/>
  <c r="CT302" i="1"/>
  <c r="DO302" i="1"/>
  <c r="EJ302" i="1"/>
  <c r="CK76" i="1"/>
  <c r="EV76" i="1"/>
  <c r="AU76" i="1"/>
  <c r="EA76" i="1"/>
  <c r="BP76" i="1"/>
  <c r="DF76" i="1"/>
  <c r="GF284" i="1"/>
  <c r="GG278" i="1"/>
  <c r="FQ262" i="1"/>
  <c r="HG262" i="1" s="1"/>
  <c r="FN248" i="1"/>
  <c r="HD248" i="1" s="1"/>
  <c r="GA19" i="1"/>
  <c r="GE37" i="1"/>
  <c r="GD307" i="1"/>
  <c r="GF153" i="1"/>
  <c r="EA156" i="1"/>
  <c r="EV156" i="1"/>
  <c r="DF156" i="1"/>
  <c r="BP156" i="1"/>
  <c r="CK156" i="1"/>
  <c r="AU156" i="1"/>
  <c r="FR335" i="1"/>
  <c r="HH335" i="1" s="1"/>
  <c r="CM146" i="1"/>
  <c r="EX146" i="1"/>
  <c r="EC146" i="1"/>
  <c r="AW146" i="1"/>
  <c r="DH146" i="1"/>
  <c r="BR146" i="1"/>
  <c r="GX38" i="1"/>
  <c r="GC286" i="1"/>
  <c r="GG75" i="1"/>
  <c r="HB75" i="1" s="1"/>
  <c r="FX175" i="1"/>
  <c r="HN175" i="1" s="1"/>
  <c r="FY245" i="1"/>
  <c r="HO245" i="1" s="1"/>
  <c r="HK50" i="1"/>
  <c r="FL21" i="1"/>
  <c r="EH126" i="1"/>
  <c r="FC126" i="1"/>
  <c r="DM126" i="1"/>
  <c r="GS126" i="1" s="1"/>
  <c r="BW126" i="1"/>
  <c r="CR126" i="1"/>
  <c r="BB126" i="1"/>
  <c r="AN154" i="1"/>
  <c r="CD154" i="1"/>
  <c r="DT154" i="1"/>
  <c r="EO154" i="1"/>
  <c r="CY154" i="1"/>
  <c r="GE154" i="1" s="1"/>
  <c r="BI154" i="1"/>
  <c r="GE141" i="1"/>
  <c r="GD284" i="1"/>
  <c r="GY284" i="1" s="1"/>
  <c r="HJ282" i="1"/>
  <c r="GU278" i="1"/>
  <c r="FI272" i="1"/>
  <c r="GY272" i="1" s="1"/>
  <c r="BJ68" i="1"/>
  <c r="EP68" i="1"/>
  <c r="DU68" i="1"/>
  <c r="CE68" i="1"/>
  <c r="AO68" i="1"/>
  <c r="CZ68" i="1"/>
  <c r="HP55" i="1"/>
  <c r="GZ16" i="1"/>
  <c r="DL129" i="1"/>
  <c r="EG129" i="1"/>
  <c r="BV129" i="1"/>
  <c r="FB129" i="1"/>
  <c r="BA129" i="1"/>
  <c r="CQ129" i="1"/>
  <c r="BH165" i="1"/>
  <c r="DS165" i="1"/>
  <c r="CC165" i="1"/>
  <c r="AM165" i="1"/>
  <c r="FI165" i="1" s="1"/>
  <c r="EN165" i="1"/>
  <c r="R166" i="1"/>
  <c r="CX165" i="1"/>
  <c r="CI156" i="1"/>
  <c r="DY156" i="1"/>
  <c r="AS156" i="1"/>
  <c r="FO156" i="1" s="1"/>
  <c r="BN156" i="1"/>
  <c r="DD156" i="1"/>
  <c r="GJ156" i="1" s="1"/>
  <c r="ET156" i="1"/>
  <c r="GP148" i="1"/>
  <c r="AR346" i="1"/>
  <c r="CH346" i="1"/>
  <c r="BM346" i="1"/>
  <c r="DC346" i="1"/>
  <c r="GI346" i="1" s="1"/>
  <c r="DX346" i="1"/>
  <c r="ES346" i="1"/>
  <c r="GC25" i="1"/>
  <c r="FV280" i="1"/>
  <c r="GF263" i="1"/>
  <c r="FW255" i="1"/>
  <c r="HM255" i="1" s="1"/>
  <c r="FP249" i="1"/>
  <c r="HF249" i="1" s="1"/>
  <c r="GN248" i="1"/>
  <c r="FU20" i="1"/>
  <c r="HK20" i="1" s="1"/>
  <c r="GN120" i="1"/>
  <c r="ES320" i="1"/>
  <c r="DC320" i="1"/>
  <c r="DX320" i="1"/>
  <c r="BM320" i="1"/>
  <c r="CH320" i="1"/>
  <c r="AR320" i="1"/>
  <c r="DI114" i="1"/>
  <c r="BS114" i="1"/>
  <c r="ED114" i="1"/>
  <c r="CN114" i="1"/>
  <c r="AX114" i="1"/>
  <c r="FT114" i="1" s="1"/>
  <c r="EY114" i="1"/>
  <c r="EC164" i="1"/>
  <c r="CM164" i="1"/>
  <c r="AW164" i="1"/>
  <c r="FS164" i="1" s="1"/>
  <c r="EX164" i="1"/>
  <c r="DH164" i="1"/>
  <c r="GN164" i="1" s="1"/>
  <c r="BR164" i="1"/>
  <c r="DA158" i="1"/>
  <c r="DV158" i="1"/>
  <c r="EQ158" i="1"/>
  <c r="GG158" i="1" s="1"/>
  <c r="CF158" i="1"/>
  <c r="AP158" i="1"/>
  <c r="FL158" i="1" s="1"/>
  <c r="BK158" i="1"/>
  <c r="FV287" i="1"/>
  <c r="HH283" i="1"/>
  <c r="FO249" i="1"/>
  <c r="HE249" i="1" s="1"/>
  <c r="FJ241" i="1"/>
  <c r="GG34" i="1"/>
  <c r="GI5" i="1"/>
  <c r="GO312" i="1"/>
  <c r="EO128" i="1"/>
  <c r="AN128" i="1"/>
  <c r="FJ128" i="1" s="1"/>
  <c r="CY128" i="1"/>
  <c r="CD128" i="1"/>
  <c r="DT128" i="1"/>
  <c r="BI128" i="1"/>
  <c r="BW306" i="1"/>
  <c r="AG321" i="1"/>
  <c r="EH306" i="1"/>
  <c r="CR306" i="1"/>
  <c r="BB306" i="1"/>
  <c r="AG329" i="1"/>
  <c r="FC306" i="1"/>
  <c r="DM306" i="1"/>
  <c r="GS306" i="1" s="1"/>
  <c r="AZ113" i="1"/>
  <c r="EF113" i="1"/>
  <c r="DK113" i="1"/>
  <c r="CP113" i="1"/>
  <c r="FA113" i="1"/>
  <c r="BU113" i="1"/>
  <c r="GH150" i="1"/>
  <c r="HC150" i="1" s="1"/>
  <c r="BR163" i="1"/>
  <c r="EC163" i="1"/>
  <c r="CM163" i="1"/>
  <c r="AW163" i="1"/>
  <c r="EX163" i="1"/>
  <c r="DH163" i="1"/>
  <c r="GI335" i="1"/>
  <c r="FQ143" i="1"/>
  <c r="HG143" i="1" s="1"/>
  <c r="FQ80" i="1"/>
  <c r="FW78" i="1"/>
  <c r="GI73" i="1"/>
  <c r="HA67" i="1"/>
  <c r="GO247" i="1"/>
  <c r="FO47" i="1"/>
  <c r="GP37" i="1"/>
  <c r="HM7" i="1"/>
  <c r="CN124" i="1"/>
  <c r="AX124" i="1"/>
  <c r="FT124" i="1" s="1"/>
  <c r="EY124" i="1"/>
  <c r="DI124" i="1"/>
  <c r="GO124" i="1" s="1"/>
  <c r="BS124" i="1"/>
  <c r="ED124" i="1"/>
  <c r="FT307" i="1"/>
  <c r="HJ307" i="1" s="1"/>
  <c r="FR109" i="1"/>
  <c r="DG122" i="1"/>
  <c r="EB122" i="1"/>
  <c r="EW122" i="1"/>
  <c r="CL122" i="1"/>
  <c r="AV122" i="1"/>
  <c r="BQ122" i="1"/>
  <c r="FQ152" i="1"/>
  <c r="GH144" i="1"/>
  <c r="HO140" i="1"/>
  <c r="GJ95" i="1"/>
  <c r="GP93" i="1"/>
  <c r="FK270" i="1"/>
  <c r="HA270" i="1" s="1"/>
  <c r="GA262" i="1"/>
  <c r="HQ262" i="1" s="1"/>
  <c r="BV68" i="1"/>
  <c r="FB68" i="1"/>
  <c r="EG68" i="1"/>
  <c r="BA68" i="1"/>
  <c r="FW68" i="1" s="1"/>
  <c r="CQ68" i="1"/>
  <c r="DL68" i="1"/>
  <c r="GR68" i="1" s="1"/>
  <c r="GV260" i="1"/>
  <c r="GT258" i="1"/>
  <c r="HO258" i="1" s="1"/>
  <c r="GL38" i="1"/>
  <c r="FW167" i="1"/>
  <c r="FR350" i="1"/>
  <c r="HH350" i="1" s="1"/>
  <c r="DH156" i="1"/>
  <c r="EX156" i="1"/>
  <c r="BR156" i="1"/>
  <c r="CM156" i="1"/>
  <c r="AW156" i="1"/>
  <c r="EC156" i="1"/>
  <c r="EW170" i="1"/>
  <c r="EB170" i="1"/>
  <c r="AV170" i="1"/>
  <c r="FR170" i="1" s="1"/>
  <c r="CL170" i="1"/>
  <c r="DG170" i="1"/>
  <c r="GM170" i="1" s="1"/>
  <c r="BQ170" i="1"/>
  <c r="FH274" i="1"/>
  <c r="GP87" i="1"/>
  <c r="GU71" i="1"/>
  <c r="HP71" i="1" s="1"/>
  <c r="FL58" i="1"/>
  <c r="GJ248" i="1"/>
  <c r="HE248" i="1" s="1"/>
  <c r="HG121" i="1"/>
  <c r="FZ307" i="1"/>
  <c r="HP307" i="1" s="1"/>
  <c r="FQ159" i="1"/>
  <c r="HG159" i="1" s="1"/>
  <c r="FW343" i="1"/>
  <c r="GE341" i="1"/>
  <c r="CN268" i="1"/>
  <c r="ED268" i="1"/>
  <c r="EY268" i="1"/>
  <c r="AX268" i="1"/>
  <c r="FT268" i="1" s="1"/>
  <c r="BS268" i="1"/>
  <c r="DI268" i="1"/>
  <c r="AM10" i="1"/>
  <c r="DS10" i="1"/>
  <c r="CX10" i="1"/>
  <c r="CC10" i="1"/>
  <c r="EN10" i="1"/>
  <c r="BH10" i="1"/>
  <c r="AS111" i="1"/>
  <c r="CI111" i="1"/>
  <c r="DY111" i="1"/>
  <c r="BN111" i="1"/>
  <c r="ET111" i="1"/>
  <c r="DD111" i="1"/>
  <c r="GJ111" i="1" s="1"/>
  <c r="FH301" i="1"/>
  <c r="FS208" i="1"/>
  <c r="FS264" i="1"/>
  <c r="HI264" i="1" s="1"/>
  <c r="FY262" i="1"/>
  <c r="GP63" i="1"/>
  <c r="GO55" i="1"/>
  <c r="FY25" i="1"/>
  <c r="HO25" i="1" s="1"/>
  <c r="FS33" i="1"/>
  <c r="GI9" i="1"/>
  <c r="FZ112" i="1"/>
  <c r="EA322" i="1"/>
  <c r="CK322" i="1"/>
  <c r="EV322" i="1"/>
  <c r="BP322" i="1"/>
  <c r="AU322" i="1"/>
  <c r="DF322" i="1"/>
  <c r="GL322" i="1" s="1"/>
  <c r="DY114" i="1"/>
  <c r="CI114" i="1"/>
  <c r="AS114" i="1"/>
  <c r="ET114" i="1"/>
  <c r="DD114" i="1"/>
  <c r="BN114" i="1"/>
  <c r="FJ299" i="1"/>
  <c r="GN344" i="1"/>
  <c r="GT341" i="1"/>
  <c r="GG340" i="1"/>
  <c r="HB340" i="1" s="1"/>
  <c r="S237" i="1"/>
  <c r="DT236" i="1"/>
  <c r="EO236" i="1"/>
  <c r="AN236" i="1"/>
  <c r="FJ236" i="1" s="1"/>
  <c r="GZ236" i="1" s="1"/>
  <c r="CD236" i="1"/>
  <c r="CY236" i="1"/>
  <c r="GE236" i="1" s="1"/>
  <c r="BI236" i="1"/>
  <c r="DP169" i="1"/>
  <c r="GV169" i="1" s="1"/>
  <c r="BZ169" i="1"/>
  <c r="EK169" i="1"/>
  <c r="CU169" i="1"/>
  <c r="BE169" i="1"/>
  <c r="GA169" i="1" s="1"/>
  <c r="HQ169" i="1" s="1"/>
  <c r="FF169" i="1"/>
  <c r="FV215" i="1"/>
  <c r="GT96" i="1"/>
  <c r="HO96" i="1" s="1"/>
  <c r="GD213" i="1"/>
  <c r="GM208" i="1"/>
  <c r="HH208" i="1" s="1"/>
  <c r="GS89" i="1"/>
  <c r="GQ85" i="1"/>
  <c r="GJ82" i="1"/>
  <c r="GE177" i="1"/>
  <c r="GR67" i="1"/>
  <c r="GP253" i="1"/>
  <c r="HK253" i="1" s="1"/>
  <c r="FL53" i="1"/>
  <c r="HB53" i="1" s="1"/>
  <c r="FN46" i="1"/>
  <c r="HD46" i="1" s="1"/>
  <c r="FM18" i="1"/>
  <c r="GK8" i="1"/>
  <c r="GP120" i="1"/>
  <c r="FT358" i="1"/>
  <c r="HJ358" i="1" s="1"/>
  <c r="CY165" i="1"/>
  <c r="AN165" i="1"/>
  <c r="EO165" i="1"/>
  <c r="BI165" i="1"/>
  <c r="DT165" i="1"/>
  <c r="CD165" i="1"/>
  <c r="S166" i="1"/>
  <c r="DK158" i="1"/>
  <c r="FA158" i="1"/>
  <c r="AZ158" i="1"/>
  <c r="CP158" i="1"/>
  <c r="EF158" i="1"/>
  <c r="BU158" i="1"/>
  <c r="FR141" i="1"/>
  <c r="HH141" i="1" s="1"/>
  <c r="AV169" i="1"/>
  <c r="FR169" i="1" s="1"/>
  <c r="EW169" i="1"/>
  <c r="DG169" i="1"/>
  <c r="BQ169" i="1"/>
  <c r="EB169" i="1"/>
  <c r="CL169" i="1"/>
  <c r="FT209" i="1"/>
  <c r="HJ209" i="1" s="1"/>
  <c r="FN174" i="1"/>
  <c r="GR247" i="1"/>
  <c r="GU259" i="1"/>
  <c r="GP250" i="1"/>
  <c r="GV53" i="1"/>
  <c r="FV243" i="1"/>
  <c r="FW25" i="1"/>
  <c r="HM25" i="1" s="1"/>
  <c r="FX45" i="1"/>
  <c r="GD19" i="1"/>
  <c r="FL32" i="1"/>
  <c r="GU30" i="1"/>
  <c r="FM29" i="1"/>
  <c r="GJ307" i="1"/>
  <c r="CG122" i="1"/>
  <c r="AQ122" i="1"/>
  <c r="DB122" i="1"/>
  <c r="BL122" i="1"/>
  <c r="DW122" i="1"/>
  <c r="ER122" i="1"/>
  <c r="GL344" i="1"/>
  <c r="BA347" i="1"/>
  <c r="CQ347" i="1"/>
  <c r="BV347" i="1"/>
  <c r="FB347" i="1"/>
  <c r="EG347" i="1"/>
  <c r="DL347" i="1"/>
  <c r="GR347" i="1" s="1"/>
  <c r="GS235" i="1"/>
  <c r="AZ346" i="1"/>
  <c r="CP346" i="1"/>
  <c r="BU346" i="1"/>
  <c r="FA346" i="1"/>
  <c r="EF346" i="1"/>
  <c r="DK346" i="1"/>
  <c r="GO288" i="1"/>
  <c r="GH285" i="1"/>
  <c r="GQ79" i="1"/>
  <c r="GP74" i="1"/>
  <c r="FJ63" i="1"/>
  <c r="GZ63" i="1" s="1"/>
  <c r="GQ56" i="1"/>
  <c r="FV40" i="1"/>
  <c r="HL40" i="1" s="1"/>
  <c r="FY39" i="1"/>
  <c r="HO39" i="1" s="1"/>
  <c r="GI31" i="1"/>
  <c r="FT29" i="1"/>
  <c r="GJ28" i="1"/>
  <c r="FV309" i="1"/>
  <c r="HL309" i="1" s="1"/>
  <c r="AZ315" i="1"/>
  <c r="CP315" i="1"/>
  <c r="BU315" i="1"/>
  <c r="DK315" i="1"/>
  <c r="EF315" i="1"/>
  <c r="FA315" i="1"/>
  <c r="GF308" i="1"/>
  <c r="CX123" i="1"/>
  <c r="EN123" i="1"/>
  <c r="AM123" i="1"/>
  <c r="BH123" i="1"/>
  <c r="DS123" i="1"/>
  <c r="CC123" i="1"/>
  <c r="GR299" i="1"/>
  <c r="CU355" i="1"/>
  <c r="BE355" i="1"/>
  <c r="DP355" i="1"/>
  <c r="GV355" i="1" s="1"/>
  <c r="BZ355" i="1"/>
  <c r="EK355" i="1"/>
  <c r="FF355" i="1"/>
  <c r="CN354" i="1"/>
  <c r="ED354" i="1"/>
  <c r="EY354" i="1"/>
  <c r="DI354" i="1"/>
  <c r="AX354" i="1"/>
  <c r="FT354" i="1" s="1"/>
  <c r="BS354" i="1"/>
  <c r="GM334" i="1"/>
  <c r="FP141" i="1"/>
  <c r="FH271" i="1"/>
  <c r="GX271" i="1" s="1"/>
  <c r="GC91" i="1"/>
  <c r="HA215" i="1"/>
  <c r="FQ95" i="1"/>
  <c r="GU209" i="1"/>
  <c r="FP87" i="1"/>
  <c r="HF87" i="1" s="1"/>
  <c r="FT74" i="1"/>
  <c r="GO52" i="1"/>
  <c r="HJ52" i="1" s="1"/>
  <c r="GF23" i="1"/>
  <c r="GL21" i="1"/>
  <c r="HG21" i="1" s="1"/>
  <c r="GN38" i="1"/>
  <c r="FN37" i="1"/>
  <c r="FJ120" i="1"/>
  <c r="FV303" i="1"/>
  <c r="GH307" i="1"/>
  <c r="GF109" i="1"/>
  <c r="GT358" i="1"/>
  <c r="BT347" i="1"/>
  <c r="EE347" i="1"/>
  <c r="CO347" i="1"/>
  <c r="EZ347" i="1"/>
  <c r="AY347" i="1"/>
  <c r="DJ347" i="1"/>
  <c r="GV339" i="1"/>
  <c r="GT143" i="1"/>
  <c r="ED342" i="1"/>
  <c r="DI342" i="1"/>
  <c r="GO342" i="1" s="1"/>
  <c r="EY342" i="1"/>
  <c r="BS342" i="1"/>
  <c r="CN342" i="1"/>
  <c r="AX342" i="1"/>
  <c r="FH284" i="1"/>
  <c r="GV285" i="1"/>
  <c r="FX274" i="1"/>
  <c r="FK273" i="1"/>
  <c r="HA273" i="1" s="1"/>
  <c r="FP266" i="1"/>
  <c r="DO70" i="1"/>
  <c r="GU70" i="1" s="1"/>
  <c r="BY70" i="1"/>
  <c r="EJ70" i="1"/>
  <c r="FE70" i="1"/>
  <c r="BD70" i="1"/>
  <c r="FZ70" i="1" s="1"/>
  <c r="CT70" i="1"/>
  <c r="FZ173" i="1"/>
  <c r="FY241" i="1"/>
  <c r="FV19" i="1"/>
  <c r="GD120" i="1"/>
  <c r="FN135" i="1"/>
  <c r="HD135" i="1" s="1"/>
  <c r="FE125" i="1"/>
  <c r="BY125" i="1"/>
  <c r="CT125" i="1"/>
  <c r="EJ125" i="1"/>
  <c r="BD125" i="1"/>
  <c r="DO125" i="1"/>
  <c r="GU125" i="1" s="1"/>
  <c r="FS159" i="1"/>
  <c r="GT343" i="1"/>
  <c r="HO343" i="1" s="1"/>
  <c r="GG341" i="1"/>
  <c r="AV362" i="1"/>
  <c r="FR362" i="1" s="1"/>
  <c r="CL362" i="1"/>
  <c r="BQ362" i="1"/>
  <c r="DG362" i="1"/>
  <c r="EW362" i="1"/>
  <c r="EB362" i="1"/>
  <c r="FP334" i="1"/>
  <c r="HF334" i="1" s="1"/>
  <c r="FN141" i="1"/>
  <c r="GC34" i="1"/>
  <c r="GI257" i="1"/>
  <c r="GG64" i="1"/>
  <c r="FS260" i="1"/>
  <c r="GI55" i="1"/>
  <c r="HD55" i="1" s="1"/>
  <c r="FQ258" i="1"/>
  <c r="HG258" i="1" s="1"/>
  <c r="HH243" i="1"/>
  <c r="FP241" i="1"/>
  <c r="HF241" i="1" s="1"/>
  <c r="GN25" i="1"/>
  <c r="GT38" i="1"/>
  <c r="FT37" i="1"/>
  <c r="HJ37" i="1" s="1"/>
  <c r="GD29" i="1"/>
  <c r="FW4" i="1"/>
  <c r="FL303" i="1"/>
  <c r="HB303" i="1" s="1"/>
  <c r="FN301" i="1"/>
  <c r="FL108" i="1"/>
  <c r="HB108" i="1" s="1"/>
  <c r="AD357" i="1"/>
  <c r="EZ356" i="1"/>
  <c r="CO356" i="1"/>
  <c r="AY356" i="1"/>
  <c r="BT356" i="1"/>
  <c r="EE356" i="1"/>
  <c r="DJ356" i="1"/>
  <c r="GP356" i="1" s="1"/>
  <c r="DP359" i="1"/>
  <c r="CU359" i="1"/>
  <c r="BZ359" i="1"/>
  <c r="BE359" i="1"/>
  <c r="FF359" i="1"/>
  <c r="EK359" i="1"/>
  <c r="AR351" i="1"/>
  <c r="CH351" i="1"/>
  <c r="DX351" i="1"/>
  <c r="BM351" i="1"/>
  <c r="FN351" i="1" s="1"/>
  <c r="ES351" i="1"/>
  <c r="DC351" i="1"/>
  <c r="GI351" i="1" s="1"/>
  <c r="FE162" i="1"/>
  <c r="BY162" i="1"/>
  <c r="EJ162" i="1"/>
  <c r="CT162" i="1"/>
  <c r="DO162" i="1"/>
  <c r="GU162" i="1" s="1"/>
  <c r="BD162" i="1"/>
  <c r="FZ162" i="1" s="1"/>
  <c r="HP162" i="1" s="1"/>
  <c r="GP332" i="1"/>
  <c r="FH63" i="1"/>
  <c r="GX63" i="1" s="1"/>
  <c r="FJ89" i="1"/>
  <c r="GZ89" i="1" s="1"/>
  <c r="GD74" i="1"/>
  <c r="BE69" i="1"/>
  <c r="CU69" i="1"/>
  <c r="BZ69" i="1"/>
  <c r="EK69" i="1"/>
  <c r="FF69" i="1"/>
  <c r="DP69" i="1"/>
  <c r="BA62" i="1"/>
  <c r="CQ62" i="1"/>
  <c r="EG62" i="1"/>
  <c r="DL62" i="1"/>
  <c r="GR62" i="1" s="1"/>
  <c r="FB62" i="1"/>
  <c r="BV62" i="1"/>
  <c r="FW62" i="1" s="1"/>
  <c r="HM62" i="1" s="1"/>
  <c r="GS250" i="1"/>
  <c r="FZ48" i="1"/>
  <c r="GP47" i="1"/>
  <c r="GQ44" i="1"/>
  <c r="GJ41" i="1"/>
  <c r="GH16" i="1"/>
  <c r="FN12" i="1"/>
  <c r="HD12" i="1" s="1"/>
  <c r="GV229" i="1"/>
  <c r="FT135" i="1"/>
  <c r="GJ308" i="1"/>
  <c r="DB138" i="1"/>
  <c r="AQ138" i="1"/>
  <c r="FM138" i="1" s="1"/>
  <c r="CG138" i="1"/>
  <c r="DW138" i="1"/>
  <c r="BL138" i="1"/>
  <c r="ER138" i="1"/>
  <c r="EJ168" i="1"/>
  <c r="BD168" i="1"/>
  <c r="FZ168" i="1" s="1"/>
  <c r="FE168" i="1"/>
  <c r="DO168" i="1"/>
  <c r="GU168" i="1" s="1"/>
  <c r="BY168" i="1"/>
  <c r="CT168" i="1"/>
  <c r="FY333" i="1"/>
  <c r="BV76" i="1"/>
  <c r="FB76" i="1"/>
  <c r="EG76" i="1"/>
  <c r="CQ76" i="1"/>
  <c r="BA76" i="1"/>
  <c r="FW76" i="1" s="1"/>
  <c r="DL76" i="1"/>
  <c r="DG176" i="1"/>
  <c r="CL176" i="1"/>
  <c r="EW176" i="1"/>
  <c r="AV176" i="1"/>
  <c r="BQ176" i="1"/>
  <c r="EB176" i="1"/>
  <c r="FA76" i="1"/>
  <c r="EF76" i="1"/>
  <c r="CP76" i="1"/>
  <c r="AZ76" i="1"/>
  <c r="DK76" i="1"/>
  <c r="BU76" i="1"/>
  <c r="GN93" i="1"/>
  <c r="GH274" i="1"/>
  <c r="HC274" i="1" s="1"/>
  <c r="FS73" i="1"/>
  <c r="HI73" i="1" s="1"/>
  <c r="FY175" i="1"/>
  <c r="HO175" i="1" s="1"/>
  <c r="DN61" i="1"/>
  <c r="GT61" i="1" s="1"/>
  <c r="BC61" i="1"/>
  <c r="CS61" i="1"/>
  <c r="EI61" i="1"/>
  <c r="BX61" i="1"/>
  <c r="FD61" i="1"/>
  <c r="FZ245" i="1"/>
  <c r="HP245" i="1" s="1"/>
  <c r="FV50" i="1"/>
  <c r="HL50" i="1" s="1"/>
  <c r="FY49" i="1"/>
  <c r="HO49" i="1" s="1"/>
  <c r="GI32" i="1"/>
  <c r="DF129" i="1"/>
  <c r="CK129" i="1"/>
  <c r="EA129" i="1"/>
  <c r="AU129" i="1"/>
  <c r="FQ129" i="1" s="1"/>
  <c r="EV129" i="1"/>
  <c r="BP129" i="1"/>
  <c r="FQ116" i="1"/>
  <c r="GE108" i="1"/>
  <c r="GS350" i="1"/>
  <c r="EI156" i="1"/>
  <c r="DN156" i="1"/>
  <c r="GT156" i="1" s="1"/>
  <c r="FD156" i="1"/>
  <c r="BX156" i="1"/>
  <c r="CS156" i="1"/>
  <c r="BC156" i="1"/>
  <c r="BB346" i="1"/>
  <c r="BW346" i="1"/>
  <c r="CR346" i="1"/>
  <c r="DM346" i="1"/>
  <c r="FC346" i="1"/>
  <c r="EH346" i="1"/>
  <c r="GC6" i="1"/>
  <c r="GC85" i="1"/>
  <c r="GQ97" i="1"/>
  <c r="GU272" i="1"/>
  <c r="FR58" i="1"/>
  <c r="HH58" i="1" s="1"/>
  <c r="GI59" i="1"/>
  <c r="FI245" i="1"/>
  <c r="GY245" i="1" s="1"/>
  <c r="FX25" i="1"/>
  <c r="HN25" i="1" s="1"/>
  <c r="BZ115" i="1"/>
  <c r="EK115" i="1"/>
  <c r="CU115" i="1"/>
  <c r="BE115" i="1"/>
  <c r="GA115" i="1" s="1"/>
  <c r="HQ115" i="1" s="1"/>
  <c r="FF115" i="1"/>
  <c r="DP115" i="1"/>
  <c r="GV115" i="1" s="1"/>
  <c r="DK305" i="1"/>
  <c r="BU305" i="1"/>
  <c r="AE328" i="1"/>
  <c r="FA305" i="1"/>
  <c r="AZ305" i="1"/>
  <c r="EF305" i="1"/>
  <c r="CP305" i="1"/>
  <c r="GJ350" i="1"/>
  <c r="HE350" i="1" s="1"/>
  <c r="GP343" i="1"/>
  <c r="HK343" i="1" s="1"/>
  <c r="ET353" i="1"/>
  <c r="AS353" i="1"/>
  <c r="DY353" i="1"/>
  <c r="CI353" i="1"/>
  <c r="DD353" i="1"/>
  <c r="GJ353" i="1" s="1"/>
  <c r="BN353" i="1"/>
  <c r="GC251" i="1"/>
  <c r="GX251" i="1" s="1"/>
  <c r="GC308" i="1"/>
  <c r="GF95" i="1"/>
  <c r="FP275" i="1"/>
  <c r="HF275" i="1" s="1"/>
  <c r="GF75" i="1"/>
  <c r="HA75" i="1" s="1"/>
  <c r="GG253" i="1"/>
  <c r="HB253" i="1" s="1"/>
  <c r="FW56" i="1"/>
  <c r="HM56" i="1" s="1"/>
  <c r="GS22" i="1"/>
  <c r="HN22" i="1" s="1"/>
  <c r="FW49" i="1"/>
  <c r="GM7" i="1"/>
  <c r="FS4" i="1"/>
  <c r="DX324" i="1"/>
  <c r="DC324" i="1"/>
  <c r="W325" i="1"/>
  <c r="ES324" i="1"/>
  <c r="AR324" i="1"/>
  <c r="CH324" i="1"/>
  <c r="BM324" i="1"/>
  <c r="FS318" i="1"/>
  <c r="GL326" i="1"/>
  <c r="DD126" i="1"/>
  <c r="GJ126" i="1" s="1"/>
  <c r="DY126" i="1"/>
  <c r="CI126" i="1"/>
  <c r="AS126" i="1"/>
  <c r="ET126" i="1"/>
  <c r="BN126" i="1"/>
  <c r="EA165" i="1"/>
  <c r="CK165" i="1"/>
  <c r="AU165" i="1"/>
  <c r="FQ165" i="1" s="1"/>
  <c r="Z166" i="1"/>
  <c r="DF165" i="1"/>
  <c r="GL165" i="1" s="1"/>
  <c r="EV165" i="1"/>
  <c r="BP165" i="1"/>
  <c r="DF345" i="1"/>
  <c r="GL345" i="1" s="1"/>
  <c r="EA345" i="1"/>
  <c r="EV345" i="1"/>
  <c r="BP345" i="1"/>
  <c r="CK345" i="1"/>
  <c r="AU345" i="1"/>
  <c r="CB169" i="1"/>
  <c r="DR169" i="1"/>
  <c r="AL169" i="1"/>
  <c r="FH169" i="1" s="1"/>
  <c r="GX169" i="1" s="1"/>
  <c r="EM169" i="1"/>
  <c r="CW169" i="1"/>
  <c r="GC169" i="1" s="1"/>
  <c r="BG169" i="1"/>
  <c r="FZ214" i="1"/>
  <c r="FS209" i="1"/>
  <c r="HI209" i="1" s="1"/>
  <c r="GT278" i="1"/>
  <c r="FZ266" i="1"/>
  <c r="FX58" i="1"/>
  <c r="GA57" i="1"/>
  <c r="HQ57" i="1" s="1"/>
  <c r="FX42" i="1"/>
  <c r="HN42" i="1" s="1"/>
  <c r="FQ16" i="1"/>
  <c r="GJ5" i="1"/>
  <c r="EF129" i="1"/>
  <c r="CP129" i="1"/>
  <c r="AZ129" i="1"/>
  <c r="FA129" i="1"/>
  <c r="DK129" i="1"/>
  <c r="BU129" i="1"/>
  <c r="GT301" i="1"/>
  <c r="HO301" i="1" s="1"/>
  <c r="FN150" i="1"/>
  <c r="GO148" i="1"/>
  <c r="FK140" i="1"/>
  <c r="HA140" i="1" s="1"/>
  <c r="GX9" i="1"/>
  <c r="FK97" i="1"/>
  <c r="HA97" i="1" s="1"/>
  <c r="FW93" i="1"/>
  <c r="HM93" i="1" s="1"/>
  <c r="GU92" i="1"/>
  <c r="FL265" i="1"/>
  <c r="HB265" i="1" s="1"/>
  <c r="FR263" i="1"/>
  <c r="GR58" i="1"/>
  <c r="BD62" i="1"/>
  <c r="BY62" i="1"/>
  <c r="EJ62" i="1"/>
  <c r="FE62" i="1"/>
  <c r="CT62" i="1"/>
  <c r="DO62" i="1"/>
  <c r="GU62" i="1" s="1"/>
  <c r="FR50" i="1"/>
  <c r="HH50" i="1" s="1"/>
  <c r="GN15" i="1"/>
  <c r="HI15" i="1" s="1"/>
  <c r="GO11" i="1"/>
  <c r="GA6" i="1"/>
  <c r="HQ6" i="1" s="1"/>
  <c r="GU311" i="1"/>
  <c r="BU230" i="1"/>
  <c r="AZ230" i="1"/>
  <c r="CP230" i="1"/>
  <c r="AE231" i="1"/>
  <c r="DK230" i="1"/>
  <c r="FA230" i="1"/>
  <c r="EF230" i="1"/>
  <c r="ER139" i="1"/>
  <c r="BL139" i="1"/>
  <c r="CG139" i="1"/>
  <c r="AQ139" i="1"/>
  <c r="FM139" i="1" s="1"/>
  <c r="HC139" i="1" s="1"/>
  <c r="DW139" i="1"/>
  <c r="DB139" i="1"/>
  <c r="GH139" i="1" s="1"/>
  <c r="GA300" i="1"/>
  <c r="GT167" i="1"/>
  <c r="EE161" i="1"/>
  <c r="BT161" i="1"/>
  <c r="DJ161" i="1"/>
  <c r="EZ161" i="1"/>
  <c r="AY161" i="1"/>
  <c r="CO161" i="1"/>
  <c r="FO332" i="1"/>
  <c r="FH93" i="1"/>
  <c r="GC318" i="1"/>
  <c r="GS214" i="1"/>
  <c r="GA210" i="1"/>
  <c r="HQ210" i="1" s="1"/>
  <c r="GR278" i="1"/>
  <c r="FV73" i="1"/>
  <c r="FP254" i="1"/>
  <c r="HF254" i="1" s="1"/>
  <c r="GV243" i="1"/>
  <c r="GH45" i="1"/>
  <c r="GJ16" i="1"/>
  <c r="FJ38" i="1"/>
  <c r="GZ38" i="1" s="1"/>
  <c r="FU229" i="1"/>
  <c r="HK229" i="1" s="1"/>
  <c r="GR301" i="1"/>
  <c r="GP108" i="1"/>
  <c r="GF333" i="1"/>
  <c r="HA333" i="1" s="1"/>
  <c r="FH11" i="1"/>
  <c r="FR285" i="1"/>
  <c r="FJ265" i="1"/>
  <c r="GZ265" i="1" s="1"/>
  <c r="FK262" i="1"/>
  <c r="GV252" i="1"/>
  <c r="FR52" i="1"/>
  <c r="HH52" i="1" s="1"/>
  <c r="FL14" i="1"/>
  <c r="HF120" i="1"/>
  <c r="BJ315" i="1"/>
  <c r="CE315" i="1"/>
  <c r="AO315" i="1"/>
  <c r="CZ315" i="1"/>
  <c r="GF315" i="1" s="1"/>
  <c r="DU315" i="1"/>
  <c r="EP315" i="1"/>
  <c r="DX115" i="1"/>
  <c r="CH115" i="1"/>
  <c r="AR115" i="1"/>
  <c r="ES115" i="1"/>
  <c r="DC115" i="1"/>
  <c r="BM115" i="1"/>
  <c r="FN110" i="1"/>
  <c r="HD110" i="1" s="1"/>
  <c r="BM160" i="1"/>
  <c r="DX160" i="1"/>
  <c r="CH160" i="1"/>
  <c r="AR160" i="1"/>
  <c r="DC160" i="1"/>
  <c r="GI160" i="1" s="1"/>
  <c r="ES160" i="1"/>
  <c r="BT169" i="1"/>
  <c r="EE169" i="1"/>
  <c r="CO169" i="1"/>
  <c r="AY169" i="1"/>
  <c r="EZ169" i="1"/>
  <c r="DJ169" i="1"/>
  <c r="FH44" i="1"/>
  <c r="HJ284" i="1"/>
  <c r="FP276" i="1"/>
  <c r="HF276" i="1" s="1"/>
  <c r="FN266" i="1"/>
  <c r="HD266" i="1" s="1"/>
  <c r="FZ262" i="1"/>
  <c r="HP262" i="1" s="1"/>
  <c r="GZ71" i="1"/>
  <c r="GL174" i="1"/>
  <c r="GE260" i="1"/>
  <c r="EE60" i="1"/>
  <c r="CO60" i="1"/>
  <c r="EZ60" i="1"/>
  <c r="DJ60" i="1"/>
  <c r="BT60" i="1"/>
  <c r="AY60" i="1"/>
  <c r="GP24" i="1"/>
  <c r="GN37" i="1"/>
  <c r="EB320" i="1"/>
  <c r="EW320" i="1"/>
  <c r="DG320" i="1"/>
  <c r="GM320" i="1" s="1"/>
  <c r="BQ320" i="1"/>
  <c r="CL320" i="1"/>
  <c r="AV320" i="1"/>
  <c r="FO117" i="1"/>
  <c r="FJ307" i="1"/>
  <c r="GA108" i="1"/>
  <c r="FV358" i="1"/>
  <c r="HL358" i="1" s="1"/>
  <c r="GG344" i="1"/>
  <c r="BQ347" i="1"/>
  <c r="EW347" i="1"/>
  <c r="CL347" i="1"/>
  <c r="EB347" i="1"/>
  <c r="AV347" i="1"/>
  <c r="DG347" i="1"/>
  <c r="CN348" i="1"/>
  <c r="AX348" i="1"/>
  <c r="FT348" i="1" s="1"/>
  <c r="HJ348" i="1" s="1"/>
  <c r="BS348" i="1"/>
  <c r="ED348" i="1"/>
  <c r="EY348" i="1"/>
  <c r="DI348" i="1"/>
  <c r="GO348" i="1" s="1"/>
  <c r="EN176" i="1"/>
  <c r="DS176" i="1"/>
  <c r="CC176" i="1"/>
  <c r="AM176" i="1"/>
  <c r="FI176" i="1" s="1"/>
  <c r="CX176" i="1"/>
  <c r="BH176" i="1"/>
  <c r="FH149" i="1"/>
  <c r="GN272" i="1"/>
  <c r="HI272" i="1" s="1"/>
  <c r="FX265" i="1"/>
  <c r="HN265" i="1" s="1"/>
  <c r="GF264" i="1"/>
  <c r="HJ257" i="1"/>
  <c r="GM64" i="1"/>
  <c r="HH64" i="1" s="1"/>
  <c r="FM254" i="1"/>
  <c r="HC254" i="1" s="1"/>
  <c r="FI247" i="1"/>
  <c r="GY247" i="1" s="1"/>
  <c r="FL251" i="1"/>
  <c r="HB251" i="1" s="1"/>
  <c r="FW59" i="1"/>
  <c r="HM59" i="1" s="1"/>
  <c r="FJ14" i="1"/>
  <c r="FN311" i="1"/>
  <c r="FN308" i="1"/>
  <c r="BD304" i="1"/>
  <c r="CT304" i="1"/>
  <c r="EJ304" i="1"/>
  <c r="DO304" i="1"/>
  <c r="GU304" i="1" s="1"/>
  <c r="BY304" i="1"/>
  <c r="FE304" i="1"/>
  <c r="FK344" i="1"/>
  <c r="FX142" i="1"/>
  <c r="HN142" i="1" s="1"/>
  <c r="EH147" i="1"/>
  <c r="CR147" i="1"/>
  <c r="BB147" i="1"/>
  <c r="FC147" i="1"/>
  <c r="DM147" i="1"/>
  <c r="BW147" i="1"/>
  <c r="FS332" i="1"/>
  <c r="HI332" i="1" s="1"/>
  <c r="DR131" i="1"/>
  <c r="CB131" i="1"/>
  <c r="AL131" i="1"/>
  <c r="FH131" i="1" s="1"/>
  <c r="EM131" i="1"/>
  <c r="CW131" i="1"/>
  <c r="BG131" i="1"/>
  <c r="FL266" i="1"/>
  <c r="FX262" i="1"/>
  <c r="HN262" i="1" s="1"/>
  <c r="FO174" i="1"/>
  <c r="HE174" i="1" s="1"/>
  <c r="DH60" i="1"/>
  <c r="EX60" i="1"/>
  <c r="CM60" i="1"/>
  <c r="AW60" i="1"/>
  <c r="FS60" i="1" s="1"/>
  <c r="EC60" i="1"/>
  <c r="BR60" i="1"/>
  <c r="FI54" i="1"/>
  <c r="GS17" i="1"/>
  <c r="FX307" i="1"/>
  <c r="HN307" i="1" s="1"/>
  <c r="AZ137" i="1"/>
  <c r="EF137" i="1"/>
  <c r="BU137" i="1"/>
  <c r="CP137" i="1"/>
  <c r="DK137" i="1"/>
  <c r="FA137" i="1"/>
  <c r="FO159" i="1"/>
  <c r="GP152" i="1"/>
  <c r="AL128" i="1"/>
  <c r="CB128" i="1"/>
  <c r="EM128" i="1"/>
  <c r="CW128" i="1"/>
  <c r="GC128" i="1" s="1"/>
  <c r="DR128" i="1"/>
  <c r="BG128" i="1"/>
  <c r="FH128" i="1" s="1"/>
  <c r="GE87" i="1"/>
  <c r="GQ82" i="1"/>
  <c r="HL82" i="1" s="1"/>
  <c r="GR71" i="1"/>
  <c r="GN244" i="1"/>
  <c r="HI244" i="1" s="1"/>
  <c r="FO48" i="1"/>
  <c r="HE48" i="1" s="1"/>
  <c r="FW17" i="1"/>
  <c r="HM17" i="1" s="1"/>
  <c r="FO341" i="1"/>
  <c r="HE341" i="1" s="1"/>
  <c r="FU339" i="1"/>
  <c r="HK339" i="1" s="1"/>
  <c r="CO354" i="1"/>
  <c r="BT354" i="1"/>
  <c r="DJ354" i="1"/>
  <c r="EE354" i="1"/>
  <c r="EZ354" i="1"/>
  <c r="AY354" i="1"/>
  <c r="FU354" i="1" s="1"/>
  <c r="BP154" i="1"/>
  <c r="AU154" i="1"/>
  <c r="FQ154" i="1" s="1"/>
  <c r="CK154" i="1"/>
  <c r="EA154" i="1"/>
  <c r="EV154" i="1"/>
  <c r="DF154" i="1"/>
  <c r="GL154" i="1" s="1"/>
  <c r="HG154" i="1" s="1"/>
  <c r="EV169" i="1"/>
  <c r="DF169" i="1"/>
  <c r="BP169" i="1"/>
  <c r="EA169" i="1"/>
  <c r="CK169" i="1"/>
  <c r="AU169" i="1"/>
  <c r="FQ169" i="1" s="1"/>
  <c r="GC175" i="1"/>
  <c r="GC344" i="1"/>
  <c r="GO97" i="1"/>
  <c r="DO68" i="1"/>
  <c r="CT68" i="1"/>
  <c r="FE68" i="1"/>
  <c r="BY68" i="1"/>
  <c r="EJ68" i="1"/>
  <c r="BD68" i="1"/>
  <c r="FZ68" i="1" s="1"/>
  <c r="FI251" i="1"/>
  <c r="GM53" i="1"/>
  <c r="HE45" i="1"/>
  <c r="FX19" i="1"/>
  <c r="HN19" i="1" s="1"/>
  <c r="HA9" i="1"/>
  <c r="GT30" i="1"/>
  <c r="FS311" i="1"/>
  <c r="HI311" i="1" s="1"/>
  <c r="GV308" i="1"/>
  <c r="BX119" i="1"/>
  <c r="BC119" i="1"/>
  <c r="EI119" i="1"/>
  <c r="FD119" i="1"/>
  <c r="DN119" i="1"/>
  <c r="GT119" i="1" s="1"/>
  <c r="CS119" i="1"/>
  <c r="EK336" i="1"/>
  <c r="BZ336" i="1"/>
  <c r="FF336" i="1"/>
  <c r="CU336" i="1"/>
  <c r="DP336" i="1"/>
  <c r="BE336" i="1"/>
  <c r="GA336" i="1" s="1"/>
  <c r="GO82" i="1"/>
  <c r="FU79" i="1"/>
  <c r="FL74" i="1"/>
  <c r="GH71" i="1"/>
  <c r="GO174" i="1"/>
  <c r="GV250" i="1"/>
  <c r="GL53" i="1"/>
  <c r="GQ22" i="1"/>
  <c r="HL22" i="1" s="1"/>
  <c r="GN29" i="1"/>
  <c r="FO135" i="1"/>
  <c r="FV299" i="1"/>
  <c r="GU343" i="1"/>
  <c r="BL347" i="1"/>
  <c r="CG347" i="1"/>
  <c r="AQ347" i="1"/>
  <c r="DW347" i="1"/>
  <c r="ER347" i="1"/>
  <c r="DB347" i="1"/>
  <c r="EC349" i="1"/>
  <c r="AW349" i="1"/>
  <c r="FS349" i="1" s="1"/>
  <c r="CM349" i="1"/>
  <c r="DH349" i="1"/>
  <c r="BR349" i="1"/>
  <c r="EX349" i="1"/>
  <c r="FJ331" i="1"/>
  <c r="GZ331" i="1" s="1"/>
  <c r="FH127" i="1"/>
  <c r="GX127" i="1" s="1"/>
  <c r="GR87" i="1"/>
  <c r="FT262" i="1"/>
  <c r="HJ262" i="1" s="1"/>
  <c r="FW66" i="1"/>
  <c r="HM66" i="1" s="1"/>
  <c r="FQ253" i="1"/>
  <c r="HG253" i="1" s="1"/>
  <c r="DV61" i="1"/>
  <c r="DA61" i="1"/>
  <c r="GG61" i="1" s="1"/>
  <c r="BK61" i="1"/>
  <c r="EQ61" i="1"/>
  <c r="CF61" i="1"/>
  <c r="AP61" i="1"/>
  <c r="FL61" i="1" s="1"/>
  <c r="FQ18" i="1"/>
  <c r="FK34" i="1"/>
  <c r="FL8" i="1"/>
  <c r="HB8" i="1" s="1"/>
  <c r="GK127" i="1"/>
  <c r="GK167" i="1"/>
  <c r="HF167" i="1" s="1"/>
  <c r="GF350" i="1"/>
  <c r="HA350" i="1" s="1"/>
  <c r="AU355" i="1"/>
  <c r="CK355" i="1"/>
  <c r="DF355" i="1"/>
  <c r="BP355" i="1"/>
  <c r="EA355" i="1"/>
  <c r="EV355" i="1"/>
  <c r="FJ339" i="1"/>
  <c r="GZ339" i="1" s="1"/>
  <c r="AN354" i="1"/>
  <c r="DT354" i="1"/>
  <c r="EO354" i="1"/>
  <c r="BI354" i="1"/>
  <c r="CD354" i="1"/>
  <c r="CY354" i="1"/>
  <c r="EP155" i="1"/>
  <c r="DU155" i="1"/>
  <c r="AO155" i="1"/>
  <c r="BJ155" i="1"/>
  <c r="CE155" i="1"/>
  <c r="CZ155" i="1"/>
  <c r="FY331" i="1"/>
  <c r="GC285" i="1"/>
  <c r="FR210" i="1"/>
  <c r="HH210" i="1" s="1"/>
  <c r="GT85" i="1"/>
  <c r="GR75" i="1"/>
  <c r="HM75" i="1" s="1"/>
  <c r="FI65" i="1"/>
  <c r="GY65" i="1" s="1"/>
  <c r="GP58" i="1"/>
  <c r="FV259" i="1"/>
  <c r="FO244" i="1"/>
  <c r="FM51" i="1"/>
  <c r="HC51" i="1" s="1"/>
  <c r="GO22" i="1"/>
  <c r="FX9" i="1"/>
  <c r="HN9" i="1" s="1"/>
  <c r="GN8" i="1"/>
  <c r="FN30" i="1"/>
  <c r="CZ124" i="1"/>
  <c r="EP124" i="1"/>
  <c r="BJ124" i="1"/>
  <c r="CE124" i="1"/>
  <c r="AO124" i="1"/>
  <c r="DU124" i="1"/>
  <c r="GF124" i="1" s="1"/>
  <c r="EP330" i="1"/>
  <c r="DU330" i="1"/>
  <c r="BJ330" i="1"/>
  <c r="CE330" i="1"/>
  <c r="CZ330" i="1"/>
  <c r="AO330" i="1"/>
  <c r="FK330" i="1" s="1"/>
  <c r="FW358" i="1"/>
  <c r="HM358" i="1" s="1"/>
  <c r="DH352" i="1"/>
  <c r="GN352" i="1" s="1"/>
  <c r="EC352" i="1"/>
  <c r="AW352" i="1"/>
  <c r="FS352" i="1" s="1"/>
  <c r="HI352" i="1" s="1"/>
  <c r="CM352" i="1"/>
  <c r="EX352" i="1"/>
  <c r="BR352" i="1"/>
  <c r="HJ235" i="1"/>
  <c r="EW353" i="1"/>
  <c r="EB353" i="1"/>
  <c r="AV353" i="1"/>
  <c r="DG353" i="1"/>
  <c r="GM353" i="1" s="1"/>
  <c r="CL353" i="1"/>
  <c r="BQ353" i="1"/>
  <c r="FH97" i="1"/>
  <c r="FQ210" i="1"/>
  <c r="HG210" i="1" s="1"/>
  <c r="FV83" i="1"/>
  <c r="GR80" i="1"/>
  <c r="HM80" i="1" s="1"/>
  <c r="GO73" i="1"/>
  <c r="HJ73" i="1" s="1"/>
  <c r="FZ175" i="1"/>
  <c r="HP175" i="1" s="1"/>
  <c r="GA245" i="1"/>
  <c r="HQ245" i="1" s="1"/>
  <c r="GP7" i="1"/>
  <c r="HK7" i="1" s="1"/>
  <c r="GA28" i="1"/>
  <c r="HQ28" i="1" s="1"/>
  <c r="FV27" i="1"/>
  <c r="HL27" i="1" s="1"/>
  <c r="EW129" i="1"/>
  <c r="DG129" i="1"/>
  <c r="GM129" i="1" s="1"/>
  <c r="EB129" i="1"/>
  <c r="CL129" i="1"/>
  <c r="AV129" i="1"/>
  <c r="BQ129" i="1"/>
  <c r="FX300" i="1"/>
  <c r="FV167" i="1"/>
  <c r="HL167" i="1" s="1"/>
  <c r="GL350" i="1"/>
  <c r="HG350" i="1" s="1"/>
  <c r="EB161" i="1"/>
  <c r="CL161" i="1"/>
  <c r="AV161" i="1"/>
  <c r="FR161" i="1" s="1"/>
  <c r="EW161" i="1"/>
  <c r="DG161" i="1"/>
  <c r="BQ161" i="1"/>
  <c r="FC171" i="1"/>
  <c r="EH171" i="1"/>
  <c r="CR171" i="1"/>
  <c r="DM171" i="1"/>
  <c r="BW171" i="1"/>
  <c r="BB171" i="1"/>
  <c r="FT141" i="1"/>
  <c r="HJ141" i="1" s="1"/>
  <c r="DD336" i="1"/>
  <c r="BN336" i="1"/>
  <c r="CI336" i="1"/>
  <c r="ET336" i="1"/>
  <c r="AS336" i="1"/>
  <c r="DY336" i="1"/>
  <c r="AY76" i="1"/>
  <c r="CO76" i="1"/>
  <c r="EE76" i="1"/>
  <c r="BT76" i="1"/>
  <c r="DJ76" i="1"/>
  <c r="EZ76" i="1"/>
  <c r="BE77" i="1"/>
  <c r="BZ77" i="1"/>
  <c r="FF77" i="1"/>
  <c r="DP77" i="1"/>
  <c r="GV77" i="1" s="1"/>
  <c r="EK77" i="1"/>
  <c r="CU77" i="1"/>
  <c r="GA77" i="1" s="1"/>
  <c r="HQ77" i="1" s="1"/>
  <c r="CX268" i="1"/>
  <c r="BH268" i="1"/>
  <c r="DS268" i="1"/>
  <c r="CC268" i="1"/>
  <c r="AM268" i="1"/>
  <c r="EN268" i="1"/>
  <c r="CK176" i="1"/>
  <c r="EA176" i="1"/>
  <c r="EV176" i="1"/>
  <c r="AU176" i="1"/>
  <c r="DF176" i="1"/>
  <c r="BP176" i="1"/>
  <c r="GM287" i="1"/>
  <c r="FK284" i="1"/>
  <c r="HA284" i="1" s="1"/>
  <c r="FQ89" i="1"/>
  <c r="HG89" i="1" s="1"/>
  <c r="FR275" i="1"/>
  <c r="HH275" i="1" s="1"/>
  <c r="GI80" i="1"/>
  <c r="FT66" i="1"/>
  <c r="GP53" i="1"/>
  <c r="FP243" i="1"/>
  <c r="FY17" i="1"/>
  <c r="HO17" i="1" s="1"/>
  <c r="FI49" i="1"/>
  <c r="GY49" i="1" s="1"/>
  <c r="GO30" i="1"/>
  <c r="FR229" i="1"/>
  <c r="FU358" i="1"/>
  <c r="HK358" i="1" s="1"/>
  <c r="GL150" i="1"/>
  <c r="FW148" i="1"/>
  <c r="HJ205" i="1"/>
  <c r="FU282" i="1"/>
  <c r="HK282" i="1" s="1"/>
  <c r="GT275" i="1"/>
  <c r="GG274" i="1"/>
  <c r="HB274" i="1" s="1"/>
  <c r="GA78" i="1"/>
  <c r="GE249" i="1"/>
  <c r="GS56" i="1"/>
  <c r="GA246" i="1"/>
  <c r="HQ246" i="1" s="1"/>
  <c r="FV173" i="1"/>
  <c r="HL173" i="1" s="1"/>
  <c r="GR52" i="1"/>
  <c r="HM52" i="1" s="1"/>
  <c r="GM242" i="1"/>
  <c r="FY22" i="1"/>
  <c r="HO22" i="1" s="1"/>
  <c r="GG21" i="1"/>
  <c r="HB21" i="1" s="1"/>
  <c r="GI38" i="1"/>
  <c r="GD28" i="1"/>
  <c r="EC351" i="1"/>
  <c r="EX351" i="1"/>
  <c r="BR351" i="1"/>
  <c r="CM351" i="1"/>
  <c r="AW351" i="1"/>
  <c r="DH351" i="1"/>
  <c r="GN351" i="1" s="1"/>
  <c r="DT169" i="1"/>
  <c r="CD169" i="1"/>
  <c r="AN169" i="1"/>
  <c r="EO169" i="1"/>
  <c r="CY169" i="1"/>
  <c r="BI169" i="1"/>
  <c r="FY284" i="1"/>
  <c r="FL283" i="1"/>
  <c r="GI273" i="1"/>
  <c r="FW79" i="1"/>
  <c r="GD73" i="1"/>
  <c r="FO260" i="1"/>
  <c r="FS53" i="1"/>
  <c r="HI53" i="1" s="1"/>
  <c r="GS108" i="1"/>
  <c r="HN108" i="1" s="1"/>
  <c r="GN358" i="1"/>
  <c r="GN143" i="1"/>
  <c r="GC31" i="1"/>
  <c r="FH71" i="1"/>
  <c r="CB165" i="1"/>
  <c r="Q166" i="1"/>
  <c r="EM165" i="1"/>
  <c r="CW165" i="1"/>
  <c r="GC165" i="1" s="1"/>
  <c r="BG165" i="1"/>
  <c r="AL165" i="1"/>
  <c r="FH165" i="1" s="1"/>
  <c r="DR165" i="1"/>
  <c r="GQ280" i="1"/>
  <c r="FL276" i="1"/>
  <c r="HB276" i="1" s="1"/>
  <c r="FK263" i="1"/>
  <c r="HA263" i="1" s="1"/>
  <c r="GD66" i="1"/>
  <c r="FK57" i="1"/>
  <c r="GF241" i="1"/>
  <c r="FO22" i="1"/>
  <c r="FW14" i="1"/>
  <c r="FZ4" i="1"/>
  <c r="HP4" i="1" s="1"/>
  <c r="BU317" i="1"/>
  <c r="CP317" i="1"/>
  <c r="AZ317" i="1"/>
  <c r="FA317" i="1"/>
  <c r="DK317" i="1"/>
  <c r="GQ317" i="1" s="1"/>
  <c r="EF317" i="1"/>
  <c r="GO109" i="1"/>
  <c r="FO299" i="1"/>
  <c r="HE299" i="1" s="1"/>
  <c r="FL148" i="1"/>
  <c r="HB148" i="1" s="1"/>
  <c r="GV140" i="1"/>
  <c r="GC41" i="1"/>
  <c r="GQ287" i="1"/>
  <c r="FO284" i="1"/>
  <c r="HE284" i="1" s="1"/>
  <c r="GN276" i="1"/>
  <c r="FL273" i="1"/>
  <c r="FZ271" i="1"/>
  <c r="HP271" i="1" s="1"/>
  <c r="FW264" i="1"/>
  <c r="GV173" i="1"/>
  <c r="FK258" i="1"/>
  <c r="HA258" i="1" s="1"/>
  <c r="FN245" i="1"/>
  <c r="GE241" i="1"/>
  <c r="GM41" i="1"/>
  <c r="HI6" i="1"/>
  <c r="DJ124" i="1"/>
  <c r="EE124" i="1"/>
  <c r="CO124" i="1"/>
  <c r="AY124" i="1"/>
  <c r="EZ124" i="1"/>
  <c r="BT124" i="1"/>
  <c r="FU124" i="1" s="1"/>
  <c r="EH310" i="1"/>
  <c r="FC310" i="1"/>
  <c r="DM310" i="1"/>
  <c r="CR310" i="1"/>
  <c r="BW310" i="1"/>
  <c r="BB310" i="1"/>
  <c r="GL358" i="1"/>
  <c r="DW161" i="1"/>
  <c r="BL161" i="1"/>
  <c r="DB161" i="1"/>
  <c r="CG161" i="1"/>
  <c r="ER161" i="1"/>
  <c r="AQ161" i="1"/>
  <c r="HQ74" i="1"/>
  <c r="HJ175" i="1"/>
  <c r="EB70" i="1"/>
  <c r="AV70" i="1"/>
  <c r="CL70" i="1"/>
  <c r="BQ70" i="1"/>
  <c r="DG70" i="1"/>
  <c r="EW70" i="1"/>
  <c r="FQ57" i="1"/>
  <c r="GJ47" i="1"/>
  <c r="FK11" i="1"/>
  <c r="FI32" i="1"/>
  <c r="GO118" i="1"/>
  <c r="HJ118" i="1" s="1"/>
  <c r="GT117" i="1"/>
  <c r="HO117" i="1" s="1"/>
  <c r="EW125" i="1"/>
  <c r="CL125" i="1"/>
  <c r="EB125" i="1"/>
  <c r="AV125" i="1"/>
  <c r="BQ125" i="1"/>
  <c r="DG125" i="1"/>
  <c r="BZ346" i="1"/>
  <c r="CU346" i="1"/>
  <c r="BE346" i="1"/>
  <c r="GA346" i="1" s="1"/>
  <c r="FF346" i="1"/>
  <c r="DP346" i="1"/>
  <c r="GV346" i="1" s="1"/>
  <c r="EK346" i="1"/>
  <c r="FH43" i="1"/>
  <c r="GX43" i="1" s="1"/>
  <c r="FH108" i="1"/>
  <c r="GM94" i="1"/>
  <c r="HH94" i="1" s="1"/>
  <c r="FH245" i="1"/>
  <c r="GX245" i="1" s="1"/>
  <c r="FW215" i="1"/>
  <c r="HM215" i="1" s="1"/>
  <c r="GD270" i="1"/>
  <c r="GY270" i="1" s="1"/>
  <c r="GH266" i="1"/>
  <c r="GS243" i="1"/>
  <c r="GP21" i="1"/>
  <c r="HK21" i="1" s="1"/>
  <c r="GM5" i="1"/>
  <c r="GQ120" i="1"/>
  <c r="EV327" i="1"/>
  <c r="BP327" i="1"/>
  <c r="EA327" i="1"/>
  <c r="CK327" i="1"/>
  <c r="AU327" i="1"/>
  <c r="DF327" i="1"/>
  <c r="GL327" i="1" s="1"/>
  <c r="GU112" i="1"/>
  <c r="GE299" i="1"/>
  <c r="BX347" i="1"/>
  <c r="BC347" i="1"/>
  <c r="FY347" i="1" s="1"/>
  <c r="FD347" i="1"/>
  <c r="CS347" i="1"/>
  <c r="EI347" i="1"/>
  <c r="DN347" i="1"/>
  <c r="GT347" i="1" s="1"/>
  <c r="EQ351" i="1"/>
  <c r="DA351" i="1"/>
  <c r="DV351" i="1"/>
  <c r="CF351" i="1"/>
  <c r="BK351" i="1"/>
  <c r="AP351" i="1"/>
  <c r="AI237" i="1"/>
  <c r="FE236" i="1"/>
  <c r="CT236" i="1"/>
  <c r="BD236" i="1"/>
  <c r="FZ236" i="1" s="1"/>
  <c r="BY236" i="1"/>
  <c r="EJ236" i="1"/>
  <c r="DO236" i="1"/>
  <c r="GA141" i="1"/>
  <c r="HQ141" i="1" s="1"/>
  <c r="FA336" i="1"/>
  <c r="AZ336" i="1"/>
  <c r="FV336" i="1" s="1"/>
  <c r="EF336" i="1"/>
  <c r="DK336" i="1"/>
  <c r="GQ336" i="1" s="1"/>
  <c r="BU336" i="1"/>
  <c r="CP336" i="1"/>
  <c r="GJ210" i="1"/>
  <c r="FO82" i="1"/>
  <c r="HE82" i="1" s="1"/>
  <c r="FK66" i="1"/>
  <c r="HA66" i="1" s="1"/>
  <c r="GK56" i="1"/>
  <c r="GJ20" i="1"/>
  <c r="FV38" i="1"/>
  <c r="HL38" i="1" s="1"/>
  <c r="FW11" i="1"/>
  <c r="HM11" i="1" s="1"/>
  <c r="FP309" i="1"/>
  <c r="HF309" i="1" s="1"/>
  <c r="FQ229" i="1"/>
  <c r="HG229" i="1" s="1"/>
  <c r="GH117" i="1"/>
  <c r="HC117" i="1" s="1"/>
  <c r="GV301" i="1"/>
  <c r="BO168" i="1"/>
  <c r="DZ168" i="1"/>
  <c r="CJ168" i="1"/>
  <c r="AT168" i="1"/>
  <c r="EU168" i="1"/>
  <c r="DE168" i="1"/>
  <c r="EB157" i="1"/>
  <c r="CL157" i="1"/>
  <c r="AV157" i="1"/>
  <c r="FR157" i="1" s="1"/>
  <c r="HH157" i="1" s="1"/>
  <c r="EW157" i="1"/>
  <c r="DG157" i="1"/>
  <c r="GM157" i="1" s="1"/>
  <c r="BQ157" i="1"/>
  <c r="GH331" i="1"/>
  <c r="FH246" i="1"/>
  <c r="GP215" i="1"/>
  <c r="GS45" i="1"/>
  <c r="GG32" i="1"/>
  <c r="GH29" i="1"/>
  <c r="FL120" i="1"/>
  <c r="HB120" i="1" s="1"/>
  <c r="Z357" i="1"/>
  <c r="CK356" i="1"/>
  <c r="EV356" i="1"/>
  <c r="AU356" i="1"/>
  <c r="DF356" i="1"/>
  <c r="GL356" i="1" s="1"/>
  <c r="BP356" i="1"/>
  <c r="EA356" i="1"/>
  <c r="DT351" i="1"/>
  <c r="BI351" i="1"/>
  <c r="CD351" i="1"/>
  <c r="AN351" i="1"/>
  <c r="EO351" i="1"/>
  <c r="CY351" i="1"/>
  <c r="GA143" i="1"/>
  <c r="GQ333" i="1"/>
  <c r="HL333" i="1" s="1"/>
  <c r="GC56" i="1"/>
  <c r="GU286" i="1"/>
  <c r="HP286" i="1" s="1"/>
  <c r="FM285" i="1"/>
  <c r="HC285" i="1" s="1"/>
  <c r="FP284" i="1"/>
  <c r="CY68" i="1"/>
  <c r="AN68" i="1"/>
  <c r="CD68" i="1"/>
  <c r="BI68" i="1"/>
  <c r="EO68" i="1"/>
  <c r="DT68" i="1"/>
  <c r="GF248" i="1"/>
  <c r="FU52" i="1"/>
  <c r="HK52" i="1" s="1"/>
  <c r="GQ25" i="1"/>
  <c r="GA41" i="1"/>
  <c r="FS9" i="1"/>
  <c r="GO29" i="1"/>
  <c r="EP319" i="1"/>
  <c r="CZ319" i="1"/>
  <c r="DU319" i="1"/>
  <c r="AO319" i="1"/>
  <c r="BJ319" i="1"/>
  <c r="CE319" i="1"/>
  <c r="BM359" i="1"/>
  <c r="CH359" i="1"/>
  <c r="ES359" i="1"/>
  <c r="AR359" i="1"/>
  <c r="DC359" i="1"/>
  <c r="GI359" i="1" s="1"/>
  <c r="DX359" i="1"/>
  <c r="ED362" i="1"/>
  <c r="AX362" i="1"/>
  <c r="CN362" i="1"/>
  <c r="EY362" i="1"/>
  <c r="DI362" i="1"/>
  <c r="GO362" i="1" s="1"/>
  <c r="BS362" i="1"/>
  <c r="AT146" i="1"/>
  <c r="FP146" i="1" s="1"/>
  <c r="BO146" i="1"/>
  <c r="DE146" i="1"/>
  <c r="EU146" i="1"/>
  <c r="DZ146" i="1"/>
  <c r="CJ146" i="1"/>
  <c r="AO336" i="1"/>
  <c r="CE336" i="1"/>
  <c r="BJ336" i="1"/>
  <c r="CZ336" i="1"/>
  <c r="EP336" i="1"/>
  <c r="DU336" i="1"/>
  <c r="GI213" i="1"/>
  <c r="HD213" i="1" s="1"/>
  <c r="GL95" i="1"/>
  <c r="FW208" i="1"/>
  <c r="HM208" i="1" s="1"/>
  <c r="FO272" i="1"/>
  <c r="HE272" i="1" s="1"/>
  <c r="GF256" i="1"/>
  <c r="FI63" i="1"/>
  <c r="GY63" i="1" s="1"/>
  <c r="GR249" i="1"/>
  <c r="FJ261" i="1"/>
  <c r="GZ261" i="1" s="1"/>
  <c r="FU56" i="1"/>
  <c r="FS173" i="1"/>
  <c r="GI37" i="1"/>
  <c r="DG128" i="1"/>
  <c r="AV128" i="1"/>
  <c r="FR128" i="1" s="1"/>
  <c r="CL128" i="1"/>
  <c r="EW128" i="1"/>
  <c r="EB128" i="1"/>
  <c r="BQ128" i="1"/>
  <c r="BL330" i="1"/>
  <c r="CG330" i="1"/>
  <c r="AQ330" i="1"/>
  <c r="ER330" i="1"/>
  <c r="DW330" i="1"/>
  <c r="DB330" i="1"/>
  <c r="EP137" i="1"/>
  <c r="DU137" i="1"/>
  <c r="CE137" i="1"/>
  <c r="AO137" i="1"/>
  <c r="CZ137" i="1"/>
  <c r="BJ137" i="1"/>
  <c r="AS356" i="1"/>
  <c r="X357" i="1"/>
  <c r="BN356" i="1"/>
  <c r="ET356" i="1"/>
  <c r="DY356" i="1"/>
  <c r="DD356" i="1"/>
  <c r="CI356" i="1"/>
  <c r="BT352" i="1"/>
  <c r="AY352" i="1"/>
  <c r="CO352" i="1"/>
  <c r="EE352" i="1"/>
  <c r="EZ352" i="1"/>
  <c r="DJ352" i="1"/>
  <c r="BS346" i="1"/>
  <c r="AX346" i="1"/>
  <c r="CN346" i="1"/>
  <c r="EY346" i="1"/>
  <c r="DI346" i="1"/>
  <c r="GO346" i="1" s="1"/>
  <c r="ED346" i="1"/>
  <c r="BQ145" i="1"/>
  <c r="DG145" i="1"/>
  <c r="EW145" i="1"/>
  <c r="EB145" i="1"/>
  <c r="CL145" i="1"/>
  <c r="AV145" i="1"/>
  <c r="GC81" i="1"/>
  <c r="GC284" i="1"/>
  <c r="GP287" i="1"/>
  <c r="FN284" i="1"/>
  <c r="GS274" i="1"/>
  <c r="HN274" i="1" s="1"/>
  <c r="GK266" i="1"/>
  <c r="HF266" i="1" s="1"/>
  <c r="FV264" i="1"/>
  <c r="HL264" i="1" s="1"/>
  <c r="GD263" i="1"/>
  <c r="GN67" i="1"/>
  <c r="HI67" i="1" s="1"/>
  <c r="GU173" i="1"/>
  <c r="GT241" i="1"/>
  <c r="FM22" i="1"/>
  <c r="GA43" i="1"/>
  <c r="HQ43" i="1" s="1"/>
  <c r="FX35" i="1"/>
  <c r="HN35" i="1" s="1"/>
  <c r="GN34" i="1"/>
  <c r="FZ6" i="1"/>
  <c r="HP6" i="1" s="1"/>
  <c r="GD308" i="1"/>
  <c r="GY308" i="1" s="1"/>
  <c r="FE137" i="1"/>
  <c r="EJ137" i="1"/>
  <c r="DO137" i="1"/>
  <c r="CT137" i="1"/>
  <c r="BD137" i="1"/>
  <c r="BY137" i="1"/>
  <c r="GN159" i="1"/>
  <c r="HI159" i="1" s="1"/>
  <c r="AR169" i="1"/>
  <c r="FN169" i="1" s="1"/>
  <c r="ES169" i="1"/>
  <c r="DC169" i="1"/>
  <c r="GI169" i="1" s="1"/>
  <c r="BM169" i="1"/>
  <c r="DX169" i="1"/>
  <c r="CH169" i="1"/>
  <c r="FN87" i="1"/>
  <c r="GA79" i="1"/>
  <c r="GI78" i="1"/>
  <c r="HD78" i="1" s="1"/>
  <c r="GJ21" i="1"/>
  <c r="GV31" i="1"/>
  <c r="FI29" i="1"/>
  <c r="GM121" i="1"/>
  <c r="FU326" i="1"/>
  <c r="GN116" i="1"/>
  <c r="HI116" i="1" s="1"/>
  <c r="GI301" i="1"/>
  <c r="BY147" i="1"/>
  <c r="BD147" i="1"/>
  <c r="CT147" i="1"/>
  <c r="EJ147" i="1"/>
  <c r="FE147" i="1"/>
  <c r="DO147" i="1"/>
  <c r="DO170" i="1"/>
  <c r="EJ170" i="1"/>
  <c r="CT170" i="1"/>
  <c r="BD170" i="1"/>
  <c r="BY170" i="1"/>
  <c r="FZ170" i="1" s="1"/>
  <c r="FE170" i="1"/>
  <c r="FU332" i="1"/>
  <c r="HK332" i="1" s="1"/>
  <c r="FO282" i="1"/>
  <c r="HE282" i="1" s="1"/>
  <c r="FQ82" i="1"/>
  <c r="FL81" i="1"/>
  <c r="HB81" i="1" s="1"/>
  <c r="GM79" i="1"/>
  <c r="GE175" i="1"/>
  <c r="FV254" i="1"/>
  <c r="HL254" i="1" s="1"/>
  <c r="GO58" i="1"/>
  <c r="GR57" i="1"/>
  <c r="FK245" i="1"/>
  <c r="HA245" i="1" s="1"/>
  <c r="FQ43" i="1"/>
  <c r="HG43" i="1" s="1"/>
  <c r="GA37" i="1"/>
  <c r="FJ8" i="1"/>
  <c r="FK28" i="1"/>
  <c r="HA28" i="1" s="1"/>
  <c r="GV299" i="1"/>
  <c r="HQ299" i="1" s="1"/>
  <c r="FK144" i="1"/>
  <c r="HA144" i="1" s="1"/>
  <c r="GT333" i="1"/>
  <c r="HO333" i="1" s="1"/>
  <c r="EG176" i="1"/>
  <c r="CQ176" i="1"/>
  <c r="BA176" i="1"/>
  <c r="DL176" i="1"/>
  <c r="GR176" i="1" s="1"/>
  <c r="FB176" i="1"/>
  <c r="BV176" i="1"/>
  <c r="BQ267" i="1"/>
  <c r="DG267" i="1"/>
  <c r="GM267" i="1" s="1"/>
  <c r="EW267" i="1"/>
  <c r="AV267" i="1"/>
  <c r="FR267" i="1" s="1"/>
  <c r="HH267" i="1" s="1"/>
  <c r="EB267" i="1"/>
  <c r="CL267" i="1"/>
  <c r="DX111" i="1"/>
  <c r="CH111" i="1"/>
  <c r="AR111" i="1"/>
  <c r="DC111" i="1"/>
  <c r="BM111" i="1"/>
  <c r="ES111" i="1"/>
  <c r="DK267" i="1"/>
  <c r="BU267" i="1"/>
  <c r="EF267" i="1"/>
  <c r="AZ267" i="1"/>
  <c r="FV267" i="1" s="1"/>
  <c r="FA267" i="1"/>
  <c r="CP267" i="1"/>
  <c r="AY111" i="1"/>
  <c r="EZ111" i="1"/>
  <c r="CO111" i="1"/>
  <c r="BT111" i="1"/>
  <c r="FU111" i="1" s="1"/>
  <c r="DJ111" i="1"/>
  <c r="EE111" i="1"/>
  <c r="GP111" i="1" s="1"/>
  <c r="HK111" i="1" s="1"/>
  <c r="FH5" i="1"/>
  <c r="GX5" i="1" s="1"/>
  <c r="BG351" i="1"/>
  <c r="EM351" i="1"/>
  <c r="DR351" i="1"/>
  <c r="AL351" i="1"/>
  <c r="CW351" i="1"/>
  <c r="CB351" i="1"/>
  <c r="FZ96" i="1"/>
  <c r="FM95" i="1"/>
  <c r="HC95" i="1" s="1"/>
  <c r="GQ92" i="1"/>
  <c r="GU275" i="1"/>
  <c r="HP275" i="1" s="1"/>
  <c r="BV70" i="1"/>
  <c r="CQ70" i="1"/>
  <c r="FB70" i="1"/>
  <c r="DL70" i="1"/>
  <c r="EG70" i="1"/>
  <c r="BA70" i="1"/>
  <c r="FY56" i="1"/>
  <c r="HO56" i="1" s="1"/>
  <c r="GS52" i="1"/>
  <c r="FZ22" i="1"/>
  <c r="GH21" i="1"/>
  <c r="GD40" i="1"/>
  <c r="GR38" i="1"/>
  <c r="FR37" i="1"/>
  <c r="HH37" i="1" s="1"/>
  <c r="FI31" i="1"/>
  <c r="GY31" i="1" s="1"/>
  <c r="FX312" i="1"/>
  <c r="FU318" i="1"/>
  <c r="HK318" i="1" s="1"/>
  <c r="GN326" i="1"/>
  <c r="GL116" i="1"/>
  <c r="FL301" i="1"/>
  <c r="FD161" i="1"/>
  <c r="DN161" i="1"/>
  <c r="GT161" i="1" s="1"/>
  <c r="BX161" i="1"/>
  <c r="EI161" i="1"/>
  <c r="CS161" i="1"/>
  <c r="BC161" i="1"/>
  <c r="FY161" i="1" s="1"/>
  <c r="HO161" i="1" s="1"/>
  <c r="FL149" i="1"/>
  <c r="HB149" i="1" s="1"/>
  <c r="FV140" i="1"/>
  <c r="FH6" i="1"/>
  <c r="GX6" i="1" s="1"/>
  <c r="CB322" i="1"/>
  <c r="BG322" i="1"/>
  <c r="EM322" i="1"/>
  <c r="CW322" i="1"/>
  <c r="DR322" i="1"/>
  <c r="AL322" i="1"/>
  <c r="GG95" i="1"/>
  <c r="GM93" i="1"/>
  <c r="FU92" i="1"/>
  <c r="HK92" i="1" s="1"/>
  <c r="FT274" i="1"/>
  <c r="FZ272" i="1"/>
  <c r="HP272" i="1" s="1"/>
  <c r="GO75" i="1"/>
  <c r="GU73" i="1"/>
  <c r="FY64" i="1"/>
  <c r="HO64" i="1" s="1"/>
  <c r="GP241" i="1"/>
  <c r="GI23" i="1"/>
  <c r="GJ43" i="1"/>
  <c r="HE43" i="1" s="1"/>
  <c r="GA39" i="1"/>
  <c r="GH32" i="1"/>
  <c r="GI29" i="1"/>
  <c r="HD29" i="1" s="1"/>
  <c r="EG324" i="1"/>
  <c r="AF325" i="1"/>
  <c r="FB324" i="1"/>
  <c r="DL324" i="1"/>
  <c r="BA324" i="1"/>
  <c r="FW324" i="1" s="1"/>
  <c r="CQ324" i="1"/>
  <c r="BV324" i="1"/>
  <c r="DZ136" i="1"/>
  <c r="AT136" i="1"/>
  <c r="EU136" i="1"/>
  <c r="DE136" i="1"/>
  <c r="GK136" i="1" s="1"/>
  <c r="BO136" i="1"/>
  <c r="CJ136" i="1"/>
  <c r="FL127" i="1"/>
  <c r="GE326" i="1"/>
  <c r="GZ326" i="1" s="1"/>
  <c r="BZ119" i="1"/>
  <c r="BE119" i="1"/>
  <c r="GA119" i="1" s="1"/>
  <c r="CU119" i="1"/>
  <c r="EK119" i="1"/>
  <c r="FF119" i="1"/>
  <c r="DP119" i="1"/>
  <c r="GV119" i="1" s="1"/>
  <c r="GO167" i="1"/>
  <c r="GI339" i="1"/>
  <c r="FQ235" i="1"/>
  <c r="HG235" i="1" s="1"/>
  <c r="FO333" i="1"/>
  <c r="ET338" i="1"/>
  <c r="X361" i="1"/>
  <c r="CI338" i="1"/>
  <c r="BN338" i="1"/>
  <c r="AS338" i="1"/>
  <c r="DY338" i="1"/>
  <c r="DD338" i="1"/>
  <c r="BL145" i="1"/>
  <c r="ER145" i="1"/>
  <c r="DW145" i="1"/>
  <c r="DB145" i="1"/>
  <c r="CG145" i="1"/>
  <c r="AQ145" i="1"/>
  <c r="FX96" i="1"/>
  <c r="FQ93" i="1"/>
  <c r="GO92" i="1"/>
  <c r="HJ92" i="1" s="1"/>
  <c r="GE278" i="1"/>
  <c r="FL80" i="1"/>
  <c r="FU65" i="1"/>
  <c r="FP255" i="1"/>
  <c r="HF255" i="1" s="1"/>
  <c r="FI249" i="1"/>
  <c r="GU251" i="1"/>
  <c r="GS245" i="1"/>
  <c r="GF21" i="1"/>
  <c r="HA21" i="1" s="1"/>
  <c r="GR49" i="1"/>
  <c r="FN11" i="1"/>
  <c r="HD11" i="1" s="1"/>
  <c r="FR7" i="1"/>
  <c r="HH7" i="1" s="1"/>
  <c r="FQ326" i="1"/>
  <c r="CI131" i="1"/>
  <c r="AS131" i="1"/>
  <c r="FO131" i="1" s="1"/>
  <c r="DY131" i="1"/>
  <c r="DD131" i="1"/>
  <c r="GJ131" i="1" s="1"/>
  <c r="BN131" i="1"/>
  <c r="ET131" i="1"/>
  <c r="FB156" i="1"/>
  <c r="EG156" i="1"/>
  <c r="CQ156" i="1"/>
  <c r="BV156" i="1"/>
  <c r="DL156" i="1"/>
  <c r="BA156" i="1"/>
  <c r="FW156" i="1" s="1"/>
  <c r="GS144" i="1"/>
  <c r="GQ142" i="1"/>
  <c r="HL142" i="1" s="1"/>
  <c r="Z360" i="1"/>
  <c r="CK337" i="1"/>
  <c r="BP337" i="1"/>
  <c r="AU337" i="1"/>
  <c r="DF337" i="1"/>
  <c r="EV337" i="1"/>
  <c r="EA337" i="1"/>
  <c r="DR154" i="1"/>
  <c r="BG154" i="1"/>
  <c r="CW154" i="1"/>
  <c r="GC154" i="1" s="1"/>
  <c r="EM154" i="1"/>
  <c r="AL154" i="1"/>
  <c r="FH154" i="1" s="1"/>
  <c r="CB154" i="1"/>
  <c r="GO215" i="1"/>
  <c r="HJ215" i="1" s="1"/>
  <c r="FS282" i="1"/>
  <c r="FM273" i="1"/>
  <c r="HC273" i="1" s="1"/>
  <c r="GH265" i="1"/>
  <c r="AP70" i="1"/>
  <c r="FL70" i="1" s="1"/>
  <c r="DA70" i="1"/>
  <c r="BK70" i="1"/>
  <c r="CF70" i="1"/>
  <c r="DV70" i="1"/>
  <c r="EQ70" i="1"/>
  <c r="GS58" i="1"/>
  <c r="FI259" i="1"/>
  <c r="FW54" i="1"/>
  <c r="GN50" i="1"/>
  <c r="GP312" i="1"/>
  <c r="HK312" i="1" s="1"/>
  <c r="GE318" i="1"/>
  <c r="GZ318" i="1" s="1"/>
  <c r="FD310" i="1"/>
  <c r="DN310" i="1"/>
  <c r="EI310" i="1"/>
  <c r="CS310" i="1"/>
  <c r="BX310" i="1"/>
  <c r="BC310" i="1"/>
  <c r="GR108" i="1"/>
  <c r="HM108" i="1" s="1"/>
  <c r="GA152" i="1"/>
  <c r="GI150" i="1"/>
  <c r="GM143" i="1"/>
  <c r="HH143" i="1" s="1"/>
  <c r="GH333" i="1"/>
  <c r="HC333" i="1" s="1"/>
  <c r="GI275" i="1"/>
  <c r="GT266" i="1"/>
  <c r="HO266" i="1" s="1"/>
  <c r="GM263" i="1"/>
  <c r="FK65" i="1"/>
  <c r="GL244" i="1"/>
  <c r="FV45" i="1"/>
  <c r="FI44" i="1"/>
  <c r="GY44" i="1" s="1"/>
  <c r="GS16" i="1"/>
  <c r="FR9" i="1"/>
  <c r="HH9" i="1" s="1"/>
  <c r="DO323" i="1"/>
  <c r="GU323" i="1" s="1"/>
  <c r="EJ323" i="1"/>
  <c r="FE323" i="1"/>
  <c r="CT323" i="1"/>
  <c r="BY323" i="1"/>
  <c r="BD323" i="1"/>
  <c r="FQ318" i="1"/>
  <c r="GJ326" i="1"/>
  <c r="FY167" i="1"/>
  <c r="HO167" i="1" s="1"/>
  <c r="CO168" i="1"/>
  <c r="AY168" i="1"/>
  <c r="FU168" i="1" s="1"/>
  <c r="EZ168" i="1"/>
  <c r="DJ168" i="1"/>
  <c r="GP168" i="1" s="1"/>
  <c r="HK168" i="1" s="1"/>
  <c r="BT168" i="1"/>
  <c r="EE168" i="1"/>
  <c r="CN151" i="1"/>
  <c r="DI151" i="1"/>
  <c r="BS151" i="1"/>
  <c r="AX151" i="1"/>
  <c r="FT151" i="1" s="1"/>
  <c r="ED151" i="1"/>
  <c r="EY151" i="1"/>
  <c r="GJ332" i="1"/>
  <c r="GC93" i="1"/>
  <c r="FU213" i="1"/>
  <c r="HK213" i="1" s="1"/>
  <c r="GL209" i="1"/>
  <c r="HG209" i="1" s="1"/>
  <c r="FQ282" i="1"/>
  <c r="FW278" i="1"/>
  <c r="HM278" i="1" s="1"/>
  <c r="GF82" i="1"/>
  <c r="FP75" i="1"/>
  <c r="BT69" i="1"/>
  <c r="EE69" i="1"/>
  <c r="EZ69" i="1"/>
  <c r="DJ69" i="1"/>
  <c r="GP69" i="1" s="1"/>
  <c r="AY69" i="1"/>
  <c r="CO69" i="1"/>
  <c r="FN58" i="1"/>
  <c r="FO246" i="1"/>
  <c r="HE246" i="1" s="1"/>
  <c r="FZ59" i="1"/>
  <c r="FJ250" i="1"/>
  <c r="GT172" i="1"/>
  <c r="HO172" i="1" s="1"/>
  <c r="GM46" i="1"/>
  <c r="FM45" i="1"/>
  <c r="HC45" i="1" s="1"/>
  <c r="FV42" i="1"/>
  <c r="HL42" i="1" s="1"/>
  <c r="FQ9" i="1"/>
  <c r="HG9" i="1" s="1"/>
  <c r="FR29" i="1"/>
  <c r="FY311" i="1"/>
  <c r="HO311" i="1" s="1"/>
  <c r="FI117" i="1"/>
  <c r="EG310" i="1"/>
  <c r="CQ310" i="1"/>
  <c r="BA310" i="1"/>
  <c r="FB310" i="1"/>
  <c r="BV310" i="1"/>
  <c r="DL310" i="1"/>
  <c r="GR310" i="1" s="1"/>
  <c r="GG150" i="1"/>
  <c r="FR148" i="1"/>
  <c r="EB158" i="1"/>
  <c r="BQ158" i="1"/>
  <c r="CL158" i="1"/>
  <c r="AV158" i="1"/>
  <c r="DG158" i="1"/>
  <c r="EW158" i="1"/>
  <c r="GC11" i="1"/>
  <c r="GC174" i="1"/>
  <c r="GT288" i="1"/>
  <c r="GG287" i="1"/>
  <c r="GM285" i="1"/>
  <c r="HH285" i="1" s="1"/>
  <c r="GS283" i="1"/>
  <c r="GG275" i="1"/>
  <c r="HB275" i="1" s="1"/>
  <c r="FR273" i="1"/>
  <c r="GH177" i="1"/>
  <c r="GR266" i="1"/>
  <c r="HM266" i="1" s="1"/>
  <c r="FX248" i="1"/>
  <c r="FS56" i="1"/>
  <c r="HI56" i="1" s="1"/>
  <c r="GU34" i="1"/>
  <c r="FN7" i="1"/>
  <c r="DZ132" i="1"/>
  <c r="EU132" i="1"/>
  <c r="DE132" i="1"/>
  <c r="CJ132" i="1"/>
  <c r="AT132" i="1"/>
  <c r="BO132" i="1"/>
  <c r="FP308" i="1"/>
  <c r="HF308" i="1" s="1"/>
  <c r="BM130" i="1"/>
  <c r="DC130" i="1"/>
  <c r="AR130" i="1"/>
  <c r="FN130" i="1" s="1"/>
  <c r="HD130" i="1" s="1"/>
  <c r="CH130" i="1"/>
  <c r="DX130" i="1"/>
  <c r="GI130" i="1" s="1"/>
  <c r="ES130" i="1"/>
  <c r="DS313" i="1"/>
  <c r="CX313" i="1"/>
  <c r="EN313" i="1"/>
  <c r="CC313" i="1"/>
  <c r="AM313" i="1"/>
  <c r="FI313" i="1" s="1"/>
  <c r="BH313" i="1"/>
  <c r="FF161" i="1"/>
  <c r="DP161" i="1"/>
  <c r="BZ161" i="1"/>
  <c r="EK161" i="1"/>
  <c r="CU161" i="1"/>
  <c r="BE161" i="1"/>
  <c r="FT335" i="1"/>
  <c r="HJ335" i="1" s="1"/>
  <c r="FW334" i="1"/>
  <c r="GP141" i="1"/>
  <c r="FH266" i="1"/>
  <c r="GX266" i="1" s="1"/>
  <c r="GA287" i="1"/>
  <c r="HQ287" i="1" s="1"/>
  <c r="FK287" i="1"/>
  <c r="GI286" i="1"/>
  <c r="HD286" i="1" s="1"/>
  <c r="FW283" i="1"/>
  <c r="HM283" i="1" s="1"/>
  <c r="FJ270" i="1"/>
  <c r="GZ270" i="1" s="1"/>
  <c r="GU247" i="1"/>
  <c r="GS258" i="1"/>
  <c r="HN258" i="1" s="1"/>
  <c r="FY243" i="1"/>
  <c r="HO243" i="1" s="1"/>
  <c r="FZ25" i="1"/>
  <c r="HP25" i="1" s="1"/>
  <c r="GL20" i="1"/>
  <c r="GG42" i="1"/>
  <c r="FS37" i="1"/>
  <c r="HI37" i="1" s="1"/>
  <c r="FB132" i="1"/>
  <c r="DL132" i="1"/>
  <c r="BV132" i="1"/>
  <c r="EG132" i="1"/>
  <c r="BA132" i="1"/>
  <c r="FW132" i="1" s="1"/>
  <c r="CQ132" i="1"/>
  <c r="BQ315" i="1"/>
  <c r="CL315" i="1"/>
  <c r="AV315" i="1"/>
  <c r="FR315" i="1" s="1"/>
  <c r="DG315" i="1"/>
  <c r="EW315" i="1"/>
  <c r="EB315" i="1"/>
  <c r="GF112" i="1"/>
  <c r="CD322" i="1"/>
  <c r="EO322" i="1"/>
  <c r="CY322" i="1"/>
  <c r="DT322" i="1"/>
  <c r="BI322" i="1"/>
  <c r="AN322" i="1"/>
  <c r="FJ322" i="1" s="1"/>
  <c r="GV108" i="1"/>
  <c r="DM354" i="1"/>
  <c r="EH354" i="1"/>
  <c r="FC354" i="1"/>
  <c r="BW354" i="1"/>
  <c r="CR354" i="1"/>
  <c r="BB354" i="1"/>
  <c r="AR10" i="1"/>
  <c r="DX10" i="1"/>
  <c r="ES10" i="1"/>
  <c r="DC10" i="1"/>
  <c r="CH10" i="1"/>
  <c r="BM10" i="1"/>
  <c r="CX267" i="1"/>
  <c r="GD267" i="1" s="1"/>
  <c r="BH267" i="1"/>
  <c r="AM267" i="1"/>
  <c r="FI267" i="1" s="1"/>
  <c r="DS267" i="1"/>
  <c r="EN267" i="1"/>
  <c r="CC267" i="1"/>
  <c r="GC149" i="1"/>
  <c r="GL280" i="1"/>
  <c r="GO269" i="1"/>
  <c r="FU244" i="1"/>
  <c r="HK244" i="1" s="1"/>
  <c r="FM44" i="1"/>
  <c r="HC44" i="1" s="1"/>
  <c r="GT40" i="1"/>
  <c r="FI17" i="1"/>
  <c r="GE14" i="1"/>
  <c r="GD8" i="1"/>
  <c r="GJ29" i="1"/>
  <c r="GS121" i="1"/>
  <c r="EQ115" i="1"/>
  <c r="DA115" i="1"/>
  <c r="BK115" i="1"/>
  <c r="DV115" i="1"/>
  <c r="CF115" i="1"/>
  <c r="AP115" i="1"/>
  <c r="FL115" i="1" s="1"/>
  <c r="FX159" i="1"/>
  <c r="BP352" i="1"/>
  <c r="CK352" i="1"/>
  <c r="DF352" i="1"/>
  <c r="EV352" i="1"/>
  <c r="EA352" i="1"/>
  <c r="AU352" i="1"/>
  <c r="CR162" i="1"/>
  <c r="BB162" i="1"/>
  <c r="FC162" i="1"/>
  <c r="DM162" i="1"/>
  <c r="BW162" i="1"/>
  <c r="EH162" i="1"/>
  <c r="BW151" i="1"/>
  <c r="CR151" i="1"/>
  <c r="FC151" i="1"/>
  <c r="DM151" i="1"/>
  <c r="EH151" i="1"/>
  <c r="BB151" i="1"/>
  <c r="EC345" i="1"/>
  <c r="EX345" i="1"/>
  <c r="DH345" i="1"/>
  <c r="GN345" i="1" s="1"/>
  <c r="BR345" i="1"/>
  <c r="AW345" i="1"/>
  <c r="FS345" i="1" s="1"/>
  <c r="CM345" i="1"/>
  <c r="FH258" i="1"/>
  <c r="GX258" i="1" s="1"/>
  <c r="FP280" i="1"/>
  <c r="HF280" i="1" s="1"/>
  <c r="FS278" i="1"/>
  <c r="GM264" i="1"/>
  <c r="GS247" i="1"/>
  <c r="HN247" i="1" s="1"/>
  <c r="GQ250" i="1"/>
  <c r="HL250" i="1" s="1"/>
  <c r="GD54" i="1"/>
  <c r="GV7" i="1"/>
  <c r="GI6" i="1"/>
  <c r="HD6" i="1" s="1"/>
  <c r="GE135" i="1"/>
  <c r="BW322" i="1"/>
  <c r="FC322" i="1"/>
  <c r="DM322" i="1"/>
  <c r="GS322" i="1" s="1"/>
  <c r="EH322" i="1"/>
  <c r="CR322" i="1"/>
  <c r="BB322" i="1"/>
  <c r="CP122" i="1"/>
  <c r="FA122" i="1"/>
  <c r="DK122" i="1"/>
  <c r="GQ122" i="1" s="1"/>
  <c r="EF122" i="1"/>
  <c r="BU122" i="1"/>
  <c r="AZ122" i="1"/>
  <c r="GJ159" i="1"/>
  <c r="BM163" i="1"/>
  <c r="DX163" i="1"/>
  <c r="CH163" i="1"/>
  <c r="AR163" i="1"/>
  <c r="FN163" i="1" s="1"/>
  <c r="ES163" i="1"/>
  <c r="DC163" i="1"/>
  <c r="GI163" i="1" s="1"/>
  <c r="GE332" i="1"/>
  <c r="GC39" i="1"/>
  <c r="FH87" i="1"/>
  <c r="GX87" i="1" s="1"/>
  <c r="FP84" i="1"/>
  <c r="HF84" i="1" s="1"/>
  <c r="FI58" i="1"/>
  <c r="FL261" i="1"/>
  <c r="HB261" i="1" s="1"/>
  <c r="FU59" i="1"/>
  <c r="FR30" i="1"/>
  <c r="HH30" i="1" s="1"/>
  <c r="FN121" i="1"/>
  <c r="HD121" i="1" s="1"/>
  <c r="GR309" i="1"/>
  <c r="HM309" i="1" s="1"/>
  <c r="GN127" i="1"/>
  <c r="FL308" i="1"/>
  <c r="DT130" i="1"/>
  <c r="AN130" i="1"/>
  <c r="FJ130" i="1" s="1"/>
  <c r="EO130" i="1"/>
  <c r="CY130" i="1"/>
  <c r="GE130" i="1" s="1"/>
  <c r="CD130" i="1"/>
  <c r="BI130" i="1"/>
  <c r="BI115" i="1"/>
  <c r="DT115" i="1"/>
  <c r="CD115" i="1"/>
  <c r="AN115" i="1"/>
  <c r="FJ115" i="1" s="1"/>
  <c r="EO115" i="1"/>
  <c r="CY115" i="1"/>
  <c r="GE115" i="1" s="1"/>
  <c r="GZ115" i="1" s="1"/>
  <c r="EH304" i="1"/>
  <c r="CR304" i="1"/>
  <c r="FC304" i="1"/>
  <c r="BW304" i="1"/>
  <c r="BB304" i="1"/>
  <c r="DM304" i="1"/>
  <c r="GS304" i="1" s="1"/>
  <c r="FI344" i="1"/>
  <c r="GY344" i="1" s="1"/>
  <c r="EA157" i="1"/>
  <c r="EV157" i="1"/>
  <c r="DF157" i="1"/>
  <c r="CK157" i="1"/>
  <c r="AU157" i="1"/>
  <c r="FQ157" i="1" s="1"/>
  <c r="BP157" i="1"/>
  <c r="GG331" i="1"/>
  <c r="HB331" i="1" s="1"/>
  <c r="FP208" i="1"/>
  <c r="GN92" i="1"/>
  <c r="FS91" i="1"/>
  <c r="HI91" i="1" s="1"/>
  <c r="GH82" i="1"/>
  <c r="GV80" i="1"/>
  <c r="GI79" i="1"/>
  <c r="HD79" i="1" s="1"/>
  <c r="FS72" i="1"/>
  <c r="HI72" i="1" s="1"/>
  <c r="GI71" i="1"/>
  <c r="GU63" i="1"/>
  <c r="FU174" i="1"/>
  <c r="GD251" i="1"/>
  <c r="FM243" i="1"/>
  <c r="FL29" i="1"/>
  <c r="FU121" i="1"/>
  <c r="EI130" i="1"/>
  <c r="CS130" i="1"/>
  <c r="FD130" i="1"/>
  <c r="DN130" i="1"/>
  <c r="GT130" i="1" s="1"/>
  <c r="BX130" i="1"/>
  <c r="BC130" i="1"/>
  <c r="GM167" i="1"/>
  <c r="HH167" i="1" s="1"/>
  <c r="GJ235" i="1"/>
  <c r="AQ162" i="1"/>
  <c r="ER162" i="1"/>
  <c r="DB162" i="1"/>
  <c r="BL162" i="1"/>
  <c r="DW162" i="1"/>
  <c r="CG162" i="1"/>
  <c r="GH142" i="1"/>
  <c r="FH283" i="1"/>
  <c r="GX283" i="1" s="1"/>
  <c r="FT82" i="1"/>
  <c r="HJ82" i="1" s="1"/>
  <c r="GJ81" i="1"/>
  <c r="GP79" i="1"/>
  <c r="GM72" i="1"/>
  <c r="HH72" i="1" s="1"/>
  <c r="FT174" i="1"/>
  <c r="HJ174" i="1" s="1"/>
  <c r="FL243" i="1"/>
  <c r="GA46" i="1"/>
  <c r="BT315" i="1"/>
  <c r="DJ315" i="1"/>
  <c r="AY315" i="1"/>
  <c r="CO315" i="1"/>
  <c r="EE315" i="1"/>
  <c r="EZ315" i="1"/>
  <c r="FQ127" i="1"/>
  <c r="EJ355" i="1"/>
  <c r="FE355" i="1"/>
  <c r="DO355" i="1"/>
  <c r="CT355" i="1"/>
  <c r="BD355" i="1"/>
  <c r="BY355" i="1"/>
  <c r="BL352" i="1"/>
  <c r="DW352" i="1"/>
  <c r="AQ352" i="1"/>
  <c r="FM352" i="1" s="1"/>
  <c r="DB352" i="1"/>
  <c r="GH352" i="1" s="1"/>
  <c r="CG352" i="1"/>
  <c r="ER352" i="1"/>
  <c r="GN339" i="1"/>
  <c r="GL334" i="1"/>
  <c r="GJ141" i="1"/>
  <c r="FR97" i="1"/>
  <c r="GA94" i="1"/>
  <c r="HQ94" i="1" s="1"/>
  <c r="FQ92" i="1"/>
  <c r="HG92" i="1" s="1"/>
  <c r="GI264" i="1"/>
  <c r="GD50" i="1"/>
  <c r="GR24" i="1"/>
  <c r="GS21" i="1"/>
  <c r="GK35" i="1"/>
  <c r="FM28" i="1"/>
  <c r="BC132" i="1"/>
  <c r="CS132" i="1"/>
  <c r="EI132" i="1"/>
  <c r="FD132" i="1"/>
  <c r="DN132" i="1"/>
  <c r="BX132" i="1"/>
  <c r="FY132" i="1" s="1"/>
  <c r="GO309" i="1"/>
  <c r="FD319" i="1"/>
  <c r="DN319" i="1"/>
  <c r="EI319" i="1"/>
  <c r="BC319" i="1"/>
  <c r="BX319" i="1"/>
  <c r="CS319" i="1"/>
  <c r="GH235" i="1"/>
  <c r="FK142" i="1"/>
  <c r="EI336" i="1"/>
  <c r="BX336" i="1"/>
  <c r="FD336" i="1"/>
  <c r="CS336" i="1"/>
  <c r="DN336" i="1"/>
  <c r="BC336" i="1"/>
  <c r="GC299" i="1"/>
  <c r="FX209" i="1"/>
  <c r="FY85" i="1"/>
  <c r="HO85" i="1" s="1"/>
  <c r="FS79" i="1"/>
  <c r="FK175" i="1"/>
  <c r="HA175" i="1" s="1"/>
  <c r="GA247" i="1"/>
  <c r="HQ247" i="1" s="1"/>
  <c r="GQ259" i="1"/>
  <c r="HL259" i="1" s="1"/>
  <c r="GO54" i="1"/>
  <c r="GQ39" i="1"/>
  <c r="GI30" i="1"/>
  <c r="GF118" i="1"/>
  <c r="HA118" i="1" s="1"/>
  <c r="CE317" i="1"/>
  <c r="AO317" i="1"/>
  <c r="FK317" i="1" s="1"/>
  <c r="BJ317" i="1"/>
  <c r="CZ317" i="1"/>
  <c r="EP317" i="1"/>
  <c r="DU317" i="1"/>
  <c r="GN341" i="1"/>
  <c r="BQ346" i="1"/>
  <c r="AV346" i="1"/>
  <c r="CL346" i="1"/>
  <c r="DG346" i="1"/>
  <c r="EW346" i="1"/>
  <c r="EB346" i="1"/>
  <c r="FP140" i="1"/>
  <c r="HF140" i="1" s="1"/>
  <c r="FH75" i="1"/>
  <c r="GX75" i="1" s="1"/>
  <c r="GC97" i="1"/>
  <c r="GS215" i="1"/>
  <c r="FK96" i="1"/>
  <c r="GQ83" i="1"/>
  <c r="GS65" i="1"/>
  <c r="HN65" i="1" s="1"/>
  <c r="FQ67" i="1"/>
  <c r="HG67" i="1" s="1"/>
  <c r="FL249" i="1"/>
  <c r="HB249" i="1" s="1"/>
  <c r="GU56" i="1"/>
  <c r="GE252" i="1"/>
  <c r="FX173" i="1"/>
  <c r="HN173" i="1" s="1"/>
  <c r="GT52" i="1"/>
  <c r="FT242" i="1"/>
  <c r="FW50" i="1"/>
  <c r="HM50" i="1" s="1"/>
  <c r="GA22" i="1"/>
  <c r="HQ22" i="1" s="1"/>
  <c r="FL19" i="1"/>
  <c r="HB19" i="1" s="1"/>
  <c r="GS38" i="1"/>
  <c r="FS14" i="1"/>
  <c r="HI14" i="1" s="1"/>
  <c r="GU8" i="1"/>
  <c r="FQ312" i="1"/>
  <c r="GM118" i="1"/>
  <c r="FV318" i="1"/>
  <c r="GG326" i="1"/>
  <c r="DT126" i="1"/>
  <c r="CD126" i="1"/>
  <c r="AN126" i="1"/>
  <c r="FJ126" i="1" s="1"/>
  <c r="EO126" i="1"/>
  <c r="CY126" i="1"/>
  <c r="GE126" i="1" s="1"/>
  <c r="BI126" i="1"/>
  <c r="GS300" i="1"/>
  <c r="HN300" i="1" s="1"/>
  <c r="BS157" i="1"/>
  <c r="ED157" i="1"/>
  <c r="CN157" i="1"/>
  <c r="AX157" i="1"/>
  <c r="FT157" i="1" s="1"/>
  <c r="EY157" i="1"/>
  <c r="DI157" i="1"/>
  <c r="GO157" i="1" s="1"/>
  <c r="AX169" i="1"/>
  <c r="ED169" i="1"/>
  <c r="CN169" i="1"/>
  <c r="EY169" i="1"/>
  <c r="BS169" i="1"/>
  <c r="DI169" i="1"/>
  <c r="DY77" i="1"/>
  <c r="CI77" i="1"/>
  <c r="BN77" i="1"/>
  <c r="DD77" i="1"/>
  <c r="GJ77" i="1" s="1"/>
  <c r="ET77" i="1"/>
  <c r="AS77" i="1"/>
  <c r="EE176" i="1"/>
  <c r="AY176" i="1"/>
  <c r="DJ176" i="1"/>
  <c r="GP176" i="1" s="1"/>
  <c r="CO176" i="1"/>
  <c r="EZ176" i="1"/>
  <c r="BT176" i="1"/>
  <c r="CU268" i="1"/>
  <c r="BE268" i="1"/>
  <c r="GA268" i="1" s="1"/>
  <c r="FF268" i="1"/>
  <c r="EK268" i="1"/>
  <c r="BZ268" i="1"/>
  <c r="DP268" i="1"/>
  <c r="GV268" i="1" s="1"/>
  <c r="HQ268" i="1" s="1"/>
  <c r="DW111" i="1"/>
  <c r="AQ111" i="1"/>
  <c r="CG111" i="1"/>
  <c r="DB111" i="1"/>
  <c r="GH111" i="1" s="1"/>
  <c r="ER111" i="1"/>
  <c r="BL111" i="1"/>
  <c r="FM111" i="1" s="1"/>
  <c r="DF267" i="1"/>
  <c r="AU267" i="1"/>
  <c r="FQ267" i="1" s="1"/>
  <c r="BP267" i="1"/>
  <c r="EA267" i="1"/>
  <c r="EV267" i="1"/>
  <c r="CK267" i="1"/>
  <c r="FH255" i="1"/>
  <c r="FR287" i="1"/>
  <c r="HH287" i="1" s="1"/>
  <c r="GD56" i="1"/>
  <c r="FL259" i="1"/>
  <c r="HB259" i="1" s="1"/>
  <c r="FJ37" i="1"/>
  <c r="GZ37" i="1" s="1"/>
  <c r="FJ28" i="1"/>
  <c r="GZ28" i="1" s="1"/>
  <c r="ES132" i="1"/>
  <c r="DC132" i="1"/>
  <c r="GI132" i="1" s="1"/>
  <c r="DX132" i="1"/>
  <c r="AR132" i="1"/>
  <c r="CH132" i="1"/>
  <c r="BM132" i="1"/>
  <c r="AA231" i="1"/>
  <c r="BQ230" i="1"/>
  <c r="DG230" i="1"/>
  <c r="GM230" i="1" s="1"/>
  <c r="CL230" i="1"/>
  <c r="EB230" i="1"/>
  <c r="AV230" i="1"/>
  <c r="EW230" i="1"/>
  <c r="FN117" i="1"/>
  <c r="FI307" i="1"/>
  <c r="GY307" i="1" s="1"/>
  <c r="EV161" i="1"/>
  <c r="DF161" i="1"/>
  <c r="BP161" i="1"/>
  <c r="EA161" i="1"/>
  <c r="CK161" i="1"/>
  <c r="AU161" i="1"/>
  <c r="GR148" i="1"/>
  <c r="GP334" i="1"/>
  <c r="HK334" i="1" s="1"/>
  <c r="GI288" i="1"/>
  <c r="HD288" i="1" s="1"/>
  <c r="FT286" i="1"/>
  <c r="HJ286" i="1" s="1"/>
  <c r="FZ284" i="1"/>
  <c r="HP284" i="1" s="1"/>
  <c r="GH283" i="1"/>
  <c r="HB205" i="1"/>
  <c r="HJ198" i="1"/>
  <c r="GV78" i="1"/>
  <c r="FQ255" i="1"/>
  <c r="FO67" i="1"/>
  <c r="HE67" i="1" s="1"/>
  <c r="FM253" i="1"/>
  <c r="FX56" i="1"/>
  <c r="HN56" i="1" s="1"/>
  <c r="FI28" i="1"/>
  <c r="GU326" i="1"/>
  <c r="HP326" i="1" s="1"/>
  <c r="DM131" i="1"/>
  <c r="BW131" i="1"/>
  <c r="EH131" i="1"/>
  <c r="CR131" i="1"/>
  <c r="BB131" i="1"/>
  <c r="FC131" i="1"/>
  <c r="FQ108" i="1"/>
  <c r="AQ355" i="1"/>
  <c r="DW355" i="1"/>
  <c r="BL355" i="1"/>
  <c r="ER355" i="1"/>
  <c r="DB355" i="1"/>
  <c r="GH355" i="1" s="1"/>
  <c r="CG355" i="1"/>
  <c r="GN286" i="1"/>
  <c r="GT284" i="1"/>
  <c r="FZ278" i="1"/>
  <c r="HP278" i="1" s="1"/>
  <c r="FN273" i="1"/>
  <c r="HD273" i="1" s="1"/>
  <c r="FJ78" i="1"/>
  <c r="GZ78" i="1" s="1"/>
  <c r="FI73" i="1"/>
  <c r="GY73" i="1" s="1"/>
  <c r="GM66" i="1"/>
  <c r="FK63" i="1"/>
  <c r="HA63" i="1" s="1"/>
  <c r="GI243" i="1"/>
  <c r="HD243" i="1" s="1"/>
  <c r="GG241" i="1"/>
  <c r="FP22" i="1"/>
  <c r="FV20" i="1"/>
  <c r="HL20" i="1" s="1"/>
  <c r="GO41" i="1"/>
  <c r="FX14" i="1"/>
  <c r="HN14" i="1" s="1"/>
  <c r="FW31" i="1"/>
  <c r="HM31" i="1" s="1"/>
  <c r="CF128" i="1"/>
  <c r="AP128" i="1"/>
  <c r="FL128" i="1" s="1"/>
  <c r="DV128" i="1"/>
  <c r="BK128" i="1"/>
  <c r="DA128" i="1"/>
  <c r="EQ128" i="1"/>
  <c r="EJ310" i="1"/>
  <c r="FE310" i="1"/>
  <c r="CT310" i="1"/>
  <c r="DO310" i="1"/>
  <c r="GU310" i="1" s="1"/>
  <c r="BD310" i="1"/>
  <c r="BY310" i="1"/>
  <c r="FI153" i="1"/>
  <c r="FU148" i="1"/>
  <c r="HK148" i="1" s="1"/>
  <c r="CO171" i="1"/>
  <c r="AY171" i="1"/>
  <c r="FU171" i="1" s="1"/>
  <c r="EZ171" i="1"/>
  <c r="DJ171" i="1"/>
  <c r="GP171" i="1" s="1"/>
  <c r="HK171" i="1" s="1"/>
  <c r="BT171" i="1"/>
  <c r="EE171" i="1"/>
  <c r="FS143" i="1"/>
  <c r="HI143" i="1" s="1"/>
  <c r="FH25" i="1"/>
  <c r="FI66" i="1"/>
  <c r="GY66" i="1" s="1"/>
  <c r="FU67" i="1"/>
  <c r="DU62" i="1"/>
  <c r="AO62" i="1"/>
  <c r="FK62" i="1" s="1"/>
  <c r="HA62" i="1" s="1"/>
  <c r="CE62" i="1"/>
  <c r="BJ62" i="1"/>
  <c r="EP62" i="1"/>
  <c r="CZ62" i="1"/>
  <c r="GF62" i="1" s="1"/>
  <c r="FO245" i="1"/>
  <c r="HE245" i="1" s="1"/>
  <c r="FK241" i="1"/>
  <c r="HA241" i="1" s="1"/>
  <c r="GJ22" i="1"/>
  <c r="FL6" i="1"/>
  <c r="HB6" i="1" s="1"/>
  <c r="FF128" i="1"/>
  <c r="DP128" i="1"/>
  <c r="BZ128" i="1"/>
  <c r="EK128" i="1"/>
  <c r="BE128" i="1"/>
  <c r="CU128" i="1"/>
  <c r="GQ307" i="1"/>
  <c r="EY125" i="1"/>
  <c r="AX125" i="1"/>
  <c r="BS125" i="1"/>
  <c r="CN125" i="1"/>
  <c r="ED125" i="1"/>
  <c r="DI125" i="1"/>
  <c r="DN160" i="1"/>
  <c r="BX160" i="1"/>
  <c r="EI160" i="1"/>
  <c r="CS160" i="1"/>
  <c r="BC160" i="1"/>
  <c r="FY160" i="1" s="1"/>
  <c r="FD160" i="1"/>
  <c r="EQ171" i="1"/>
  <c r="DA171" i="1"/>
  <c r="BK171" i="1"/>
  <c r="AP171" i="1"/>
  <c r="CF171" i="1"/>
  <c r="DV171" i="1"/>
  <c r="FO144" i="1"/>
  <c r="FJ334" i="1"/>
  <c r="FS288" i="1"/>
  <c r="HE186" i="1"/>
  <c r="FY274" i="1"/>
  <c r="GE263" i="1"/>
  <c r="GZ263" i="1" s="1"/>
  <c r="FT67" i="1"/>
  <c r="HJ67" i="1" s="1"/>
  <c r="GM261" i="1"/>
  <c r="FM260" i="1"/>
  <c r="GG52" i="1"/>
  <c r="GU241" i="1"/>
  <c r="FN22" i="1"/>
  <c r="GF38" i="1"/>
  <c r="AC325" i="1"/>
  <c r="EY324" i="1"/>
  <c r="ED324" i="1"/>
  <c r="DI324" i="1"/>
  <c r="AX324" i="1"/>
  <c r="CN324" i="1"/>
  <c r="BS324" i="1"/>
  <c r="FQ358" i="1"/>
  <c r="HG358" i="1" s="1"/>
  <c r="FZ152" i="1"/>
  <c r="EC171" i="1"/>
  <c r="CM171" i="1"/>
  <c r="AW171" i="1"/>
  <c r="FS171" i="1" s="1"/>
  <c r="EX171" i="1"/>
  <c r="DH171" i="1"/>
  <c r="BR171" i="1"/>
  <c r="FN335" i="1"/>
  <c r="HD335" i="1" s="1"/>
  <c r="DV342" i="1"/>
  <c r="DA342" i="1"/>
  <c r="GG342" i="1" s="1"/>
  <c r="AP342" i="1"/>
  <c r="CF342" i="1"/>
  <c r="BK342" i="1"/>
  <c r="EQ342" i="1"/>
  <c r="GL80" i="1"/>
  <c r="FN73" i="1"/>
  <c r="HD73" i="1" s="1"/>
  <c r="AU62" i="1"/>
  <c r="CK62" i="1"/>
  <c r="BP62" i="1"/>
  <c r="EV62" i="1"/>
  <c r="DF62" i="1"/>
  <c r="EA62" i="1"/>
  <c r="FJ59" i="1"/>
  <c r="GZ59" i="1" s="1"/>
  <c r="GS44" i="1"/>
  <c r="FZ38" i="1"/>
  <c r="HP38" i="1" s="1"/>
  <c r="GF11" i="1"/>
  <c r="GD32" i="1"/>
  <c r="GS27" i="1"/>
  <c r="HN27" i="1" s="1"/>
  <c r="GN312" i="1"/>
  <c r="HI312" i="1" s="1"/>
  <c r="EY136" i="1"/>
  <c r="DI136" i="1"/>
  <c r="BS136" i="1"/>
  <c r="CN136" i="1"/>
  <c r="AX136" i="1"/>
  <c r="FT136" i="1" s="1"/>
  <c r="ED136" i="1"/>
  <c r="DG137" i="1"/>
  <c r="EB137" i="1"/>
  <c r="EW137" i="1"/>
  <c r="AV137" i="1"/>
  <c r="BQ137" i="1"/>
  <c r="CL137" i="1"/>
  <c r="CK164" i="1"/>
  <c r="AU164" i="1"/>
  <c r="EV164" i="1"/>
  <c r="DF164" i="1"/>
  <c r="BP164" i="1"/>
  <c r="EA164" i="1"/>
  <c r="EG160" i="1"/>
  <c r="BV160" i="1"/>
  <c r="DL160" i="1"/>
  <c r="GR160" i="1" s="1"/>
  <c r="HM160" i="1" s="1"/>
  <c r="FB160" i="1"/>
  <c r="BA160" i="1"/>
  <c r="FW160" i="1" s="1"/>
  <c r="CQ160" i="1"/>
  <c r="CY163" i="1"/>
  <c r="GE163" i="1" s="1"/>
  <c r="BI163" i="1"/>
  <c r="DT163" i="1"/>
  <c r="CD163" i="1"/>
  <c r="AN163" i="1"/>
  <c r="FJ163" i="1" s="1"/>
  <c r="GZ163" i="1" s="1"/>
  <c r="EO163" i="1"/>
  <c r="FF342" i="1"/>
  <c r="EK342" i="1"/>
  <c r="BE342" i="1"/>
  <c r="GA342" i="1" s="1"/>
  <c r="CU342" i="1"/>
  <c r="BZ342" i="1"/>
  <c r="DP342" i="1"/>
  <c r="GC210" i="1"/>
  <c r="GC108" i="1"/>
  <c r="FL96" i="1"/>
  <c r="GV280" i="1"/>
  <c r="FX271" i="1"/>
  <c r="HN271" i="1" s="1"/>
  <c r="FO53" i="1"/>
  <c r="HE53" i="1" s="1"/>
  <c r="FZ43" i="1"/>
  <c r="HP43" i="1" s="1"/>
  <c r="GE121" i="1"/>
  <c r="GA309" i="1"/>
  <c r="HQ309" i="1" s="1"/>
  <c r="FW318" i="1"/>
  <c r="GH326" i="1"/>
  <c r="HC326" i="1" s="1"/>
  <c r="FD163" i="1"/>
  <c r="DN163" i="1"/>
  <c r="BX163" i="1"/>
  <c r="EI163" i="1"/>
  <c r="CS163" i="1"/>
  <c r="BC163" i="1"/>
  <c r="BQ151" i="1"/>
  <c r="EW151" i="1"/>
  <c r="DG151" i="1"/>
  <c r="GM151" i="1" s="1"/>
  <c r="EB151" i="1"/>
  <c r="CL151" i="1"/>
  <c r="AV151" i="1"/>
  <c r="GH332" i="1"/>
  <c r="GC274" i="1"/>
  <c r="GX274" i="1" s="1"/>
  <c r="BG354" i="1"/>
  <c r="CW354" i="1"/>
  <c r="EM354" i="1"/>
  <c r="DR354" i="1"/>
  <c r="CB354" i="1"/>
  <c r="AL354" i="1"/>
  <c r="GS97" i="1"/>
  <c r="GA275" i="1"/>
  <c r="FO271" i="1"/>
  <c r="HE271" i="1" s="1"/>
  <c r="FU257" i="1"/>
  <c r="HK257" i="1" s="1"/>
  <c r="GG58" i="1"/>
  <c r="HB58" i="1" s="1"/>
  <c r="GH246" i="1"/>
  <c r="FX59" i="1"/>
  <c r="HN59" i="1" s="1"/>
  <c r="FK14" i="1"/>
  <c r="GT11" i="1"/>
  <c r="GV5" i="1"/>
  <c r="FV127" i="1"/>
  <c r="FL135" i="1"/>
  <c r="GR343" i="1"/>
  <c r="BI347" i="1"/>
  <c r="EO347" i="1"/>
  <c r="CD347" i="1"/>
  <c r="DT347" i="1"/>
  <c r="AN347" i="1"/>
  <c r="CY347" i="1"/>
  <c r="GK339" i="1"/>
  <c r="HF339" i="1" s="1"/>
  <c r="CK353" i="1"/>
  <c r="AU353" i="1"/>
  <c r="BP353" i="1"/>
  <c r="EA353" i="1"/>
  <c r="EV353" i="1"/>
  <c r="DF353" i="1"/>
  <c r="CH268" i="1"/>
  <c r="AR268" i="1"/>
  <c r="DC268" i="1"/>
  <c r="GI268" i="1" s="1"/>
  <c r="ES268" i="1"/>
  <c r="BM268" i="1"/>
  <c r="DX268" i="1"/>
  <c r="BE76" i="1"/>
  <c r="EK76" i="1"/>
  <c r="BZ76" i="1"/>
  <c r="FF76" i="1"/>
  <c r="CU76" i="1"/>
  <c r="DP76" i="1"/>
  <c r="BI268" i="1"/>
  <c r="EO268" i="1"/>
  <c r="DT268" i="1"/>
  <c r="CY268" i="1"/>
  <c r="AN268" i="1"/>
  <c r="FJ268" i="1" s="1"/>
  <c r="CD268" i="1"/>
  <c r="AV111" i="1"/>
  <c r="FR111" i="1" s="1"/>
  <c r="EW111" i="1"/>
  <c r="DG111" i="1"/>
  <c r="BQ111" i="1"/>
  <c r="EB111" i="1"/>
  <c r="CL111" i="1"/>
  <c r="CW306" i="1"/>
  <c r="GC306" i="1" s="1"/>
  <c r="DR306" i="1"/>
  <c r="CB306" i="1"/>
  <c r="EM306" i="1"/>
  <c r="Q321" i="1"/>
  <c r="Q329" i="1"/>
  <c r="AL306" i="1"/>
  <c r="FH306" i="1" s="1"/>
  <c r="GX306" i="1" s="1"/>
  <c r="BG306" i="1"/>
  <c r="FU214" i="1"/>
  <c r="FX210" i="1"/>
  <c r="GI209" i="1"/>
  <c r="FR84" i="1"/>
  <c r="HI81" i="1"/>
  <c r="GA58" i="1"/>
  <c r="GI57" i="1"/>
  <c r="HD50" i="1"/>
  <c r="FX43" i="1"/>
  <c r="GO7" i="1"/>
  <c r="GU5" i="1"/>
  <c r="BH129" i="1"/>
  <c r="DS129" i="1"/>
  <c r="AM129" i="1"/>
  <c r="EN129" i="1"/>
  <c r="CX129" i="1"/>
  <c r="CC129" i="1"/>
  <c r="FI116" i="1"/>
  <c r="GY116" i="1" s="1"/>
  <c r="CC359" i="1"/>
  <c r="CX359" i="1"/>
  <c r="AM359" i="1"/>
  <c r="BH359" i="1"/>
  <c r="DS359" i="1"/>
  <c r="EN359" i="1"/>
  <c r="BN362" i="1"/>
  <c r="ET362" i="1"/>
  <c r="DD362" i="1"/>
  <c r="GJ362" i="1" s="1"/>
  <c r="DY362" i="1"/>
  <c r="CI362" i="1"/>
  <c r="AS362" i="1"/>
  <c r="AA237" i="1"/>
  <c r="EB236" i="1"/>
  <c r="EW236" i="1"/>
  <c r="AV236" i="1"/>
  <c r="DG236" i="1"/>
  <c r="GM236" i="1" s="1"/>
  <c r="CL236" i="1"/>
  <c r="BQ236" i="1"/>
  <c r="GT89" i="1"/>
  <c r="HQ177" i="1"/>
  <c r="FU63" i="1"/>
  <c r="FW250" i="1"/>
  <c r="HM250" i="1" s="1"/>
  <c r="HN243" i="1"/>
  <c r="FR5" i="1"/>
  <c r="HH5" i="1" s="1"/>
  <c r="HL120" i="1"/>
  <c r="CK315" i="1"/>
  <c r="DF315" i="1"/>
  <c r="AU315" i="1"/>
  <c r="BP315" i="1"/>
  <c r="EA315" i="1"/>
  <c r="EV315" i="1"/>
  <c r="AB357" i="1"/>
  <c r="EX356" i="1"/>
  <c r="EC356" i="1"/>
  <c r="AW356" i="1"/>
  <c r="BR356" i="1"/>
  <c r="DH356" i="1"/>
  <c r="CM356" i="1"/>
  <c r="GE235" i="1"/>
  <c r="GZ235" i="1" s="1"/>
  <c r="GC276" i="1"/>
  <c r="HE210" i="1"/>
  <c r="FX89" i="1"/>
  <c r="HN89" i="1" s="1"/>
  <c r="HQ87" i="1"/>
  <c r="FJ177" i="1"/>
  <c r="GZ177" i="1" s="1"/>
  <c r="GO266" i="1"/>
  <c r="HJ266" i="1" s="1"/>
  <c r="FX260" i="1"/>
  <c r="HF56" i="1"/>
  <c r="FO20" i="1"/>
  <c r="HC18" i="1"/>
  <c r="GL14" i="1"/>
  <c r="HG14" i="1" s="1"/>
  <c r="FP8" i="1"/>
  <c r="HF8" i="1" s="1"/>
  <c r="EU327" i="1"/>
  <c r="BO327" i="1"/>
  <c r="CJ327" i="1"/>
  <c r="AT327" i="1"/>
  <c r="DZ327" i="1"/>
  <c r="DE327" i="1"/>
  <c r="EK310" i="1"/>
  <c r="FF310" i="1"/>
  <c r="DP310" i="1"/>
  <c r="GV310" i="1" s="1"/>
  <c r="CU310" i="1"/>
  <c r="BE310" i="1"/>
  <c r="GA310" i="1" s="1"/>
  <c r="BZ310" i="1"/>
  <c r="FJ153" i="1"/>
  <c r="AZ171" i="1"/>
  <c r="FA171" i="1"/>
  <c r="DK171" i="1"/>
  <c r="BU171" i="1"/>
  <c r="EF171" i="1"/>
  <c r="CP171" i="1"/>
  <c r="GX30" i="1"/>
  <c r="FX213" i="1"/>
  <c r="HN213" i="1" s="1"/>
  <c r="HG208" i="1"/>
  <c r="HG272" i="1"/>
  <c r="HB271" i="1"/>
  <c r="BR68" i="1"/>
  <c r="EX68" i="1"/>
  <c r="EC68" i="1"/>
  <c r="CM68" i="1"/>
  <c r="AW68" i="1"/>
  <c r="FS68" i="1" s="1"/>
  <c r="DH68" i="1"/>
  <c r="GM55" i="1"/>
  <c r="GV12" i="1"/>
  <c r="HP30" i="1"/>
  <c r="BK132" i="1"/>
  <c r="EQ132" i="1"/>
  <c r="DA132" i="1"/>
  <c r="DV132" i="1"/>
  <c r="AP132" i="1"/>
  <c r="CF132" i="1"/>
  <c r="AS330" i="1"/>
  <c r="CI330" i="1"/>
  <c r="BN330" i="1"/>
  <c r="DY330" i="1"/>
  <c r="ET330" i="1"/>
  <c r="DD330" i="1"/>
  <c r="GJ330" i="1" s="1"/>
  <c r="GV358" i="1"/>
  <c r="DL359" i="1"/>
  <c r="GR359" i="1" s="1"/>
  <c r="FB359" i="1"/>
  <c r="BA359" i="1"/>
  <c r="FW359" i="1" s="1"/>
  <c r="HM359" i="1" s="1"/>
  <c r="CQ359" i="1"/>
  <c r="EG359" i="1"/>
  <c r="BV359" i="1"/>
  <c r="GC49" i="1"/>
  <c r="GX56" i="1"/>
  <c r="HJ288" i="1"/>
  <c r="HF284" i="1"/>
  <c r="HA248" i="1"/>
  <c r="HL56" i="1"/>
  <c r="FP51" i="1"/>
  <c r="HF51" i="1" s="1"/>
  <c r="GA120" i="1"/>
  <c r="HM112" i="1"/>
  <c r="GO339" i="1"/>
  <c r="HJ339" i="1" s="1"/>
  <c r="DZ154" i="1"/>
  <c r="DE154" i="1"/>
  <c r="GK154" i="1" s="1"/>
  <c r="CJ154" i="1"/>
  <c r="EU154" i="1"/>
  <c r="BO154" i="1"/>
  <c r="AT154" i="1"/>
  <c r="FP154" i="1" s="1"/>
  <c r="HF154" i="1" s="1"/>
  <c r="FZ209" i="1"/>
  <c r="HP209" i="1" s="1"/>
  <c r="HK56" i="1"/>
  <c r="HK48" i="1"/>
  <c r="FZ41" i="1"/>
  <c r="HP41" i="1" s="1"/>
  <c r="FT34" i="1"/>
  <c r="HJ34" i="1" s="1"/>
  <c r="GD4" i="1"/>
  <c r="DW322" i="1"/>
  <c r="ER322" i="1"/>
  <c r="DB322" i="1"/>
  <c r="CG322" i="1"/>
  <c r="BL322" i="1"/>
  <c r="AQ322" i="1"/>
  <c r="FM322" i="1" s="1"/>
  <c r="HA109" i="1"/>
  <c r="BT359" i="1"/>
  <c r="DJ359" i="1"/>
  <c r="AY359" i="1"/>
  <c r="FU359" i="1" s="1"/>
  <c r="CO359" i="1"/>
  <c r="EE359" i="1"/>
  <c r="EZ359" i="1"/>
  <c r="BU236" i="1"/>
  <c r="CP236" i="1"/>
  <c r="DK236" i="1"/>
  <c r="AE237" i="1"/>
  <c r="FA236" i="1"/>
  <c r="AZ236" i="1"/>
  <c r="EF236" i="1"/>
  <c r="DI353" i="1"/>
  <c r="BS353" i="1"/>
  <c r="AX353" i="1"/>
  <c r="EY353" i="1"/>
  <c r="CN353" i="1"/>
  <c r="ED353" i="1"/>
  <c r="GX81" i="1"/>
  <c r="FX286" i="1"/>
  <c r="HN286" i="1" s="1"/>
  <c r="GM276" i="1"/>
  <c r="FZ65" i="1"/>
  <c r="HP65" i="1" s="1"/>
  <c r="HB247" i="1"/>
  <c r="HJ40" i="1"/>
  <c r="BC355" i="1"/>
  <c r="FY355" i="1" s="1"/>
  <c r="EI355" i="1"/>
  <c r="BX355" i="1"/>
  <c r="CS355" i="1"/>
  <c r="DN355" i="1"/>
  <c r="GT355" i="1" s="1"/>
  <c r="FD355" i="1"/>
  <c r="DA352" i="1"/>
  <c r="AP352" i="1"/>
  <c r="CF352" i="1"/>
  <c r="DV352" i="1"/>
  <c r="BK352" i="1"/>
  <c r="EQ352" i="1"/>
  <c r="BQ349" i="1"/>
  <c r="EW349" i="1"/>
  <c r="AV349" i="1"/>
  <c r="EB349" i="1"/>
  <c r="CL349" i="1"/>
  <c r="FR349" i="1" s="1"/>
  <c r="DG349" i="1"/>
  <c r="GY331" i="1"/>
  <c r="GI87" i="1"/>
  <c r="GN71" i="1"/>
  <c r="FL64" i="1"/>
  <c r="HB64" i="1" s="1"/>
  <c r="CH60" i="1"/>
  <c r="ES60" i="1"/>
  <c r="DC60" i="1"/>
  <c r="GI60" i="1" s="1"/>
  <c r="BM60" i="1"/>
  <c r="AR60" i="1"/>
  <c r="FN60" i="1" s="1"/>
  <c r="DX60" i="1"/>
  <c r="BM306" i="1"/>
  <c r="ES306" i="1"/>
  <c r="DC306" i="1"/>
  <c r="GI306" i="1" s="1"/>
  <c r="DX306" i="1"/>
  <c r="CH306" i="1"/>
  <c r="AR306" i="1"/>
  <c r="W321" i="1"/>
  <c r="W329" i="1"/>
  <c r="HQ341" i="1"/>
  <c r="FZ142" i="1"/>
  <c r="EJ151" i="1"/>
  <c r="FE151" i="1"/>
  <c r="CT151" i="1"/>
  <c r="BY151" i="1"/>
  <c r="BD151" i="1"/>
  <c r="DO151" i="1"/>
  <c r="BT348" i="1"/>
  <c r="CO348" i="1"/>
  <c r="AY348" i="1"/>
  <c r="EZ348" i="1"/>
  <c r="DJ348" i="1"/>
  <c r="GP348" i="1" s="1"/>
  <c r="EE348" i="1"/>
  <c r="FH35" i="1"/>
  <c r="GX35" i="1" s="1"/>
  <c r="DR68" i="1"/>
  <c r="CW68" i="1"/>
  <c r="GC68" i="1" s="1"/>
  <c r="EM68" i="1"/>
  <c r="CB68" i="1"/>
  <c r="AL68" i="1"/>
  <c r="BG68" i="1"/>
  <c r="GP251" i="1"/>
  <c r="GV37" i="1"/>
  <c r="HM311" i="1"/>
  <c r="DY319" i="1"/>
  <c r="DD319" i="1"/>
  <c r="ET319" i="1"/>
  <c r="AS319" i="1"/>
  <c r="BN319" i="1"/>
  <c r="CI319" i="1"/>
  <c r="DW123" i="1"/>
  <c r="BL123" i="1"/>
  <c r="CG123" i="1"/>
  <c r="AQ123" i="1"/>
  <c r="ER123" i="1"/>
  <c r="DB123" i="1"/>
  <c r="DO156" i="1"/>
  <c r="BY156" i="1"/>
  <c r="CT156" i="1"/>
  <c r="BD156" i="1"/>
  <c r="FE156" i="1"/>
  <c r="EJ156" i="1"/>
  <c r="DL267" i="1"/>
  <c r="GR267" i="1" s="1"/>
  <c r="BV267" i="1"/>
  <c r="EG267" i="1"/>
  <c r="BA267" i="1"/>
  <c r="FW267" i="1" s="1"/>
  <c r="FB267" i="1"/>
  <c r="CQ267" i="1"/>
  <c r="ES302" i="1"/>
  <c r="DX302" i="1"/>
  <c r="BM302" i="1"/>
  <c r="AR302" i="1"/>
  <c r="DC302" i="1"/>
  <c r="GI302" i="1" s="1"/>
  <c r="CH302" i="1"/>
  <c r="BT302" i="1"/>
  <c r="EZ302" i="1"/>
  <c r="CO302" i="1"/>
  <c r="EE302" i="1"/>
  <c r="DJ302" i="1"/>
  <c r="GP302" i="1" s="1"/>
  <c r="AY302" i="1"/>
  <c r="GZ96" i="1"/>
  <c r="HI93" i="1"/>
  <c r="GY79" i="1"/>
  <c r="HM65" i="1"/>
  <c r="HF67" i="1"/>
  <c r="FN261" i="1"/>
  <c r="HD261" i="1" s="1"/>
  <c r="GU22" i="1"/>
  <c r="FK19" i="1"/>
  <c r="HA19" i="1" s="1"/>
  <c r="HD32" i="1"/>
  <c r="BP131" i="1"/>
  <c r="AU131" i="1"/>
  <c r="FQ131" i="1" s="1"/>
  <c r="CK131" i="1"/>
  <c r="EA131" i="1"/>
  <c r="EV131" i="1"/>
  <c r="DF131" i="1"/>
  <c r="GL131" i="1" s="1"/>
  <c r="HG131" i="1" s="1"/>
  <c r="GZ108" i="1"/>
  <c r="CM165" i="1"/>
  <c r="AW165" i="1"/>
  <c r="AB166" i="1"/>
  <c r="EX165" i="1"/>
  <c r="DH165" i="1"/>
  <c r="BR165" i="1"/>
  <c r="EC165" i="1"/>
  <c r="GQ140" i="1"/>
  <c r="CB330" i="1"/>
  <c r="AL330" i="1"/>
  <c r="BG330" i="1"/>
  <c r="DR330" i="1"/>
  <c r="EM330" i="1"/>
  <c r="CW330" i="1"/>
  <c r="BX69" i="1"/>
  <c r="FD69" i="1"/>
  <c r="EI69" i="1"/>
  <c r="DN69" i="1"/>
  <c r="BC69" i="1"/>
  <c r="CS69" i="1"/>
  <c r="EZ62" i="1"/>
  <c r="DJ62" i="1"/>
  <c r="BT62" i="1"/>
  <c r="CO62" i="1"/>
  <c r="EE62" i="1"/>
  <c r="AY62" i="1"/>
  <c r="HK241" i="1"/>
  <c r="HC32" i="1"/>
  <c r="DZ129" i="1"/>
  <c r="CJ129" i="1"/>
  <c r="AT129" i="1"/>
  <c r="FP129" i="1" s="1"/>
  <c r="HF129" i="1" s="1"/>
  <c r="EU129" i="1"/>
  <c r="DE129" i="1"/>
  <c r="GK129" i="1" s="1"/>
  <c r="BO129" i="1"/>
  <c r="CU138" i="1"/>
  <c r="BE138" i="1"/>
  <c r="BZ138" i="1"/>
  <c r="FF138" i="1"/>
  <c r="EK138" i="1"/>
  <c r="DP138" i="1"/>
  <c r="HJ167" i="1"/>
  <c r="CU351" i="1"/>
  <c r="DP351" i="1"/>
  <c r="FF351" i="1"/>
  <c r="BZ351" i="1"/>
  <c r="BE351" i="1"/>
  <c r="EK351" i="1"/>
  <c r="CH349" i="1"/>
  <c r="AR349" i="1"/>
  <c r="ES349" i="1"/>
  <c r="BM349" i="1"/>
  <c r="DX349" i="1"/>
  <c r="DC349" i="1"/>
  <c r="GI349" i="1" s="1"/>
  <c r="EA236" i="1"/>
  <c r="Z237" i="1"/>
  <c r="EV236" i="1"/>
  <c r="CK236" i="1"/>
  <c r="AU236" i="1"/>
  <c r="BP236" i="1"/>
  <c r="DF236" i="1"/>
  <c r="BN346" i="1"/>
  <c r="CI346" i="1"/>
  <c r="AS346" i="1"/>
  <c r="FO346" i="1" s="1"/>
  <c r="DD346" i="1"/>
  <c r="DY346" i="1"/>
  <c r="ET346" i="1"/>
  <c r="GC7" i="1"/>
  <c r="BG319" i="1"/>
  <c r="AL319" i="1"/>
  <c r="FH319" i="1" s="1"/>
  <c r="DR319" i="1"/>
  <c r="EM319" i="1"/>
  <c r="CW319" i="1"/>
  <c r="CB319" i="1"/>
  <c r="GD249" i="1"/>
  <c r="HL52" i="1"/>
  <c r="GT42" i="1"/>
  <c r="HH16" i="1"/>
  <c r="HD312" i="1"/>
  <c r="GZ301" i="1"/>
  <c r="GE149" i="1"/>
  <c r="HN144" i="1"/>
  <c r="BU151" i="1"/>
  <c r="AZ151" i="1"/>
  <c r="EF151" i="1"/>
  <c r="FA151" i="1"/>
  <c r="DK151" i="1"/>
  <c r="CP151" i="1"/>
  <c r="FV151" i="1" s="1"/>
  <c r="CK348" i="1"/>
  <c r="AU348" i="1"/>
  <c r="BP348" i="1"/>
  <c r="EA348" i="1"/>
  <c r="EV348" i="1"/>
  <c r="DF348" i="1"/>
  <c r="FH141" i="1"/>
  <c r="HF93" i="1"/>
  <c r="HO278" i="1"/>
  <c r="HC265" i="1"/>
  <c r="HA253" i="1"/>
  <c r="GD24" i="1"/>
  <c r="GY24" i="1" s="1"/>
  <c r="GZ21" i="1"/>
  <c r="DK136" i="1"/>
  <c r="EF136" i="1"/>
  <c r="BU136" i="1"/>
  <c r="CP136" i="1"/>
  <c r="AZ136" i="1"/>
  <c r="FA136" i="1"/>
  <c r="BJ128" i="1"/>
  <c r="DU128" i="1"/>
  <c r="AO128" i="1"/>
  <c r="EP128" i="1"/>
  <c r="CZ128" i="1"/>
  <c r="CE128" i="1"/>
  <c r="AH329" i="1"/>
  <c r="DN306" i="1"/>
  <c r="GT306" i="1" s="1"/>
  <c r="AH321" i="1"/>
  <c r="EI306" i="1"/>
  <c r="CS306" i="1"/>
  <c r="BX306" i="1"/>
  <c r="FD306" i="1"/>
  <c r="BC306" i="1"/>
  <c r="CQ113" i="1"/>
  <c r="BA113" i="1"/>
  <c r="FW113" i="1" s="1"/>
  <c r="FB113" i="1"/>
  <c r="DL113" i="1"/>
  <c r="BV113" i="1"/>
  <c r="EG113" i="1"/>
  <c r="DC156" i="1"/>
  <c r="ES156" i="1"/>
  <c r="DX156" i="1"/>
  <c r="CH156" i="1"/>
  <c r="AR156" i="1"/>
  <c r="BM156" i="1"/>
  <c r="HJ148" i="1"/>
  <c r="FO335" i="1"/>
  <c r="HE335" i="1" s="1"/>
  <c r="FN96" i="1"/>
  <c r="HD96" i="1" s="1"/>
  <c r="CZ70" i="1"/>
  <c r="BJ70" i="1"/>
  <c r="DU70" i="1"/>
  <c r="AO70" i="1"/>
  <c r="CE70" i="1"/>
  <c r="EP70" i="1"/>
  <c r="FW58" i="1"/>
  <c r="HM58" i="1" s="1"/>
  <c r="GN59" i="1"/>
  <c r="GY27" i="1"/>
  <c r="GQ229" i="1"/>
  <c r="HE326" i="1"/>
  <c r="CU158" i="1"/>
  <c r="DP158" i="1"/>
  <c r="GV158" i="1" s="1"/>
  <c r="FF158" i="1"/>
  <c r="BE158" i="1"/>
  <c r="GA158" i="1" s="1"/>
  <c r="HQ158" i="1" s="1"/>
  <c r="EK158" i="1"/>
  <c r="BZ158" i="1"/>
  <c r="FL260" i="1"/>
  <c r="HB260" i="1" s="1"/>
  <c r="FW47" i="1"/>
  <c r="HM47" i="1" s="1"/>
  <c r="FQ41" i="1"/>
  <c r="HG41" i="1" s="1"/>
  <c r="GM29" i="1"/>
  <c r="HQ121" i="1"/>
  <c r="CX128" i="1"/>
  <c r="CC128" i="1"/>
  <c r="AM128" i="1"/>
  <c r="EN128" i="1"/>
  <c r="BH128" i="1"/>
  <c r="DS128" i="1"/>
  <c r="BV314" i="1"/>
  <c r="FB314" i="1"/>
  <c r="DL314" i="1"/>
  <c r="CQ314" i="1"/>
  <c r="EG314" i="1"/>
  <c r="BA314" i="1"/>
  <c r="FW314" i="1" s="1"/>
  <c r="EZ113" i="1"/>
  <c r="DJ113" i="1"/>
  <c r="BT113" i="1"/>
  <c r="EE113" i="1"/>
  <c r="CO113" i="1"/>
  <c r="AY113" i="1"/>
  <c r="FU113" i="1" s="1"/>
  <c r="FY288" i="1"/>
  <c r="HO288" i="1" s="1"/>
  <c r="HN283" i="1"/>
  <c r="GL173" i="1"/>
  <c r="HG173" i="1" s="1"/>
  <c r="GK172" i="1"/>
  <c r="GG14" i="1"/>
  <c r="GS32" i="1"/>
  <c r="ES119" i="1"/>
  <c r="DC119" i="1"/>
  <c r="DX119" i="1"/>
  <c r="CH119" i="1"/>
  <c r="AR119" i="1"/>
  <c r="FN119" i="1" s="1"/>
  <c r="BM119" i="1"/>
  <c r="AM316" i="1"/>
  <c r="FI316" i="1" s="1"/>
  <c r="DS316" i="1"/>
  <c r="CC316" i="1"/>
  <c r="BH316" i="1"/>
  <c r="CX316" i="1"/>
  <c r="GD316" i="1" s="1"/>
  <c r="EN316" i="1"/>
  <c r="BT146" i="1"/>
  <c r="AY146" i="1"/>
  <c r="CO146" i="1"/>
  <c r="EE146" i="1"/>
  <c r="EZ146" i="1"/>
  <c r="DJ146" i="1"/>
  <c r="GC44" i="1"/>
  <c r="FX288" i="1"/>
  <c r="HN288" i="1" s="1"/>
  <c r="GF287" i="1"/>
  <c r="HJ264" i="1"/>
  <c r="HG174" i="1"/>
  <c r="HK24" i="1"/>
  <c r="HF46" i="1"/>
  <c r="FQ20" i="1"/>
  <c r="GU31" i="1"/>
  <c r="HH309" i="1"/>
  <c r="BQ327" i="1"/>
  <c r="CL327" i="1"/>
  <c r="AV327" i="1"/>
  <c r="EW327" i="1"/>
  <c r="EB327" i="1"/>
  <c r="DG327" i="1"/>
  <c r="GM327" i="1" s="1"/>
  <c r="FK112" i="1"/>
  <c r="HA112" i="1" s="1"/>
  <c r="U357" i="1"/>
  <c r="DV356" i="1"/>
  <c r="EQ356" i="1"/>
  <c r="DA356" i="1"/>
  <c r="AP356" i="1"/>
  <c r="BK356" i="1"/>
  <c r="CF356" i="1"/>
  <c r="EH362" i="1"/>
  <c r="CR362" i="1"/>
  <c r="BW362" i="1"/>
  <c r="FC362" i="1"/>
  <c r="BB362" i="1"/>
  <c r="DM362" i="1"/>
  <c r="EI147" i="1"/>
  <c r="CS147" i="1"/>
  <c r="BC147" i="1"/>
  <c r="FD147" i="1"/>
  <c r="BX147" i="1"/>
  <c r="DN147" i="1"/>
  <c r="GT147" i="1" s="1"/>
  <c r="AR33" i="1"/>
  <c r="CH33" i="1"/>
  <c r="DX33" i="1"/>
  <c r="DC33" i="1"/>
  <c r="GI33" i="1" s="1"/>
  <c r="BM33" i="1"/>
  <c r="ES33" i="1"/>
  <c r="DR160" i="1"/>
  <c r="CB160" i="1"/>
  <c r="AL160" i="1"/>
  <c r="EM160" i="1"/>
  <c r="CW160" i="1"/>
  <c r="BG160" i="1"/>
  <c r="HC83" i="1"/>
  <c r="HD271" i="1"/>
  <c r="HJ269" i="1"/>
  <c r="HD253" i="1"/>
  <c r="FI8" i="1"/>
  <c r="GY8" i="1" s="1"/>
  <c r="DV138" i="1"/>
  <c r="CF138" i="1"/>
  <c r="AP138" i="1"/>
  <c r="FL138" i="1" s="1"/>
  <c r="DA138" i="1"/>
  <c r="EQ138" i="1"/>
  <c r="BK138" i="1"/>
  <c r="GR339" i="1"/>
  <c r="HM339" i="1" s="1"/>
  <c r="EC337" i="1"/>
  <c r="CM337" i="1"/>
  <c r="BR337" i="1"/>
  <c r="DH337" i="1"/>
  <c r="GN337" i="1" s="1"/>
  <c r="EX337" i="1"/>
  <c r="AB360" i="1"/>
  <c r="AW337" i="1"/>
  <c r="GX116" i="1"/>
  <c r="FW243" i="1"/>
  <c r="HM243" i="1" s="1"/>
  <c r="GT45" i="1"/>
  <c r="HO45" i="1" s="1"/>
  <c r="HQ16" i="1"/>
  <c r="HC9" i="1"/>
  <c r="HC311" i="1"/>
  <c r="EF114" i="1"/>
  <c r="CP114" i="1"/>
  <c r="AZ114" i="1"/>
  <c r="FA114" i="1"/>
  <c r="DK114" i="1"/>
  <c r="BU114" i="1"/>
  <c r="HG299" i="1"/>
  <c r="AL60" i="1"/>
  <c r="DR60" i="1"/>
  <c r="CB60" i="1"/>
  <c r="EM60" i="1"/>
  <c r="CW60" i="1"/>
  <c r="GC60" i="1" s="1"/>
  <c r="BG60" i="1"/>
  <c r="GL81" i="1"/>
  <c r="HH257" i="1"/>
  <c r="GE259" i="1"/>
  <c r="HC38" i="1"/>
  <c r="HD34" i="1"/>
  <c r="GN27" i="1"/>
  <c r="BA327" i="1"/>
  <c r="FW327" i="1" s="1"/>
  <c r="BV327" i="1"/>
  <c r="FB327" i="1"/>
  <c r="CQ327" i="1"/>
  <c r="EG327" i="1"/>
  <c r="DL327" i="1"/>
  <c r="BI119" i="1"/>
  <c r="EO119" i="1"/>
  <c r="CY119" i="1"/>
  <c r="GE119" i="1" s="1"/>
  <c r="CD119" i="1"/>
  <c r="AN119" i="1"/>
  <c r="FJ119" i="1" s="1"/>
  <c r="GZ119" i="1" s="1"/>
  <c r="DT119" i="1"/>
  <c r="CD123" i="1"/>
  <c r="AN123" i="1"/>
  <c r="DT123" i="1"/>
  <c r="EO123" i="1"/>
  <c r="BI123" i="1"/>
  <c r="CY123" i="1"/>
  <c r="DY352" i="1"/>
  <c r="AS352" i="1"/>
  <c r="CI352" i="1"/>
  <c r="DD352" i="1"/>
  <c r="BN352" i="1"/>
  <c r="ET352" i="1"/>
  <c r="FQ141" i="1"/>
  <c r="AL356" i="1"/>
  <c r="CW356" i="1"/>
  <c r="GC356" i="1" s="1"/>
  <c r="Q357" i="1"/>
  <c r="EM356" i="1"/>
  <c r="BG356" i="1"/>
  <c r="CB356" i="1"/>
  <c r="DR356" i="1"/>
  <c r="GA80" i="1"/>
  <c r="HQ80" i="1" s="1"/>
  <c r="HP63" i="1"/>
  <c r="HH53" i="1"/>
  <c r="GQ49" i="1"/>
  <c r="GU27" i="1"/>
  <c r="BT133" i="1"/>
  <c r="EZ133" i="1"/>
  <c r="DJ133" i="1"/>
  <c r="AD134" i="1"/>
  <c r="EE133" i="1"/>
  <c r="CO133" i="1"/>
  <c r="AY133" i="1"/>
  <c r="HQ308" i="1"/>
  <c r="DN123" i="1"/>
  <c r="FD123" i="1"/>
  <c r="BX123" i="1"/>
  <c r="EI123" i="1"/>
  <c r="CS123" i="1"/>
  <c r="BC123" i="1"/>
  <c r="ED305" i="1"/>
  <c r="BS305" i="1"/>
  <c r="DI305" i="1"/>
  <c r="AC328" i="1"/>
  <c r="EY305" i="1"/>
  <c r="AX305" i="1"/>
  <c r="CN305" i="1"/>
  <c r="BK349" i="1"/>
  <c r="CF349" i="1"/>
  <c r="AP349" i="1"/>
  <c r="DV349" i="1"/>
  <c r="EQ349" i="1"/>
  <c r="DA349" i="1"/>
  <c r="DB155" i="1"/>
  <c r="ER155" i="1"/>
  <c r="BL155" i="1"/>
  <c r="AQ155" i="1"/>
  <c r="FM155" i="1" s="1"/>
  <c r="CG155" i="1"/>
  <c r="DW155" i="1"/>
  <c r="GV331" i="1"/>
  <c r="HQ331" i="1" s="1"/>
  <c r="FN84" i="1"/>
  <c r="HD84" i="1" s="1"/>
  <c r="HC48" i="1"/>
  <c r="HO35" i="1"/>
  <c r="GH31" i="1"/>
  <c r="HK309" i="1"/>
  <c r="GL127" i="1"/>
  <c r="GQ299" i="1"/>
  <c r="AQ359" i="1"/>
  <c r="ER359" i="1"/>
  <c r="DW359" i="1"/>
  <c r="DB359" i="1"/>
  <c r="BL359" i="1"/>
  <c r="CG359" i="1"/>
  <c r="EC354" i="1"/>
  <c r="AW354" i="1"/>
  <c r="EX354" i="1"/>
  <c r="DH354" i="1"/>
  <c r="GN354" i="1" s="1"/>
  <c r="HI354" i="1" s="1"/>
  <c r="CM354" i="1"/>
  <c r="BR354" i="1"/>
  <c r="FS354" i="1" s="1"/>
  <c r="AS154" i="1"/>
  <c r="CI154" i="1"/>
  <c r="DY154" i="1"/>
  <c r="BN154" i="1"/>
  <c r="DD154" i="1"/>
  <c r="ET154" i="1"/>
  <c r="DY157" i="1"/>
  <c r="CI157" i="1"/>
  <c r="AS157" i="1"/>
  <c r="BN157" i="1"/>
  <c r="DD157" i="1"/>
  <c r="ET157" i="1"/>
  <c r="AN336" i="1"/>
  <c r="CD336" i="1"/>
  <c r="BI336" i="1"/>
  <c r="EO336" i="1"/>
  <c r="DT336" i="1"/>
  <c r="CY336" i="1"/>
  <c r="GE336" i="1" s="1"/>
  <c r="GM97" i="1"/>
  <c r="GG56" i="1"/>
  <c r="HM24" i="1"/>
  <c r="HN21" i="1"/>
  <c r="HH300" i="1"/>
  <c r="DU170" i="1"/>
  <c r="CE170" i="1"/>
  <c r="AO170" i="1"/>
  <c r="FK170" i="1" s="1"/>
  <c r="HA170" i="1" s="1"/>
  <c r="EP170" i="1"/>
  <c r="CZ170" i="1"/>
  <c r="GF170" i="1" s="1"/>
  <c r="BJ170" i="1"/>
  <c r="CZ151" i="1"/>
  <c r="GF151" i="1" s="1"/>
  <c r="DU151" i="1"/>
  <c r="AO151" i="1"/>
  <c r="CE151" i="1"/>
  <c r="BJ151" i="1"/>
  <c r="EP151" i="1"/>
  <c r="GG213" i="1"/>
  <c r="HB84" i="1"/>
  <c r="GH81" i="1"/>
  <c r="HJ54" i="1"/>
  <c r="GJ244" i="1"/>
  <c r="GU20" i="1"/>
  <c r="FT5" i="1"/>
  <c r="EU128" i="1"/>
  <c r="DE128" i="1"/>
  <c r="AT128" i="1"/>
  <c r="FP128" i="1" s="1"/>
  <c r="DZ128" i="1"/>
  <c r="BO128" i="1"/>
  <c r="CJ128" i="1"/>
  <c r="CZ322" i="1"/>
  <c r="DU322" i="1"/>
  <c r="CE322" i="1"/>
  <c r="BJ322" i="1"/>
  <c r="EP322" i="1"/>
  <c r="AO322" i="1"/>
  <c r="V357" i="1"/>
  <c r="DB356" i="1"/>
  <c r="AQ356" i="1"/>
  <c r="FM356" i="1" s="1"/>
  <c r="ER356" i="1"/>
  <c r="CG356" i="1"/>
  <c r="BL356" i="1"/>
  <c r="DW356" i="1"/>
  <c r="BR347" i="1"/>
  <c r="AW347" i="1"/>
  <c r="FS347" i="1" s="1"/>
  <c r="CM347" i="1"/>
  <c r="EX347" i="1"/>
  <c r="DH347" i="1"/>
  <c r="EC347" i="1"/>
  <c r="BC354" i="1"/>
  <c r="EI354" i="1"/>
  <c r="FD354" i="1"/>
  <c r="CS354" i="1"/>
  <c r="BX354" i="1"/>
  <c r="DN354" i="1"/>
  <c r="GT354" i="1" s="1"/>
  <c r="BS236" i="1"/>
  <c r="AX236" i="1"/>
  <c r="FT236" i="1" s="1"/>
  <c r="ED236" i="1"/>
  <c r="DI236" i="1"/>
  <c r="GO236" i="1" s="1"/>
  <c r="CN236" i="1"/>
  <c r="AC237" i="1"/>
  <c r="EY236" i="1"/>
  <c r="DG342" i="1"/>
  <c r="GM342" i="1" s="1"/>
  <c r="EB342" i="1"/>
  <c r="EW342" i="1"/>
  <c r="BQ342" i="1"/>
  <c r="AV342" i="1"/>
  <c r="FR342" i="1" s="1"/>
  <c r="HH342" i="1" s="1"/>
  <c r="CL342" i="1"/>
  <c r="DE145" i="1"/>
  <c r="BO145" i="1"/>
  <c r="DZ145" i="1"/>
  <c r="CJ145" i="1"/>
  <c r="AT145" i="1"/>
  <c r="FP145" i="1" s="1"/>
  <c r="EU145" i="1"/>
  <c r="GF96" i="1"/>
  <c r="GR209" i="1"/>
  <c r="GD82" i="1"/>
  <c r="GY82" i="1" s="1"/>
  <c r="GZ79" i="1"/>
  <c r="HJ242" i="1"/>
  <c r="HP8" i="1"/>
  <c r="DG124" i="1"/>
  <c r="EW124" i="1"/>
  <c r="EB124" i="1"/>
  <c r="CL124" i="1"/>
  <c r="AV124" i="1"/>
  <c r="BQ124" i="1"/>
  <c r="BI131" i="1"/>
  <c r="DT131" i="1"/>
  <c r="CD131" i="1"/>
  <c r="AN131" i="1"/>
  <c r="FJ131" i="1" s="1"/>
  <c r="GZ131" i="1" s="1"/>
  <c r="EO131" i="1"/>
  <c r="CY131" i="1"/>
  <c r="GE131" i="1" s="1"/>
  <c r="GM150" i="1"/>
  <c r="HH150" i="1" s="1"/>
  <c r="CI268" i="1"/>
  <c r="AS268" i="1"/>
  <c r="DY268" i="1"/>
  <c r="ET268" i="1"/>
  <c r="BN268" i="1"/>
  <c r="DD268" i="1"/>
  <c r="DJ267" i="1"/>
  <c r="EE267" i="1"/>
  <c r="BT267" i="1"/>
  <c r="AY267" i="1"/>
  <c r="EZ267" i="1"/>
  <c r="CO267" i="1"/>
  <c r="FC76" i="1"/>
  <c r="EH76" i="1"/>
  <c r="BB76" i="1"/>
  <c r="CR76" i="1"/>
  <c r="BW76" i="1"/>
  <c r="DM76" i="1"/>
  <c r="GS76" i="1" s="1"/>
  <c r="BL302" i="1"/>
  <c r="ER302" i="1"/>
  <c r="AQ302" i="1"/>
  <c r="DB302" i="1"/>
  <c r="DW302" i="1"/>
  <c r="CG302" i="1"/>
  <c r="HB278" i="1"/>
  <c r="HG48" i="1"/>
  <c r="FV41" i="1"/>
  <c r="HL41" i="1" s="1"/>
  <c r="GT31" i="1"/>
  <c r="CX320" i="1"/>
  <c r="EN320" i="1"/>
  <c r="DS320" i="1"/>
  <c r="CC320" i="1"/>
  <c r="BH320" i="1"/>
  <c r="AM320" i="1"/>
  <c r="HC318" i="1"/>
  <c r="BM128" i="1"/>
  <c r="AR128" i="1"/>
  <c r="FN128" i="1" s="1"/>
  <c r="CH128" i="1"/>
  <c r="DX128" i="1"/>
  <c r="ES128" i="1"/>
  <c r="DC128" i="1"/>
  <c r="BH317" i="1"/>
  <c r="AM317" i="1"/>
  <c r="FI317" i="1" s="1"/>
  <c r="CC317" i="1"/>
  <c r="CX317" i="1"/>
  <c r="EN317" i="1"/>
  <c r="DS317" i="1"/>
  <c r="FS141" i="1"/>
  <c r="HI141" i="1" s="1"/>
  <c r="AR336" i="1"/>
  <c r="DX336" i="1"/>
  <c r="BM336" i="1"/>
  <c r="DC336" i="1"/>
  <c r="CH336" i="1"/>
  <c r="ES336" i="1"/>
  <c r="HH196" i="1"/>
  <c r="FU80" i="1"/>
  <c r="GH253" i="1"/>
  <c r="HH242" i="1"/>
  <c r="GS40" i="1"/>
  <c r="ER132" i="1"/>
  <c r="DB132" i="1"/>
  <c r="BL132" i="1"/>
  <c r="DW132" i="1"/>
  <c r="CG132" i="1"/>
  <c r="AQ132" i="1"/>
  <c r="AI357" i="1"/>
  <c r="EJ356" i="1"/>
  <c r="BD356" i="1"/>
  <c r="CT356" i="1"/>
  <c r="FE356" i="1"/>
  <c r="BY356" i="1"/>
  <c r="DO356" i="1"/>
  <c r="CY146" i="1"/>
  <c r="GE146" i="1" s="1"/>
  <c r="BI146" i="1"/>
  <c r="DT146" i="1"/>
  <c r="CD146" i="1"/>
  <c r="AN146" i="1"/>
  <c r="FJ146" i="1" s="1"/>
  <c r="EO146" i="1"/>
  <c r="GE251" i="1"/>
  <c r="GZ251" i="1" s="1"/>
  <c r="HB241" i="1"/>
  <c r="FO25" i="1"/>
  <c r="HE25" i="1" s="1"/>
  <c r="GS28" i="1"/>
  <c r="BY314" i="1"/>
  <c r="FE314" i="1"/>
  <c r="DO314" i="1"/>
  <c r="GU314" i="1" s="1"/>
  <c r="CT314" i="1"/>
  <c r="BD314" i="1"/>
  <c r="FZ314" i="1" s="1"/>
  <c r="EJ314" i="1"/>
  <c r="DM113" i="1"/>
  <c r="GS113" i="1" s="1"/>
  <c r="HN113" i="1" s="1"/>
  <c r="BW113" i="1"/>
  <c r="EH113" i="1"/>
  <c r="CR113" i="1"/>
  <c r="BB113" i="1"/>
  <c r="FX113" i="1" s="1"/>
  <c r="FC113" i="1"/>
  <c r="CI168" i="1"/>
  <c r="AS168" i="1"/>
  <c r="ET168" i="1"/>
  <c r="DD168" i="1"/>
  <c r="BN168" i="1"/>
  <c r="DY168" i="1"/>
  <c r="GI333" i="1"/>
  <c r="HD333" i="1" s="1"/>
  <c r="HB258" i="1"/>
  <c r="GZ35" i="1"/>
  <c r="BM327" i="1"/>
  <c r="CH327" i="1"/>
  <c r="ES327" i="1"/>
  <c r="AR327" i="1"/>
  <c r="DX327" i="1"/>
  <c r="DC327" i="1"/>
  <c r="CI230" i="1"/>
  <c r="DY230" i="1"/>
  <c r="AS230" i="1"/>
  <c r="FO230" i="1" s="1"/>
  <c r="BN230" i="1"/>
  <c r="DD230" i="1"/>
  <c r="GJ230" i="1" s="1"/>
  <c r="ET230" i="1"/>
  <c r="X231" i="1"/>
  <c r="BU330" i="1"/>
  <c r="AZ330" i="1"/>
  <c r="FV330" i="1" s="1"/>
  <c r="CP330" i="1"/>
  <c r="EF330" i="1"/>
  <c r="FA330" i="1"/>
  <c r="DK330" i="1"/>
  <c r="GN288" i="1"/>
  <c r="HQ173" i="1"/>
  <c r="HP241" i="1"/>
  <c r="HN301" i="1"/>
  <c r="FV108" i="1"/>
  <c r="HL108" i="1" s="1"/>
  <c r="CT164" i="1"/>
  <c r="FE164" i="1"/>
  <c r="DO164" i="1"/>
  <c r="BY164" i="1"/>
  <c r="EJ164" i="1"/>
  <c r="BD164" i="1"/>
  <c r="BL168" i="1"/>
  <c r="DW168" i="1"/>
  <c r="CG168" i="1"/>
  <c r="AQ168" i="1"/>
  <c r="FM168" i="1" s="1"/>
  <c r="ER168" i="1"/>
  <c r="DB168" i="1"/>
  <c r="FS148" i="1"/>
  <c r="U361" i="1"/>
  <c r="EQ338" i="1"/>
  <c r="BK338" i="1"/>
  <c r="CF338" i="1"/>
  <c r="DV338" i="1"/>
  <c r="DA338" i="1"/>
  <c r="AP338" i="1"/>
  <c r="GZ140" i="1"/>
  <c r="GO280" i="1"/>
  <c r="HL177" i="1"/>
  <c r="FR65" i="1"/>
  <c r="HH250" i="1"/>
  <c r="GS244" i="1"/>
  <c r="HD42" i="1"/>
  <c r="GG40" i="1"/>
  <c r="HB40" i="1" s="1"/>
  <c r="AN171" i="1"/>
  <c r="FJ171" i="1" s="1"/>
  <c r="EO171" i="1"/>
  <c r="CY171" i="1"/>
  <c r="GE171" i="1" s="1"/>
  <c r="BI171" i="1"/>
  <c r="DT171" i="1"/>
  <c r="CD171" i="1"/>
  <c r="AJ361" i="1"/>
  <c r="CU338" i="1"/>
  <c r="DP338" i="1"/>
  <c r="BZ338" i="1"/>
  <c r="EK338" i="1"/>
  <c r="FF338" i="1"/>
  <c r="BE338" i="1"/>
  <c r="GA338" i="1" s="1"/>
  <c r="FD145" i="1"/>
  <c r="DN145" i="1"/>
  <c r="GT145" i="1" s="1"/>
  <c r="BX145" i="1"/>
  <c r="EI145" i="1"/>
  <c r="CS145" i="1"/>
  <c r="BC145" i="1"/>
  <c r="FY145" i="1" s="1"/>
  <c r="GC265" i="1"/>
  <c r="GX210" i="1"/>
  <c r="GG96" i="1"/>
  <c r="GS92" i="1"/>
  <c r="HQ280" i="1"/>
  <c r="GT256" i="1"/>
  <c r="HG38" i="1"/>
  <c r="GM11" i="1"/>
  <c r="HH11" i="1" s="1"/>
  <c r="GT300" i="1"/>
  <c r="EX161" i="1"/>
  <c r="DH161" i="1"/>
  <c r="BR161" i="1"/>
  <c r="EC161" i="1"/>
  <c r="CM161" i="1"/>
  <c r="AW161" i="1"/>
  <c r="CS171" i="1"/>
  <c r="BC171" i="1"/>
  <c r="FD171" i="1"/>
  <c r="DN171" i="1"/>
  <c r="BX171" i="1"/>
  <c r="EI171" i="1"/>
  <c r="GM142" i="1"/>
  <c r="EB162" i="1"/>
  <c r="CL162" i="1"/>
  <c r="AV162" i="1"/>
  <c r="DG162" i="1"/>
  <c r="GM162" i="1" s="1"/>
  <c r="BQ162" i="1"/>
  <c r="EW162" i="1"/>
  <c r="FM332" i="1"/>
  <c r="HC332" i="1" s="1"/>
  <c r="AL362" i="1"/>
  <c r="CB362" i="1"/>
  <c r="CW362" i="1"/>
  <c r="EM362" i="1"/>
  <c r="DR362" i="1"/>
  <c r="BG362" i="1"/>
  <c r="FM24" i="1"/>
  <c r="HC24" i="1" s="1"/>
  <c r="GI44" i="1"/>
  <c r="BI26" i="1"/>
  <c r="AN26" i="1"/>
  <c r="CY26" i="1"/>
  <c r="GE26" i="1" s="1"/>
  <c r="DT26" i="1"/>
  <c r="EO26" i="1"/>
  <c r="CD26" i="1"/>
  <c r="EA133" i="1"/>
  <c r="EV133" i="1"/>
  <c r="BP133" i="1"/>
  <c r="DF133" i="1"/>
  <c r="AU133" i="1"/>
  <c r="FQ133" i="1" s="1"/>
  <c r="Z134" i="1"/>
  <c r="CK133" i="1"/>
  <c r="DY323" i="1"/>
  <c r="ET323" i="1"/>
  <c r="DD323" i="1"/>
  <c r="CI323" i="1"/>
  <c r="AS323" i="1"/>
  <c r="BN323" i="1"/>
  <c r="BY322" i="1"/>
  <c r="FE322" i="1"/>
  <c r="CT322" i="1"/>
  <c r="DO322" i="1"/>
  <c r="GU322" i="1" s="1"/>
  <c r="HP322" i="1" s="1"/>
  <c r="EJ322" i="1"/>
  <c r="BD322" i="1"/>
  <c r="FZ322" i="1" s="1"/>
  <c r="BW114" i="1"/>
  <c r="EH114" i="1"/>
  <c r="CR114" i="1"/>
  <c r="BB114" i="1"/>
  <c r="FX114" i="1" s="1"/>
  <c r="FC114" i="1"/>
  <c r="DM114" i="1"/>
  <c r="GS114" i="1" s="1"/>
  <c r="DE354" i="1"/>
  <c r="BO354" i="1"/>
  <c r="AT354" i="1"/>
  <c r="DZ354" i="1"/>
  <c r="GK354" i="1" s="1"/>
  <c r="EU354" i="1"/>
  <c r="CJ354" i="1"/>
  <c r="EA342" i="1"/>
  <c r="EV342" i="1"/>
  <c r="AU342" i="1"/>
  <c r="FQ342" i="1" s="1"/>
  <c r="CK342" i="1"/>
  <c r="DF342" i="1"/>
  <c r="GL342" i="1" s="1"/>
  <c r="BP342" i="1"/>
  <c r="FO140" i="1"/>
  <c r="HE140" i="1" s="1"/>
  <c r="CU176" i="1"/>
  <c r="BE176" i="1"/>
  <c r="GA176" i="1" s="1"/>
  <c r="DP176" i="1"/>
  <c r="EK176" i="1"/>
  <c r="BZ176" i="1"/>
  <c r="FF176" i="1"/>
  <c r="BQ302" i="1"/>
  <c r="EW302" i="1"/>
  <c r="EB302" i="1"/>
  <c r="AV302" i="1"/>
  <c r="FR302" i="1" s="1"/>
  <c r="DG302" i="1"/>
  <c r="CL302" i="1"/>
  <c r="DY10" i="1"/>
  <c r="AS10" i="1"/>
  <c r="DD10" i="1"/>
  <c r="ET10" i="1"/>
  <c r="CI10" i="1"/>
  <c r="BN10" i="1"/>
  <c r="FO10" i="1" s="1"/>
  <c r="BG314" i="1"/>
  <c r="CB314" i="1"/>
  <c r="AL314" i="1"/>
  <c r="EM314" i="1"/>
  <c r="CW314" i="1"/>
  <c r="DR314" i="1"/>
  <c r="GG87" i="1"/>
  <c r="BN70" i="1"/>
  <c r="CI70" i="1"/>
  <c r="DY70" i="1"/>
  <c r="AS70" i="1"/>
  <c r="DD70" i="1"/>
  <c r="GJ70" i="1" s="1"/>
  <c r="ET70" i="1"/>
  <c r="GV58" i="1"/>
  <c r="FL246" i="1"/>
  <c r="HF312" i="1"/>
  <c r="GM112" i="1"/>
  <c r="HH112" i="1" s="1"/>
  <c r="HM300" i="1"/>
  <c r="HE339" i="1"/>
  <c r="BN349" i="1"/>
  <c r="CI349" i="1"/>
  <c r="AS349" i="1"/>
  <c r="FO349" i="1" s="1"/>
  <c r="ET349" i="1"/>
  <c r="DY349" i="1"/>
  <c r="DD349" i="1"/>
  <c r="GP143" i="1"/>
  <c r="FH15" i="1"/>
  <c r="GX15" i="1" s="1"/>
  <c r="BG315" i="1"/>
  <c r="AL315" i="1"/>
  <c r="FH315" i="1" s="1"/>
  <c r="CB315" i="1"/>
  <c r="CW315" i="1"/>
  <c r="DR315" i="1"/>
  <c r="EM315" i="1"/>
  <c r="FS269" i="1"/>
  <c r="CK69" i="1"/>
  <c r="AU69" i="1"/>
  <c r="EV69" i="1"/>
  <c r="DF69" i="1"/>
  <c r="EA69" i="1"/>
  <c r="BP69" i="1"/>
  <c r="FV59" i="1"/>
  <c r="FT244" i="1"/>
  <c r="HJ244" i="1" s="1"/>
  <c r="HN49" i="1"/>
  <c r="FN15" i="1"/>
  <c r="FI229" i="1"/>
  <c r="EX138" i="1"/>
  <c r="EC138" i="1"/>
  <c r="CM138" i="1"/>
  <c r="AW138" i="1"/>
  <c r="FS138" i="1" s="1"/>
  <c r="BR138" i="1"/>
  <c r="DH138" i="1"/>
  <c r="GN138" i="1" s="1"/>
  <c r="FZ332" i="1"/>
  <c r="GC257" i="1"/>
  <c r="HQ198" i="1"/>
  <c r="GI265" i="1"/>
  <c r="AQ70" i="1"/>
  <c r="DB70" i="1"/>
  <c r="BL70" i="1"/>
  <c r="ER70" i="1"/>
  <c r="DW70" i="1"/>
  <c r="CG70" i="1"/>
  <c r="FJ246" i="1"/>
  <c r="GZ246" i="1" s="1"/>
  <c r="BT316" i="1"/>
  <c r="AY316" i="1"/>
  <c r="CO316" i="1"/>
  <c r="FU316" i="1" s="1"/>
  <c r="EE316" i="1"/>
  <c r="DJ316" i="1"/>
  <c r="GP316" i="1" s="1"/>
  <c r="EZ316" i="1"/>
  <c r="BL354" i="1"/>
  <c r="DW354" i="1"/>
  <c r="CG354" i="1"/>
  <c r="AQ354" i="1"/>
  <c r="ER354" i="1"/>
  <c r="DB354" i="1"/>
  <c r="AR151" i="1"/>
  <c r="CH151" i="1"/>
  <c r="BM151" i="1"/>
  <c r="FN151" i="1" s="1"/>
  <c r="DX151" i="1"/>
  <c r="ES151" i="1"/>
  <c r="DC151" i="1"/>
  <c r="GC8" i="1"/>
  <c r="GK210" i="1"/>
  <c r="GN208" i="1"/>
  <c r="HI208" i="1" s="1"/>
  <c r="FU83" i="1"/>
  <c r="HK83" i="1" s="1"/>
  <c r="GT262" i="1"/>
  <c r="FW256" i="1"/>
  <c r="HM256" i="1" s="1"/>
  <c r="CO68" i="1"/>
  <c r="AY68" i="1"/>
  <c r="EE68" i="1"/>
  <c r="DJ68" i="1"/>
  <c r="BT68" i="1"/>
  <c r="EZ68" i="1"/>
  <c r="FY247" i="1"/>
  <c r="HO247" i="1" s="1"/>
  <c r="GD260" i="1"/>
  <c r="GY260" i="1" s="1"/>
  <c r="GE54" i="1"/>
  <c r="FV172" i="1"/>
  <c r="HL172" i="1" s="1"/>
  <c r="GO47" i="1"/>
  <c r="GN33" i="1"/>
  <c r="GJ109" i="1"/>
  <c r="BI304" i="1"/>
  <c r="CY304" i="1"/>
  <c r="GE304" i="1" s="1"/>
  <c r="DT304" i="1"/>
  <c r="AN304" i="1"/>
  <c r="EO304" i="1"/>
  <c r="CD304" i="1"/>
  <c r="DN359" i="1"/>
  <c r="EI359" i="1"/>
  <c r="BC359" i="1"/>
  <c r="CS359" i="1"/>
  <c r="FD359" i="1"/>
  <c r="BX359" i="1"/>
  <c r="FF157" i="1"/>
  <c r="DP157" i="1"/>
  <c r="GV157" i="1" s="1"/>
  <c r="BE157" i="1"/>
  <c r="CU157" i="1"/>
  <c r="EK157" i="1"/>
  <c r="BZ157" i="1"/>
  <c r="GQ331" i="1"/>
  <c r="HL331" i="1" s="1"/>
  <c r="FH29" i="1"/>
  <c r="FU209" i="1"/>
  <c r="FZ264" i="1"/>
  <c r="HP264" i="1" s="1"/>
  <c r="FM263" i="1"/>
  <c r="HC263" i="1" s="1"/>
  <c r="HM67" i="1"/>
  <c r="GM249" i="1"/>
  <c r="HH249" i="1" s="1"/>
  <c r="FZ242" i="1"/>
  <c r="HP242" i="1" s="1"/>
  <c r="FT21" i="1"/>
  <c r="HJ21" i="1" s="1"/>
  <c r="DE26" i="1"/>
  <c r="GK26" i="1" s="1"/>
  <c r="DZ26" i="1"/>
  <c r="AT26" i="1"/>
  <c r="FP26" i="1" s="1"/>
  <c r="HF26" i="1" s="1"/>
  <c r="EU26" i="1"/>
  <c r="BO26" i="1"/>
  <c r="CJ26" i="1"/>
  <c r="BZ314" i="1"/>
  <c r="CU314" i="1"/>
  <c r="BE314" i="1"/>
  <c r="FF314" i="1"/>
  <c r="DP314" i="1"/>
  <c r="GV314" i="1" s="1"/>
  <c r="EK314" i="1"/>
  <c r="FD113" i="1"/>
  <c r="DN113" i="1"/>
  <c r="BX113" i="1"/>
  <c r="EI113" i="1"/>
  <c r="CS113" i="1"/>
  <c r="BC113" i="1"/>
  <c r="FP150" i="1"/>
  <c r="AV154" i="1"/>
  <c r="CL154" i="1"/>
  <c r="EB154" i="1"/>
  <c r="EW154" i="1"/>
  <c r="DG154" i="1"/>
  <c r="BQ154" i="1"/>
  <c r="GC246" i="1"/>
  <c r="HQ214" i="1"/>
  <c r="FK83" i="1"/>
  <c r="HA83" i="1" s="1"/>
  <c r="GF266" i="1"/>
  <c r="FQ264" i="1"/>
  <c r="HG264" i="1" s="1"/>
  <c r="GI174" i="1"/>
  <c r="GA53" i="1"/>
  <c r="HQ53" i="1" s="1"/>
  <c r="GY19" i="1"/>
  <c r="GA27" i="1"/>
  <c r="HQ27" i="1" s="1"/>
  <c r="DW114" i="1"/>
  <c r="CG114" i="1"/>
  <c r="AQ114" i="1"/>
  <c r="DB114" i="1"/>
  <c r="GH114" i="1" s="1"/>
  <c r="ER114" i="1"/>
  <c r="BL114" i="1"/>
  <c r="FM109" i="1"/>
  <c r="HC109" i="1" s="1"/>
  <c r="HG344" i="1"/>
  <c r="FW341" i="1"/>
  <c r="HM341" i="1" s="1"/>
  <c r="DM236" i="1"/>
  <c r="BW236" i="1"/>
  <c r="FC236" i="1"/>
  <c r="AG237" i="1"/>
  <c r="EH236" i="1"/>
  <c r="BB236" i="1"/>
  <c r="CR236" i="1"/>
  <c r="GV143" i="1"/>
  <c r="HQ143" i="1" s="1"/>
  <c r="FH332" i="1"/>
  <c r="FO84" i="1"/>
  <c r="HE84" i="1" s="1"/>
  <c r="GI262" i="1"/>
  <c r="GL66" i="1"/>
  <c r="FL256" i="1"/>
  <c r="HB256" i="1" s="1"/>
  <c r="FV25" i="1"/>
  <c r="HL25" i="1" s="1"/>
  <c r="GU12" i="1"/>
  <c r="GN9" i="1"/>
  <c r="FN31" i="1"/>
  <c r="HD31" i="1" s="1"/>
  <c r="EK132" i="1"/>
  <c r="FF132" i="1"/>
  <c r="BZ132" i="1"/>
  <c r="CU132" i="1"/>
  <c r="DP132" i="1"/>
  <c r="BE132" i="1"/>
  <c r="GA132" i="1" s="1"/>
  <c r="HA308" i="1"/>
  <c r="EN138" i="1"/>
  <c r="CC138" i="1"/>
  <c r="AM138" i="1"/>
  <c r="FI138" i="1" s="1"/>
  <c r="CX138" i="1"/>
  <c r="BH138" i="1"/>
  <c r="DS138" i="1"/>
  <c r="EG304" i="1"/>
  <c r="FB304" i="1"/>
  <c r="DL304" i="1"/>
  <c r="BA304" i="1"/>
  <c r="BV304" i="1"/>
  <c r="CQ304" i="1"/>
  <c r="FN341" i="1"/>
  <c r="HD341" i="1" s="1"/>
  <c r="DZ157" i="1"/>
  <c r="BO157" i="1"/>
  <c r="CJ157" i="1"/>
  <c r="AT157" i="1"/>
  <c r="EU157" i="1"/>
  <c r="DE157" i="1"/>
  <c r="GK157" i="1" s="1"/>
  <c r="GX50" i="1"/>
  <c r="GZ91" i="1"/>
  <c r="GO74" i="1"/>
  <c r="FZ72" i="1"/>
  <c r="HP72" i="1" s="1"/>
  <c r="GK66" i="1"/>
  <c r="FZ253" i="1"/>
  <c r="HP253" i="1" s="1"/>
  <c r="FS38" i="1"/>
  <c r="HI38" i="1" s="1"/>
  <c r="GA29" i="1"/>
  <c r="HQ29" i="1" s="1"/>
  <c r="HE344" i="1"/>
  <c r="HQ339" i="1"/>
  <c r="DP362" i="1"/>
  <c r="EK362" i="1"/>
  <c r="BZ362" i="1"/>
  <c r="FF362" i="1"/>
  <c r="BE362" i="1"/>
  <c r="CU362" i="1"/>
  <c r="FT333" i="1"/>
  <c r="FR140" i="1"/>
  <c r="HH140" i="1" s="1"/>
  <c r="FH51" i="1"/>
  <c r="FR288" i="1"/>
  <c r="HH288" i="1" s="1"/>
  <c r="HD284" i="1"/>
  <c r="FL270" i="1"/>
  <c r="HB270" i="1" s="1"/>
  <c r="FQ261" i="1"/>
  <c r="GD57" i="1"/>
  <c r="GH245" i="1"/>
  <c r="FL25" i="1"/>
  <c r="GV312" i="1"/>
  <c r="HQ312" i="1" s="1"/>
  <c r="FX127" i="1"/>
  <c r="HN127" i="1" s="1"/>
  <c r="EQ359" i="1"/>
  <c r="BK359" i="1"/>
  <c r="AP359" i="1"/>
  <c r="DV359" i="1"/>
  <c r="DA359" i="1"/>
  <c r="CF359" i="1"/>
  <c r="GI141" i="1"/>
  <c r="HD141" i="1" s="1"/>
  <c r="DS336" i="1"/>
  <c r="CX336" i="1"/>
  <c r="BH336" i="1"/>
  <c r="AM336" i="1"/>
  <c r="CC336" i="1"/>
  <c r="EN336" i="1"/>
  <c r="FH144" i="1"/>
  <c r="GV79" i="1"/>
  <c r="HQ79" i="1" s="1"/>
  <c r="HN72" i="1"/>
  <c r="HI71" i="1"/>
  <c r="BK69" i="1"/>
  <c r="AP69" i="1"/>
  <c r="CF69" i="1"/>
  <c r="DV69" i="1"/>
  <c r="EQ69" i="1"/>
  <c r="DA69" i="1"/>
  <c r="FV246" i="1"/>
  <c r="HL246" i="1" s="1"/>
  <c r="GR53" i="1"/>
  <c r="HM53" i="1" s="1"/>
  <c r="HI25" i="1"/>
  <c r="GD23" i="1"/>
  <c r="HA40" i="1"/>
  <c r="FZ11" i="1"/>
  <c r="GR4" i="1"/>
  <c r="DH126" i="1"/>
  <c r="EX126" i="1"/>
  <c r="BR126" i="1"/>
  <c r="AW126" i="1"/>
  <c r="FS126" i="1" s="1"/>
  <c r="CM126" i="1"/>
  <c r="EC126" i="1"/>
  <c r="GN126" i="1" s="1"/>
  <c r="AR314" i="1"/>
  <c r="CH314" i="1"/>
  <c r="BM314" i="1"/>
  <c r="ES314" i="1"/>
  <c r="DC314" i="1"/>
  <c r="DX314" i="1"/>
  <c r="DV113" i="1"/>
  <c r="DA113" i="1"/>
  <c r="GG113" i="1" s="1"/>
  <c r="HB113" i="1" s="1"/>
  <c r="EQ113" i="1"/>
  <c r="CF113" i="1"/>
  <c r="BK113" i="1"/>
  <c r="AP113" i="1"/>
  <c r="FL113" i="1" s="1"/>
  <c r="FU344" i="1"/>
  <c r="HK344" i="1" s="1"/>
  <c r="DJ337" i="1"/>
  <c r="BT337" i="1"/>
  <c r="EZ337" i="1"/>
  <c r="AY337" i="1"/>
  <c r="CO337" i="1"/>
  <c r="AD360" i="1"/>
  <c r="EE337" i="1"/>
  <c r="FH288" i="1"/>
  <c r="GX288" i="1" s="1"/>
  <c r="GF84" i="1"/>
  <c r="GY74" i="1"/>
  <c r="GJ72" i="1"/>
  <c r="HE72" i="1" s="1"/>
  <c r="GK59" i="1"/>
  <c r="HF59" i="1" s="1"/>
  <c r="HM241" i="1"/>
  <c r="GU48" i="1"/>
  <c r="HF23" i="1"/>
  <c r="GM40" i="1"/>
  <c r="HH40" i="1" s="1"/>
  <c r="FI34" i="1"/>
  <c r="GY34" i="1" s="1"/>
  <c r="GO135" i="1"/>
  <c r="BL119" i="1"/>
  <c r="CG119" i="1"/>
  <c r="AQ119" i="1"/>
  <c r="DW119" i="1"/>
  <c r="ER119" i="1"/>
  <c r="DB119" i="1"/>
  <c r="FM110" i="1"/>
  <c r="HJ153" i="1"/>
  <c r="FZ150" i="1"/>
  <c r="HP150" i="1" s="1"/>
  <c r="FM149" i="1"/>
  <c r="HC149" i="1" s="1"/>
  <c r="GA144" i="1"/>
  <c r="HQ144" i="1" s="1"/>
  <c r="CK77" i="1"/>
  <c r="EA77" i="1"/>
  <c r="AU77" i="1"/>
  <c r="EV77" i="1"/>
  <c r="BP77" i="1"/>
  <c r="DF77" i="1"/>
  <c r="GL77" i="1" s="1"/>
  <c r="DB10" i="1"/>
  <c r="AQ10" i="1"/>
  <c r="CG10" i="1"/>
  <c r="ER10" i="1"/>
  <c r="DW10" i="1"/>
  <c r="BL10" i="1"/>
  <c r="FP94" i="1"/>
  <c r="HF94" i="1" s="1"/>
  <c r="HH255" i="1"/>
  <c r="HN52" i="1"/>
  <c r="HI242" i="1"/>
  <c r="HB24" i="1"/>
  <c r="GN10" i="1"/>
  <c r="EV124" i="1"/>
  <c r="DF124" i="1"/>
  <c r="BP124" i="1"/>
  <c r="CK124" i="1"/>
  <c r="EA124" i="1"/>
  <c r="AU124" i="1"/>
  <c r="GG301" i="1"/>
  <c r="FY150" i="1"/>
  <c r="HO150" i="1" s="1"/>
  <c r="GU144" i="1"/>
  <c r="HP144" i="1" s="1"/>
  <c r="GE144" i="1"/>
  <c r="FH250" i="1"/>
  <c r="GX250" i="1" s="1"/>
  <c r="FR93" i="1"/>
  <c r="HH93" i="1" s="1"/>
  <c r="FT75" i="1"/>
  <c r="HJ75" i="1" s="1"/>
  <c r="HQ257" i="1"/>
  <c r="HN252" i="1"/>
  <c r="HL258" i="1"/>
  <c r="GU51" i="1"/>
  <c r="FT44" i="1"/>
  <c r="HJ44" i="1" s="1"/>
  <c r="GE19" i="1"/>
  <c r="GZ19" i="1" s="1"/>
  <c r="GV39" i="1"/>
  <c r="HM312" i="1"/>
  <c r="HF118" i="1"/>
  <c r="FQ112" i="1"/>
  <c r="HG112" i="1" s="1"/>
  <c r="DJ355" i="1"/>
  <c r="EZ355" i="1"/>
  <c r="CO355" i="1"/>
  <c r="BT355" i="1"/>
  <c r="EE355" i="1"/>
  <c r="AY355" i="1"/>
  <c r="HD339" i="1"/>
  <c r="HC140" i="1"/>
  <c r="FH7" i="1"/>
  <c r="GX7" i="1" s="1"/>
  <c r="FU97" i="1"/>
  <c r="GS96" i="1"/>
  <c r="GL93" i="1"/>
  <c r="GJ89" i="1"/>
  <c r="GL177" i="1"/>
  <c r="HG177" i="1" s="1"/>
  <c r="GG80" i="1"/>
  <c r="FQ73" i="1"/>
  <c r="HM175" i="1"/>
  <c r="GP65" i="1"/>
  <c r="FN67" i="1"/>
  <c r="HD67" i="1" s="1"/>
  <c r="FB61" i="1"/>
  <c r="DL61" i="1"/>
  <c r="GR61" i="1" s="1"/>
  <c r="BA61" i="1"/>
  <c r="CQ61" i="1"/>
  <c r="EG61" i="1"/>
  <c r="BV61" i="1"/>
  <c r="GP173" i="1"/>
  <c r="FS12" i="1"/>
  <c r="HI12" i="1" s="1"/>
  <c r="DT310" i="1"/>
  <c r="CY310" i="1"/>
  <c r="GE310" i="1" s="1"/>
  <c r="EO310" i="1"/>
  <c r="CD310" i="1"/>
  <c r="AN310" i="1"/>
  <c r="BI310" i="1"/>
  <c r="FQ153" i="1"/>
  <c r="CQ161" i="1"/>
  <c r="BA161" i="1"/>
  <c r="FB161" i="1"/>
  <c r="DL161" i="1"/>
  <c r="BV161" i="1"/>
  <c r="EG161" i="1"/>
  <c r="AN160" i="1"/>
  <c r="FJ160" i="1" s="1"/>
  <c r="CD160" i="1"/>
  <c r="DT160" i="1"/>
  <c r="EO160" i="1"/>
  <c r="CY160" i="1"/>
  <c r="GE160" i="1" s="1"/>
  <c r="BI160" i="1"/>
  <c r="FA162" i="1"/>
  <c r="DK162" i="1"/>
  <c r="BU162" i="1"/>
  <c r="AZ162" i="1"/>
  <c r="CP162" i="1"/>
  <c r="EF162" i="1"/>
  <c r="FQ332" i="1"/>
  <c r="HG332" i="1" s="1"/>
  <c r="HJ207" i="1"/>
  <c r="EM146" i="1"/>
  <c r="DR146" i="1"/>
  <c r="CB146" i="1"/>
  <c r="AL146" i="1"/>
  <c r="BG146" i="1"/>
  <c r="CW146" i="1"/>
  <c r="GR213" i="1"/>
  <c r="HM213" i="1" s="1"/>
  <c r="GU214" i="1"/>
  <c r="GE214" i="1"/>
  <c r="GZ214" i="1" s="1"/>
  <c r="GN282" i="1"/>
  <c r="HI282" i="1" s="1"/>
  <c r="HB65" i="1"/>
  <c r="GU254" i="1"/>
  <c r="FY246" i="1"/>
  <c r="HO246" i="1" s="1"/>
  <c r="GM244" i="1"/>
  <c r="GK242" i="1"/>
  <c r="DK26" i="1"/>
  <c r="EF26" i="1"/>
  <c r="AZ26" i="1"/>
  <c r="FA26" i="1"/>
  <c r="BU26" i="1"/>
  <c r="CP26" i="1"/>
  <c r="GM35" i="1"/>
  <c r="FT6" i="1"/>
  <c r="HJ6" i="1" s="1"/>
  <c r="HE5" i="1"/>
  <c r="BC314" i="1"/>
  <c r="BX314" i="1"/>
  <c r="CS314" i="1"/>
  <c r="FD314" i="1"/>
  <c r="DN314" i="1"/>
  <c r="GT314" i="1" s="1"/>
  <c r="EI314" i="1"/>
  <c r="HH358" i="1"/>
  <c r="GV152" i="1"/>
  <c r="DC161" i="1"/>
  <c r="BM161" i="1"/>
  <c r="DX161" i="1"/>
  <c r="CH161" i="1"/>
  <c r="AR161" i="1"/>
  <c r="FN161" i="1" s="1"/>
  <c r="ES161" i="1"/>
  <c r="ED171" i="1"/>
  <c r="EY171" i="1"/>
  <c r="DI171" i="1"/>
  <c r="BS171" i="1"/>
  <c r="AX171" i="1"/>
  <c r="FT171" i="1" s="1"/>
  <c r="CN171" i="1"/>
  <c r="HE196" i="1"/>
  <c r="GV276" i="1"/>
  <c r="HQ276" i="1" s="1"/>
  <c r="HN246" i="1"/>
  <c r="GV23" i="1"/>
  <c r="GP40" i="1"/>
  <c r="GV300" i="1"/>
  <c r="HQ300" i="1" s="1"/>
  <c r="FO153" i="1"/>
  <c r="HE153" i="1" s="1"/>
  <c r="BZ163" i="1"/>
  <c r="EK163" i="1"/>
  <c r="CU163" i="1"/>
  <c r="BE163" i="1"/>
  <c r="GA163" i="1" s="1"/>
  <c r="HQ163" i="1" s="1"/>
  <c r="FF163" i="1"/>
  <c r="DP163" i="1"/>
  <c r="GV163" i="1" s="1"/>
  <c r="GO142" i="1"/>
  <c r="HJ142" i="1" s="1"/>
  <c r="ET345" i="1"/>
  <c r="DY345" i="1"/>
  <c r="DD345" i="1"/>
  <c r="BN345" i="1"/>
  <c r="CI345" i="1"/>
  <c r="AS345" i="1"/>
  <c r="FR215" i="1"/>
  <c r="FW257" i="1"/>
  <c r="HM257" i="1" s="1"/>
  <c r="GP64" i="1"/>
  <c r="GI58" i="1"/>
  <c r="GU59" i="1"/>
  <c r="FM54" i="1"/>
  <c r="HE16" i="1"/>
  <c r="HF12" i="1"/>
  <c r="FL31" i="1"/>
  <c r="HB31" i="1" s="1"/>
  <c r="CS323" i="1"/>
  <c r="BX323" i="1"/>
  <c r="BC323" i="1"/>
  <c r="EI323" i="1"/>
  <c r="FD323" i="1"/>
  <c r="DN323" i="1"/>
  <c r="GT323" i="1" s="1"/>
  <c r="CQ306" i="1"/>
  <c r="EG306" i="1"/>
  <c r="BA306" i="1"/>
  <c r="FB306" i="1"/>
  <c r="AF329" i="1"/>
  <c r="AF321" i="1"/>
  <c r="DL306" i="1"/>
  <c r="BV306" i="1"/>
  <c r="FW306" i="1" s="1"/>
  <c r="FY152" i="1"/>
  <c r="HO152" i="1" s="1"/>
  <c r="FL150" i="1"/>
  <c r="HB150" i="1" s="1"/>
  <c r="FI288" i="1"/>
  <c r="FL287" i="1"/>
  <c r="HB287" i="1" s="1"/>
  <c r="GP284" i="1"/>
  <c r="GF262" i="1"/>
  <c r="GI66" i="1"/>
  <c r="GY256" i="1"/>
  <c r="HK249" i="1"/>
  <c r="GS248" i="1"/>
  <c r="EC61" i="1"/>
  <c r="CM61" i="1"/>
  <c r="AW61" i="1"/>
  <c r="DH61" i="1"/>
  <c r="GN61" i="1" s="1"/>
  <c r="EX61" i="1"/>
  <c r="BR61" i="1"/>
  <c r="GV17" i="1"/>
  <c r="HQ17" i="1" s="1"/>
  <c r="HE4" i="1"/>
  <c r="HA309" i="1"/>
  <c r="CE327" i="1"/>
  <c r="AO327" i="1"/>
  <c r="BJ327" i="1"/>
  <c r="EP327" i="1"/>
  <c r="DU327" i="1"/>
  <c r="CZ327" i="1"/>
  <c r="DS305" i="1"/>
  <c r="EN305" i="1"/>
  <c r="BH305" i="1"/>
  <c r="R328" i="1"/>
  <c r="CC305" i="1"/>
  <c r="CX305" i="1"/>
  <c r="AM305" i="1"/>
  <c r="FI305" i="1" s="1"/>
  <c r="GA150" i="1"/>
  <c r="HQ150" i="1" s="1"/>
  <c r="FN149" i="1"/>
  <c r="AY154" i="1"/>
  <c r="BT154" i="1"/>
  <c r="EZ154" i="1"/>
  <c r="DJ154" i="1"/>
  <c r="GP154" i="1" s="1"/>
  <c r="EE154" i="1"/>
  <c r="CO154" i="1"/>
  <c r="FU55" i="1"/>
  <c r="HK55" i="1" s="1"/>
  <c r="GQ21" i="1"/>
  <c r="HL21" i="1" s="1"/>
  <c r="FI11" i="1"/>
  <c r="GY11" i="1" s="1"/>
  <c r="GP30" i="1"/>
  <c r="HK30" i="1" s="1"/>
  <c r="FW120" i="1"/>
  <c r="GA112" i="1"/>
  <c r="BI317" i="1"/>
  <c r="EO317" i="1"/>
  <c r="CD317" i="1"/>
  <c r="AN317" i="1"/>
  <c r="CY317" i="1"/>
  <c r="GE317" i="1" s="1"/>
  <c r="DT317" i="1"/>
  <c r="AV359" i="1"/>
  <c r="BQ359" i="1"/>
  <c r="EB359" i="1"/>
  <c r="EW359" i="1"/>
  <c r="CL359" i="1"/>
  <c r="DG359" i="1"/>
  <c r="EG77" i="1"/>
  <c r="BA77" i="1"/>
  <c r="BV77" i="1"/>
  <c r="CQ77" i="1"/>
  <c r="DL77" i="1"/>
  <c r="GR77" i="1" s="1"/>
  <c r="FB77" i="1"/>
  <c r="EV33" i="1"/>
  <c r="CK33" i="1"/>
  <c r="AU33" i="1"/>
  <c r="FQ33" i="1" s="1"/>
  <c r="EA33" i="1"/>
  <c r="BP33" i="1"/>
  <c r="DF33" i="1"/>
  <c r="FQ280" i="1"/>
  <c r="HG280" i="1" s="1"/>
  <c r="GT71" i="1"/>
  <c r="GF58" i="1"/>
  <c r="BK119" i="1"/>
  <c r="EQ119" i="1"/>
  <c r="DA119" i="1"/>
  <c r="DV119" i="1"/>
  <c r="CF119" i="1"/>
  <c r="AP119" i="1"/>
  <c r="FL119" i="1" s="1"/>
  <c r="GS159" i="1"/>
  <c r="BP347" i="1"/>
  <c r="AU347" i="1"/>
  <c r="EV347" i="1"/>
  <c r="EA347" i="1"/>
  <c r="CK347" i="1"/>
  <c r="DF347" i="1"/>
  <c r="BV354" i="1"/>
  <c r="FB354" i="1"/>
  <c r="DL354" i="1"/>
  <c r="GR354" i="1" s="1"/>
  <c r="EG354" i="1"/>
  <c r="CQ354" i="1"/>
  <c r="BA354" i="1"/>
  <c r="FC170" i="1"/>
  <c r="DM170" i="1"/>
  <c r="BW170" i="1"/>
  <c r="EH170" i="1"/>
  <c r="CR170" i="1"/>
  <c r="BB170" i="1"/>
  <c r="BR348" i="1"/>
  <c r="AW348" i="1"/>
  <c r="CM348" i="1"/>
  <c r="EC348" i="1"/>
  <c r="EX348" i="1"/>
  <c r="DH348" i="1"/>
  <c r="BG139" i="1"/>
  <c r="CW139" i="1"/>
  <c r="CB139" i="1"/>
  <c r="AL139" i="1"/>
  <c r="DR139" i="1"/>
  <c r="EM139" i="1"/>
  <c r="GN278" i="1"/>
  <c r="FZ177" i="1"/>
  <c r="HP177" i="1" s="1"/>
  <c r="GQ256" i="1"/>
  <c r="HL256" i="1" s="1"/>
  <c r="FT63" i="1"/>
  <c r="HJ63" i="1" s="1"/>
  <c r="GN55" i="1"/>
  <c r="FK24" i="1"/>
  <c r="HA24" i="1" s="1"/>
  <c r="GA7" i="1"/>
  <c r="HQ7" i="1" s="1"/>
  <c r="GR121" i="1"/>
  <c r="HM121" i="1" s="1"/>
  <c r="CR317" i="1"/>
  <c r="BB317" i="1"/>
  <c r="BW317" i="1"/>
  <c r="DM317" i="1"/>
  <c r="FC317" i="1"/>
  <c r="EH317" i="1"/>
  <c r="CP125" i="1"/>
  <c r="AZ125" i="1"/>
  <c r="EF125" i="1"/>
  <c r="FA125" i="1"/>
  <c r="BU125" i="1"/>
  <c r="DK125" i="1"/>
  <c r="GJ142" i="1"/>
  <c r="FJ332" i="1"/>
  <c r="GZ332" i="1" s="1"/>
  <c r="GX55" i="1"/>
  <c r="FH117" i="1"/>
  <c r="GX117" i="1" s="1"/>
  <c r="HM71" i="1"/>
  <c r="GD58" i="1"/>
  <c r="GK45" i="1"/>
  <c r="HF45" i="1" s="1"/>
  <c r="FT18" i="1"/>
  <c r="GR8" i="1"/>
  <c r="HM8" i="1" s="1"/>
  <c r="DX133" i="1"/>
  <c r="CH133" i="1"/>
  <c r="BM133" i="1"/>
  <c r="AR133" i="1"/>
  <c r="FN133" i="1" s="1"/>
  <c r="HD133" i="1" s="1"/>
  <c r="ES133" i="1"/>
  <c r="DC133" i="1"/>
  <c r="GI133" i="1" s="1"/>
  <c r="W134" i="1"/>
  <c r="FB320" i="1"/>
  <c r="DL320" i="1"/>
  <c r="EG320" i="1"/>
  <c r="CQ320" i="1"/>
  <c r="BV320" i="1"/>
  <c r="BA320" i="1"/>
  <c r="HG141" i="1"/>
  <c r="GC48" i="1"/>
  <c r="FH175" i="1"/>
  <c r="GX175" i="1" s="1"/>
  <c r="FI257" i="1"/>
  <c r="HD252" i="1"/>
  <c r="HG39" i="1"/>
  <c r="FM11" i="1"/>
  <c r="HC11" i="1" s="1"/>
  <c r="FY30" i="1"/>
  <c r="HO30" i="1" s="1"/>
  <c r="GP121" i="1"/>
  <c r="EC323" i="1"/>
  <c r="CM323" i="1"/>
  <c r="EX323" i="1"/>
  <c r="DH323" i="1"/>
  <c r="GN323" i="1" s="1"/>
  <c r="BR323" i="1"/>
  <c r="AW323" i="1"/>
  <c r="FS323" i="1" s="1"/>
  <c r="HI323" i="1" s="1"/>
  <c r="FD115" i="1"/>
  <c r="BX115" i="1"/>
  <c r="EI115" i="1"/>
  <c r="CS115" i="1"/>
  <c r="BC115" i="1"/>
  <c r="DN115" i="1"/>
  <c r="GT115" i="1" s="1"/>
  <c r="BS316" i="1"/>
  <c r="AX316" i="1"/>
  <c r="FT316" i="1" s="1"/>
  <c r="CN316" i="1"/>
  <c r="ED316" i="1"/>
  <c r="DI316" i="1"/>
  <c r="EY316" i="1"/>
  <c r="FS343" i="1"/>
  <c r="HI343" i="1" s="1"/>
  <c r="HE235" i="1"/>
  <c r="GC261" i="1"/>
  <c r="GX261" i="1" s="1"/>
  <c r="FO81" i="1"/>
  <c r="HE81" i="1" s="1"/>
  <c r="HC247" i="1"/>
  <c r="FQ53" i="1"/>
  <c r="HG53" i="1" s="1"/>
  <c r="GV46" i="1"/>
  <c r="GR42" i="1"/>
  <c r="HM42" i="1" s="1"/>
  <c r="GP17" i="1"/>
  <c r="HK17" i="1" s="1"/>
  <c r="HF16" i="1"/>
  <c r="FS29" i="1"/>
  <c r="HI29" i="1" s="1"/>
  <c r="GJ135" i="1"/>
  <c r="EO319" i="1"/>
  <c r="CY319" i="1"/>
  <c r="GE319" i="1" s="1"/>
  <c r="DT319" i="1"/>
  <c r="BI319" i="1"/>
  <c r="AN319" i="1"/>
  <c r="CD319" i="1"/>
  <c r="HI339" i="1"/>
  <c r="AW362" i="1"/>
  <c r="EC362" i="1"/>
  <c r="EX362" i="1"/>
  <c r="BR362" i="1"/>
  <c r="CM362" i="1"/>
  <c r="DH362" i="1"/>
  <c r="HE141" i="1"/>
  <c r="FN93" i="1"/>
  <c r="HD93" i="1" s="1"/>
  <c r="GV265" i="1"/>
  <c r="FJ173" i="1"/>
  <c r="GZ173" i="1" s="1"/>
  <c r="GM23" i="1"/>
  <c r="HH23" i="1" s="1"/>
  <c r="GM6" i="1"/>
  <c r="GH28" i="1"/>
  <c r="BS327" i="1"/>
  <c r="CN327" i="1"/>
  <c r="AX327" i="1"/>
  <c r="EY327" i="1"/>
  <c r="ED327" i="1"/>
  <c r="DI327" i="1"/>
  <c r="HK112" i="1"/>
  <c r="HO308" i="1"/>
  <c r="FB115" i="1"/>
  <c r="DL115" i="1"/>
  <c r="BV115" i="1"/>
  <c r="EG115" i="1"/>
  <c r="CQ115" i="1"/>
  <c r="BA115" i="1"/>
  <c r="FW115" i="1" s="1"/>
  <c r="BV119" i="1"/>
  <c r="DL119" i="1"/>
  <c r="GR119" i="1" s="1"/>
  <c r="EG119" i="1"/>
  <c r="BA119" i="1"/>
  <c r="FB119" i="1"/>
  <c r="CQ119" i="1"/>
  <c r="CL305" i="1"/>
  <c r="AV305" i="1"/>
  <c r="DG305" i="1"/>
  <c r="BQ305" i="1"/>
  <c r="EB305" i="1"/>
  <c r="AA328" i="1"/>
  <c r="EW305" i="1"/>
  <c r="FW340" i="1"/>
  <c r="HM340" i="1" s="1"/>
  <c r="AN362" i="1"/>
  <c r="CD362" i="1"/>
  <c r="DT362" i="1"/>
  <c r="CY362" i="1"/>
  <c r="GE362" i="1" s="1"/>
  <c r="BI362" i="1"/>
  <c r="EO362" i="1"/>
  <c r="EP162" i="1"/>
  <c r="CZ162" i="1"/>
  <c r="GF162" i="1" s="1"/>
  <c r="BJ162" i="1"/>
  <c r="DU162" i="1"/>
  <c r="CE162" i="1"/>
  <c r="AO162" i="1"/>
  <c r="FK162" i="1" s="1"/>
  <c r="HA162" i="1" s="1"/>
  <c r="GT331" i="1"/>
  <c r="GX285" i="1"/>
  <c r="HB213" i="1"/>
  <c r="HK208" i="1"/>
  <c r="GF89" i="1"/>
  <c r="GN79" i="1"/>
  <c r="HI79" i="1" s="1"/>
  <c r="GS41" i="1"/>
  <c r="HN41" i="1" s="1"/>
  <c r="FV39" i="1"/>
  <c r="HL39" i="1" s="1"/>
  <c r="GE312" i="1"/>
  <c r="GZ312" i="1" s="1"/>
  <c r="DS137" i="1"/>
  <c r="CC137" i="1"/>
  <c r="AM137" i="1"/>
  <c r="BH137" i="1"/>
  <c r="EN137" i="1"/>
  <c r="CX137" i="1"/>
  <c r="GD137" i="1" s="1"/>
  <c r="BR359" i="1"/>
  <c r="AW359" i="1"/>
  <c r="EX359" i="1"/>
  <c r="EC359" i="1"/>
  <c r="DH359" i="1"/>
  <c r="CM359" i="1"/>
  <c r="FD362" i="1"/>
  <c r="EI362" i="1"/>
  <c r="BX362" i="1"/>
  <c r="CS362" i="1"/>
  <c r="DN362" i="1"/>
  <c r="BC362" i="1"/>
  <c r="FY362" i="1" s="1"/>
  <c r="AA361" i="1"/>
  <c r="AV338" i="1"/>
  <c r="DG338" i="1"/>
  <c r="CL338" i="1"/>
  <c r="EW338" i="1"/>
  <c r="BQ338" i="1"/>
  <c r="EB338" i="1"/>
  <c r="GX21" i="1"/>
  <c r="HJ208" i="1"/>
  <c r="HK278" i="1"/>
  <c r="GU49" i="1"/>
  <c r="FJ49" i="1"/>
  <c r="FR118" i="1"/>
  <c r="FL326" i="1"/>
  <c r="GE116" i="1"/>
  <c r="GZ116" i="1" s="1"/>
  <c r="HB153" i="1"/>
  <c r="FX148" i="1"/>
  <c r="EO76" i="1"/>
  <c r="BI76" i="1"/>
  <c r="CY76" i="1"/>
  <c r="GE76" i="1" s="1"/>
  <c r="DT76" i="1"/>
  <c r="CD76" i="1"/>
  <c r="AN76" i="1"/>
  <c r="FC176" i="1"/>
  <c r="CR176" i="1"/>
  <c r="BB176" i="1"/>
  <c r="FX176" i="1" s="1"/>
  <c r="EH176" i="1"/>
  <c r="DM176" i="1"/>
  <c r="GS176" i="1" s="1"/>
  <c r="BW176" i="1"/>
  <c r="GX14" i="1"/>
  <c r="HI196" i="1"/>
  <c r="FN80" i="1"/>
  <c r="HD80" i="1" s="1"/>
  <c r="GS74" i="1"/>
  <c r="GV249" i="1"/>
  <c r="FU53" i="1"/>
  <c r="HK53" i="1" s="1"/>
  <c r="GM22" i="1"/>
  <c r="HH22" i="1" s="1"/>
  <c r="FK10" i="1"/>
  <c r="GI120" i="1"/>
  <c r="HD120" i="1" s="1"/>
  <c r="FI309" i="1"/>
  <c r="GY309" i="1" s="1"/>
  <c r="DU165" i="1"/>
  <c r="CE165" i="1"/>
  <c r="AO165" i="1"/>
  <c r="FK165" i="1" s="1"/>
  <c r="T166" i="1"/>
  <c r="EP165" i="1"/>
  <c r="CZ165" i="1"/>
  <c r="BJ165" i="1"/>
  <c r="FB163" i="1"/>
  <c r="DL163" i="1"/>
  <c r="GR163" i="1" s="1"/>
  <c r="BV163" i="1"/>
  <c r="EG163" i="1"/>
  <c r="CQ163" i="1"/>
  <c r="BA163" i="1"/>
  <c r="FW163" i="1" s="1"/>
  <c r="HM163" i="1" s="1"/>
  <c r="EX157" i="1"/>
  <c r="CM157" i="1"/>
  <c r="BR157" i="1"/>
  <c r="EC157" i="1"/>
  <c r="AW157" i="1"/>
  <c r="DH157" i="1"/>
  <c r="EX169" i="1"/>
  <c r="DH169" i="1"/>
  <c r="GN169" i="1" s="1"/>
  <c r="BR169" i="1"/>
  <c r="EC169" i="1"/>
  <c r="AW169" i="1"/>
  <c r="CM169" i="1"/>
  <c r="GC173" i="1"/>
  <c r="GX286" i="1"/>
  <c r="FM283" i="1"/>
  <c r="HC283" i="1" s="1"/>
  <c r="HF89" i="1"/>
  <c r="FS87" i="1"/>
  <c r="HI87" i="1" s="1"/>
  <c r="HL65" i="1"/>
  <c r="FJ249" i="1"/>
  <c r="GZ249" i="1" s="1"/>
  <c r="GF47" i="1"/>
  <c r="HA47" i="1" s="1"/>
  <c r="FN38" i="1"/>
  <c r="HD38" i="1" s="1"/>
  <c r="FY303" i="1"/>
  <c r="GN301" i="1"/>
  <c r="HI301" i="1" s="1"/>
  <c r="GL108" i="1"/>
  <c r="FL358" i="1"/>
  <c r="HB358" i="1" s="1"/>
  <c r="FS340" i="1"/>
  <c r="HI340" i="1" s="1"/>
  <c r="DT157" i="1"/>
  <c r="CD157" i="1"/>
  <c r="AN157" i="1"/>
  <c r="FJ157" i="1" s="1"/>
  <c r="EO157" i="1"/>
  <c r="CY157" i="1"/>
  <c r="GE157" i="1" s="1"/>
  <c r="BI157" i="1"/>
  <c r="FV285" i="1"/>
  <c r="GV274" i="1"/>
  <c r="HQ274" i="1" s="1"/>
  <c r="FV74" i="1"/>
  <c r="HL74" i="1" s="1"/>
  <c r="FR66" i="1"/>
  <c r="FM256" i="1"/>
  <c r="HC256" i="1" s="1"/>
  <c r="GG248" i="1"/>
  <c r="GP46" i="1"/>
  <c r="GK22" i="1"/>
  <c r="CQ124" i="1"/>
  <c r="BA124" i="1"/>
  <c r="BV124" i="1"/>
  <c r="EG124" i="1"/>
  <c r="DL124" i="1"/>
  <c r="GR124" i="1" s="1"/>
  <c r="FB124" i="1"/>
  <c r="BY306" i="1"/>
  <c r="DO306" i="1"/>
  <c r="FE306" i="1"/>
  <c r="CT306" i="1"/>
  <c r="EJ306" i="1"/>
  <c r="AI329" i="1"/>
  <c r="BD306" i="1"/>
  <c r="AI321" i="1"/>
  <c r="FS358" i="1"/>
  <c r="HI358" i="1" s="1"/>
  <c r="GD153" i="1"/>
  <c r="EZ163" i="1"/>
  <c r="DJ163" i="1"/>
  <c r="BT163" i="1"/>
  <c r="EE163" i="1"/>
  <c r="CO163" i="1"/>
  <c r="AY163" i="1"/>
  <c r="GK335" i="1"/>
  <c r="HF335" i="1" s="1"/>
  <c r="FH31" i="1"/>
  <c r="GX31" i="1" s="1"/>
  <c r="FR274" i="1"/>
  <c r="HH274" i="1" s="1"/>
  <c r="FX272" i="1"/>
  <c r="HN272" i="1" s="1"/>
  <c r="GP67" i="1"/>
  <c r="GF57" i="1"/>
  <c r="FN247" i="1"/>
  <c r="HD247" i="1" s="1"/>
  <c r="FI246" i="1"/>
  <c r="GY246" i="1" s="1"/>
  <c r="GA241" i="1"/>
  <c r="GD16" i="1"/>
  <c r="HD309" i="1"/>
  <c r="CH315" i="1"/>
  <c r="BM315" i="1"/>
  <c r="AR315" i="1"/>
  <c r="DC315" i="1"/>
  <c r="DX315" i="1"/>
  <c r="ES315" i="1"/>
  <c r="FT109" i="1"/>
  <c r="HJ109" i="1" s="1"/>
  <c r="DI122" i="1"/>
  <c r="BS122" i="1"/>
  <c r="AX122" i="1"/>
  <c r="FT122" i="1" s="1"/>
  <c r="CN122" i="1"/>
  <c r="EY122" i="1"/>
  <c r="ED122" i="1"/>
  <c r="DY304" i="1"/>
  <c r="BN304" i="1"/>
  <c r="ET304" i="1"/>
  <c r="AS304" i="1"/>
  <c r="CI304" i="1"/>
  <c r="DD304" i="1"/>
  <c r="FS152" i="1"/>
  <c r="HI152" i="1" s="1"/>
  <c r="FY149" i="1"/>
  <c r="HO149" i="1" s="1"/>
  <c r="DV163" i="1"/>
  <c r="AP163" i="1"/>
  <c r="EQ163" i="1"/>
  <c r="DA163" i="1"/>
  <c r="BK163" i="1"/>
  <c r="CF163" i="1"/>
  <c r="GJ144" i="1"/>
  <c r="EK145" i="1"/>
  <c r="CU145" i="1"/>
  <c r="BE145" i="1"/>
  <c r="BZ145" i="1"/>
  <c r="DP145" i="1"/>
  <c r="FF145" i="1"/>
  <c r="GC248" i="1"/>
  <c r="GX248" i="1" s="1"/>
  <c r="FI286" i="1"/>
  <c r="GT274" i="1"/>
  <c r="HO274" i="1" s="1"/>
  <c r="HB273" i="1"/>
  <c r="GL266" i="1"/>
  <c r="HG266" i="1" s="1"/>
  <c r="FF70" i="1"/>
  <c r="CU70" i="1"/>
  <c r="DP70" i="1"/>
  <c r="GV70" i="1" s="1"/>
  <c r="BZ70" i="1"/>
  <c r="EK70" i="1"/>
  <c r="BE70" i="1"/>
  <c r="GI22" i="1"/>
  <c r="GK39" i="1"/>
  <c r="GH8" i="1"/>
  <c r="GP118" i="1"/>
  <c r="HK118" i="1" s="1"/>
  <c r="GY318" i="1"/>
  <c r="GU152" i="1"/>
  <c r="BK346" i="1"/>
  <c r="CF346" i="1"/>
  <c r="AP346" i="1"/>
  <c r="FL346" i="1" s="1"/>
  <c r="DA346" i="1"/>
  <c r="DV346" i="1"/>
  <c r="EQ346" i="1"/>
  <c r="BI145" i="1"/>
  <c r="AN145" i="1"/>
  <c r="DT145" i="1"/>
  <c r="CD145" i="1"/>
  <c r="EO145" i="1"/>
  <c r="CY145" i="1"/>
  <c r="GR78" i="1"/>
  <c r="HM78" i="1" s="1"/>
  <c r="GM65" i="1"/>
  <c r="FT247" i="1"/>
  <c r="HJ247" i="1" s="1"/>
  <c r="ED322" i="1"/>
  <c r="EY322" i="1"/>
  <c r="DI322" i="1"/>
  <c r="GO322" i="1" s="1"/>
  <c r="BS322" i="1"/>
  <c r="CN322" i="1"/>
  <c r="AX322" i="1"/>
  <c r="GL152" i="1"/>
  <c r="EK353" i="1"/>
  <c r="DP353" i="1"/>
  <c r="GV353" i="1" s="1"/>
  <c r="BZ353" i="1"/>
  <c r="BE353" i="1"/>
  <c r="GA353" i="1" s="1"/>
  <c r="HQ353" i="1" s="1"/>
  <c r="CU353" i="1"/>
  <c r="FF353" i="1"/>
  <c r="HL207" i="1"/>
  <c r="GX265" i="1"/>
  <c r="HN92" i="1"/>
  <c r="GR274" i="1"/>
  <c r="HM274" i="1" s="1"/>
  <c r="GF252" i="1"/>
  <c r="HA252" i="1" s="1"/>
  <c r="GE243" i="1"/>
  <c r="FV16" i="1"/>
  <c r="HL16" i="1" s="1"/>
  <c r="FS31" i="1"/>
  <c r="FJ121" i="1"/>
  <c r="GZ121" i="1" s="1"/>
  <c r="GF116" i="1"/>
  <c r="HC153" i="1"/>
  <c r="FS150" i="1"/>
  <c r="CL147" i="1"/>
  <c r="EB147" i="1"/>
  <c r="EW147" i="1"/>
  <c r="DG147" i="1"/>
  <c r="BQ147" i="1"/>
  <c r="AV147" i="1"/>
  <c r="DW337" i="1"/>
  <c r="DB337" i="1"/>
  <c r="ER337" i="1"/>
  <c r="V360" i="1"/>
  <c r="BL337" i="1"/>
  <c r="AQ337" i="1"/>
  <c r="CG337" i="1"/>
  <c r="FW92" i="1"/>
  <c r="FU87" i="1"/>
  <c r="HK87" i="1" s="1"/>
  <c r="FY265" i="1"/>
  <c r="HO265" i="1" s="1"/>
  <c r="FL264" i="1"/>
  <c r="FS64" i="1"/>
  <c r="HI64" i="1" s="1"/>
  <c r="FI43" i="1"/>
  <c r="GY43" i="1" s="1"/>
  <c r="BY26" i="1"/>
  <c r="DO26" i="1"/>
  <c r="EJ26" i="1"/>
  <c r="FE26" i="1"/>
  <c r="BD26" i="1"/>
  <c r="CT26" i="1"/>
  <c r="HN15" i="1"/>
  <c r="GA5" i="1"/>
  <c r="HQ5" i="1" s="1"/>
  <c r="EH125" i="1"/>
  <c r="DM125" i="1"/>
  <c r="FC125" i="1"/>
  <c r="BW125" i="1"/>
  <c r="CR125" i="1"/>
  <c r="BB125" i="1"/>
  <c r="BA355" i="1"/>
  <c r="FW355" i="1" s="1"/>
  <c r="DL355" i="1"/>
  <c r="BV355" i="1"/>
  <c r="EG355" i="1"/>
  <c r="FB355" i="1"/>
  <c r="CQ355" i="1"/>
  <c r="BP346" i="1"/>
  <c r="AU346" i="1"/>
  <c r="CK346" i="1"/>
  <c r="EV346" i="1"/>
  <c r="DF346" i="1"/>
  <c r="GL346" i="1" s="1"/>
  <c r="EA346" i="1"/>
  <c r="AS145" i="1"/>
  <c r="CI145" i="1"/>
  <c r="DY145" i="1"/>
  <c r="ET145" i="1"/>
  <c r="DD145" i="1"/>
  <c r="GJ145" i="1" s="1"/>
  <c r="BN145" i="1"/>
  <c r="EE77" i="1"/>
  <c r="CO77" i="1"/>
  <c r="EZ77" i="1"/>
  <c r="BT77" i="1"/>
  <c r="AY77" i="1"/>
  <c r="FU77" i="1" s="1"/>
  <c r="DJ77" i="1"/>
  <c r="BZ267" i="1"/>
  <c r="BE267" i="1"/>
  <c r="EK267" i="1"/>
  <c r="DP267" i="1"/>
  <c r="FF267" i="1"/>
  <c r="CU267" i="1"/>
  <c r="BB77" i="1"/>
  <c r="DM77" i="1"/>
  <c r="CR77" i="1"/>
  <c r="EH77" i="1"/>
  <c r="FC77" i="1"/>
  <c r="BW77" i="1"/>
  <c r="AS33" i="1"/>
  <c r="DY33" i="1"/>
  <c r="CI33" i="1"/>
  <c r="DD33" i="1"/>
  <c r="GJ33" i="1" s="1"/>
  <c r="BN33" i="1"/>
  <c r="ET33" i="1"/>
  <c r="HP213" i="1"/>
  <c r="FM214" i="1"/>
  <c r="HC214" i="1" s="1"/>
  <c r="HF210" i="1"/>
  <c r="GO278" i="1"/>
  <c r="FO85" i="1"/>
  <c r="HE85" i="1" s="1"/>
  <c r="FM266" i="1"/>
  <c r="HC266" i="1" s="1"/>
  <c r="FI71" i="1"/>
  <c r="GY71" i="1" s="1"/>
  <c r="FT55" i="1"/>
  <c r="HJ55" i="1" s="1"/>
  <c r="FW6" i="1"/>
  <c r="BU128" i="1"/>
  <c r="CP128" i="1"/>
  <c r="EF128" i="1"/>
  <c r="FA128" i="1"/>
  <c r="AZ128" i="1"/>
  <c r="DK128" i="1"/>
  <c r="GQ128" i="1" s="1"/>
  <c r="FQ307" i="1"/>
  <c r="HG307" i="1" s="1"/>
  <c r="FO109" i="1"/>
  <c r="HE109" i="1" s="1"/>
  <c r="BN137" i="1"/>
  <c r="DY137" i="1"/>
  <c r="CI137" i="1"/>
  <c r="ET137" i="1"/>
  <c r="AS137" i="1"/>
  <c r="FO137" i="1" s="1"/>
  <c r="DD137" i="1"/>
  <c r="GJ137" i="1" s="1"/>
  <c r="FS344" i="1"/>
  <c r="HI344" i="1" s="1"/>
  <c r="GU235" i="1"/>
  <c r="HP235" i="1" s="1"/>
  <c r="GC29" i="1"/>
  <c r="FH276" i="1"/>
  <c r="GX276" i="1" s="1"/>
  <c r="GQ215" i="1"/>
  <c r="FL214" i="1"/>
  <c r="HB214" i="1" s="1"/>
  <c r="GP209" i="1"/>
  <c r="FY255" i="1"/>
  <c r="HO255" i="1" s="1"/>
  <c r="FS246" i="1"/>
  <c r="HI246" i="1" s="1"/>
  <c r="GA301" i="1"/>
  <c r="HQ301" i="1" s="1"/>
  <c r="AJ329" i="1"/>
  <c r="AJ321" i="1"/>
  <c r="EK306" i="1"/>
  <c r="DP306" i="1"/>
  <c r="CU306" i="1"/>
  <c r="FF306" i="1"/>
  <c r="BE306" i="1"/>
  <c r="BZ306" i="1"/>
  <c r="GE153" i="1"/>
  <c r="GK150" i="1"/>
  <c r="FM331" i="1"/>
  <c r="HC331" i="1" s="1"/>
  <c r="FU215" i="1"/>
  <c r="HK215" i="1" s="1"/>
  <c r="HD94" i="1"/>
  <c r="GJ280" i="1"/>
  <c r="HE280" i="1" s="1"/>
  <c r="GS84" i="1"/>
  <c r="FR269" i="1"/>
  <c r="HH269" i="1" s="1"/>
  <c r="GP256" i="1"/>
  <c r="HK256" i="1" s="1"/>
  <c r="GQ243" i="1"/>
  <c r="FK44" i="1"/>
  <c r="HA44" i="1" s="1"/>
  <c r="GA12" i="1"/>
  <c r="HQ12" i="1" s="1"/>
  <c r="FX303" i="1"/>
  <c r="HN303" i="1" s="1"/>
  <c r="GO117" i="1"/>
  <c r="HJ117" i="1" s="1"/>
  <c r="FO307" i="1"/>
  <c r="HE307" i="1" s="1"/>
  <c r="ER125" i="1"/>
  <c r="BL125" i="1"/>
  <c r="DW125" i="1"/>
  <c r="CG125" i="1"/>
  <c r="AQ125" i="1"/>
  <c r="FM125" i="1" s="1"/>
  <c r="DB125" i="1"/>
  <c r="FX235" i="1"/>
  <c r="HN235" i="1" s="1"/>
  <c r="GO140" i="1"/>
  <c r="GC332" i="1"/>
  <c r="FJ286" i="1"/>
  <c r="GZ286" i="1" s="1"/>
  <c r="GN283" i="1"/>
  <c r="GY87" i="1"/>
  <c r="GD78" i="1"/>
  <c r="GY78" i="1" s="1"/>
  <c r="FU74" i="1"/>
  <c r="HD262" i="1"/>
  <c r="FX249" i="1"/>
  <c r="HN249" i="1" s="1"/>
  <c r="GV261" i="1"/>
  <c r="HQ261" i="1" s="1"/>
  <c r="AZ61" i="1"/>
  <c r="FA61" i="1"/>
  <c r="CP61" i="1"/>
  <c r="DK61" i="1"/>
  <c r="EF61" i="1"/>
  <c r="BU61" i="1"/>
  <c r="HJ173" i="1"/>
  <c r="GR245" i="1"/>
  <c r="HM245" i="1" s="1"/>
  <c r="FI47" i="1"/>
  <c r="GY47" i="1" s="1"/>
  <c r="FJ44" i="1"/>
  <c r="GZ44" i="1" s="1"/>
  <c r="GV41" i="1"/>
  <c r="FZ12" i="1"/>
  <c r="FO28" i="1"/>
  <c r="HE28" i="1" s="1"/>
  <c r="GV120" i="1"/>
  <c r="CC115" i="1"/>
  <c r="CX115" i="1"/>
  <c r="GD115" i="1" s="1"/>
  <c r="EN115" i="1"/>
  <c r="BH115" i="1"/>
  <c r="DS115" i="1"/>
  <c r="AM115" i="1"/>
  <c r="GA343" i="1"/>
  <c r="HQ343" i="1" s="1"/>
  <c r="BM347" i="1"/>
  <c r="AR347" i="1"/>
  <c r="CH347" i="1"/>
  <c r="DX347" i="1"/>
  <c r="ES347" i="1"/>
  <c r="DC347" i="1"/>
  <c r="GK141" i="1"/>
  <c r="HF141" i="1" s="1"/>
  <c r="GO210" i="1"/>
  <c r="GQ84" i="1"/>
  <c r="HL84" i="1" s="1"/>
  <c r="FI83" i="1"/>
  <c r="GY83" i="1" s="1"/>
  <c r="GK78" i="1"/>
  <c r="HF78" i="1" s="1"/>
  <c r="GH262" i="1"/>
  <c r="FP66" i="1"/>
  <c r="HF66" i="1" s="1"/>
  <c r="FK256" i="1"/>
  <c r="HA256" i="1" s="1"/>
  <c r="AM68" i="1"/>
  <c r="EN68" i="1"/>
  <c r="BH68" i="1"/>
  <c r="CX68" i="1"/>
  <c r="DS68" i="1"/>
  <c r="CC68" i="1"/>
  <c r="GN173" i="1"/>
  <c r="GQ245" i="1"/>
  <c r="FK23" i="1"/>
  <c r="HA23" i="1" s="1"/>
  <c r="GG20" i="1"/>
  <c r="HB20" i="1" s="1"/>
  <c r="FX39" i="1"/>
  <c r="HN39" i="1" s="1"/>
  <c r="GE120" i="1"/>
  <c r="GQ303" i="1"/>
  <c r="HL303" i="1" s="1"/>
  <c r="GM117" i="1"/>
  <c r="HH117" i="1" s="1"/>
  <c r="FM307" i="1"/>
  <c r="HC307" i="1" s="1"/>
  <c r="AO122" i="1"/>
  <c r="EP122" i="1"/>
  <c r="CZ122" i="1"/>
  <c r="BJ122" i="1"/>
  <c r="DU122" i="1"/>
  <c r="CE122" i="1"/>
  <c r="FU341" i="1"/>
  <c r="HK341" i="1" s="1"/>
  <c r="GQ235" i="1"/>
  <c r="HL235" i="1" s="1"/>
  <c r="GO333" i="1"/>
  <c r="HJ333" i="1" s="1"/>
  <c r="GC51" i="1"/>
  <c r="FU287" i="1"/>
  <c r="HK287" i="1" s="1"/>
  <c r="GF285" i="1"/>
  <c r="HA285" i="1" s="1"/>
  <c r="FR276" i="1"/>
  <c r="HH276" i="1" s="1"/>
  <c r="GY263" i="1"/>
  <c r="GP255" i="1"/>
  <c r="HK255" i="1" s="1"/>
  <c r="GL261" i="1"/>
  <c r="FI57" i="1"/>
  <c r="GE258" i="1"/>
  <c r="GZ258" i="1" s="1"/>
  <c r="GG25" i="1"/>
  <c r="HB25" i="1" s="1"/>
  <c r="GH22" i="1"/>
  <c r="GQ19" i="1"/>
  <c r="FO39" i="1"/>
  <c r="HE39" i="1" s="1"/>
  <c r="FQ32" i="1"/>
  <c r="HG32" i="1" s="1"/>
  <c r="AJ325" i="1"/>
  <c r="FF324" i="1"/>
  <c r="DP324" i="1"/>
  <c r="GV324" i="1" s="1"/>
  <c r="EK324" i="1"/>
  <c r="BE324" i="1"/>
  <c r="GA324" i="1" s="1"/>
  <c r="HQ324" i="1" s="1"/>
  <c r="BZ324" i="1"/>
  <c r="CU324" i="1"/>
  <c r="GP303" i="1"/>
  <c r="DS319" i="1"/>
  <c r="EN319" i="1"/>
  <c r="CX319" i="1"/>
  <c r="BH319" i="1"/>
  <c r="AM319" i="1"/>
  <c r="FI319" i="1" s="1"/>
  <c r="CC319" i="1"/>
  <c r="FL341" i="1"/>
  <c r="HB341" i="1" s="1"/>
  <c r="FR339" i="1"/>
  <c r="HH339" i="1" s="1"/>
  <c r="AV354" i="1"/>
  <c r="EB354" i="1"/>
  <c r="EW354" i="1"/>
  <c r="BQ354" i="1"/>
  <c r="CL354" i="1"/>
  <c r="DG354" i="1"/>
  <c r="BM157" i="1"/>
  <c r="DX157" i="1"/>
  <c r="CH157" i="1"/>
  <c r="AR157" i="1"/>
  <c r="ES157" i="1"/>
  <c r="DC157" i="1"/>
  <c r="GC144" i="1"/>
  <c r="FX91" i="1"/>
  <c r="HN91" i="1" s="1"/>
  <c r="GN260" i="1"/>
  <c r="HI260" i="1" s="1"/>
  <c r="FO21" i="1"/>
  <c r="HE21" i="1" s="1"/>
  <c r="GA40" i="1"/>
  <c r="HQ40" i="1" s="1"/>
  <c r="FY38" i="1"/>
  <c r="HO38" i="1" s="1"/>
  <c r="GU11" i="1"/>
  <c r="BR131" i="1"/>
  <c r="AW131" i="1"/>
  <c r="FS131" i="1" s="1"/>
  <c r="EC131" i="1"/>
  <c r="EX131" i="1"/>
  <c r="DH131" i="1"/>
  <c r="CM131" i="1"/>
  <c r="DC310" i="1"/>
  <c r="ES310" i="1"/>
  <c r="DX310" i="1"/>
  <c r="CH310" i="1"/>
  <c r="BM310" i="1"/>
  <c r="AR310" i="1"/>
  <c r="HP350" i="1"/>
  <c r="CU352" i="1"/>
  <c r="FF352" i="1"/>
  <c r="BZ352" i="1"/>
  <c r="DP352" i="1"/>
  <c r="EK352" i="1"/>
  <c r="BE352" i="1"/>
  <c r="FN340" i="1"/>
  <c r="HD340" i="1" s="1"/>
  <c r="GU142" i="1"/>
  <c r="HP142" i="1" s="1"/>
  <c r="DJ345" i="1"/>
  <c r="GP345" i="1" s="1"/>
  <c r="EZ345" i="1"/>
  <c r="EE345" i="1"/>
  <c r="BT345" i="1"/>
  <c r="AY345" i="1"/>
  <c r="FU345" i="1" s="1"/>
  <c r="HK345" i="1" s="1"/>
  <c r="CO345" i="1"/>
  <c r="GL82" i="1"/>
  <c r="GV64" i="1"/>
  <c r="FZ252" i="1"/>
  <c r="HP252" i="1" s="1"/>
  <c r="FU251" i="1"/>
  <c r="HK251" i="1" s="1"/>
  <c r="FI52" i="1"/>
  <c r="GY52" i="1" s="1"/>
  <c r="FV44" i="1"/>
  <c r="HL44" i="1" s="1"/>
  <c r="FO41" i="1"/>
  <c r="HE41" i="1" s="1"/>
  <c r="FM16" i="1"/>
  <c r="HC16" i="1" s="1"/>
  <c r="GE8" i="1"/>
  <c r="FY121" i="1"/>
  <c r="HO121" i="1" s="1"/>
  <c r="GA229" i="1"/>
  <c r="HQ229" i="1" s="1"/>
  <c r="FK229" i="1"/>
  <c r="HA229" i="1" s="1"/>
  <c r="FO308" i="1"/>
  <c r="HE308" i="1" s="1"/>
  <c r="GH110" i="1"/>
  <c r="BZ304" i="1"/>
  <c r="CU304" i="1"/>
  <c r="BE304" i="1"/>
  <c r="DP304" i="1"/>
  <c r="FF304" i="1"/>
  <c r="EK304" i="1"/>
  <c r="CS353" i="1"/>
  <c r="BX353" i="1"/>
  <c r="BC353" i="1"/>
  <c r="FY353" i="1" s="1"/>
  <c r="EI353" i="1"/>
  <c r="FD353" i="1"/>
  <c r="DN353" i="1"/>
  <c r="EF77" i="1"/>
  <c r="DK77" i="1"/>
  <c r="CP77" i="1"/>
  <c r="FA77" i="1"/>
  <c r="BU77" i="1"/>
  <c r="AZ77" i="1"/>
  <c r="EV268" i="1"/>
  <c r="BP268" i="1"/>
  <c r="AU268" i="1"/>
  <c r="FQ268" i="1" s="1"/>
  <c r="DF268" i="1"/>
  <c r="EA268" i="1"/>
  <c r="CK268" i="1"/>
  <c r="FC111" i="1"/>
  <c r="EH111" i="1"/>
  <c r="BB111" i="1"/>
  <c r="FX111" i="1" s="1"/>
  <c r="BW111" i="1"/>
  <c r="DM111" i="1"/>
  <c r="GS111" i="1" s="1"/>
  <c r="CR111" i="1"/>
  <c r="DB33" i="1"/>
  <c r="GH33" i="1" s="1"/>
  <c r="DW33" i="1"/>
  <c r="BL33" i="1"/>
  <c r="AQ33" i="1"/>
  <c r="ER33" i="1"/>
  <c r="CG33" i="1"/>
  <c r="EF10" i="1"/>
  <c r="AZ10" i="1"/>
  <c r="FA10" i="1"/>
  <c r="DK10" i="1"/>
  <c r="CP10" i="1"/>
  <c r="BU10" i="1"/>
  <c r="GU96" i="1"/>
  <c r="GH75" i="1"/>
  <c r="HC75" i="1" s="1"/>
  <c r="HA249" i="1"/>
  <c r="FM21" i="1"/>
  <c r="FW38" i="1"/>
  <c r="HM38" i="1" s="1"/>
  <c r="FX34" i="1"/>
  <c r="HN34" i="1" s="1"/>
  <c r="FS10" i="1"/>
  <c r="HI10" i="1" s="1"/>
  <c r="FO6" i="1"/>
  <c r="HE6" i="1" s="1"/>
  <c r="GS312" i="1"/>
  <c r="FS326" i="1"/>
  <c r="DV310" i="1"/>
  <c r="EQ310" i="1"/>
  <c r="CF310" i="1"/>
  <c r="DA310" i="1"/>
  <c r="BK310" i="1"/>
  <c r="AP310" i="1"/>
  <c r="FS153" i="1"/>
  <c r="HI153" i="1" s="1"/>
  <c r="DV160" i="1"/>
  <c r="CF160" i="1"/>
  <c r="AP160" i="1"/>
  <c r="EQ160" i="1"/>
  <c r="DA160" i="1"/>
  <c r="BK160" i="1"/>
  <c r="FH307" i="1"/>
  <c r="GX307" i="1" s="1"/>
  <c r="FV97" i="1"/>
  <c r="HL97" i="1" s="1"/>
  <c r="GD96" i="1"/>
  <c r="GY96" i="1" s="1"/>
  <c r="GO274" i="1"/>
  <c r="HJ274" i="1" s="1"/>
  <c r="FP79" i="1"/>
  <c r="HF79" i="1" s="1"/>
  <c r="FZ73" i="1"/>
  <c r="HP73" i="1" s="1"/>
  <c r="FT254" i="1"/>
  <c r="HJ254" i="1" s="1"/>
  <c r="GP57" i="1"/>
  <c r="HK57" i="1" s="1"/>
  <c r="FS259" i="1"/>
  <c r="HI259" i="1" s="1"/>
  <c r="GN47" i="1"/>
  <c r="HI47" i="1" s="1"/>
  <c r="FN23" i="1"/>
  <c r="FW34" i="1"/>
  <c r="HM34" i="1" s="1"/>
  <c r="GA30" i="1"/>
  <c r="HQ30" i="1" s="1"/>
  <c r="GG127" i="1"/>
  <c r="GV110" i="1"/>
  <c r="GQ300" i="1"/>
  <c r="HL300" i="1" s="1"/>
  <c r="GO143" i="1"/>
  <c r="HJ143" i="1" s="1"/>
  <c r="GJ333" i="1"/>
  <c r="HE333" i="1" s="1"/>
  <c r="FH308" i="1"/>
  <c r="GX308" i="1" s="1"/>
  <c r="GP97" i="1"/>
  <c r="GI210" i="1"/>
  <c r="HD210" i="1" s="1"/>
  <c r="FJ278" i="1"/>
  <c r="GZ278" i="1" s="1"/>
  <c r="GL73" i="1"/>
  <c r="DJ70" i="1"/>
  <c r="EZ70" i="1"/>
  <c r="AY70" i="1"/>
  <c r="EE70" i="1"/>
  <c r="BT70" i="1"/>
  <c r="CO70" i="1"/>
  <c r="FZ251" i="1"/>
  <c r="HP251" i="1" s="1"/>
  <c r="GO50" i="1"/>
  <c r="FJ24" i="1"/>
  <c r="GZ24" i="1" s="1"/>
  <c r="FY42" i="1"/>
  <c r="HO42" i="1" s="1"/>
  <c r="HC15" i="1"/>
  <c r="GN4" i="1"/>
  <c r="HI4" i="1" s="1"/>
  <c r="GN318" i="1"/>
  <c r="GJ116" i="1"/>
  <c r="DD139" i="1"/>
  <c r="GJ139" i="1" s="1"/>
  <c r="DY139" i="1"/>
  <c r="BN139" i="1"/>
  <c r="CI139" i="1"/>
  <c r="ET139" i="1"/>
  <c r="AS139" i="1"/>
  <c r="BI314" i="1"/>
  <c r="EO314" i="1"/>
  <c r="CD314" i="1"/>
  <c r="CY314" i="1"/>
  <c r="GE314" i="1" s="1"/>
  <c r="AN314" i="1"/>
  <c r="FJ314" i="1" s="1"/>
  <c r="GZ314" i="1" s="1"/>
  <c r="DT314" i="1"/>
  <c r="FV350" i="1"/>
  <c r="HL350" i="1" s="1"/>
  <c r="GL153" i="1"/>
  <c r="FJ149" i="1"/>
  <c r="GZ149" i="1" s="1"/>
  <c r="EF170" i="1"/>
  <c r="AZ170" i="1"/>
  <c r="FV170" i="1" s="1"/>
  <c r="CP170" i="1"/>
  <c r="FA170" i="1"/>
  <c r="DK170" i="1"/>
  <c r="BU170" i="1"/>
  <c r="GC262" i="1"/>
  <c r="GX262" i="1" s="1"/>
  <c r="DR157" i="1"/>
  <c r="EM157" i="1"/>
  <c r="CW157" i="1"/>
  <c r="BG157" i="1"/>
  <c r="CB157" i="1"/>
  <c r="AL157" i="1"/>
  <c r="GU266" i="1"/>
  <c r="HI263" i="1"/>
  <c r="CU62" i="1"/>
  <c r="BE62" i="1"/>
  <c r="EK62" i="1"/>
  <c r="BZ62" i="1"/>
  <c r="FF62" i="1"/>
  <c r="DP62" i="1"/>
  <c r="GD259" i="1"/>
  <c r="HH244" i="1"/>
  <c r="FP242" i="1"/>
  <c r="HF242" i="1" s="1"/>
  <c r="FS50" i="1"/>
  <c r="HI50" i="1" s="1"/>
  <c r="FW45" i="1"/>
  <c r="HM45" i="1" s="1"/>
  <c r="GL16" i="1"/>
  <c r="GG38" i="1"/>
  <c r="HH35" i="1"/>
  <c r="GI8" i="1"/>
  <c r="HD8" i="1" s="1"/>
  <c r="AD325" i="1"/>
  <c r="EZ324" i="1"/>
  <c r="DJ324" i="1"/>
  <c r="EE324" i="1"/>
  <c r="AY324" i="1"/>
  <c r="CO324" i="1"/>
  <c r="BT324" i="1"/>
  <c r="FK117" i="1"/>
  <c r="HA117" i="1" s="1"/>
  <c r="DI158" i="1"/>
  <c r="ED158" i="1"/>
  <c r="EY158" i="1"/>
  <c r="CN158" i="1"/>
  <c r="AX158" i="1"/>
  <c r="BS158" i="1"/>
  <c r="DB338" i="1"/>
  <c r="DW338" i="1"/>
  <c r="BL338" i="1"/>
  <c r="ER338" i="1"/>
  <c r="V361" i="1"/>
  <c r="CG338" i="1"/>
  <c r="AQ338" i="1"/>
  <c r="EP145" i="1"/>
  <c r="BJ145" i="1"/>
  <c r="CZ145" i="1"/>
  <c r="DU145" i="1"/>
  <c r="CE145" i="1"/>
  <c r="AO145" i="1"/>
  <c r="GA97" i="1"/>
  <c r="HQ97" i="1" s="1"/>
  <c r="FQ214" i="1"/>
  <c r="HG214" i="1" s="1"/>
  <c r="FJ92" i="1"/>
  <c r="GZ92" i="1" s="1"/>
  <c r="FZ57" i="1"/>
  <c r="HP57" i="1" s="1"/>
  <c r="FJ248" i="1"/>
  <c r="GZ248" i="1" s="1"/>
  <c r="GA258" i="1"/>
  <c r="HQ258" i="1" s="1"/>
  <c r="FQ244" i="1"/>
  <c r="HG244" i="1" s="1"/>
  <c r="GJ51" i="1"/>
  <c r="HE51" i="1" s="1"/>
  <c r="GA23" i="1"/>
  <c r="HQ23" i="1" s="1"/>
  <c r="GQ45" i="1"/>
  <c r="FU40" i="1"/>
  <c r="HK40" i="1" s="1"/>
  <c r="FT11" i="1"/>
  <c r="FZ311" i="1"/>
  <c r="HP311" i="1" s="1"/>
  <c r="GL318" i="1"/>
  <c r="FM116" i="1"/>
  <c r="HC116" i="1" s="1"/>
  <c r="EK316" i="1"/>
  <c r="BE316" i="1"/>
  <c r="CU316" i="1"/>
  <c r="BZ316" i="1"/>
  <c r="DP316" i="1"/>
  <c r="FF316" i="1"/>
  <c r="DY165" i="1"/>
  <c r="CI165" i="1"/>
  <c r="AS165" i="1"/>
  <c r="X166" i="1"/>
  <c r="ET165" i="1"/>
  <c r="DD165" i="1"/>
  <c r="GJ165" i="1" s="1"/>
  <c r="BN165" i="1"/>
  <c r="EK171" i="1"/>
  <c r="CU171" i="1"/>
  <c r="BE171" i="1"/>
  <c r="GA171" i="1" s="1"/>
  <c r="HQ171" i="1" s="1"/>
  <c r="FF171" i="1"/>
  <c r="DP171" i="1"/>
  <c r="GV171" i="1" s="1"/>
  <c r="BZ171" i="1"/>
  <c r="GQ144" i="1"/>
  <c r="EY155" i="1"/>
  <c r="DI155" i="1"/>
  <c r="BS155" i="1"/>
  <c r="ED155" i="1"/>
  <c r="CN155" i="1"/>
  <c r="AX155" i="1"/>
  <c r="FT155" i="1" s="1"/>
  <c r="AX147" i="1"/>
  <c r="EY147" i="1"/>
  <c r="DI147" i="1"/>
  <c r="ED147" i="1"/>
  <c r="BS147" i="1"/>
  <c r="CN147" i="1"/>
  <c r="CI348" i="1"/>
  <c r="AS348" i="1"/>
  <c r="FO348" i="1" s="1"/>
  <c r="ET348" i="1"/>
  <c r="DY348" i="1"/>
  <c r="BN348" i="1"/>
  <c r="DD348" i="1"/>
  <c r="GM215" i="1"/>
  <c r="GF210" i="1"/>
  <c r="HA210" i="1" s="1"/>
  <c r="GI208" i="1"/>
  <c r="HD208" i="1" s="1"/>
  <c r="GL282" i="1"/>
  <c r="HG282" i="1" s="1"/>
  <c r="GQ73" i="1"/>
  <c r="FU64" i="1"/>
  <c r="HK64" i="1" s="1"/>
  <c r="GE250" i="1"/>
  <c r="GD172" i="1"/>
  <c r="GO17" i="1"/>
  <c r="HJ17" i="1" s="1"/>
  <c r="GH5" i="1"/>
  <c r="HC5" i="1" s="1"/>
  <c r="BE133" i="1"/>
  <c r="CU133" i="1"/>
  <c r="BZ133" i="1"/>
  <c r="EK133" i="1"/>
  <c r="FF133" i="1"/>
  <c r="DP133" i="1"/>
  <c r="AJ134" i="1"/>
  <c r="GD117" i="1"/>
  <c r="GM148" i="1"/>
  <c r="AO346" i="1"/>
  <c r="BJ346" i="1"/>
  <c r="CE346" i="1"/>
  <c r="EP346" i="1"/>
  <c r="CZ346" i="1"/>
  <c r="GF346" i="1" s="1"/>
  <c r="DU346" i="1"/>
  <c r="GD288" i="1"/>
  <c r="GJ286" i="1"/>
  <c r="HE286" i="1" s="1"/>
  <c r="FY276" i="1"/>
  <c r="HO276" i="1" s="1"/>
  <c r="GM273" i="1"/>
  <c r="HD66" i="1"/>
  <c r="GQ251" i="1"/>
  <c r="FX18" i="1"/>
  <c r="FZ34" i="1"/>
  <c r="HP34" i="1" s="1"/>
  <c r="FX32" i="1"/>
  <c r="HN32" i="1" s="1"/>
  <c r="GI7" i="1"/>
  <c r="DZ319" i="1"/>
  <c r="EU319" i="1"/>
  <c r="DE319" i="1"/>
  <c r="GK319" i="1" s="1"/>
  <c r="BO319" i="1"/>
  <c r="AT319" i="1"/>
  <c r="FP319" i="1" s="1"/>
  <c r="CJ319" i="1"/>
  <c r="DC138" i="1"/>
  <c r="ES138" i="1"/>
  <c r="BM138" i="1"/>
  <c r="DX138" i="1"/>
  <c r="CH138" i="1"/>
  <c r="AR138" i="1"/>
  <c r="FI300" i="1"/>
  <c r="GY300" i="1" s="1"/>
  <c r="DP168" i="1"/>
  <c r="BZ168" i="1"/>
  <c r="EK168" i="1"/>
  <c r="CU168" i="1"/>
  <c r="BE168" i="1"/>
  <c r="FF168" i="1"/>
  <c r="GI149" i="1"/>
  <c r="GR334" i="1"/>
  <c r="EE157" i="1"/>
  <c r="DJ157" i="1"/>
  <c r="GP157" i="1" s="1"/>
  <c r="EZ157" i="1"/>
  <c r="AY157" i="1"/>
  <c r="BT157" i="1"/>
  <c r="CO157" i="1"/>
  <c r="FP331" i="1"/>
  <c r="HF331" i="1" s="1"/>
  <c r="FV274" i="1"/>
  <c r="GD273" i="1"/>
  <c r="GY273" i="1" s="1"/>
  <c r="FX256" i="1"/>
  <c r="HN256" i="1" s="1"/>
  <c r="FJ260" i="1"/>
  <c r="GZ260" i="1" s="1"/>
  <c r="GR172" i="1"/>
  <c r="HM172" i="1" s="1"/>
  <c r="FL42" i="1"/>
  <c r="HB42" i="1" s="1"/>
  <c r="GV112" i="1"/>
  <c r="HE117" i="1"/>
  <c r="GE307" i="1"/>
  <c r="FL344" i="1"/>
  <c r="HB344" i="1" s="1"/>
  <c r="FR341" i="1"/>
  <c r="HH341" i="1" s="1"/>
  <c r="FX339" i="1"/>
  <c r="HN339" i="1" s="1"/>
  <c r="BB349" i="1"/>
  <c r="BW349" i="1"/>
  <c r="CR349" i="1"/>
  <c r="EH349" i="1"/>
  <c r="FC349" i="1"/>
  <c r="DM349" i="1"/>
  <c r="CS170" i="1"/>
  <c r="BC170" i="1"/>
  <c r="FD170" i="1"/>
  <c r="DN170" i="1"/>
  <c r="BX170" i="1"/>
  <c r="EI170" i="1"/>
  <c r="GO332" i="1"/>
  <c r="BV268" i="1"/>
  <c r="CQ268" i="1"/>
  <c r="FB268" i="1"/>
  <c r="BA268" i="1"/>
  <c r="EG268" i="1"/>
  <c r="DL268" i="1"/>
  <c r="GR268" i="1" s="1"/>
  <c r="ED10" i="1"/>
  <c r="EY10" i="1"/>
  <c r="DI10" i="1"/>
  <c r="CN10" i="1"/>
  <c r="AX10" i="1"/>
  <c r="BS10" i="1"/>
  <c r="CK10" i="1"/>
  <c r="AU10" i="1"/>
  <c r="FQ10" i="1" s="1"/>
  <c r="HG10" i="1" s="1"/>
  <c r="EA10" i="1"/>
  <c r="DF10" i="1"/>
  <c r="GL10" i="1" s="1"/>
  <c r="EV10" i="1"/>
  <c r="BP10" i="1"/>
  <c r="GC28" i="1"/>
  <c r="GX28" i="1" s="1"/>
  <c r="CL69" i="1"/>
  <c r="EW69" i="1"/>
  <c r="DG69" i="1"/>
  <c r="GM69" i="1" s="1"/>
  <c r="BQ69" i="1"/>
  <c r="EB69" i="1"/>
  <c r="AV69" i="1"/>
  <c r="FL47" i="1"/>
  <c r="HB47" i="1" s="1"/>
  <c r="FZ45" i="1"/>
  <c r="HP45" i="1" s="1"/>
  <c r="GA42" i="1"/>
  <c r="HQ42" i="1" s="1"/>
  <c r="GD17" i="1"/>
  <c r="FX11" i="1"/>
  <c r="FJ5" i="1"/>
  <c r="GZ5" i="1" s="1"/>
  <c r="FX121" i="1"/>
  <c r="GI311" i="1"/>
  <c r="HK127" i="1"/>
  <c r="GI308" i="1"/>
  <c r="GG110" i="1"/>
  <c r="HB110" i="1" s="1"/>
  <c r="GF344" i="1"/>
  <c r="EH155" i="1"/>
  <c r="BB155" i="1"/>
  <c r="DM155" i="1"/>
  <c r="BW155" i="1"/>
  <c r="CR155" i="1"/>
  <c r="FC155" i="1"/>
  <c r="FU271" i="1"/>
  <c r="HK271" i="1" s="1"/>
  <c r="FR264" i="1"/>
  <c r="HH264" i="1" s="1"/>
  <c r="GV251" i="1"/>
  <c r="GG44" i="1"/>
  <c r="FJ42" i="1"/>
  <c r="GZ42" i="1" s="1"/>
  <c r="FJ135" i="1"/>
  <c r="GQ109" i="1"/>
  <c r="HL109" i="1" s="1"/>
  <c r="CO164" i="1"/>
  <c r="AY164" i="1"/>
  <c r="FU164" i="1" s="1"/>
  <c r="EZ164" i="1"/>
  <c r="DJ164" i="1"/>
  <c r="GP164" i="1" s="1"/>
  <c r="BT164" i="1"/>
  <c r="EE164" i="1"/>
  <c r="FN148" i="1"/>
  <c r="HD148" i="1" s="1"/>
  <c r="DX171" i="1"/>
  <c r="CH171" i="1"/>
  <c r="AR171" i="1"/>
  <c r="FN171" i="1" s="1"/>
  <c r="ES171" i="1"/>
  <c r="DC171" i="1"/>
  <c r="GI171" i="1" s="1"/>
  <c r="BM171" i="1"/>
  <c r="FO142" i="1"/>
  <c r="HE142" i="1" s="1"/>
  <c r="ET147" i="1"/>
  <c r="DD147" i="1"/>
  <c r="BN147" i="1"/>
  <c r="DY147" i="1"/>
  <c r="CI147" i="1"/>
  <c r="AS147" i="1"/>
  <c r="FO147" i="1" s="1"/>
  <c r="DT345" i="1"/>
  <c r="BI345" i="1"/>
  <c r="EO345" i="1"/>
  <c r="CY345" i="1"/>
  <c r="GE345" i="1" s="1"/>
  <c r="CD345" i="1"/>
  <c r="AN345" i="1"/>
  <c r="FJ345" i="1" s="1"/>
  <c r="FH39" i="1"/>
  <c r="GX39" i="1" s="1"/>
  <c r="FW270" i="1"/>
  <c r="HM270" i="1" s="1"/>
  <c r="FV265" i="1"/>
  <c r="HL265" i="1" s="1"/>
  <c r="FI264" i="1"/>
  <c r="GY264" i="1" s="1"/>
  <c r="BO69" i="1"/>
  <c r="DZ69" i="1"/>
  <c r="AT69" i="1"/>
  <c r="EU69" i="1"/>
  <c r="CJ69" i="1"/>
  <c r="DE69" i="1"/>
  <c r="GK69" i="1" s="1"/>
  <c r="GF254" i="1"/>
  <c r="GP59" i="1"/>
  <c r="GL51" i="1"/>
  <c r="HG51" i="1" s="1"/>
  <c r="GT19" i="1"/>
  <c r="HO19" i="1" s="1"/>
  <c r="FX5" i="1"/>
  <c r="HN5" i="1" s="1"/>
  <c r="HI27" i="1"/>
  <c r="GL135" i="1"/>
  <c r="HG135" i="1" s="1"/>
  <c r="GG308" i="1"/>
  <c r="GZ110" i="1"/>
  <c r="FV159" i="1"/>
  <c r="HL159" i="1" s="1"/>
  <c r="BN347" i="1"/>
  <c r="AS347" i="1"/>
  <c r="FO347" i="1" s="1"/>
  <c r="ET347" i="1"/>
  <c r="CI347" i="1"/>
  <c r="DY347" i="1"/>
  <c r="DD347" i="1"/>
  <c r="GJ347" i="1" s="1"/>
  <c r="BT349" i="1"/>
  <c r="EE349" i="1"/>
  <c r="EZ349" i="1"/>
  <c r="DJ349" i="1"/>
  <c r="GP349" i="1" s="1"/>
  <c r="CO349" i="1"/>
  <c r="AY349" i="1"/>
  <c r="FU349" i="1" s="1"/>
  <c r="FH344" i="1"/>
  <c r="GX344" i="1" s="1"/>
  <c r="FT97" i="1"/>
  <c r="HJ97" i="1" s="1"/>
  <c r="FW96" i="1"/>
  <c r="HM96" i="1" s="1"/>
  <c r="GU95" i="1"/>
  <c r="HP95" i="1" s="1"/>
  <c r="GK208" i="1"/>
  <c r="FM82" i="1"/>
  <c r="HC82" i="1" s="1"/>
  <c r="FM74" i="1"/>
  <c r="HC74" i="1" s="1"/>
  <c r="FN71" i="1"/>
  <c r="HD71" i="1" s="1"/>
  <c r="GD257" i="1"/>
  <c r="GP174" i="1"/>
  <c r="GH243" i="1"/>
  <c r="GM12" i="1"/>
  <c r="HH12" i="1" s="1"/>
  <c r="GG29" i="1"/>
  <c r="FZ27" i="1"/>
  <c r="HP27" i="1" s="1"/>
  <c r="FJ127" i="1"/>
  <c r="GZ127" i="1" s="1"/>
  <c r="EI138" i="1"/>
  <c r="CS138" i="1"/>
  <c r="BC138" i="1"/>
  <c r="FY138" i="1" s="1"/>
  <c r="FD138" i="1"/>
  <c r="BX138" i="1"/>
  <c r="DN138" i="1"/>
  <c r="ED313" i="1"/>
  <c r="DI313" i="1"/>
  <c r="EY313" i="1"/>
  <c r="CN313" i="1"/>
  <c r="AX313" i="1"/>
  <c r="FT313" i="1" s="1"/>
  <c r="BS313" i="1"/>
  <c r="FM350" i="1"/>
  <c r="HC350" i="1" s="1"/>
  <c r="EQ362" i="1"/>
  <c r="DA362" i="1"/>
  <c r="GG362" i="1" s="1"/>
  <c r="AP362" i="1"/>
  <c r="DV362" i="1"/>
  <c r="CF362" i="1"/>
  <c r="BK362" i="1"/>
  <c r="DW147" i="1"/>
  <c r="ER147" i="1"/>
  <c r="DB147" i="1"/>
  <c r="BL147" i="1"/>
  <c r="AQ147" i="1"/>
  <c r="CG147" i="1"/>
  <c r="FZ91" i="1"/>
  <c r="HP91" i="1" s="1"/>
  <c r="GA85" i="1"/>
  <c r="HQ85" i="1" s="1"/>
  <c r="GT75" i="1"/>
  <c r="HO75" i="1" s="1"/>
  <c r="GG74" i="1"/>
  <c r="GV256" i="1"/>
  <c r="HQ256" i="1" s="1"/>
  <c r="FY63" i="1"/>
  <c r="HO63" i="1" s="1"/>
  <c r="HQ250" i="1"/>
  <c r="GG243" i="1"/>
  <c r="GD21" i="1"/>
  <c r="GY21" i="1" s="1"/>
  <c r="FR32" i="1"/>
  <c r="HH32" i="1" s="1"/>
  <c r="FZ120" i="1"/>
  <c r="HP120" i="1" s="1"/>
  <c r="GQ112" i="1"/>
  <c r="HL112" i="1" s="1"/>
  <c r="GA109" i="1"/>
  <c r="HQ109" i="1" s="1"/>
  <c r="BU304" i="1"/>
  <c r="EF304" i="1"/>
  <c r="CP304" i="1"/>
  <c r="FA304" i="1"/>
  <c r="DK304" i="1"/>
  <c r="GQ304" i="1" s="1"/>
  <c r="AZ304" i="1"/>
  <c r="FM341" i="1"/>
  <c r="HC341" i="1" s="1"/>
  <c r="GC249" i="1"/>
  <c r="FH208" i="1"/>
  <c r="GX208" i="1" s="1"/>
  <c r="GP96" i="1"/>
  <c r="HK96" i="1" s="1"/>
  <c r="FX95" i="1"/>
  <c r="HN95" i="1" s="1"/>
  <c r="HL272" i="1"/>
  <c r="GA265" i="1"/>
  <c r="HQ265" i="1" s="1"/>
  <c r="FN264" i="1"/>
  <c r="HD264" i="1" s="1"/>
  <c r="FP63" i="1"/>
  <c r="HF63" i="1" s="1"/>
  <c r="FT252" i="1"/>
  <c r="HJ252" i="1" s="1"/>
  <c r="FO251" i="1"/>
  <c r="HE251" i="1" s="1"/>
  <c r="FV242" i="1"/>
  <c r="HL242" i="1" s="1"/>
  <c r="FI50" i="1"/>
  <c r="GY50" i="1" s="1"/>
  <c r="GE15" i="1"/>
  <c r="GZ15" i="1" s="1"/>
  <c r="GF34" i="1"/>
  <c r="FR6" i="1"/>
  <c r="HH6" i="1" s="1"/>
  <c r="EY320" i="1"/>
  <c r="ED320" i="1"/>
  <c r="DI320" i="1"/>
  <c r="GO320" i="1" s="1"/>
  <c r="CN320" i="1"/>
  <c r="AX320" i="1"/>
  <c r="FT320" i="1" s="1"/>
  <c r="BS320" i="1"/>
  <c r="EG123" i="1"/>
  <c r="CQ123" i="1"/>
  <c r="BA123" i="1"/>
  <c r="DL123" i="1"/>
  <c r="BV123" i="1"/>
  <c r="FB123" i="1"/>
  <c r="BV138" i="1"/>
  <c r="CQ138" i="1"/>
  <c r="BA138" i="1"/>
  <c r="FW138" i="1" s="1"/>
  <c r="DL138" i="1"/>
  <c r="EG138" i="1"/>
  <c r="FB138" i="1"/>
  <c r="BQ316" i="1"/>
  <c r="AV316" i="1"/>
  <c r="CL316" i="1"/>
  <c r="EB316" i="1"/>
  <c r="DG316" i="1"/>
  <c r="GM316" i="1" s="1"/>
  <c r="EW316" i="1"/>
  <c r="FQ343" i="1"/>
  <c r="HG343" i="1" s="1"/>
  <c r="FM235" i="1"/>
  <c r="HC235" i="1" s="1"/>
  <c r="GF142" i="1"/>
  <c r="GC67" i="1"/>
  <c r="GX67" i="1" s="1"/>
  <c r="BG304" i="1"/>
  <c r="EM304" i="1"/>
  <c r="CW304" i="1"/>
  <c r="GC304" i="1" s="1"/>
  <c r="AL304" i="1"/>
  <c r="CB304" i="1"/>
  <c r="DR304" i="1"/>
  <c r="GD97" i="1"/>
  <c r="GY97" i="1" s="1"/>
  <c r="GS209" i="1"/>
  <c r="FP282" i="1"/>
  <c r="FK89" i="1"/>
  <c r="HA89" i="1" s="1"/>
  <c r="FM81" i="1"/>
  <c r="HC81" i="1" s="1"/>
  <c r="FP72" i="1"/>
  <c r="HF72" i="1" s="1"/>
  <c r="CC70" i="1"/>
  <c r="AM70" i="1"/>
  <c r="DS70" i="1"/>
  <c r="CX70" i="1"/>
  <c r="BH70" i="1"/>
  <c r="EN70" i="1"/>
  <c r="FU58" i="1"/>
  <c r="HK58" i="1" s="1"/>
  <c r="FX57" i="1"/>
  <c r="HN57" i="1" s="1"/>
  <c r="GK50" i="1"/>
  <c r="FT22" i="1"/>
  <c r="HJ22" i="1" s="1"/>
  <c r="FZ20" i="1"/>
  <c r="HG15" i="1"/>
  <c r="GO5" i="1"/>
  <c r="HJ5" i="1" s="1"/>
  <c r="DT324" i="1"/>
  <c r="CY324" i="1"/>
  <c r="GE324" i="1" s="1"/>
  <c r="EO324" i="1"/>
  <c r="S325" i="1"/>
  <c r="AN324" i="1"/>
  <c r="CD324" i="1"/>
  <c r="BI324" i="1"/>
  <c r="FP117" i="1"/>
  <c r="HF117" i="1" s="1"/>
  <c r="GD109" i="1"/>
  <c r="GY109" i="1" s="1"/>
  <c r="FM344" i="1"/>
  <c r="HC344" i="1" s="1"/>
  <c r="FS341" i="1"/>
  <c r="HI341" i="1" s="1"/>
  <c r="FY339" i="1"/>
  <c r="HO339" i="1" s="1"/>
  <c r="BC349" i="1"/>
  <c r="BX349" i="1"/>
  <c r="CS349" i="1"/>
  <c r="FD349" i="1"/>
  <c r="EI349" i="1"/>
  <c r="DN349" i="1"/>
  <c r="GT349" i="1" s="1"/>
  <c r="GU89" i="1"/>
  <c r="HP89" i="1" s="1"/>
  <c r="FP85" i="1"/>
  <c r="HF85" i="1" s="1"/>
  <c r="GI75" i="1"/>
  <c r="HD75" i="1" s="1"/>
  <c r="GN255" i="1"/>
  <c r="HI255" i="1" s="1"/>
  <c r="GJ253" i="1"/>
  <c r="HE253" i="1" s="1"/>
  <c r="FZ56" i="1"/>
  <c r="HP56" i="1" s="1"/>
  <c r="FN21" i="1"/>
  <c r="HD21" i="1" s="1"/>
  <c r="GE49" i="1"/>
  <c r="FX38" i="1"/>
  <c r="HN38" i="1" s="1"/>
  <c r="FY34" i="1"/>
  <c r="HO34" i="1" s="1"/>
  <c r="GL312" i="1"/>
  <c r="EB136" i="1"/>
  <c r="EW136" i="1"/>
  <c r="DG136" i="1"/>
  <c r="BQ136" i="1"/>
  <c r="CL136" i="1"/>
  <c r="AV136" i="1"/>
  <c r="GQ318" i="1"/>
  <c r="EH313" i="1"/>
  <c r="DM313" i="1"/>
  <c r="GS313" i="1" s="1"/>
  <c r="FC313" i="1"/>
  <c r="CR313" i="1"/>
  <c r="BB313" i="1"/>
  <c r="BW313" i="1"/>
  <c r="GS148" i="1"/>
  <c r="ES76" i="1"/>
  <c r="DX76" i="1"/>
  <c r="AR76" i="1"/>
  <c r="FN76" i="1" s="1"/>
  <c r="CH76" i="1"/>
  <c r="BM76" i="1"/>
  <c r="DC76" i="1"/>
  <c r="EY76" i="1"/>
  <c r="AX76" i="1"/>
  <c r="ED76" i="1"/>
  <c r="BS76" i="1"/>
  <c r="CN76" i="1"/>
  <c r="DI76" i="1"/>
  <c r="CD176" i="1"/>
  <c r="CY176" i="1"/>
  <c r="AN176" i="1"/>
  <c r="FJ176" i="1" s="1"/>
  <c r="EO176" i="1"/>
  <c r="BI176" i="1"/>
  <c r="DT176" i="1"/>
  <c r="BW267" i="1"/>
  <c r="DM267" i="1"/>
  <c r="EH267" i="1"/>
  <c r="BB267" i="1"/>
  <c r="FC267" i="1"/>
  <c r="CR267" i="1"/>
  <c r="EG111" i="1"/>
  <c r="BA111" i="1"/>
  <c r="CQ111" i="1"/>
  <c r="BV111" i="1"/>
  <c r="FB111" i="1"/>
  <c r="DL111" i="1"/>
  <c r="GC255" i="1"/>
  <c r="GP286" i="1"/>
  <c r="GV284" i="1"/>
  <c r="HQ284" i="1" s="1"/>
  <c r="GI283" i="1"/>
  <c r="GQ282" i="1"/>
  <c r="HQ186" i="1"/>
  <c r="FS177" i="1"/>
  <c r="HI177" i="1" s="1"/>
  <c r="FX74" i="1"/>
  <c r="HN74" i="1" s="1"/>
  <c r="GO66" i="1"/>
  <c r="GJ256" i="1"/>
  <c r="HE256" i="1" s="1"/>
  <c r="GA249" i="1"/>
  <c r="HQ249" i="1" s="1"/>
  <c r="CX61" i="1"/>
  <c r="DS61" i="1"/>
  <c r="CC61" i="1"/>
  <c r="AM61" i="1"/>
  <c r="FI61" i="1" s="1"/>
  <c r="BH61" i="1"/>
  <c r="EN61" i="1"/>
  <c r="GD61" i="1" s="1"/>
  <c r="GK243" i="1"/>
  <c r="GI241" i="1"/>
  <c r="GV19" i="1"/>
  <c r="GF10" i="1"/>
  <c r="FT30" i="1"/>
  <c r="HJ30" i="1" s="1"/>
  <c r="GM229" i="1"/>
  <c r="CC322" i="1"/>
  <c r="EN322" i="1"/>
  <c r="CX322" i="1"/>
  <c r="DS322" i="1"/>
  <c r="BH322" i="1"/>
  <c r="AM322" i="1"/>
  <c r="FI322" i="1" s="1"/>
  <c r="GI331" i="1"/>
  <c r="HD331" i="1" s="1"/>
  <c r="GL287" i="1"/>
  <c r="GE284" i="1"/>
  <c r="FY275" i="1"/>
  <c r="HO275" i="1" s="1"/>
  <c r="HP81" i="1"/>
  <c r="GP80" i="1"/>
  <c r="HK80" i="1" s="1"/>
  <c r="FR73" i="1"/>
  <c r="HH73" i="1" s="1"/>
  <c r="AZ70" i="1"/>
  <c r="FV70" i="1" s="1"/>
  <c r="CP70" i="1"/>
  <c r="EF70" i="1"/>
  <c r="BU70" i="1"/>
  <c r="FA70" i="1"/>
  <c r="DK70" i="1"/>
  <c r="GL255" i="1"/>
  <c r="GU42" i="1"/>
  <c r="FX40" i="1"/>
  <c r="HN40" i="1" s="1"/>
  <c r="GO12" i="1"/>
  <c r="HJ12" i="1" s="1"/>
  <c r="FO34" i="1"/>
  <c r="HE34" i="1" s="1"/>
  <c r="GN30" i="1"/>
  <c r="HI30" i="1" s="1"/>
  <c r="FI303" i="1"/>
  <c r="GY303" i="1" s="1"/>
  <c r="FX116" i="1"/>
  <c r="HN116" i="1" s="1"/>
  <c r="EC310" i="1"/>
  <c r="EX310" i="1"/>
  <c r="DH310" i="1"/>
  <c r="GN310" i="1" s="1"/>
  <c r="CM310" i="1"/>
  <c r="AW310" i="1"/>
  <c r="FS310" i="1" s="1"/>
  <c r="BR310" i="1"/>
  <c r="FZ344" i="1"/>
  <c r="HP344" i="1" s="1"/>
  <c r="FS286" i="1"/>
  <c r="HI286" i="1" s="1"/>
  <c r="GQ285" i="1"/>
  <c r="HL285" i="1" s="1"/>
  <c r="GG283" i="1"/>
  <c r="GR79" i="1"/>
  <c r="FO262" i="1"/>
  <c r="HE262" i="1" s="1"/>
  <c r="FY249" i="1"/>
  <c r="HO249" i="1" s="1"/>
  <c r="FL248" i="1"/>
  <c r="GJ260" i="1"/>
  <c r="HE260" i="1" s="1"/>
  <c r="BY60" i="1"/>
  <c r="EJ60" i="1"/>
  <c r="CT60" i="1"/>
  <c r="FE60" i="1"/>
  <c r="DO60" i="1"/>
  <c r="BD60" i="1"/>
  <c r="FZ60" i="1" s="1"/>
  <c r="FB136" i="1"/>
  <c r="CQ136" i="1"/>
  <c r="EG136" i="1"/>
  <c r="BA136" i="1"/>
  <c r="BV136" i="1"/>
  <c r="DL136" i="1"/>
  <c r="GR136" i="1" s="1"/>
  <c r="FL117" i="1"/>
  <c r="HB117" i="1" s="1"/>
  <c r="BN161" i="1"/>
  <c r="DY161" i="1"/>
  <c r="CI161" i="1"/>
  <c r="AS161" i="1"/>
  <c r="ET161" i="1"/>
  <c r="DD161" i="1"/>
  <c r="DJ158" i="1"/>
  <c r="CO158" i="1"/>
  <c r="AY158" i="1"/>
  <c r="FU158" i="1" s="1"/>
  <c r="BT158" i="1"/>
  <c r="EZ158" i="1"/>
  <c r="EE158" i="1"/>
  <c r="CH338" i="1"/>
  <c r="ES338" i="1"/>
  <c r="W361" i="1"/>
  <c r="DC338" i="1"/>
  <c r="DX338" i="1"/>
  <c r="BM338" i="1"/>
  <c r="AR338" i="1"/>
  <c r="FN338" i="1" s="1"/>
  <c r="GC71" i="1"/>
  <c r="GC153" i="1"/>
  <c r="GX153" i="1" s="1"/>
  <c r="FS271" i="1"/>
  <c r="HI271" i="1" s="1"/>
  <c r="GM266" i="1"/>
  <c r="HH266" i="1" s="1"/>
  <c r="FX264" i="1"/>
  <c r="HN264" i="1" s="1"/>
  <c r="FM52" i="1"/>
  <c r="HC52" i="1" s="1"/>
  <c r="GV241" i="1"/>
  <c r="FN25" i="1"/>
  <c r="FS41" i="1"/>
  <c r="HI41" i="1" s="1"/>
  <c r="GR14" i="1"/>
  <c r="HM14" i="1" s="1"/>
  <c r="GJ229" i="1"/>
  <c r="HE229" i="1" s="1"/>
  <c r="FV307" i="1"/>
  <c r="HL307" i="1" s="1"/>
  <c r="GH159" i="1"/>
  <c r="GE334" i="1"/>
  <c r="HN207" i="1"/>
  <c r="GD286" i="1"/>
  <c r="GG285" i="1"/>
  <c r="GR264" i="1"/>
  <c r="FV255" i="1"/>
  <c r="HL255" i="1" s="1"/>
  <c r="FR261" i="1"/>
  <c r="HH261" i="1" s="1"/>
  <c r="BI62" i="1"/>
  <c r="AN62" i="1"/>
  <c r="DT62" i="1"/>
  <c r="CD62" i="1"/>
  <c r="EO62" i="1"/>
  <c r="CY62" i="1"/>
  <c r="GE62" i="1" s="1"/>
  <c r="GH260" i="1"/>
  <c r="HC260" i="1" s="1"/>
  <c r="GI245" i="1"/>
  <c r="FL52" i="1"/>
  <c r="HB52" i="1" s="1"/>
  <c r="GH25" i="1"/>
  <c r="HC25" i="1" s="1"/>
  <c r="GP49" i="1"/>
  <c r="FK38" i="1"/>
  <c r="HA38" i="1" s="1"/>
  <c r="FL34" i="1"/>
  <c r="HB34" i="1" s="1"/>
  <c r="FM8" i="1"/>
  <c r="HC8" i="1" s="1"/>
  <c r="FT312" i="1"/>
  <c r="HJ312" i="1" s="1"/>
  <c r="DJ136" i="1"/>
  <c r="AY136" i="1"/>
  <c r="EZ136" i="1"/>
  <c r="BT136" i="1"/>
  <c r="CO136" i="1"/>
  <c r="EE136" i="1"/>
  <c r="FJ117" i="1"/>
  <c r="GZ117" i="1" s="1"/>
  <c r="GN148" i="1"/>
  <c r="HI148" i="1" s="1"/>
  <c r="DA353" i="1"/>
  <c r="GG353" i="1" s="1"/>
  <c r="AP353" i="1"/>
  <c r="EQ353" i="1"/>
  <c r="BK353" i="1"/>
  <c r="CF353" i="1"/>
  <c r="DV353" i="1"/>
  <c r="FT280" i="1"/>
  <c r="HJ280" i="1" s="1"/>
  <c r="GK83" i="1"/>
  <c r="GJ259" i="1"/>
  <c r="HE259" i="1" s="1"/>
  <c r="FX244" i="1"/>
  <c r="HN244" i="1" s="1"/>
  <c r="FV51" i="1"/>
  <c r="HL51" i="1" s="1"/>
  <c r="FU37" i="1"/>
  <c r="HK37" i="1" s="1"/>
  <c r="AB325" i="1"/>
  <c r="EX324" i="1"/>
  <c r="DH324" i="1"/>
  <c r="GN324" i="1" s="1"/>
  <c r="EC324" i="1"/>
  <c r="AW324" i="1"/>
  <c r="FS324" i="1" s="1"/>
  <c r="HI324" i="1" s="1"/>
  <c r="CM324" i="1"/>
  <c r="BR324" i="1"/>
  <c r="BX128" i="1"/>
  <c r="EI128" i="1"/>
  <c r="CS128" i="1"/>
  <c r="BC128" i="1"/>
  <c r="FY128" i="1" s="1"/>
  <c r="FD128" i="1"/>
  <c r="DN128" i="1"/>
  <c r="GT128" i="1" s="1"/>
  <c r="BS317" i="1"/>
  <c r="AX317" i="1"/>
  <c r="FT317" i="1" s="1"/>
  <c r="CN317" i="1"/>
  <c r="DI317" i="1"/>
  <c r="GO317" i="1" s="1"/>
  <c r="HJ317" i="1" s="1"/>
  <c r="EY317" i="1"/>
  <c r="ED317" i="1"/>
  <c r="GM109" i="1"/>
  <c r="HH109" i="1" s="1"/>
  <c r="GH299" i="1"/>
  <c r="HC299" i="1" s="1"/>
  <c r="FW149" i="1"/>
  <c r="HC144" i="1"/>
  <c r="AL113" i="1"/>
  <c r="EM113" i="1"/>
  <c r="CW113" i="1"/>
  <c r="BG113" i="1"/>
  <c r="DR113" i="1"/>
  <c r="CB113" i="1"/>
  <c r="GD215" i="1"/>
  <c r="GY215" i="1" s="1"/>
  <c r="FO95" i="1"/>
  <c r="HE95" i="1" s="1"/>
  <c r="FP333" i="1"/>
  <c r="AT346" i="1"/>
  <c r="FP346" i="1" s="1"/>
  <c r="BO346" i="1"/>
  <c r="CJ346" i="1"/>
  <c r="EU346" i="1"/>
  <c r="DE346" i="1"/>
  <c r="GK346" i="1" s="1"/>
  <c r="HF346" i="1" s="1"/>
  <c r="DZ346" i="1"/>
  <c r="FW210" i="1"/>
  <c r="FR272" i="1"/>
  <c r="FW265" i="1"/>
  <c r="GZ264" i="1"/>
  <c r="GM51" i="1"/>
  <c r="DY324" i="1"/>
  <c r="X325" i="1"/>
  <c r="ET324" i="1"/>
  <c r="DD324" i="1"/>
  <c r="GJ324" i="1" s="1"/>
  <c r="AS324" i="1"/>
  <c r="CI324" i="1"/>
  <c r="BN324" i="1"/>
  <c r="GU135" i="1"/>
  <c r="GP308" i="1"/>
  <c r="HK308" i="1" s="1"/>
  <c r="EC115" i="1"/>
  <c r="CM115" i="1"/>
  <c r="AW115" i="1"/>
  <c r="FS115" i="1" s="1"/>
  <c r="EX115" i="1"/>
  <c r="DH115" i="1"/>
  <c r="GN115" i="1" s="1"/>
  <c r="BR115" i="1"/>
  <c r="GG167" i="1"/>
  <c r="HB167" i="1" s="1"/>
  <c r="GU153" i="1"/>
  <c r="FS149" i="1"/>
  <c r="FH24" i="1"/>
  <c r="CB336" i="1"/>
  <c r="AL336" i="1"/>
  <c r="DR336" i="1"/>
  <c r="BG336" i="1"/>
  <c r="EM336" i="1"/>
  <c r="CW336" i="1"/>
  <c r="FM215" i="1"/>
  <c r="HC215" i="1" s="1"/>
  <c r="GT208" i="1"/>
  <c r="HO208" i="1" s="1"/>
  <c r="GU87" i="1"/>
  <c r="FU85" i="1"/>
  <c r="GA266" i="1"/>
  <c r="HQ266" i="1" s="1"/>
  <c r="FT263" i="1"/>
  <c r="FV43" i="1"/>
  <c r="DO123" i="1"/>
  <c r="BY123" i="1"/>
  <c r="CT123" i="1"/>
  <c r="EJ123" i="1"/>
  <c r="BD123" i="1"/>
  <c r="FE123" i="1"/>
  <c r="EE313" i="1"/>
  <c r="AY313" i="1"/>
  <c r="EZ313" i="1"/>
  <c r="DJ313" i="1"/>
  <c r="GP313" i="1" s="1"/>
  <c r="CO313" i="1"/>
  <c r="BT313" i="1"/>
  <c r="GU340" i="1"/>
  <c r="DC155" i="1"/>
  <c r="ES155" i="1"/>
  <c r="CH155" i="1"/>
  <c r="AR155" i="1"/>
  <c r="BM155" i="1"/>
  <c r="DX155" i="1"/>
  <c r="GX8" i="1"/>
  <c r="GM286" i="1"/>
  <c r="GF283" i="1"/>
  <c r="GZ188" i="1"/>
  <c r="FS80" i="1"/>
  <c r="FW64" i="1"/>
  <c r="FJ244" i="1"/>
  <c r="GV172" i="1"/>
  <c r="GR37" i="1"/>
  <c r="GA9" i="1"/>
  <c r="FR27" i="1"/>
  <c r="V325" i="1"/>
  <c r="DB324" i="1"/>
  <c r="DW324" i="1"/>
  <c r="ER324" i="1"/>
  <c r="AQ324" i="1"/>
  <c r="CG324" i="1"/>
  <c r="BL324" i="1"/>
  <c r="FA126" i="1"/>
  <c r="DK126" i="1"/>
  <c r="GQ126" i="1" s="1"/>
  <c r="BU126" i="1"/>
  <c r="CP126" i="1"/>
  <c r="AZ126" i="1"/>
  <c r="EF126" i="1"/>
  <c r="FJ358" i="1"/>
  <c r="AG360" i="1"/>
  <c r="EH337" i="1"/>
  <c r="BB337" i="1"/>
  <c r="FC337" i="1"/>
  <c r="BW337" i="1"/>
  <c r="DM337" i="1"/>
  <c r="CR337" i="1"/>
  <c r="FH253" i="1"/>
  <c r="GT214" i="1"/>
  <c r="GN85" i="1"/>
  <c r="GS257" i="1"/>
  <c r="GF250" i="1"/>
  <c r="FS46" i="1"/>
  <c r="GT4" i="1"/>
  <c r="FZ308" i="1"/>
  <c r="BW115" i="1"/>
  <c r="EH115" i="1"/>
  <c r="CR115" i="1"/>
  <c r="BB115" i="1"/>
  <c r="FX115" i="1" s="1"/>
  <c r="FC115" i="1"/>
  <c r="DM115" i="1"/>
  <c r="EC313" i="1"/>
  <c r="EX313" i="1"/>
  <c r="CM313" i="1"/>
  <c r="AW313" i="1"/>
  <c r="DH313" i="1"/>
  <c r="BR313" i="1"/>
  <c r="FR343" i="1"/>
  <c r="HN340" i="1"/>
  <c r="DV170" i="1"/>
  <c r="CF170" i="1"/>
  <c r="AP170" i="1"/>
  <c r="FL170" i="1" s="1"/>
  <c r="EQ170" i="1"/>
  <c r="DA170" i="1"/>
  <c r="GG170" i="1" s="1"/>
  <c r="BK170" i="1"/>
  <c r="GX264" i="1"/>
  <c r="GE288" i="1"/>
  <c r="FP286" i="1"/>
  <c r="HF286" i="1" s="1"/>
  <c r="FT71" i="1"/>
  <c r="HJ71" i="1" s="1"/>
  <c r="GV174" i="1"/>
  <c r="GT248" i="1"/>
  <c r="GO25" i="1"/>
  <c r="FJ6" i="1"/>
  <c r="DY351" i="1"/>
  <c r="DD351" i="1"/>
  <c r="GJ351" i="1" s="1"/>
  <c r="ET351" i="1"/>
  <c r="CI351" i="1"/>
  <c r="BN351" i="1"/>
  <c r="AS351" i="1"/>
  <c r="FO351" i="1" s="1"/>
  <c r="HE351" i="1" s="1"/>
  <c r="FW83" i="1"/>
  <c r="GT65" i="1"/>
  <c r="FY173" i="1"/>
  <c r="FJ52" i="1"/>
  <c r="GZ52" i="1" s="1"/>
  <c r="DP124" i="1"/>
  <c r="FF124" i="1"/>
  <c r="BZ124" i="1"/>
  <c r="CU124" i="1"/>
  <c r="BE124" i="1"/>
  <c r="EK124" i="1"/>
  <c r="GV124" i="1" s="1"/>
  <c r="BZ129" i="1"/>
  <c r="EK129" i="1"/>
  <c r="FF129" i="1"/>
  <c r="DP129" i="1"/>
  <c r="BE129" i="1"/>
  <c r="CU129" i="1"/>
  <c r="FM135" i="1"/>
  <c r="EP352" i="1"/>
  <c r="AO352" i="1"/>
  <c r="CZ352" i="1"/>
  <c r="GF352" i="1" s="1"/>
  <c r="CE352" i="1"/>
  <c r="BJ352" i="1"/>
  <c r="DU352" i="1"/>
  <c r="DR171" i="1"/>
  <c r="CB171" i="1"/>
  <c r="AL171" i="1"/>
  <c r="FH171" i="1" s="1"/>
  <c r="CW171" i="1"/>
  <c r="EM171" i="1"/>
  <c r="GC171" i="1" s="1"/>
  <c r="BG171" i="1"/>
  <c r="GV84" i="1"/>
  <c r="FU78" i="1"/>
  <c r="GP66" i="1"/>
  <c r="GM260" i="1"/>
  <c r="HH260" i="1" s="1"/>
  <c r="EO61" i="1"/>
  <c r="CY61" i="1"/>
  <c r="BI61" i="1"/>
  <c r="AN61" i="1"/>
  <c r="CD61" i="1"/>
  <c r="DT61" i="1"/>
  <c r="GE40" i="1"/>
  <c r="EO320" i="1"/>
  <c r="DT320" i="1"/>
  <c r="CY320" i="1"/>
  <c r="BI320" i="1"/>
  <c r="CD320" i="1"/>
  <c r="AN320" i="1"/>
  <c r="BY139" i="1"/>
  <c r="BD139" i="1"/>
  <c r="FE139" i="1"/>
  <c r="CT139" i="1"/>
  <c r="EJ139" i="1"/>
  <c r="DO139" i="1"/>
  <c r="CO306" i="1"/>
  <c r="AY306" i="1"/>
  <c r="EE306" i="1"/>
  <c r="EZ306" i="1"/>
  <c r="BT306" i="1"/>
  <c r="AD321" i="1"/>
  <c r="DJ306" i="1"/>
  <c r="GP306" i="1" s="1"/>
  <c r="AD329" i="1"/>
  <c r="AW113" i="1"/>
  <c r="FS113" i="1" s="1"/>
  <c r="EX113" i="1"/>
  <c r="DH113" i="1"/>
  <c r="GN113" i="1" s="1"/>
  <c r="BR113" i="1"/>
  <c r="EC113" i="1"/>
  <c r="CM113" i="1"/>
  <c r="DZ158" i="1"/>
  <c r="DE158" i="1"/>
  <c r="EU158" i="1"/>
  <c r="BO158" i="1"/>
  <c r="CJ158" i="1"/>
  <c r="AT158" i="1"/>
  <c r="GN144" i="1"/>
  <c r="DF147" i="1"/>
  <c r="BP147" i="1"/>
  <c r="EA147" i="1"/>
  <c r="CK147" i="1"/>
  <c r="AU147" i="1"/>
  <c r="EV147" i="1"/>
  <c r="EQ345" i="1"/>
  <c r="DV345" i="1"/>
  <c r="DA345" i="1"/>
  <c r="BK345" i="1"/>
  <c r="AP345" i="1"/>
  <c r="CF345" i="1"/>
  <c r="FE33" i="1"/>
  <c r="DO33" i="1"/>
  <c r="GU33" i="1" s="1"/>
  <c r="BY33" i="1"/>
  <c r="CT33" i="1"/>
  <c r="BD33" i="1"/>
  <c r="EJ33" i="1"/>
  <c r="AT33" i="1"/>
  <c r="DZ33" i="1"/>
  <c r="CJ33" i="1"/>
  <c r="DE33" i="1"/>
  <c r="BO33" i="1"/>
  <c r="EU33" i="1"/>
  <c r="FH45" i="1"/>
  <c r="FH275" i="1"/>
  <c r="GI92" i="1"/>
  <c r="GD280" i="1"/>
  <c r="GE275" i="1"/>
  <c r="FL257" i="1"/>
  <c r="GF51" i="1"/>
  <c r="GZ45" i="1"/>
  <c r="FL7" i="1"/>
  <c r="FU27" i="1"/>
  <c r="FP121" i="1"/>
  <c r="FD322" i="1"/>
  <c r="DN322" i="1"/>
  <c r="EI322" i="1"/>
  <c r="CS322" i="1"/>
  <c r="BX322" i="1"/>
  <c r="BC322" i="1"/>
  <c r="FW109" i="1"/>
  <c r="FV152" i="1"/>
  <c r="HL152" i="1" s="1"/>
  <c r="DS156" i="1"/>
  <c r="CX156" i="1"/>
  <c r="EN156" i="1"/>
  <c r="BH156" i="1"/>
  <c r="CC156" i="1"/>
  <c r="AM156" i="1"/>
  <c r="DE162" i="1"/>
  <c r="BO162" i="1"/>
  <c r="DZ162" i="1"/>
  <c r="CJ162" i="1"/>
  <c r="AT162" i="1"/>
  <c r="FP162" i="1" s="1"/>
  <c r="EU162" i="1"/>
  <c r="AL124" i="1"/>
  <c r="FH124" i="1" s="1"/>
  <c r="EM124" i="1"/>
  <c r="CW124" i="1"/>
  <c r="BG124" i="1"/>
  <c r="DR124" i="1"/>
  <c r="CB124" i="1"/>
  <c r="GM177" i="1"/>
  <c r="HM74" i="1"/>
  <c r="GU249" i="1"/>
  <c r="FK259" i="1"/>
  <c r="HA259" i="1" s="1"/>
  <c r="HJ53" i="1"/>
  <c r="GR43" i="1"/>
  <c r="HM43" i="1" s="1"/>
  <c r="GP18" i="1"/>
  <c r="FL35" i="1"/>
  <c r="FX8" i="1"/>
  <c r="FK7" i="1"/>
  <c r="GS309" i="1"/>
  <c r="CJ330" i="1"/>
  <c r="BO330" i="1"/>
  <c r="AT330" i="1"/>
  <c r="EU330" i="1"/>
  <c r="DZ330" i="1"/>
  <c r="DE330" i="1"/>
  <c r="DC125" i="1"/>
  <c r="CH125" i="1"/>
  <c r="AR125" i="1"/>
  <c r="DX125" i="1"/>
  <c r="BM125" i="1"/>
  <c r="ES125" i="1"/>
  <c r="GI125" i="1" s="1"/>
  <c r="AA357" i="1"/>
  <c r="EB356" i="1"/>
  <c r="DG356" i="1"/>
  <c r="EW356" i="1"/>
  <c r="AV356" i="1"/>
  <c r="CL356" i="1"/>
  <c r="BQ356" i="1"/>
  <c r="DU351" i="1"/>
  <c r="BJ351" i="1"/>
  <c r="EP351" i="1"/>
  <c r="AO351" i="1"/>
  <c r="FK351" i="1" s="1"/>
  <c r="CZ351" i="1"/>
  <c r="GF351" i="1" s="1"/>
  <c r="CE351" i="1"/>
  <c r="DO157" i="1"/>
  <c r="BY157" i="1"/>
  <c r="CT157" i="1"/>
  <c r="BD157" i="1"/>
  <c r="FE157" i="1"/>
  <c r="EJ157" i="1"/>
  <c r="FE169" i="1"/>
  <c r="DO169" i="1"/>
  <c r="BY169" i="1"/>
  <c r="EJ169" i="1"/>
  <c r="CT169" i="1"/>
  <c r="BD169" i="1"/>
  <c r="GC66" i="1"/>
  <c r="GC120" i="1"/>
  <c r="FS95" i="1"/>
  <c r="FY93" i="1"/>
  <c r="FL92" i="1"/>
  <c r="GI74" i="1"/>
  <c r="FJ257" i="1"/>
  <c r="GE55" i="1"/>
  <c r="GF244" i="1"/>
  <c r="GG41" i="1"/>
  <c r="GJ8" i="1"/>
  <c r="ET320" i="1"/>
  <c r="DD320" i="1"/>
  <c r="CI320" i="1"/>
  <c r="DY320" i="1"/>
  <c r="BN320" i="1"/>
  <c r="AS320" i="1"/>
  <c r="GK229" i="1"/>
  <c r="DL322" i="1"/>
  <c r="BV322" i="1"/>
  <c r="EG322" i="1"/>
  <c r="FB322" i="1"/>
  <c r="CQ322" i="1"/>
  <c r="BA322" i="1"/>
  <c r="FW322" i="1" s="1"/>
  <c r="FN159" i="1"/>
  <c r="FI141" i="1"/>
  <c r="GY141" i="1" s="1"/>
  <c r="FH79" i="1"/>
  <c r="GX280" i="1"/>
  <c r="FJ274" i="1"/>
  <c r="GV50" i="1"/>
  <c r="FX135" i="1"/>
  <c r="HN135" i="1" s="1"/>
  <c r="BK316" i="1"/>
  <c r="CF316" i="1"/>
  <c r="AP316" i="1"/>
  <c r="FL316" i="1" s="1"/>
  <c r="DV316" i="1"/>
  <c r="DA316" i="1"/>
  <c r="GG316" i="1" s="1"/>
  <c r="EQ316" i="1"/>
  <c r="BJ164" i="1"/>
  <c r="DU164" i="1"/>
  <c r="CE164" i="1"/>
  <c r="AO164" i="1"/>
  <c r="FK164" i="1" s="1"/>
  <c r="HA164" i="1" s="1"/>
  <c r="EP164" i="1"/>
  <c r="CZ164" i="1"/>
  <c r="GF164" i="1" s="1"/>
  <c r="AW336" i="1"/>
  <c r="EC336" i="1"/>
  <c r="BR336" i="1"/>
  <c r="EX336" i="1"/>
  <c r="CM336" i="1"/>
  <c r="DH336" i="1"/>
  <c r="GN336" i="1" s="1"/>
  <c r="AL133" i="1"/>
  <c r="DR133" i="1"/>
  <c r="CB133" i="1"/>
  <c r="EM133" i="1"/>
  <c r="CW133" i="1"/>
  <c r="BG133" i="1"/>
  <c r="Q134" i="1"/>
  <c r="HN66" i="1"/>
  <c r="FS256" i="1"/>
  <c r="FQ63" i="1"/>
  <c r="HG63" i="1" s="1"/>
  <c r="FM56" i="1"/>
  <c r="HC56" i="1" s="1"/>
  <c r="FS23" i="1"/>
  <c r="GA38" i="1"/>
  <c r="DW320" i="1"/>
  <c r="ER320" i="1"/>
  <c r="DB320" i="1"/>
  <c r="BL320" i="1"/>
  <c r="CG320" i="1"/>
  <c r="AQ320" i="1"/>
  <c r="BT317" i="1"/>
  <c r="CO317" i="1"/>
  <c r="AY317" i="1"/>
  <c r="DJ317" i="1"/>
  <c r="EZ317" i="1"/>
  <c r="EE317" i="1"/>
  <c r="BR114" i="1"/>
  <c r="EC114" i="1"/>
  <c r="CM114" i="1"/>
  <c r="AW114" i="1"/>
  <c r="FS114" i="1" s="1"/>
  <c r="HI114" i="1" s="1"/>
  <c r="EX114" i="1"/>
  <c r="DH114" i="1"/>
  <c r="GN114" i="1" s="1"/>
  <c r="FN299" i="1"/>
  <c r="HD299" i="1" s="1"/>
  <c r="CE158" i="1"/>
  <c r="CZ158" i="1"/>
  <c r="DU158" i="1"/>
  <c r="BJ158" i="1"/>
  <c r="EP158" i="1"/>
  <c r="AO158" i="1"/>
  <c r="GC42" i="1"/>
  <c r="FH143" i="1"/>
  <c r="GA82" i="1"/>
  <c r="GE256" i="1"/>
  <c r="GV67" i="1"/>
  <c r="FY253" i="1"/>
  <c r="GP245" i="1"/>
  <c r="GI242" i="1"/>
  <c r="GO48" i="1"/>
  <c r="GG17" i="1"/>
  <c r="FM37" i="1"/>
  <c r="HC37" i="1" s="1"/>
  <c r="DV320" i="1"/>
  <c r="DA320" i="1"/>
  <c r="EQ320" i="1"/>
  <c r="GG320" i="1" s="1"/>
  <c r="BK320" i="1"/>
  <c r="CF320" i="1"/>
  <c r="AP320" i="1"/>
  <c r="V231" i="1"/>
  <c r="BL230" i="1"/>
  <c r="AQ230" i="1"/>
  <c r="ER230" i="1"/>
  <c r="CG230" i="1"/>
  <c r="DB230" i="1"/>
  <c r="DW230" i="1"/>
  <c r="BN138" i="1"/>
  <c r="CI138" i="1"/>
  <c r="AS138" i="1"/>
  <c r="DD138" i="1"/>
  <c r="DY138" i="1"/>
  <c r="ET138" i="1"/>
  <c r="BI316" i="1"/>
  <c r="AN316" i="1"/>
  <c r="FJ316" i="1" s="1"/>
  <c r="CD316" i="1"/>
  <c r="DT316" i="1"/>
  <c r="CY316" i="1"/>
  <c r="EO316" i="1"/>
  <c r="FV153" i="1"/>
  <c r="GK271" i="1"/>
  <c r="GA71" i="1"/>
  <c r="GK253" i="1"/>
  <c r="FZ243" i="1"/>
  <c r="FV24" i="1"/>
  <c r="HL24" i="1" s="1"/>
  <c r="GM43" i="1"/>
  <c r="GK18" i="1"/>
  <c r="FI15" i="1"/>
  <c r="GY15" i="1" s="1"/>
  <c r="GL6" i="1"/>
  <c r="GG5" i="1"/>
  <c r="HB5" i="1" s="1"/>
  <c r="BD133" i="1"/>
  <c r="BY133" i="1"/>
  <c r="EJ133" i="1"/>
  <c r="CT133" i="1"/>
  <c r="FE133" i="1"/>
  <c r="DO133" i="1"/>
  <c r="GU133" i="1" s="1"/>
  <c r="AI134" i="1"/>
  <c r="FT229" i="1"/>
  <c r="BZ131" i="1"/>
  <c r="CU131" i="1"/>
  <c r="EK131" i="1"/>
  <c r="BE131" i="1"/>
  <c r="FF131" i="1"/>
  <c r="DP131" i="1"/>
  <c r="GV131" i="1" s="1"/>
  <c r="DK310" i="1"/>
  <c r="FA310" i="1"/>
  <c r="EF310" i="1"/>
  <c r="CP310" i="1"/>
  <c r="BU310" i="1"/>
  <c r="AZ310" i="1"/>
  <c r="HN152" i="1"/>
  <c r="EV158" i="1"/>
  <c r="DF158" i="1"/>
  <c r="BP158" i="1"/>
  <c r="EA158" i="1"/>
  <c r="CK158" i="1"/>
  <c r="AU158" i="1"/>
  <c r="FO143" i="1"/>
  <c r="GX53" i="1"/>
  <c r="GO81" i="1"/>
  <c r="GK65" i="1"/>
  <c r="HF250" i="1"/>
  <c r="FQ52" i="1"/>
  <c r="FW18" i="1"/>
  <c r="FX29" i="1"/>
  <c r="GI127" i="1"/>
  <c r="EG319" i="1"/>
  <c r="FB319" i="1"/>
  <c r="DL319" i="1"/>
  <c r="BA319" i="1"/>
  <c r="BV319" i="1"/>
  <c r="CQ319" i="1"/>
  <c r="FU110" i="1"/>
  <c r="BB10" i="1"/>
  <c r="EH10" i="1"/>
  <c r="DM10" i="1"/>
  <c r="FC10" i="1"/>
  <c r="CR10" i="1"/>
  <c r="BW10" i="1"/>
  <c r="FX10" i="1" s="1"/>
  <c r="EQ76" i="1"/>
  <c r="AP76" i="1"/>
  <c r="DV76" i="1"/>
  <c r="BK76" i="1"/>
  <c r="DA76" i="1"/>
  <c r="CF76" i="1"/>
  <c r="EM76" i="1"/>
  <c r="DR76" i="1"/>
  <c r="CB76" i="1"/>
  <c r="AL76" i="1"/>
  <c r="CW76" i="1"/>
  <c r="BG76" i="1"/>
  <c r="BX302" i="1"/>
  <c r="FD302" i="1"/>
  <c r="BC302" i="1"/>
  <c r="EI302" i="1"/>
  <c r="DN302" i="1"/>
  <c r="CS302" i="1"/>
  <c r="EF111" i="1"/>
  <c r="CP111" i="1"/>
  <c r="AZ111" i="1"/>
  <c r="DK111" i="1"/>
  <c r="BU111" i="1"/>
  <c r="FA111" i="1"/>
  <c r="GR85" i="1"/>
  <c r="GQ253" i="1"/>
  <c r="FN41" i="1"/>
  <c r="FL39" i="1"/>
  <c r="FM35" i="1"/>
  <c r="HQ10" i="1"/>
  <c r="FD129" i="1"/>
  <c r="DN129" i="1"/>
  <c r="EI129" i="1"/>
  <c r="BC129" i="1"/>
  <c r="CS129" i="1"/>
  <c r="BX129" i="1"/>
  <c r="DI306" i="1"/>
  <c r="BS306" i="1"/>
  <c r="EY306" i="1"/>
  <c r="AX306" i="1"/>
  <c r="AC329" i="1"/>
  <c r="CN306" i="1"/>
  <c r="AC321" i="1"/>
  <c r="ED306" i="1"/>
  <c r="DI351" i="1"/>
  <c r="BS351" i="1"/>
  <c r="ED351" i="1"/>
  <c r="CN351" i="1"/>
  <c r="AX351" i="1"/>
  <c r="FT351" i="1" s="1"/>
  <c r="EY351" i="1"/>
  <c r="FH341" i="1"/>
  <c r="GX341" i="1" s="1"/>
  <c r="HG84" i="1"/>
  <c r="FR81" i="1"/>
  <c r="HH81" i="1" s="1"/>
  <c r="HE265" i="1"/>
  <c r="FZ58" i="1"/>
  <c r="FN258" i="1"/>
  <c r="FJ242" i="1"/>
  <c r="GP32" i="1"/>
  <c r="GF30" i="1"/>
  <c r="EH136" i="1"/>
  <c r="CR136" i="1"/>
  <c r="BB136" i="1"/>
  <c r="FX136" i="1" s="1"/>
  <c r="FC136" i="1"/>
  <c r="DM136" i="1"/>
  <c r="BW136" i="1"/>
  <c r="GK116" i="1"/>
  <c r="FR153" i="1"/>
  <c r="BW161" i="1"/>
  <c r="EH161" i="1"/>
  <c r="BB161" i="1"/>
  <c r="FX161" i="1" s="1"/>
  <c r="CR161" i="1"/>
  <c r="FC161" i="1"/>
  <c r="DM161" i="1"/>
  <c r="FW333" i="1"/>
  <c r="FB342" i="1"/>
  <c r="EG342" i="1"/>
  <c r="DL342" i="1"/>
  <c r="BV342" i="1"/>
  <c r="BA342" i="1"/>
  <c r="CQ342" i="1"/>
  <c r="DJ145" i="1"/>
  <c r="BT145" i="1"/>
  <c r="EZ145" i="1"/>
  <c r="EE145" i="1"/>
  <c r="CO145" i="1"/>
  <c r="AY145" i="1"/>
  <c r="FU145" i="1" s="1"/>
  <c r="GR89" i="1"/>
  <c r="GI43" i="1"/>
  <c r="HL11" i="1"/>
  <c r="BA126" i="1"/>
  <c r="FW126" i="1" s="1"/>
  <c r="DL126" i="1"/>
  <c r="CQ126" i="1"/>
  <c r="EG126" i="1"/>
  <c r="FB126" i="1"/>
  <c r="BV126" i="1"/>
  <c r="FP108" i="1"/>
  <c r="HF108" i="1" s="1"/>
  <c r="AH357" i="1"/>
  <c r="DN356" i="1"/>
  <c r="GT356" i="1" s="1"/>
  <c r="FD356" i="1"/>
  <c r="BC356" i="1"/>
  <c r="CS356" i="1"/>
  <c r="BX356" i="1"/>
  <c r="EI356" i="1"/>
  <c r="FY332" i="1"/>
  <c r="HO332" i="1" s="1"/>
  <c r="GP94" i="1"/>
  <c r="CM62" i="1"/>
  <c r="EC62" i="1"/>
  <c r="AW62" i="1"/>
  <c r="BR62" i="1"/>
  <c r="FS62" i="1" s="1"/>
  <c r="EX62" i="1"/>
  <c r="DH62" i="1"/>
  <c r="BM317" i="1"/>
  <c r="AR317" i="1"/>
  <c r="CH317" i="1"/>
  <c r="DC317" i="1"/>
  <c r="ES317" i="1"/>
  <c r="DX317" i="1"/>
  <c r="FL109" i="1"/>
  <c r="FZ358" i="1"/>
  <c r="BU352" i="1"/>
  <c r="CP352" i="1"/>
  <c r="DK352" i="1"/>
  <c r="AZ352" i="1"/>
  <c r="EF352" i="1"/>
  <c r="FA352" i="1"/>
  <c r="DJ338" i="1"/>
  <c r="EE338" i="1"/>
  <c r="BT338" i="1"/>
  <c r="AD361" i="1"/>
  <c r="CO338" i="1"/>
  <c r="AY338" i="1"/>
  <c r="EZ338" i="1"/>
  <c r="GN140" i="1"/>
  <c r="AL346" i="1"/>
  <c r="BG346" i="1"/>
  <c r="CB346" i="1"/>
  <c r="CW346" i="1"/>
  <c r="EM346" i="1"/>
  <c r="DR346" i="1"/>
  <c r="GM80" i="1"/>
  <c r="FU175" i="1"/>
  <c r="CD355" i="1"/>
  <c r="BI355" i="1"/>
  <c r="CY355" i="1"/>
  <c r="AN355" i="1"/>
  <c r="DT355" i="1"/>
  <c r="EO355" i="1"/>
  <c r="GD92" i="1"/>
  <c r="FX254" i="1"/>
  <c r="FQ50" i="1"/>
  <c r="HO18" i="1"/>
  <c r="CF330" i="1"/>
  <c r="AP330" i="1"/>
  <c r="FL330" i="1" s="1"/>
  <c r="BK330" i="1"/>
  <c r="EQ330" i="1"/>
  <c r="DV330" i="1"/>
  <c r="DA330" i="1"/>
  <c r="GG330" i="1" s="1"/>
  <c r="BS347" i="1"/>
  <c r="CN347" i="1"/>
  <c r="AX347" i="1"/>
  <c r="ED347" i="1"/>
  <c r="EY347" i="1"/>
  <c r="DI347" i="1"/>
  <c r="CT362" i="1"/>
  <c r="BD362" i="1"/>
  <c r="EJ362" i="1"/>
  <c r="FE362" i="1"/>
  <c r="BY362" i="1"/>
  <c r="DO362" i="1"/>
  <c r="GU362" i="1" s="1"/>
  <c r="GC82" i="1"/>
  <c r="GK209" i="1"/>
  <c r="FV78" i="1"/>
  <c r="HL78" i="1" s="1"/>
  <c r="GJ63" i="1"/>
  <c r="GU52" i="1"/>
  <c r="HA31" i="1"/>
  <c r="GG28" i="1"/>
  <c r="GL300" i="1"/>
  <c r="HG300" i="1" s="1"/>
  <c r="EO151" i="1"/>
  <c r="CD151" i="1"/>
  <c r="CY151" i="1"/>
  <c r="BI151" i="1"/>
  <c r="DT151" i="1"/>
  <c r="AN151" i="1"/>
  <c r="DM336" i="1"/>
  <c r="GS336" i="1" s="1"/>
  <c r="EH336" i="1"/>
  <c r="BB336" i="1"/>
  <c r="FX336" i="1" s="1"/>
  <c r="HN336" i="1" s="1"/>
  <c r="CR336" i="1"/>
  <c r="BW336" i="1"/>
  <c r="FC336" i="1"/>
  <c r="BG305" i="1"/>
  <c r="EM305" i="1"/>
  <c r="CW305" i="1"/>
  <c r="GC305" i="1" s="1"/>
  <c r="DR305" i="1"/>
  <c r="AL305" i="1"/>
  <c r="FH305" i="1" s="1"/>
  <c r="Q328" i="1"/>
  <c r="CB305" i="1"/>
  <c r="FO209" i="1"/>
  <c r="GL74" i="1"/>
  <c r="FM55" i="1"/>
  <c r="HC55" i="1" s="1"/>
  <c r="FL51" i="1"/>
  <c r="FO9" i="1"/>
  <c r="BY315" i="1"/>
  <c r="BD315" i="1"/>
  <c r="CT315" i="1"/>
  <c r="DO315" i="1"/>
  <c r="EJ315" i="1"/>
  <c r="FE315" i="1"/>
  <c r="BO122" i="1"/>
  <c r="EU122" i="1"/>
  <c r="DE122" i="1"/>
  <c r="CJ122" i="1"/>
  <c r="DZ122" i="1"/>
  <c r="AT122" i="1"/>
  <c r="FU149" i="1"/>
  <c r="DS342" i="1"/>
  <c r="EN342" i="1"/>
  <c r="CX342" i="1"/>
  <c r="AM342" i="1"/>
  <c r="CC342" i="1"/>
  <c r="BH342" i="1"/>
  <c r="BD267" i="1"/>
  <c r="FZ267" i="1" s="1"/>
  <c r="BY267" i="1"/>
  <c r="DO267" i="1"/>
  <c r="GU267" i="1" s="1"/>
  <c r="EJ267" i="1"/>
  <c r="FE267" i="1"/>
  <c r="CT267" i="1"/>
  <c r="BR302" i="1"/>
  <c r="EX302" i="1"/>
  <c r="AW302" i="1"/>
  <c r="EC302" i="1"/>
  <c r="DH302" i="1"/>
  <c r="GN302" i="1" s="1"/>
  <c r="CM302" i="1"/>
  <c r="EJ69" i="1"/>
  <c r="CT69" i="1"/>
  <c r="FE69" i="1"/>
  <c r="DO69" i="1"/>
  <c r="GU69" i="1" s="1"/>
  <c r="BD69" i="1"/>
  <c r="BY69" i="1"/>
  <c r="GR258" i="1"/>
  <c r="DF26" i="1"/>
  <c r="AU26" i="1"/>
  <c r="FQ26" i="1" s="1"/>
  <c r="EA26" i="1"/>
  <c r="BP26" i="1"/>
  <c r="EV26" i="1"/>
  <c r="CK26" i="1"/>
  <c r="GA332" i="1"/>
  <c r="CW156" i="1"/>
  <c r="EM156" i="1"/>
  <c r="BG156" i="1"/>
  <c r="AL156" i="1"/>
  <c r="FH156" i="1" s="1"/>
  <c r="CB156" i="1"/>
  <c r="DR156" i="1"/>
  <c r="GC156" i="1" s="1"/>
  <c r="GP283" i="1"/>
  <c r="GE272" i="1"/>
  <c r="FN250" i="1"/>
  <c r="GH41" i="1"/>
  <c r="DU138" i="1"/>
  <c r="BJ138" i="1"/>
  <c r="CE138" i="1"/>
  <c r="AO138" i="1"/>
  <c r="CZ138" i="1"/>
  <c r="EP138" i="1"/>
  <c r="BO359" i="1"/>
  <c r="CJ359" i="1"/>
  <c r="DZ359" i="1"/>
  <c r="AT359" i="1"/>
  <c r="FP359" i="1" s="1"/>
  <c r="DE359" i="1"/>
  <c r="EU359" i="1"/>
  <c r="DK354" i="1"/>
  <c r="AZ354" i="1"/>
  <c r="FV354" i="1" s="1"/>
  <c r="EF354" i="1"/>
  <c r="BU354" i="1"/>
  <c r="CP354" i="1"/>
  <c r="FA354" i="1"/>
  <c r="HK207" i="1"/>
  <c r="GA286" i="1"/>
  <c r="HQ286" i="1" s="1"/>
  <c r="FN285" i="1"/>
  <c r="HD285" i="1" s="1"/>
  <c r="GO283" i="1"/>
  <c r="GS64" i="1"/>
  <c r="EY62" i="1"/>
  <c r="BS62" i="1"/>
  <c r="DI62" i="1"/>
  <c r="AX62" i="1"/>
  <c r="CN62" i="1"/>
  <c r="ED62" i="1"/>
  <c r="GR48" i="1"/>
  <c r="AZ133" i="1"/>
  <c r="BU133" i="1"/>
  <c r="FA133" i="1"/>
  <c r="DK133" i="1"/>
  <c r="GQ133" i="1" s="1"/>
  <c r="AE134" i="1"/>
  <c r="EF133" i="1"/>
  <c r="CP133" i="1"/>
  <c r="CS165" i="1"/>
  <c r="BC165" i="1"/>
  <c r="AH166" i="1"/>
  <c r="FD165" i="1"/>
  <c r="BX165" i="1"/>
  <c r="DN165" i="1"/>
  <c r="EI165" i="1"/>
  <c r="DG160" i="1"/>
  <c r="BQ160" i="1"/>
  <c r="CL160" i="1"/>
  <c r="EB160" i="1"/>
  <c r="AV160" i="1"/>
  <c r="EW160" i="1"/>
  <c r="EI146" i="1"/>
  <c r="CS146" i="1"/>
  <c r="BC146" i="1"/>
  <c r="FD146" i="1"/>
  <c r="DN146" i="1"/>
  <c r="GT146" i="1" s="1"/>
  <c r="BX146" i="1"/>
  <c r="HJ331" i="1"/>
  <c r="FJ254" i="1"/>
  <c r="GU53" i="1"/>
  <c r="FU243" i="1"/>
  <c r="GV18" i="1"/>
  <c r="HQ18" i="1" s="1"/>
  <c r="DP323" i="1"/>
  <c r="EK323" i="1"/>
  <c r="FF323" i="1"/>
  <c r="CU323" i="1"/>
  <c r="BE323" i="1"/>
  <c r="BZ323" i="1"/>
  <c r="DX139" i="1"/>
  <c r="DC139" i="1"/>
  <c r="BM139" i="1"/>
  <c r="ES139" i="1"/>
  <c r="GI139" i="1" s="1"/>
  <c r="AR139" i="1"/>
  <c r="CH139" i="1"/>
  <c r="AM314" i="1"/>
  <c r="CC314" i="1"/>
  <c r="BH314" i="1"/>
  <c r="EN314" i="1"/>
  <c r="CX314" i="1"/>
  <c r="DS314" i="1"/>
  <c r="CP168" i="1"/>
  <c r="AZ168" i="1"/>
  <c r="EF168" i="1"/>
  <c r="FA168" i="1"/>
  <c r="DK168" i="1"/>
  <c r="BU168" i="1"/>
  <c r="FV168" i="1" s="1"/>
  <c r="AY147" i="1"/>
  <c r="CO147" i="1"/>
  <c r="EE147" i="1"/>
  <c r="EZ147" i="1"/>
  <c r="BT147" i="1"/>
  <c r="DJ147" i="1"/>
  <c r="GP147" i="1" s="1"/>
  <c r="CB170" i="1"/>
  <c r="AL170" i="1"/>
  <c r="EM170" i="1"/>
  <c r="CW170" i="1"/>
  <c r="BG170" i="1"/>
  <c r="DR170" i="1"/>
  <c r="CJ130" i="1"/>
  <c r="BO130" i="1"/>
  <c r="DZ130" i="1"/>
  <c r="EU130" i="1"/>
  <c r="DE130" i="1"/>
  <c r="GK130" i="1" s="1"/>
  <c r="AT130" i="1"/>
  <c r="AT138" i="1"/>
  <c r="FP138" i="1" s="1"/>
  <c r="BO138" i="1"/>
  <c r="DZ138" i="1"/>
  <c r="CJ138" i="1"/>
  <c r="DE138" i="1"/>
  <c r="EU138" i="1"/>
  <c r="DU313" i="1"/>
  <c r="CZ313" i="1"/>
  <c r="EP313" i="1"/>
  <c r="AO313" i="1"/>
  <c r="CE313" i="1"/>
  <c r="BJ313" i="1"/>
  <c r="CY164" i="1"/>
  <c r="BI164" i="1"/>
  <c r="DT164" i="1"/>
  <c r="AN164" i="1"/>
  <c r="CD164" i="1"/>
  <c r="EO164" i="1"/>
  <c r="BO160" i="1"/>
  <c r="DZ160" i="1"/>
  <c r="CJ160" i="1"/>
  <c r="AT160" i="1"/>
  <c r="FP160" i="1" s="1"/>
  <c r="HF160" i="1" s="1"/>
  <c r="EU160" i="1"/>
  <c r="DE160" i="1"/>
  <c r="GK160" i="1" s="1"/>
  <c r="EG169" i="1"/>
  <c r="CQ169" i="1"/>
  <c r="BA169" i="1"/>
  <c r="FW169" i="1" s="1"/>
  <c r="FB169" i="1"/>
  <c r="DL169" i="1"/>
  <c r="GR169" i="1" s="1"/>
  <c r="BV169" i="1"/>
  <c r="GY195" i="1"/>
  <c r="HI82" i="1"/>
  <c r="BY316" i="1"/>
  <c r="BD316" i="1"/>
  <c r="EJ316" i="1"/>
  <c r="CT316" i="1"/>
  <c r="DO316" i="1"/>
  <c r="FE316" i="1"/>
  <c r="DH170" i="1"/>
  <c r="BR170" i="1"/>
  <c r="EC170" i="1"/>
  <c r="CM170" i="1"/>
  <c r="AW170" i="1"/>
  <c r="EX170" i="1"/>
  <c r="W360" i="1"/>
  <c r="BM337" i="1"/>
  <c r="AR337" i="1"/>
  <c r="ES337" i="1"/>
  <c r="DC337" i="1"/>
  <c r="DX337" i="1"/>
  <c r="CH337" i="1"/>
  <c r="CM330" i="1"/>
  <c r="BR330" i="1"/>
  <c r="AW330" i="1"/>
  <c r="EC330" i="1"/>
  <c r="EX330" i="1"/>
  <c r="DH330" i="1"/>
  <c r="DS163" i="1"/>
  <c r="CC163" i="1"/>
  <c r="AM163" i="1"/>
  <c r="FI163" i="1" s="1"/>
  <c r="EN163" i="1"/>
  <c r="CX163" i="1"/>
  <c r="GD163" i="1" s="1"/>
  <c r="BH163" i="1"/>
  <c r="DO353" i="1"/>
  <c r="EJ353" i="1"/>
  <c r="BD353" i="1"/>
  <c r="FZ353" i="1" s="1"/>
  <c r="CT353" i="1"/>
  <c r="FE353" i="1"/>
  <c r="BY353" i="1"/>
  <c r="DR114" i="1"/>
  <c r="CB114" i="1"/>
  <c r="AL114" i="1"/>
  <c r="EM114" i="1"/>
  <c r="CW114" i="1"/>
  <c r="BG114" i="1"/>
  <c r="HL95" i="1"/>
  <c r="FO92" i="1"/>
  <c r="FK275" i="1"/>
  <c r="HA275" i="1" s="1"/>
  <c r="GM270" i="1"/>
  <c r="GZ262" i="1"/>
  <c r="FM66" i="1"/>
  <c r="HC66" i="1" s="1"/>
  <c r="HJ249" i="1"/>
  <c r="BQ61" i="1"/>
  <c r="EB61" i="1"/>
  <c r="DG61" i="1"/>
  <c r="AV61" i="1"/>
  <c r="EW61" i="1"/>
  <c r="CL61" i="1"/>
  <c r="FI243" i="1"/>
  <c r="FP29" i="1"/>
  <c r="FR116" i="1"/>
  <c r="GA235" i="1"/>
  <c r="FK235" i="1"/>
  <c r="HA235" i="1" s="1"/>
  <c r="FY257" i="1"/>
  <c r="HO257" i="1" s="1"/>
  <c r="FP42" i="1"/>
  <c r="HF42" i="1" s="1"/>
  <c r="EA351" i="1"/>
  <c r="DF351" i="1"/>
  <c r="CK351" i="1"/>
  <c r="AU351" i="1"/>
  <c r="EV351" i="1"/>
  <c r="BP351" i="1"/>
  <c r="GC253" i="1"/>
  <c r="FO208" i="1"/>
  <c r="HI85" i="1"/>
  <c r="FA69" i="1"/>
  <c r="DK69" i="1"/>
  <c r="CP69" i="1"/>
  <c r="EF69" i="1"/>
  <c r="BU69" i="1"/>
  <c r="AZ69" i="1"/>
  <c r="FV69" i="1" s="1"/>
  <c r="FR248" i="1"/>
  <c r="FT43" i="1"/>
  <c r="DM123" i="1"/>
  <c r="FC123" i="1"/>
  <c r="EH123" i="1"/>
  <c r="GS123" i="1" s="1"/>
  <c r="BB123" i="1"/>
  <c r="BW123" i="1"/>
  <c r="CR123" i="1"/>
  <c r="BB138" i="1"/>
  <c r="FX138" i="1" s="1"/>
  <c r="DM138" i="1"/>
  <c r="BW138" i="1"/>
  <c r="EH138" i="1"/>
  <c r="CR138" i="1"/>
  <c r="FC138" i="1"/>
  <c r="AW316" i="1"/>
  <c r="FS316" i="1" s="1"/>
  <c r="CM316" i="1"/>
  <c r="EC316" i="1"/>
  <c r="BR316" i="1"/>
  <c r="DH316" i="1"/>
  <c r="EX316" i="1"/>
  <c r="HB350" i="1"/>
  <c r="FL142" i="1"/>
  <c r="HB142" i="1" s="1"/>
  <c r="GC334" i="1"/>
  <c r="GQ284" i="1"/>
  <c r="BL69" i="1"/>
  <c r="DW69" i="1"/>
  <c r="ER69" i="1"/>
  <c r="DB69" i="1"/>
  <c r="GH69" i="1" s="1"/>
  <c r="HC69" i="1" s="1"/>
  <c r="CG69" i="1"/>
  <c r="AQ69" i="1"/>
  <c r="FM69" i="1" s="1"/>
  <c r="GU15" i="1"/>
  <c r="HP15" i="1" s="1"/>
  <c r="FW30" i="1"/>
  <c r="DS355" i="1"/>
  <c r="CC355" i="1"/>
  <c r="CX355" i="1"/>
  <c r="AM355" i="1"/>
  <c r="BH355" i="1"/>
  <c r="EN355" i="1"/>
  <c r="GQ332" i="1"/>
  <c r="GX74" i="1"/>
  <c r="GV89" i="1"/>
  <c r="GK261" i="1"/>
  <c r="GL46" i="1"/>
  <c r="HG46" i="1" s="1"/>
  <c r="GN40" i="1"/>
  <c r="HF32" i="1"/>
  <c r="GV118" i="1"/>
  <c r="BZ322" i="1"/>
  <c r="EK322" i="1"/>
  <c r="BE322" i="1"/>
  <c r="CU322" i="1"/>
  <c r="FF322" i="1"/>
  <c r="DP322" i="1"/>
  <c r="GV322" i="1" s="1"/>
  <c r="BC137" i="1"/>
  <c r="BX137" i="1"/>
  <c r="DN137" i="1"/>
  <c r="FD137" i="1"/>
  <c r="EI137" i="1"/>
  <c r="CS137" i="1"/>
  <c r="FR159" i="1"/>
  <c r="FC355" i="1"/>
  <c r="EH355" i="1"/>
  <c r="BW355" i="1"/>
  <c r="CR355" i="1"/>
  <c r="BB355" i="1"/>
  <c r="FX355" i="1" s="1"/>
  <c r="DM355" i="1"/>
  <c r="BJ347" i="1"/>
  <c r="AO347" i="1"/>
  <c r="CE347" i="1"/>
  <c r="DU347" i="1"/>
  <c r="EP347" i="1"/>
  <c r="CZ347" i="1"/>
  <c r="GJ334" i="1"/>
  <c r="AQ154" i="1"/>
  <c r="CG154" i="1"/>
  <c r="BL154" i="1"/>
  <c r="DW154" i="1"/>
  <c r="ER154" i="1"/>
  <c r="DB154" i="1"/>
  <c r="FZ40" i="1"/>
  <c r="HP40" i="1" s="1"/>
  <c r="GZ40" i="1"/>
  <c r="FK37" i="1"/>
  <c r="BN132" i="1"/>
  <c r="DY132" i="1"/>
  <c r="ET132" i="1"/>
  <c r="DD132" i="1"/>
  <c r="AS132" i="1"/>
  <c r="CI132" i="1"/>
  <c r="BI315" i="1"/>
  <c r="CD315" i="1"/>
  <c r="AN315" i="1"/>
  <c r="CY315" i="1"/>
  <c r="EO315" i="1"/>
  <c r="DT315" i="1"/>
  <c r="AB231" i="1"/>
  <c r="CM230" i="1"/>
  <c r="EX230" i="1"/>
  <c r="AW230" i="1"/>
  <c r="BR230" i="1"/>
  <c r="DH230" i="1"/>
  <c r="EC230" i="1"/>
  <c r="EE310" i="1"/>
  <c r="EZ310" i="1"/>
  <c r="DJ310" i="1"/>
  <c r="CO310" i="1"/>
  <c r="AY310" i="1"/>
  <c r="BT310" i="1"/>
  <c r="GR152" i="1"/>
  <c r="HM152" i="1" s="1"/>
  <c r="EO168" i="1"/>
  <c r="CY168" i="1"/>
  <c r="GE168" i="1" s="1"/>
  <c r="BI168" i="1"/>
  <c r="AN168" i="1"/>
  <c r="FJ168" i="1" s="1"/>
  <c r="GZ168" i="1" s="1"/>
  <c r="CD168" i="1"/>
  <c r="DT168" i="1"/>
  <c r="HI144" i="1"/>
  <c r="CF348" i="1"/>
  <c r="BK348" i="1"/>
  <c r="AP348" i="1"/>
  <c r="DV348" i="1"/>
  <c r="EQ348" i="1"/>
  <c r="DA348" i="1"/>
  <c r="EC77" i="1"/>
  <c r="DH77" i="1"/>
  <c r="AW77" i="1"/>
  <c r="CM77" i="1"/>
  <c r="BR77" i="1"/>
  <c r="EX77" i="1"/>
  <c r="GN77" i="1" s="1"/>
  <c r="EQ111" i="1"/>
  <c r="CF111" i="1"/>
  <c r="DV111" i="1"/>
  <c r="DA111" i="1"/>
  <c r="GG111" i="1" s="1"/>
  <c r="AP111" i="1"/>
  <c r="BK111" i="1"/>
  <c r="GP95" i="1"/>
  <c r="GG78" i="1"/>
  <c r="HN174" i="1"/>
  <c r="FO250" i="1"/>
  <c r="FQ49" i="1"/>
  <c r="FD327" i="1"/>
  <c r="EI327" i="1"/>
  <c r="BX327" i="1"/>
  <c r="CS327" i="1"/>
  <c r="BC327" i="1"/>
  <c r="DN327" i="1"/>
  <c r="GT327" i="1" s="1"/>
  <c r="CS330" i="1"/>
  <c r="BX330" i="1"/>
  <c r="BC330" i="1"/>
  <c r="FD330" i="1"/>
  <c r="EI330" i="1"/>
  <c r="DN330" i="1"/>
  <c r="EF164" i="1"/>
  <c r="CP164" i="1"/>
  <c r="AZ164" i="1"/>
  <c r="FV164" i="1" s="1"/>
  <c r="HL164" i="1" s="1"/>
  <c r="FA164" i="1"/>
  <c r="DK164" i="1"/>
  <c r="GQ164" i="1" s="1"/>
  <c r="BU164" i="1"/>
  <c r="BH161" i="1"/>
  <c r="DS161" i="1"/>
  <c r="CC161" i="1"/>
  <c r="AM161" i="1"/>
  <c r="EN161" i="1"/>
  <c r="CX161" i="1"/>
  <c r="BO170" i="1"/>
  <c r="DZ170" i="1"/>
  <c r="CJ170" i="1"/>
  <c r="AT170" i="1"/>
  <c r="EU170" i="1"/>
  <c r="DE170" i="1"/>
  <c r="GC118" i="1"/>
  <c r="GN78" i="1"/>
  <c r="GG63" i="1"/>
  <c r="HO112" i="1"/>
  <c r="FN109" i="1"/>
  <c r="BH304" i="1"/>
  <c r="EN304" i="1"/>
  <c r="CC304" i="1"/>
  <c r="AM304" i="1"/>
  <c r="FI304" i="1" s="1"/>
  <c r="CX304" i="1"/>
  <c r="DS304" i="1"/>
  <c r="EJ146" i="1"/>
  <c r="BY146" i="1"/>
  <c r="CT146" i="1"/>
  <c r="BD146" i="1"/>
  <c r="FZ146" i="1" s="1"/>
  <c r="HP146" i="1" s="1"/>
  <c r="FE146" i="1"/>
  <c r="DO146" i="1"/>
  <c r="GU146" i="1" s="1"/>
  <c r="GP331" i="1"/>
  <c r="HH207" i="1"/>
  <c r="GX120" i="1"/>
  <c r="HA244" i="1"/>
  <c r="FP14" i="1"/>
  <c r="CI315" i="1"/>
  <c r="BN315" i="1"/>
  <c r="AS315" i="1"/>
  <c r="DD315" i="1"/>
  <c r="ET315" i="1"/>
  <c r="DY315" i="1"/>
  <c r="DI164" i="1"/>
  <c r="BS164" i="1"/>
  <c r="ED164" i="1"/>
  <c r="CN164" i="1"/>
  <c r="AX164" i="1"/>
  <c r="FT164" i="1" s="1"/>
  <c r="EY164" i="1"/>
  <c r="FM148" i="1"/>
  <c r="BL171" i="1"/>
  <c r="DW171" i="1"/>
  <c r="CG171" i="1"/>
  <c r="AQ171" i="1"/>
  <c r="FM171" i="1" s="1"/>
  <c r="ER171" i="1"/>
  <c r="DB171" i="1"/>
  <c r="DS157" i="1"/>
  <c r="EN157" i="1"/>
  <c r="CX157" i="1"/>
  <c r="CC157" i="1"/>
  <c r="AM157" i="1"/>
  <c r="BH157" i="1"/>
  <c r="FK209" i="1"/>
  <c r="GZ266" i="1"/>
  <c r="AV68" i="1"/>
  <c r="CL68" i="1"/>
  <c r="DG68" i="1"/>
  <c r="BQ68" i="1"/>
  <c r="EB68" i="1"/>
  <c r="EW68" i="1"/>
  <c r="GU44" i="1"/>
  <c r="EP323" i="1"/>
  <c r="DU323" i="1"/>
  <c r="CZ323" i="1"/>
  <c r="GF323" i="1" s="1"/>
  <c r="CE323" i="1"/>
  <c r="BJ323" i="1"/>
  <c r="AO323" i="1"/>
  <c r="EA138" i="1"/>
  <c r="CK138" i="1"/>
  <c r="AU138" i="1"/>
  <c r="FQ138" i="1" s="1"/>
  <c r="DF138" i="1"/>
  <c r="EV138" i="1"/>
  <c r="BP138" i="1"/>
  <c r="HG149" i="1"/>
  <c r="EH154" i="1"/>
  <c r="BW154" i="1"/>
  <c r="DM154" i="1"/>
  <c r="GS154" i="1" s="1"/>
  <c r="BB154" i="1"/>
  <c r="FX154" i="1" s="1"/>
  <c r="HN154" i="1" s="1"/>
  <c r="FC154" i="1"/>
  <c r="CR154" i="1"/>
  <c r="BG62" i="1"/>
  <c r="EM62" i="1"/>
  <c r="AL62" i="1"/>
  <c r="CW62" i="1"/>
  <c r="CB62" i="1"/>
  <c r="DR62" i="1"/>
  <c r="FS215" i="1"/>
  <c r="HI215" i="1" s="1"/>
  <c r="EV68" i="1"/>
  <c r="BP68" i="1"/>
  <c r="AU68" i="1"/>
  <c r="EA68" i="1"/>
  <c r="DF68" i="1"/>
  <c r="CK68" i="1"/>
  <c r="FQ68" i="1" s="1"/>
  <c r="GM253" i="1"/>
  <c r="HH253" i="1" s="1"/>
  <c r="GE32" i="1"/>
  <c r="AV132" i="1"/>
  <c r="CL132" i="1"/>
  <c r="DG132" i="1"/>
  <c r="EB132" i="1"/>
  <c r="EW132" i="1"/>
  <c r="BQ132" i="1"/>
  <c r="BL315" i="1"/>
  <c r="AQ315" i="1"/>
  <c r="CG315" i="1"/>
  <c r="DB315" i="1"/>
  <c r="ER315" i="1"/>
  <c r="DW315" i="1"/>
  <c r="AY330" i="1"/>
  <c r="FU330" i="1" s="1"/>
  <c r="BT330" i="1"/>
  <c r="CO330" i="1"/>
  <c r="EZ330" i="1"/>
  <c r="EE330" i="1"/>
  <c r="DJ330" i="1"/>
  <c r="GN109" i="1"/>
  <c r="HA148" i="1"/>
  <c r="FZ215" i="1"/>
  <c r="HP215" i="1" s="1"/>
  <c r="GI272" i="1"/>
  <c r="GT253" i="1"/>
  <c r="ED61" i="1"/>
  <c r="BS61" i="1"/>
  <c r="DI61" i="1"/>
  <c r="EY61" i="1"/>
  <c r="AX61" i="1"/>
  <c r="CN61" i="1"/>
  <c r="HJ48" i="1"/>
  <c r="FJ46" i="1"/>
  <c r="HA20" i="1"/>
  <c r="CF315" i="1"/>
  <c r="AP315" i="1"/>
  <c r="BK315" i="1"/>
  <c r="DA315" i="1"/>
  <c r="DV315" i="1"/>
  <c r="EQ315" i="1"/>
  <c r="BN115" i="1"/>
  <c r="DY115" i="1"/>
  <c r="CI115" i="1"/>
  <c r="AS115" i="1"/>
  <c r="ET115" i="1"/>
  <c r="DD115" i="1"/>
  <c r="CY313" i="1"/>
  <c r="GE313" i="1" s="1"/>
  <c r="DT313" i="1"/>
  <c r="EO313" i="1"/>
  <c r="AN313" i="1"/>
  <c r="CD313" i="1"/>
  <c r="BI313" i="1"/>
  <c r="FU335" i="1"/>
  <c r="HK335" i="1" s="1"/>
  <c r="FA154" i="1"/>
  <c r="DK154" i="1"/>
  <c r="GQ154" i="1" s="1"/>
  <c r="EF154" i="1"/>
  <c r="CP154" i="1"/>
  <c r="AZ154" i="1"/>
  <c r="BU154" i="1"/>
  <c r="EA336" i="1"/>
  <c r="BP336" i="1"/>
  <c r="EV336" i="1"/>
  <c r="DF336" i="1"/>
  <c r="GL336" i="1" s="1"/>
  <c r="CK336" i="1"/>
  <c r="AU336" i="1"/>
  <c r="FQ336" i="1" s="1"/>
  <c r="FQ288" i="1"/>
  <c r="HG288" i="1" s="1"/>
  <c r="FV87" i="1"/>
  <c r="HL87" i="1" s="1"/>
  <c r="GF260" i="1"/>
  <c r="HB54" i="1"/>
  <c r="FW44" i="1"/>
  <c r="EC26" i="1"/>
  <c r="BR26" i="1"/>
  <c r="DH26" i="1"/>
  <c r="EX26" i="1"/>
  <c r="AW26" i="1"/>
  <c r="CM26" i="1"/>
  <c r="HG6" i="1"/>
  <c r="FC323" i="1"/>
  <c r="DM323" i="1"/>
  <c r="GS323" i="1" s="1"/>
  <c r="EH323" i="1"/>
  <c r="CR323" i="1"/>
  <c r="BW323" i="1"/>
  <c r="BB323" i="1"/>
  <c r="FX323" i="1" s="1"/>
  <c r="FK150" i="1"/>
  <c r="BI346" i="1"/>
  <c r="AN346" i="1"/>
  <c r="FJ346" i="1" s="1"/>
  <c r="CD346" i="1"/>
  <c r="CY346" i="1"/>
  <c r="EO346" i="1"/>
  <c r="DT346" i="1"/>
  <c r="GX188" i="1"/>
  <c r="GG284" i="1"/>
  <c r="GD67" i="1"/>
  <c r="FQ34" i="1"/>
  <c r="GI4" i="1"/>
  <c r="HD4" i="1" s="1"/>
  <c r="CO119" i="1"/>
  <c r="BT119" i="1"/>
  <c r="DJ119" i="1"/>
  <c r="EE119" i="1"/>
  <c r="EZ119" i="1"/>
  <c r="AY119" i="1"/>
  <c r="EQ146" i="1"/>
  <c r="DA146" i="1"/>
  <c r="BK146" i="1"/>
  <c r="AP146" i="1"/>
  <c r="CF146" i="1"/>
  <c r="DV146" i="1"/>
  <c r="AP176" i="1"/>
  <c r="FL176" i="1" s="1"/>
  <c r="HB176" i="1" s="1"/>
  <c r="BK176" i="1"/>
  <c r="EQ176" i="1"/>
  <c r="DV176" i="1"/>
  <c r="DA176" i="1"/>
  <c r="GG176" i="1" s="1"/>
  <c r="CF176" i="1"/>
  <c r="AL176" i="1"/>
  <c r="CB176" i="1"/>
  <c r="BG176" i="1"/>
  <c r="EM176" i="1"/>
  <c r="CW176" i="1"/>
  <c r="GC176" i="1" s="1"/>
  <c r="DR176" i="1"/>
  <c r="BU302" i="1"/>
  <c r="FA302" i="1"/>
  <c r="EF302" i="1"/>
  <c r="DK302" i="1"/>
  <c r="AZ302" i="1"/>
  <c r="FV302" i="1" s="1"/>
  <c r="CP302" i="1"/>
  <c r="FS249" i="1"/>
  <c r="FY260" i="1"/>
  <c r="GV242" i="1"/>
  <c r="GE22" i="1"/>
  <c r="CS131" i="1"/>
  <c r="BX131" i="1"/>
  <c r="DN131" i="1"/>
  <c r="GT131" i="1" s="1"/>
  <c r="BC131" i="1"/>
  <c r="EI131" i="1"/>
  <c r="FD131" i="1"/>
  <c r="DU146" i="1"/>
  <c r="CE146" i="1"/>
  <c r="AO146" i="1"/>
  <c r="FK146" i="1" s="1"/>
  <c r="EP146" i="1"/>
  <c r="CZ146" i="1"/>
  <c r="GF146" i="1" s="1"/>
  <c r="BJ146" i="1"/>
  <c r="GH282" i="1"/>
  <c r="FI45" i="1"/>
  <c r="GY45" i="1" s="1"/>
  <c r="HA16" i="1"/>
  <c r="HK32" i="1"/>
  <c r="DZ126" i="1"/>
  <c r="EU126" i="1"/>
  <c r="DE126" i="1"/>
  <c r="BO126" i="1"/>
  <c r="AT126" i="1"/>
  <c r="CJ126" i="1"/>
  <c r="FI108" i="1"/>
  <c r="GY108" i="1" s="1"/>
  <c r="EH156" i="1"/>
  <c r="BW156" i="1"/>
  <c r="FC156" i="1"/>
  <c r="CR156" i="1"/>
  <c r="BB156" i="1"/>
  <c r="FX156" i="1" s="1"/>
  <c r="DM156" i="1"/>
  <c r="BV346" i="1"/>
  <c r="BA346" i="1"/>
  <c r="CQ346" i="1"/>
  <c r="FB346" i="1"/>
  <c r="DL346" i="1"/>
  <c r="GR346" i="1" s="1"/>
  <c r="EG346" i="1"/>
  <c r="FH269" i="1"/>
  <c r="FS83" i="1"/>
  <c r="FN43" i="1"/>
  <c r="HD43" i="1" s="1"/>
  <c r="CI129" i="1"/>
  <c r="AS129" i="1"/>
  <c r="DD129" i="1"/>
  <c r="GJ129" i="1" s="1"/>
  <c r="DY129" i="1"/>
  <c r="ET129" i="1"/>
  <c r="BN129" i="1"/>
  <c r="FY326" i="1"/>
  <c r="CQ139" i="1"/>
  <c r="EG139" i="1"/>
  <c r="BV139" i="1"/>
  <c r="BA139" i="1"/>
  <c r="FB139" i="1"/>
  <c r="DL139" i="1"/>
  <c r="GM301" i="1"/>
  <c r="GA282" i="1"/>
  <c r="HQ282" i="1" s="1"/>
  <c r="GI280" i="1"/>
  <c r="GK272" i="1"/>
  <c r="GO65" i="1"/>
  <c r="FV252" i="1"/>
  <c r="GU244" i="1"/>
  <c r="FR21" i="1"/>
  <c r="FM43" i="1"/>
  <c r="HC43" i="1" s="1"/>
  <c r="GR5" i="1"/>
  <c r="EQ114" i="1"/>
  <c r="DA114" i="1"/>
  <c r="BK114" i="1"/>
  <c r="DV114" i="1"/>
  <c r="CF114" i="1"/>
  <c r="AP114" i="1"/>
  <c r="GQ341" i="1"/>
  <c r="FW235" i="1"/>
  <c r="HM235" i="1" s="1"/>
  <c r="BT346" i="1"/>
  <c r="AY346" i="1"/>
  <c r="CO346" i="1"/>
  <c r="DJ346" i="1"/>
  <c r="EZ346" i="1"/>
  <c r="EE346" i="1"/>
  <c r="BR145" i="1"/>
  <c r="DH145" i="1"/>
  <c r="EX145" i="1"/>
  <c r="EC145" i="1"/>
  <c r="CM145" i="1"/>
  <c r="AW145" i="1"/>
  <c r="GD75" i="1"/>
  <c r="FO73" i="1"/>
  <c r="HI65" i="1"/>
  <c r="GU261" i="1"/>
  <c r="FP251" i="1"/>
  <c r="GT244" i="1"/>
  <c r="GJ19" i="1"/>
  <c r="GH17" i="1"/>
  <c r="GU9" i="1"/>
  <c r="GK30" i="1"/>
  <c r="DB136" i="1"/>
  <c r="ER136" i="1"/>
  <c r="BL136" i="1"/>
  <c r="CG136" i="1"/>
  <c r="AQ136" i="1"/>
  <c r="FM136" i="1" s="1"/>
  <c r="DW136" i="1"/>
  <c r="GI112" i="1"/>
  <c r="HM326" i="1"/>
  <c r="AY131" i="1"/>
  <c r="FU131" i="1" s="1"/>
  <c r="BT131" i="1"/>
  <c r="EZ131" i="1"/>
  <c r="DJ131" i="1"/>
  <c r="EE131" i="1"/>
  <c r="CO131" i="1"/>
  <c r="FP301" i="1"/>
  <c r="AF357" i="1"/>
  <c r="FB356" i="1"/>
  <c r="BA356" i="1"/>
  <c r="DL356" i="1"/>
  <c r="BV356" i="1"/>
  <c r="CQ356" i="1"/>
  <c r="EG356" i="1"/>
  <c r="FH272" i="1"/>
  <c r="GE97" i="1"/>
  <c r="GQ93" i="1"/>
  <c r="GT92" i="1"/>
  <c r="FJ65" i="1"/>
  <c r="GZ65" i="1" s="1"/>
  <c r="FY57" i="1"/>
  <c r="FZ258" i="1"/>
  <c r="GK244" i="1"/>
  <c r="T325" i="1"/>
  <c r="DU324" i="1"/>
  <c r="CZ324" i="1"/>
  <c r="EP324" i="1"/>
  <c r="AO324" i="1"/>
  <c r="CE324" i="1"/>
  <c r="BJ324" i="1"/>
  <c r="HB118" i="1"/>
  <c r="CD114" i="1"/>
  <c r="AN114" i="1"/>
  <c r="FJ114" i="1" s="1"/>
  <c r="EO114" i="1"/>
  <c r="CY114" i="1"/>
  <c r="GE114" i="1" s="1"/>
  <c r="GZ114" i="1" s="1"/>
  <c r="BI114" i="1"/>
  <c r="DT114" i="1"/>
  <c r="BD354" i="1"/>
  <c r="EJ354" i="1"/>
  <c r="FE354" i="1"/>
  <c r="BY354" i="1"/>
  <c r="DO354" i="1"/>
  <c r="CT354" i="1"/>
  <c r="FX143" i="1"/>
  <c r="GN333" i="1"/>
  <c r="HI333" i="1" s="1"/>
  <c r="GC229" i="1"/>
  <c r="FI85" i="1"/>
  <c r="FK56" i="1"/>
  <c r="HA56" i="1" s="1"/>
  <c r="GP242" i="1"/>
  <c r="HK242" i="1" s="1"/>
  <c r="GR21" i="1"/>
  <c r="FR20" i="1"/>
  <c r="FX120" i="1"/>
  <c r="HN120" i="1" s="1"/>
  <c r="EC320" i="1"/>
  <c r="EX320" i="1"/>
  <c r="DH320" i="1"/>
  <c r="CM320" i="1"/>
  <c r="BR320" i="1"/>
  <c r="AW320" i="1"/>
  <c r="FV110" i="1"/>
  <c r="HL110" i="1" s="1"/>
  <c r="EO147" i="1"/>
  <c r="CY147" i="1"/>
  <c r="GE147" i="1" s="1"/>
  <c r="BI147" i="1"/>
  <c r="DT147" i="1"/>
  <c r="AN147" i="1"/>
  <c r="CD147" i="1"/>
  <c r="HO207" i="1"/>
  <c r="GG208" i="1"/>
  <c r="FK64" i="1"/>
  <c r="FY174" i="1"/>
  <c r="FO50" i="1"/>
  <c r="GE48" i="1"/>
  <c r="FK22" i="1"/>
  <c r="FZ309" i="1"/>
  <c r="BY327" i="1"/>
  <c r="BD327" i="1"/>
  <c r="CT327" i="1"/>
  <c r="FE327" i="1"/>
  <c r="EJ327" i="1"/>
  <c r="DO327" i="1"/>
  <c r="CL330" i="1"/>
  <c r="BQ330" i="1"/>
  <c r="AV330" i="1"/>
  <c r="EB330" i="1"/>
  <c r="EW330" i="1"/>
  <c r="DG330" i="1"/>
  <c r="FP109" i="1"/>
  <c r="FO152" i="1"/>
  <c r="GP149" i="1"/>
  <c r="GF335" i="1"/>
  <c r="FI333" i="1"/>
  <c r="CC338" i="1"/>
  <c r="AM338" i="1"/>
  <c r="DS338" i="1"/>
  <c r="CX338" i="1"/>
  <c r="GD338" i="1" s="1"/>
  <c r="BH338" i="1"/>
  <c r="R361" i="1"/>
  <c r="EN338" i="1"/>
  <c r="CX111" i="1"/>
  <c r="EN111" i="1"/>
  <c r="CC111" i="1"/>
  <c r="BH111" i="1"/>
  <c r="AM111" i="1"/>
  <c r="DS111" i="1"/>
  <c r="GC213" i="1"/>
  <c r="GJ276" i="1"/>
  <c r="FK81" i="1"/>
  <c r="GL79" i="1"/>
  <c r="FI175" i="1"/>
  <c r="GP254" i="1"/>
  <c r="FJ245" i="1"/>
  <c r="FT24" i="1"/>
  <c r="GG16" i="1"/>
  <c r="FR28" i="1"/>
  <c r="FZ229" i="1"/>
  <c r="GE229" i="1"/>
  <c r="GZ229" i="1" s="1"/>
  <c r="DX164" i="1"/>
  <c r="AR164" i="1"/>
  <c r="CH164" i="1"/>
  <c r="ES164" i="1"/>
  <c r="DC164" i="1"/>
  <c r="GI164" i="1" s="1"/>
  <c r="BM164" i="1"/>
  <c r="FJ335" i="1"/>
  <c r="GZ335" i="1" s="1"/>
  <c r="GC65" i="1"/>
  <c r="GD287" i="1"/>
  <c r="GY287" i="1" s="1"/>
  <c r="HK185" i="1"/>
  <c r="GQ276" i="1"/>
  <c r="GS79" i="1"/>
  <c r="FK78" i="1"/>
  <c r="HA78" i="1" s="1"/>
  <c r="FO74" i="1"/>
  <c r="GR174" i="1"/>
  <c r="FL244" i="1"/>
  <c r="FJ51" i="1"/>
  <c r="GD22" i="1"/>
  <c r="GK40" i="1"/>
  <c r="FV29" i="1"/>
  <c r="HL29" i="1" s="1"/>
  <c r="EE323" i="1"/>
  <c r="EZ323" i="1"/>
  <c r="DJ323" i="1"/>
  <c r="CO323" i="1"/>
  <c r="BT323" i="1"/>
  <c r="AY323" i="1"/>
  <c r="GF110" i="1"/>
  <c r="S357" i="1"/>
  <c r="CY356" i="1"/>
  <c r="GE356" i="1" s="1"/>
  <c r="DT356" i="1"/>
  <c r="EO356" i="1"/>
  <c r="BI356" i="1"/>
  <c r="CD356" i="1"/>
  <c r="AN356" i="1"/>
  <c r="GK341" i="1"/>
  <c r="GC78" i="1"/>
  <c r="GC152" i="1"/>
  <c r="GS275" i="1"/>
  <c r="FY81" i="1"/>
  <c r="FZ257" i="1"/>
  <c r="FX64" i="1"/>
  <c r="HN64" i="1" s="1"/>
  <c r="GV244" i="1"/>
  <c r="GT51" i="1"/>
  <c r="FI42" i="1"/>
  <c r="FU38" i="1"/>
  <c r="GV4" i="1"/>
  <c r="GQ121" i="1"/>
  <c r="GV318" i="1"/>
  <c r="FT308" i="1"/>
  <c r="HJ308" i="1" s="1"/>
  <c r="EW130" i="1"/>
  <c r="DG130" i="1"/>
  <c r="CL130" i="1"/>
  <c r="EB130" i="1"/>
  <c r="BQ130" i="1"/>
  <c r="AV130" i="1"/>
  <c r="FR130" i="1" s="1"/>
  <c r="EB115" i="1"/>
  <c r="CL115" i="1"/>
  <c r="AV115" i="1"/>
  <c r="EW115" i="1"/>
  <c r="DG115" i="1"/>
  <c r="BQ115" i="1"/>
  <c r="CG305" i="1"/>
  <c r="DB305" i="1"/>
  <c r="GH305" i="1" s="1"/>
  <c r="AQ305" i="1"/>
  <c r="BL305" i="1"/>
  <c r="DW305" i="1"/>
  <c r="V328" i="1"/>
  <c r="ER305" i="1"/>
  <c r="GM149" i="1"/>
  <c r="FX335" i="1"/>
  <c r="HN335" i="1" s="1"/>
  <c r="GA334" i="1"/>
  <c r="FY141" i="1"/>
  <c r="FH17" i="1"/>
  <c r="GD278" i="1"/>
  <c r="GP273" i="1"/>
  <c r="GP265" i="1"/>
  <c r="FZ53" i="1"/>
  <c r="HP53" i="1" s="1"/>
  <c r="FT15" i="1"/>
  <c r="GD7" i="1"/>
  <c r="GV311" i="1"/>
  <c r="GP350" i="1"/>
  <c r="GR144" i="1"/>
  <c r="FP332" i="1"/>
  <c r="GC72" i="1"/>
  <c r="GC142" i="1"/>
  <c r="GA288" i="1"/>
  <c r="HQ288" i="1" s="1"/>
  <c r="GL286" i="1"/>
  <c r="FJ283" i="1"/>
  <c r="GZ283" i="1" s="1"/>
  <c r="HB204" i="1"/>
  <c r="FI274" i="1"/>
  <c r="GO265" i="1"/>
  <c r="FN64" i="1"/>
  <c r="GK55" i="1"/>
  <c r="FY53" i="1"/>
  <c r="GI14" i="1"/>
  <c r="FU31" i="1"/>
  <c r="FQ27" i="1"/>
  <c r="AP133" i="1"/>
  <c r="EQ133" i="1"/>
  <c r="CF133" i="1"/>
  <c r="DA133" i="1"/>
  <c r="GG133" i="1" s="1"/>
  <c r="BK133" i="1"/>
  <c r="U134" i="1"/>
  <c r="DV133" i="1"/>
  <c r="FW135" i="1"/>
  <c r="DU305" i="1"/>
  <c r="EP305" i="1"/>
  <c r="CZ305" i="1"/>
  <c r="BJ305" i="1"/>
  <c r="AO305" i="1"/>
  <c r="CE305" i="1"/>
  <c r="T328" i="1"/>
  <c r="GR141" i="1"/>
  <c r="HM141" i="1" s="1"/>
  <c r="AV336" i="1"/>
  <c r="CL336" i="1"/>
  <c r="BQ336" i="1"/>
  <c r="EW336" i="1"/>
  <c r="EB336" i="1"/>
  <c r="DG336" i="1"/>
  <c r="GC177" i="1"/>
  <c r="FM84" i="1"/>
  <c r="GN82" i="1"/>
  <c r="FX75" i="1"/>
  <c r="GN174" i="1"/>
  <c r="FY41" i="1"/>
  <c r="FW16" i="1"/>
  <c r="GS12" i="1"/>
  <c r="FU28" i="1"/>
  <c r="EQ126" i="1"/>
  <c r="BK126" i="1"/>
  <c r="DV126" i="1"/>
  <c r="CF126" i="1"/>
  <c r="AP126" i="1"/>
  <c r="FL126" i="1" s="1"/>
  <c r="DA126" i="1"/>
  <c r="EJ305" i="1"/>
  <c r="CT305" i="1"/>
  <c r="BD305" i="1"/>
  <c r="FZ305" i="1" s="1"/>
  <c r="BY305" i="1"/>
  <c r="FE305" i="1"/>
  <c r="AI328" i="1"/>
  <c r="DO305" i="1"/>
  <c r="GU305" i="1" s="1"/>
  <c r="GI153" i="1"/>
  <c r="DI168" i="1"/>
  <c r="BS168" i="1"/>
  <c r="ED168" i="1"/>
  <c r="CN168" i="1"/>
  <c r="AX168" i="1"/>
  <c r="FT168" i="1" s="1"/>
  <c r="EY168" i="1"/>
  <c r="EX151" i="1"/>
  <c r="DH151" i="1"/>
  <c r="CM151" i="1"/>
  <c r="BR151" i="1"/>
  <c r="EC151" i="1"/>
  <c r="AW151" i="1"/>
  <c r="BM348" i="1"/>
  <c r="AR348" i="1"/>
  <c r="CH348" i="1"/>
  <c r="ES348" i="1"/>
  <c r="DX348" i="1"/>
  <c r="DC348" i="1"/>
  <c r="GH93" i="1"/>
  <c r="FN278" i="1"/>
  <c r="FX261" i="1"/>
  <c r="GN247" i="1"/>
  <c r="GI24" i="1"/>
  <c r="GY46" i="1"/>
  <c r="EX136" i="1"/>
  <c r="DH136" i="1"/>
  <c r="BR136" i="1"/>
  <c r="AW136" i="1"/>
  <c r="CM136" i="1"/>
  <c r="EC136" i="1"/>
  <c r="GK152" i="1"/>
  <c r="CX171" i="1"/>
  <c r="BH171" i="1"/>
  <c r="DS171" i="1"/>
  <c r="CC171" i="1"/>
  <c r="AM171" i="1"/>
  <c r="EN171" i="1"/>
  <c r="BY346" i="1"/>
  <c r="BD346" i="1"/>
  <c r="FZ346" i="1" s="1"/>
  <c r="CT346" i="1"/>
  <c r="DO346" i="1"/>
  <c r="FE346" i="1"/>
  <c r="EJ346" i="1"/>
  <c r="AL137" i="1"/>
  <c r="CB137" i="1"/>
  <c r="CW137" i="1"/>
  <c r="EM137" i="1"/>
  <c r="BG137" i="1"/>
  <c r="DR137" i="1"/>
  <c r="FL93" i="1"/>
  <c r="HB93" i="1" s="1"/>
  <c r="GE280" i="1"/>
  <c r="GZ280" i="1" s="1"/>
  <c r="FJ262" i="1"/>
  <c r="GV255" i="1"/>
  <c r="FR17" i="1"/>
  <c r="EB139" i="1"/>
  <c r="EW139" i="1"/>
  <c r="DG139" i="1"/>
  <c r="CL139" i="1"/>
  <c r="AV139" i="1"/>
  <c r="FR139" i="1" s="1"/>
  <c r="BQ139" i="1"/>
  <c r="AO236" i="1"/>
  <c r="T237" i="1"/>
  <c r="DU236" i="1"/>
  <c r="CE236" i="1"/>
  <c r="CZ236" i="1"/>
  <c r="EP236" i="1"/>
  <c r="BJ236" i="1"/>
  <c r="EN170" i="1"/>
  <c r="CX170" i="1"/>
  <c r="BH170" i="1"/>
  <c r="DS170" i="1"/>
  <c r="CC170" i="1"/>
  <c r="AM170" i="1"/>
  <c r="DR310" i="1"/>
  <c r="CW310" i="1"/>
  <c r="EM310" i="1"/>
  <c r="CB310" i="1"/>
  <c r="AL310" i="1"/>
  <c r="FH310" i="1" s="1"/>
  <c r="BG310" i="1"/>
  <c r="FR96" i="1"/>
  <c r="HH96" i="1" s="1"/>
  <c r="GP214" i="1"/>
  <c r="FK208" i="1"/>
  <c r="HA208" i="1" s="1"/>
  <c r="GQ91" i="1"/>
  <c r="GM84" i="1"/>
  <c r="FL269" i="1"/>
  <c r="HB269" i="1" s="1"/>
  <c r="GZ255" i="1"/>
  <c r="FV261" i="1"/>
  <c r="FN57" i="1"/>
  <c r="HD57" i="1" s="1"/>
  <c r="GL252" i="1"/>
  <c r="GG246" i="1"/>
  <c r="FR45" i="1"/>
  <c r="GJ38" i="1"/>
  <c r="HE38" i="1" s="1"/>
  <c r="FY8" i="1"/>
  <c r="HO8" i="1" s="1"/>
  <c r="CX124" i="1"/>
  <c r="EN124" i="1"/>
  <c r="AM124" i="1"/>
  <c r="FI124" i="1" s="1"/>
  <c r="CC124" i="1"/>
  <c r="DS124" i="1"/>
  <c r="GD124" i="1" s="1"/>
  <c r="BH124" i="1"/>
  <c r="FK326" i="1"/>
  <c r="AF328" i="1"/>
  <c r="FB305" i="1"/>
  <c r="CQ305" i="1"/>
  <c r="BA305" i="1"/>
  <c r="DL305" i="1"/>
  <c r="BV305" i="1"/>
  <c r="EG305" i="1"/>
  <c r="FH309" i="1"/>
  <c r="GX309" i="1" s="1"/>
  <c r="EM320" i="1"/>
  <c r="CW320" i="1"/>
  <c r="GC320" i="1" s="1"/>
  <c r="DR320" i="1"/>
  <c r="BG320" i="1"/>
  <c r="CB320" i="1"/>
  <c r="AL320" i="1"/>
  <c r="FH320" i="1" s="1"/>
  <c r="GX320" i="1" s="1"/>
  <c r="FT214" i="1"/>
  <c r="GP91" i="1"/>
  <c r="HK91" i="1" s="1"/>
  <c r="FY84" i="1"/>
  <c r="GM272" i="1"/>
  <c r="GN257" i="1"/>
  <c r="HI257" i="1" s="1"/>
  <c r="FL254" i="1"/>
  <c r="HB254" i="1" s="1"/>
  <c r="GA259" i="1"/>
  <c r="FQ45" i="1"/>
  <c r="GN16" i="1"/>
  <c r="GI15" i="1"/>
  <c r="FO312" i="1"/>
  <c r="FY229" i="1"/>
  <c r="GD229" i="1"/>
  <c r="FZ135" i="1"/>
  <c r="GG143" i="1"/>
  <c r="GU332" i="1"/>
  <c r="GX24" i="1"/>
  <c r="FH311" i="1"/>
  <c r="GQ94" i="1"/>
  <c r="HI205" i="1"/>
  <c r="FO270" i="1"/>
  <c r="HE270" i="1" s="1"/>
  <c r="FN265" i="1"/>
  <c r="HD265" i="1" s="1"/>
  <c r="GT58" i="1"/>
  <c r="BK62" i="1"/>
  <c r="AP62" i="1"/>
  <c r="CF62" i="1"/>
  <c r="DV62" i="1"/>
  <c r="EQ62" i="1"/>
  <c r="DA62" i="1"/>
  <c r="FP245" i="1"/>
  <c r="GU47" i="1"/>
  <c r="FQ42" i="1"/>
  <c r="HG42" i="1" s="1"/>
  <c r="HA127" i="1"/>
  <c r="GD326" i="1"/>
  <c r="FU300" i="1"/>
  <c r="ER362" i="1"/>
  <c r="CG362" i="1"/>
  <c r="DW362" i="1"/>
  <c r="AQ362" i="1"/>
  <c r="FM362" i="1" s="1"/>
  <c r="DB362" i="1"/>
  <c r="GH362" i="1" s="1"/>
  <c r="BL362" i="1"/>
  <c r="GK235" i="1"/>
  <c r="HF235" i="1" s="1"/>
  <c r="DX162" i="1"/>
  <c r="ES162" i="1"/>
  <c r="DC162" i="1"/>
  <c r="BM162" i="1"/>
  <c r="AR162" i="1"/>
  <c r="CH162" i="1"/>
  <c r="FK283" i="1"/>
  <c r="FK282" i="1"/>
  <c r="HA282" i="1" s="1"/>
  <c r="FN260" i="1"/>
  <c r="BH60" i="1"/>
  <c r="EN60" i="1"/>
  <c r="AM60" i="1"/>
  <c r="DS60" i="1"/>
  <c r="CX60" i="1"/>
  <c r="GD60" i="1" s="1"/>
  <c r="CC60" i="1"/>
  <c r="GT47" i="1"/>
  <c r="GE12" i="1"/>
  <c r="FM312" i="1"/>
  <c r="HC312" i="1" s="1"/>
  <c r="FN118" i="1"/>
  <c r="FO112" i="1"/>
  <c r="GS326" i="1"/>
  <c r="GQ116" i="1"/>
  <c r="FO108" i="1"/>
  <c r="HE108" i="1" s="1"/>
  <c r="CZ355" i="1"/>
  <c r="AO355" i="1"/>
  <c r="DU355" i="1"/>
  <c r="EP355" i="1"/>
  <c r="BJ355" i="1"/>
  <c r="CE355" i="1"/>
  <c r="FJ143" i="1"/>
  <c r="EM324" i="1"/>
  <c r="CW324" i="1"/>
  <c r="DR324" i="1"/>
  <c r="GC324" i="1" s="1"/>
  <c r="Q325" i="1"/>
  <c r="AL324" i="1"/>
  <c r="CB324" i="1"/>
  <c r="BG324" i="1"/>
  <c r="HO214" i="1"/>
  <c r="HH209" i="1"/>
  <c r="GM282" i="1"/>
  <c r="HH282" i="1" s="1"/>
  <c r="HN257" i="1"/>
  <c r="FV64" i="1"/>
  <c r="GJ58" i="1"/>
  <c r="GM248" i="1"/>
  <c r="HH248" i="1" s="1"/>
  <c r="GI54" i="1"/>
  <c r="FJ172" i="1"/>
  <c r="FN45" i="1"/>
  <c r="GO43" i="1"/>
  <c r="GL35" i="1"/>
  <c r="GG11" i="1"/>
  <c r="HB11" i="1" s="1"/>
  <c r="FY4" i="1"/>
  <c r="HO4" i="1" s="1"/>
  <c r="GO121" i="1"/>
  <c r="HJ121" i="1" s="1"/>
  <c r="GM311" i="1"/>
  <c r="FI127" i="1"/>
  <c r="EC305" i="1"/>
  <c r="AB328" i="1"/>
  <c r="CM305" i="1"/>
  <c r="EX305" i="1"/>
  <c r="DH305" i="1"/>
  <c r="GN305" i="1" s="1"/>
  <c r="AW305" i="1"/>
  <c r="BR305" i="1"/>
  <c r="FL350" i="1"/>
  <c r="GM343" i="1"/>
  <c r="EP349" i="1"/>
  <c r="DU349" i="1"/>
  <c r="BJ349" i="1"/>
  <c r="AO349" i="1"/>
  <c r="FK349" i="1" s="1"/>
  <c r="CE349" i="1"/>
  <c r="CZ349" i="1"/>
  <c r="GF349" i="1" s="1"/>
  <c r="FH19" i="1"/>
  <c r="FM287" i="1"/>
  <c r="FV284" i="1"/>
  <c r="HL284" i="1" s="1"/>
  <c r="GQ81" i="1"/>
  <c r="HL81" i="1" s="1"/>
  <c r="FI271" i="1"/>
  <c r="GY271" i="1" s="1"/>
  <c r="FS265" i="1"/>
  <c r="HI265" i="1" s="1"/>
  <c r="FR258" i="1"/>
  <c r="FX53" i="1"/>
  <c r="FU14" i="1"/>
  <c r="FX4" i="1"/>
  <c r="HN4" i="1" s="1"/>
  <c r="FQ311" i="1"/>
  <c r="GH303" i="1"/>
  <c r="HC303" i="1" s="1"/>
  <c r="EY139" i="1"/>
  <c r="AX139" i="1"/>
  <c r="BS139" i="1"/>
  <c r="DI139" i="1"/>
  <c r="CN139" i="1"/>
  <c r="ED139" i="1"/>
  <c r="FO301" i="1"/>
  <c r="AE357" i="1"/>
  <c r="FA356" i="1"/>
  <c r="EF356" i="1"/>
  <c r="BU356" i="1"/>
  <c r="AZ356" i="1"/>
  <c r="CP356" i="1"/>
  <c r="DK356" i="1"/>
  <c r="FF170" i="1"/>
  <c r="DP170" i="1"/>
  <c r="BZ170" i="1"/>
  <c r="EK170" i="1"/>
  <c r="CU170" i="1"/>
  <c r="BE170" i="1"/>
  <c r="GV142" i="1"/>
  <c r="HQ142" i="1" s="1"/>
  <c r="AE360" i="1"/>
  <c r="BU337" i="1"/>
  <c r="EF337" i="1"/>
  <c r="AZ337" i="1"/>
  <c r="FA337" i="1"/>
  <c r="DK337" i="1"/>
  <c r="GQ337" i="1" s="1"/>
  <c r="CP337" i="1"/>
  <c r="GQ278" i="1"/>
  <c r="FP261" i="1"/>
  <c r="HF261" i="1" s="1"/>
  <c r="FV47" i="1"/>
  <c r="HL47" i="1" s="1"/>
  <c r="GK41" i="1"/>
  <c r="FW12" i="1"/>
  <c r="HM12" i="1" s="1"/>
  <c r="GM34" i="1"/>
  <c r="FT303" i="1"/>
  <c r="FD125" i="1"/>
  <c r="BX125" i="1"/>
  <c r="EI125" i="1"/>
  <c r="CS125" i="1"/>
  <c r="BC125" i="1"/>
  <c r="FY125" i="1" s="1"/>
  <c r="DN125" i="1"/>
  <c r="GO299" i="1"/>
  <c r="BJ359" i="1"/>
  <c r="AO359" i="1"/>
  <c r="FK359" i="1" s="1"/>
  <c r="DU359" i="1"/>
  <c r="CZ359" i="1"/>
  <c r="GF359" i="1" s="1"/>
  <c r="CE359" i="1"/>
  <c r="EP359" i="1"/>
  <c r="EA354" i="1"/>
  <c r="DF354" i="1"/>
  <c r="GL354" i="1" s="1"/>
  <c r="AU354" i="1"/>
  <c r="EV354" i="1"/>
  <c r="BP354" i="1"/>
  <c r="CK354" i="1"/>
  <c r="HC141" i="1"/>
  <c r="GC148" i="1"/>
  <c r="GA84" i="1"/>
  <c r="HQ84" i="1" s="1"/>
  <c r="GI63" i="1"/>
  <c r="FI174" i="1"/>
  <c r="GY174" i="1" s="1"/>
  <c r="FV53" i="1"/>
  <c r="HL53" i="1" s="1"/>
  <c r="FQ243" i="1"/>
  <c r="HG243" i="1" s="1"/>
  <c r="GM31" i="1"/>
  <c r="GI27" i="1"/>
  <c r="FJ309" i="1"/>
  <c r="BI327" i="1"/>
  <c r="CD327" i="1"/>
  <c r="AN327" i="1"/>
  <c r="EO327" i="1"/>
  <c r="DT327" i="1"/>
  <c r="CY327" i="1"/>
  <c r="GE327" i="1" s="1"/>
  <c r="FN318" i="1"/>
  <c r="HD318" i="1" s="1"/>
  <c r="GI358" i="1"/>
  <c r="HD358" i="1" s="1"/>
  <c r="GE150" i="1"/>
  <c r="GZ150" i="1" s="1"/>
  <c r="AQ76" i="1"/>
  <c r="FM76" i="1" s="1"/>
  <c r="DW76" i="1"/>
  <c r="BL76" i="1"/>
  <c r="DB76" i="1"/>
  <c r="ER76" i="1"/>
  <c r="CG76" i="1"/>
  <c r="EX268" i="1"/>
  <c r="EC268" i="1"/>
  <c r="BR268" i="1"/>
  <c r="DH268" i="1"/>
  <c r="AW268" i="1"/>
  <c r="CM268" i="1"/>
  <c r="EU76" i="1"/>
  <c r="DZ76" i="1"/>
  <c r="CJ76" i="1"/>
  <c r="BO76" i="1"/>
  <c r="AT76" i="1"/>
  <c r="FP76" i="1" s="1"/>
  <c r="DE76" i="1"/>
  <c r="BK302" i="1"/>
  <c r="EQ302" i="1"/>
  <c r="AP302" i="1"/>
  <c r="FL302" i="1" s="1"/>
  <c r="HB302" i="1" s="1"/>
  <c r="DV302" i="1"/>
  <c r="DA302" i="1"/>
  <c r="GG302" i="1" s="1"/>
  <c r="CF302" i="1"/>
  <c r="FD33" i="1"/>
  <c r="BC33" i="1"/>
  <c r="EI33" i="1"/>
  <c r="CS33" i="1"/>
  <c r="BX33" i="1"/>
  <c r="DN33" i="1"/>
  <c r="GC45" i="1"/>
  <c r="GC110" i="1"/>
  <c r="FP273" i="1"/>
  <c r="FP74" i="1"/>
  <c r="GL71" i="1"/>
  <c r="GG257" i="1"/>
  <c r="GE64" i="1"/>
  <c r="FQ247" i="1"/>
  <c r="HH54" i="1"/>
  <c r="FM244" i="1"/>
  <c r="HC244" i="1" s="1"/>
  <c r="FW23" i="1"/>
  <c r="GN42" i="1"/>
  <c r="GL49" i="1"/>
  <c r="GK11" i="1"/>
  <c r="HF11" i="1" s="1"/>
  <c r="GU28" i="1"/>
  <c r="GT307" i="1"/>
  <c r="EG125" i="1"/>
  <c r="CQ125" i="1"/>
  <c r="BA125" i="1"/>
  <c r="FB125" i="1"/>
  <c r="DL125" i="1"/>
  <c r="BV125" i="1"/>
  <c r="FR299" i="1"/>
  <c r="DZ155" i="1"/>
  <c r="DE155" i="1"/>
  <c r="EU155" i="1"/>
  <c r="CJ155" i="1"/>
  <c r="AT155" i="1"/>
  <c r="FP155" i="1" s="1"/>
  <c r="BO155" i="1"/>
  <c r="GF332" i="1"/>
  <c r="FT95" i="1"/>
  <c r="HJ95" i="1" s="1"/>
  <c r="GR94" i="1"/>
  <c r="FW273" i="1"/>
  <c r="HM273" i="1" s="1"/>
  <c r="GZ73" i="1"/>
  <c r="GN66" i="1"/>
  <c r="GI256" i="1"/>
  <c r="FP260" i="1"/>
  <c r="GH241" i="1"/>
  <c r="HC241" i="1" s="1"/>
  <c r="GG35" i="1"/>
  <c r="BW315" i="1"/>
  <c r="CR315" i="1"/>
  <c r="BB315" i="1"/>
  <c r="DM315" i="1"/>
  <c r="EH315" i="1"/>
  <c r="FC315" i="1"/>
  <c r="FP307" i="1"/>
  <c r="CH137" i="1"/>
  <c r="DX137" i="1"/>
  <c r="BM137" i="1"/>
  <c r="AR137" i="1"/>
  <c r="DC137" i="1"/>
  <c r="GI137" i="1" s="1"/>
  <c r="ES137" i="1"/>
  <c r="FX341" i="1"/>
  <c r="HN341" i="1" s="1"/>
  <c r="GD235" i="1"/>
  <c r="FH66" i="1"/>
  <c r="FH140" i="1"/>
  <c r="GX140" i="1" s="1"/>
  <c r="DR132" i="1"/>
  <c r="EM132" i="1"/>
  <c r="CW132" i="1"/>
  <c r="CB132" i="1"/>
  <c r="AL132" i="1"/>
  <c r="FH132" i="1" s="1"/>
  <c r="BG132" i="1"/>
  <c r="FP96" i="1"/>
  <c r="HF96" i="1" s="1"/>
  <c r="GD93" i="1"/>
  <c r="GH276" i="1"/>
  <c r="GN274" i="1"/>
  <c r="HI274" i="1" s="1"/>
  <c r="FO79" i="1"/>
  <c r="HE79" i="1" s="1"/>
  <c r="GA75" i="1"/>
  <c r="GE257" i="1"/>
  <c r="GV63" i="1"/>
  <c r="HQ63" i="1" s="1"/>
  <c r="GJ252" i="1"/>
  <c r="HE252" i="1" s="1"/>
  <c r="FR259" i="1"/>
  <c r="HH259" i="1" s="1"/>
  <c r="GY51" i="1"/>
  <c r="GA21" i="1"/>
  <c r="GP6" i="1"/>
  <c r="GK28" i="1"/>
  <c r="GJ309" i="1"/>
  <c r="BT122" i="1"/>
  <c r="AY122" i="1"/>
  <c r="FU122" i="1" s="1"/>
  <c r="CO122" i="1"/>
  <c r="EE122" i="1"/>
  <c r="EZ122" i="1"/>
  <c r="DJ122" i="1"/>
  <c r="GU149" i="1"/>
  <c r="GF334" i="1"/>
  <c r="FO213" i="1"/>
  <c r="HE213" i="1" s="1"/>
  <c r="FX208" i="1"/>
  <c r="HN208" i="1" s="1"/>
  <c r="FQ269" i="1"/>
  <c r="GO256" i="1"/>
  <c r="GL246" i="1"/>
  <c r="HG246" i="1" s="1"/>
  <c r="GS242" i="1"/>
  <c r="GJ14" i="1"/>
  <c r="GL7" i="1"/>
  <c r="FZ318" i="1"/>
  <c r="HP318" i="1" s="1"/>
  <c r="EX319" i="1"/>
  <c r="DH319" i="1"/>
  <c r="BR319" i="1"/>
  <c r="EC319" i="1"/>
  <c r="AW319" i="1"/>
  <c r="CM319" i="1"/>
  <c r="GL110" i="1"/>
  <c r="FL300" i="1"/>
  <c r="FJ167" i="1"/>
  <c r="GZ167" i="1" s="1"/>
  <c r="GS153" i="1"/>
  <c r="HN153" i="1" s="1"/>
  <c r="GF152" i="1"/>
  <c r="HA152" i="1" s="1"/>
  <c r="EH157" i="1"/>
  <c r="CR157" i="1"/>
  <c r="BB157" i="1"/>
  <c r="FC157" i="1"/>
  <c r="DM157" i="1"/>
  <c r="BW157" i="1"/>
  <c r="HC207" i="1"/>
  <c r="FY95" i="1"/>
  <c r="FL94" i="1"/>
  <c r="GS87" i="1"/>
  <c r="FI266" i="1"/>
  <c r="FU262" i="1"/>
  <c r="HK262" i="1" s="1"/>
  <c r="GF173" i="1"/>
  <c r="GE50" i="1"/>
  <c r="GS47" i="1"/>
  <c r="FI12" i="1"/>
  <c r="ER327" i="1"/>
  <c r="DW327" i="1"/>
  <c r="CG327" i="1"/>
  <c r="AQ327" i="1"/>
  <c r="BL327" i="1"/>
  <c r="DB327" i="1"/>
  <c r="EJ128" i="1"/>
  <c r="DO128" i="1"/>
  <c r="BD128" i="1"/>
  <c r="FZ128" i="1" s="1"/>
  <c r="BY128" i="1"/>
  <c r="FE128" i="1"/>
  <c r="CT128" i="1"/>
  <c r="EX137" i="1"/>
  <c r="EC137" i="1"/>
  <c r="CM137" i="1"/>
  <c r="AW137" i="1"/>
  <c r="DH137" i="1"/>
  <c r="GN137" i="1" s="1"/>
  <c r="BR137" i="1"/>
  <c r="GS149" i="1"/>
  <c r="FN144" i="1"/>
  <c r="HP140" i="1"/>
  <c r="GX73" i="1"/>
  <c r="GN210" i="1"/>
  <c r="HL208" i="1"/>
  <c r="GJ87" i="1"/>
  <c r="GP84" i="1"/>
  <c r="HK84" i="1" s="1"/>
  <c r="FO78" i="1"/>
  <c r="GG262" i="1"/>
  <c r="GZ256" i="1"/>
  <c r="HL249" i="1"/>
  <c r="GL172" i="1"/>
  <c r="FK20" i="1"/>
  <c r="GD18" i="1"/>
  <c r="GY18" i="1" s="1"/>
  <c r="FY32" i="1"/>
  <c r="GL120" i="1"/>
  <c r="GQ135" i="1"/>
  <c r="GL308" i="1"/>
  <c r="FO110" i="1"/>
  <c r="HE110" i="1" s="1"/>
  <c r="FJ300" i="1"/>
  <c r="GD152" i="1"/>
  <c r="GY152" i="1" s="1"/>
  <c r="FV141" i="1"/>
  <c r="BU157" i="1"/>
  <c r="FA157" i="1"/>
  <c r="EF157" i="1"/>
  <c r="CP157" i="1"/>
  <c r="AZ157" i="1"/>
  <c r="DK157" i="1"/>
  <c r="GQ157" i="1" s="1"/>
  <c r="FT287" i="1"/>
  <c r="FJ285" i="1"/>
  <c r="HE205" i="1"/>
  <c r="FI276" i="1"/>
  <c r="GV71" i="1"/>
  <c r="DI69" i="1"/>
  <c r="EY69" i="1"/>
  <c r="BS69" i="1"/>
  <c r="AX69" i="1"/>
  <c r="CN69" i="1"/>
  <c r="ED69" i="1"/>
  <c r="GH58" i="1"/>
  <c r="GV25" i="1"/>
  <c r="HQ25" i="1" s="1"/>
  <c r="GR44" i="1"/>
  <c r="GI16" i="1"/>
  <c r="FO35" i="1"/>
  <c r="HE35" i="1" s="1"/>
  <c r="FT108" i="1"/>
  <c r="FO358" i="1"/>
  <c r="HE358" i="1" s="1"/>
  <c r="BJ168" i="1"/>
  <c r="DU168" i="1"/>
  <c r="CE168" i="1"/>
  <c r="AO168" i="1"/>
  <c r="FK168" i="1" s="1"/>
  <c r="EP168" i="1"/>
  <c r="CZ168" i="1"/>
  <c r="GF168" i="1" s="1"/>
  <c r="FL335" i="1"/>
  <c r="CY353" i="1"/>
  <c r="CD353" i="1"/>
  <c r="DT353" i="1"/>
  <c r="AN353" i="1"/>
  <c r="BI353" i="1"/>
  <c r="EO353" i="1"/>
  <c r="GQ286" i="1"/>
  <c r="GH278" i="1"/>
  <c r="HC278" i="1" s="1"/>
  <c r="GL265" i="1"/>
  <c r="FW263" i="1"/>
  <c r="HM263" i="1" s="1"/>
  <c r="DE70" i="1"/>
  <c r="BO70" i="1"/>
  <c r="DZ70" i="1"/>
  <c r="AT70" i="1"/>
  <c r="FP70" i="1" s="1"/>
  <c r="EU70" i="1"/>
  <c r="CJ70" i="1"/>
  <c r="GY67" i="1"/>
  <c r="GJ57" i="1"/>
  <c r="GH259" i="1"/>
  <c r="GJ172" i="1"/>
  <c r="GT20" i="1"/>
  <c r="GM8" i="1"/>
  <c r="FW308" i="1"/>
  <c r="HM308" i="1" s="1"/>
  <c r="GP110" i="1"/>
  <c r="Y328" i="1"/>
  <c r="CJ305" i="1"/>
  <c r="EU305" i="1"/>
  <c r="DE305" i="1"/>
  <c r="BO305" i="1"/>
  <c r="DZ305" i="1"/>
  <c r="AT305" i="1"/>
  <c r="FP305" i="1" s="1"/>
  <c r="FU340" i="1"/>
  <c r="EQ157" i="1"/>
  <c r="DA157" i="1"/>
  <c r="BK157" i="1"/>
  <c r="DV157" i="1"/>
  <c r="CF157" i="1"/>
  <c r="AP157" i="1"/>
  <c r="EG33" i="1"/>
  <c r="BA33" i="1"/>
  <c r="FB33" i="1"/>
  <c r="CQ33" i="1"/>
  <c r="DL33" i="1"/>
  <c r="BV33" i="1"/>
  <c r="DV267" i="1"/>
  <c r="AP267" i="1"/>
  <c r="BK267" i="1"/>
  <c r="DA267" i="1"/>
  <c r="EQ267" i="1"/>
  <c r="CF267" i="1"/>
  <c r="BG267" i="1"/>
  <c r="CW267" i="1"/>
  <c r="AL267" i="1"/>
  <c r="DR267" i="1"/>
  <c r="EM267" i="1"/>
  <c r="CB267" i="1"/>
  <c r="DP111" i="1"/>
  <c r="BE111" i="1"/>
  <c r="EK111" i="1"/>
  <c r="GV111" i="1" s="1"/>
  <c r="CU111" i="1"/>
  <c r="BZ111" i="1"/>
  <c r="FF111" i="1"/>
  <c r="GC84" i="1"/>
  <c r="FH287" i="1"/>
  <c r="FI89" i="1"/>
  <c r="FP82" i="1"/>
  <c r="HF82" i="1" s="1"/>
  <c r="FX67" i="1"/>
  <c r="GN249" i="1"/>
  <c r="FQ56" i="1"/>
  <c r="GA242" i="1"/>
  <c r="HQ242" i="1" s="1"/>
  <c r="GN19" i="1"/>
  <c r="GG30" i="1"/>
  <c r="FM4" i="1"/>
  <c r="DN126" i="1"/>
  <c r="EI126" i="1"/>
  <c r="FD126" i="1"/>
  <c r="CS126" i="1"/>
  <c r="BC126" i="1"/>
  <c r="BX126" i="1"/>
  <c r="GM108" i="1"/>
  <c r="GV344" i="1"/>
  <c r="EP157" i="1"/>
  <c r="CZ157" i="1"/>
  <c r="BJ157" i="1"/>
  <c r="DU157" i="1"/>
  <c r="AO157" i="1"/>
  <c r="CE157" i="1"/>
  <c r="AO169" i="1"/>
  <c r="EP169" i="1"/>
  <c r="CZ169" i="1"/>
  <c r="DU169" i="1"/>
  <c r="BJ169" i="1"/>
  <c r="CE169" i="1"/>
  <c r="BG347" i="1"/>
  <c r="CB347" i="1"/>
  <c r="AL347" i="1"/>
  <c r="DR347" i="1"/>
  <c r="CW347" i="1"/>
  <c r="EM347" i="1"/>
  <c r="GR82" i="1"/>
  <c r="FN65" i="1"/>
  <c r="HD65" i="1" s="1"/>
  <c r="GD255" i="1"/>
  <c r="GY255" i="1" s="1"/>
  <c r="FU261" i="1"/>
  <c r="GK252" i="1"/>
  <c r="FK246" i="1"/>
  <c r="HA246" i="1" s="1"/>
  <c r="FO52" i="1"/>
  <c r="GV47" i="1"/>
  <c r="FV23" i="1"/>
  <c r="FL12" i="1"/>
  <c r="HB12" i="1" s="1"/>
  <c r="FX118" i="1"/>
  <c r="HN118" i="1" s="1"/>
  <c r="GM326" i="1"/>
  <c r="DZ131" i="1"/>
  <c r="CJ131" i="1"/>
  <c r="AT131" i="1"/>
  <c r="EU131" i="1"/>
  <c r="DE131" i="1"/>
  <c r="BO131" i="1"/>
  <c r="FW350" i="1"/>
  <c r="FU140" i="1"/>
  <c r="HK140" i="1" s="1"/>
  <c r="GC269" i="1"/>
  <c r="GC343" i="1"/>
  <c r="GX343" i="1" s="1"/>
  <c r="HM89" i="1"/>
  <c r="GN83" i="1"/>
  <c r="HI83" i="1" s="1"/>
  <c r="HJ271" i="1"/>
  <c r="GN266" i="1"/>
  <c r="FY264" i="1"/>
  <c r="GR252" i="1"/>
  <c r="HM252" i="1" s="1"/>
  <c r="FO56" i="1"/>
  <c r="GF53" i="1"/>
  <c r="GT242" i="1"/>
  <c r="GM47" i="1"/>
  <c r="DY26" i="1"/>
  <c r="AS26" i="1"/>
  <c r="FO26" i="1" s="1"/>
  <c r="BN26" i="1"/>
  <c r="DD26" i="1"/>
  <c r="GJ26" i="1" s="1"/>
  <c r="ET26" i="1"/>
  <c r="CI26" i="1"/>
  <c r="FP37" i="1"/>
  <c r="GK5" i="1"/>
  <c r="GJ118" i="1"/>
  <c r="DG310" i="1"/>
  <c r="GM310" i="1" s="1"/>
  <c r="EW310" i="1"/>
  <c r="CL310" i="1"/>
  <c r="EB310" i="1"/>
  <c r="AV310" i="1"/>
  <c r="BQ310" i="1"/>
  <c r="FR340" i="1"/>
  <c r="FK143" i="1"/>
  <c r="FH40" i="1"/>
  <c r="FH135" i="1"/>
  <c r="FR95" i="1"/>
  <c r="FU94" i="1"/>
  <c r="HK94" i="1" s="1"/>
  <c r="FK92" i="1"/>
  <c r="HA92" i="1" s="1"/>
  <c r="GR84" i="1"/>
  <c r="FT65" i="1"/>
  <c r="GJ255" i="1"/>
  <c r="GN57" i="1"/>
  <c r="GQ252" i="1"/>
  <c r="HP244" i="1"/>
  <c r="GL24" i="1"/>
  <c r="HG24" i="1" s="1"/>
  <c r="FI30" i="1"/>
  <c r="FJ27" i="1"/>
  <c r="GZ27" i="1" s="1"/>
  <c r="GR303" i="1"/>
  <c r="DX322" i="1"/>
  <c r="DC322" i="1"/>
  <c r="GI322" i="1" s="1"/>
  <c r="HD322" i="1" s="1"/>
  <c r="ES322" i="1"/>
  <c r="BM322" i="1"/>
  <c r="CH322" i="1"/>
  <c r="AR322" i="1"/>
  <c r="FN322" i="1" s="1"/>
  <c r="HB109" i="1"/>
  <c r="GU358" i="1"/>
  <c r="GK344" i="1"/>
  <c r="AZ347" i="1"/>
  <c r="BU347" i="1"/>
  <c r="EF347" i="1"/>
  <c r="CP347" i="1"/>
  <c r="FA347" i="1"/>
  <c r="DK347" i="1"/>
  <c r="AF237" i="1"/>
  <c r="FB236" i="1"/>
  <c r="BV236" i="1"/>
  <c r="DL236" i="1"/>
  <c r="EG236" i="1"/>
  <c r="BA236" i="1"/>
  <c r="CQ236" i="1"/>
  <c r="EE342" i="1"/>
  <c r="EZ342" i="1"/>
  <c r="GP342" i="1" s="1"/>
  <c r="DJ342" i="1"/>
  <c r="AY342" i="1"/>
  <c r="FU342" i="1" s="1"/>
  <c r="HK342" i="1" s="1"/>
  <c r="CO342" i="1"/>
  <c r="BT342" i="1"/>
  <c r="FH263" i="1"/>
  <c r="GC333" i="1"/>
  <c r="GF85" i="1"/>
  <c r="GL83" i="1"/>
  <c r="GJ73" i="1"/>
  <c r="GI255" i="1"/>
  <c r="FU260" i="1"/>
  <c r="FY244" i="1"/>
  <c r="HO244" i="1" s="1"/>
  <c r="GR51" i="1"/>
  <c r="GK24" i="1"/>
  <c r="GE41" i="1"/>
  <c r="CG124" i="1"/>
  <c r="AQ124" i="1"/>
  <c r="DW124" i="1"/>
  <c r="ER124" i="1"/>
  <c r="DB124" i="1"/>
  <c r="BL124" i="1"/>
  <c r="GP116" i="1"/>
  <c r="GK301" i="1"/>
  <c r="GI108" i="1"/>
  <c r="HD108" i="1" s="1"/>
  <c r="GR332" i="1"/>
  <c r="HM332" i="1" s="1"/>
  <c r="GZ97" i="1"/>
  <c r="GK95" i="1"/>
  <c r="HF95" i="1" s="1"/>
  <c r="FV93" i="1"/>
  <c r="HL93" i="1" s="1"/>
  <c r="FK265" i="1"/>
  <c r="GL263" i="1"/>
  <c r="GS254" i="1"/>
  <c r="CS62" i="1"/>
  <c r="BC62" i="1"/>
  <c r="BX62" i="1"/>
  <c r="FD62" i="1"/>
  <c r="DN62" i="1"/>
  <c r="GT62" i="1" s="1"/>
  <c r="EI62" i="1"/>
  <c r="FR59" i="1"/>
  <c r="GI51" i="1"/>
  <c r="GP45" i="1"/>
  <c r="FM14" i="1"/>
  <c r="HC14" i="1" s="1"/>
  <c r="FU5" i="1"/>
  <c r="HK5" i="1" s="1"/>
  <c r="EQ129" i="1"/>
  <c r="DA129" i="1"/>
  <c r="BK129" i="1"/>
  <c r="DV129" i="1"/>
  <c r="CF129" i="1"/>
  <c r="AP129" i="1"/>
  <c r="FL129" i="1" s="1"/>
  <c r="FL307" i="1"/>
  <c r="HB307" i="1" s="1"/>
  <c r="CY125" i="1"/>
  <c r="EO125" i="1"/>
  <c r="CD125" i="1"/>
  <c r="DT125" i="1"/>
  <c r="BI125" i="1"/>
  <c r="AN125" i="1"/>
  <c r="EO122" i="1"/>
  <c r="CY122" i="1"/>
  <c r="DT122" i="1"/>
  <c r="AN122" i="1"/>
  <c r="CD122" i="1"/>
  <c r="BI122" i="1"/>
  <c r="FT341" i="1"/>
  <c r="HJ341" i="1" s="1"/>
  <c r="HK144" i="1"/>
  <c r="GS143" i="1"/>
  <c r="FQ140" i="1"/>
  <c r="GL97" i="1"/>
  <c r="HG97" i="1" s="1"/>
  <c r="GE210" i="1"/>
  <c r="FM208" i="1"/>
  <c r="GD85" i="1"/>
  <c r="FP80" i="1"/>
  <c r="GN262" i="1"/>
  <c r="GQ66" i="1"/>
  <c r="FQ256" i="1"/>
  <c r="HG256" i="1" s="1"/>
  <c r="GK248" i="1"/>
  <c r="GD173" i="1"/>
  <c r="FX308" i="1"/>
  <c r="HN308" i="1" s="1"/>
  <c r="EF119" i="1"/>
  <c r="BU119" i="1"/>
  <c r="CP119" i="1"/>
  <c r="AZ119" i="1"/>
  <c r="FA119" i="1"/>
  <c r="DK119" i="1"/>
  <c r="GQ119" i="1" s="1"/>
  <c r="EA313" i="1"/>
  <c r="EV313" i="1"/>
  <c r="DF313" i="1"/>
  <c r="AU313" i="1"/>
  <c r="FQ313" i="1" s="1"/>
  <c r="CK313" i="1"/>
  <c r="BP313" i="1"/>
  <c r="FV340" i="1"/>
  <c r="HL340" i="1" s="1"/>
  <c r="CX354" i="1"/>
  <c r="CC354" i="1"/>
  <c r="DS354" i="1"/>
  <c r="EN354" i="1"/>
  <c r="BH354" i="1"/>
  <c r="AM354" i="1"/>
  <c r="GZ142" i="1"/>
  <c r="FH300" i="1"/>
  <c r="HF215" i="1"/>
  <c r="HB208" i="1"/>
  <c r="GG272" i="1"/>
  <c r="HB272" i="1" s="1"/>
  <c r="FQ74" i="1"/>
  <c r="HG74" i="1" s="1"/>
  <c r="GF64" i="1"/>
  <c r="GI244" i="1"/>
  <c r="GG51" i="1"/>
  <c r="FU16" i="1"/>
  <c r="HK16" i="1" s="1"/>
  <c r="GJ9" i="1"/>
  <c r="GD121" i="1"/>
  <c r="FW117" i="1"/>
  <c r="HM117" i="1" s="1"/>
  <c r="GK109" i="1"/>
  <c r="CE304" i="1"/>
  <c r="BJ304" i="1"/>
  <c r="DU304" i="1"/>
  <c r="CZ304" i="1"/>
  <c r="AO304" i="1"/>
  <c r="FK304" i="1" s="1"/>
  <c r="EP304" i="1"/>
  <c r="FK335" i="1"/>
  <c r="HA335" i="1" s="1"/>
  <c r="BH346" i="1"/>
  <c r="CC346" i="1"/>
  <c r="AM346" i="1"/>
  <c r="EN346" i="1"/>
  <c r="CX346" i="1"/>
  <c r="DS346" i="1"/>
  <c r="DN76" i="1"/>
  <c r="FD76" i="1"/>
  <c r="CS76" i="1"/>
  <c r="BC76" i="1"/>
  <c r="FY76" i="1" s="1"/>
  <c r="EI76" i="1"/>
  <c r="BX76" i="1"/>
  <c r="BH302" i="1"/>
  <c r="EN302" i="1"/>
  <c r="AM302" i="1"/>
  <c r="CX302" i="1"/>
  <c r="DS302" i="1"/>
  <c r="CC302" i="1"/>
  <c r="DU76" i="1"/>
  <c r="CZ76" i="1"/>
  <c r="BJ76" i="1"/>
  <c r="EP76" i="1"/>
  <c r="AO76" i="1"/>
  <c r="CE76" i="1"/>
  <c r="FH213" i="1"/>
  <c r="GX213" i="1" s="1"/>
  <c r="FW288" i="1"/>
  <c r="FP285" i="1"/>
  <c r="FU274" i="1"/>
  <c r="GA272" i="1"/>
  <c r="HQ272" i="1" s="1"/>
  <c r="FZ64" i="1"/>
  <c r="FS58" i="1"/>
  <c r="FW258" i="1"/>
  <c r="HM258" i="1" s="1"/>
  <c r="GQ241" i="1"/>
  <c r="FU44" i="1"/>
  <c r="FM12" i="1"/>
  <c r="HC12" i="1" s="1"/>
  <c r="HG8" i="1"/>
  <c r="GU229" i="1"/>
  <c r="EF319" i="1"/>
  <c r="FA319" i="1"/>
  <c r="DK319" i="1"/>
  <c r="BU319" i="1"/>
  <c r="AZ319" i="1"/>
  <c r="CP319" i="1"/>
  <c r="EY123" i="1"/>
  <c r="ED123" i="1"/>
  <c r="CN123" i="1"/>
  <c r="AX123" i="1"/>
  <c r="FT123" i="1" s="1"/>
  <c r="BS123" i="1"/>
  <c r="DI123" i="1"/>
  <c r="GJ300" i="1"/>
  <c r="HE300" i="1" s="1"/>
  <c r="DP337" i="1"/>
  <c r="CU337" i="1"/>
  <c r="BZ337" i="1"/>
  <c r="FF337" i="1"/>
  <c r="EK337" i="1"/>
  <c r="GV337" i="1" s="1"/>
  <c r="BE337" i="1"/>
  <c r="AJ360" i="1"/>
  <c r="BG70" i="1"/>
  <c r="DR70" i="1"/>
  <c r="AL70" i="1"/>
  <c r="EM70" i="1"/>
  <c r="CW70" i="1"/>
  <c r="CB70" i="1"/>
  <c r="HN184" i="1"/>
  <c r="FV276" i="1"/>
  <c r="HL276" i="1" s="1"/>
  <c r="FX79" i="1"/>
  <c r="HN79" i="1" s="1"/>
  <c r="GK71" i="1"/>
  <c r="HA257" i="1"/>
  <c r="FI64" i="1"/>
  <c r="BJ60" i="1"/>
  <c r="CZ60" i="1"/>
  <c r="GF60" i="1" s="1"/>
  <c r="EP60" i="1"/>
  <c r="CE60" i="1"/>
  <c r="AO60" i="1"/>
  <c r="DU60" i="1"/>
  <c r="FR42" i="1"/>
  <c r="HH42" i="1" s="1"/>
  <c r="FR135" i="1"/>
  <c r="DW319" i="1"/>
  <c r="DB319" i="1"/>
  <c r="GH319" i="1" s="1"/>
  <c r="ER319" i="1"/>
  <c r="BL319" i="1"/>
  <c r="AQ319" i="1"/>
  <c r="CG319" i="1"/>
  <c r="DK362" i="1"/>
  <c r="BU362" i="1"/>
  <c r="FA362" i="1"/>
  <c r="AZ362" i="1"/>
  <c r="FV362" i="1" s="1"/>
  <c r="HL362" i="1" s="1"/>
  <c r="CP362" i="1"/>
  <c r="EF362" i="1"/>
  <c r="GQ362" i="1" s="1"/>
  <c r="GC259" i="1"/>
  <c r="DR164" i="1"/>
  <c r="CB164" i="1"/>
  <c r="AL164" i="1"/>
  <c r="FH164" i="1" s="1"/>
  <c r="EM164" i="1"/>
  <c r="CW164" i="1"/>
  <c r="GC164" i="1" s="1"/>
  <c r="BG164" i="1"/>
  <c r="FQ284" i="1"/>
  <c r="GF274" i="1"/>
  <c r="GU78" i="1"/>
  <c r="FS75" i="1"/>
  <c r="HI254" i="1"/>
  <c r="FW260" i="1"/>
  <c r="HM260" i="1" s="1"/>
  <c r="GN21" i="1"/>
  <c r="GD42" i="1"/>
  <c r="GY42" i="1" s="1"/>
  <c r="FV34" i="1"/>
  <c r="HL34" i="1" s="1"/>
  <c r="FV121" i="1"/>
  <c r="HL121" i="1" s="1"/>
  <c r="BQ119" i="1"/>
  <c r="EB119" i="1"/>
  <c r="CL119" i="1"/>
  <c r="AV119" i="1"/>
  <c r="EW119" i="1"/>
  <c r="DG119" i="1"/>
  <c r="BQ123" i="1"/>
  <c r="CL123" i="1"/>
  <c r="AV123" i="1"/>
  <c r="FR123" i="1" s="1"/>
  <c r="EB123" i="1"/>
  <c r="EW123" i="1"/>
  <c r="DG123" i="1"/>
  <c r="DW313" i="1"/>
  <c r="CG313" i="1"/>
  <c r="ER313" i="1"/>
  <c r="AQ313" i="1"/>
  <c r="FM313" i="1" s="1"/>
  <c r="DB313" i="1"/>
  <c r="BL313" i="1"/>
  <c r="FY153" i="1"/>
  <c r="FR149" i="1"/>
  <c r="HH149" i="1" s="1"/>
  <c r="GV334" i="1"/>
  <c r="HP205" i="1"/>
  <c r="HK273" i="1"/>
  <c r="FP177" i="1"/>
  <c r="FV270" i="1"/>
  <c r="HL270" i="1" s="1"/>
  <c r="FV71" i="1"/>
  <c r="HL71" i="1" s="1"/>
  <c r="GA253" i="1"/>
  <c r="HQ253" i="1" s="1"/>
  <c r="GL55" i="1"/>
  <c r="GQ48" i="1"/>
  <c r="FQ47" i="1"/>
  <c r="FR44" i="1"/>
  <c r="HH44" i="1" s="1"/>
  <c r="FI7" i="1"/>
  <c r="FB230" i="1"/>
  <c r="BV230" i="1"/>
  <c r="EG230" i="1"/>
  <c r="BA230" i="1"/>
  <c r="FW230" i="1" s="1"/>
  <c r="HM230" i="1" s="1"/>
  <c r="AF231" i="1"/>
  <c r="CQ230" i="1"/>
  <c r="DL230" i="1"/>
  <c r="GR230" i="1" s="1"/>
  <c r="GK332" i="1"/>
  <c r="EM155" i="1"/>
  <c r="CW155" i="1"/>
  <c r="DR155" i="1"/>
  <c r="BG155" i="1"/>
  <c r="CB155" i="1"/>
  <c r="AL155" i="1"/>
  <c r="FQ286" i="1"/>
  <c r="HG286" i="1" s="1"/>
  <c r="HJ285" i="1"/>
  <c r="HJ197" i="1"/>
  <c r="HJ265" i="1"/>
  <c r="GU263" i="1"/>
  <c r="FV28" i="1"/>
  <c r="EO323" i="1"/>
  <c r="CY323" i="1"/>
  <c r="GE323" i="1" s="1"/>
  <c r="DT323" i="1"/>
  <c r="BI323" i="1"/>
  <c r="AN323" i="1"/>
  <c r="CD323" i="1"/>
  <c r="FP110" i="1"/>
  <c r="GY167" i="1"/>
  <c r="BV157" i="1"/>
  <c r="CQ157" i="1"/>
  <c r="BA157" i="1"/>
  <c r="FB157" i="1"/>
  <c r="EG157" i="1"/>
  <c r="DL157" i="1"/>
  <c r="HI207" i="1"/>
  <c r="HB184" i="1"/>
  <c r="GI81" i="1"/>
  <c r="FP53" i="1"/>
  <c r="EQ139" i="1"/>
  <c r="CF139" i="1"/>
  <c r="AP139" i="1"/>
  <c r="DA139" i="1"/>
  <c r="BK139" i="1"/>
  <c r="DV139" i="1"/>
  <c r="DO313" i="1"/>
  <c r="EJ313" i="1"/>
  <c r="FE313" i="1"/>
  <c r="BD313" i="1"/>
  <c r="CT313" i="1"/>
  <c r="BY313" i="1"/>
  <c r="ES345" i="1"/>
  <c r="DX345" i="1"/>
  <c r="DC345" i="1"/>
  <c r="BM345" i="1"/>
  <c r="CH345" i="1"/>
  <c r="AR345" i="1"/>
  <c r="GZ94" i="1"/>
  <c r="GS282" i="1"/>
  <c r="GI278" i="1"/>
  <c r="GG255" i="1"/>
  <c r="GY59" i="1"/>
  <c r="GA8" i="1"/>
  <c r="HQ8" i="1" s="1"/>
  <c r="CM317" i="1"/>
  <c r="BR317" i="1"/>
  <c r="AW317" i="1"/>
  <c r="FS317" i="1" s="1"/>
  <c r="DH317" i="1"/>
  <c r="EX317" i="1"/>
  <c r="EC317" i="1"/>
  <c r="EV114" i="1"/>
  <c r="DF114" i="1"/>
  <c r="BP114" i="1"/>
  <c r="AU114" i="1"/>
  <c r="CK114" i="1"/>
  <c r="EA114" i="1"/>
  <c r="GZ159" i="1"/>
  <c r="EF160" i="1"/>
  <c r="CP160" i="1"/>
  <c r="AZ160" i="1"/>
  <c r="FA160" i="1"/>
  <c r="BU160" i="1"/>
  <c r="DK160" i="1"/>
  <c r="DO342" i="1"/>
  <c r="EJ342" i="1"/>
  <c r="FE342" i="1"/>
  <c r="GU342" i="1" s="1"/>
  <c r="BD342" i="1"/>
  <c r="CT342" i="1"/>
  <c r="BY342" i="1"/>
  <c r="EH145" i="1"/>
  <c r="CR145" i="1"/>
  <c r="BB145" i="1"/>
  <c r="FX145" i="1" s="1"/>
  <c r="FC145" i="1"/>
  <c r="DM145" i="1"/>
  <c r="GS145" i="1" s="1"/>
  <c r="BW145" i="1"/>
  <c r="CW125" i="1"/>
  <c r="DR125" i="1"/>
  <c r="EM125" i="1"/>
  <c r="AL125" i="1"/>
  <c r="BG125" i="1"/>
  <c r="CB125" i="1"/>
  <c r="GH39" i="1"/>
  <c r="AH325" i="1"/>
  <c r="FD324" i="1"/>
  <c r="DN324" i="1"/>
  <c r="GT324" i="1" s="1"/>
  <c r="EI324" i="1"/>
  <c r="BC324" i="1"/>
  <c r="CS324" i="1"/>
  <c r="BX324" i="1"/>
  <c r="GT350" i="1"/>
  <c r="HO350" i="1" s="1"/>
  <c r="BY352" i="1"/>
  <c r="DO352" i="1"/>
  <c r="EJ352" i="1"/>
  <c r="BD352" i="1"/>
  <c r="FZ352" i="1" s="1"/>
  <c r="CT352" i="1"/>
  <c r="FE352" i="1"/>
  <c r="FF236" i="1"/>
  <c r="BZ236" i="1"/>
  <c r="BE236" i="1"/>
  <c r="AJ237" i="1"/>
  <c r="DP236" i="1"/>
  <c r="EK236" i="1"/>
  <c r="CU236" i="1"/>
  <c r="DS147" i="1"/>
  <c r="CC147" i="1"/>
  <c r="AM147" i="1"/>
  <c r="EN147" i="1"/>
  <c r="CX147" i="1"/>
  <c r="GD147" i="1" s="1"/>
  <c r="BH147" i="1"/>
  <c r="FU93" i="1"/>
  <c r="GE273" i="1"/>
  <c r="GZ273" i="1" s="1"/>
  <c r="GP264" i="1"/>
  <c r="HK264" i="1" s="1"/>
  <c r="GF71" i="1"/>
  <c r="GA260" i="1"/>
  <c r="HQ260" i="1" s="1"/>
  <c r="GG45" i="1"/>
  <c r="HB45" i="1" s="1"/>
  <c r="GR35" i="1"/>
  <c r="GR318" i="1"/>
  <c r="FK116" i="1"/>
  <c r="HA116" i="1" s="1"/>
  <c r="BX316" i="1"/>
  <c r="CS316" i="1"/>
  <c r="EI316" i="1"/>
  <c r="BC316" i="1"/>
  <c r="DN316" i="1"/>
  <c r="GT316" i="1" s="1"/>
  <c r="FD316" i="1"/>
  <c r="GN150" i="1"/>
  <c r="FY148" i="1"/>
  <c r="HO148" i="1" s="1"/>
  <c r="DB345" i="1"/>
  <c r="GH345" i="1" s="1"/>
  <c r="DW345" i="1"/>
  <c r="ER345" i="1"/>
  <c r="BL345" i="1"/>
  <c r="AQ345" i="1"/>
  <c r="FM345" i="1" s="1"/>
  <c r="HC345" i="1" s="1"/>
  <c r="CG345" i="1"/>
  <c r="GC339" i="1"/>
  <c r="GX339" i="1" s="1"/>
  <c r="GR92" i="1"/>
  <c r="GV275" i="1"/>
  <c r="HQ275" i="1" s="1"/>
  <c r="GI274" i="1"/>
  <c r="HD274" i="1" s="1"/>
  <c r="GO272" i="1"/>
  <c r="HJ272" i="1" s="1"/>
  <c r="FU269" i="1"/>
  <c r="HK269" i="1" s="1"/>
  <c r="GG264" i="1"/>
  <c r="FJ247" i="1"/>
  <c r="GZ247" i="1" s="1"/>
  <c r="GQ244" i="1"/>
  <c r="HL244" i="1" s="1"/>
  <c r="GM48" i="1"/>
  <c r="GA45" i="1"/>
  <c r="FJ17" i="1"/>
  <c r="GZ17" i="1" s="1"/>
  <c r="GF14" i="1"/>
  <c r="GQ127" i="1"/>
  <c r="GG135" i="1"/>
  <c r="BY317" i="1"/>
  <c r="CT317" i="1"/>
  <c r="BD317" i="1"/>
  <c r="DO317" i="1"/>
  <c r="GU317" i="1" s="1"/>
  <c r="FE317" i="1"/>
  <c r="EJ317" i="1"/>
  <c r="BW122" i="1"/>
  <c r="EH122" i="1"/>
  <c r="BB122" i="1"/>
  <c r="FC122" i="1"/>
  <c r="DM122" i="1"/>
  <c r="CR122" i="1"/>
  <c r="AN359" i="1"/>
  <c r="BI359" i="1"/>
  <c r="DT359" i="1"/>
  <c r="EO359" i="1"/>
  <c r="CD359" i="1"/>
  <c r="CY359" i="1"/>
  <c r="EC236" i="1"/>
  <c r="CM236" i="1"/>
  <c r="AW236" i="1"/>
  <c r="AB237" i="1"/>
  <c r="DH236" i="1"/>
  <c r="EX236" i="1"/>
  <c r="BR236" i="1"/>
  <c r="FQ333" i="1"/>
  <c r="HG333" i="1" s="1"/>
  <c r="AU338" i="1"/>
  <c r="EA338" i="1"/>
  <c r="CK338" i="1"/>
  <c r="Z361" i="1"/>
  <c r="EV338" i="1"/>
  <c r="DF338" i="1"/>
  <c r="GL338" i="1" s="1"/>
  <c r="BP338" i="1"/>
  <c r="DY76" i="1"/>
  <c r="CI76" i="1"/>
  <c r="AS76" i="1"/>
  <c r="FO76" i="1" s="1"/>
  <c r="DD76" i="1"/>
  <c r="ET76" i="1"/>
  <c r="BN76" i="1"/>
  <c r="AY268" i="1"/>
  <c r="EE268" i="1"/>
  <c r="CO268" i="1"/>
  <c r="DJ268" i="1"/>
  <c r="EZ268" i="1"/>
  <c r="BT268" i="1"/>
  <c r="FC268" i="1"/>
  <c r="DM268" i="1"/>
  <c r="EH268" i="1"/>
  <c r="GS268" i="1" s="1"/>
  <c r="CR268" i="1"/>
  <c r="BB268" i="1"/>
  <c r="FX268" i="1" s="1"/>
  <c r="BW268" i="1"/>
  <c r="ED111" i="1"/>
  <c r="EY111" i="1"/>
  <c r="CN111" i="1"/>
  <c r="BS111" i="1"/>
  <c r="AX111" i="1"/>
  <c r="FT111" i="1" s="1"/>
  <c r="DI111" i="1"/>
  <c r="GA208" i="1"/>
  <c r="FV263" i="1"/>
  <c r="HL263" i="1" s="1"/>
  <c r="FO65" i="1"/>
  <c r="HE65" i="1" s="1"/>
  <c r="GE255" i="1"/>
  <c r="GQ261" i="1"/>
  <c r="GJ258" i="1"/>
  <c r="HE258" i="1" s="1"/>
  <c r="GM245" i="1"/>
  <c r="GM45" i="1"/>
  <c r="FP34" i="1"/>
  <c r="FT7" i="1"/>
  <c r="HJ7" i="1" s="1"/>
  <c r="GP4" i="1"/>
  <c r="BH131" i="1"/>
  <c r="AM131" i="1"/>
  <c r="FI131" i="1" s="1"/>
  <c r="CC131" i="1"/>
  <c r="DS131" i="1"/>
  <c r="EN131" i="1"/>
  <c r="CX131" i="1"/>
  <c r="DS139" i="1"/>
  <c r="BH139" i="1"/>
  <c r="CC139" i="1"/>
  <c r="AM139" i="1"/>
  <c r="CX139" i="1"/>
  <c r="EN139" i="1"/>
  <c r="DL313" i="1"/>
  <c r="FB313" i="1"/>
  <c r="EG313" i="1"/>
  <c r="BA313" i="1"/>
  <c r="FW313" i="1" s="1"/>
  <c r="CQ313" i="1"/>
  <c r="BV313" i="1"/>
  <c r="FV343" i="1"/>
  <c r="HL343" i="1" s="1"/>
  <c r="BH352" i="1"/>
  <c r="CC352" i="1"/>
  <c r="CX352" i="1"/>
  <c r="DS352" i="1"/>
  <c r="EN352" i="1"/>
  <c r="AM352" i="1"/>
  <c r="GK333" i="1"/>
  <c r="HF333" i="1" s="1"/>
  <c r="FJ208" i="1"/>
  <c r="GT84" i="1"/>
  <c r="GH271" i="1"/>
  <c r="GN269" i="1"/>
  <c r="HI269" i="1" s="1"/>
  <c r="FX71" i="1"/>
  <c r="HN71" i="1" s="1"/>
  <c r="GH248" i="1"/>
  <c r="GV259" i="1"/>
  <c r="GT54" i="1"/>
  <c r="HO54" i="1" s="1"/>
  <c r="FZ19" i="1"/>
  <c r="HP19" i="1" s="1"/>
  <c r="FT35" i="1"/>
  <c r="GS31" i="1"/>
  <c r="GT229" i="1"/>
  <c r="EE319" i="1"/>
  <c r="DJ319" i="1"/>
  <c r="GP319" i="1" s="1"/>
  <c r="EZ319" i="1"/>
  <c r="BT319" i="1"/>
  <c r="AY319" i="1"/>
  <c r="CO319" i="1"/>
  <c r="GI300" i="1"/>
  <c r="HD300" i="1" s="1"/>
  <c r="BL164" i="1"/>
  <c r="DW164" i="1"/>
  <c r="CG164" i="1"/>
  <c r="AQ164" i="1"/>
  <c r="ER164" i="1"/>
  <c r="DB164" i="1"/>
  <c r="EJ345" i="1"/>
  <c r="FE345" i="1"/>
  <c r="BY345" i="1"/>
  <c r="DO345" i="1"/>
  <c r="BD345" i="1"/>
  <c r="FZ345" i="1" s="1"/>
  <c r="CT345" i="1"/>
  <c r="FV94" i="1"/>
  <c r="HL94" i="1" s="1"/>
  <c r="GA83" i="1"/>
  <c r="GH65" i="1"/>
  <c r="GV254" i="1"/>
  <c r="FT253" i="1"/>
  <c r="FM258" i="1"/>
  <c r="GI52" i="1"/>
  <c r="FL172" i="1"/>
  <c r="GA44" i="1"/>
  <c r="HQ44" i="1" s="1"/>
  <c r="FO49" i="1"/>
  <c r="GE39" i="1"/>
  <c r="GZ39" i="1" s="1"/>
  <c r="GE30" i="1"/>
  <c r="GZ30" i="1" s="1"/>
  <c r="ED323" i="1"/>
  <c r="EY323" i="1"/>
  <c r="DI323" i="1"/>
  <c r="GO323" i="1" s="1"/>
  <c r="CN323" i="1"/>
  <c r="AX323" i="1"/>
  <c r="FT323" i="1" s="1"/>
  <c r="BS323" i="1"/>
  <c r="GN167" i="1"/>
  <c r="GI350" i="1"/>
  <c r="HD350" i="1" s="1"/>
  <c r="GO343" i="1"/>
  <c r="HJ343" i="1" s="1"/>
  <c r="BY351" i="1"/>
  <c r="EJ351" i="1"/>
  <c r="DO351" i="1"/>
  <c r="CT351" i="1"/>
  <c r="FE351" i="1"/>
  <c r="BD351" i="1"/>
  <c r="FZ351" i="1" s="1"/>
  <c r="BL349" i="1"/>
  <c r="DW349" i="1"/>
  <c r="ER349" i="1"/>
  <c r="AQ349" i="1"/>
  <c r="FM349" i="1" s="1"/>
  <c r="DB349" i="1"/>
  <c r="CG349" i="1"/>
  <c r="FR286" i="1"/>
  <c r="HH286" i="1" s="1"/>
  <c r="GQ89" i="1"/>
  <c r="HL89" i="1" s="1"/>
  <c r="FR83" i="1"/>
  <c r="GT78" i="1"/>
  <c r="FR75" i="1"/>
  <c r="HH75" i="1" s="1"/>
  <c r="GF72" i="1"/>
  <c r="GN253" i="1"/>
  <c r="GI260" i="1"/>
  <c r="HD260" i="1" s="1"/>
  <c r="GG250" i="1"/>
  <c r="GJ54" i="1"/>
  <c r="GE244" i="1"/>
  <c r="GO46" i="1"/>
  <c r="HJ46" i="1" s="1"/>
  <c r="FJ12" i="1"/>
  <c r="GZ12" i="1" s="1"/>
  <c r="FX326" i="1"/>
  <c r="FV116" i="1"/>
  <c r="FC356" i="1"/>
  <c r="EH356" i="1"/>
  <c r="CR356" i="1"/>
  <c r="BB356" i="1"/>
  <c r="AG357" i="1"/>
  <c r="DM356" i="1"/>
  <c r="BW356" i="1"/>
  <c r="GE143" i="1"/>
  <c r="GZ143" i="1" s="1"/>
  <c r="FH18" i="1"/>
  <c r="GX18" i="1" s="1"/>
  <c r="FV213" i="1"/>
  <c r="HL213" i="1" s="1"/>
  <c r="GG82" i="1"/>
  <c r="FO58" i="1"/>
  <c r="HE58" i="1" s="1"/>
  <c r="FK250" i="1"/>
  <c r="HA250" i="1" s="1"/>
  <c r="GE172" i="1"/>
  <c r="GS24" i="1"/>
  <c r="EB323" i="1"/>
  <c r="EW323" i="1"/>
  <c r="DG323" i="1"/>
  <c r="CL323" i="1"/>
  <c r="AV323" i="1"/>
  <c r="BQ323" i="1"/>
  <c r="GD127" i="1"/>
  <c r="GU308" i="1"/>
  <c r="CR119" i="1"/>
  <c r="EH119" i="1"/>
  <c r="BB119" i="1"/>
  <c r="DM119" i="1"/>
  <c r="GS119" i="1" s="1"/>
  <c r="FC119" i="1"/>
  <c r="BW119" i="1"/>
  <c r="FQ167" i="1"/>
  <c r="GF339" i="1"/>
  <c r="GU288" i="1"/>
  <c r="GH287" i="1"/>
  <c r="HO185" i="1"/>
  <c r="GP275" i="1"/>
  <c r="GA273" i="1"/>
  <c r="FO269" i="1"/>
  <c r="FY263" i="1"/>
  <c r="HO263" i="1" s="1"/>
  <c r="FO257" i="1"/>
  <c r="GN243" i="1"/>
  <c r="FQ241" i="1"/>
  <c r="GE23" i="1"/>
  <c r="FN19" i="1"/>
  <c r="FI9" i="1"/>
  <c r="GR30" i="1"/>
  <c r="FT116" i="1"/>
  <c r="GJ301" i="1"/>
  <c r="GA350" i="1"/>
  <c r="FO340" i="1"/>
  <c r="BE162" i="1"/>
  <c r="FF162" i="1"/>
  <c r="DP162" i="1"/>
  <c r="BZ162" i="1"/>
  <c r="EK162" i="1"/>
  <c r="CU162" i="1"/>
  <c r="DP151" i="1"/>
  <c r="EK151" i="1"/>
  <c r="BE151" i="1"/>
  <c r="CU151" i="1"/>
  <c r="BZ151" i="1"/>
  <c r="FF151" i="1"/>
  <c r="BU348" i="1"/>
  <c r="AZ348" i="1"/>
  <c r="FV348" i="1" s="1"/>
  <c r="HL348" i="1" s="1"/>
  <c r="CP348" i="1"/>
  <c r="FA348" i="1"/>
  <c r="EF348" i="1"/>
  <c r="DK348" i="1"/>
  <c r="GQ348" i="1" s="1"/>
  <c r="GC94" i="1"/>
  <c r="GA89" i="1"/>
  <c r="HQ89" i="1" s="1"/>
  <c r="FV278" i="1"/>
  <c r="HL278" i="1" s="1"/>
  <c r="GF79" i="1"/>
  <c r="HA79" i="1" s="1"/>
  <c r="FU73" i="1"/>
  <c r="GO255" i="1"/>
  <c r="HJ255" i="1" s="1"/>
  <c r="GT173" i="1"/>
  <c r="GP42" i="1"/>
  <c r="HK42" i="1" s="1"/>
  <c r="FN39" i="1"/>
  <c r="HD39" i="1" s="1"/>
  <c r="GO303" i="1"/>
  <c r="HJ303" i="1" s="1"/>
  <c r="GV307" i="1"/>
  <c r="GT109" i="1"/>
  <c r="FK341" i="1"/>
  <c r="FQ339" i="1"/>
  <c r="BP349" i="1"/>
  <c r="CK349" i="1"/>
  <c r="AU349" i="1"/>
  <c r="EV349" i="1"/>
  <c r="DF349" i="1"/>
  <c r="EA349" i="1"/>
  <c r="GC83" i="1"/>
  <c r="DR158" i="1"/>
  <c r="CW158" i="1"/>
  <c r="EM158" i="1"/>
  <c r="AL158" i="1"/>
  <c r="BG158" i="1"/>
  <c r="CB158" i="1"/>
  <c r="FT177" i="1"/>
  <c r="FO80" i="1"/>
  <c r="GT74" i="1"/>
  <c r="GE56" i="1"/>
  <c r="FR25" i="1"/>
  <c r="GN22" i="1"/>
  <c r="FW41" i="1"/>
  <c r="GH7" i="1"/>
  <c r="FZ116" i="1"/>
  <c r="HP116" i="1" s="1"/>
  <c r="GN108" i="1"/>
  <c r="DT156" i="1"/>
  <c r="BI156" i="1"/>
  <c r="CD156" i="1"/>
  <c r="CY156" i="1"/>
  <c r="AN156" i="1"/>
  <c r="EO156" i="1"/>
  <c r="DZ163" i="1"/>
  <c r="CJ163" i="1"/>
  <c r="AT163" i="1"/>
  <c r="BO163" i="1"/>
  <c r="EU163" i="1"/>
  <c r="DE163" i="1"/>
  <c r="DW176" i="1"/>
  <c r="AQ176" i="1"/>
  <c r="FM176" i="1" s="1"/>
  <c r="DB176" i="1"/>
  <c r="GH176" i="1" s="1"/>
  <c r="CG176" i="1"/>
  <c r="ER176" i="1"/>
  <c r="BL176" i="1"/>
  <c r="AT176" i="1"/>
  <c r="DZ176" i="1"/>
  <c r="DE176" i="1"/>
  <c r="GK176" i="1" s="1"/>
  <c r="CJ176" i="1"/>
  <c r="BO176" i="1"/>
  <c r="EU176" i="1"/>
  <c r="DN10" i="1"/>
  <c r="CS10" i="1"/>
  <c r="BC10" i="1"/>
  <c r="FY10" i="1" s="1"/>
  <c r="EI10" i="1"/>
  <c r="FD10" i="1"/>
  <c r="BX10" i="1"/>
  <c r="GC275" i="1"/>
  <c r="GX275" i="1" s="1"/>
  <c r="FH110" i="1"/>
  <c r="GX110" i="1" s="1"/>
  <c r="AL138" i="1"/>
  <c r="CW138" i="1"/>
  <c r="BG138" i="1"/>
  <c r="DR138" i="1"/>
  <c r="EM138" i="1"/>
  <c r="CB138" i="1"/>
  <c r="FU95" i="1"/>
  <c r="HK95" i="1" s="1"/>
  <c r="GF93" i="1"/>
  <c r="FN92" i="1"/>
  <c r="HD92" i="1" s="1"/>
  <c r="FI280" i="1"/>
  <c r="GY280" i="1" s="1"/>
  <c r="FL78" i="1"/>
  <c r="HB78" i="1" s="1"/>
  <c r="GO251" i="1"/>
  <c r="FK51" i="1"/>
  <c r="HA51" i="1" s="1"/>
  <c r="GR23" i="1"/>
  <c r="HM23" i="1" s="1"/>
  <c r="GP27" i="1"/>
  <c r="CS315" i="1"/>
  <c r="DN315" i="1"/>
  <c r="GT315" i="1" s="1"/>
  <c r="BC315" i="1"/>
  <c r="BX315" i="1"/>
  <c r="FY315" i="1" s="1"/>
  <c r="EI315" i="1"/>
  <c r="FD315" i="1"/>
  <c r="GF135" i="1"/>
  <c r="HA135" i="1" s="1"/>
  <c r="BV114" i="1"/>
  <c r="EG114" i="1"/>
  <c r="CQ114" i="1"/>
  <c r="BA114" i="1"/>
  <c r="FB114" i="1"/>
  <c r="DL114" i="1"/>
  <c r="GM299" i="1"/>
  <c r="FO148" i="1"/>
  <c r="HE148" i="1" s="1"/>
  <c r="FP142" i="1"/>
  <c r="HF142" i="1" s="1"/>
  <c r="FK332" i="1"/>
  <c r="FH95" i="1"/>
  <c r="GX95" i="1" s="1"/>
  <c r="GI97" i="1"/>
  <c r="HD97" i="1" s="1"/>
  <c r="FW94" i="1"/>
  <c r="HM94" i="1" s="1"/>
  <c r="GH80" i="1"/>
  <c r="FS78" i="1"/>
  <c r="HI78" i="1" s="1"/>
  <c r="GK262" i="1"/>
  <c r="FN256" i="1"/>
  <c r="HD256" i="1" s="1"/>
  <c r="DV68" i="1"/>
  <c r="AP68" i="1"/>
  <c r="EQ68" i="1"/>
  <c r="BK68" i="1"/>
  <c r="DA68" i="1"/>
  <c r="CF68" i="1"/>
  <c r="GK260" i="1"/>
  <c r="HF260" i="1" s="1"/>
  <c r="GL22" i="1"/>
  <c r="HG22" i="1" s="1"/>
  <c r="GT37" i="1"/>
  <c r="GF7" i="1"/>
  <c r="HA7" i="1" s="1"/>
  <c r="AS133" i="1"/>
  <c r="ET133" i="1"/>
  <c r="DD133" i="1"/>
  <c r="CI133" i="1"/>
  <c r="X134" i="1"/>
  <c r="DY133" i="1"/>
  <c r="BN133" i="1"/>
  <c r="FI112" i="1"/>
  <c r="GY112" i="1" s="1"/>
  <c r="FU117" i="1"/>
  <c r="GI109" i="1"/>
  <c r="FI299" i="1"/>
  <c r="FR344" i="1"/>
  <c r="HH344" i="1" s="1"/>
  <c r="GT235" i="1"/>
  <c r="BD154" i="1"/>
  <c r="FZ154" i="1" s="1"/>
  <c r="DO154" i="1"/>
  <c r="CT154" i="1"/>
  <c r="BY154" i="1"/>
  <c r="EJ154" i="1"/>
  <c r="FE154" i="1"/>
  <c r="FH47" i="1"/>
  <c r="GN95" i="1"/>
  <c r="FI93" i="1"/>
  <c r="GY93" i="1" s="1"/>
  <c r="GT272" i="1"/>
  <c r="HO272" i="1" s="1"/>
  <c r="GJ71" i="1"/>
  <c r="BI60" i="1"/>
  <c r="DT60" i="1"/>
  <c r="CD60" i="1"/>
  <c r="EO60" i="1"/>
  <c r="AN60" i="1"/>
  <c r="FJ60" i="1" s="1"/>
  <c r="CY60" i="1"/>
  <c r="GE60" i="1" s="1"/>
  <c r="GV21" i="1"/>
  <c r="HQ21" i="1" s="1"/>
  <c r="FO40" i="1"/>
  <c r="HE40" i="1" s="1"/>
  <c r="FU6" i="1"/>
  <c r="ET327" i="1"/>
  <c r="BN327" i="1"/>
  <c r="CI327" i="1"/>
  <c r="AS327" i="1"/>
  <c r="DY327" i="1"/>
  <c r="DD327" i="1"/>
  <c r="FP229" i="1"/>
  <c r="HF229" i="1" s="1"/>
  <c r="BA330" i="1"/>
  <c r="BV330" i="1"/>
  <c r="CQ330" i="1"/>
  <c r="EG330" i="1"/>
  <c r="FB330" i="1"/>
  <c r="DL330" i="1"/>
  <c r="GR330" i="1" s="1"/>
  <c r="FE160" i="1"/>
  <c r="DO160" i="1"/>
  <c r="GU160" i="1" s="1"/>
  <c r="BY160" i="1"/>
  <c r="CT160" i="1"/>
  <c r="EJ160" i="1"/>
  <c r="BD160" i="1"/>
  <c r="DW163" i="1"/>
  <c r="CG163" i="1"/>
  <c r="AQ163" i="1"/>
  <c r="BL163" i="1"/>
  <c r="ER163" i="1"/>
  <c r="DB163" i="1"/>
  <c r="GH163" i="1" s="1"/>
  <c r="FP144" i="1"/>
  <c r="HF144" i="1" s="1"/>
  <c r="FH260" i="1"/>
  <c r="GX260" i="1" s="1"/>
  <c r="FL215" i="1"/>
  <c r="GE274" i="1"/>
  <c r="GZ274" i="1" s="1"/>
  <c r="GL269" i="1"/>
  <c r="GK264" i="1"/>
  <c r="HF264" i="1" s="1"/>
  <c r="FS261" i="1"/>
  <c r="FV260" i="1"/>
  <c r="FN56" i="1"/>
  <c r="HD56" i="1" s="1"/>
  <c r="FX242" i="1"/>
  <c r="HN242" i="1" s="1"/>
  <c r="GA50" i="1"/>
  <c r="HQ50" i="1" s="1"/>
  <c r="FO14" i="1"/>
  <c r="GR28" i="1"/>
  <c r="FR4" i="1"/>
  <c r="GG300" i="1"/>
  <c r="HB300" i="1" s="1"/>
  <c r="FV96" i="1"/>
  <c r="HD206" i="1"/>
  <c r="HO198" i="1"/>
  <c r="GJ264" i="1"/>
  <c r="GG174" i="1"/>
  <c r="GU50" i="1"/>
  <c r="HP50" i="1" s="1"/>
  <c r="FO42" i="1"/>
  <c r="HE42" i="1" s="1"/>
  <c r="FV14" i="1"/>
  <c r="BM230" i="1"/>
  <c r="W231" i="1"/>
  <c r="DX230" i="1"/>
  <c r="CH230" i="1"/>
  <c r="ES230" i="1"/>
  <c r="AR230" i="1"/>
  <c r="DC230" i="1"/>
  <c r="DJ322" i="1"/>
  <c r="EZ322" i="1"/>
  <c r="EE322" i="1"/>
  <c r="CO322" i="1"/>
  <c r="BT322" i="1"/>
  <c r="AY322" i="1"/>
  <c r="FU322" i="1" s="1"/>
  <c r="EW164" i="1"/>
  <c r="DG164" i="1"/>
  <c r="BQ164" i="1"/>
  <c r="EB164" i="1"/>
  <c r="AV164" i="1"/>
  <c r="CL164" i="1"/>
  <c r="EH160" i="1"/>
  <c r="CR160" i="1"/>
  <c r="BB160" i="1"/>
  <c r="FC160" i="1"/>
  <c r="DM160" i="1"/>
  <c r="BW160" i="1"/>
  <c r="CE163" i="1"/>
  <c r="AO163" i="1"/>
  <c r="FK163" i="1" s="1"/>
  <c r="EP163" i="1"/>
  <c r="CZ163" i="1"/>
  <c r="GF163" i="1" s="1"/>
  <c r="BJ163" i="1"/>
  <c r="DU163" i="1"/>
  <c r="FI334" i="1"/>
  <c r="GY334" i="1" s="1"/>
  <c r="FP214" i="1"/>
  <c r="HF214" i="1" s="1"/>
  <c r="FI209" i="1"/>
  <c r="GJ78" i="1"/>
  <c r="HE78" i="1" s="1"/>
  <c r="FR173" i="1"/>
  <c r="FQ172" i="1"/>
  <c r="HG172" i="1" s="1"/>
  <c r="BK26" i="1"/>
  <c r="DV26" i="1"/>
  <c r="AP26" i="1"/>
  <c r="DA26" i="1"/>
  <c r="GG26" i="1" s="1"/>
  <c r="EQ26" i="1"/>
  <c r="CF26" i="1"/>
  <c r="GA34" i="1"/>
  <c r="GT32" i="1"/>
  <c r="FQ120" i="1"/>
  <c r="GH229" i="1"/>
  <c r="ET123" i="1"/>
  <c r="BN123" i="1"/>
  <c r="DY123" i="1"/>
  <c r="CI123" i="1"/>
  <c r="AS123" i="1"/>
  <c r="DD123" i="1"/>
  <c r="GJ123" i="1" s="1"/>
  <c r="GA159" i="1"/>
  <c r="HQ159" i="1" s="1"/>
  <c r="DK165" i="1"/>
  <c r="BU165" i="1"/>
  <c r="EF165" i="1"/>
  <c r="CP165" i="1"/>
  <c r="AZ165" i="1"/>
  <c r="FV165" i="1" s="1"/>
  <c r="AE166" i="1"/>
  <c r="FA165" i="1"/>
  <c r="CC164" i="1"/>
  <c r="AM164" i="1"/>
  <c r="FI164" i="1" s="1"/>
  <c r="EN164" i="1"/>
  <c r="CX164" i="1"/>
  <c r="GD164" i="1" s="1"/>
  <c r="BH164" i="1"/>
  <c r="DS164" i="1"/>
  <c r="DY160" i="1"/>
  <c r="AS160" i="1"/>
  <c r="FO160" i="1" s="1"/>
  <c r="BN160" i="1"/>
  <c r="CI160" i="1"/>
  <c r="DD160" i="1"/>
  <c r="ET160" i="1"/>
  <c r="GL331" i="1"/>
  <c r="GC303" i="1"/>
  <c r="GX303" i="1" s="1"/>
  <c r="GO287" i="1"/>
  <c r="GE285" i="1"/>
  <c r="GZ285" i="1" s="1"/>
  <c r="FP271" i="1"/>
  <c r="HF271" i="1" s="1"/>
  <c r="FO254" i="1"/>
  <c r="HE254" i="1" s="1"/>
  <c r="FY59" i="1"/>
  <c r="HO59" i="1" s="1"/>
  <c r="GU243" i="1"/>
  <c r="GS172" i="1"/>
  <c r="FQ23" i="1"/>
  <c r="FS17" i="1"/>
  <c r="GF8" i="1"/>
  <c r="GO108" i="1"/>
  <c r="FC164" i="1"/>
  <c r="DM164" i="1"/>
  <c r="BW164" i="1"/>
  <c r="EH164" i="1"/>
  <c r="CR164" i="1"/>
  <c r="BB164" i="1"/>
  <c r="GL148" i="1"/>
  <c r="GG335" i="1"/>
  <c r="FJ333" i="1"/>
  <c r="CY342" i="1"/>
  <c r="DT342" i="1"/>
  <c r="EO342" i="1"/>
  <c r="AN342" i="1"/>
  <c r="CD342" i="1"/>
  <c r="BI342" i="1"/>
  <c r="FP288" i="1"/>
  <c r="GD285" i="1"/>
  <c r="FO283" i="1"/>
  <c r="GT273" i="1"/>
  <c r="FT81" i="1"/>
  <c r="HJ81" i="1" s="1"/>
  <c r="FQ265" i="1"/>
  <c r="HG265" i="1" s="1"/>
  <c r="DD62" i="1"/>
  <c r="CI62" i="1"/>
  <c r="ET62" i="1"/>
  <c r="BN62" i="1"/>
  <c r="AS62" i="1"/>
  <c r="DY62" i="1"/>
  <c r="FM259" i="1"/>
  <c r="FS245" i="1"/>
  <c r="HI245" i="1" s="1"/>
  <c r="FO172" i="1"/>
  <c r="HE172" i="1" s="1"/>
  <c r="GR18" i="1"/>
  <c r="FU39" i="1"/>
  <c r="HK39" i="1" s="1"/>
  <c r="GL34" i="1"/>
  <c r="EZ115" i="1"/>
  <c r="DJ115" i="1"/>
  <c r="GP115" i="1" s="1"/>
  <c r="BT115" i="1"/>
  <c r="EE115" i="1"/>
  <c r="AY115" i="1"/>
  <c r="CO115" i="1"/>
  <c r="EZ130" i="1"/>
  <c r="DJ130" i="1"/>
  <c r="BT130" i="1"/>
  <c r="EE130" i="1"/>
  <c r="CO130" i="1"/>
  <c r="AY130" i="1"/>
  <c r="FU130" i="1" s="1"/>
  <c r="DE313" i="1"/>
  <c r="DZ313" i="1"/>
  <c r="EU313" i="1"/>
  <c r="CJ313" i="1"/>
  <c r="AT313" i="1"/>
  <c r="BO313" i="1"/>
  <c r="GD350" i="1"/>
  <c r="FO343" i="1"/>
  <c r="HE343" i="1" s="1"/>
  <c r="GP340" i="1"/>
  <c r="BA10" i="1"/>
  <c r="EG10" i="1"/>
  <c r="DL10" i="1"/>
  <c r="GR10" i="1" s="1"/>
  <c r="FB10" i="1"/>
  <c r="CQ10" i="1"/>
  <c r="BV10" i="1"/>
  <c r="BZ302" i="1"/>
  <c r="FF302" i="1"/>
  <c r="DP302" i="1"/>
  <c r="GV302" i="1" s="1"/>
  <c r="BE302" i="1"/>
  <c r="EK302" i="1"/>
  <c r="CU302" i="1"/>
  <c r="FH22" i="1"/>
  <c r="GX22" i="1" s="1"/>
  <c r="GI282" i="1"/>
  <c r="FJ84" i="1"/>
  <c r="FK177" i="1"/>
  <c r="HA177" i="1" s="1"/>
  <c r="GI263" i="1"/>
  <c r="GG66" i="1"/>
  <c r="GU255" i="1"/>
  <c r="FV253" i="1"/>
  <c r="HL253" i="1" s="1"/>
  <c r="GL56" i="1"/>
  <c r="GD48" i="1"/>
  <c r="GY48" i="1" s="1"/>
  <c r="GU14" i="1"/>
  <c r="GH35" i="1"/>
  <c r="DN136" i="1"/>
  <c r="EI136" i="1"/>
  <c r="FD136" i="1"/>
  <c r="BX136" i="1"/>
  <c r="CS136" i="1"/>
  <c r="BC136" i="1"/>
  <c r="GV326" i="1"/>
  <c r="HQ326" i="1" s="1"/>
  <c r="FY116" i="1"/>
  <c r="HO116" i="1" s="1"/>
  <c r="FT301" i="1"/>
  <c r="HJ301" i="1" s="1"/>
  <c r="DC355" i="1"/>
  <c r="ES355" i="1"/>
  <c r="BM355" i="1"/>
  <c r="DX355" i="1"/>
  <c r="AR355" i="1"/>
  <c r="CH355" i="1"/>
  <c r="GC256" i="1"/>
  <c r="EM359" i="1"/>
  <c r="BG359" i="1"/>
  <c r="CW359" i="1"/>
  <c r="CB359" i="1"/>
  <c r="DR359" i="1"/>
  <c r="AL359" i="1"/>
  <c r="FM282" i="1"/>
  <c r="HC282" i="1" s="1"/>
  <c r="GK175" i="1"/>
  <c r="CH70" i="1"/>
  <c r="DX70" i="1"/>
  <c r="AR70" i="1"/>
  <c r="DC70" i="1"/>
  <c r="ES70" i="1"/>
  <c r="GI70" i="1" s="1"/>
  <c r="BM70" i="1"/>
  <c r="GP261" i="1"/>
  <c r="FM57" i="1"/>
  <c r="HC57" i="1" s="1"/>
  <c r="GI258" i="1"/>
  <c r="HD258" i="1" s="1"/>
  <c r="GL245" i="1"/>
  <c r="GH172" i="1"/>
  <c r="GR20" i="1"/>
  <c r="HM20" i="1" s="1"/>
  <c r="BB124" i="1"/>
  <c r="FX124" i="1" s="1"/>
  <c r="FC124" i="1"/>
  <c r="DM124" i="1"/>
  <c r="BW124" i="1"/>
  <c r="EH124" i="1"/>
  <c r="CR124" i="1"/>
  <c r="FT318" i="1"/>
  <c r="HJ318" i="1" s="1"/>
  <c r="FR326" i="1"/>
  <c r="FK301" i="1"/>
  <c r="EB165" i="1"/>
  <c r="BQ165" i="1"/>
  <c r="CL165" i="1"/>
  <c r="AV165" i="1"/>
  <c r="FR165" i="1" s="1"/>
  <c r="AA166" i="1"/>
  <c r="EW165" i="1"/>
  <c r="DG165" i="1"/>
  <c r="FI144" i="1"/>
  <c r="GY144" i="1" s="1"/>
  <c r="GR333" i="1"/>
  <c r="HM333" i="1" s="1"/>
  <c r="FZ269" i="1"/>
  <c r="HP269" i="1" s="1"/>
  <c r="GE66" i="1"/>
  <c r="FV67" i="1"/>
  <c r="GJ56" i="1"/>
  <c r="GM251" i="1"/>
  <c r="FY242" i="1"/>
  <c r="HO242" i="1" s="1"/>
  <c r="GN44" i="1"/>
  <c r="HI44" i="1" s="1"/>
  <c r="FU15" i="1"/>
  <c r="GQ312" i="1"/>
  <c r="FP112" i="1"/>
  <c r="HF112" i="1" s="1"/>
  <c r="GR116" i="1"/>
  <c r="EW314" i="1"/>
  <c r="CL314" i="1"/>
  <c r="DG314" i="1"/>
  <c r="AV314" i="1"/>
  <c r="FR314" i="1" s="1"/>
  <c r="BQ314" i="1"/>
  <c r="EB314" i="1"/>
  <c r="EU113" i="1"/>
  <c r="DE113" i="1"/>
  <c r="GK113" i="1" s="1"/>
  <c r="BO113" i="1"/>
  <c r="DZ113" i="1"/>
  <c r="CJ113" i="1"/>
  <c r="AT113" i="1"/>
  <c r="FP113" i="1" s="1"/>
  <c r="FY344" i="1"/>
  <c r="FL343" i="1"/>
  <c r="HB343" i="1" s="1"/>
  <c r="GM340" i="1"/>
  <c r="DN345" i="1"/>
  <c r="EI345" i="1"/>
  <c r="BX345" i="1"/>
  <c r="FD345" i="1"/>
  <c r="CS345" i="1"/>
  <c r="BC345" i="1"/>
  <c r="GC135" i="1"/>
  <c r="GG97" i="1"/>
  <c r="HB97" i="1" s="1"/>
  <c r="FN280" i="1"/>
  <c r="HD280" i="1" s="1"/>
  <c r="FW84" i="1"/>
  <c r="FJ83" i="1"/>
  <c r="GZ83" i="1" s="1"/>
  <c r="FV175" i="1"/>
  <c r="HL175" i="1" s="1"/>
  <c r="FL59" i="1"/>
  <c r="HB59" i="1" s="1"/>
  <c r="GO38" i="1"/>
  <c r="FW303" i="1"/>
  <c r="HM303" i="1" s="1"/>
  <c r="GU127" i="1"/>
  <c r="HP127" i="1" s="1"/>
  <c r="CO353" i="1"/>
  <c r="EZ353" i="1"/>
  <c r="BT353" i="1"/>
  <c r="AY353" i="1"/>
  <c r="EE353" i="1"/>
  <c r="DJ353" i="1"/>
  <c r="FK85" i="1"/>
  <c r="HA85" i="1" s="1"/>
  <c r="FQ83" i="1"/>
  <c r="HG83" i="1" s="1"/>
  <c r="GS78" i="1"/>
  <c r="GP175" i="1"/>
  <c r="DH70" i="1"/>
  <c r="BR70" i="1"/>
  <c r="EC70" i="1"/>
  <c r="AW70" i="1"/>
  <c r="EX70" i="1"/>
  <c r="CM70" i="1"/>
  <c r="FN255" i="1"/>
  <c r="HD255" i="1" s="1"/>
  <c r="GM57" i="1"/>
  <c r="FW51" i="1"/>
  <c r="HM51" i="1" s="1"/>
  <c r="DB26" i="1"/>
  <c r="ER26" i="1"/>
  <c r="BL26" i="1"/>
  <c r="AQ26" i="1"/>
  <c r="DW26" i="1"/>
  <c r="CG26" i="1"/>
  <c r="FV37" i="1"/>
  <c r="GG312" i="1"/>
  <c r="HB312" i="1" s="1"/>
  <c r="FU116" i="1"/>
  <c r="HK116" i="1" s="1"/>
  <c r="Y321" i="1"/>
  <c r="Y329" i="1"/>
  <c r="BO306" i="1"/>
  <c r="DZ306" i="1"/>
  <c r="CJ306" i="1"/>
  <c r="AT306" i="1"/>
  <c r="DE306" i="1"/>
  <c r="GK306" i="1" s="1"/>
  <c r="EU306" i="1"/>
  <c r="FP340" i="1"/>
  <c r="HF340" i="1" s="1"/>
  <c r="GC272" i="1"/>
  <c r="FZ97" i="1"/>
  <c r="HP97" i="1" s="1"/>
  <c r="FS94" i="1"/>
  <c r="GU276" i="1"/>
  <c r="GN273" i="1"/>
  <c r="HI273" i="1" s="1"/>
  <c r="GO270" i="1"/>
  <c r="GS266" i="1"/>
  <c r="GQ58" i="1"/>
  <c r="HL58" i="1" s="1"/>
  <c r="FW251" i="1"/>
  <c r="HM251" i="1" s="1"/>
  <c r="FP244" i="1"/>
  <c r="HF244" i="1" s="1"/>
  <c r="FK43" i="1"/>
  <c r="HA43" i="1" s="1"/>
  <c r="GM38" i="1"/>
  <c r="GO31" i="1"/>
  <c r="FK312" i="1"/>
  <c r="GL117" i="1"/>
  <c r="HG117" i="1" s="1"/>
  <c r="EO137" i="1"/>
  <c r="DT137" i="1"/>
  <c r="CY137" i="1"/>
  <c r="CD137" i="1"/>
  <c r="AN137" i="1"/>
  <c r="FJ137" i="1" s="1"/>
  <c r="BI137" i="1"/>
  <c r="GL140" i="1"/>
  <c r="GC335" i="1"/>
  <c r="GX335" i="1" s="1"/>
  <c r="GU210" i="1"/>
  <c r="FJ210" i="1"/>
  <c r="GZ210" i="1" s="1"/>
  <c r="GK80" i="1"/>
  <c r="FV66" i="1"/>
  <c r="HL66" i="1" s="1"/>
  <c r="FP248" i="1"/>
  <c r="CZ61" i="1"/>
  <c r="DU61" i="1"/>
  <c r="CE61" i="1"/>
  <c r="EP61" i="1"/>
  <c r="BJ61" i="1"/>
  <c r="AO61" i="1"/>
  <c r="FK61" i="1" s="1"/>
  <c r="FZ52" i="1"/>
  <c r="GI47" i="1"/>
  <c r="FO12" i="1"/>
  <c r="HE12" i="1" s="1"/>
  <c r="FL28" i="1"/>
  <c r="HB28" i="1" s="1"/>
  <c r="CM315" i="1"/>
  <c r="BR315" i="1"/>
  <c r="AW315" i="1"/>
  <c r="DH315" i="1"/>
  <c r="EC315" i="1"/>
  <c r="EX315" i="1"/>
  <c r="EF130" i="1"/>
  <c r="FA130" i="1"/>
  <c r="BU130" i="1"/>
  <c r="DK130" i="1"/>
  <c r="GQ130" i="1" s="1"/>
  <c r="AZ130" i="1"/>
  <c r="CP130" i="1"/>
  <c r="AU316" i="1"/>
  <c r="CK316" i="1"/>
  <c r="BP316" i="1"/>
  <c r="EA316" i="1"/>
  <c r="DF316" i="1"/>
  <c r="EV316" i="1"/>
  <c r="FJ350" i="1"/>
  <c r="GZ350" i="1" s="1"/>
  <c r="FP343" i="1"/>
  <c r="EN362" i="1"/>
  <c r="CC362" i="1"/>
  <c r="CX362" i="1"/>
  <c r="DS362" i="1"/>
  <c r="BH362" i="1"/>
  <c r="AM362" i="1"/>
  <c r="GG235" i="1"/>
  <c r="GC27" i="1"/>
  <c r="GC300" i="1"/>
  <c r="GX300" i="1" s="1"/>
  <c r="FS213" i="1"/>
  <c r="HI213" i="1" s="1"/>
  <c r="GD210" i="1"/>
  <c r="GN84" i="1"/>
  <c r="GT82" i="1"/>
  <c r="HO82" i="1" s="1"/>
  <c r="GH78" i="1"/>
  <c r="FR247" i="1"/>
  <c r="HH247" i="1" s="1"/>
  <c r="GS46" i="1"/>
  <c r="FY43" i="1"/>
  <c r="FR49" i="1"/>
  <c r="HH49" i="1" s="1"/>
  <c r="FQ11" i="1"/>
  <c r="FR307" i="1"/>
  <c r="CJ137" i="1"/>
  <c r="BO137" i="1"/>
  <c r="EU137" i="1"/>
  <c r="AT137" i="1"/>
  <c r="DE137" i="1"/>
  <c r="DZ137" i="1"/>
  <c r="FI159" i="1"/>
  <c r="GY159" i="1" s="1"/>
  <c r="GJ152" i="1"/>
  <c r="BT160" i="1"/>
  <c r="EE160" i="1"/>
  <c r="CO160" i="1"/>
  <c r="AY160" i="1"/>
  <c r="FU160" i="1" s="1"/>
  <c r="EZ160" i="1"/>
  <c r="DJ160" i="1"/>
  <c r="GP160" i="1" s="1"/>
  <c r="DU77" i="1"/>
  <c r="AO77" i="1"/>
  <c r="CZ77" i="1"/>
  <c r="CE77" i="1"/>
  <c r="BJ77" i="1"/>
  <c r="EP77" i="1"/>
  <c r="GF77" i="1" s="1"/>
  <c r="EI176" i="1"/>
  <c r="BX176" i="1"/>
  <c r="FD176" i="1"/>
  <c r="CS176" i="1"/>
  <c r="DN176" i="1"/>
  <c r="BC176" i="1"/>
  <c r="CE176" i="1"/>
  <c r="AO176" i="1"/>
  <c r="FK176" i="1" s="1"/>
  <c r="CZ176" i="1"/>
  <c r="DU176" i="1"/>
  <c r="BJ176" i="1"/>
  <c r="EP176" i="1"/>
  <c r="FM286" i="1"/>
  <c r="GQ283" i="1"/>
  <c r="GA73" i="1"/>
  <c r="DK62" i="1"/>
  <c r="GQ62" i="1" s="1"/>
  <c r="CP62" i="1"/>
  <c r="AZ62" i="1"/>
  <c r="FV62" i="1" s="1"/>
  <c r="BU62" i="1"/>
  <c r="EF62" i="1"/>
  <c r="FA62" i="1"/>
  <c r="FV241" i="1"/>
  <c r="HL241" i="1" s="1"/>
  <c r="GT48" i="1"/>
  <c r="HO48" i="1" s="1"/>
  <c r="GV135" i="1"/>
  <c r="HQ135" i="1" s="1"/>
  <c r="FM167" i="1"/>
  <c r="BE165" i="1"/>
  <c r="AJ166" i="1"/>
  <c r="FF165" i="1"/>
  <c r="DP165" i="1"/>
  <c r="BZ165" i="1"/>
  <c r="EK165" i="1"/>
  <c r="CU165" i="1"/>
  <c r="EY160" i="1"/>
  <c r="DI160" i="1"/>
  <c r="GO160" i="1" s="1"/>
  <c r="BS160" i="1"/>
  <c r="ED160" i="1"/>
  <c r="CN160" i="1"/>
  <c r="AX160" i="1"/>
  <c r="FT160" i="1" s="1"/>
  <c r="HJ160" i="1" s="1"/>
  <c r="FF345" i="1"/>
  <c r="DP345" i="1"/>
  <c r="EK345" i="1"/>
  <c r="BZ345" i="1"/>
  <c r="BE345" i="1"/>
  <c r="CU345" i="1"/>
  <c r="EM168" i="1"/>
  <c r="CW168" i="1"/>
  <c r="GC168" i="1" s="1"/>
  <c r="BG168" i="1"/>
  <c r="DR168" i="1"/>
  <c r="CB168" i="1"/>
  <c r="AL168" i="1"/>
  <c r="FH168" i="1" s="1"/>
  <c r="GX168" i="1" s="1"/>
  <c r="GT287" i="1"/>
  <c r="GM284" i="1"/>
  <c r="GS280" i="1"/>
  <c r="FI275" i="1"/>
  <c r="GP72" i="1"/>
  <c r="GP248" i="1"/>
  <c r="GI250" i="1"/>
  <c r="FQ54" i="1"/>
  <c r="HG54" i="1" s="1"/>
  <c r="GV24" i="1"/>
  <c r="FM41" i="1"/>
  <c r="HC41" i="1" s="1"/>
  <c r="GK31" i="1"/>
  <c r="GL5" i="1"/>
  <c r="FU311" i="1"/>
  <c r="GO127" i="1"/>
  <c r="HJ127" i="1" s="1"/>
  <c r="EP119" i="1"/>
  <c r="CZ119" i="1"/>
  <c r="GF119" i="1" s="1"/>
  <c r="CE119" i="1"/>
  <c r="DU119" i="1"/>
  <c r="AO119" i="1"/>
  <c r="BJ119" i="1"/>
  <c r="FP341" i="1"/>
  <c r="HF341" i="1" s="1"/>
  <c r="FV339" i="1"/>
  <c r="GM332" i="1"/>
  <c r="HH332" i="1" s="1"/>
  <c r="FH259" i="1"/>
  <c r="GX259" i="1" s="1"/>
  <c r="FH78" i="1"/>
  <c r="GX78" i="1" s="1"/>
  <c r="GL284" i="1"/>
  <c r="FT80" i="1"/>
  <c r="GN75" i="1"/>
  <c r="HI75" i="1" s="1"/>
  <c r="FL72" i="1"/>
  <c r="GU257" i="1"/>
  <c r="BB69" i="1"/>
  <c r="DM69" i="1"/>
  <c r="BW69" i="1"/>
  <c r="EH69" i="1"/>
  <c r="FC69" i="1"/>
  <c r="CR69" i="1"/>
  <c r="FT57" i="1"/>
  <c r="FR246" i="1"/>
  <c r="GH59" i="1"/>
  <c r="FY51" i="1"/>
  <c r="HO51" i="1" s="1"/>
  <c r="GM24" i="1"/>
  <c r="GI20" i="1"/>
  <c r="FZ16" i="1"/>
  <c r="GM110" i="1"/>
  <c r="HH110" i="1" s="1"/>
  <c r="BL316" i="1"/>
  <c r="AQ316" i="1"/>
  <c r="CG316" i="1"/>
  <c r="DW316" i="1"/>
  <c r="DB316" i="1"/>
  <c r="GH316" i="1" s="1"/>
  <c r="ER316" i="1"/>
  <c r="GT153" i="1"/>
  <c r="GT141" i="1"/>
  <c r="HO141" i="1" s="1"/>
  <c r="AX336" i="1"/>
  <c r="FT336" i="1" s="1"/>
  <c r="ED336" i="1"/>
  <c r="EY336" i="1"/>
  <c r="BS336" i="1"/>
  <c r="DI336" i="1"/>
  <c r="CN336" i="1"/>
  <c r="AL26" i="1"/>
  <c r="CW26" i="1"/>
  <c r="DR26" i="1"/>
  <c r="EM26" i="1"/>
  <c r="BG26" i="1"/>
  <c r="CB26" i="1"/>
  <c r="HA185" i="1"/>
  <c r="GJ275" i="1"/>
  <c r="FI269" i="1"/>
  <c r="GY269" i="1" s="1"/>
  <c r="FO64" i="1"/>
  <c r="HE64" i="1" s="1"/>
  <c r="GE254" i="1"/>
  <c r="FY259" i="1"/>
  <c r="FT258" i="1"/>
  <c r="GP243" i="1"/>
  <c r="GG23" i="1"/>
  <c r="FM20" i="1"/>
  <c r="HC20" i="1" s="1"/>
  <c r="GT16" i="1"/>
  <c r="GO15" i="1"/>
  <c r="FR318" i="1"/>
  <c r="GK326" i="1"/>
  <c r="GI116" i="1"/>
  <c r="FI301" i="1"/>
  <c r="GY301" i="1" s="1"/>
  <c r="GU167" i="1"/>
  <c r="DZ165" i="1"/>
  <c r="DE165" i="1"/>
  <c r="GK165" i="1" s="1"/>
  <c r="BO165" i="1"/>
  <c r="Y166" i="1"/>
  <c r="CJ165" i="1"/>
  <c r="AT165" i="1"/>
  <c r="FP165" i="1" s="1"/>
  <c r="HF165" i="1" s="1"/>
  <c r="EU165" i="1"/>
  <c r="BT170" i="1"/>
  <c r="EE170" i="1"/>
  <c r="CO170" i="1"/>
  <c r="AY170" i="1"/>
  <c r="EZ170" i="1"/>
  <c r="DJ170" i="1"/>
  <c r="BO348" i="1"/>
  <c r="CJ348" i="1"/>
  <c r="DZ348" i="1"/>
  <c r="AT348" i="1"/>
  <c r="EU348" i="1"/>
  <c r="DE348" i="1"/>
  <c r="GX142" i="1"/>
  <c r="GI287" i="1"/>
  <c r="HD287" i="1" s="1"/>
  <c r="FZ283" i="1"/>
  <c r="HP283" i="1" s="1"/>
  <c r="GQ275" i="1"/>
  <c r="GK269" i="1"/>
  <c r="FZ263" i="1"/>
  <c r="HP263" i="1" s="1"/>
  <c r="HF257" i="1"/>
  <c r="GI64" i="1"/>
  <c r="HD64" i="1" s="1"/>
  <c r="FI254" i="1"/>
  <c r="GY254" i="1" s="1"/>
  <c r="GS259" i="1"/>
  <c r="HN259" i="1" s="1"/>
  <c r="FS250" i="1"/>
  <c r="GO243" i="1"/>
  <c r="GM241" i="1"/>
  <c r="FL43" i="1"/>
  <c r="HB43" i="1" s="1"/>
  <c r="FN14" i="1"/>
  <c r="GU32" i="1"/>
  <c r="HP32" i="1" s="1"/>
  <c r="GK7" i="1"/>
  <c r="FY318" i="1"/>
  <c r="GR135" i="1"/>
  <c r="HM135" i="1" s="1"/>
  <c r="CJ115" i="1"/>
  <c r="AT115" i="1"/>
  <c r="FP115" i="1" s="1"/>
  <c r="EU115" i="1"/>
  <c r="DE115" i="1"/>
  <c r="GK115" i="1" s="1"/>
  <c r="BO115" i="1"/>
  <c r="DZ115" i="1"/>
  <c r="GR153" i="1"/>
  <c r="HM153" i="1" s="1"/>
  <c r="FJ152" i="1"/>
  <c r="GZ152" i="1" s="1"/>
  <c r="FB146" i="1"/>
  <c r="DL146" i="1"/>
  <c r="BV146" i="1"/>
  <c r="BA146" i="1"/>
  <c r="FW146" i="1" s="1"/>
  <c r="CQ146" i="1"/>
  <c r="EG146" i="1"/>
  <c r="GM331" i="1"/>
  <c r="FH358" i="1"/>
  <c r="GT91" i="1"/>
  <c r="GH84" i="1"/>
  <c r="HC84" i="1" s="1"/>
  <c r="GS75" i="1"/>
  <c r="HN75" i="1" s="1"/>
  <c r="GF74" i="1"/>
  <c r="GU256" i="1"/>
  <c r="GG252" i="1"/>
  <c r="HB252" i="1" s="1"/>
  <c r="GR55" i="1"/>
  <c r="HM55" i="1" s="1"/>
  <c r="FZ250" i="1"/>
  <c r="GF243" i="1"/>
  <c r="HA243" i="1" s="1"/>
  <c r="FL48" i="1"/>
  <c r="HB48" i="1" s="1"/>
  <c r="FZ23" i="1"/>
  <c r="HP23" i="1" s="1"/>
  <c r="GV20" i="1"/>
  <c r="GO49" i="1"/>
  <c r="FR15" i="1"/>
  <c r="FX12" i="1"/>
  <c r="HN12" i="1" s="1"/>
  <c r="GF121" i="1"/>
  <c r="HA121" i="1" s="1"/>
  <c r="CC323" i="1"/>
  <c r="DS323" i="1"/>
  <c r="EN323" i="1"/>
  <c r="CX323" i="1"/>
  <c r="GD323" i="1" s="1"/>
  <c r="AM323" i="1"/>
  <c r="BH323" i="1"/>
  <c r="FZ300" i="1"/>
  <c r="FX167" i="1"/>
  <c r="BM165" i="1"/>
  <c r="DX165" i="1"/>
  <c r="CH165" i="1"/>
  <c r="AR165" i="1"/>
  <c r="FN165" i="1" s="1"/>
  <c r="W166" i="1"/>
  <c r="ES165" i="1"/>
  <c r="DC165" i="1"/>
  <c r="GO150" i="1"/>
  <c r="DO163" i="1"/>
  <c r="BY163" i="1"/>
  <c r="EJ163" i="1"/>
  <c r="CT163" i="1"/>
  <c r="BD163" i="1"/>
  <c r="FE163" i="1"/>
  <c r="FU235" i="1"/>
  <c r="HK235" i="1" s="1"/>
  <c r="FS142" i="1"/>
  <c r="HI142" i="1" s="1"/>
  <c r="HG207" i="1"/>
  <c r="GC112" i="1"/>
  <c r="GU94" i="1"/>
  <c r="GN89" i="1"/>
  <c r="FU81" i="1"/>
  <c r="HK81" i="1" s="1"/>
  <c r="FX263" i="1"/>
  <c r="GE67" i="1"/>
  <c r="GS261" i="1"/>
  <c r="GK57" i="1"/>
  <c r="HF57" i="1" s="1"/>
  <c r="GE34" i="1"/>
  <c r="GZ34" i="1" s="1"/>
  <c r="FI6" i="1"/>
  <c r="GY6" i="1" s="1"/>
  <c r="GM312" i="1"/>
  <c r="CM322" i="1"/>
  <c r="BR322" i="1"/>
  <c r="AW322" i="1"/>
  <c r="EX322" i="1"/>
  <c r="DH322" i="1"/>
  <c r="EC322" i="1"/>
  <c r="GG299" i="1"/>
  <c r="HB299" i="1" s="1"/>
  <c r="DZ164" i="1"/>
  <c r="CJ164" i="1"/>
  <c r="AT164" i="1"/>
  <c r="FP164" i="1" s="1"/>
  <c r="EU164" i="1"/>
  <c r="DE164" i="1"/>
  <c r="GK164" i="1" s="1"/>
  <c r="BO164" i="1"/>
  <c r="EN158" i="1"/>
  <c r="CX158" i="1"/>
  <c r="AM158" i="1"/>
  <c r="FI158" i="1" s="1"/>
  <c r="BH158" i="1"/>
  <c r="DS158" i="1"/>
  <c r="CC158" i="1"/>
  <c r="AI361" i="1"/>
  <c r="FE338" i="1"/>
  <c r="BD338" i="1"/>
  <c r="EJ338" i="1"/>
  <c r="BY338" i="1"/>
  <c r="CT338" i="1"/>
  <c r="DO338" i="1"/>
  <c r="GU338" i="1" s="1"/>
  <c r="GC12" i="1"/>
  <c r="FP97" i="1"/>
  <c r="HF97" i="1" s="1"/>
  <c r="FX276" i="1"/>
  <c r="HN276" i="1" s="1"/>
  <c r="FV266" i="1"/>
  <c r="FO263" i="1"/>
  <c r="HE263" i="1" s="1"/>
  <c r="GM56" i="1"/>
  <c r="HH56" i="1" s="1"/>
  <c r="GP259" i="1"/>
  <c r="HK259" i="1" s="1"/>
  <c r="GD243" i="1"/>
  <c r="FO18" i="1"/>
  <c r="GJ32" i="1"/>
  <c r="GK29" i="1"/>
  <c r="CT136" i="1"/>
  <c r="BD136" i="1"/>
  <c r="FE136" i="1"/>
  <c r="DO136" i="1"/>
  <c r="BY136" i="1"/>
  <c r="EJ136" i="1"/>
  <c r="CT129" i="1"/>
  <c r="BD129" i="1"/>
  <c r="FE129" i="1"/>
  <c r="DO129" i="1"/>
  <c r="EJ129" i="1"/>
  <c r="BY129" i="1"/>
  <c r="GM116" i="1"/>
  <c r="AC357" i="1"/>
  <c r="CN356" i="1"/>
  <c r="DI356" i="1"/>
  <c r="EY356" i="1"/>
  <c r="ED356" i="1"/>
  <c r="AX356" i="1"/>
  <c r="FT356" i="1" s="1"/>
  <c r="BS356" i="1"/>
  <c r="BL351" i="1"/>
  <c r="DW351" i="1"/>
  <c r="AQ351" i="1"/>
  <c r="FM351" i="1" s="1"/>
  <c r="DB351" i="1"/>
  <c r="ER351" i="1"/>
  <c r="CG351" i="1"/>
  <c r="EN162" i="1"/>
  <c r="CX162" i="1"/>
  <c r="BH162" i="1"/>
  <c r="DS162" i="1"/>
  <c r="CC162" i="1"/>
  <c r="AM162" i="1"/>
  <c r="BV336" i="1"/>
  <c r="DL336" i="1"/>
  <c r="FB336" i="1"/>
  <c r="CQ336" i="1"/>
  <c r="BA336" i="1"/>
  <c r="FW336" i="1" s="1"/>
  <c r="EG336" i="1"/>
  <c r="HK143" i="1"/>
  <c r="FH214" i="1"/>
  <c r="GX214" i="1" s="1"/>
  <c r="GO214" i="1"/>
  <c r="FZ208" i="1"/>
  <c r="GE208" i="1"/>
  <c r="FL83" i="1"/>
  <c r="HB83" i="1" s="1"/>
  <c r="GE58" i="1"/>
  <c r="HC248" i="1"/>
  <c r="FP25" i="1"/>
  <c r="GO27" i="1"/>
  <c r="BD165" i="1"/>
  <c r="DO165" i="1"/>
  <c r="FE165" i="1"/>
  <c r="BY165" i="1"/>
  <c r="EJ165" i="1"/>
  <c r="AI166" i="1"/>
  <c r="CT165" i="1"/>
  <c r="GY335" i="1"/>
  <c r="AI360" i="1"/>
  <c r="CT337" i="1"/>
  <c r="FE337" i="1"/>
  <c r="BD337" i="1"/>
  <c r="DO337" i="1"/>
  <c r="GU337" i="1" s="1"/>
  <c r="BY337" i="1"/>
  <c r="EJ337" i="1"/>
  <c r="GX257" i="1"/>
  <c r="GV83" i="1"/>
  <c r="FN82" i="1"/>
  <c r="FI177" i="1"/>
  <c r="GY177" i="1" s="1"/>
  <c r="FY58" i="1"/>
  <c r="HO58" i="1" s="1"/>
  <c r="FO247" i="1"/>
  <c r="GP23" i="1"/>
  <c r="GS37" i="1"/>
  <c r="GO32" i="1"/>
  <c r="HJ32" i="1" s="1"/>
  <c r="FK4" i="1"/>
  <c r="FI326" i="1"/>
  <c r="FS167" i="1"/>
  <c r="BS355" i="1"/>
  <c r="DI355" i="1"/>
  <c r="EY355" i="1"/>
  <c r="AX355" i="1"/>
  <c r="CN355" i="1"/>
  <c r="ED355" i="1"/>
  <c r="FM339" i="1"/>
  <c r="HC339" i="1" s="1"/>
  <c r="GY332" i="1"/>
  <c r="FO287" i="1"/>
  <c r="HE287" i="1" s="1"/>
  <c r="GA283" i="1"/>
  <c r="HQ283" i="1" s="1"/>
  <c r="GL278" i="1"/>
  <c r="FL85" i="1"/>
  <c r="HB85" i="1" s="1"/>
  <c r="FY78" i="1"/>
  <c r="HA72" i="1"/>
  <c r="HF58" i="1"/>
  <c r="FS253" i="1"/>
  <c r="HI253" i="1" s="1"/>
  <c r="GD55" i="1"/>
  <c r="GY55" i="1" s="1"/>
  <c r="FO54" i="1"/>
  <c r="HE54" i="1" s="1"/>
  <c r="HK43" i="1"/>
  <c r="FW37" i="1"/>
  <c r="HM37" i="1" s="1"/>
  <c r="GV9" i="1"/>
  <c r="GM27" i="1"/>
  <c r="GI118" i="1"/>
  <c r="HD118" i="1" s="1"/>
  <c r="GL301" i="1"/>
  <c r="HG301" i="1" s="1"/>
  <c r="HN332" i="1"/>
  <c r="FH312" i="1"/>
  <c r="HB210" i="1"/>
  <c r="HE208" i="1"/>
  <c r="GS278" i="1"/>
  <c r="HN278" i="1" s="1"/>
  <c r="FL82" i="1"/>
  <c r="HB82" i="1" s="1"/>
  <c r="FM79" i="1"/>
  <c r="GE72" i="1"/>
  <c r="GZ72" i="1" s="1"/>
  <c r="GD244" i="1"/>
  <c r="HP172" i="1"/>
  <c r="GF15" i="1"/>
  <c r="GF29" i="1"/>
  <c r="CR130" i="1"/>
  <c r="BB130" i="1"/>
  <c r="BW130" i="1"/>
  <c r="EH130" i="1"/>
  <c r="FC130" i="1"/>
  <c r="DM130" i="1"/>
  <c r="FS300" i="1"/>
  <c r="BW351" i="1"/>
  <c r="EH351" i="1"/>
  <c r="CR351" i="1"/>
  <c r="BB351" i="1"/>
  <c r="FX351" i="1" s="1"/>
  <c r="DM351" i="1"/>
  <c r="FC351" i="1"/>
  <c r="AO354" i="1"/>
  <c r="DU354" i="1"/>
  <c r="CE354" i="1"/>
  <c r="CZ354" i="1"/>
  <c r="BJ354" i="1"/>
  <c r="FK354" i="1" s="1"/>
  <c r="EP354" i="1"/>
  <c r="W237" i="1"/>
  <c r="ES236" i="1"/>
  <c r="DC236" i="1"/>
  <c r="BM236" i="1"/>
  <c r="AR236" i="1"/>
  <c r="DX236" i="1"/>
  <c r="CH236" i="1"/>
  <c r="DV151" i="1"/>
  <c r="CF151" i="1"/>
  <c r="EQ151" i="1"/>
  <c r="BK151" i="1"/>
  <c r="DA151" i="1"/>
  <c r="AP151" i="1"/>
  <c r="FZ331" i="1"/>
  <c r="HP331" i="1" s="1"/>
  <c r="FJ288" i="1"/>
  <c r="GZ288" i="1" s="1"/>
  <c r="GD283" i="1"/>
  <c r="GD282" i="1"/>
  <c r="HQ273" i="1"/>
  <c r="GJ269" i="1"/>
  <c r="GJ257" i="1"/>
  <c r="FT260" i="1"/>
  <c r="GL241" i="1"/>
  <c r="FP21" i="1"/>
  <c r="HF21" i="1" s="1"/>
  <c r="HB49" i="1"/>
  <c r="GD9" i="1"/>
  <c r="FS121" i="1"/>
  <c r="AS306" i="1"/>
  <c r="ET306" i="1"/>
  <c r="CI306" i="1"/>
  <c r="DY306" i="1"/>
  <c r="X329" i="1"/>
  <c r="DD306" i="1"/>
  <c r="BN306" i="1"/>
  <c r="FO306" i="1" s="1"/>
  <c r="X321" i="1"/>
  <c r="FF147" i="1"/>
  <c r="DP147" i="1"/>
  <c r="GV147" i="1" s="1"/>
  <c r="BZ147" i="1"/>
  <c r="CU147" i="1"/>
  <c r="EK147" i="1"/>
  <c r="BE147" i="1"/>
  <c r="FA345" i="1"/>
  <c r="EF345" i="1"/>
  <c r="DK345" i="1"/>
  <c r="BU345" i="1"/>
  <c r="CP345" i="1"/>
  <c r="AZ345" i="1"/>
  <c r="FV345" i="1" s="1"/>
  <c r="GX94" i="1"/>
  <c r="FX80" i="1"/>
  <c r="HN80" i="1" s="1"/>
  <c r="GH249" i="1"/>
  <c r="HC249" i="1" s="1"/>
  <c r="DP61" i="1"/>
  <c r="EK61" i="1"/>
  <c r="CU61" i="1"/>
  <c r="BE61" i="1"/>
  <c r="FF61" i="1"/>
  <c r="BZ61" i="1"/>
  <c r="HB245" i="1"/>
  <c r="GT29" i="1"/>
  <c r="HO29" i="1" s="1"/>
  <c r="FF136" i="1"/>
  <c r="DP136" i="1"/>
  <c r="BZ136" i="1"/>
  <c r="CU136" i="1"/>
  <c r="EK136" i="1"/>
  <c r="GV136" i="1" s="1"/>
  <c r="BE136" i="1"/>
  <c r="BS304" i="1"/>
  <c r="EY304" i="1"/>
  <c r="DI304" i="1"/>
  <c r="GO304" i="1" s="1"/>
  <c r="AX304" i="1"/>
  <c r="CN304" i="1"/>
  <c r="ED304" i="1"/>
  <c r="ER157" i="1"/>
  <c r="DW157" i="1"/>
  <c r="DB157" i="1"/>
  <c r="BL157" i="1"/>
  <c r="CG157" i="1"/>
  <c r="AQ157" i="1"/>
  <c r="FH148" i="1"/>
  <c r="GX148" i="1" s="1"/>
  <c r="HD198" i="1"/>
  <c r="HP184" i="1"/>
  <c r="GJ80" i="1"/>
  <c r="FR262" i="1"/>
  <c r="HC7" i="1"/>
  <c r="GN229" i="1"/>
  <c r="HI229" i="1" s="1"/>
  <c r="HI108" i="1"/>
  <c r="EG164" i="1"/>
  <c r="BA164" i="1"/>
  <c r="FW164" i="1" s="1"/>
  <c r="BV164" i="1"/>
  <c r="CQ164" i="1"/>
  <c r="DL164" i="1"/>
  <c r="FB164" i="1"/>
  <c r="AN161" i="1"/>
  <c r="EO161" i="1"/>
  <c r="CY161" i="1"/>
  <c r="BI161" i="1"/>
  <c r="DT161" i="1"/>
  <c r="CD161" i="1"/>
  <c r="DZ171" i="1"/>
  <c r="CJ171" i="1"/>
  <c r="AT171" i="1"/>
  <c r="EU171" i="1"/>
  <c r="DE171" i="1"/>
  <c r="BO171" i="1"/>
  <c r="FP171" i="1" s="1"/>
  <c r="BP155" i="1"/>
  <c r="CK155" i="1"/>
  <c r="AU155" i="1"/>
  <c r="DF155" i="1"/>
  <c r="GL155" i="1" s="1"/>
  <c r="EA155" i="1"/>
  <c r="EV155" i="1"/>
  <c r="DB267" i="1"/>
  <c r="BL267" i="1"/>
  <c r="AQ267" i="1"/>
  <c r="DW267" i="1"/>
  <c r="ER267" i="1"/>
  <c r="CG267" i="1"/>
  <c r="DR77" i="1"/>
  <c r="CW77" i="1"/>
  <c r="AL77" i="1"/>
  <c r="CB77" i="1"/>
  <c r="EM77" i="1"/>
  <c r="BG77" i="1"/>
  <c r="BO267" i="1"/>
  <c r="DE267" i="1"/>
  <c r="GK267" i="1" s="1"/>
  <c r="AT267" i="1"/>
  <c r="DZ267" i="1"/>
  <c r="EU267" i="1"/>
  <c r="CJ267" i="1"/>
  <c r="DN77" i="1"/>
  <c r="CS77" i="1"/>
  <c r="EI77" i="1"/>
  <c r="BX77" i="1"/>
  <c r="BC77" i="1"/>
  <c r="FD77" i="1"/>
  <c r="CW115" i="1"/>
  <c r="BG115" i="1"/>
  <c r="DR115" i="1"/>
  <c r="CB115" i="1"/>
  <c r="AL115" i="1"/>
  <c r="EM115" i="1"/>
  <c r="GJ97" i="1"/>
  <c r="GV93" i="1"/>
  <c r="GZ275" i="1"/>
  <c r="HL72" i="1"/>
  <c r="CD69" i="1"/>
  <c r="EO69" i="1"/>
  <c r="BI69" i="1"/>
  <c r="CY69" i="1"/>
  <c r="GE69" i="1" s="1"/>
  <c r="GZ69" i="1" s="1"/>
  <c r="DT69" i="1"/>
  <c r="AN69" i="1"/>
  <c r="FJ69" i="1" s="1"/>
  <c r="GL247" i="1"/>
  <c r="GJ250" i="1"/>
  <c r="GI172" i="1"/>
  <c r="GS20" i="1"/>
  <c r="HN20" i="1" s="1"/>
  <c r="FO15" i="1"/>
  <c r="GG7" i="1"/>
  <c r="AT133" i="1"/>
  <c r="EU133" i="1"/>
  <c r="DE133" i="1"/>
  <c r="BO133" i="1"/>
  <c r="Y134" i="1"/>
  <c r="DZ133" i="1"/>
  <c r="CJ133" i="1"/>
  <c r="GY150" i="1"/>
  <c r="DY163" i="1"/>
  <c r="CI163" i="1"/>
  <c r="AS163" i="1"/>
  <c r="ET163" i="1"/>
  <c r="DD163" i="1"/>
  <c r="BN163" i="1"/>
  <c r="AS171" i="1"/>
  <c r="ET171" i="1"/>
  <c r="DD171" i="1"/>
  <c r="BN171" i="1"/>
  <c r="DY171" i="1"/>
  <c r="CI171" i="1"/>
  <c r="DU345" i="1"/>
  <c r="EP345" i="1"/>
  <c r="BJ345" i="1"/>
  <c r="AO345" i="1"/>
  <c r="FK345" i="1" s="1"/>
  <c r="CZ345" i="1"/>
  <c r="CE345" i="1"/>
  <c r="DR136" i="1"/>
  <c r="CB136" i="1"/>
  <c r="AL136" i="1"/>
  <c r="EM136" i="1"/>
  <c r="CW136" i="1"/>
  <c r="BG136" i="1"/>
  <c r="FQ96" i="1"/>
  <c r="HG96" i="1" s="1"/>
  <c r="GE93" i="1"/>
  <c r="FM92" i="1"/>
  <c r="HC92" i="1" s="1"/>
  <c r="FK278" i="1"/>
  <c r="FZ249" i="1"/>
  <c r="HP249" i="1" s="1"/>
  <c r="DP60" i="1"/>
  <c r="BZ60" i="1"/>
  <c r="FF60" i="1"/>
  <c r="EK60" i="1"/>
  <c r="CU60" i="1"/>
  <c r="BE60" i="1"/>
  <c r="FY28" i="1"/>
  <c r="HO28" i="1" s="1"/>
  <c r="FC320" i="1"/>
  <c r="DM320" i="1"/>
  <c r="GS320" i="1" s="1"/>
  <c r="EH320" i="1"/>
  <c r="CR320" i="1"/>
  <c r="BW320" i="1"/>
  <c r="BB320" i="1"/>
  <c r="CH122" i="1"/>
  <c r="AR122" i="1"/>
  <c r="FN122" i="1" s="1"/>
  <c r="BM122" i="1"/>
  <c r="DX122" i="1"/>
  <c r="ES122" i="1"/>
  <c r="DC122" i="1"/>
  <c r="GI122" i="1" s="1"/>
  <c r="FC352" i="1"/>
  <c r="DM352" i="1"/>
  <c r="BW352" i="1"/>
  <c r="BB352" i="1"/>
  <c r="FX352" i="1" s="1"/>
  <c r="HN352" i="1" s="1"/>
  <c r="CR352" i="1"/>
  <c r="EH352" i="1"/>
  <c r="GS352" i="1" s="1"/>
  <c r="HA340" i="1"/>
  <c r="FI235" i="1"/>
  <c r="GY235" i="1" s="1"/>
  <c r="HK331" i="1"/>
  <c r="EM145" i="1"/>
  <c r="CW145" i="1"/>
  <c r="BG145" i="1"/>
  <c r="DR145" i="1"/>
  <c r="CB145" i="1"/>
  <c r="AL145" i="1"/>
  <c r="GH97" i="1"/>
  <c r="GG92" i="1"/>
  <c r="GV75" i="1"/>
  <c r="HJ248" i="1"/>
  <c r="GH250" i="1"/>
  <c r="HC250" i="1" s="1"/>
  <c r="FP54" i="1"/>
  <c r="FZ24" i="1"/>
  <c r="HP24" i="1" s="1"/>
  <c r="FL41" i="1"/>
  <c r="HB41" i="1" s="1"/>
  <c r="GK14" i="1"/>
  <c r="FO8" i="1"/>
  <c r="HE8" i="1" s="1"/>
  <c r="FP28" i="1"/>
  <c r="Y231" i="1"/>
  <c r="CJ230" i="1"/>
  <c r="DE230" i="1"/>
  <c r="GK230" i="1" s="1"/>
  <c r="BO230" i="1"/>
  <c r="AT230" i="1"/>
  <c r="FP230" i="1" s="1"/>
  <c r="HF230" i="1" s="1"/>
  <c r="DZ230" i="1"/>
  <c r="EU230" i="1"/>
  <c r="EZ137" i="1"/>
  <c r="DJ137" i="1"/>
  <c r="AY137" i="1"/>
  <c r="BT137" i="1"/>
  <c r="EE137" i="1"/>
  <c r="CO137" i="1"/>
  <c r="DZ304" i="1"/>
  <c r="CJ304" i="1"/>
  <c r="EU304" i="1"/>
  <c r="BO304" i="1"/>
  <c r="AT304" i="1"/>
  <c r="DE304" i="1"/>
  <c r="GK304" i="1" s="1"/>
  <c r="FT152" i="1"/>
  <c r="HP149" i="1"/>
  <c r="DB158" i="1"/>
  <c r="DW158" i="1"/>
  <c r="ER158" i="1"/>
  <c r="CG158" i="1"/>
  <c r="AQ158" i="1"/>
  <c r="BL158" i="1"/>
  <c r="EN146" i="1"/>
  <c r="CC146" i="1"/>
  <c r="AM146" i="1"/>
  <c r="DS146" i="1"/>
  <c r="CX146" i="1"/>
  <c r="BH146" i="1"/>
  <c r="GP210" i="1"/>
  <c r="FQ87" i="1"/>
  <c r="HG87" i="1" s="1"/>
  <c r="GF271" i="1"/>
  <c r="HA271" i="1" s="1"/>
  <c r="FT256" i="1"/>
  <c r="HJ256" i="1" s="1"/>
  <c r="GQ260" i="1"/>
  <c r="GT24" i="1"/>
  <c r="FZ44" i="1"/>
  <c r="HP44" i="1" s="1"/>
  <c r="FK18" i="1"/>
  <c r="GQ31" i="1"/>
  <c r="HL31" i="1" s="1"/>
  <c r="FK311" i="1"/>
  <c r="BP119" i="1"/>
  <c r="AU119" i="1"/>
  <c r="FQ119" i="1" s="1"/>
  <c r="CK119" i="1"/>
  <c r="EA119" i="1"/>
  <c r="EV119" i="1"/>
  <c r="DF119" i="1"/>
  <c r="GL119" i="1" s="1"/>
  <c r="HG119" i="1" s="1"/>
  <c r="GS141" i="1"/>
  <c r="GQ96" i="1"/>
  <c r="GG94" i="1"/>
  <c r="HB94" i="1" s="1"/>
  <c r="FX87" i="1"/>
  <c r="HN87" i="1" s="1"/>
  <c r="FR271" i="1"/>
  <c r="HH271" i="1" s="1"/>
  <c r="FX269" i="1"/>
  <c r="HN269" i="1" s="1"/>
  <c r="GY53" i="1"/>
  <c r="FT20" i="1"/>
  <c r="HJ20" i="1" s="1"/>
  <c r="GQ14" i="1"/>
  <c r="HL14" i="1" s="1"/>
  <c r="FY27" i="1"/>
  <c r="GU117" i="1"/>
  <c r="CH304" i="1"/>
  <c r="AR304" i="1"/>
  <c r="DX304" i="1"/>
  <c r="ES304" i="1"/>
  <c r="DC304" i="1"/>
  <c r="BM304" i="1"/>
  <c r="EP171" i="1"/>
  <c r="CZ171" i="1"/>
  <c r="GF171" i="1" s="1"/>
  <c r="BJ171" i="1"/>
  <c r="DU171" i="1"/>
  <c r="CE171" i="1"/>
  <c r="AO171" i="1"/>
  <c r="FK171" i="1" s="1"/>
  <c r="HA171" i="1" s="1"/>
  <c r="FE145" i="1"/>
  <c r="DO145" i="1"/>
  <c r="BY145" i="1"/>
  <c r="EJ145" i="1"/>
  <c r="GU145" i="1" s="1"/>
  <c r="CT145" i="1"/>
  <c r="BD145" i="1"/>
  <c r="FZ145" i="1" s="1"/>
  <c r="FS210" i="1"/>
  <c r="HI210" i="1" s="1"/>
  <c r="GD80" i="1"/>
  <c r="FY72" i="1"/>
  <c r="GJ66" i="1"/>
  <c r="GM173" i="1"/>
  <c r="HK245" i="1"/>
  <c r="HD242" i="1"/>
  <c r="FP44" i="1"/>
  <c r="HF44" i="1" s="1"/>
  <c r="GK4" i="1"/>
  <c r="HF4" i="1" s="1"/>
  <c r="GG309" i="1"/>
  <c r="HB309" i="1" s="1"/>
  <c r="FV135" i="1"/>
  <c r="AS130" i="1"/>
  <c r="CI130" i="1"/>
  <c r="DY130" i="1"/>
  <c r="ET130" i="1"/>
  <c r="DD130" i="1"/>
  <c r="BN130" i="1"/>
  <c r="GE300" i="1"/>
  <c r="GZ300" i="1" s="1"/>
  <c r="GQ153" i="1"/>
  <c r="FA146" i="1"/>
  <c r="DK146" i="1"/>
  <c r="BU146" i="1"/>
  <c r="EF146" i="1"/>
  <c r="CP146" i="1"/>
  <c r="AZ146" i="1"/>
  <c r="GC273" i="1"/>
  <c r="GK283" i="1"/>
  <c r="FO274" i="1"/>
  <c r="GU265" i="1"/>
  <c r="HC58" i="1"/>
  <c r="HF253" i="1"/>
  <c r="FI258" i="1"/>
  <c r="GL23" i="1"/>
  <c r="HG23" i="1" s="1"/>
  <c r="FP9" i="1"/>
  <c r="HF9" i="1" s="1"/>
  <c r="FX311" i="1"/>
  <c r="GJ318" i="1"/>
  <c r="HE318" i="1" s="1"/>
  <c r="FV301" i="1"/>
  <c r="HL301" i="1" s="1"/>
  <c r="HA150" i="1"/>
  <c r="AU163" i="1"/>
  <c r="EV163" i="1"/>
  <c r="DF163" i="1"/>
  <c r="BP163" i="1"/>
  <c r="EA163" i="1"/>
  <c r="CK163" i="1"/>
  <c r="S361" i="1"/>
  <c r="CY338" i="1"/>
  <c r="CD338" i="1"/>
  <c r="EO338" i="1"/>
  <c r="AN338" i="1"/>
  <c r="FJ338" i="1" s="1"/>
  <c r="DT338" i="1"/>
  <c r="BI338" i="1"/>
  <c r="GK288" i="1"/>
  <c r="HL286" i="1"/>
  <c r="FR89" i="1"/>
  <c r="GN275" i="1"/>
  <c r="FY273" i="1"/>
  <c r="HO273" i="1" s="1"/>
  <c r="HH252" i="1"/>
  <c r="GL52" i="1"/>
  <c r="HG52" i="1" s="1"/>
  <c r="GQ35" i="1"/>
  <c r="DS324" i="1"/>
  <c r="R325" i="1"/>
  <c r="EN324" i="1"/>
  <c r="CX324" i="1"/>
  <c r="AM324" i="1"/>
  <c r="CC324" i="1"/>
  <c r="BH324" i="1"/>
  <c r="GZ118" i="1"/>
  <c r="HD127" i="1"/>
  <c r="BO316" i="1"/>
  <c r="DZ316" i="1"/>
  <c r="CJ316" i="1"/>
  <c r="DE316" i="1"/>
  <c r="AT316" i="1"/>
  <c r="FP316" i="1" s="1"/>
  <c r="EU316" i="1"/>
  <c r="EC76" i="1"/>
  <c r="DH76" i="1"/>
  <c r="GN76" i="1" s="1"/>
  <c r="AW76" i="1"/>
  <c r="BR76" i="1"/>
  <c r="EX76" i="1"/>
  <c r="CM76" i="1"/>
  <c r="DE77" i="1"/>
  <c r="CJ77" i="1"/>
  <c r="DZ77" i="1"/>
  <c r="AT77" i="1"/>
  <c r="EU77" i="1"/>
  <c r="BO77" i="1"/>
  <c r="FP77" i="1" s="1"/>
  <c r="HD282" i="1"/>
  <c r="GY184" i="1"/>
  <c r="HK266" i="1"/>
  <c r="FN263" i="1"/>
  <c r="FZ255" i="1"/>
  <c r="HP255" i="1" s="1"/>
  <c r="HO260" i="1"/>
  <c r="FJ22" i="1"/>
  <c r="GZ22" i="1" s="1"/>
  <c r="HI19" i="1"/>
  <c r="GI41" i="1"/>
  <c r="FZ14" i="1"/>
  <c r="HP14" i="1" s="1"/>
  <c r="FL30" i="1"/>
  <c r="HB30" i="1" s="1"/>
  <c r="FR108" i="1"/>
  <c r="HH108" i="1" s="1"/>
  <c r="AJ357" i="1"/>
  <c r="CU356" i="1"/>
  <c r="FF356" i="1"/>
  <c r="DP356" i="1"/>
  <c r="BE356" i="1"/>
  <c r="GA356" i="1" s="1"/>
  <c r="BZ356" i="1"/>
  <c r="EK356" i="1"/>
  <c r="BJ154" i="1"/>
  <c r="EP154" i="1"/>
  <c r="CZ154" i="1"/>
  <c r="DU154" i="1"/>
  <c r="AO154" i="1"/>
  <c r="CE154" i="1"/>
  <c r="GX23" i="1"/>
  <c r="FR19" i="1"/>
  <c r="HH19" i="1" s="1"/>
  <c r="FP49" i="1"/>
  <c r="HF49" i="1" s="1"/>
  <c r="GG27" i="1"/>
  <c r="GF301" i="1"/>
  <c r="EH168" i="1"/>
  <c r="CR168" i="1"/>
  <c r="BB168" i="1"/>
  <c r="FX168" i="1" s="1"/>
  <c r="FC168" i="1"/>
  <c r="DM168" i="1"/>
  <c r="GS168" i="1" s="1"/>
  <c r="BW168" i="1"/>
  <c r="GT144" i="1"/>
  <c r="GH85" i="1"/>
  <c r="FX255" i="1"/>
  <c r="HN255" i="1" s="1"/>
  <c r="GP15" i="1"/>
  <c r="FP5" i="1"/>
  <c r="HF5" i="1" s="1"/>
  <c r="DG306" i="1"/>
  <c r="EW306" i="1"/>
  <c r="AA329" i="1"/>
  <c r="AA321" i="1"/>
  <c r="EB306" i="1"/>
  <c r="AV306" i="1"/>
  <c r="BQ306" i="1"/>
  <c r="CL306" i="1"/>
  <c r="CS337" i="1"/>
  <c r="DN337" i="1"/>
  <c r="BC337" i="1"/>
  <c r="EI337" i="1"/>
  <c r="AH360" i="1"/>
  <c r="FD337" i="1"/>
  <c r="BX337" i="1"/>
  <c r="FH252" i="1"/>
  <c r="GC89" i="1"/>
  <c r="GX89" i="1" s="1"/>
  <c r="GF80" i="1"/>
  <c r="GL78" i="1"/>
  <c r="GE75" i="1"/>
  <c r="GZ75" i="1" s="1"/>
  <c r="GG46" i="1"/>
  <c r="GD30" i="1"/>
  <c r="FK120" i="1"/>
  <c r="CM128" i="1"/>
  <c r="EX128" i="1"/>
  <c r="DH128" i="1"/>
  <c r="BR128" i="1"/>
  <c r="EC128" i="1"/>
  <c r="AW128" i="1"/>
  <c r="Y357" i="1"/>
  <c r="AT356" i="1"/>
  <c r="FP356" i="1" s="1"/>
  <c r="EU356" i="1"/>
  <c r="DE356" i="1"/>
  <c r="GK356" i="1" s="1"/>
  <c r="CJ356" i="1"/>
  <c r="BO356" i="1"/>
  <c r="DZ356" i="1"/>
  <c r="AM351" i="1"/>
  <c r="FI351" i="1" s="1"/>
  <c r="CC351" i="1"/>
  <c r="CX351" i="1"/>
  <c r="GD351" i="1" s="1"/>
  <c r="BH351" i="1"/>
  <c r="EN351" i="1"/>
  <c r="DS351" i="1"/>
  <c r="HI140" i="1"/>
  <c r="GX263" i="1"/>
  <c r="FU280" i="1"/>
  <c r="HK280" i="1" s="1"/>
  <c r="HH80" i="1"/>
  <c r="FZ261" i="1"/>
  <c r="HP261" i="1" s="1"/>
  <c r="HK260" i="1"/>
  <c r="FY44" i="1"/>
  <c r="GA15" i="1"/>
  <c r="HD112" i="1"/>
  <c r="EE139" i="1"/>
  <c r="DJ139" i="1"/>
  <c r="GP139" i="1" s="1"/>
  <c r="EZ139" i="1"/>
  <c r="CO139" i="1"/>
  <c r="AY139" i="1"/>
  <c r="BT139" i="1"/>
  <c r="BO314" i="1"/>
  <c r="AT314" i="1"/>
  <c r="FP314" i="1" s="1"/>
  <c r="CJ314" i="1"/>
  <c r="EU314" i="1"/>
  <c r="DE314" i="1"/>
  <c r="DZ314" i="1"/>
  <c r="DX113" i="1"/>
  <c r="AR113" i="1"/>
  <c r="ES113" i="1"/>
  <c r="DC113" i="1"/>
  <c r="GI113" i="1" s="1"/>
  <c r="CH113" i="1"/>
  <c r="BM113" i="1"/>
  <c r="FW344" i="1"/>
  <c r="GZ343" i="1"/>
  <c r="GK340" i="1"/>
  <c r="FI143" i="1"/>
  <c r="GY143" i="1" s="1"/>
  <c r="CQ348" i="1"/>
  <c r="BV348" i="1"/>
  <c r="BA348" i="1"/>
  <c r="FB348" i="1"/>
  <c r="EG348" i="1"/>
  <c r="DL348" i="1"/>
  <c r="GR348" i="1" s="1"/>
  <c r="HI94" i="1"/>
  <c r="GG175" i="1"/>
  <c r="GU46" i="1"/>
  <c r="HK45" i="1"/>
  <c r="EQ124" i="1"/>
  <c r="DA124" i="1"/>
  <c r="BK124" i="1"/>
  <c r="DV124" i="1"/>
  <c r="CF124" i="1"/>
  <c r="AP124" i="1"/>
  <c r="GH112" i="1"/>
  <c r="GZ109" i="1"/>
  <c r="GI344" i="1"/>
  <c r="HD344" i="1" s="1"/>
  <c r="AW346" i="1"/>
  <c r="CM346" i="1"/>
  <c r="FS346" i="1" s="1"/>
  <c r="BR346" i="1"/>
  <c r="DH346" i="1"/>
  <c r="EC346" i="1"/>
  <c r="EX346" i="1"/>
  <c r="HM214" i="1"/>
  <c r="FZ210" i="1"/>
  <c r="HP210" i="1" s="1"/>
  <c r="FS280" i="1"/>
  <c r="HI280" i="1" s="1"/>
  <c r="FU177" i="1"/>
  <c r="FM73" i="1"/>
  <c r="HE63" i="1"/>
  <c r="FN47" i="1"/>
  <c r="HD47" i="1" s="1"/>
  <c r="FW21" i="1"/>
  <c r="BW132" i="1"/>
  <c r="CR132" i="1"/>
  <c r="BB132" i="1"/>
  <c r="EH132" i="1"/>
  <c r="FC132" i="1"/>
  <c r="DM132" i="1"/>
  <c r="FO127" i="1"/>
  <c r="EA305" i="1"/>
  <c r="Z328" i="1"/>
  <c r="EV305" i="1"/>
  <c r="CK305" i="1"/>
  <c r="AU305" i="1"/>
  <c r="FQ305" i="1" s="1"/>
  <c r="BP305" i="1"/>
  <c r="DF305" i="1"/>
  <c r="GK343" i="1"/>
  <c r="GD339" i="1"/>
  <c r="FL235" i="1"/>
  <c r="HB235" i="1" s="1"/>
  <c r="CD162" i="1"/>
  <c r="CY162" i="1"/>
  <c r="EO162" i="1"/>
  <c r="GE162" i="1" s="1"/>
  <c r="DT162" i="1"/>
  <c r="BI162" i="1"/>
  <c r="FJ162" i="1" s="1"/>
  <c r="AN162" i="1"/>
  <c r="FI210" i="1"/>
  <c r="GY210" i="1" s="1"/>
  <c r="GU79" i="1"/>
  <c r="FU246" i="1"/>
  <c r="HK246" i="1" s="1"/>
  <c r="HD244" i="1"/>
  <c r="GF22" i="1"/>
  <c r="GO42" i="1"/>
  <c r="GQ12" i="1"/>
  <c r="HL12" i="1" s="1"/>
  <c r="GL11" i="1"/>
  <c r="FI121" i="1"/>
  <c r="GY121" i="1" s="1"/>
  <c r="GU309" i="1"/>
  <c r="DG322" i="1"/>
  <c r="GM322" i="1" s="1"/>
  <c r="EB322" i="1"/>
  <c r="BQ322" i="1"/>
  <c r="EW322" i="1"/>
  <c r="AV322" i="1"/>
  <c r="CL322" i="1"/>
  <c r="GD333" i="1"/>
  <c r="GY333" i="1" s="1"/>
  <c r="EP268" i="1"/>
  <c r="DU268" i="1"/>
  <c r="BJ268" i="1"/>
  <c r="CZ268" i="1"/>
  <c r="GF268" i="1" s="1"/>
  <c r="AO268" i="1"/>
  <c r="CE268" i="1"/>
  <c r="DN267" i="1"/>
  <c r="BC267" i="1"/>
  <c r="BX267" i="1"/>
  <c r="FD267" i="1"/>
  <c r="EI267" i="1"/>
  <c r="CS267" i="1"/>
  <c r="BP111" i="1"/>
  <c r="EV111" i="1"/>
  <c r="DF111" i="1"/>
  <c r="CK111" i="1"/>
  <c r="AU111" i="1"/>
  <c r="EA111" i="1"/>
  <c r="GL111" i="1" s="1"/>
  <c r="BJ267" i="1"/>
  <c r="DU267" i="1"/>
  <c r="AO267" i="1"/>
  <c r="CZ267" i="1"/>
  <c r="EP267" i="1"/>
  <c r="CE267" i="1"/>
  <c r="HD91" i="1"/>
  <c r="HK274" i="1"/>
  <c r="GV73" i="1"/>
  <c r="HP64" i="1"/>
  <c r="HK254" i="1"/>
  <c r="HO252" i="1"/>
  <c r="GV51" i="1"/>
  <c r="HQ51" i="1" s="1"/>
  <c r="GO24" i="1"/>
  <c r="FO23" i="1"/>
  <c r="GP44" i="1"/>
  <c r="GA33" i="1"/>
  <c r="FM27" i="1"/>
  <c r="FV308" i="1"/>
  <c r="HL308" i="1" s="1"/>
  <c r="BN305" i="1"/>
  <c r="DD305" i="1"/>
  <c r="GJ305" i="1" s="1"/>
  <c r="DY305" i="1"/>
  <c r="X328" i="1"/>
  <c r="ET305" i="1"/>
  <c r="CI305" i="1"/>
  <c r="AS305" i="1"/>
  <c r="BZ348" i="1"/>
  <c r="CU348" i="1"/>
  <c r="BE348" i="1"/>
  <c r="GA348" i="1" s="1"/>
  <c r="EK348" i="1"/>
  <c r="FF348" i="1"/>
  <c r="DP348" i="1"/>
  <c r="GX65" i="1"/>
  <c r="GQ288" i="1"/>
  <c r="HO287" i="1"/>
  <c r="FR284" i="1"/>
  <c r="HH284" i="1" s="1"/>
  <c r="HK283" i="1"/>
  <c r="HC91" i="1"/>
  <c r="FX280" i="1"/>
  <c r="HN280" i="1" s="1"/>
  <c r="HK248" i="1"/>
  <c r="GK247" i="1"/>
  <c r="HF247" i="1" s="1"/>
  <c r="GF55" i="1"/>
  <c r="HG303" i="1"/>
  <c r="FM308" i="1"/>
  <c r="FD304" i="1"/>
  <c r="DN304" i="1"/>
  <c r="BX304" i="1"/>
  <c r="EI304" i="1"/>
  <c r="BC304" i="1"/>
  <c r="FY304" i="1" s="1"/>
  <c r="CS304" i="1"/>
  <c r="FJ344" i="1"/>
  <c r="FW142" i="1"/>
  <c r="HM142" i="1" s="1"/>
  <c r="HJ283" i="1"/>
  <c r="HB91" i="1"/>
  <c r="GM87" i="1"/>
  <c r="HH87" i="1" s="1"/>
  <c r="HJ80" i="1"/>
  <c r="GG72" i="1"/>
  <c r="GM246" i="1"/>
  <c r="FM59" i="1"/>
  <c r="HC59" i="1" s="1"/>
  <c r="GA244" i="1"/>
  <c r="HQ244" i="1" s="1"/>
  <c r="FM6" i="1"/>
  <c r="HC6" i="1" s="1"/>
  <c r="DV323" i="1"/>
  <c r="EQ323" i="1"/>
  <c r="DA323" i="1"/>
  <c r="CF323" i="1"/>
  <c r="AP323" i="1"/>
  <c r="BK323" i="1"/>
  <c r="GG152" i="1"/>
  <c r="HB152" i="1" s="1"/>
  <c r="FD169" i="1"/>
  <c r="DN169" i="1"/>
  <c r="BX169" i="1"/>
  <c r="EI169" i="1"/>
  <c r="CS169" i="1"/>
  <c r="BC169" i="1"/>
  <c r="GZ207" i="1"/>
  <c r="FH247" i="1"/>
  <c r="GX247" i="1" s="1"/>
  <c r="HD184" i="1"/>
  <c r="FQ257" i="1"/>
  <c r="GT259" i="1"/>
  <c r="HG55" i="1"/>
  <c r="HL48" i="1"/>
  <c r="FS32" i="1"/>
  <c r="HI32" i="1" s="1"/>
  <c r="GR229" i="1"/>
  <c r="FP326" i="1"/>
  <c r="FN116" i="1"/>
  <c r="HD116" i="1" s="1"/>
  <c r="FZ167" i="1"/>
  <c r="HP167" i="1" s="1"/>
  <c r="FW144" i="1"/>
  <c r="HM144" i="1" s="1"/>
  <c r="AY162" i="1"/>
  <c r="EZ162" i="1"/>
  <c r="DJ162" i="1"/>
  <c r="BT162" i="1"/>
  <c r="EE162" i="1"/>
  <c r="CO162" i="1"/>
  <c r="EU345" i="1"/>
  <c r="DZ345" i="1"/>
  <c r="DE345" i="1"/>
  <c r="AT345" i="1"/>
  <c r="BO345" i="1"/>
  <c r="CJ345" i="1"/>
  <c r="DR147" i="1"/>
  <c r="CB147" i="1"/>
  <c r="AL147" i="1"/>
  <c r="BG147" i="1"/>
  <c r="EM147" i="1"/>
  <c r="CW147" i="1"/>
  <c r="GC147" i="1" s="1"/>
  <c r="FK288" i="1"/>
  <c r="GD274" i="1"/>
  <c r="GY274" i="1" s="1"/>
  <c r="GD254" i="1"/>
  <c r="DZ60" i="1"/>
  <c r="AT60" i="1"/>
  <c r="DE60" i="1"/>
  <c r="EU60" i="1"/>
  <c r="CJ60" i="1"/>
  <c r="BO60" i="1"/>
  <c r="FR241" i="1"/>
  <c r="GL44" i="1"/>
  <c r="HG44" i="1" s="1"/>
  <c r="GM308" i="1"/>
  <c r="AT123" i="1"/>
  <c r="FP123" i="1" s="1"/>
  <c r="DE123" i="1"/>
  <c r="BO123" i="1"/>
  <c r="EU123" i="1"/>
  <c r="CJ123" i="1"/>
  <c r="DZ123" i="1"/>
  <c r="EG165" i="1"/>
  <c r="CQ165" i="1"/>
  <c r="BA165" i="1"/>
  <c r="FW165" i="1" s="1"/>
  <c r="AF166" i="1"/>
  <c r="FB165" i="1"/>
  <c r="DL165" i="1"/>
  <c r="BV165" i="1"/>
  <c r="GX358" i="1"/>
  <c r="HB89" i="1"/>
  <c r="FT79" i="1"/>
  <c r="GG71" i="1"/>
  <c r="GT41" i="1"/>
  <c r="GM15" i="1"/>
  <c r="GN11" i="1"/>
  <c r="GP28" i="1"/>
  <c r="AO133" i="1"/>
  <c r="BJ133" i="1"/>
  <c r="CE133" i="1"/>
  <c r="T134" i="1"/>
  <c r="DU133" i="1"/>
  <c r="EP133" i="1"/>
  <c r="CZ133" i="1"/>
  <c r="BK131" i="1"/>
  <c r="EQ131" i="1"/>
  <c r="DA131" i="1"/>
  <c r="GG131" i="1" s="1"/>
  <c r="DV131" i="1"/>
  <c r="CF131" i="1"/>
  <c r="AP131" i="1"/>
  <c r="BS156" i="1"/>
  <c r="AX156" i="1"/>
  <c r="EY156" i="1"/>
  <c r="ED156" i="1"/>
  <c r="DI156" i="1"/>
  <c r="GO156" i="1" s="1"/>
  <c r="CN156" i="1"/>
  <c r="EJ158" i="1"/>
  <c r="BD158" i="1"/>
  <c r="DO158" i="1"/>
  <c r="GU158" i="1" s="1"/>
  <c r="FE158" i="1"/>
  <c r="BY158" i="1"/>
  <c r="CT158" i="1"/>
  <c r="EC147" i="1"/>
  <c r="EX147" i="1"/>
  <c r="DH147" i="1"/>
  <c r="BR147" i="1"/>
  <c r="AW147" i="1"/>
  <c r="FS147" i="1" s="1"/>
  <c r="CM147" i="1"/>
  <c r="FN332" i="1"/>
  <c r="GR95" i="1"/>
  <c r="FZ94" i="1"/>
  <c r="HP94" i="1" s="1"/>
  <c r="GK92" i="1"/>
  <c r="HN282" i="1"/>
  <c r="FS89" i="1"/>
  <c r="HI89" i="1" s="1"/>
  <c r="GU273" i="1"/>
  <c r="GM265" i="1"/>
  <c r="GS263" i="1"/>
  <c r="HN263" i="1" s="1"/>
  <c r="CK70" i="1"/>
  <c r="AU70" i="1"/>
  <c r="FQ70" i="1" s="1"/>
  <c r="DF70" i="1"/>
  <c r="EA70" i="1"/>
  <c r="BP70" i="1"/>
  <c r="EV70" i="1"/>
  <c r="FN24" i="1"/>
  <c r="HD24" i="1" s="1"/>
  <c r="FY15" i="1"/>
  <c r="FT14" i="1"/>
  <c r="AA325" i="1"/>
  <c r="EW324" i="1"/>
  <c r="EB324" i="1"/>
  <c r="DG324" i="1"/>
  <c r="AV324" i="1"/>
  <c r="FR324" i="1" s="1"/>
  <c r="CL324" i="1"/>
  <c r="BQ324" i="1"/>
  <c r="FC128" i="1"/>
  <c r="CR128" i="1"/>
  <c r="DM128" i="1"/>
  <c r="EH128" i="1"/>
  <c r="BB128" i="1"/>
  <c r="BW128" i="1"/>
  <c r="GY148" i="1"/>
  <c r="HB144" i="1"/>
  <c r="GC254" i="1"/>
  <c r="GX254" i="1" s="1"/>
  <c r="BG122" i="1"/>
  <c r="CW122" i="1"/>
  <c r="CB122" i="1"/>
  <c r="DR122" i="1"/>
  <c r="EM122" i="1"/>
  <c r="AL122" i="1"/>
  <c r="FI94" i="1"/>
  <c r="GY94" i="1" s="1"/>
  <c r="HH270" i="1"/>
  <c r="FI265" i="1"/>
  <c r="GY265" i="1" s="1"/>
  <c r="FP173" i="1"/>
  <c r="HF173" i="1" s="1"/>
  <c r="HA303" i="1"/>
  <c r="HJ326" i="1"/>
  <c r="GH301" i="1"/>
  <c r="HC301" i="1" s="1"/>
  <c r="GF108" i="1"/>
  <c r="HA108" i="1" s="1"/>
  <c r="BD359" i="1"/>
  <c r="BY359" i="1"/>
  <c r="EJ359" i="1"/>
  <c r="FE359" i="1"/>
  <c r="CT359" i="1"/>
  <c r="DO359" i="1"/>
  <c r="GU359" i="1" s="1"/>
  <c r="BH151" i="1"/>
  <c r="CC151" i="1"/>
  <c r="EN151" i="1"/>
  <c r="CX151" i="1"/>
  <c r="GD151" i="1" s="1"/>
  <c r="GY151" i="1" s="1"/>
  <c r="DS151" i="1"/>
  <c r="AM151" i="1"/>
  <c r="FI151" i="1" s="1"/>
  <c r="EB355" i="1"/>
  <c r="DG355" i="1"/>
  <c r="BQ355" i="1"/>
  <c r="AV355" i="1"/>
  <c r="FR355" i="1" s="1"/>
  <c r="CL355" i="1"/>
  <c r="EW355" i="1"/>
  <c r="AO362" i="1"/>
  <c r="EP362" i="1"/>
  <c r="CE362" i="1"/>
  <c r="CZ362" i="1"/>
  <c r="GF362" i="1" s="1"/>
  <c r="BJ362" i="1"/>
  <c r="DU362" i="1"/>
  <c r="CF162" i="1"/>
  <c r="AP162" i="1"/>
  <c r="FL162" i="1" s="1"/>
  <c r="EQ162" i="1"/>
  <c r="DA162" i="1"/>
  <c r="BK162" i="1"/>
  <c r="DV162" i="1"/>
  <c r="HP288" i="1"/>
  <c r="GY283" i="1"/>
  <c r="HQ174" i="1"/>
  <c r="AW133" i="1"/>
  <c r="FS133" i="1" s="1"/>
  <c r="BR133" i="1"/>
  <c r="CM133" i="1"/>
  <c r="EC133" i="1"/>
  <c r="EX133" i="1"/>
  <c r="DH133" i="1"/>
  <c r="AB134" i="1"/>
  <c r="BS131" i="1"/>
  <c r="AX131" i="1"/>
  <c r="FT131" i="1" s="1"/>
  <c r="HJ131" i="1" s="1"/>
  <c r="EY131" i="1"/>
  <c r="DI131" i="1"/>
  <c r="GO131" i="1" s="1"/>
  <c r="ED131" i="1"/>
  <c r="CN131" i="1"/>
  <c r="DY310" i="1"/>
  <c r="CI310" i="1"/>
  <c r="AS310" i="1"/>
  <c r="BN310" i="1"/>
  <c r="ET310" i="1"/>
  <c r="DD310" i="1"/>
  <c r="GJ310" i="1" s="1"/>
  <c r="CG113" i="1"/>
  <c r="AQ113" i="1"/>
  <c r="FM113" i="1" s="1"/>
  <c r="ER113" i="1"/>
  <c r="DB113" i="1"/>
  <c r="BL113" i="1"/>
  <c r="DW113" i="1"/>
  <c r="FF155" i="1"/>
  <c r="EK155" i="1"/>
  <c r="CU155" i="1"/>
  <c r="BE155" i="1"/>
  <c r="BZ155" i="1"/>
  <c r="DP155" i="1"/>
  <c r="HK73" i="1"/>
  <c r="CS70" i="1"/>
  <c r="BC70" i="1"/>
  <c r="FY70" i="1" s="1"/>
  <c r="EI70" i="1"/>
  <c r="DN70" i="1"/>
  <c r="GT70" i="1" s="1"/>
  <c r="BX70" i="1"/>
  <c r="FD70" i="1"/>
  <c r="HB22" i="1"/>
  <c r="HQ307" i="1"/>
  <c r="HO109" i="1"/>
  <c r="FD122" i="1"/>
  <c r="DN122" i="1"/>
  <c r="GT122" i="1" s="1"/>
  <c r="EI122" i="1"/>
  <c r="CS122" i="1"/>
  <c r="BC122" i="1"/>
  <c r="BX122" i="1"/>
  <c r="DW169" i="1"/>
  <c r="CG169" i="1"/>
  <c r="AQ169" i="1"/>
  <c r="FM169" i="1" s="1"/>
  <c r="ER169" i="1"/>
  <c r="DB169" i="1"/>
  <c r="BL169" i="1"/>
  <c r="GX83" i="1"/>
  <c r="HJ196" i="1"/>
  <c r="HO74" i="1"/>
  <c r="GZ56" i="1"/>
  <c r="HH31" i="1"/>
  <c r="CT126" i="1"/>
  <c r="BD126" i="1"/>
  <c r="FZ126" i="1" s="1"/>
  <c r="FE126" i="1"/>
  <c r="DO126" i="1"/>
  <c r="BY126" i="1"/>
  <c r="EJ126" i="1"/>
  <c r="BP170" i="1"/>
  <c r="EA170" i="1"/>
  <c r="CK170" i="1"/>
  <c r="AU170" i="1"/>
  <c r="FQ170" i="1" s="1"/>
  <c r="HG170" i="1" s="1"/>
  <c r="EV170" i="1"/>
  <c r="DF170" i="1"/>
  <c r="GL170" i="1" s="1"/>
  <c r="EM268" i="1"/>
  <c r="DR268" i="1"/>
  <c r="BG268" i="1"/>
  <c r="CB268" i="1"/>
  <c r="CW268" i="1"/>
  <c r="AL268" i="1"/>
  <c r="FH268" i="1" s="1"/>
  <c r="BX268" i="1"/>
  <c r="DN268" i="1"/>
  <c r="FD268" i="1"/>
  <c r="EI268" i="1"/>
  <c r="BC268" i="1"/>
  <c r="CS268" i="1"/>
  <c r="EM123" i="1"/>
  <c r="AL123" i="1"/>
  <c r="FH123" i="1" s="1"/>
  <c r="GX123" i="1" s="1"/>
  <c r="BG123" i="1"/>
  <c r="CB123" i="1"/>
  <c r="DR123" i="1"/>
  <c r="CW123" i="1"/>
  <c r="GC123" i="1" s="1"/>
  <c r="HA93" i="1"/>
  <c r="HG71" i="1"/>
  <c r="HE15" i="1"/>
  <c r="EI320" i="1"/>
  <c r="FD320" i="1"/>
  <c r="DN320" i="1"/>
  <c r="BX320" i="1"/>
  <c r="CS320" i="1"/>
  <c r="BC320" i="1"/>
  <c r="EB304" i="1"/>
  <c r="BQ304" i="1"/>
  <c r="CL304" i="1"/>
  <c r="DG304" i="1"/>
  <c r="GM304" i="1" s="1"/>
  <c r="EW304" i="1"/>
  <c r="AV304" i="1"/>
  <c r="AT147" i="1"/>
  <c r="EU147" i="1"/>
  <c r="DE147" i="1"/>
  <c r="BO147" i="1"/>
  <c r="DZ147" i="1"/>
  <c r="CJ147" i="1"/>
  <c r="CZ337" i="1"/>
  <c r="EP337" i="1"/>
  <c r="BJ337" i="1"/>
  <c r="CE337" i="1"/>
  <c r="DU337" i="1"/>
  <c r="T360" i="1"/>
  <c r="AO337" i="1"/>
  <c r="HF262" i="1"/>
  <c r="HN309" i="1"/>
  <c r="HK117" i="1"/>
  <c r="CJ322" i="1"/>
  <c r="EU322" i="1"/>
  <c r="BO322" i="1"/>
  <c r="DE322" i="1"/>
  <c r="DZ322" i="1"/>
  <c r="AT322" i="1"/>
  <c r="HC97" i="1"/>
  <c r="HE309" i="1"/>
  <c r="EE114" i="1"/>
  <c r="CO114" i="1"/>
  <c r="AY114" i="1"/>
  <c r="FU114" i="1" s="1"/>
  <c r="DJ114" i="1"/>
  <c r="EZ114" i="1"/>
  <c r="BT114" i="1"/>
  <c r="EZ125" i="1"/>
  <c r="BT125" i="1"/>
  <c r="EE125" i="1"/>
  <c r="CO125" i="1"/>
  <c r="AY125" i="1"/>
  <c r="FU125" i="1" s="1"/>
  <c r="DJ125" i="1"/>
  <c r="HA334" i="1"/>
  <c r="DC61" i="1"/>
  <c r="CH61" i="1"/>
  <c r="AR61" i="1"/>
  <c r="FN61" i="1" s="1"/>
  <c r="BM61" i="1"/>
  <c r="DX61" i="1"/>
  <c r="ES61" i="1"/>
  <c r="HG7" i="1"/>
  <c r="HM28" i="1"/>
  <c r="HG110" i="1"/>
  <c r="CK130" i="1"/>
  <c r="EV130" i="1"/>
  <c r="DF130" i="1"/>
  <c r="GL130" i="1" s="1"/>
  <c r="BP130" i="1"/>
  <c r="AU130" i="1"/>
  <c r="FQ130" i="1" s="1"/>
  <c r="EA130" i="1"/>
  <c r="AG166" i="1"/>
  <c r="FC165" i="1"/>
  <c r="DM165" i="1"/>
  <c r="BW165" i="1"/>
  <c r="EH165" i="1"/>
  <c r="BB165" i="1"/>
  <c r="CR165" i="1"/>
  <c r="HN141" i="1"/>
  <c r="HH91" i="1"/>
  <c r="DB61" i="1"/>
  <c r="ER61" i="1"/>
  <c r="BL61" i="1"/>
  <c r="DW61" i="1"/>
  <c r="AQ61" i="1"/>
  <c r="CG61" i="1"/>
  <c r="HA173" i="1"/>
  <c r="GZ50" i="1"/>
  <c r="EX122" i="1"/>
  <c r="DH122" i="1"/>
  <c r="BR122" i="1"/>
  <c r="EC122" i="1"/>
  <c r="AW122" i="1"/>
  <c r="CM122" i="1"/>
  <c r="HE87" i="1"/>
  <c r="HO72" i="1"/>
  <c r="HE66" i="1"/>
  <c r="HB17" i="1"/>
  <c r="CK132" i="1"/>
  <c r="EA132" i="1"/>
  <c r="EV132" i="1"/>
  <c r="DF132" i="1"/>
  <c r="BP132" i="1"/>
  <c r="AU132" i="1"/>
  <c r="FQ132" i="1" s="1"/>
  <c r="HC229" i="1"/>
  <c r="EV319" i="1"/>
  <c r="DF319" i="1"/>
  <c r="EA319" i="1"/>
  <c r="AU319" i="1"/>
  <c r="BP319" i="1"/>
  <c r="CK319" i="1"/>
  <c r="BU169" i="1"/>
  <c r="EF169" i="1"/>
  <c r="CP169" i="1"/>
  <c r="AZ169" i="1"/>
  <c r="FA169" i="1"/>
  <c r="DK169" i="1"/>
  <c r="HP265" i="1"/>
  <c r="HN172" i="1"/>
  <c r="CN230" i="1"/>
  <c r="BS230" i="1"/>
  <c r="EY230" i="1"/>
  <c r="DI230" i="1"/>
  <c r="GO230" i="1" s="1"/>
  <c r="AC231" i="1"/>
  <c r="ED230" i="1"/>
  <c r="AX230" i="1"/>
  <c r="EK139" i="1"/>
  <c r="FF139" i="1"/>
  <c r="DP139" i="1"/>
  <c r="CU139" i="1"/>
  <c r="BE139" i="1"/>
  <c r="GA139" i="1" s="1"/>
  <c r="BZ139" i="1"/>
  <c r="CE161" i="1"/>
  <c r="AO161" i="1"/>
  <c r="EP161" i="1"/>
  <c r="CZ161" i="1"/>
  <c r="BJ161" i="1"/>
  <c r="DU161" i="1"/>
  <c r="BP171" i="1"/>
  <c r="EA171" i="1"/>
  <c r="CK171" i="1"/>
  <c r="AU171" i="1"/>
  <c r="EV171" i="1"/>
  <c r="DF171" i="1"/>
  <c r="HF65" i="1"/>
  <c r="HE57" i="1"/>
  <c r="EO124" i="1"/>
  <c r="CD124" i="1"/>
  <c r="AN124" i="1"/>
  <c r="CY124" i="1"/>
  <c r="BI124" i="1"/>
  <c r="DT124" i="1"/>
  <c r="EO129" i="1"/>
  <c r="CY129" i="1"/>
  <c r="DT129" i="1"/>
  <c r="CD129" i="1"/>
  <c r="AN129" i="1"/>
  <c r="FJ129" i="1" s="1"/>
  <c r="BI129" i="1"/>
  <c r="EE138" i="1"/>
  <c r="AY138" i="1"/>
  <c r="BT138" i="1"/>
  <c r="CO138" i="1"/>
  <c r="EZ138" i="1"/>
  <c r="DJ138" i="1"/>
  <c r="EQ169" i="1"/>
  <c r="BK169" i="1"/>
  <c r="DA169" i="1"/>
  <c r="GG169" i="1" s="1"/>
  <c r="DV169" i="1"/>
  <c r="CF169" i="1"/>
  <c r="AP169" i="1"/>
  <c r="BK154" i="1"/>
  <c r="AP154" i="1"/>
  <c r="EQ154" i="1"/>
  <c r="DA154" i="1"/>
  <c r="DV154" i="1"/>
  <c r="CF154" i="1"/>
  <c r="CG77" i="1"/>
  <c r="ER77" i="1"/>
  <c r="BL77" i="1"/>
  <c r="DB77" i="1"/>
  <c r="AQ77" i="1"/>
  <c r="DW77" i="1"/>
  <c r="CM176" i="1"/>
  <c r="AW176" i="1"/>
  <c r="EX176" i="1"/>
  <c r="BR176" i="1"/>
  <c r="EC176" i="1"/>
  <c r="DH176" i="1"/>
  <c r="EU268" i="1"/>
  <c r="DZ268" i="1"/>
  <c r="BO268" i="1"/>
  <c r="AT268" i="1"/>
  <c r="CJ268" i="1"/>
  <c r="DE268" i="1"/>
  <c r="DO77" i="1"/>
  <c r="GU77" i="1" s="1"/>
  <c r="CT77" i="1"/>
  <c r="BD77" i="1"/>
  <c r="FZ77" i="1" s="1"/>
  <c r="BY77" i="1"/>
  <c r="FE77" i="1"/>
  <c r="EJ77" i="1"/>
  <c r="GX84" i="1"/>
  <c r="AU61" i="1"/>
  <c r="EV61" i="1"/>
  <c r="DF61" i="1"/>
  <c r="BP61" i="1"/>
  <c r="CK61" i="1"/>
  <c r="EA61" i="1"/>
  <c r="DN124" i="1"/>
  <c r="BX124" i="1"/>
  <c r="CS124" i="1"/>
  <c r="FD124" i="1"/>
  <c r="EI124" i="1"/>
  <c r="BC124" i="1"/>
  <c r="FY124" i="1" s="1"/>
  <c r="GX256" i="1"/>
  <c r="EM352" i="1"/>
  <c r="BG352" i="1"/>
  <c r="DR352" i="1"/>
  <c r="AL352" i="1"/>
  <c r="FH352" i="1" s="1"/>
  <c r="CW352" i="1"/>
  <c r="GC352" i="1" s="1"/>
  <c r="CB352" i="1"/>
  <c r="HG245" i="1"/>
  <c r="CR129" i="1"/>
  <c r="BB129" i="1"/>
  <c r="FX129" i="1" s="1"/>
  <c r="FC129" i="1"/>
  <c r="DM129" i="1"/>
  <c r="BW129" i="1"/>
  <c r="EH129" i="1"/>
  <c r="HF116" i="1"/>
  <c r="CZ310" i="1"/>
  <c r="DU310" i="1"/>
  <c r="EP310" i="1"/>
  <c r="CE310" i="1"/>
  <c r="BJ310" i="1"/>
  <c r="AO310" i="1"/>
  <c r="EM355" i="1"/>
  <c r="AL355" i="1"/>
  <c r="CB355" i="1"/>
  <c r="CW355" i="1"/>
  <c r="DR355" i="1"/>
  <c r="BG355" i="1"/>
  <c r="GZ66" i="1"/>
  <c r="ET61" i="1"/>
  <c r="DD61" i="1"/>
  <c r="CI61" i="1"/>
  <c r="DY61" i="1"/>
  <c r="AS61" i="1"/>
  <c r="FO61" i="1" s="1"/>
  <c r="BN61" i="1"/>
  <c r="FA324" i="1"/>
  <c r="DK324" i="1"/>
  <c r="EF324" i="1"/>
  <c r="AE325" i="1"/>
  <c r="AZ324" i="1"/>
  <c r="CP324" i="1"/>
  <c r="BU324" i="1"/>
  <c r="ET136" i="1"/>
  <c r="AS136" i="1"/>
  <c r="CI136" i="1"/>
  <c r="DY136" i="1"/>
  <c r="BN136" i="1"/>
  <c r="DD136" i="1"/>
  <c r="HH301" i="1"/>
  <c r="CS348" i="1"/>
  <c r="BX348" i="1"/>
  <c r="BC348" i="1"/>
  <c r="FD348" i="1"/>
  <c r="EI348" i="1"/>
  <c r="DN348" i="1"/>
  <c r="HE255" i="1"/>
  <c r="CE132" i="1"/>
  <c r="AO132" i="1"/>
  <c r="DU132" i="1"/>
  <c r="EP132" i="1"/>
  <c r="CZ132" i="1"/>
  <c r="BJ132" i="1"/>
  <c r="FK132" i="1" s="1"/>
  <c r="CH330" i="1"/>
  <c r="AR330" i="1"/>
  <c r="FN330" i="1" s="1"/>
  <c r="HD330" i="1" s="1"/>
  <c r="BM330" i="1"/>
  <c r="DX330" i="1"/>
  <c r="ES330" i="1"/>
  <c r="DC330" i="1"/>
  <c r="GI330" i="1" s="1"/>
  <c r="EQ122" i="1"/>
  <c r="AP122" i="1"/>
  <c r="CF122" i="1"/>
  <c r="BK122" i="1"/>
  <c r="DV122" i="1"/>
  <c r="DA122" i="1"/>
  <c r="GG122" i="1" s="1"/>
  <c r="DK359" i="1"/>
  <c r="EF359" i="1"/>
  <c r="BU359" i="1"/>
  <c r="CP359" i="1"/>
  <c r="FA359" i="1"/>
  <c r="AZ359" i="1"/>
  <c r="FV359" i="1" s="1"/>
  <c r="AL353" i="1"/>
  <c r="CB353" i="1"/>
  <c r="EM353" i="1"/>
  <c r="DR353" i="1"/>
  <c r="CW353" i="1"/>
  <c r="BG353" i="1"/>
  <c r="FH353" i="1" s="1"/>
  <c r="HN78" i="1"/>
  <c r="HC17" i="1"/>
  <c r="HQ15" i="1"/>
  <c r="HF30" i="1"/>
  <c r="DW129" i="1"/>
  <c r="ER129" i="1"/>
  <c r="DB129" i="1"/>
  <c r="BL129" i="1"/>
  <c r="AQ129" i="1"/>
  <c r="CG129" i="1"/>
  <c r="EE126" i="1"/>
  <c r="DJ126" i="1"/>
  <c r="GP126" i="1" s="1"/>
  <c r="EZ126" i="1"/>
  <c r="CO126" i="1"/>
  <c r="AY126" i="1"/>
  <c r="BT126" i="1"/>
  <c r="DZ310" i="1"/>
  <c r="DE310" i="1"/>
  <c r="GK310" i="1" s="1"/>
  <c r="EU310" i="1"/>
  <c r="CJ310" i="1"/>
  <c r="AT310" i="1"/>
  <c r="BO310" i="1"/>
  <c r="EG337" i="1"/>
  <c r="BA337" i="1"/>
  <c r="CQ337" i="1"/>
  <c r="AF360" i="1"/>
  <c r="FB337" i="1"/>
  <c r="DL337" i="1"/>
  <c r="GR337" i="1" s="1"/>
  <c r="BV337" i="1"/>
  <c r="HP276" i="1"/>
  <c r="HG263" i="1"/>
  <c r="HO57" i="1"/>
  <c r="DI352" i="1"/>
  <c r="AX352" i="1"/>
  <c r="CN352" i="1"/>
  <c r="BS352" i="1"/>
  <c r="ED352" i="1"/>
  <c r="EY352" i="1"/>
  <c r="EX342" i="1"/>
  <c r="EC342" i="1"/>
  <c r="AW342" i="1"/>
  <c r="CM342" i="1"/>
  <c r="BR342" i="1"/>
  <c r="DH342" i="1"/>
  <c r="BR327" i="1"/>
  <c r="CM327" i="1"/>
  <c r="AW327" i="1"/>
  <c r="EX327" i="1"/>
  <c r="EC327" i="1"/>
  <c r="DH327" i="1"/>
  <c r="GN327" i="1" s="1"/>
  <c r="CP138" i="1"/>
  <c r="AZ138" i="1"/>
  <c r="FV138" i="1" s="1"/>
  <c r="DK138" i="1"/>
  <c r="FA138" i="1"/>
  <c r="BU138" i="1"/>
  <c r="EF138" i="1"/>
  <c r="CD170" i="1"/>
  <c r="AN170" i="1"/>
  <c r="BI170" i="1"/>
  <c r="DT170" i="1"/>
  <c r="EO170" i="1"/>
  <c r="CY170" i="1"/>
  <c r="HC78" i="1"/>
  <c r="ER60" i="1"/>
  <c r="DW60" i="1"/>
  <c r="CG60" i="1"/>
  <c r="DB60" i="1"/>
  <c r="BL60" i="1"/>
  <c r="AQ60" i="1"/>
  <c r="FM60" i="1" s="1"/>
  <c r="GZ48" i="1"/>
  <c r="DY164" i="1"/>
  <c r="BN164" i="1"/>
  <c r="DD164" i="1"/>
  <c r="GJ164" i="1" s="1"/>
  <c r="ET164" i="1"/>
  <c r="AS164" i="1"/>
  <c r="FO164" i="1" s="1"/>
  <c r="CI164" i="1"/>
  <c r="BP302" i="1"/>
  <c r="EV302" i="1"/>
  <c r="EA302" i="1"/>
  <c r="AU302" i="1"/>
  <c r="CK302" i="1"/>
  <c r="DF302" i="1"/>
  <c r="HG79" i="1"/>
  <c r="HB16" i="1"/>
  <c r="BI230" i="1"/>
  <c r="CY230" i="1"/>
  <c r="GE230" i="1" s="1"/>
  <c r="CD230" i="1"/>
  <c r="EO230" i="1"/>
  <c r="S231" i="1"/>
  <c r="DT230" i="1"/>
  <c r="AN230" i="1"/>
  <c r="FJ230" i="1" s="1"/>
  <c r="GZ230" i="1" s="1"/>
  <c r="AX115" i="1"/>
  <c r="EY115" i="1"/>
  <c r="DI115" i="1"/>
  <c r="BS115" i="1"/>
  <c r="ED115" i="1"/>
  <c r="CN115" i="1"/>
  <c r="EY130" i="1"/>
  <c r="DI130" i="1"/>
  <c r="GO130" i="1" s="1"/>
  <c r="ED130" i="1"/>
  <c r="BS130" i="1"/>
  <c r="AX130" i="1"/>
  <c r="CN130" i="1"/>
  <c r="DD313" i="1"/>
  <c r="DY313" i="1"/>
  <c r="ET313" i="1"/>
  <c r="AS313" i="1"/>
  <c r="FO313" i="1" s="1"/>
  <c r="CI313" i="1"/>
  <c r="BN313" i="1"/>
  <c r="HL288" i="1"/>
  <c r="HM174" i="1"/>
  <c r="HF40" i="1"/>
  <c r="EP130" i="1"/>
  <c r="CZ130" i="1"/>
  <c r="BJ130" i="1"/>
  <c r="DU130" i="1"/>
  <c r="CE130" i="1"/>
  <c r="AO130" i="1"/>
  <c r="DU123" i="1"/>
  <c r="CE123" i="1"/>
  <c r="AO123" i="1"/>
  <c r="FK123" i="1" s="1"/>
  <c r="CZ123" i="1"/>
  <c r="EP123" i="1"/>
  <c r="BJ123" i="1"/>
  <c r="BV170" i="1"/>
  <c r="EG170" i="1"/>
  <c r="CQ170" i="1"/>
  <c r="BA170" i="1"/>
  <c r="FW170" i="1" s="1"/>
  <c r="FB170" i="1"/>
  <c r="DL170" i="1"/>
  <c r="GR170" i="1" s="1"/>
  <c r="DL147" i="1"/>
  <c r="EG147" i="1"/>
  <c r="CQ147" i="1"/>
  <c r="BA147" i="1"/>
  <c r="FB147" i="1"/>
  <c r="BV147" i="1"/>
  <c r="EW345" i="1"/>
  <c r="BQ345" i="1"/>
  <c r="EB345" i="1"/>
  <c r="DG345" i="1"/>
  <c r="GM345" i="1" s="1"/>
  <c r="CL345" i="1"/>
  <c r="AV345" i="1"/>
  <c r="HN275" i="1"/>
  <c r="HP78" i="1"/>
  <c r="HH24" i="1"/>
  <c r="HQ4" i="1"/>
  <c r="HQ318" i="1"/>
  <c r="EI157" i="1"/>
  <c r="FD157" i="1"/>
  <c r="DN157" i="1"/>
  <c r="GT157" i="1" s="1"/>
  <c r="CS157" i="1"/>
  <c r="BC157" i="1"/>
  <c r="FY157" i="1" s="1"/>
  <c r="BX157" i="1"/>
  <c r="EF161" i="1"/>
  <c r="CP161" i="1"/>
  <c r="AZ161" i="1"/>
  <c r="FA161" i="1"/>
  <c r="DK161" i="1"/>
  <c r="BU161" i="1"/>
  <c r="CC160" i="1"/>
  <c r="AM160" i="1"/>
  <c r="FI160" i="1" s="1"/>
  <c r="EN160" i="1"/>
  <c r="CX160" i="1"/>
  <c r="BH160" i="1"/>
  <c r="DS160" i="1"/>
  <c r="DJ155" i="1"/>
  <c r="EZ155" i="1"/>
  <c r="BT155" i="1"/>
  <c r="AY155" i="1"/>
  <c r="FU155" i="1" s="1"/>
  <c r="CO155" i="1"/>
  <c r="EE155" i="1"/>
  <c r="Y360" i="1"/>
  <c r="AT337" i="1"/>
  <c r="FP337" i="1" s="1"/>
  <c r="BO337" i="1"/>
  <c r="DZ337" i="1"/>
  <c r="CJ337" i="1"/>
  <c r="DE337" i="1"/>
  <c r="GK337" i="1" s="1"/>
  <c r="EU337" i="1"/>
  <c r="FH172" i="1"/>
  <c r="GX172" i="1" s="1"/>
  <c r="GF288" i="1"/>
  <c r="GR284" i="1"/>
  <c r="FJ282" i="1"/>
  <c r="GP89" i="1"/>
  <c r="HK89" i="1" s="1"/>
  <c r="GE271" i="1"/>
  <c r="FP55" i="1"/>
  <c r="HF55" i="1" s="1"/>
  <c r="GK47" i="1"/>
  <c r="HF47" i="1" s="1"/>
  <c r="FJ18" i="1"/>
  <c r="GZ18" i="1" s="1"/>
  <c r="FM49" i="1"/>
  <c r="FP7" i="1"/>
  <c r="HF7" i="1" s="1"/>
  <c r="GQ28" i="1"/>
  <c r="FJ311" i="1"/>
  <c r="GZ311" i="1" s="1"/>
  <c r="EW319" i="1"/>
  <c r="DG319" i="1"/>
  <c r="GM319" i="1" s="1"/>
  <c r="EB319" i="1"/>
  <c r="BQ319" i="1"/>
  <c r="AV319" i="1"/>
  <c r="CL319" i="1"/>
  <c r="CJ119" i="1"/>
  <c r="DZ119" i="1"/>
  <c r="AT119" i="1"/>
  <c r="EU119" i="1"/>
  <c r="DE119" i="1"/>
  <c r="BO119" i="1"/>
  <c r="HN205" i="1"/>
  <c r="HF198" i="1"/>
  <c r="GO79" i="1"/>
  <c r="FQ72" i="1"/>
  <c r="HG72" i="1" s="1"/>
  <c r="FZ256" i="1"/>
  <c r="HP256" i="1" s="1"/>
  <c r="CR68" i="1"/>
  <c r="BB68" i="1"/>
  <c r="FC68" i="1"/>
  <c r="BW68" i="1"/>
  <c r="EH68" i="1"/>
  <c r="DM68" i="1"/>
  <c r="FU22" i="1"/>
  <c r="HK22" i="1" s="1"/>
  <c r="GA20" i="1"/>
  <c r="FX318" i="1"/>
  <c r="HN318" i="1" s="1"/>
  <c r="GI326" i="1"/>
  <c r="FL116" i="1"/>
  <c r="HB116" i="1" s="1"/>
  <c r="GU300" i="1"/>
  <c r="HP300" i="1" s="1"/>
  <c r="GS167" i="1"/>
  <c r="GN350" i="1"/>
  <c r="HI350" i="1" s="1"/>
  <c r="CN161" i="1"/>
  <c r="AX161" i="1"/>
  <c r="DI161" i="1"/>
  <c r="GO161" i="1" s="1"/>
  <c r="EY161" i="1"/>
  <c r="BS161" i="1"/>
  <c r="ED161" i="1"/>
  <c r="FE171" i="1"/>
  <c r="DO171" i="1"/>
  <c r="BY171" i="1"/>
  <c r="EJ171" i="1"/>
  <c r="CT171" i="1"/>
  <c r="BD171" i="1"/>
  <c r="DH162" i="1"/>
  <c r="BR162" i="1"/>
  <c r="EC162" i="1"/>
  <c r="CM162" i="1"/>
  <c r="AW162" i="1"/>
  <c r="FS162" i="1" s="1"/>
  <c r="EX162" i="1"/>
  <c r="EM236" i="1"/>
  <c r="CW236" i="1"/>
  <c r="BG236" i="1"/>
  <c r="Q237" i="1"/>
  <c r="CB236" i="1"/>
  <c r="DR236" i="1"/>
  <c r="AL236" i="1"/>
  <c r="FH112" i="1"/>
  <c r="GX112" i="1" s="1"/>
  <c r="HQ270" i="1"/>
  <c r="FR265" i="1"/>
  <c r="HH265" i="1" s="1"/>
  <c r="FJ67" i="1"/>
  <c r="GZ67" i="1" s="1"/>
  <c r="BO62" i="1"/>
  <c r="DE62" i="1"/>
  <c r="EU62" i="1"/>
  <c r="CJ62" i="1"/>
  <c r="AT62" i="1"/>
  <c r="DZ62" i="1"/>
  <c r="GI251" i="1"/>
  <c r="FM19" i="1"/>
  <c r="HC19" i="1" s="1"/>
  <c r="GT15" i="1"/>
  <c r="FV7" i="1"/>
  <c r="DH124" i="1"/>
  <c r="EX124" i="1"/>
  <c r="EC124" i="1"/>
  <c r="GN124" i="1" s="1"/>
  <c r="BR124" i="1"/>
  <c r="CM124" i="1"/>
  <c r="AW124" i="1"/>
  <c r="EX129" i="1"/>
  <c r="DH129" i="1"/>
  <c r="EC129" i="1"/>
  <c r="AW129" i="1"/>
  <c r="CM129" i="1"/>
  <c r="BR129" i="1"/>
  <c r="EV137" i="1"/>
  <c r="EA137" i="1"/>
  <c r="CK137" i="1"/>
  <c r="AU137" i="1"/>
  <c r="BP137" i="1"/>
  <c r="DF137" i="1"/>
  <c r="GS140" i="1"/>
  <c r="HN140" i="1" s="1"/>
  <c r="FH12" i="1"/>
  <c r="GX12" i="1" s="1"/>
  <c r="FH109" i="1"/>
  <c r="GX109" i="1" s="1"/>
  <c r="GN96" i="1"/>
  <c r="HI96" i="1" s="1"/>
  <c r="FY94" i="1"/>
  <c r="HO94" i="1" s="1"/>
  <c r="GD265" i="1"/>
  <c r="HO67" i="1"/>
  <c r="GU260" i="1"/>
  <c r="GO19" i="1"/>
  <c r="FM39" i="1"/>
  <c r="HC39" i="1" s="1"/>
  <c r="GU118" i="1"/>
  <c r="HP118" i="1" s="1"/>
  <c r="DB310" i="1"/>
  <c r="ER310" i="1"/>
  <c r="CG310" i="1"/>
  <c r="AQ310" i="1"/>
  <c r="DW310" i="1"/>
  <c r="BL310" i="1"/>
  <c r="HP341" i="1"/>
  <c r="GR331" i="1"/>
  <c r="HM331" i="1" s="1"/>
  <c r="EE10" i="1"/>
  <c r="AY10" i="1"/>
  <c r="CO10" i="1"/>
  <c r="EZ10" i="1"/>
  <c r="DJ10" i="1"/>
  <c r="BT10" i="1"/>
  <c r="FU10" i="1" s="1"/>
  <c r="GJ215" i="1"/>
  <c r="HE215" i="1" s="1"/>
  <c r="HQ196" i="1"/>
  <c r="FL87" i="1"/>
  <c r="GS82" i="1"/>
  <c r="HN82" i="1" s="1"/>
  <c r="FP265" i="1"/>
  <c r="HF265" i="1" s="1"/>
  <c r="FQ175" i="1"/>
  <c r="HG175" i="1" s="1"/>
  <c r="BM62" i="1"/>
  <c r="ES62" i="1"/>
  <c r="DC62" i="1"/>
  <c r="AR62" i="1"/>
  <c r="FN62" i="1" s="1"/>
  <c r="CH62" i="1"/>
  <c r="DX62" i="1"/>
  <c r="FR245" i="1"/>
  <c r="HH245" i="1" s="1"/>
  <c r="GS43" i="1"/>
  <c r="HN43" i="1" s="1"/>
  <c r="GQ18" i="1"/>
  <c r="HL18" i="1" s="1"/>
  <c r="GK34" i="1"/>
  <c r="FZ5" i="1"/>
  <c r="HP5" i="1" s="1"/>
  <c r="FU4" i="1"/>
  <c r="HK4" i="1" s="1"/>
  <c r="EU324" i="1"/>
  <c r="DE324" i="1"/>
  <c r="GK324" i="1" s="1"/>
  <c r="DZ324" i="1"/>
  <c r="Y325" i="1"/>
  <c r="AT324" i="1"/>
  <c r="CJ324" i="1"/>
  <c r="BO324" i="1"/>
  <c r="FU167" i="1"/>
  <c r="HK167" i="1" s="1"/>
  <c r="GD341" i="1"/>
  <c r="GY341" i="1" s="1"/>
  <c r="DZ342" i="1"/>
  <c r="DE342" i="1"/>
  <c r="EU342" i="1"/>
  <c r="BO342" i="1"/>
  <c r="AT342" i="1"/>
  <c r="FP342" i="1" s="1"/>
  <c r="CJ342" i="1"/>
  <c r="GI140" i="1"/>
  <c r="HD140" i="1" s="1"/>
  <c r="FH59" i="1"/>
  <c r="GX59" i="1" s="1"/>
  <c r="FN215" i="1"/>
  <c r="HD215" i="1" s="1"/>
  <c r="GL213" i="1"/>
  <c r="HG213" i="1" s="1"/>
  <c r="GR210" i="1"/>
  <c r="HJ188" i="1"/>
  <c r="FJ58" i="1"/>
  <c r="GZ58" i="1" s="1"/>
  <c r="HH51" i="1"/>
  <c r="GK25" i="1"/>
  <c r="HK41" i="1"/>
  <c r="HI16" i="1"/>
  <c r="GJ11" i="1"/>
  <c r="HE11" i="1" s="1"/>
  <c r="FX31" i="1"/>
  <c r="HN31" i="1" s="1"/>
  <c r="GT5" i="1"/>
  <c r="FT27" i="1"/>
  <c r="HJ27" i="1" s="1"/>
  <c r="GJ312" i="1"/>
  <c r="BH230" i="1"/>
  <c r="EN230" i="1"/>
  <c r="CX230" i="1"/>
  <c r="AM230" i="1"/>
  <c r="CC230" i="1"/>
  <c r="R231" i="1"/>
  <c r="DS230" i="1"/>
  <c r="FS110" i="1"/>
  <c r="HI110" i="1" s="1"/>
  <c r="DH123" i="1"/>
  <c r="BR123" i="1"/>
  <c r="EC123" i="1"/>
  <c r="CM123" i="1"/>
  <c r="EX123" i="1"/>
  <c r="AW123" i="1"/>
  <c r="FS123" i="1" s="1"/>
  <c r="DX313" i="1"/>
  <c r="DC313" i="1"/>
  <c r="ES313" i="1"/>
  <c r="AR313" i="1"/>
  <c r="CH313" i="1"/>
  <c r="BM313" i="1"/>
  <c r="HP153" i="1"/>
  <c r="GN149" i="1"/>
  <c r="GT335" i="1"/>
  <c r="HO335" i="1" s="1"/>
  <c r="GC311" i="1"/>
  <c r="GK213" i="1"/>
  <c r="FI208" i="1"/>
  <c r="GY208" i="1" s="1"/>
  <c r="GG209" i="1"/>
  <c r="HB209" i="1" s="1"/>
  <c r="FT91" i="1"/>
  <c r="HJ185" i="1"/>
  <c r="GP85" i="1"/>
  <c r="GI82" i="1"/>
  <c r="FM65" i="1"/>
  <c r="HC65" i="1" s="1"/>
  <c r="GA254" i="1"/>
  <c r="HQ254" i="1" s="1"/>
  <c r="GK245" i="1"/>
  <c r="FN52" i="1"/>
  <c r="HD52" i="1" s="1"/>
  <c r="FU23" i="1"/>
  <c r="GJ49" i="1"/>
  <c r="FK12" i="1"/>
  <c r="HA12" i="1" s="1"/>
  <c r="FT311" i="1"/>
  <c r="HJ311" i="1" s="1"/>
  <c r="BD130" i="1"/>
  <c r="CT130" i="1"/>
  <c r="BY130" i="1"/>
  <c r="FE130" i="1"/>
  <c r="DO130" i="1"/>
  <c r="EJ130" i="1"/>
  <c r="DO138" i="1"/>
  <c r="EJ138" i="1"/>
  <c r="BY138" i="1"/>
  <c r="FE138" i="1"/>
  <c r="CT138" i="1"/>
  <c r="BD138" i="1"/>
  <c r="FZ138" i="1" s="1"/>
  <c r="GP300" i="1"/>
  <c r="HK300" i="1" s="1"/>
  <c r="FN142" i="1"/>
  <c r="HD142" i="1" s="1"/>
  <c r="BM147" i="1"/>
  <c r="CH147" i="1"/>
  <c r="DC147" i="1"/>
  <c r="DX147" i="1"/>
  <c r="AR147" i="1"/>
  <c r="ES147" i="1"/>
  <c r="BH337" i="1"/>
  <c r="AM337" i="1"/>
  <c r="DS337" i="1"/>
  <c r="CC337" i="1"/>
  <c r="R360" i="1"/>
  <c r="CX337" i="1"/>
  <c r="GD337" i="1" s="1"/>
  <c r="EN337" i="1"/>
  <c r="GC270" i="1"/>
  <c r="FL288" i="1"/>
  <c r="HB288" i="1" s="1"/>
  <c r="GP285" i="1"/>
  <c r="FX284" i="1"/>
  <c r="HN284" i="1" s="1"/>
  <c r="FQ278" i="1"/>
  <c r="HG278" i="1" s="1"/>
  <c r="GN80" i="1"/>
  <c r="HH254" i="1"/>
  <c r="GL259" i="1"/>
  <c r="HG259" i="1" s="1"/>
  <c r="GA172" i="1"/>
  <c r="HQ172" i="1" s="1"/>
  <c r="FY47" i="1"/>
  <c r="HO47" i="1" s="1"/>
  <c r="DX124" i="1"/>
  <c r="AR124" i="1"/>
  <c r="ES124" i="1"/>
  <c r="DC124" i="1"/>
  <c r="BM124" i="1"/>
  <c r="CH124" i="1"/>
  <c r="GJ112" i="1"/>
  <c r="BU131" i="1"/>
  <c r="EF131" i="1"/>
  <c r="CP131" i="1"/>
  <c r="AZ131" i="1"/>
  <c r="FV131" i="1" s="1"/>
  <c r="FA131" i="1"/>
  <c r="DK131" i="1"/>
  <c r="BP306" i="1"/>
  <c r="DF306" i="1"/>
  <c r="GL306" i="1" s="1"/>
  <c r="Z321" i="1"/>
  <c r="EA306" i="1"/>
  <c r="CK306" i="1"/>
  <c r="EV306" i="1"/>
  <c r="AU306" i="1"/>
  <c r="Z329" i="1"/>
  <c r="BN113" i="1"/>
  <c r="DY113" i="1"/>
  <c r="CI113" i="1"/>
  <c r="AS113" i="1"/>
  <c r="FO113" i="1" s="1"/>
  <c r="ET113" i="1"/>
  <c r="DD113" i="1"/>
  <c r="FK343" i="1"/>
  <c r="GL340" i="1"/>
  <c r="HG340" i="1" s="1"/>
  <c r="BW348" i="1"/>
  <c r="EH348" i="1"/>
  <c r="BB348" i="1"/>
  <c r="CR348" i="1"/>
  <c r="FC348" i="1"/>
  <c r="DM348" i="1"/>
  <c r="GS348" i="1" s="1"/>
  <c r="GC92" i="1"/>
  <c r="GX92" i="1" s="1"/>
  <c r="FS97" i="1"/>
  <c r="HI97" i="1" s="1"/>
  <c r="GT83" i="1"/>
  <c r="FQ75" i="1"/>
  <c r="FW73" i="1"/>
  <c r="HM73" i="1" s="1"/>
  <c r="FQ254" i="1"/>
  <c r="HC252" i="1"/>
  <c r="FP259" i="1"/>
  <c r="HF259" i="1" s="1"/>
  <c r="GA59" i="1"/>
  <c r="FI244" i="1"/>
  <c r="GY244" i="1" s="1"/>
  <c r="GI45" i="1"/>
  <c r="HH18" i="1"/>
  <c r="FK15" i="1"/>
  <c r="HA29" i="1"/>
  <c r="FR311" i="1"/>
  <c r="HH311" i="1" s="1"/>
  <c r="FE319" i="1"/>
  <c r="DO319" i="1"/>
  <c r="GU319" i="1" s="1"/>
  <c r="EJ319" i="1"/>
  <c r="BY319" i="1"/>
  <c r="BD319" i="1"/>
  <c r="CT319" i="1"/>
  <c r="GN300" i="1"/>
  <c r="HI300" i="1" s="1"/>
  <c r="FK339" i="1"/>
  <c r="HA339" i="1" s="1"/>
  <c r="CT336" i="1"/>
  <c r="BD336" i="1"/>
  <c r="DO336" i="1"/>
  <c r="BY336" i="1"/>
  <c r="FE336" i="1"/>
  <c r="EJ336" i="1"/>
  <c r="FH334" i="1"/>
  <c r="GX334" i="1" s="1"/>
  <c r="GT283" i="1"/>
  <c r="FI282" i="1"/>
  <c r="GY282" i="1" s="1"/>
  <c r="FT89" i="1"/>
  <c r="HJ89" i="1" s="1"/>
  <c r="DY60" i="1"/>
  <c r="CI60" i="1"/>
  <c r="AS60" i="1"/>
  <c r="ET60" i="1"/>
  <c r="DD60" i="1"/>
  <c r="BN60" i="1"/>
  <c r="FS243" i="1"/>
  <c r="HI243" i="1" s="1"/>
  <c r="GJ24" i="1"/>
  <c r="GN121" i="1"/>
  <c r="GL311" i="1"/>
  <c r="DI126" i="1"/>
  <c r="ED126" i="1"/>
  <c r="EY126" i="1"/>
  <c r="CN126" i="1"/>
  <c r="AX126" i="1"/>
  <c r="BS126" i="1"/>
  <c r="BN314" i="1"/>
  <c r="CI314" i="1"/>
  <c r="AS314" i="1"/>
  <c r="DD314" i="1"/>
  <c r="ET314" i="1"/>
  <c r="DY314" i="1"/>
  <c r="GV350" i="1"/>
  <c r="GR83" i="1"/>
  <c r="FO75" i="1"/>
  <c r="GV56" i="1"/>
  <c r="HQ56" i="1" s="1"/>
  <c r="FK247" i="1"/>
  <c r="HA247" i="1" s="1"/>
  <c r="FI250" i="1"/>
  <c r="GY250" i="1" s="1"/>
  <c r="GS241" i="1"/>
  <c r="HN241" i="1" s="1"/>
  <c r="GA48" i="1"/>
  <c r="HQ48" i="1" s="1"/>
  <c r="GG22" i="1"/>
  <c r="FS40" i="1"/>
  <c r="HI40" i="1" s="1"/>
  <c r="GU312" i="1"/>
  <c r="HP312" i="1" s="1"/>
  <c r="GH135" i="1"/>
  <c r="HC135" i="1" s="1"/>
  <c r="CU330" i="1"/>
  <c r="BE330" i="1"/>
  <c r="GA330" i="1" s="1"/>
  <c r="BZ330" i="1"/>
  <c r="EK330" i="1"/>
  <c r="FF330" i="1"/>
  <c r="DP330" i="1"/>
  <c r="HH159" i="1"/>
  <c r="GS343" i="1"/>
  <c r="HN343" i="1" s="1"/>
  <c r="EA362" i="1"/>
  <c r="CK362" i="1"/>
  <c r="DF362" i="1"/>
  <c r="AU362" i="1"/>
  <c r="FQ362" i="1" s="1"/>
  <c r="BP362" i="1"/>
  <c r="EV362" i="1"/>
  <c r="FO334" i="1"/>
  <c r="HE334" i="1" s="1"/>
  <c r="ER146" i="1"/>
  <c r="DB146" i="1"/>
  <c r="BL146" i="1"/>
  <c r="AQ146" i="1"/>
  <c r="CG146" i="1"/>
  <c r="DW146" i="1"/>
  <c r="GO177" i="1"/>
  <c r="GP78" i="1"/>
  <c r="FU66" i="1"/>
  <c r="HK66" i="1" s="1"/>
  <c r="FN63" i="1"/>
  <c r="HD63" i="1" s="1"/>
  <c r="HE261" i="1"/>
  <c r="GH251" i="1"/>
  <c r="HC251" i="1" s="1"/>
  <c r="GJ241" i="1"/>
  <c r="HE241" i="1" s="1"/>
  <c r="GM25" i="1"/>
  <c r="FI20" i="1"/>
  <c r="GY20" i="1" s="1"/>
  <c r="GR41" i="1"/>
  <c r="FW32" i="1"/>
  <c r="FN27" i="1"/>
  <c r="HD27" i="1" s="1"/>
  <c r="HE120" i="1"/>
  <c r="BY131" i="1"/>
  <c r="DO131" i="1"/>
  <c r="GU131" i="1" s="1"/>
  <c r="EJ131" i="1"/>
  <c r="CT131" i="1"/>
  <c r="BD131" i="1"/>
  <c r="FE131" i="1"/>
  <c r="GP301" i="1"/>
  <c r="HK301" i="1" s="1"/>
  <c r="EA162" i="1"/>
  <c r="CK162" i="1"/>
  <c r="AU162" i="1"/>
  <c r="FQ162" i="1" s="1"/>
  <c r="HG162" i="1" s="1"/>
  <c r="EV162" i="1"/>
  <c r="DF162" i="1"/>
  <c r="GL162" i="1" s="1"/>
  <c r="BP162" i="1"/>
  <c r="HB332" i="1"/>
  <c r="EQ77" i="1"/>
  <c r="BK77" i="1"/>
  <c r="DA77" i="1"/>
  <c r="CF77" i="1"/>
  <c r="AP77" i="1"/>
  <c r="DV77" i="1"/>
  <c r="GG77" i="1" s="1"/>
  <c r="CY111" i="1"/>
  <c r="AN111" i="1"/>
  <c r="EO111" i="1"/>
  <c r="BI111" i="1"/>
  <c r="DT111" i="1"/>
  <c r="CD111" i="1"/>
  <c r="BG130" i="1"/>
  <c r="AL130" i="1"/>
  <c r="FH130" i="1" s="1"/>
  <c r="CB130" i="1"/>
  <c r="DR130" i="1"/>
  <c r="EM130" i="1"/>
  <c r="CW130" i="1"/>
  <c r="FO97" i="1"/>
  <c r="HE97" i="1" s="1"/>
  <c r="FX94" i="1"/>
  <c r="GK273" i="1"/>
  <c r="FK272" i="1"/>
  <c r="HA272" i="1" s="1"/>
  <c r="FJ64" i="1"/>
  <c r="GZ64" i="1" s="1"/>
  <c r="FV248" i="1"/>
  <c r="HL248" i="1" s="1"/>
  <c r="GG55" i="1"/>
  <c r="HB55" i="1" s="1"/>
  <c r="FI25" i="1"/>
  <c r="FS42" i="1"/>
  <c r="HI42" i="1" s="1"/>
  <c r="GO16" i="1"/>
  <c r="HJ16" i="1" s="1"/>
  <c r="FV9" i="1"/>
  <c r="HL9" i="1" s="1"/>
  <c r="FY307" i="1"/>
  <c r="HO307" i="1" s="1"/>
  <c r="GR109" i="1"/>
  <c r="BV137" i="1"/>
  <c r="DL137" i="1"/>
  <c r="EG137" i="1"/>
  <c r="CQ137" i="1"/>
  <c r="BA137" i="1"/>
  <c r="FW137" i="1" s="1"/>
  <c r="FB137" i="1"/>
  <c r="CC168" i="1"/>
  <c r="AM168" i="1"/>
  <c r="EN168" i="1"/>
  <c r="CX168" i="1"/>
  <c r="BH168" i="1"/>
  <c r="DS168" i="1"/>
  <c r="ET158" i="1"/>
  <c r="BN158" i="1"/>
  <c r="DY158" i="1"/>
  <c r="CI158" i="1"/>
  <c r="DD158" i="1"/>
  <c r="AS158" i="1"/>
  <c r="FR144" i="1"/>
  <c r="HH144" i="1" s="1"/>
  <c r="BO151" i="1"/>
  <c r="EU151" i="1"/>
  <c r="DE151" i="1"/>
  <c r="DZ151" i="1"/>
  <c r="CJ151" i="1"/>
  <c r="AT151" i="1"/>
  <c r="FP151" i="1" s="1"/>
  <c r="BJ348" i="1"/>
  <c r="AO348" i="1"/>
  <c r="FK348" i="1" s="1"/>
  <c r="CE348" i="1"/>
  <c r="DU348" i="1"/>
  <c r="EP348" i="1"/>
  <c r="CZ348" i="1"/>
  <c r="CB129" i="1"/>
  <c r="AL129" i="1"/>
  <c r="FH129" i="1" s="1"/>
  <c r="EM129" i="1"/>
  <c r="CW129" i="1"/>
  <c r="BG129" i="1"/>
  <c r="DR129" i="1"/>
  <c r="FJ93" i="1"/>
  <c r="GZ93" i="1" s="1"/>
  <c r="GF278" i="1"/>
  <c r="FM80" i="1"/>
  <c r="HC80" i="1" s="1"/>
  <c r="FS66" i="1"/>
  <c r="FL63" i="1"/>
  <c r="HB63" i="1" s="1"/>
  <c r="FU18" i="1"/>
  <c r="HK18" i="1" s="1"/>
  <c r="FK39" i="1"/>
  <c r="HA39" i="1" s="1"/>
  <c r="FY37" i="1"/>
  <c r="HO37" i="1" s="1"/>
  <c r="CO128" i="1"/>
  <c r="AY128" i="1"/>
  <c r="BT128" i="1"/>
  <c r="EE128" i="1"/>
  <c r="EZ128" i="1"/>
  <c r="DJ128" i="1"/>
  <c r="CJ317" i="1"/>
  <c r="AT317" i="1"/>
  <c r="FP317" i="1" s="1"/>
  <c r="BO317" i="1"/>
  <c r="DE317" i="1"/>
  <c r="EU317" i="1"/>
  <c r="DZ317" i="1"/>
  <c r="CR347" i="1"/>
  <c r="BW347" i="1"/>
  <c r="BB347" i="1"/>
  <c r="FC347" i="1"/>
  <c r="EH347" i="1"/>
  <c r="DM347" i="1"/>
  <c r="FY235" i="1"/>
  <c r="HO235" i="1" s="1"/>
  <c r="CC236" i="1"/>
  <c r="DS236" i="1"/>
  <c r="AM236" i="1"/>
  <c r="R237" i="1"/>
  <c r="BH236" i="1"/>
  <c r="EN236" i="1"/>
  <c r="CX236" i="1"/>
  <c r="GD236" i="1" s="1"/>
  <c r="FZ141" i="1"/>
  <c r="GT93" i="1"/>
  <c r="FM276" i="1"/>
  <c r="HC276" i="1" s="1"/>
  <c r="FI81" i="1"/>
  <c r="FN74" i="1"/>
  <c r="HD74" i="1" s="1"/>
  <c r="FO71" i="1"/>
  <c r="HE71" i="1" s="1"/>
  <c r="FF68" i="1"/>
  <c r="EK68" i="1"/>
  <c r="CU68" i="1"/>
  <c r="BE68" i="1"/>
  <c r="GA68" i="1" s="1"/>
  <c r="HQ68" i="1" s="1"/>
  <c r="BZ68" i="1"/>
  <c r="DP68" i="1"/>
  <c r="GV68" i="1" s="1"/>
  <c r="FV174" i="1"/>
  <c r="GG50" i="1"/>
  <c r="GL19" i="1"/>
  <c r="HG19" i="1" s="1"/>
  <c r="HJ9" i="1"/>
  <c r="GO120" i="1"/>
  <c r="HJ120" i="1" s="1"/>
  <c r="GO152" i="1"/>
  <c r="GG215" i="1"/>
  <c r="FU210" i="1"/>
  <c r="HK210" i="1" s="1"/>
  <c r="GF209" i="1"/>
  <c r="FW275" i="1"/>
  <c r="HM275" i="1" s="1"/>
  <c r="GS81" i="1"/>
  <c r="HN81" i="1" s="1"/>
  <c r="FY66" i="1"/>
  <c r="HO66" i="1" s="1"/>
  <c r="GM63" i="1"/>
  <c r="HH63" i="1" s="1"/>
  <c r="GH174" i="1"/>
  <c r="HC174" i="1" s="1"/>
  <c r="GN261" i="1"/>
  <c r="FJ53" i="1"/>
  <c r="GZ53" i="1" s="1"/>
  <c r="GF50" i="1"/>
  <c r="HA50" i="1" s="1"/>
  <c r="FY24" i="1"/>
  <c r="GK19" i="1"/>
  <c r="HF19" i="1" s="1"/>
  <c r="GA32" i="1"/>
  <c r="HQ32" i="1" s="1"/>
  <c r="GM4" i="1"/>
  <c r="BL133" i="1"/>
  <c r="ER133" i="1"/>
  <c r="DB133" i="1"/>
  <c r="GH133" i="1" s="1"/>
  <c r="V134" i="1"/>
  <c r="CG133" i="1"/>
  <c r="DW133" i="1"/>
  <c r="AQ133" i="1"/>
  <c r="GF311" i="1"/>
  <c r="FS308" i="1"/>
  <c r="HI308" i="1" s="1"/>
  <c r="DF123" i="1"/>
  <c r="EV123" i="1"/>
  <c r="BP123" i="1"/>
  <c r="EA123" i="1"/>
  <c r="GL123" i="1" s="1"/>
  <c r="CK123" i="1"/>
  <c r="AU123" i="1"/>
  <c r="FQ123" i="1" s="1"/>
  <c r="DV313" i="1"/>
  <c r="EQ313" i="1"/>
  <c r="DA313" i="1"/>
  <c r="CF313" i="1"/>
  <c r="AP313" i="1"/>
  <c r="BK313" i="1"/>
  <c r="CK160" i="1"/>
  <c r="AU160" i="1"/>
  <c r="FQ160" i="1" s="1"/>
  <c r="EV160" i="1"/>
  <c r="DF160" i="1"/>
  <c r="GL160" i="1" s="1"/>
  <c r="BP160" i="1"/>
  <c r="EA160" i="1"/>
  <c r="GR335" i="1"/>
  <c r="HM335" i="1" s="1"/>
  <c r="DM146" i="1"/>
  <c r="EH146" i="1"/>
  <c r="CR146" i="1"/>
  <c r="BB146" i="1"/>
  <c r="FC146" i="1"/>
  <c r="BW146" i="1"/>
  <c r="FH121" i="1"/>
  <c r="GX121" i="1" s="1"/>
  <c r="FI95" i="1"/>
  <c r="FR92" i="1"/>
  <c r="GM91" i="1"/>
  <c r="FW272" i="1"/>
  <c r="GD266" i="1"/>
  <c r="FO264" i="1"/>
  <c r="HE264" i="1" s="1"/>
  <c r="FU247" i="1"/>
  <c r="HK247" i="1" s="1"/>
  <c r="FP246" i="1"/>
  <c r="HF246" i="1" s="1"/>
  <c r="FW242" i="1"/>
  <c r="GN23" i="1"/>
  <c r="FY21" i="1"/>
  <c r="FM40" i="1"/>
  <c r="GV38" i="1"/>
  <c r="FJ32" i="1"/>
  <c r="GZ32" i="1" s="1"/>
  <c r="FX7" i="1"/>
  <c r="HN7" i="1" s="1"/>
  <c r="FR120" i="1"/>
  <c r="HH120" i="1" s="1"/>
  <c r="FN229" i="1"/>
  <c r="HD229" i="1" s="1"/>
  <c r="FS109" i="1"/>
  <c r="HI109" i="1" s="1"/>
  <c r="FL159" i="1"/>
  <c r="HB159" i="1" s="1"/>
  <c r="FR152" i="1"/>
  <c r="HH152" i="1" s="1"/>
  <c r="GI144" i="1"/>
  <c r="HF207" i="1"/>
  <c r="GC143" i="1"/>
  <c r="GT209" i="1"/>
  <c r="HO209" i="1" s="1"/>
  <c r="GD91" i="1"/>
  <c r="GY91" i="1" s="1"/>
  <c r="FI80" i="1"/>
  <c r="GY80" i="1" s="1"/>
  <c r="FS74" i="1"/>
  <c r="HI74" i="1" s="1"/>
  <c r="FL262" i="1"/>
  <c r="HB262" i="1" s="1"/>
  <c r="GA67" i="1"/>
  <c r="HQ67" i="1" s="1"/>
  <c r="GR259" i="1"/>
  <c r="HM259" i="1" s="1"/>
  <c r="GE46" i="1"/>
  <c r="FO30" i="1"/>
  <c r="HE30" i="1" s="1"/>
  <c r="DD119" i="1"/>
  <c r="DY119" i="1"/>
  <c r="AS119" i="1"/>
  <c r="CI119" i="1"/>
  <c r="BN119" i="1"/>
  <c r="ET119" i="1"/>
  <c r="FX334" i="1"/>
  <c r="HN334" i="1" s="1"/>
  <c r="FQ331" i="1"/>
  <c r="HG331" i="1" s="1"/>
  <c r="FZ285" i="1"/>
  <c r="HP285" i="1" s="1"/>
  <c r="FP283" i="1"/>
  <c r="HF283" i="1" s="1"/>
  <c r="HE188" i="1"/>
  <c r="GD276" i="1"/>
  <c r="GJ274" i="1"/>
  <c r="HE274" i="1" s="1"/>
  <c r="FV269" i="1"/>
  <c r="HL269" i="1" s="1"/>
  <c r="GO64" i="1"/>
  <c r="HJ64" i="1" s="1"/>
  <c r="FP18" i="1"/>
  <c r="HF18" i="1" s="1"/>
  <c r="GN17" i="1"/>
  <c r="FN16" i="1"/>
  <c r="HD16" i="1" s="1"/>
  <c r="FK8" i="1"/>
  <c r="HA8" i="1" s="1"/>
  <c r="GS311" i="1"/>
  <c r="GA116" i="1"/>
  <c r="HQ116" i="1" s="1"/>
  <c r="BU314" i="1"/>
  <c r="FA314" i="1"/>
  <c r="CP314" i="1"/>
  <c r="AZ314" i="1"/>
  <c r="DK314" i="1"/>
  <c r="GQ314" i="1" s="1"/>
  <c r="EF314" i="1"/>
  <c r="DU156" i="1"/>
  <c r="CZ156" i="1"/>
  <c r="EP156" i="1"/>
  <c r="BJ156" i="1"/>
  <c r="CE156" i="1"/>
  <c r="AO156" i="1"/>
  <c r="GE333" i="1"/>
  <c r="GZ333" i="1" s="1"/>
  <c r="GT285" i="1"/>
  <c r="FI285" i="1"/>
  <c r="GY285" i="1" s="1"/>
  <c r="FL284" i="1"/>
  <c r="GM89" i="1"/>
  <c r="FS275" i="1"/>
  <c r="GU270" i="1"/>
  <c r="FK255" i="1"/>
  <c r="FX23" i="1"/>
  <c r="FS45" i="1"/>
  <c r="HI45" i="1" s="1"/>
  <c r="FR8" i="1"/>
  <c r="HH8" i="1" s="1"/>
  <c r="FI312" i="1"/>
  <c r="GY312" i="1" s="1"/>
  <c r="FP300" i="1"/>
  <c r="FI350" i="1"/>
  <c r="GY350" i="1" s="1"/>
  <c r="BT351" i="1"/>
  <c r="EE351" i="1"/>
  <c r="CO351" i="1"/>
  <c r="EZ351" i="1"/>
  <c r="AY351" i="1"/>
  <c r="DJ351" i="1"/>
  <c r="GP351" i="1" s="1"/>
  <c r="FL141" i="1"/>
  <c r="HB141" i="1" s="1"/>
  <c r="CG268" i="1"/>
  <c r="DW268" i="1"/>
  <c r="AQ268" i="1"/>
  <c r="ER268" i="1"/>
  <c r="DB268" i="1"/>
  <c r="BL268" i="1"/>
  <c r="FM268" i="1" s="1"/>
  <c r="BR267" i="1"/>
  <c r="EC267" i="1"/>
  <c r="AW267" i="1"/>
  <c r="DH267" i="1"/>
  <c r="EX267" i="1"/>
  <c r="CM267" i="1"/>
  <c r="BY268" i="1"/>
  <c r="FE268" i="1"/>
  <c r="EJ268" i="1"/>
  <c r="CT268" i="1"/>
  <c r="BD268" i="1"/>
  <c r="DO268" i="1"/>
  <c r="GD89" i="1"/>
  <c r="GY89" i="1" s="1"/>
  <c r="GE84" i="1"/>
  <c r="FQ270" i="1"/>
  <c r="HG270" i="1" s="1"/>
  <c r="GV264" i="1"/>
  <c r="HQ264" i="1" s="1"/>
  <c r="FI262" i="1"/>
  <c r="GY262" i="1" s="1"/>
  <c r="HJ259" i="1"/>
  <c r="GG39" i="1"/>
  <c r="FQ31" i="1"/>
  <c r="HG31" i="1" s="1"/>
  <c r="GH4" i="1"/>
  <c r="FY118" i="1"/>
  <c r="FZ303" i="1"/>
  <c r="EY310" i="1"/>
  <c r="DI310" i="1"/>
  <c r="ED310" i="1"/>
  <c r="BS310" i="1"/>
  <c r="CN310" i="1"/>
  <c r="AX310" i="1"/>
  <c r="FT340" i="1"/>
  <c r="HJ340" i="1" s="1"/>
  <c r="FW82" i="1"/>
  <c r="HM82" i="1" s="1"/>
  <c r="FP175" i="1"/>
  <c r="HF175" i="1" s="1"/>
  <c r="GU58" i="1"/>
  <c r="ER62" i="1"/>
  <c r="DB62" i="1"/>
  <c r="CG62" i="1"/>
  <c r="DW62" i="1"/>
  <c r="AQ62" i="1"/>
  <c r="FM62" i="1" s="1"/>
  <c r="BL62" i="1"/>
  <c r="GE242" i="1"/>
  <c r="GA47" i="1"/>
  <c r="HQ47" i="1" s="1"/>
  <c r="FY14" i="1"/>
  <c r="HB27" i="1"/>
  <c r="BO139" i="1"/>
  <c r="DE139" i="1"/>
  <c r="CJ139" i="1"/>
  <c r="AT139" i="1"/>
  <c r="EU139" i="1"/>
  <c r="DZ139" i="1"/>
  <c r="BJ314" i="1"/>
  <c r="CE314" i="1"/>
  <c r="AO314" i="1"/>
  <c r="CZ314" i="1"/>
  <c r="EP314" i="1"/>
  <c r="DU314" i="1"/>
  <c r="DS113" i="1"/>
  <c r="CC113" i="1"/>
  <c r="AM113" i="1"/>
  <c r="FI113" i="1" s="1"/>
  <c r="GY113" i="1" s="1"/>
  <c r="EN113" i="1"/>
  <c r="CX113" i="1"/>
  <c r="GD113" i="1" s="1"/>
  <c r="BH113" i="1"/>
  <c r="FX150" i="1"/>
  <c r="FK149" i="1"/>
  <c r="HA149" i="1" s="1"/>
  <c r="BV353" i="1"/>
  <c r="FB353" i="1"/>
  <c r="EG353" i="1"/>
  <c r="CQ353" i="1"/>
  <c r="BA353" i="1"/>
  <c r="FW353" i="1" s="1"/>
  <c r="DL353" i="1"/>
  <c r="GG282" i="1"/>
  <c r="GM278" i="1"/>
  <c r="HH278" i="1" s="1"/>
  <c r="FS266" i="1"/>
  <c r="HI266" i="1" s="1"/>
  <c r="FT261" i="1"/>
  <c r="HJ261" i="1" s="1"/>
  <c r="FR251" i="1"/>
  <c r="HH251" i="1" s="1"/>
  <c r="GH173" i="1"/>
  <c r="HC173" i="1" s="1"/>
  <c r="HH47" i="1"/>
  <c r="GJ17" i="1"/>
  <c r="HE17" i="1" s="1"/>
  <c r="GK37" i="1"/>
  <c r="GJ31" i="1"/>
  <c r="HE31" i="1" s="1"/>
  <c r="FO118" i="1"/>
  <c r="HE118" i="1" s="1"/>
  <c r="FW116" i="1"/>
  <c r="HM116" i="1" s="1"/>
  <c r="GT344" i="1"/>
  <c r="CF355" i="1"/>
  <c r="BK355" i="1"/>
  <c r="DA355" i="1"/>
  <c r="DV355" i="1"/>
  <c r="EQ355" i="1"/>
  <c r="AP355" i="1"/>
  <c r="FL355" i="1" s="1"/>
  <c r="EW351" i="1"/>
  <c r="BQ351" i="1"/>
  <c r="DG351" i="1"/>
  <c r="CL351" i="1"/>
  <c r="AV351" i="1"/>
  <c r="EB351" i="1"/>
  <c r="GM351" i="1" s="1"/>
  <c r="GC40" i="1"/>
  <c r="GC252" i="1"/>
  <c r="FX93" i="1"/>
  <c r="HN93" i="1" s="1"/>
  <c r="GV92" i="1"/>
  <c r="HQ92" i="1" s="1"/>
  <c r="FQ78" i="1"/>
  <c r="FP73" i="1"/>
  <c r="HF73" i="1" s="1"/>
  <c r="FM67" i="1"/>
  <c r="GV248" i="1"/>
  <c r="HQ248" i="1" s="1"/>
  <c r="FS57" i="1"/>
  <c r="HI57" i="1" s="1"/>
  <c r="GM21" i="1"/>
  <c r="GI40" i="1"/>
  <c r="HD40" i="1" s="1"/>
  <c r="FT38" i="1"/>
  <c r="HJ38" i="1" s="1"/>
  <c r="GF120" i="1"/>
  <c r="FH241" i="1"/>
  <c r="GX241" i="1" s="1"/>
  <c r="DR342" i="1"/>
  <c r="CW342" i="1"/>
  <c r="GC342" i="1" s="1"/>
  <c r="EM342" i="1"/>
  <c r="BG342" i="1"/>
  <c r="AL342" i="1"/>
  <c r="CB342" i="1"/>
  <c r="FW177" i="1"/>
  <c r="HM177" i="1" s="1"/>
  <c r="BQ62" i="1"/>
  <c r="AV62" i="1"/>
  <c r="EB62" i="1"/>
  <c r="CL62" i="1"/>
  <c r="EW62" i="1"/>
  <c r="DG62" i="1"/>
  <c r="FP24" i="1"/>
  <c r="HF24" i="1" s="1"/>
  <c r="GT44" i="1"/>
  <c r="FO19" i="1"/>
  <c r="HE19" i="1" s="1"/>
  <c r="GQ37" i="1"/>
  <c r="HP9" i="1"/>
  <c r="DV324" i="1"/>
  <c r="EQ324" i="1"/>
  <c r="DA324" i="1"/>
  <c r="U325" i="1"/>
  <c r="AP324" i="1"/>
  <c r="CF324" i="1"/>
  <c r="BK324" i="1"/>
  <c r="GD358" i="1"/>
  <c r="GR344" i="1"/>
  <c r="EG345" i="1"/>
  <c r="FB345" i="1"/>
  <c r="DL345" i="1"/>
  <c r="GR345" i="1" s="1"/>
  <c r="BV345" i="1"/>
  <c r="CQ345" i="1"/>
  <c r="BA345" i="1"/>
  <c r="FI92" i="1"/>
  <c r="GY92" i="1" s="1"/>
  <c r="GT282" i="1"/>
  <c r="HO282" i="1" s="1"/>
  <c r="FN177" i="1"/>
  <c r="HD177" i="1" s="1"/>
  <c r="FX266" i="1"/>
  <c r="HN266" i="1" s="1"/>
  <c r="HB175" i="1"/>
  <c r="GM59" i="1"/>
  <c r="GP54" i="1"/>
  <c r="HK54" i="1" s="1"/>
  <c r="GL50" i="1"/>
  <c r="HP46" i="1"/>
  <c r="FR38" i="1"/>
  <c r="HH38" i="1" s="1"/>
  <c r="GT9" i="1"/>
  <c r="HO9" i="1" s="1"/>
  <c r="FO7" i="1"/>
  <c r="HE7" i="1" s="1"/>
  <c r="GK27" i="1"/>
  <c r="HF27" i="1" s="1"/>
  <c r="EQ136" i="1"/>
  <c r="DA136" i="1"/>
  <c r="GG136" i="1" s="1"/>
  <c r="BK136" i="1"/>
  <c r="CF136" i="1"/>
  <c r="DV136" i="1"/>
  <c r="AP136" i="1"/>
  <c r="BK317" i="1"/>
  <c r="AP317" i="1"/>
  <c r="FL317" i="1" s="1"/>
  <c r="CF317" i="1"/>
  <c r="DA317" i="1"/>
  <c r="EQ317" i="1"/>
  <c r="DV317" i="1"/>
  <c r="GS358" i="1"/>
  <c r="HN358" i="1" s="1"/>
  <c r="EY359" i="1"/>
  <c r="ED359" i="1"/>
  <c r="BS359" i="1"/>
  <c r="DI359" i="1"/>
  <c r="AX359" i="1"/>
  <c r="CN359" i="1"/>
  <c r="BY349" i="1"/>
  <c r="FE349" i="1"/>
  <c r="EJ349" i="1"/>
  <c r="CT349" i="1"/>
  <c r="BD349" i="1"/>
  <c r="FZ349" i="1" s="1"/>
  <c r="DO349" i="1"/>
  <c r="EX338" i="1"/>
  <c r="DH338" i="1"/>
  <c r="EC338" i="1"/>
  <c r="AW338" i="1"/>
  <c r="CM338" i="1"/>
  <c r="AB361" i="1"/>
  <c r="BR338" i="1"/>
  <c r="EA145" i="1"/>
  <c r="EV145" i="1"/>
  <c r="DF145" i="1"/>
  <c r="BP145" i="1"/>
  <c r="CK145" i="1"/>
  <c r="AU145" i="1"/>
  <c r="GX82" i="1"/>
  <c r="AL230" i="1"/>
  <c r="FH230" i="1" s="1"/>
  <c r="Q231" i="1"/>
  <c r="BG230" i="1"/>
  <c r="DR230" i="1"/>
  <c r="CB230" i="1"/>
  <c r="CW230" i="1"/>
  <c r="EM230" i="1"/>
  <c r="GH208" i="1"/>
  <c r="HC208" i="1" s="1"/>
  <c r="GP177" i="1"/>
  <c r="GH73" i="1"/>
  <c r="HC73" i="1" s="1"/>
  <c r="BN68" i="1"/>
  <c r="ET68" i="1"/>
  <c r="DY68" i="1"/>
  <c r="CI68" i="1"/>
  <c r="DD68" i="1"/>
  <c r="AS68" i="1"/>
  <c r="GS50" i="1"/>
  <c r="HH20" i="1"/>
  <c r="GO112" i="1"/>
  <c r="GJ127" i="1"/>
  <c r="EH319" i="1"/>
  <c r="FC319" i="1"/>
  <c r="DM319" i="1"/>
  <c r="BW319" i="1"/>
  <c r="BB319" i="1"/>
  <c r="FX319" i="1" s="1"/>
  <c r="CR319" i="1"/>
  <c r="AZ115" i="1"/>
  <c r="FV115" i="1" s="1"/>
  <c r="FA115" i="1"/>
  <c r="DK115" i="1"/>
  <c r="GQ115" i="1" s="1"/>
  <c r="BU115" i="1"/>
  <c r="EF115" i="1"/>
  <c r="CP115" i="1"/>
  <c r="GJ167" i="1"/>
  <c r="HE167" i="1" s="1"/>
  <c r="CP351" i="1"/>
  <c r="BU351" i="1"/>
  <c r="AZ351" i="1"/>
  <c r="FA351" i="1"/>
  <c r="DK351" i="1"/>
  <c r="EF351" i="1"/>
  <c r="U237" i="1"/>
  <c r="BK236" i="1"/>
  <c r="EQ236" i="1"/>
  <c r="DA236" i="1"/>
  <c r="CF236" i="1"/>
  <c r="DV236" i="1"/>
  <c r="AP236" i="1"/>
  <c r="CD155" i="1"/>
  <c r="BI155" i="1"/>
  <c r="CY155" i="1"/>
  <c r="GE155" i="1" s="1"/>
  <c r="EO155" i="1"/>
  <c r="AN155" i="1"/>
  <c r="FJ155" i="1" s="1"/>
  <c r="DT155" i="1"/>
  <c r="FH27" i="1"/>
  <c r="GX27" i="1" s="1"/>
  <c r="BG316" i="1"/>
  <c r="DR316" i="1"/>
  <c r="AL316" i="1"/>
  <c r="FH316" i="1" s="1"/>
  <c r="CW316" i="1"/>
  <c r="GC316" i="1" s="1"/>
  <c r="CB316" i="1"/>
  <c r="EM316" i="1"/>
  <c r="FV214" i="1"/>
  <c r="HL214" i="1" s="1"/>
  <c r="FY210" i="1"/>
  <c r="HO210" i="1" s="1"/>
  <c r="GJ209" i="1"/>
  <c r="GR91" i="1"/>
  <c r="HM91" i="1" s="1"/>
  <c r="FZ79" i="1"/>
  <c r="HP79" i="1" s="1"/>
  <c r="GR72" i="1"/>
  <c r="CE69" i="1"/>
  <c r="DU69" i="1"/>
  <c r="AO69" i="1"/>
  <c r="CZ69" i="1"/>
  <c r="GF69" i="1" s="1"/>
  <c r="BJ69" i="1"/>
  <c r="EP69" i="1"/>
  <c r="FW248" i="1"/>
  <c r="FT42" i="1"/>
  <c r="HJ42" i="1" s="1"/>
  <c r="CQ128" i="1"/>
  <c r="EG128" i="1"/>
  <c r="BA128" i="1"/>
  <c r="FW128" i="1" s="1"/>
  <c r="HM128" i="1" s="1"/>
  <c r="FB128" i="1"/>
  <c r="DL128" i="1"/>
  <c r="GR128" i="1" s="1"/>
  <c r="BV128" i="1"/>
  <c r="GM307" i="1"/>
  <c r="DZ114" i="1"/>
  <c r="CJ114" i="1"/>
  <c r="AT114" i="1"/>
  <c r="EU114" i="1"/>
  <c r="DE114" i="1"/>
  <c r="BO114" i="1"/>
  <c r="FK299" i="1"/>
  <c r="FN143" i="1"/>
  <c r="FE76" i="1"/>
  <c r="DO76" i="1"/>
  <c r="BY76" i="1"/>
  <c r="EJ76" i="1"/>
  <c r="BD76" i="1"/>
  <c r="CT76" i="1"/>
  <c r="DG10" i="1"/>
  <c r="AV10" i="1"/>
  <c r="EB10" i="1"/>
  <c r="CL10" i="1"/>
  <c r="EW10" i="1"/>
  <c r="BQ10" i="1"/>
  <c r="FR10" i="1" s="1"/>
  <c r="AO111" i="1"/>
  <c r="CZ111" i="1"/>
  <c r="BJ111" i="1"/>
  <c r="EP111" i="1"/>
  <c r="CE111" i="1"/>
  <c r="DU111" i="1"/>
  <c r="GU287" i="1"/>
  <c r="HP287" i="1" s="1"/>
  <c r="GH286" i="1"/>
  <c r="FV283" i="1"/>
  <c r="HL283" i="1" s="1"/>
  <c r="FY280" i="1"/>
  <c r="HO280" i="1" s="1"/>
  <c r="FO276" i="1"/>
  <c r="HE276" i="1" s="1"/>
  <c r="GF81" i="1"/>
  <c r="GI72" i="1"/>
  <c r="GD175" i="1"/>
  <c r="FV57" i="1"/>
  <c r="HL57" i="1" s="1"/>
  <c r="FT246" i="1"/>
  <c r="GJ59" i="1"/>
  <c r="GE245" i="1"/>
  <c r="GJ23" i="1"/>
  <c r="GM28" i="1"/>
  <c r="GQ311" i="1"/>
  <c r="HL311" i="1" s="1"/>
  <c r="FE230" i="1"/>
  <c r="CT230" i="1"/>
  <c r="AI231" i="1"/>
  <c r="DO230" i="1"/>
  <c r="BY230" i="1"/>
  <c r="EJ230" i="1"/>
  <c r="BD230" i="1"/>
  <c r="FZ230" i="1" s="1"/>
  <c r="CN138" i="1"/>
  <c r="AX138" i="1"/>
  <c r="EY138" i="1"/>
  <c r="BS138" i="1"/>
  <c r="ED138" i="1"/>
  <c r="DI138" i="1"/>
  <c r="GO138" i="1" s="1"/>
  <c r="BN316" i="1"/>
  <c r="AS316" i="1"/>
  <c r="FO316" i="1" s="1"/>
  <c r="CI316" i="1"/>
  <c r="DY316" i="1"/>
  <c r="DD316" i="1"/>
  <c r="ET316" i="1"/>
  <c r="FZ335" i="1"/>
  <c r="FO285" i="1"/>
  <c r="FO273" i="1"/>
  <c r="FJ272" i="1"/>
  <c r="GZ272" i="1" s="1"/>
  <c r="GJ74" i="1"/>
  <c r="HE74" i="1" s="1"/>
  <c r="FU72" i="1"/>
  <c r="HK72" i="1" s="1"/>
  <c r="HF71" i="1"/>
  <c r="BH69" i="1"/>
  <c r="DS69" i="1"/>
  <c r="CX69" i="1"/>
  <c r="GD69" i="1" s="1"/>
  <c r="CC69" i="1"/>
  <c r="AM69" i="1"/>
  <c r="FI69" i="1" s="1"/>
  <c r="GY69" i="1" s="1"/>
  <c r="EN69" i="1"/>
  <c r="FK55" i="1"/>
  <c r="HA55" i="1" s="1"/>
  <c r="FM50" i="1"/>
  <c r="HC50" i="1" s="1"/>
  <c r="GA24" i="1"/>
  <c r="GP311" i="1"/>
  <c r="FK110" i="1"/>
  <c r="HA110" i="1" s="1"/>
  <c r="GR159" i="1"/>
  <c r="HM159" i="1" s="1"/>
  <c r="GE344" i="1"/>
  <c r="EU352" i="1"/>
  <c r="DE352" i="1"/>
  <c r="BO352" i="1"/>
  <c r="AT352" i="1"/>
  <c r="FP352" i="1" s="1"/>
  <c r="HF352" i="1" s="1"/>
  <c r="CJ352" i="1"/>
  <c r="DZ352" i="1"/>
  <c r="GK352" i="1" s="1"/>
  <c r="GQ339" i="1"/>
  <c r="CQ162" i="1"/>
  <c r="BA162" i="1"/>
  <c r="FB162" i="1"/>
  <c r="DL162" i="1"/>
  <c r="BV162" i="1"/>
  <c r="EG162" i="1"/>
  <c r="BV155" i="1"/>
  <c r="CQ155" i="1"/>
  <c r="BA155" i="1"/>
  <c r="FW155" i="1" s="1"/>
  <c r="HM155" i="1" s="1"/>
  <c r="EG155" i="1"/>
  <c r="DL155" i="1"/>
  <c r="GR155" i="1" s="1"/>
  <c r="FB155" i="1"/>
  <c r="AA360" i="1"/>
  <c r="AV337" i="1"/>
  <c r="CL337" i="1"/>
  <c r="EW337" i="1"/>
  <c r="BQ337" i="1"/>
  <c r="DG337" i="1"/>
  <c r="EB337" i="1"/>
  <c r="FH152" i="1"/>
  <c r="GX152" i="1" s="1"/>
  <c r="FK286" i="1"/>
  <c r="HA286" i="1" s="1"/>
  <c r="GT81" i="1"/>
  <c r="FY73" i="1"/>
  <c r="FQ58" i="1"/>
  <c r="HG58" i="1" s="1"/>
  <c r="GP258" i="1"/>
  <c r="HK258" i="1" s="1"/>
  <c r="FW48" i="1"/>
  <c r="HM48" i="1" s="1"/>
  <c r="FS21" i="1"/>
  <c r="HI21" i="1" s="1"/>
  <c r="AV138" i="1"/>
  <c r="EW138" i="1"/>
  <c r="BQ138" i="1"/>
  <c r="DG138" i="1"/>
  <c r="EB138" i="1"/>
  <c r="CL138" i="1"/>
  <c r="GH300" i="1"/>
  <c r="HC300" i="1" s="1"/>
  <c r="GF167" i="1"/>
  <c r="BC154" i="1"/>
  <c r="CS154" i="1"/>
  <c r="EI154" i="1"/>
  <c r="FD154" i="1"/>
  <c r="DN154" i="1"/>
  <c r="BX154" i="1"/>
  <c r="FY154" i="1" s="1"/>
  <c r="GC17" i="1"/>
  <c r="FI278" i="1"/>
  <c r="GY278" i="1" s="1"/>
  <c r="FU265" i="1"/>
  <c r="HK265" i="1" s="1"/>
  <c r="GL257" i="1"/>
  <c r="BP60" i="1"/>
  <c r="CK60" i="1"/>
  <c r="AU60" i="1"/>
  <c r="EV60" i="1"/>
  <c r="EA60" i="1"/>
  <c r="DF60" i="1"/>
  <c r="GL47" i="1"/>
  <c r="GA311" i="1"/>
  <c r="HQ311" i="1" s="1"/>
  <c r="BH306" i="1"/>
  <c r="AM306" i="1"/>
  <c r="FI306" i="1" s="1"/>
  <c r="EN306" i="1"/>
  <c r="R329" i="1"/>
  <c r="CX306" i="1"/>
  <c r="DS306" i="1"/>
  <c r="CC306" i="1"/>
  <c r="R321" i="1"/>
  <c r="GD149" i="1"/>
  <c r="CO151" i="1"/>
  <c r="AY151" i="1"/>
  <c r="EE151" i="1"/>
  <c r="EZ151" i="1"/>
  <c r="DJ151" i="1"/>
  <c r="BT151" i="1"/>
  <c r="GX207" i="1"/>
  <c r="FH72" i="1"/>
  <c r="FH282" i="1"/>
  <c r="GX282" i="1" s="1"/>
  <c r="BG151" i="1"/>
  <c r="EM151" i="1"/>
  <c r="CW151" i="1"/>
  <c r="AL151" i="1"/>
  <c r="DR151" i="1"/>
  <c r="CB151" i="1"/>
  <c r="GE282" i="1"/>
  <c r="GZ282" i="1" s="1"/>
  <c r="HK71" i="1"/>
  <c r="GP252" i="1"/>
  <c r="HK252" i="1" s="1"/>
  <c r="GT53" i="1"/>
  <c r="GF46" i="1"/>
  <c r="HB121" i="1"/>
  <c r="GT318" i="1"/>
  <c r="FV335" i="1"/>
  <c r="GT334" i="1"/>
  <c r="HO334" i="1" s="1"/>
  <c r="DL154" i="1"/>
  <c r="FB154" i="1"/>
  <c r="CQ154" i="1"/>
  <c r="BA154" i="1"/>
  <c r="EG154" i="1"/>
  <c r="BV154" i="1"/>
  <c r="FH177" i="1"/>
  <c r="GX177" i="1" s="1"/>
  <c r="GU85" i="1"/>
  <c r="HI174" i="1"/>
  <c r="GD253" i="1"/>
  <c r="GY253" i="1" s="1"/>
  <c r="EG60" i="1"/>
  <c r="BA60" i="1"/>
  <c r="CQ60" i="1"/>
  <c r="BV60" i="1"/>
  <c r="FW60" i="1" s="1"/>
  <c r="DL60" i="1"/>
  <c r="FB60" i="1"/>
  <c r="HJ8" i="1"/>
  <c r="HP29" i="1"/>
  <c r="CO236" i="1"/>
  <c r="AD237" i="1"/>
  <c r="EZ236" i="1"/>
  <c r="BT236" i="1"/>
  <c r="DJ236" i="1"/>
  <c r="AY236" i="1"/>
  <c r="EE236" i="1"/>
  <c r="HF92" i="1"/>
  <c r="HP273" i="1"/>
  <c r="FN269" i="1"/>
  <c r="HD251" i="1"/>
  <c r="GN48" i="1"/>
  <c r="HI48" i="1" s="1"/>
  <c r="HH312" i="1"/>
  <c r="HN117" i="1"/>
  <c r="GL109" i="1"/>
  <c r="HG109" i="1" s="1"/>
  <c r="BK304" i="1"/>
  <c r="DA304" i="1"/>
  <c r="EQ304" i="1"/>
  <c r="CF304" i="1"/>
  <c r="DV304" i="1"/>
  <c r="AP304" i="1"/>
  <c r="HF152" i="1"/>
  <c r="HP333" i="1"/>
  <c r="HO187" i="1"/>
  <c r="GG177" i="1"/>
  <c r="GQ266" i="1"/>
  <c r="GA255" i="1"/>
  <c r="HQ255" i="1" s="1"/>
  <c r="FW253" i="1"/>
  <c r="HM253" i="1" s="1"/>
  <c r="GE25" i="1"/>
  <c r="GZ25" i="1" s="1"/>
  <c r="FT19" i="1"/>
  <c r="HJ19" i="1" s="1"/>
  <c r="GJ18" i="1"/>
  <c r="GM17" i="1"/>
  <c r="GV14" i="1"/>
  <c r="HQ14" i="1" s="1"/>
  <c r="FN35" i="1"/>
  <c r="HD35" i="1" s="1"/>
  <c r="DO124" i="1"/>
  <c r="FE124" i="1"/>
  <c r="BD124" i="1"/>
  <c r="BY124" i="1"/>
  <c r="EJ124" i="1"/>
  <c r="CT124" i="1"/>
  <c r="GV303" i="1"/>
  <c r="HQ303" i="1" s="1"/>
  <c r="EB126" i="1"/>
  <c r="EW126" i="1"/>
  <c r="DG126" i="1"/>
  <c r="BQ126" i="1"/>
  <c r="CL126" i="1"/>
  <c r="AV126" i="1"/>
  <c r="ER306" i="1"/>
  <c r="AQ306" i="1"/>
  <c r="CG306" i="1"/>
  <c r="DW306" i="1"/>
  <c r="BL306" i="1"/>
  <c r="V329" i="1"/>
  <c r="V321" i="1"/>
  <c r="DB306" i="1"/>
  <c r="BJ113" i="1"/>
  <c r="DU113" i="1"/>
  <c r="CE113" i="1"/>
  <c r="AO113" i="1"/>
  <c r="EP113" i="1"/>
  <c r="CZ113" i="1"/>
  <c r="FT344" i="1"/>
  <c r="HJ344" i="1" s="1"/>
  <c r="GV235" i="1"/>
  <c r="DJ33" i="1"/>
  <c r="CO33" i="1"/>
  <c r="EE33" i="1"/>
  <c r="AY33" i="1"/>
  <c r="BT33" i="1"/>
  <c r="EZ33" i="1"/>
  <c r="FW63" i="1"/>
  <c r="HM63" i="1" s="1"/>
  <c r="GM174" i="1"/>
  <c r="HH174" i="1" s="1"/>
  <c r="FJ243" i="1"/>
  <c r="GZ243" i="1" s="1"/>
  <c r="FW35" i="1"/>
  <c r="HM35" i="1" s="1"/>
  <c r="GN31" i="1"/>
  <c r="GO28" i="1"/>
  <c r="BZ327" i="1"/>
  <c r="CU327" i="1"/>
  <c r="BE327" i="1"/>
  <c r="GA327" i="1" s="1"/>
  <c r="FF327" i="1"/>
  <c r="EK327" i="1"/>
  <c r="DP327" i="1"/>
  <c r="EP139" i="1"/>
  <c r="CE139" i="1"/>
  <c r="AO139" i="1"/>
  <c r="FK139" i="1" s="1"/>
  <c r="BJ139" i="1"/>
  <c r="CZ139" i="1"/>
  <c r="GF139" i="1" s="1"/>
  <c r="DU139" i="1"/>
  <c r="FY300" i="1"/>
  <c r="GR167" i="1"/>
  <c r="V166" i="1"/>
  <c r="ER165" i="1"/>
  <c r="DB165" i="1"/>
  <c r="BL165" i="1"/>
  <c r="DW165" i="1"/>
  <c r="CG165" i="1"/>
  <c r="AQ165" i="1"/>
  <c r="FM165" i="1" s="1"/>
  <c r="CL155" i="1"/>
  <c r="AV155" i="1"/>
  <c r="FR155" i="1" s="1"/>
  <c r="EB155" i="1"/>
  <c r="BQ155" i="1"/>
  <c r="DG155" i="1"/>
  <c r="EW155" i="1"/>
  <c r="FX97" i="1"/>
  <c r="HN97" i="1" s="1"/>
  <c r="GV96" i="1"/>
  <c r="GF213" i="1"/>
  <c r="HA213" i="1" s="1"/>
  <c r="FQ94" i="1"/>
  <c r="HG94" i="1" s="1"/>
  <c r="AW69" i="1"/>
  <c r="CM69" i="1"/>
  <c r="EC69" i="1"/>
  <c r="BR69" i="1"/>
  <c r="FS69" i="1" s="1"/>
  <c r="HI69" i="1" s="1"/>
  <c r="EX69" i="1"/>
  <c r="DH69" i="1"/>
  <c r="GN69" i="1" s="1"/>
  <c r="GA54" i="1"/>
  <c r="HQ54" i="1" s="1"/>
  <c r="FR48" i="1"/>
  <c r="HH48" i="1" s="1"/>
  <c r="GV45" i="1"/>
  <c r="GU17" i="1"/>
  <c r="FY11" i="1"/>
  <c r="HO11" i="1" s="1"/>
  <c r="FS303" i="1"/>
  <c r="EH137" i="1"/>
  <c r="BB137" i="1"/>
  <c r="FC137" i="1"/>
  <c r="BW137" i="1"/>
  <c r="DM137" i="1"/>
  <c r="CR137" i="1"/>
  <c r="BI352" i="1"/>
  <c r="EO352" i="1"/>
  <c r="DT352" i="1"/>
  <c r="CY352" i="1"/>
  <c r="CD352" i="1"/>
  <c r="AN352" i="1"/>
  <c r="FJ352" i="1" s="1"/>
  <c r="DZ362" i="1"/>
  <c r="BO362" i="1"/>
  <c r="DE362" i="1"/>
  <c r="CJ362" i="1"/>
  <c r="AT362" i="1"/>
  <c r="EU362" i="1"/>
  <c r="GN235" i="1"/>
  <c r="HI235" i="1" s="1"/>
  <c r="GQ143" i="1"/>
  <c r="DX77" i="1"/>
  <c r="DC77" i="1"/>
  <c r="CH77" i="1"/>
  <c r="ES77" i="1"/>
  <c r="BM77" i="1"/>
  <c r="AR77" i="1"/>
  <c r="FN77" i="1" s="1"/>
  <c r="CY77" i="1"/>
  <c r="CD77" i="1"/>
  <c r="AN77" i="1"/>
  <c r="DT77" i="1"/>
  <c r="BI77" i="1"/>
  <c r="EO77" i="1"/>
  <c r="BN302" i="1"/>
  <c r="ET302" i="1"/>
  <c r="DY302" i="1"/>
  <c r="AS302" i="1"/>
  <c r="FO302" i="1" s="1"/>
  <c r="DD302" i="1"/>
  <c r="CI302" i="1"/>
  <c r="GC301" i="1"/>
  <c r="GS210" i="1"/>
  <c r="GV208" i="1"/>
  <c r="FN209" i="1"/>
  <c r="HD209" i="1" s="1"/>
  <c r="FV91" i="1"/>
  <c r="FQ252" i="1"/>
  <c r="HG252" i="1" s="1"/>
  <c r="GK52" i="1"/>
  <c r="HF52" i="1" s="1"/>
  <c r="CX136" i="1"/>
  <c r="DS136" i="1"/>
  <c r="AM136" i="1"/>
  <c r="FI136" i="1" s="1"/>
  <c r="EN136" i="1"/>
  <c r="BH136" i="1"/>
  <c r="CC136" i="1"/>
  <c r="FM127" i="1"/>
  <c r="HC127" i="1" s="1"/>
  <c r="GF326" i="1"/>
  <c r="HA326" i="1" s="1"/>
  <c r="EN126" i="1"/>
  <c r="DS126" i="1"/>
  <c r="CC126" i="1"/>
  <c r="AM126" i="1"/>
  <c r="BH126" i="1"/>
  <c r="CX126" i="1"/>
  <c r="BU355" i="1"/>
  <c r="DK355" i="1"/>
  <c r="FA355" i="1"/>
  <c r="AZ355" i="1"/>
  <c r="EF355" i="1"/>
  <c r="CP355" i="1"/>
  <c r="BH347" i="1"/>
  <c r="CC347" i="1"/>
  <c r="EN347" i="1"/>
  <c r="AM347" i="1"/>
  <c r="DS347" i="1"/>
  <c r="CX347" i="1"/>
  <c r="DD354" i="1"/>
  <c r="GJ354" i="1" s="1"/>
  <c r="BN354" i="1"/>
  <c r="ET354" i="1"/>
  <c r="DY354" i="1"/>
  <c r="CI354" i="1"/>
  <c r="AS354" i="1"/>
  <c r="Y361" i="1"/>
  <c r="CJ338" i="1"/>
  <c r="DE338" i="1"/>
  <c r="GK338" i="1" s="1"/>
  <c r="EU338" i="1"/>
  <c r="DZ338" i="1"/>
  <c r="BO338" i="1"/>
  <c r="AT338" i="1"/>
  <c r="FP338" i="1" s="1"/>
  <c r="HF338" i="1" s="1"/>
  <c r="AR145" i="1"/>
  <c r="DX145" i="1"/>
  <c r="CH145" i="1"/>
  <c r="ES145" i="1"/>
  <c r="DC145" i="1"/>
  <c r="BM145" i="1"/>
  <c r="GU208" i="1"/>
  <c r="HP208" i="1" s="1"/>
  <c r="FM209" i="1"/>
  <c r="HC209" i="1" s="1"/>
  <c r="FM271" i="1"/>
  <c r="HC271" i="1" s="1"/>
  <c r="GR265" i="1"/>
  <c r="FQ64" i="1"/>
  <c r="HG64" i="1" s="1"/>
  <c r="GQ59" i="1"/>
  <c r="GL45" i="1"/>
  <c r="GO35" i="1"/>
  <c r="FY5" i="1"/>
  <c r="HO5" i="1" s="1"/>
  <c r="AH231" i="1"/>
  <c r="FD230" i="1"/>
  <c r="BX230" i="1"/>
  <c r="CS230" i="1"/>
  <c r="DN230" i="1"/>
  <c r="GT230" i="1" s="1"/>
  <c r="EI230" i="1"/>
  <c r="BC230" i="1"/>
  <c r="FY230" i="1" s="1"/>
  <c r="CM119" i="1"/>
  <c r="EC119" i="1"/>
  <c r="AW119" i="1"/>
  <c r="BR119" i="1"/>
  <c r="EX119" i="1"/>
  <c r="DH119" i="1"/>
  <c r="GN119" i="1" s="1"/>
  <c r="BM316" i="1"/>
  <c r="AR316" i="1"/>
  <c r="FN316" i="1" s="1"/>
  <c r="CH316" i="1"/>
  <c r="DX316" i="1"/>
  <c r="DC316" i="1"/>
  <c r="ES316" i="1"/>
  <c r="GH152" i="1"/>
  <c r="HC152" i="1" s="1"/>
  <c r="FL143" i="1"/>
  <c r="HB143" i="1" s="1"/>
  <c r="FH331" i="1"/>
  <c r="GX331" i="1" s="1"/>
  <c r="EM323" i="1"/>
  <c r="CW323" i="1"/>
  <c r="DR323" i="1"/>
  <c r="CB323" i="1"/>
  <c r="BG323" i="1"/>
  <c r="AL323" i="1"/>
  <c r="FP213" i="1"/>
  <c r="HF213" i="1" s="1"/>
  <c r="FS214" i="1"/>
  <c r="HI214" i="1" s="1"/>
  <c r="GO91" i="1"/>
  <c r="FZ87" i="1"/>
  <c r="HP87" i="1" s="1"/>
  <c r="GO263" i="1"/>
  <c r="GJ175" i="1"/>
  <c r="HE175" i="1" s="1"/>
  <c r="GO253" i="1"/>
  <c r="FL57" i="1"/>
  <c r="HB57" i="1" s="1"/>
  <c r="GJ247" i="1"/>
  <c r="GH258" i="1"/>
  <c r="GG172" i="1"/>
  <c r="FZ47" i="1"/>
  <c r="HP47" i="1" s="1"/>
  <c r="GQ43" i="1"/>
  <c r="FX37" i="1"/>
  <c r="HN37" i="1" s="1"/>
  <c r="GF4" i="1"/>
  <c r="FP303" i="1"/>
  <c r="HF303" i="1" s="1"/>
  <c r="EJ119" i="1"/>
  <c r="CT119" i="1"/>
  <c r="BD119" i="1"/>
  <c r="FZ119" i="1" s="1"/>
  <c r="FE119" i="1"/>
  <c r="DO119" i="1"/>
  <c r="BY119" i="1"/>
  <c r="EE305" i="1"/>
  <c r="CO305" i="1"/>
  <c r="BT305" i="1"/>
  <c r="AD328" i="1"/>
  <c r="AY305" i="1"/>
  <c r="EZ305" i="1"/>
  <c r="DJ305" i="1"/>
  <c r="GP305" i="1" s="1"/>
  <c r="FZ340" i="1"/>
  <c r="HP340" i="1" s="1"/>
  <c r="DE236" i="1"/>
  <c r="GK236" i="1" s="1"/>
  <c r="EU236" i="1"/>
  <c r="BO236" i="1"/>
  <c r="Y237" i="1"/>
  <c r="CJ236" i="1"/>
  <c r="DZ236" i="1"/>
  <c r="AT236" i="1"/>
  <c r="FP236" i="1" s="1"/>
  <c r="HF236" i="1" s="1"/>
  <c r="CC348" i="1"/>
  <c r="AM348" i="1"/>
  <c r="FI348" i="1" s="1"/>
  <c r="BH348" i="1"/>
  <c r="DS348" i="1"/>
  <c r="EN348" i="1"/>
  <c r="CX348" i="1"/>
  <c r="FH270" i="1"/>
  <c r="GX270" i="1" s="1"/>
  <c r="FU285" i="1"/>
  <c r="HK285" i="1" s="1"/>
  <c r="GM83" i="1"/>
  <c r="GS177" i="1"/>
  <c r="HN177" i="1" s="1"/>
  <c r="GS73" i="1"/>
  <c r="HN73" i="1" s="1"/>
  <c r="GR64" i="1"/>
  <c r="FL250" i="1"/>
  <c r="HB250" i="1" s="1"/>
  <c r="FK172" i="1"/>
  <c r="HA172" i="1" s="1"/>
  <c r="GU21" i="1"/>
  <c r="HP21" i="1" s="1"/>
  <c r="FN17" i="1"/>
  <c r="HD17" i="1" s="1"/>
  <c r="FQ30" i="1"/>
  <c r="HG30" i="1" s="1"/>
  <c r="DX129" i="1"/>
  <c r="CH129" i="1"/>
  <c r="AR129" i="1"/>
  <c r="FN129" i="1" s="1"/>
  <c r="HD129" i="1" s="1"/>
  <c r="ES129" i="1"/>
  <c r="DC129" i="1"/>
  <c r="GI129" i="1" s="1"/>
  <c r="BM129" i="1"/>
  <c r="FA139" i="1"/>
  <c r="BU139" i="1"/>
  <c r="DK139" i="1"/>
  <c r="EF139" i="1"/>
  <c r="AZ139" i="1"/>
  <c r="FV139" i="1" s="1"/>
  <c r="CP139" i="1"/>
  <c r="AU314" i="1"/>
  <c r="BP314" i="1"/>
  <c r="CK314" i="1"/>
  <c r="EV314" i="1"/>
  <c r="DF314" i="1"/>
  <c r="GL314" i="1" s="1"/>
  <c r="EA314" i="1"/>
  <c r="GE358" i="1"/>
  <c r="GF343" i="1"/>
  <c r="EH345" i="1"/>
  <c r="FC345" i="1"/>
  <c r="DM345" i="1"/>
  <c r="GS345" i="1" s="1"/>
  <c r="BW345" i="1"/>
  <c r="BB345" i="1"/>
  <c r="FX345" i="1" s="1"/>
  <c r="CR345" i="1"/>
  <c r="GC312" i="1"/>
  <c r="FY83" i="1"/>
  <c r="HO83" i="1" s="1"/>
  <c r="GH79" i="1"/>
  <c r="GL75" i="1"/>
  <c r="HG75" i="1" s="1"/>
  <c r="GQ64" i="1"/>
  <c r="HL64" i="1" s="1"/>
  <c r="GL254" i="1"/>
  <c r="GV59" i="1"/>
  <c r="FN54" i="1"/>
  <c r="FX24" i="1"/>
  <c r="HN24" i="1" s="1"/>
  <c r="GN46" i="1"/>
  <c r="FQ35" i="1"/>
  <c r="HG35" i="1" s="1"/>
  <c r="GE9" i="1"/>
  <c r="GZ9" i="1" s="1"/>
  <c r="AX133" i="1"/>
  <c r="FT133" i="1" s="1"/>
  <c r="DI133" i="1"/>
  <c r="BS133" i="1"/>
  <c r="AC134" i="1"/>
  <c r="ED133" i="1"/>
  <c r="CN133" i="1"/>
  <c r="EY133" i="1"/>
  <c r="FX110" i="1"/>
  <c r="GS110" i="1"/>
  <c r="GL167" i="1"/>
  <c r="GI235" i="1"/>
  <c r="HD235" i="1" s="1"/>
  <c r="DV155" i="1"/>
  <c r="CF155" i="1"/>
  <c r="AP155" i="1"/>
  <c r="EQ155" i="1"/>
  <c r="DA155" i="1"/>
  <c r="BK155" i="1"/>
  <c r="DV147" i="1"/>
  <c r="CF147" i="1"/>
  <c r="AP147" i="1"/>
  <c r="DA147" i="1"/>
  <c r="GG147" i="1" s="1"/>
  <c r="EQ147" i="1"/>
  <c r="BK147" i="1"/>
  <c r="GC19" i="1"/>
  <c r="FY283" i="1"/>
  <c r="HO283" i="1" s="1"/>
  <c r="GJ278" i="1"/>
  <c r="HE278" i="1" s="1"/>
  <c r="FU275" i="1"/>
  <c r="HK275" i="1" s="1"/>
  <c r="FM64" i="1"/>
  <c r="HC64" i="1" s="1"/>
  <c r="FY248" i="1"/>
  <c r="GO260" i="1"/>
  <c r="HJ260" i="1" s="1"/>
  <c r="GR246" i="1"/>
  <c r="HM246" i="1" s="1"/>
  <c r="GM258" i="1"/>
  <c r="GS53" i="1"/>
  <c r="FT25" i="1"/>
  <c r="HJ25" i="1" s="1"/>
  <c r="FO24" i="1"/>
  <c r="HE24" i="1" s="1"/>
  <c r="FJ23" i="1"/>
  <c r="GZ23" i="1" s="1"/>
  <c r="GI19" i="1"/>
  <c r="HD19" i="1" s="1"/>
  <c r="GP14" i="1"/>
  <c r="HK14" i="1" s="1"/>
  <c r="GE6" i="1"/>
  <c r="EA323" i="1"/>
  <c r="DF323" i="1"/>
  <c r="GL323" i="1" s="1"/>
  <c r="EV323" i="1"/>
  <c r="CK323" i="1"/>
  <c r="AU323" i="1"/>
  <c r="BP323" i="1"/>
  <c r="GO116" i="1"/>
  <c r="GQ344" i="1"/>
  <c r="HL344" i="1" s="1"/>
  <c r="GJ340" i="1"/>
  <c r="FV332" i="1"/>
  <c r="HL332" i="1" s="1"/>
  <c r="GC20" i="1"/>
  <c r="GX20" i="1" s="1"/>
  <c r="GJ75" i="1"/>
  <c r="HE75" i="1" s="1"/>
  <c r="FY65" i="1"/>
  <c r="FP41" i="1"/>
  <c r="HF41" i="1" s="1"/>
  <c r="FR34" i="1"/>
  <c r="HH34" i="1" s="1"/>
  <c r="AI325" i="1"/>
  <c r="FE324" i="1"/>
  <c r="EJ324" i="1"/>
  <c r="DO324" i="1"/>
  <c r="BD324" i="1"/>
  <c r="CT324" i="1"/>
  <c r="BY324" i="1"/>
  <c r="GA118" i="1"/>
  <c r="HQ118" i="1" s="1"/>
  <c r="FW127" i="1"/>
  <c r="HM127" i="1" s="1"/>
  <c r="BE317" i="1"/>
  <c r="CU317" i="1"/>
  <c r="BZ317" i="1"/>
  <c r="DP317" i="1"/>
  <c r="FF317" i="1"/>
  <c r="EK317" i="1"/>
  <c r="FD114" i="1"/>
  <c r="DN114" i="1"/>
  <c r="GT114" i="1" s="1"/>
  <c r="BX114" i="1"/>
  <c r="CS114" i="1"/>
  <c r="BC114" i="1"/>
  <c r="EI114" i="1"/>
  <c r="FT299" i="1"/>
  <c r="HJ299" i="1" s="1"/>
  <c r="GF341" i="1"/>
  <c r="GL339" i="1"/>
  <c r="FH244" i="1"/>
  <c r="GX244" i="1" s="1"/>
  <c r="EM163" i="1"/>
  <c r="DR163" i="1"/>
  <c r="BG163" i="1"/>
  <c r="CB163" i="1"/>
  <c r="AL163" i="1"/>
  <c r="CW163" i="1"/>
  <c r="GM262" i="1"/>
  <c r="HH262" i="1" s="1"/>
  <c r="FP256" i="1"/>
  <c r="HF256" i="1" s="1"/>
  <c r="DC68" i="1"/>
  <c r="AR68" i="1"/>
  <c r="FN68" i="1" s="1"/>
  <c r="CH68" i="1"/>
  <c r="DX68" i="1"/>
  <c r="BM68" i="1"/>
  <c r="ES68" i="1"/>
  <c r="FS22" i="1"/>
  <c r="HI22" i="1" s="1"/>
  <c r="GF37" i="1"/>
  <c r="GR32" i="1"/>
  <c r="GE309" i="1"/>
  <c r="BT314" i="1"/>
  <c r="EZ314" i="1"/>
  <c r="CO314" i="1"/>
  <c r="AY314" i="1"/>
  <c r="FU314" i="1" s="1"/>
  <c r="DJ314" i="1"/>
  <c r="EE314" i="1"/>
  <c r="GK148" i="1"/>
  <c r="HF148" i="1" s="1"/>
  <c r="CK151" i="1"/>
  <c r="AU151" i="1"/>
  <c r="BP151" i="1"/>
  <c r="EV151" i="1"/>
  <c r="DF151" i="1"/>
  <c r="GL151" i="1" s="1"/>
  <c r="EA151" i="1"/>
  <c r="U360" i="1"/>
  <c r="CF337" i="1"/>
  <c r="AP337" i="1"/>
  <c r="EQ337" i="1"/>
  <c r="DV337" i="1"/>
  <c r="GG337" i="1" s="1"/>
  <c r="DA337" i="1"/>
  <c r="BK337" i="1"/>
  <c r="CF268" i="1"/>
  <c r="BK268" i="1"/>
  <c r="DV268" i="1"/>
  <c r="DA268" i="1"/>
  <c r="GG268" i="1" s="1"/>
  <c r="EQ268" i="1"/>
  <c r="AP268" i="1"/>
  <c r="FE10" i="1"/>
  <c r="DO10" i="1"/>
  <c r="BD10" i="1"/>
  <c r="EJ10" i="1"/>
  <c r="CT10" i="1"/>
  <c r="BY10" i="1"/>
  <c r="FZ10" i="1" s="1"/>
  <c r="EO302" i="1"/>
  <c r="BI302" i="1"/>
  <c r="DT302" i="1"/>
  <c r="AN302" i="1"/>
  <c r="FJ302" i="1" s="1"/>
  <c r="GZ302" i="1" s="1"/>
  <c r="CD302" i="1"/>
  <c r="CY302" i="1"/>
  <c r="GE302" i="1" s="1"/>
  <c r="AT10" i="1"/>
  <c r="DZ10" i="1"/>
  <c r="DE10" i="1"/>
  <c r="EU10" i="1"/>
  <c r="CJ10" i="1"/>
  <c r="BO10" i="1"/>
  <c r="FP10" i="1" s="1"/>
  <c r="CB119" i="1"/>
  <c r="DR119" i="1"/>
  <c r="AL119" i="1"/>
  <c r="EM119" i="1"/>
  <c r="CW119" i="1"/>
  <c r="BG119" i="1"/>
  <c r="GM213" i="1"/>
  <c r="HH213" i="1" s="1"/>
  <c r="GS94" i="1"/>
  <c r="GA93" i="1"/>
  <c r="HQ93" i="1" s="1"/>
  <c r="GK74" i="1"/>
  <c r="HF74" i="1" s="1"/>
  <c r="FT251" i="1"/>
  <c r="DA60" i="1"/>
  <c r="AP60" i="1"/>
  <c r="DV60" i="1"/>
  <c r="CF60" i="1"/>
  <c r="EQ60" i="1"/>
  <c r="GG60" i="1" s="1"/>
  <c r="BK60" i="1"/>
  <c r="FN172" i="1"/>
  <c r="HD172" i="1" s="1"/>
  <c r="GD25" i="1"/>
  <c r="GY25" i="1" s="1"/>
  <c r="FZ28" i="1"/>
  <c r="HP28" i="1" s="1"/>
  <c r="GK121" i="1"/>
  <c r="HF121" i="1" s="1"/>
  <c r="BC317" i="1"/>
  <c r="BX317" i="1"/>
  <c r="CS317" i="1"/>
  <c r="DN317" i="1"/>
  <c r="FD317" i="1"/>
  <c r="EI317" i="1"/>
  <c r="BV122" i="1"/>
  <c r="EG122" i="1"/>
  <c r="BA122" i="1"/>
  <c r="FB122" i="1"/>
  <c r="CQ122" i="1"/>
  <c r="DL122" i="1"/>
  <c r="FP159" i="1"/>
  <c r="HF159" i="1" s="1"/>
  <c r="FH118" i="1"/>
  <c r="GX118" i="1" s="1"/>
  <c r="FZ93" i="1"/>
  <c r="HP93" i="1" s="1"/>
  <c r="FR177" i="1"/>
  <c r="HH177" i="1" s="1"/>
  <c r="GH261" i="1"/>
  <c r="HC261" i="1" s="1"/>
  <c r="GV55" i="1"/>
  <c r="HQ55" i="1" s="1"/>
  <c r="GK48" i="1"/>
  <c r="HF48" i="1" s="1"/>
  <c r="GQ46" i="1"/>
  <c r="HL46" i="1" s="1"/>
  <c r="GS8" i="1"/>
  <c r="GO4" i="1"/>
  <c r="HJ4" i="1" s="1"/>
  <c r="FO121" i="1"/>
  <c r="HE121" i="1" s="1"/>
  <c r="BW327" i="1"/>
  <c r="CR327" i="1"/>
  <c r="BB327" i="1"/>
  <c r="FC327" i="1"/>
  <c r="EH327" i="1"/>
  <c r="DM327" i="1"/>
  <c r="GK307" i="1"/>
  <c r="BM114" i="1"/>
  <c r="DX114" i="1"/>
  <c r="CH114" i="1"/>
  <c r="AR114" i="1"/>
  <c r="ES114" i="1"/>
  <c r="DC114" i="1"/>
  <c r="GD299" i="1"/>
  <c r="DM359" i="1"/>
  <c r="FC359" i="1"/>
  <c r="BW359" i="1"/>
  <c r="EH359" i="1"/>
  <c r="BB359" i="1"/>
  <c r="CR359" i="1"/>
  <c r="CS236" i="1"/>
  <c r="BC236" i="1"/>
  <c r="FY236" i="1" s="1"/>
  <c r="EI236" i="1"/>
  <c r="AH237" i="1"/>
  <c r="BX236" i="1"/>
  <c r="FD236" i="1"/>
  <c r="DN236" i="1"/>
  <c r="GU141" i="1"/>
  <c r="EZ336" i="1"/>
  <c r="DJ336" i="1"/>
  <c r="GP336" i="1" s="1"/>
  <c r="CO336" i="1"/>
  <c r="BT336" i="1"/>
  <c r="AY336" i="1"/>
  <c r="EE336" i="1"/>
  <c r="GC47" i="1"/>
  <c r="GQ210" i="1"/>
  <c r="HL210" i="1" s="1"/>
  <c r="GD81" i="1"/>
  <c r="FT72" i="1"/>
  <c r="HJ72" i="1" s="1"/>
  <c r="GQ174" i="1"/>
  <c r="FJ55" i="1"/>
  <c r="GZ55" i="1" s="1"/>
  <c r="GK54" i="1"/>
  <c r="FL50" i="1"/>
  <c r="HB50" i="1" s="1"/>
  <c r="BS132" i="1"/>
  <c r="AX132" i="1"/>
  <c r="FT132" i="1" s="1"/>
  <c r="CN132" i="1"/>
  <c r="ED132" i="1"/>
  <c r="EY132" i="1"/>
  <c r="DI132" i="1"/>
  <c r="GO132" i="1" s="1"/>
  <c r="GD135" i="1"/>
  <c r="GY135" i="1" s="1"/>
  <c r="BA317" i="1"/>
  <c r="BV317" i="1"/>
  <c r="CQ317" i="1"/>
  <c r="DL317" i="1"/>
  <c r="FB317" i="1"/>
  <c r="EG317" i="1"/>
  <c r="GP109" i="1"/>
  <c r="HK109" i="1" s="1"/>
  <c r="FP299" i="1"/>
  <c r="HF299" i="1" s="1"/>
  <c r="GI159" i="1"/>
  <c r="GH148" i="1"/>
  <c r="BH154" i="1"/>
  <c r="AM154" i="1"/>
  <c r="CC154" i="1"/>
  <c r="DS154" i="1"/>
  <c r="EN154" i="1"/>
  <c r="CX154" i="1"/>
  <c r="CC169" i="1"/>
  <c r="AM169" i="1"/>
  <c r="EN169" i="1"/>
  <c r="CX169" i="1"/>
  <c r="BH169" i="1"/>
  <c r="DS169" i="1"/>
  <c r="GC79" i="1"/>
  <c r="FH326" i="1"/>
  <c r="GX326" i="1" s="1"/>
  <c r="GA209" i="1"/>
  <c r="HQ209" i="1" s="1"/>
  <c r="FK91" i="1"/>
  <c r="HA91" i="1" s="1"/>
  <c r="GF18" i="1"/>
  <c r="FN49" i="1"/>
  <c r="HD49" i="1" s="1"/>
  <c r="GH121" i="1"/>
  <c r="HC121" i="1" s="1"/>
  <c r="EV115" i="1"/>
  <c r="AU115" i="1"/>
  <c r="FQ115" i="1" s="1"/>
  <c r="DF115" i="1"/>
  <c r="EA115" i="1"/>
  <c r="CK115" i="1"/>
  <c r="BP115" i="1"/>
  <c r="DA305" i="1"/>
  <c r="BK305" i="1"/>
  <c r="U328" i="1"/>
  <c r="EQ305" i="1"/>
  <c r="DV305" i="1"/>
  <c r="CF305" i="1"/>
  <c r="AP305" i="1"/>
  <c r="GU334" i="1"/>
  <c r="HP334" i="1" s="1"/>
  <c r="FC169" i="1"/>
  <c r="DM169" i="1"/>
  <c r="GS169" i="1" s="1"/>
  <c r="BW169" i="1"/>
  <c r="BB169" i="1"/>
  <c r="FX169" i="1" s="1"/>
  <c r="HN169" i="1" s="1"/>
  <c r="EH169" i="1"/>
  <c r="CR169" i="1"/>
  <c r="FS331" i="1"/>
  <c r="HI331" i="1" s="1"/>
  <c r="GC57" i="1"/>
  <c r="GX57" i="1" s="1"/>
  <c r="GT95" i="1"/>
  <c r="GD95" i="1"/>
  <c r="FO93" i="1"/>
  <c r="HE93" i="1" s="1"/>
  <c r="GM92" i="1"/>
  <c r="HM186" i="1"/>
  <c r="GF276" i="1"/>
  <c r="HA276" i="1" s="1"/>
  <c r="GL274" i="1"/>
  <c r="HG274" i="1" s="1"/>
  <c r="GR272" i="1"/>
  <c r="GN256" i="1"/>
  <c r="FL174" i="1"/>
  <c r="HB174" i="1" s="1"/>
  <c r="GR242" i="1"/>
  <c r="FX47" i="1"/>
  <c r="HN47" i="1" s="1"/>
  <c r="GT21" i="1"/>
  <c r="GH40" i="1"/>
  <c r="GD12" i="1"/>
  <c r="GY12" i="1" s="1"/>
  <c r="GT27" i="1"/>
  <c r="GH309" i="1"/>
  <c r="HC309" i="1" s="1"/>
  <c r="FZ117" i="1"/>
  <c r="HP117" i="1" s="1"/>
  <c r="GP307" i="1"/>
  <c r="HK307" i="1" s="1"/>
  <c r="DH125" i="1"/>
  <c r="EX125" i="1"/>
  <c r="BR125" i="1"/>
  <c r="EC125" i="1"/>
  <c r="CM125" i="1"/>
  <c r="AW125" i="1"/>
  <c r="FX149" i="1"/>
  <c r="FH42" i="1"/>
  <c r="GX42" i="1" s="1"/>
  <c r="FJ215" i="1"/>
  <c r="GZ215" i="1" s="1"/>
  <c r="GD209" i="1"/>
  <c r="GV82" i="1"/>
  <c r="FN272" i="1"/>
  <c r="HD272" i="1" s="1"/>
  <c r="GD261" i="1"/>
  <c r="GY261" i="1" s="1"/>
  <c r="FT56" i="1"/>
  <c r="HJ56" i="1" s="1"/>
  <c r="FS52" i="1"/>
  <c r="HI52" i="1" s="1"/>
  <c r="GV34" i="1"/>
  <c r="CF327" i="1"/>
  <c r="BK327" i="1"/>
  <c r="AP327" i="1"/>
  <c r="EQ327" i="1"/>
  <c r="DV327" i="1"/>
  <c r="DA327" i="1"/>
  <c r="FQ308" i="1"/>
  <c r="HG308" i="1" s="1"/>
  <c r="AN305" i="1"/>
  <c r="CY305" i="1"/>
  <c r="GE305" i="1" s="1"/>
  <c r="BI305" i="1"/>
  <c r="DT305" i="1"/>
  <c r="S328" i="1"/>
  <c r="CD305" i="1"/>
  <c r="EO305" i="1"/>
  <c r="FO149" i="1"/>
  <c r="HE149" i="1" s="1"/>
  <c r="GQ141" i="1"/>
  <c r="FH273" i="1"/>
  <c r="GX273" i="1" s="1"/>
  <c r="GH284" i="1"/>
  <c r="HC284" i="1" s="1"/>
  <c r="GP272" i="1"/>
  <c r="HK272" i="1" s="1"/>
  <c r="FK260" i="1"/>
  <c r="FN246" i="1"/>
  <c r="HD246" i="1" s="1"/>
  <c r="GD258" i="1"/>
  <c r="GY258" i="1" s="1"/>
  <c r="FR43" i="1"/>
  <c r="GO229" i="1"/>
  <c r="DP126" i="1"/>
  <c r="FF126" i="1"/>
  <c r="EK126" i="1"/>
  <c r="BZ126" i="1"/>
  <c r="BE126" i="1"/>
  <c r="GA126" i="1" s="1"/>
  <c r="CU126" i="1"/>
  <c r="BU306" i="1"/>
  <c r="AZ306" i="1"/>
  <c r="AE321" i="1"/>
  <c r="FA306" i="1"/>
  <c r="AE329" i="1"/>
  <c r="DK306" i="1"/>
  <c r="EF306" i="1"/>
  <c r="CP306" i="1"/>
  <c r="ED113" i="1"/>
  <c r="BS113" i="1"/>
  <c r="DI113" i="1"/>
  <c r="GO113" i="1" s="1"/>
  <c r="EY113" i="1"/>
  <c r="CN113" i="1"/>
  <c r="AX113" i="1"/>
  <c r="FQ148" i="1"/>
  <c r="HG148" i="1" s="1"/>
  <c r="GJ143" i="1"/>
  <c r="FH4" i="1"/>
  <c r="GX4" i="1" s="1"/>
  <c r="FY285" i="1"/>
  <c r="HO285" i="1" s="1"/>
  <c r="GJ283" i="1"/>
  <c r="FW282" i="1"/>
  <c r="HM282" i="1" s="1"/>
  <c r="FZ270" i="1"/>
  <c r="HP270" i="1" s="1"/>
  <c r="GM175" i="1"/>
  <c r="HH175" i="1" s="1"/>
  <c r="GF255" i="1"/>
  <c r="FW261" i="1"/>
  <c r="HM261" i="1" s="1"/>
  <c r="GS23" i="1"/>
  <c r="FY20" i="1"/>
  <c r="GK38" i="1"/>
  <c r="HF38" i="1" s="1"/>
  <c r="FV35" i="1"/>
  <c r="HL35" i="1" s="1"/>
  <c r="GS29" i="1"/>
  <c r="FS28" i="1"/>
  <c r="HI28" i="1" s="1"/>
  <c r="DT136" i="1"/>
  <c r="EO136" i="1"/>
  <c r="CY136" i="1"/>
  <c r="BI136" i="1"/>
  <c r="CD136" i="1"/>
  <c r="AN136" i="1"/>
  <c r="FS112" i="1"/>
  <c r="HI112" i="1" s="1"/>
  <c r="EE123" i="1"/>
  <c r="CO123" i="1"/>
  <c r="AY123" i="1"/>
  <c r="EZ123" i="1"/>
  <c r="DJ123" i="1"/>
  <c r="BT123" i="1"/>
  <c r="GK300" i="1"/>
  <c r="FN167" i="1"/>
  <c r="HD167" i="1" s="1"/>
  <c r="BN355" i="1"/>
  <c r="DD355" i="1"/>
  <c r="DY355" i="1"/>
  <c r="AS355" i="1"/>
  <c r="FO355" i="1" s="1"/>
  <c r="CI355" i="1"/>
  <c r="ET355" i="1"/>
  <c r="DM33" i="1"/>
  <c r="FC33" i="1"/>
  <c r="BB33" i="1"/>
  <c r="EH33" i="1"/>
  <c r="CR33" i="1"/>
  <c r="BW33" i="1"/>
  <c r="DN111" i="1"/>
  <c r="BX111" i="1"/>
  <c r="CS111" i="1"/>
  <c r="FD111" i="1"/>
  <c r="BC111" i="1"/>
  <c r="EI111" i="1"/>
  <c r="GT111" i="1" s="1"/>
  <c r="GC287" i="1"/>
  <c r="FW85" i="1"/>
  <c r="HM85" i="1" s="1"/>
  <c r="FL66" i="1"/>
  <c r="HB66" i="1" s="1"/>
  <c r="GS67" i="1"/>
  <c r="FO173" i="1"/>
  <c r="HE173" i="1" s="1"/>
  <c r="FV32" i="1"/>
  <c r="HL32" i="1" s="1"/>
  <c r="GT118" i="1"/>
  <c r="GU303" i="1"/>
  <c r="GE303" i="1"/>
  <c r="GZ303" i="1" s="1"/>
  <c r="BX139" i="1"/>
  <c r="DN139" i="1"/>
  <c r="CS139" i="1"/>
  <c r="BC139" i="1"/>
  <c r="FD139" i="1"/>
  <c r="EI139" i="1"/>
  <c r="BS314" i="1"/>
  <c r="EY314" i="1"/>
  <c r="CN314" i="1"/>
  <c r="DI314" i="1"/>
  <c r="GO314" i="1" s="1"/>
  <c r="AX314" i="1"/>
  <c r="FT314" i="1" s="1"/>
  <c r="HJ314" i="1" s="1"/>
  <c r="ED314" i="1"/>
  <c r="EB113" i="1"/>
  <c r="CL113" i="1"/>
  <c r="AV113" i="1"/>
  <c r="FR113" i="1" s="1"/>
  <c r="EW113" i="1"/>
  <c r="BQ113" i="1"/>
  <c r="DG113" i="1"/>
  <c r="GA344" i="1"/>
  <c r="HQ344" i="1" s="1"/>
  <c r="FN343" i="1"/>
  <c r="HD343" i="1" s="1"/>
  <c r="FK269" i="1"/>
  <c r="HA269" i="1" s="1"/>
  <c r="FU263" i="1"/>
  <c r="HK263" i="1" s="1"/>
  <c r="FP252" i="1"/>
  <c r="HF252" i="1" s="1"/>
  <c r="GJ52" i="1"/>
  <c r="HE52" i="1" s="1"/>
  <c r="FM172" i="1"/>
  <c r="HC172" i="1" s="1"/>
  <c r="GQ23" i="1"/>
  <c r="GT14" i="1"/>
  <c r="FK30" i="1"/>
  <c r="HA30" i="1" s="1"/>
  <c r="T329" i="1"/>
  <c r="T321" i="1"/>
  <c r="CE306" i="1"/>
  <c r="EP306" i="1"/>
  <c r="BJ306" i="1"/>
  <c r="DU306" i="1"/>
  <c r="AO306" i="1"/>
  <c r="FK306" i="1" s="1"/>
  <c r="CZ306" i="1"/>
  <c r="GR350" i="1"/>
  <c r="GM153" i="1"/>
  <c r="GS150" i="1"/>
  <c r="CE160" i="1"/>
  <c r="AO160" i="1"/>
  <c r="FK160" i="1" s="1"/>
  <c r="EP160" i="1"/>
  <c r="CZ160" i="1"/>
  <c r="GF160" i="1" s="1"/>
  <c r="BJ160" i="1"/>
  <c r="DU160" i="1"/>
  <c r="FY144" i="1"/>
  <c r="HO144" i="1" s="1"/>
  <c r="DL338" i="1"/>
  <c r="BV338" i="1"/>
  <c r="FB338" i="1"/>
  <c r="AF361" i="1"/>
  <c r="CQ338" i="1"/>
  <c r="EG338" i="1"/>
  <c r="BA338" i="1"/>
  <c r="FL282" i="1"/>
  <c r="HB282" i="1" s="1"/>
  <c r="FM85" i="1"/>
  <c r="HC85" i="1" s="1"/>
  <c r="GT177" i="1"/>
  <c r="HO177" i="1" s="1"/>
  <c r="GT264" i="1"/>
  <c r="FL263" i="1"/>
  <c r="HB263" i="1" s="1"/>
  <c r="GQ67" i="1"/>
  <c r="FQ249" i="1"/>
  <c r="HG249" i="1" s="1"/>
  <c r="FK53" i="1"/>
  <c r="HA53" i="1" s="1"/>
  <c r="FM46" i="1"/>
  <c r="HC46" i="1" s="1"/>
  <c r="GP29" i="1"/>
  <c r="HK29" i="1" s="1"/>
  <c r="FV312" i="1"/>
  <c r="HL312" i="1" s="1"/>
  <c r="ET124" i="1"/>
  <c r="DY124" i="1"/>
  <c r="CI124" i="1"/>
  <c r="AS124" i="1"/>
  <c r="BN124" i="1"/>
  <c r="DD124" i="1"/>
  <c r="GT326" i="1"/>
  <c r="FB131" i="1"/>
  <c r="BA131" i="1"/>
  <c r="CQ131" i="1"/>
  <c r="BV131" i="1"/>
  <c r="EG131" i="1"/>
  <c r="DL131" i="1"/>
  <c r="GR131" i="1" s="1"/>
  <c r="FK358" i="1"/>
  <c r="HA358" i="1" s="1"/>
  <c r="GF143" i="1"/>
  <c r="GM95" i="1"/>
  <c r="FP272" i="1"/>
  <c r="HF272" i="1" s="1"/>
  <c r="FK80" i="1"/>
  <c r="DI70" i="1"/>
  <c r="GO70" i="1" s="1"/>
  <c r="HJ70" i="1" s="1"/>
  <c r="BS70" i="1"/>
  <c r="ED70" i="1"/>
  <c r="AX70" i="1"/>
  <c r="FT70" i="1" s="1"/>
  <c r="EY70" i="1"/>
  <c r="CN70" i="1"/>
  <c r="GH67" i="1"/>
  <c r="FQ251" i="1"/>
  <c r="HG251" i="1" s="1"/>
  <c r="FL46" i="1"/>
  <c r="HB46" i="1" s="1"/>
  <c r="FO37" i="1"/>
  <c r="HE37" i="1" s="1"/>
  <c r="FW5" i="1"/>
  <c r="HM5" i="1" s="1"/>
  <c r="GN117" i="1"/>
  <c r="HI117" i="1" s="1"/>
  <c r="FN307" i="1"/>
  <c r="HD307" i="1" s="1"/>
  <c r="EQ137" i="1"/>
  <c r="DA137" i="1"/>
  <c r="BK137" i="1"/>
  <c r="AP137" i="1"/>
  <c r="FL137" i="1" s="1"/>
  <c r="CF137" i="1"/>
  <c r="DV137" i="1"/>
  <c r="BK125" i="1"/>
  <c r="CF125" i="1"/>
  <c r="AP125" i="1"/>
  <c r="DV125" i="1"/>
  <c r="DA125" i="1"/>
  <c r="EQ125" i="1"/>
  <c r="FP344" i="1"/>
  <c r="HF344" i="1" s="1"/>
  <c r="FV341" i="1"/>
  <c r="HL341" i="1" s="1"/>
  <c r="FZ143" i="1"/>
  <c r="HP143" i="1" s="1"/>
  <c r="FH333" i="1"/>
  <c r="BG338" i="1"/>
  <c r="DR338" i="1"/>
  <c r="GC338" i="1" s="1"/>
  <c r="CW338" i="1"/>
  <c r="Q361" i="1"/>
  <c r="EM338" i="1"/>
  <c r="CB338" i="1"/>
  <c r="AL338" i="1"/>
  <c r="FI75" i="1"/>
  <c r="FR57" i="1"/>
  <c r="HH57" i="1" s="1"/>
  <c r="GK251" i="1"/>
  <c r="FJ41" i="1"/>
  <c r="GZ41" i="1" s="1"/>
  <c r="FM118" i="1"/>
  <c r="HC118" i="1" s="1"/>
  <c r="FI358" i="1"/>
  <c r="BO351" i="1"/>
  <c r="DZ351" i="1"/>
  <c r="AT351" i="1"/>
  <c r="FP351" i="1" s="1"/>
  <c r="DE351" i="1"/>
  <c r="EU351" i="1"/>
  <c r="CJ351" i="1"/>
  <c r="FH203" i="1"/>
  <c r="GX203" i="1" s="1"/>
  <c r="FM96" i="1"/>
  <c r="HC96" i="1" s="1"/>
  <c r="FY92" i="1"/>
  <c r="HO92" i="1" s="1"/>
  <c r="FT270" i="1"/>
  <c r="HJ270" i="1" s="1"/>
  <c r="GF265" i="1"/>
  <c r="DT70" i="1"/>
  <c r="AN70" i="1"/>
  <c r="FJ70" i="1" s="1"/>
  <c r="CD70" i="1"/>
  <c r="CY70" i="1"/>
  <c r="GE70" i="1" s="1"/>
  <c r="BI70" i="1"/>
  <c r="EO70" i="1"/>
  <c r="GU258" i="1"/>
  <c r="FN51" i="1"/>
  <c r="HD51" i="1" s="1"/>
  <c r="FW39" i="1"/>
  <c r="HM39" i="1" s="1"/>
  <c r="FT31" i="1"/>
  <c r="HJ31" i="1" s="1"/>
  <c r="GF312" i="1"/>
  <c r="FM112" i="1"/>
  <c r="HC112" i="1" s="1"/>
  <c r="EV128" i="1"/>
  <c r="DF128" i="1"/>
  <c r="BP128" i="1"/>
  <c r="EA128" i="1"/>
  <c r="CK128" i="1"/>
  <c r="AU128" i="1"/>
  <c r="FQ128" i="1" s="1"/>
  <c r="DA322" i="1"/>
  <c r="EQ322" i="1"/>
  <c r="DV322" i="1"/>
  <c r="BK322" i="1"/>
  <c r="CF322" i="1"/>
  <c r="AP322" i="1"/>
  <c r="FL322" i="1" s="1"/>
  <c r="W357" i="1"/>
  <c r="CH356" i="1"/>
  <c r="DX356" i="1"/>
  <c r="BM356" i="1"/>
  <c r="AR356" i="1"/>
  <c r="ES356" i="1"/>
  <c r="DC356" i="1"/>
  <c r="GU339" i="1"/>
  <c r="HP339" i="1" s="1"/>
  <c r="EC353" i="1"/>
  <c r="DH353" i="1"/>
  <c r="GN353" i="1" s="1"/>
  <c r="AW353" i="1"/>
  <c r="BR353" i="1"/>
  <c r="CM353" i="1"/>
  <c r="EX353" i="1"/>
  <c r="GC243" i="1"/>
  <c r="GX243" i="1" s="1"/>
  <c r="FH229" i="1"/>
  <c r="GX229" i="1" s="1"/>
  <c r="FT213" i="1"/>
  <c r="HJ213" i="1" s="1"/>
  <c r="FP209" i="1"/>
  <c r="HF209" i="1" s="1"/>
  <c r="FS262" i="1"/>
  <c r="HI262" i="1" s="1"/>
  <c r="FJ174" i="1"/>
  <c r="GZ174" i="1" s="1"/>
  <c r="FS252" i="1"/>
  <c r="HI252" i="1" s="1"/>
  <c r="FN259" i="1"/>
  <c r="HD259" i="1" s="1"/>
  <c r="FI173" i="1"/>
  <c r="GY173" i="1" s="1"/>
  <c r="FX50" i="1"/>
  <c r="HN50" i="1" s="1"/>
  <c r="GH42" i="1"/>
  <c r="HC42" i="1" s="1"/>
  <c r="FI38" i="1"/>
  <c r="GY38" i="1" s="1"/>
  <c r="FQ29" i="1"/>
  <c r="HG29" i="1" s="1"/>
  <c r="FT112" i="1"/>
  <c r="HJ112" i="1" s="1"/>
  <c r="FA123" i="1"/>
  <c r="DK123" i="1"/>
  <c r="CP123" i="1"/>
  <c r="AZ123" i="1"/>
  <c r="FV123" i="1" s="1"/>
  <c r="HL123" i="1" s="1"/>
  <c r="BU123" i="1"/>
  <c r="EF123" i="1"/>
  <c r="GQ123" i="1" s="1"/>
  <c r="AT355" i="1"/>
  <c r="EU355" i="1"/>
  <c r="CJ355" i="1"/>
  <c r="BO355" i="1"/>
  <c r="DE355" i="1"/>
  <c r="DZ355" i="1"/>
  <c r="FI339" i="1"/>
  <c r="GY339" i="1" s="1"/>
  <c r="BH349" i="1"/>
  <c r="AM349" i="1"/>
  <c r="CC349" i="1"/>
  <c r="DS349" i="1"/>
  <c r="EN349" i="1"/>
  <c r="CX349" i="1"/>
  <c r="FX331" i="1"/>
  <c r="HN331" i="1" s="1"/>
  <c r="DR313" i="1"/>
  <c r="CW313" i="1"/>
  <c r="CB313" i="1"/>
  <c r="EM313" i="1"/>
  <c r="AL313" i="1"/>
  <c r="BG313" i="1"/>
  <c r="FM87" i="1"/>
  <c r="HC87" i="1" s="1"/>
  <c r="FS84" i="1"/>
  <c r="HI84" i="1" s="1"/>
  <c r="FW72" i="1"/>
  <c r="FR71" i="1"/>
  <c r="HH71" i="1" s="1"/>
  <c r="FM257" i="1"/>
  <c r="HC257" i="1" s="1"/>
  <c r="GT174" i="1"/>
  <c r="GR248" i="1"/>
  <c r="HM248" i="1" s="1"/>
  <c r="GK258" i="1"/>
  <c r="HF258" i="1" s="1"/>
  <c r="FS54" i="1"/>
  <c r="HI54" i="1" s="1"/>
  <c r="GJ50" i="1"/>
  <c r="FX46" i="1"/>
  <c r="HN46" i="1" s="1"/>
  <c r="GT43" i="1"/>
  <c r="FP15" i="1"/>
  <c r="HF15" i="1" s="1"/>
  <c r="FX6" i="1"/>
  <c r="HN6" i="1" s="1"/>
  <c r="AM133" i="1"/>
  <c r="CX133" i="1"/>
  <c r="R134" i="1"/>
  <c r="DS133" i="1"/>
  <c r="CC133" i="1"/>
  <c r="BH133" i="1"/>
  <c r="FI133" i="1" s="1"/>
  <c r="EN133" i="1"/>
  <c r="EJ320" i="1"/>
  <c r="FE320" i="1"/>
  <c r="DO320" i="1"/>
  <c r="CT320" i="1"/>
  <c r="BY320" i="1"/>
  <c r="BD320" i="1"/>
  <c r="BQ317" i="1"/>
  <c r="CL317" i="1"/>
  <c r="DG317" i="1"/>
  <c r="GM317" i="1" s="1"/>
  <c r="AV317" i="1"/>
  <c r="EW317" i="1"/>
  <c r="EB317" i="1"/>
  <c r="DE125" i="1"/>
  <c r="DZ125" i="1"/>
  <c r="CJ125" i="1"/>
  <c r="AT125" i="1"/>
  <c r="BO125" i="1"/>
  <c r="EU125" i="1"/>
  <c r="GF299" i="1"/>
  <c r="GV335" i="1"/>
  <c r="HQ335" i="1" s="1"/>
  <c r="GI143" i="1"/>
  <c r="BH353" i="1"/>
  <c r="AM353" i="1"/>
  <c r="FI353" i="1" s="1"/>
  <c r="CC353" i="1"/>
  <c r="DS353" i="1"/>
  <c r="EN353" i="1"/>
  <c r="CX353" i="1"/>
  <c r="BY176" i="1"/>
  <c r="CT176" i="1"/>
  <c r="DO176" i="1"/>
  <c r="BD176" i="1"/>
  <c r="EJ176" i="1"/>
  <c r="FE176" i="1"/>
  <c r="EW33" i="1"/>
  <c r="CL33" i="1"/>
  <c r="AV33" i="1"/>
  <c r="EB33" i="1"/>
  <c r="BQ33" i="1"/>
  <c r="DG33" i="1"/>
  <c r="AW111" i="1"/>
  <c r="DH111" i="1"/>
  <c r="GN111" i="1" s="1"/>
  <c r="BR111" i="1"/>
  <c r="EX111" i="1"/>
  <c r="EC111" i="1"/>
  <c r="CM111" i="1"/>
  <c r="BJ302" i="1"/>
  <c r="EP302" i="1"/>
  <c r="CZ302" i="1"/>
  <c r="DU302" i="1"/>
  <c r="CE302" i="1"/>
  <c r="AO302" i="1"/>
  <c r="FK302" i="1" s="1"/>
  <c r="GR288" i="1"/>
  <c r="GK285" i="1"/>
  <c r="HF285" i="1" s="1"/>
  <c r="GN284" i="1"/>
  <c r="HI284" i="1" s="1"/>
  <c r="FN72" i="1"/>
  <c r="HD72" i="1" s="1"/>
  <c r="GN58" i="1"/>
  <c r="GO246" i="1"/>
  <c r="FO59" i="1"/>
  <c r="HE59" i="1" s="1"/>
  <c r="GK43" i="1"/>
  <c r="HF43" i="1" s="1"/>
  <c r="GI18" i="1"/>
  <c r="HD18" i="1" s="1"/>
  <c r="GL17" i="1"/>
  <c r="HG17" i="1" s="1"/>
  <c r="GV33" i="1"/>
  <c r="GH27" i="1"/>
  <c r="DK323" i="1"/>
  <c r="EF323" i="1"/>
  <c r="FA323" i="1"/>
  <c r="CP323" i="1"/>
  <c r="BU323" i="1"/>
  <c r="AZ323" i="1"/>
  <c r="FV323" i="1" s="1"/>
  <c r="BS119" i="1"/>
  <c r="EY119" i="1"/>
  <c r="DI119" i="1"/>
  <c r="ED119" i="1"/>
  <c r="CN119" i="1"/>
  <c r="AX119" i="1"/>
  <c r="FT119" i="1" s="1"/>
  <c r="GH167" i="1"/>
  <c r="FN152" i="1"/>
  <c r="HD152" i="1" s="1"/>
  <c r="FT149" i="1"/>
  <c r="HJ149" i="1" s="1"/>
  <c r="GU335" i="1"/>
  <c r="GH143" i="1"/>
  <c r="HC143" i="1" s="1"/>
  <c r="GV332" i="1"/>
  <c r="FH46" i="1"/>
  <c r="GX46" i="1" s="1"/>
  <c r="BG161" i="1"/>
  <c r="DR161" i="1"/>
  <c r="AL161" i="1"/>
  <c r="FH161" i="1" s="1"/>
  <c r="CB161" i="1"/>
  <c r="EM161" i="1"/>
  <c r="CW161" i="1"/>
  <c r="HB286" i="1"/>
  <c r="GJ285" i="1"/>
  <c r="HE285" i="1" s="1"/>
  <c r="GD275" i="1"/>
  <c r="GY275" i="1" s="1"/>
  <c r="GJ273" i="1"/>
  <c r="HE273" i="1" s="1"/>
  <c r="GD64" i="1"/>
  <c r="FS251" i="1"/>
  <c r="HI251" i="1" s="1"/>
  <c r="GG244" i="1"/>
  <c r="GE51" i="1"/>
  <c r="FI22" i="1"/>
  <c r="GY22" i="1" s="1"/>
  <c r="FP31" i="1"/>
  <c r="HF31" i="1" s="1"/>
  <c r="FQ5" i="1"/>
  <c r="HG5" i="1" s="1"/>
  <c r="FL4" i="1"/>
  <c r="HB4" i="1" s="1"/>
  <c r="GM135" i="1"/>
  <c r="HH135" i="1" s="1"/>
  <c r="GH308" i="1"/>
  <c r="CE115" i="1"/>
  <c r="AO115" i="1"/>
  <c r="EP115" i="1"/>
  <c r="CZ115" i="1"/>
  <c r="BJ115" i="1"/>
  <c r="DU115" i="1"/>
  <c r="FY299" i="1"/>
  <c r="HO299" i="1" s="1"/>
  <c r="CJ347" i="1"/>
  <c r="BO347" i="1"/>
  <c r="AT347" i="1"/>
  <c r="DZ347" i="1"/>
  <c r="EU347" i="1"/>
  <c r="DE347" i="1"/>
  <c r="BU349" i="1"/>
  <c r="FA349" i="1"/>
  <c r="CP349" i="1"/>
  <c r="EF349" i="1"/>
  <c r="AZ349" i="1"/>
  <c r="FV349" i="1" s="1"/>
  <c r="DK349" i="1"/>
  <c r="EG151" i="1"/>
  <c r="FB151" i="1"/>
  <c r="DL151" i="1"/>
  <c r="BA151" i="1"/>
  <c r="FW151" i="1" s="1"/>
  <c r="CQ151" i="1"/>
  <c r="BV151" i="1"/>
  <c r="AV348" i="1"/>
  <c r="CL348" i="1"/>
  <c r="BQ348" i="1"/>
  <c r="EW348" i="1"/>
  <c r="EB348" i="1"/>
  <c r="DG348" i="1"/>
  <c r="GM348" i="1" s="1"/>
  <c r="GF286" i="1"/>
  <c r="FK274" i="1"/>
  <c r="GT73" i="1"/>
  <c r="GO57" i="1"/>
  <c r="GO241" i="1"/>
  <c r="HJ241" i="1" s="1"/>
  <c r="GH23" i="1"/>
  <c r="HC23" i="1" s="1"/>
  <c r="FN20" i="1"/>
  <c r="HD20" i="1" s="1"/>
  <c r="GU16" i="1"/>
  <c r="GP38" i="1"/>
  <c r="FL9" i="1"/>
  <c r="HB9" i="1" s="1"/>
  <c r="GU7" i="1"/>
  <c r="HP7" i="1" s="1"/>
  <c r="FL311" i="1"/>
  <c r="HB311" i="1" s="1"/>
  <c r="EY319" i="1"/>
  <c r="DI319" i="1"/>
  <c r="GO319" i="1" s="1"/>
  <c r="ED319" i="1"/>
  <c r="BS319" i="1"/>
  <c r="AX319" i="1"/>
  <c r="CN319" i="1"/>
  <c r="FK167" i="1"/>
  <c r="HA167" i="1" s="1"/>
  <c r="EQ164" i="1"/>
  <c r="DA164" i="1"/>
  <c r="BK164" i="1"/>
  <c r="DV164" i="1"/>
  <c r="CF164" i="1"/>
  <c r="AP164" i="1"/>
  <c r="GA91" i="1"/>
  <c r="HQ91" i="1" s="1"/>
  <c r="FN89" i="1"/>
  <c r="HD89" i="1" s="1"/>
  <c r="FO275" i="1"/>
  <c r="GK177" i="1"/>
  <c r="GV263" i="1"/>
  <c r="HQ263" i="1" s="1"/>
  <c r="ET69" i="1"/>
  <c r="DD69" i="1"/>
  <c r="BN69" i="1"/>
  <c r="CI69" i="1"/>
  <c r="DY69" i="1"/>
  <c r="AS69" i="1"/>
  <c r="FO69" i="1" s="1"/>
  <c r="GO258" i="1"/>
  <c r="HJ258" i="1" s="1"/>
  <c r="FL23" i="1"/>
  <c r="HB23" i="1" s="1"/>
  <c r="FY16" i="1"/>
  <c r="HO16" i="1" s="1"/>
  <c r="GU35" i="1"/>
  <c r="HP35" i="1" s="1"/>
  <c r="GE4" i="1"/>
  <c r="GZ4" i="1" s="1"/>
  <c r="FW229" i="1"/>
  <c r="HM229" i="1" s="1"/>
  <c r="GM318" i="1"/>
  <c r="ES126" i="1"/>
  <c r="DC126" i="1"/>
  <c r="BM126" i="1"/>
  <c r="CH126" i="1"/>
  <c r="AR126" i="1"/>
  <c r="FN126" i="1" s="1"/>
  <c r="DX126" i="1"/>
  <c r="ES131" i="1"/>
  <c r="DC131" i="1"/>
  <c r="DX131" i="1"/>
  <c r="CH131" i="1"/>
  <c r="AR131" i="1"/>
  <c r="FN131" i="1" s="1"/>
  <c r="BM131" i="1"/>
  <c r="DS310" i="1"/>
  <c r="BH310" i="1"/>
  <c r="EN310" i="1"/>
  <c r="CC310" i="1"/>
  <c r="CX310" i="1"/>
  <c r="GD310" i="1" s="1"/>
  <c r="AM310" i="1"/>
  <c r="FU350" i="1"/>
  <c r="HK350" i="1" s="1"/>
  <c r="GK153" i="1"/>
  <c r="HF153" i="1" s="1"/>
  <c r="DK156" i="1"/>
  <c r="FA156" i="1"/>
  <c r="EF156" i="1"/>
  <c r="CP156" i="1"/>
  <c r="AZ156" i="1"/>
  <c r="FV156" i="1" s="1"/>
  <c r="BU156" i="1"/>
  <c r="FI149" i="1"/>
  <c r="GY149" i="1" s="1"/>
  <c r="GP142" i="1"/>
  <c r="HK142" i="1" s="1"/>
  <c r="EM162" i="1"/>
  <c r="CW162" i="1"/>
  <c r="BG162" i="1"/>
  <c r="DR162" i="1"/>
  <c r="CB162" i="1"/>
  <c r="AL162" i="1"/>
  <c r="FW284" i="1"/>
  <c r="HM284" i="1" s="1"/>
  <c r="HG205" i="1"/>
  <c r="FP278" i="1"/>
  <c r="HF278" i="1" s="1"/>
  <c r="FV275" i="1"/>
  <c r="HL275" i="1" s="1"/>
  <c r="FW81" i="1"/>
  <c r="HM81" i="1" s="1"/>
  <c r="FJ271" i="1"/>
  <c r="GZ271" i="1" s="1"/>
  <c r="FP269" i="1"/>
  <c r="HF269" i="1" s="1"/>
  <c r="ES69" i="1"/>
  <c r="BM69" i="1"/>
  <c r="DC69" i="1"/>
  <c r="CH69" i="1"/>
  <c r="AR69" i="1"/>
  <c r="DX69" i="1"/>
  <c r="GU248" i="1"/>
  <c r="HP248" i="1" s="1"/>
  <c r="GN250" i="1"/>
  <c r="FT243" i="1"/>
  <c r="HJ243" i="1" s="1"/>
  <c r="GP25" i="1"/>
  <c r="HK25" i="1" s="1"/>
  <c r="FK46" i="1"/>
  <c r="HA46" i="1" s="1"/>
  <c r="GH49" i="1"/>
  <c r="GP31" i="1"/>
  <c r="GL27" i="1"/>
  <c r="FR308" i="1"/>
  <c r="HH308" i="1" s="1"/>
  <c r="GK110" i="1"/>
  <c r="AO316" i="1"/>
  <c r="BJ316" i="1"/>
  <c r="DU316" i="1"/>
  <c r="CE316" i="1"/>
  <c r="CZ316" i="1"/>
  <c r="EP316" i="1"/>
  <c r="GK149" i="1"/>
  <c r="HF149" i="1" s="1"/>
  <c r="HL335" i="1"/>
  <c r="FR331" i="1"/>
  <c r="HH331" i="1" s="1"/>
  <c r="GC242" i="1"/>
  <c r="GX242" i="1" s="1"/>
  <c r="FY91" i="1"/>
  <c r="FZ85" i="1"/>
  <c r="HP85" i="1" s="1"/>
  <c r="FN81" i="1"/>
  <c r="HD81" i="1" s="1"/>
  <c r="FK74" i="1"/>
  <c r="HA74" i="1" s="1"/>
  <c r="FL71" i="1"/>
  <c r="HB71" i="1" s="1"/>
  <c r="FX63" i="1"/>
  <c r="HN63" i="1" s="1"/>
  <c r="GU250" i="1"/>
  <c r="GK53" i="1"/>
  <c r="FT49" i="1"/>
  <c r="HJ49" i="1" s="1"/>
  <c r="GR16" i="1"/>
  <c r="FS11" i="1"/>
  <c r="FI311" i="1"/>
  <c r="GY311" i="1" s="1"/>
  <c r="FN326" i="1"/>
  <c r="FN153" i="1"/>
  <c r="HD153" i="1" s="1"/>
  <c r="FT150" i="1"/>
  <c r="HJ150" i="1" s="1"/>
  <c r="FZ148" i="1"/>
  <c r="HP148" i="1" s="1"/>
  <c r="GU148" i="1"/>
  <c r="EX155" i="1"/>
  <c r="DH155" i="1"/>
  <c r="EC155" i="1"/>
  <c r="CM155" i="1"/>
  <c r="AW155" i="1"/>
  <c r="FS155" i="1" s="1"/>
  <c r="BR155" i="1"/>
  <c r="GI332" i="1"/>
  <c r="FH52" i="1"/>
  <c r="GX52" i="1" s="1"/>
  <c r="FT96" i="1"/>
  <c r="HJ96" i="1" s="1"/>
  <c r="FW95" i="1"/>
  <c r="HM95" i="1" s="1"/>
  <c r="FM93" i="1"/>
  <c r="HC93" i="1" s="1"/>
  <c r="HH187" i="1"/>
  <c r="FT275" i="1"/>
  <c r="HJ275" i="1" s="1"/>
  <c r="GI269" i="1"/>
  <c r="FQ65" i="1"/>
  <c r="HG65" i="1" s="1"/>
  <c r="FL255" i="1"/>
  <c r="HB255" i="1" s="1"/>
  <c r="FS247" i="1"/>
  <c r="HI247" i="1" s="1"/>
  <c r="FQ250" i="1"/>
  <c r="HG250" i="1" s="1"/>
  <c r="GP51" i="1"/>
  <c r="HK51" i="1" s="1"/>
  <c r="GF49" i="1"/>
  <c r="HA49" i="1" s="1"/>
  <c r="GO14" i="1"/>
  <c r="HJ14" i="1" s="1"/>
  <c r="GQ7" i="1"/>
  <c r="HL7" i="1" s="1"/>
  <c r="FS307" i="1"/>
  <c r="HI307" i="1" s="1"/>
  <c r="CK125" i="1"/>
  <c r="AU125" i="1"/>
  <c r="FQ125" i="1" s="1"/>
  <c r="EV125" i="1"/>
  <c r="BP125" i="1"/>
  <c r="EA125" i="1"/>
  <c r="DF125" i="1"/>
  <c r="GL125" i="1" s="1"/>
  <c r="AU122" i="1"/>
  <c r="EV122" i="1"/>
  <c r="DF122" i="1"/>
  <c r="EA122" i="1"/>
  <c r="CK122" i="1"/>
  <c r="BP122" i="1"/>
  <c r="GQ149" i="1"/>
  <c r="HL149" i="1" s="1"/>
  <c r="GX198" i="1"/>
  <c r="GJ92" i="1"/>
  <c r="FQ273" i="1"/>
  <c r="HG273" i="1" s="1"/>
  <c r="FL177" i="1"/>
  <c r="HB177" i="1" s="1"/>
  <c r="FZ260" i="1"/>
  <c r="HP260" i="1" s="1"/>
  <c r="GI53" i="1"/>
  <c r="HD53" i="1" s="1"/>
  <c r="BQ26" i="1"/>
  <c r="DG26" i="1"/>
  <c r="EB26" i="1"/>
  <c r="AV26" i="1"/>
  <c r="EW26" i="1"/>
  <c r="CL26" i="1"/>
  <c r="FO32" i="1"/>
  <c r="HE32" i="1" s="1"/>
  <c r="GT312" i="1"/>
  <c r="HO312" i="1" s="1"/>
  <c r="BQ131" i="1"/>
  <c r="CL131" i="1"/>
  <c r="AV131" i="1"/>
  <c r="FR131" i="1" s="1"/>
  <c r="EW131" i="1"/>
  <c r="DG131" i="1"/>
  <c r="GM131" i="1" s="1"/>
  <c r="EB131" i="1"/>
  <c r="ER314" i="1"/>
  <c r="BL314" i="1"/>
  <c r="DB314" i="1"/>
  <c r="CG314" i="1"/>
  <c r="AQ314" i="1"/>
  <c r="FM314" i="1" s="1"/>
  <c r="DW314" i="1"/>
  <c r="BY347" i="1"/>
  <c r="CT347" i="1"/>
  <c r="EJ347" i="1"/>
  <c r="BD347" i="1"/>
  <c r="DO347" i="1"/>
  <c r="FE347" i="1"/>
  <c r="FM340" i="1"/>
  <c r="HC340" i="1" s="1"/>
  <c r="BH155" i="1"/>
  <c r="EN155" i="1"/>
  <c r="CC155" i="1"/>
  <c r="AM155" i="1"/>
  <c r="FI155" i="1" s="1"/>
  <c r="CX155" i="1"/>
  <c r="DS155" i="1"/>
  <c r="GD155" i="1" l="1"/>
  <c r="FZ347" i="1"/>
  <c r="GN155" i="1"/>
  <c r="GF316" i="1"/>
  <c r="FN69" i="1"/>
  <c r="GC162" i="1"/>
  <c r="FL164" i="1"/>
  <c r="FT319" i="1"/>
  <c r="HJ319" i="1" s="1"/>
  <c r="GU176" i="1"/>
  <c r="FZ320" i="1"/>
  <c r="HM72" i="1"/>
  <c r="DX357" i="1"/>
  <c r="DC357" i="1"/>
  <c r="ES357" i="1"/>
  <c r="BM357" i="1"/>
  <c r="CH357" i="1"/>
  <c r="AR357" i="1"/>
  <c r="FN357" i="1" s="1"/>
  <c r="GK351" i="1"/>
  <c r="FL125" i="1"/>
  <c r="FU123" i="1"/>
  <c r="GG327" i="1"/>
  <c r="FS125" i="1"/>
  <c r="GG305" i="1"/>
  <c r="GD169" i="1"/>
  <c r="FI154" i="1"/>
  <c r="GR317" i="1"/>
  <c r="GI114" i="1"/>
  <c r="GR122" i="1"/>
  <c r="GT317" i="1"/>
  <c r="GP314" i="1"/>
  <c r="FL155" i="1"/>
  <c r="BO237" i="1"/>
  <c r="DE237" i="1"/>
  <c r="GK237" i="1" s="1"/>
  <c r="CJ237" i="1"/>
  <c r="Y238" i="1"/>
  <c r="AT237" i="1"/>
  <c r="FP237" i="1" s="1"/>
  <c r="HF237" i="1" s="1"/>
  <c r="DZ237" i="1"/>
  <c r="EU237" i="1"/>
  <c r="EE328" i="1"/>
  <c r="EZ328" i="1"/>
  <c r="DJ328" i="1"/>
  <c r="GP328" i="1" s="1"/>
  <c r="BT328" i="1"/>
  <c r="CO328" i="1"/>
  <c r="AY328" i="1"/>
  <c r="FU328" i="1" s="1"/>
  <c r="HK328" i="1" s="1"/>
  <c r="GI145" i="1"/>
  <c r="FI126" i="1"/>
  <c r="GD136" i="1"/>
  <c r="FP362" i="1"/>
  <c r="GE352" i="1"/>
  <c r="GH306" i="1"/>
  <c r="FR126" i="1"/>
  <c r="GU124" i="1"/>
  <c r="GG304" i="1"/>
  <c r="GC151" i="1"/>
  <c r="GD306" i="1"/>
  <c r="GM337" i="1"/>
  <c r="FW162" i="1"/>
  <c r="BG231" i="1"/>
  <c r="EM231" i="1"/>
  <c r="Q232" i="1"/>
  <c r="CB231" i="1"/>
  <c r="CW231" i="1"/>
  <c r="DR231" i="1"/>
  <c r="AL231" i="1"/>
  <c r="GU349" i="1"/>
  <c r="GO359" i="1"/>
  <c r="FL324" i="1"/>
  <c r="GH62" i="1"/>
  <c r="HC62" i="1" s="1"/>
  <c r="FZ268" i="1"/>
  <c r="FS267" i="1"/>
  <c r="FX146" i="1"/>
  <c r="GG313" i="1"/>
  <c r="FO158" i="1"/>
  <c r="GD168" i="1"/>
  <c r="GR137" i="1"/>
  <c r="GH146" i="1"/>
  <c r="FO314" i="1"/>
  <c r="GO126" i="1"/>
  <c r="FO60" i="1"/>
  <c r="FZ319" i="1"/>
  <c r="HP319" i="1" s="1"/>
  <c r="FX348" i="1"/>
  <c r="HN348" i="1" s="1"/>
  <c r="CK321" i="1"/>
  <c r="BP321" i="1"/>
  <c r="AU321" i="1"/>
  <c r="FQ321" i="1" s="1"/>
  <c r="EA321" i="1"/>
  <c r="EV321" i="1"/>
  <c r="DF321" i="1"/>
  <c r="GU130" i="1"/>
  <c r="HJ91" i="1"/>
  <c r="FI230" i="1"/>
  <c r="GK342" i="1"/>
  <c r="FQ137" i="1"/>
  <c r="GN129" i="1"/>
  <c r="GU171" i="1"/>
  <c r="GS68" i="1"/>
  <c r="HJ79" i="1"/>
  <c r="GQ161" i="1"/>
  <c r="GJ313" i="1"/>
  <c r="GL302" i="1"/>
  <c r="FJ170" i="1"/>
  <c r="GN342" i="1"/>
  <c r="FU126" i="1"/>
  <c r="HK126" i="1" s="1"/>
  <c r="GH129" i="1"/>
  <c r="GC353" i="1"/>
  <c r="GF132" i="1"/>
  <c r="HA132" i="1" s="1"/>
  <c r="GQ324" i="1"/>
  <c r="GJ61" i="1"/>
  <c r="FH355" i="1"/>
  <c r="GL61" i="1"/>
  <c r="GN176" i="1"/>
  <c r="GH77" i="1"/>
  <c r="FL154" i="1"/>
  <c r="GP138" i="1"/>
  <c r="BS231" i="1"/>
  <c r="ED231" i="1"/>
  <c r="AC232" i="1"/>
  <c r="CN231" i="1"/>
  <c r="DI231" i="1"/>
  <c r="EY231" i="1"/>
  <c r="AX231" i="1"/>
  <c r="GQ169" i="1"/>
  <c r="FQ319" i="1"/>
  <c r="FX165" i="1"/>
  <c r="GP125" i="1"/>
  <c r="GP114" i="1"/>
  <c r="GK322" i="1"/>
  <c r="FK337" i="1"/>
  <c r="FK362" i="1"/>
  <c r="HA362" i="1" s="1"/>
  <c r="GC122" i="1"/>
  <c r="GS128" i="1"/>
  <c r="GL70" i="1"/>
  <c r="EG166" i="1"/>
  <c r="CQ166" i="1"/>
  <c r="BA166" i="1"/>
  <c r="FW166" i="1" s="1"/>
  <c r="FB166" i="1"/>
  <c r="DL166" i="1"/>
  <c r="BV166" i="1"/>
  <c r="GK123" i="1"/>
  <c r="GK60" i="1"/>
  <c r="GK345" i="1"/>
  <c r="FU162" i="1"/>
  <c r="FY169" i="1"/>
  <c r="FL323" i="1"/>
  <c r="FO305" i="1"/>
  <c r="HE305" i="1" s="1"/>
  <c r="HC27" i="1"/>
  <c r="FK267" i="1"/>
  <c r="FK268" i="1"/>
  <c r="HA268" i="1" s="1"/>
  <c r="FU139" i="1"/>
  <c r="HK139" i="1" s="1"/>
  <c r="HD263" i="1"/>
  <c r="HN311" i="1"/>
  <c r="GI304" i="1"/>
  <c r="FM158" i="1"/>
  <c r="FP304" i="1"/>
  <c r="FU137" i="1"/>
  <c r="FH136" i="1"/>
  <c r="GJ163" i="1"/>
  <c r="CJ134" i="1"/>
  <c r="DZ134" i="1"/>
  <c r="AT134" i="1"/>
  <c r="EU134" i="1"/>
  <c r="DE134" i="1"/>
  <c r="BO134" i="1"/>
  <c r="GT77" i="1"/>
  <c r="GC77" i="1"/>
  <c r="FM267" i="1"/>
  <c r="GA136" i="1"/>
  <c r="HQ136" i="1" s="1"/>
  <c r="DD329" i="1"/>
  <c r="ET329" i="1"/>
  <c r="DY329" i="1"/>
  <c r="GJ329" i="1" s="1"/>
  <c r="AS329" i="1"/>
  <c r="CI329" i="1"/>
  <c r="BN329" i="1"/>
  <c r="ES237" i="1"/>
  <c r="DC237" i="1"/>
  <c r="GI237" i="1" s="1"/>
  <c r="CH237" i="1"/>
  <c r="DX237" i="1"/>
  <c r="W238" i="1"/>
  <c r="AR237" i="1"/>
  <c r="BM237" i="1"/>
  <c r="GS351" i="1"/>
  <c r="HI167" i="1"/>
  <c r="GD162" i="1"/>
  <c r="GU136" i="1"/>
  <c r="FZ163" i="1"/>
  <c r="BM166" i="1"/>
  <c r="AR166" i="1"/>
  <c r="CH166" i="1"/>
  <c r="DX166" i="1"/>
  <c r="ES166" i="1"/>
  <c r="DC166" i="1"/>
  <c r="FI323" i="1"/>
  <c r="GY323" i="1" s="1"/>
  <c r="GK348" i="1"/>
  <c r="FU170" i="1"/>
  <c r="GC26" i="1"/>
  <c r="FX69" i="1"/>
  <c r="HK311" i="1"/>
  <c r="HQ73" i="1"/>
  <c r="FK77" i="1"/>
  <c r="HA77" i="1" s="1"/>
  <c r="FV130" i="1"/>
  <c r="HL130" i="1" s="1"/>
  <c r="FS315" i="1"/>
  <c r="DE329" i="1"/>
  <c r="DZ329" i="1"/>
  <c r="EU329" i="1"/>
  <c r="CJ329" i="1"/>
  <c r="AT329" i="1"/>
  <c r="BO329" i="1"/>
  <c r="FS70" i="1"/>
  <c r="GP353" i="1"/>
  <c r="FY345" i="1"/>
  <c r="HO344" i="1"/>
  <c r="HK15" i="1"/>
  <c r="FH359" i="1"/>
  <c r="FN355" i="1"/>
  <c r="FY136" i="1"/>
  <c r="FW10" i="1"/>
  <c r="HM10" i="1" s="1"/>
  <c r="HC259" i="1"/>
  <c r="GE342" i="1"/>
  <c r="GY209" i="1"/>
  <c r="FR164" i="1"/>
  <c r="DC231" i="1"/>
  <c r="GI231" i="1" s="1"/>
  <c r="ES231" i="1"/>
  <c r="BM231" i="1"/>
  <c r="CH231" i="1"/>
  <c r="AR231" i="1"/>
  <c r="DX231" i="1"/>
  <c r="W232" i="1"/>
  <c r="GY299" i="1"/>
  <c r="GJ133" i="1"/>
  <c r="GG68" i="1"/>
  <c r="GR114" i="1"/>
  <c r="HJ251" i="1"/>
  <c r="GK163" i="1"/>
  <c r="FH158" i="1"/>
  <c r="FQ349" i="1"/>
  <c r="GV162" i="1"/>
  <c r="GY9" i="1"/>
  <c r="FR323" i="1"/>
  <c r="FX356" i="1"/>
  <c r="HH83" i="1"/>
  <c r="GO111" i="1"/>
  <c r="FQ338" i="1"/>
  <c r="FX122" i="1"/>
  <c r="FI147" i="1"/>
  <c r="GY147" i="1" s="1"/>
  <c r="GV236" i="1"/>
  <c r="FZ342" i="1"/>
  <c r="HP342" i="1" s="1"/>
  <c r="GL114" i="1"/>
  <c r="FZ313" i="1"/>
  <c r="FJ323" i="1"/>
  <c r="GZ323" i="1" s="1"/>
  <c r="BV231" i="1"/>
  <c r="FB231" i="1"/>
  <c r="DL231" i="1"/>
  <c r="GR231" i="1" s="1"/>
  <c r="CQ231" i="1"/>
  <c r="BA231" i="1"/>
  <c r="EG231" i="1"/>
  <c r="AF232" i="1"/>
  <c r="GM119" i="1"/>
  <c r="GA337" i="1"/>
  <c r="HQ337" i="1" s="1"/>
  <c r="GQ319" i="1"/>
  <c r="FI346" i="1"/>
  <c r="FI354" i="1"/>
  <c r="FJ125" i="1"/>
  <c r="GQ347" i="1"/>
  <c r="HA143" i="1"/>
  <c r="GK131" i="1"/>
  <c r="HL23" i="1"/>
  <c r="GC267" i="1"/>
  <c r="GG157" i="1"/>
  <c r="GK305" i="1"/>
  <c r="FJ353" i="1"/>
  <c r="HL135" i="1"/>
  <c r="HD144" i="1"/>
  <c r="FM327" i="1"/>
  <c r="GS157" i="1"/>
  <c r="HF307" i="1"/>
  <c r="HH299" i="1"/>
  <c r="HG247" i="1"/>
  <c r="GT33" i="1"/>
  <c r="GV170" i="1"/>
  <c r="CP357" i="1"/>
  <c r="AZ357" i="1"/>
  <c r="FA357" i="1"/>
  <c r="DK357" i="1"/>
  <c r="EF357" i="1"/>
  <c r="BU357" i="1"/>
  <c r="CB325" i="1"/>
  <c r="EM325" i="1"/>
  <c r="CW325" i="1"/>
  <c r="DR325" i="1"/>
  <c r="BG325" i="1"/>
  <c r="AL325" i="1"/>
  <c r="GI162" i="1"/>
  <c r="GG62" i="1"/>
  <c r="HL261" i="1"/>
  <c r="GD171" i="1"/>
  <c r="GN151" i="1"/>
  <c r="GG126" i="1"/>
  <c r="HM16" i="1"/>
  <c r="FK305" i="1"/>
  <c r="HO53" i="1"/>
  <c r="HJ15" i="1"/>
  <c r="FN164" i="1"/>
  <c r="HD164" i="1" s="1"/>
  <c r="HH28" i="1"/>
  <c r="HP309" i="1"/>
  <c r="FS320" i="1"/>
  <c r="HM21" i="1"/>
  <c r="GU354" i="1"/>
  <c r="FK324" i="1"/>
  <c r="GH136" i="1"/>
  <c r="FS145" i="1"/>
  <c r="GP346" i="1"/>
  <c r="HL252" i="1"/>
  <c r="FW139" i="1"/>
  <c r="FW346" i="1"/>
  <c r="HM346" i="1" s="1"/>
  <c r="FL146" i="1"/>
  <c r="GP330" i="1"/>
  <c r="GH315" i="1"/>
  <c r="FH62" i="1"/>
  <c r="GD157" i="1"/>
  <c r="FP170" i="1"/>
  <c r="GT330" i="1"/>
  <c r="FY327" i="1"/>
  <c r="HO327" i="1" s="1"/>
  <c r="FU310" i="1"/>
  <c r="FS230" i="1"/>
  <c r="HA37" i="1"/>
  <c r="FM154" i="1"/>
  <c r="GS355" i="1"/>
  <c r="GA322" i="1"/>
  <c r="GD355" i="1"/>
  <c r="FX123" i="1"/>
  <c r="HN123" i="1" s="1"/>
  <c r="GY243" i="1"/>
  <c r="GC114" i="1"/>
  <c r="FN337" i="1"/>
  <c r="GN170" i="1"/>
  <c r="GC170" i="1"/>
  <c r="FN139" i="1"/>
  <c r="HD139" i="1" s="1"/>
  <c r="GT165" i="1"/>
  <c r="BU134" i="1"/>
  <c r="FA134" i="1"/>
  <c r="DK134" i="1"/>
  <c r="GQ134" i="1" s="1"/>
  <c r="AZ134" i="1"/>
  <c r="FV134" i="1" s="1"/>
  <c r="HL134" i="1" s="1"/>
  <c r="CP134" i="1"/>
  <c r="EF134" i="1"/>
  <c r="HD250" i="1"/>
  <c r="FP122" i="1"/>
  <c r="GU315" i="1"/>
  <c r="FJ151" i="1"/>
  <c r="HK175" i="1"/>
  <c r="GR126" i="1"/>
  <c r="HM126" i="1" s="1"/>
  <c r="HH153" i="1"/>
  <c r="GO306" i="1"/>
  <c r="HB39" i="1"/>
  <c r="FV111" i="1"/>
  <c r="GG76" i="1"/>
  <c r="GS10" i="1"/>
  <c r="DO134" i="1"/>
  <c r="GU134" i="1" s="1"/>
  <c r="BY134" i="1"/>
  <c r="EJ134" i="1"/>
  <c r="FE134" i="1"/>
  <c r="CT134" i="1"/>
  <c r="BD134" i="1"/>
  <c r="GH230" i="1"/>
  <c r="FK158" i="1"/>
  <c r="FU317" i="1"/>
  <c r="HI256" i="1"/>
  <c r="FH133" i="1"/>
  <c r="GZ257" i="1"/>
  <c r="FZ169" i="1"/>
  <c r="FZ157" i="1"/>
  <c r="CL357" i="1"/>
  <c r="EB357" i="1"/>
  <c r="AV357" i="1"/>
  <c r="FR357" i="1" s="1"/>
  <c r="EW357" i="1"/>
  <c r="DG357" i="1"/>
  <c r="BQ357" i="1"/>
  <c r="HB35" i="1"/>
  <c r="GD156" i="1"/>
  <c r="GT322" i="1"/>
  <c r="FQ147" i="1"/>
  <c r="FZ139" i="1"/>
  <c r="GA124" i="1"/>
  <c r="HQ124" i="1" s="1"/>
  <c r="HO173" i="1"/>
  <c r="HH27" i="1"/>
  <c r="GU123" i="1"/>
  <c r="FL353" i="1"/>
  <c r="HB353" i="1" s="1"/>
  <c r="FU136" i="1"/>
  <c r="GI338" i="1"/>
  <c r="HD338" i="1" s="1"/>
  <c r="GU60" i="1"/>
  <c r="HP60" i="1" s="1"/>
  <c r="GS267" i="1"/>
  <c r="GO76" i="1"/>
  <c r="GD70" i="1"/>
  <c r="FR316" i="1"/>
  <c r="FM147" i="1"/>
  <c r="FL362" i="1"/>
  <c r="GO313" i="1"/>
  <c r="FP69" i="1"/>
  <c r="HF69" i="1" s="1"/>
  <c r="FT10" i="1"/>
  <c r="FY170" i="1"/>
  <c r="GA133" i="1"/>
  <c r="FO165" i="1"/>
  <c r="HE165" i="1" s="1"/>
  <c r="FK145" i="1"/>
  <c r="CG361" i="1"/>
  <c r="AQ361" i="1"/>
  <c r="DW361" i="1"/>
  <c r="BL361" i="1"/>
  <c r="DB361" i="1"/>
  <c r="ER361" i="1"/>
  <c r="GO158" i="1"/>
  <c r="GP324" i="1"/>
  <c r="FL160" i="1"/>
  <c r="GL268" i="1"/>
  <c r="HG268" i="1" s="1"/>
  <c r="GQ77" i="1"/>
  <c r="GI310" i="1"/>
  <c r="FN157" i="1"/>
  <c r="FK122" i="1"/>
  <c r="GI347" i="1"/>
  <c r="GH337" i="1"/>
  <c r="HI150" i="1"/>
  <c r="GE145" i="1"/>
  <c r="GG346" i="1"/>
  <c r="HB346" i="1" s="1"/>
  <c r="GA145" i="1"/>
  <c r="FL163" i="1"/>
  <c r="GU306" i="1"/>
  <c r="GF165" i="1"/>
  <c r="HA10" i="1"/>
  <c r="FJ362" i="1"/>
  <c r="FW320" i="1"/>
  <c r="FX317" i="1"/>
  <c r="GN348" i="1"/>
  <c r="GF327" i="1"/>
  <c r="FO345" i="1"/>
  <c r="GQ26" i="1"/>
  <c r="GR161" i="1"/>
  <c r="FW61" i="1"/>
  <c r="HM61" i="1" s="1"/>
  <c r="FU355" i="1"/>
  <c r="GL124" i="1"/>
  <c r="GH10" i="1"/>
  <c r="FU337" i="1"/>
  <c r="FN314" i="1"/>
  <c r="HP11" i="1"/>
  <c r="GG359" i="1"/>
  <c r="GD138" i="1"/>
  <c r="GY138" i="1" s="1"/>
  <c r="BB237" i="1"/>
  <c r="DM237" i="1"/>
  <c r="GS237" i="1" s="1"/>
  <c r="CR237" i="1"/>
  <c r="EH237" i="1"/>
  <c r="BW237" i="1"/>
  <c r="FC237" i="1"/>
  <c r="AG238" i="1"/>
  <c r="GM154" i="1"/>
  <c r="GC314" i="1"/>
  <c r="GJ10" i="1"/>
  <c r="BP134" i="1"/>
  <c r="CK134" i="1"/>
  <c r="AU134" i="1"/>
  <c r="EV134" i="1"/>
  <c r="DF134" i="1"/>
  <c r="EA134" i="1"/>
  <c r="FH362" i="1"/>
  <c r="GT171" i="1"/>
  <c r="GN161" i="1"/>
  <c r="GI327" i="1"/>
  <c r="GN347" i="1"/>
  <c r="HI347" i="1" s="1"/>
  <c r="GJ157" i="1"/>
  <c r="DI328" i="1"/>
  <c r="CN328" i="1"/>
  <c r="ED328" i="1"/>
  <c r="AX328" i="1"/>
  <c r="FT328" i="1" s="1"/>
  <c r="BS328" i="1"/>
  <c r="EY328" i="1"/>
  <c r="FV114" i="1"/>
  <c r="FH160" i="1"/>
  <c r="FN33" i="1"/>
  <c r="HD33" i="1" s="1"/>
  <c r="FX362" i="1"/>
  <c r="GG356" i="1"/>
  <c r="FR327" i="1"/>
  <c r="HH327" i="1" s="1"/>
  <c r="GR314" i="1"/>
  <c r="GD128" i="1"/>
  <c r="GI156" i="1"/>
  <c r="GF128" i="1"/>
  <c r="GC319" i="1"/>
  <c r="GJ346" i="1"/>
  <c r="GV138" i="1"/>
  <c r="FU302" i="1"/>
  <c r="HK302" i="1" s="1"/>
  <c r="FN302" i="1"/>
  <c r="HD302" i="1" s="1"/>
  <c r="GH123" i="1"/>
  <c r="FO319" i="1"/>
  <c r="FN306" i="1"/>
  <c r="HD306" i="1" s="1"/>
  <c r="GM349" i="1"/>
  <c r="FV236" i="1"/>
  <c r="GH322" i="1"/>
  <c r="FL132" i="1"/>
  <c r="GN68" i="1"/>
  <c r="FV171" i="1"/>
  <c r="GK327" i="1"/>
  <c r="GD359" i="1"/>
  <c r="HH84" i="1"/>
  <c r="GV76" i="1"/>
  <c r="FQ353" i="1"/>
  <c r="GC354" i="1"/>
  <c r="GT163" i="1"/>
  <c r="FR137" i="1"/>
  <c r="GO136" i="1"/>
  <c r="HD22" i="1"/>
  <c r="GG171" i="1"/>
  <c r="GO125" i="1"/>
  <c r="GA128" i="1"/>
  <c r="HG255" i="1"/>
  <c r="BQ231" i="1"/>
  <c r="AV231" i="1"/>
  <c r="AA232" i="1"/>
  <c r="CL231" i="1"/>
  <c r="EB231" i="1"/>
  <c r="EW231" i="1"/>
  <c r="DG231" i="1"/>
  <c r="GM231" i="1" s="1"/>
  <c r="FT169" i="1"/>
  <c r="HH118" i="1"/>
  <c r="GM346" i="1"/>
  <c r="FY319" i="1"/>
  <c r="GU355" i="1"/>
  <c r="GP315" i="1"/>
  <c r="FM162" i="1"/>
  <c r="FX304" i="1"/>
  <c r="HN304" i="1" s="1"/>
  <c r="GY58" i="1"/>
  <c r="GZ135" i="1"/>
  <c r="FX151" i="1"/>
  <c r="GS162" i="1"/>
  <c r="FX354" i="1"/>
  <c r="GM315" i="1"/>
  <c r="HH315" i="1" s="1"/>
  <c r="GR132" i="1"/>
  <c r="HM334" i="1"/>
  <c r="GK132" i="1"/>
  <c r="HP59" i="1"/>
  <c r="FZ323" i="1"/>
  <c r="HP323" i="1" s="1"/>
  <c r="GT310" i="1"/>
  <c r="CQ325" i="1"/>
  <c r="BA325" i="1"/>
  <c r="FB325" i="1"/>
  <c r="DL325" i="1"/>
  <c r="BV325" i="1"/>
  <c r="EG325" i="1"/>
  <c r="FH322" i="1"/>
  <c r="HC21" i="1"/>
  <c r="FH351" i="1"/>
  <c r="GQ267" i="1"/>
  <c r="FW176" i="1"/>
  <c r="HM176" i="1" s="1"/>
  <c r="HQ37" i="1"/>
  <c r="FR145" i="1"/>
  <c r="FU352" i="1"/>
  <c r="FO356" i="1"/>
  <c r="GF336" i="1"/>
  <c r="FK319" i="1"/>
  <c r="FJ351" i="1"/>
  <c r="GX246" i="1"/>
  <c r="GK168" i="1"/>
  <c r="GU236" i="1"/>
  <c r="FM161" i="1"/>
  <c r="GE169" i="1"/>
  <c r="FI268" i="1"/>
  <c r="FU76" i="1"/>
  <c r="FX171" i="1"/>
  <c r="FR129" i="1"/>
  <c r="HH129" i="1" s="1"/>
  <c r="GF155" i="1"/>
  <c r="GL355" i="1"/>
  <c r="FY119" i="1"/>
  <c r="HO119" i="1" s="1"/>
  <c r="GN60" i="1"/>
  <c r="GS147" i="1"/>
  <c r="FZ304" i="1"/>
  <c r="GZ14" i="1"/>
  <c r="FR347" i="1"/>
  <c r="GZ307" i="1"/>
  <c r="GP169" i="1"/>
  <c r="FN160" i="1"/>
  <c r="HD160" i="1" s="1"/>
  <c r="FN115" i="1"/>
  <c r="GQ129" i="1"/>
  <c r="HG326" i="1"/>
  <c r="FO353" i="1"/>
  <c r="HE353" i="1" s="1"/>
  <c r="FA328" i="1"/>
  <c r="EF328" i="1"/>
  <c r="DK328" i="1"/>
  <c r="GQ328" i="1" s="1"/>
  <c r="BU328" i="1"/>
  <c r="CP328" i="1"/>
  <c r="AZ328" i="1"/>
  <c r="GR76" i="1"/>
  <c r="FU347" i="1"/>
  <c r="FI123" i="1"/>
  <c r="GQ158" i="1"/>
  <c r="CD237" i="1"/>
  <c r="EO237" i="1"/>
  <c r="DT237" i="1"/>
  <c r="AN237" i="1"/>
  <c r="CY237" i="1"/>
  <c r="S238" i="1"/>
  <c r="BI237" i="1"/>
  <c r="FO114" i="1"/>
  <c r="FO111" i="1"/>
  <c r="HE111" i="1" s="1"/>
  <c r="FR122" i="1"/>
  <c r="HE47" i="1"/>
  <c r="GN163" i="1"/>
  <c r="FX306" i="1"/>
  <c r="HN306" i="1" s="1"/>
  <c r="GE128" i="1"/>
  <c r="GI320" i="1"/>
  <c r="FN346" i="1"/>
  <c r="HD346" i="1" s="1"/>
  <c r="GD165" i="1"/>
  <c r="GY165" i="1" s="1"/>
  <c r="FW129" i="1"/>
  <c r="FQ156" i="1"/>
  <c r="FQ76" i="1"/>
  <c r="FZ302" i="1"/>
  <c r="FR156" i="1"/>
  <c r="HG18" i="1"/>
  <c r="FP68" i="1"/>
  <c r="GX249" i="1"/>
  <c r="FU320" i="1"/>
  <c r="GS60" i="1"/>
  <c r="GP362" i="1"/>
  <c r="FO151" i="1"/>
  <c r="HE151" i="1" s="1"/>
  <c r="GR133" i="1"/>
  <c r="HN17" i="1"/>
  <c r="FT162" i="1"/>
  <c r="GS338" i="1"/>
  <c r="FR268" i="1"/>
  <c r="HH268" i="1" s="1"/>
  <c r="GE33" i="1"/>
  <c r="FW323" i="1"/>
  <c r="GD62" i="1"/>
  <c r="HQ285" i="1"/>
  <c r="DI361" i="1"/>
  <c r="EY361" i="1"/>
  <c r="BS361" i="1"/>
  <c r="ED361" i="1"/>
  <c r="GO361" i="1" s="1"/>
  <c r="AX361" i="1"/>
  <c r="CN361" i="1"/>
  <c r="FP169" i="1"/>
  <c r="HM299" i="1"/>
  <c r="FT145" i="1"/>
  <c r="FR60" i="1"/>
  <c r="FM336" i="1"/>
  <c r="FR146" i="1"/>
  <c r="GK320" i="1"/>
  <c r="GL310" i="1"/>
  <c r="HG310" i="1" s="1"/>
  <c r="FW69" i="1"/>
  <c r="HM69" i="1" s="1"/>
  <c r="FN305" i="1"/>
  <c r="HD305" i="1" s="1"/>
  <c r="GG33" i="1"/>
  <c r="GT158" i="1"/>
  <c r="FY305" i="1"/>
  <c r="FV60" i="1"/>
  <c r="FR114" i="1"/>
  <c r="FV322" i="1"/>
  <c r="HL322" i="1" s="1"/>
  <c r="FZ113" i="1"/>
  <c r="FI315" i="1"/>
  <c r="GO267" i="1"/>
  <c r="FT315" i="1"/>
  <c r="GJ146" i="1"/>
  <c r="GP327" i="1"/>
  <c r="FO236" i="1"/>
  <c r="GE138" i="1"/>
  <c r="GE348" i="1"/>
  <c r="GZ348" i="1" s="1"/>
  <c r="GJ162" i="1"/>
  <c r="GS133" i="1"/>
  <c r="FP111" i="1"/>
  <c r="HF111" i="1" s="1"/>
  <c r="GI123" i="1"/>
  <c r="FK320" i="1"/>
  <c r="GV26" i="1"/>
  <c r="FK338" i="1"/>
  <c r="GM163" i="1"/>
  <c r="FT26" i="1"/>
  <c r="CU328" i="1"/>
  <c r="BE328" i="1"/>
  <c r="BZ328" i="1"/>
  <c r="EK328" i="1"/>
  <c r="FF328" i="1"/>
  <c r="DP328" i="1"/>
  <c r="FM342" i="1"/>
  <c r="HC342" i="1" s="1"/>
  <c r="DM231" i="1"/>
  <c r="CR231" i="1"/>
  <c r="EH231" i="1"/>
  <c r="AG232" i="1"/>
  <c r="FC231" i="1"/>
  <c r="BW231" i="1"/>
  <c r="BB231" i="1"/>
  <c r="FX231" i="1" s="1"/>
  <c r="GS342" i="1"/>
  <c r="FP323" i="1"/>
  <c r="GA354" i="1"/>
  <c r="HQ354" i="1" s="1"/>
  <c r="GF125" i="1"/>
  <c r="FV327" i="1"/>
  <c r="HL327" i="1" s="1"/>
  <c r="FW352" i="1"/>
  <c r="FT128" i="1"/>
  <c r="FV163" i="1"/>
  <c r="GL230" i="1"/>
  <c r="FO176" i="1"/>
  <c r="FP349" i="1"/>
  <c r="HD44" i="1"/>
  <c r="HQ96" i="1"/>
  <c r="FY313" i="1"/>
  <c r="HO313" i="1" s="1"/>
  <c r="GF126" i="1"/>
  <c r="GA315" i="1"/>
  <c r="HJ28" i="1"/>
  <c r="FU129" i="1"/>
  <c r="HK49" i="1"/>
  <c r="HI276" i="1"/>
  <c r="HJ41" i="1"/>
  <c r="GN314" i="1"/>
  <c r="HP42" i="1"/>
  <c r="GN154" i="1"/>
  <c r="GR302" i="1"/>
  <c r="GE267" i="1"/>
  <c r="FX158" i="1"/>
  <c r="HN158" i="1" s="1"/>
  <c r="GS305" i="1"/>
  <c r="FI125" i="1"/>
  <c r="HF282" i="1"/>
  <c r="HF35" i="1"/>
  <c r="GA319" i="1"/>
  <c r="FQ146" i="1"/>
  <c r="GJ155" i="1"/>
  <c r="HI55" i="1"/>
  <c r="HI135" i="1"/>
  <c r="GV156" i="1"/>
  <c r="HM301" i="1"/>
  <c r="HC54" i="1"/>
  <c r="GX318" i="1"/>
  <c r="FM131" i="1"/>
  <c r="HO12" i="1"/>
  <c r="HD275" i="1"/>
  <c r="FM346" i="1"/>
  <c r="HC346" i="1" s="1"/>
  <c r="GX141" i="1"/>
  <c r="HE89" i="1"/>
  <c r="HB95" i="1"/>
  <c r="GX85" i="1"/>
  <c r="GQ268" i="1"/>
  <c r="FM130" i="1"/>
  <c r="AJ232" i="1"/>
  <c r="BE231" i="1"/>
  <c r="GA231" i="1" s="1"/>
  <c r="DP231" i="1"/>
  <c r="GV231" i="1" s="1"/>
  <c r="FF231" i="1"/>
  <c r="BZ231" i="1"/>
  <c r="EK231" i="1"/>
  <c r="CU231" i="1"/>
  <c r="GY23" i="1"/>
  <c r="GI146" i="1"/>
  <c r="FU304" i="1"/>
  <c r="GH317" i="1"/>
  <c r="FJ132" i="1"/>
  <c r="HC262" i="1"/>
  <c r="GA154" i="1"/>
  <c r="HQ154" i="1" s="1"/>
  <c r="GY155" i="1"/>
  <c r="HG125" i="1"/>
  <c r="HF351" i="1"/>
  <c r="GJ355" i="1"/>
  <c r="HE355" i="1" s="1"/>
  <c r="HJ132" i="1"/>
  <c r="HK314" i="1"/>
  <c r="GC163" i="1"/>
  <c r="GY136" i="1"/>
  <c r="CG321" i="1"/>
  <c r="BL321" i="1"/>
  <c r="ER321" i="1"/>
  <c r="DB321" i="1"/>
  <c r="GH321" i="1" s="1"/>
  <c r="DW321" i="1"/>
  <c r="AQ321" i="1"/>
  <c r="FM321" i="1" s="1"/>
  <c r="CX329" i="1"/>
  <c r="EN329" i="1"/>
  <c r="CC329" i="1"/>
  <c r="AM329" i="1"/>
  <c r="BH329" i="1"/>
  <c r="DS329" i="1"/>
  <c r="GD329" i="1" s="1"/>
  <c r="HD143" i="1"/>
  <c r="HP349" i="1"/>
  <c r="CF325" i="1"/>
  <c r="DV325" i="1"/>
  <c r="EQ325" i="1"/>
  <c r="DA325" i="1"/>
  <c r="GG325" i="1" s="1"/>
  <c r="BK325" i="1"/>
  <c r="AP325" i="1"/>
  <c r="HO14" i="1"/>
  <c r="GJ158" i="1"/>
  <c r="FJ111" i="1"/>
  <c r="HM32" i="1"/>
  <c r="GD230" i="1"/>
  <c r="GK62" i="1"/>
  <c r="HF337" i="1"/>
  <c r="FR345" i="1"/>
  <c r="HH345" i="1" s="1"/>
  <c r="HK125" i="1"/>
  <c r="HK114" i="1"/>
  <c r="AO360" i="1"/>
  <c r="FK360" i="1" s="1"/>
  <c r="EP360" i="1"/>
  <c r="CZ360" i="1"/>
  <c r="CE360" i="1"/>
  <c r="BJ360" i="1"/>
  <c r="DU360" i="1"/>
  <c r="EW325" i="1"/>
  <c r="CL325" i="1"/>
  <c r="DG325" i="1"/>
  <c r="EB325" i="1"/>
  <c r="AV325" i="1"/>
  <c r="BQ325" i="1"/>
  <c r="HG70" i="1"/>
  <c r="HF123" i="1"/>
  <c r="FP60" i="1"/>
  <c r="HQ33" i="1"/>
  <c r="HK177" i="1"/>
  <c r="HA120" i="1"/>
  <c r="GX252" i="1"/>
  <c r="HA18" i="1"/>
  <c r="AT231" i="1"/>
  <c r="DE231" i="1"/>
  <c r="EU231" i="1"/>
  <c r="DZ231" i="1"/>
  <c r="Y232" i="1"/>
  <c r="BO231" i="1"/>
  <c r="CJ231" i="1"/>
  <c r="HD122" i="1"/>
  <c r="HA278" i="1"/>
  <c r="HN351" i="1"/>
  <c r="HC79" i="1"/>
  <c r="HD82" i="1"/>
  <c r="HQ20" i="1"/>
  <c r="FH26" i="1"/>
  <c r="GX26" i="1" s="1"/>
  <c r="HP16" i="1"/>
  <c r="FY176" i="1"/>
  <c r="FI362" i="1"/>
  <c r="AT321" i="1"/>
  <c r="BO321" i="1"/>
  <c r="CJ321" i="1"/>
  <c r="DZ321" i="1"/>
  <c r="EU321" i="1"/>
  <c r="DE321" i="1"/>
  <c r="HA301" i="1"/>
  <c r="HL96" i="1"/>
  <c r="FP176" i="1"/>
  <c r="HF176" i="1" s="1"/>
  <c r="HH25" i="1"/>
  <c r="HJ35" i="1"/>
  <c r="HJ111" i="1"/>
  <c r="HG338" i="1"/>
  <c r="EK237" i="1"/>
  <c r="FF237" i="1"/>
  <c r="DP237" i="1"/>
  <c r="GV237" i="1" s="1"/>
  <c r="AJ238" i="1"/>
  <c r="BZ237" i="1"/>
  <c r="BE237" i="1"/>
  <c r="GA237" i="1" s="1"/>
  <c r="HQ237" i="1" s="1"/>
  <c r="CU237" i="1"/>
  <c r="HM288" i="1"/>
  <c r="HF80" i="1"/>
  <c r="HH59" i="1"/>
  <c r="GX333" i="1"/>
  <c r="GY30" i="1"/>
  <c r="HH340" i="1"/>
  <c r="HN67" i="1"/>
  <c r="GR33" i="1"/>
  <c r="GK70" i="1"/>
  <c r="GY276" i="1"/>
  <c r="HN149" i="1"/>
  <c r="GY266" i="1"/>
  <c r="HE301" i="1"/>
  <c r="HG311" i="1"/>
  <c r="FK355" i="1"/>
  <c r="HO229" i="1"/>
  <c r="BJ237" i="1"/>
  <c r="CZ237" i="1"/>
  <c r="EP237" i="1"/>
  <c r="CE237" i="1"/>
  <c r="T238" i="1"/>
  <c r="AO237" i="1"/>
  <c r="DU237" i="1"/>
  <c r="GF237" i="1" s="1"/>
  <c r="HB126" i="1"/>
  <c r="HO41" i="1"/>
  <c r="HK38" i="1"/>
  <c r="EN361" i="1"/>
  <c r="BH361" i="1"/>
  <c r="CC361" i="1"/>
  <c r="AM361" i="1"/>
  <c r="FI361" i="1" s="1"/>
  <c r="DS361" i="1"/>
  <c r="CX361" i="1"/>
  <c r="GD361" i="1" s="1"/>
  <c r="HA22" i="1"/>
  <c r="HC136" i="1"/>
  <c r="HJ65" i="1"/>
  <c r="HN323" i="1"/>
  <c r="HA260" i="1"/>
  <c r="HC148" i="1"/>
  <c r="HN355" i="1"/>
  <c r="HB330" i="1"/>
  <c r="DI321" i="1"/>
  <c r="ED321" i="1"/>
  <c r="AX321" i="1"/>
  <c r="BS321" i="1"/>
  <c r="EY321" i="1"/>
  <c r="CN321" i="1"/>
  <c r="HD41" i="1"/>
  <c r="HO253" i="1"/>
  <c r="HQ38" i="1"/>
  <c r="HP308" i="1"/>
  <c r="CR360" i="1"/>
  <c r="DM360" i="1"/>
  <c r="GS360" i="1" s="1"/>
  <c r="BW360" i="1"/>
  <c r="EH360" i="1"/>
  <c r="FC360" i="1"/>
  <c r="BB360" i="1"/>
  <c r="HQ9" i="1"/>
  <c r="HA283" i="1"/>
  <c r="FU313" i="1"/>
  <c r="HK313" i="1" s="1"/>
  <c r="HI149" i="1"/>
  <c r="BN325" i="1"/>
  <c r="CI325" i="1"/>
  <c r="AS325" i="1"/>
  <c r="ET325" i="1"/>
  <c r="DD325" i="1"/>
  <c r="DY325" i="1"/>
  <c r="BM361" i="1"/>
  <c r="ES361" i="1"/>
  <c r="CH361" i="1"/>
  <c r="DC361" i="1"/>
  <c r="DX361" i="1"/>
  <c r="AR361" i="1"/>
  <c r="HB362" i="1"/>
  <c r="HE347" i="1"/>
  <c r="FR354" i="1"/>
  <c r="EK325" i="1"/>
  <c r="DP325" i="1"/>
  <c r="FF325" i="1"/>
  <c r="CU325" i="1"/>
  <c r="BZ325" i="1"/>
  <c r="BE325" i="1"/>
  <c r="BE321" i="1"/>
  <c r="BZ321" i="1"/>
  <c r="FF321" i="1"/>
  <c r="CU321" i="1"/>
  <c r="DP321" i="1"/>
  <c r="GV321" i="1" s="1"/>
  <c r="EK321" i="1"/>
  <c r="FO33" i="1"/>
  <c r="HE33" i="1" s="1"/>
  <c r="HQ241" i="1"/>
  <c r="GZ49" i="1"/>
  <c r="GZ362" i="1"/>
  <c r="GY57" i="1"/>
  <c r="HO145" i="1"/>
  <c r="CU361" i="1"/>
  <c r="BZ361" i="1"/>
  <c r="BE361" i="1"/>
  <c r="FF361" i="1"/>
  <c r="DP361" i="1"/>
  <c r="EK361" i="1"/>
  <c r="FL338" i="1"/>
  <c r="GH168" i="1"/>
  <c r="ET231" i="1"/>
  <c r="AS231" i="1"/>
  <c r="BN231" i="1"/>
  <c r="DD231" i="1"/>
  <c r="CI231" i="1"/>
  <c r="DY231" i="1"/>
  <c r="X232" i="1"/>
  <c r="GZ146" i="1"/>
  <c r="GF322" i="1"/>
  <c r="HP20" i="1"/>
  <c r="GH155" i="1"/>
  <c r="GY316" i="1"/>
  <c r="HE346" i="1"/>
  <c r="EA237" i="1"/>
  <c r="EV237" i="1"/>
  <c r="CK237" i="1"/>
  <c r="BP237" i="1"/>
  <c r="DF237" i="1"/>
  <c r="Z238" i="1"/>
  <c r="AU237" i="1"/>
  <c r="HH349" i="1"/>
  <c r="HO355" i="1"/>
  <c r="HI68" i="1"/>
  <c r="GZ153" i="1"/>
  <c r="EC357" i="1"/>
  <c r="DH357" i="1"/>
  <c r="EX357" i="1"/>
  <c r="AW357" i="1"/>
  <c r="FS357" i="1" s="1"/>
  <c r="BR357" i="1"/>
  <c r="CM357" i="1"/>
  <c r="GN171" i="1"/>
  <c r="HI171" i="1" s="1"/>
  <c r="HI288" i="1"/>
  <c r="HG312" i="1"/>
  <c r="HA96" i="1"/>
  <c r="HK121" i="1"/>
  <c r="HB308" i="1"/>
  <c r="HN121" i="1"/>
  <c r="HH273" i="1"/>
  <c r="HH29" i="1"/>
  <c r="HL45" i="1"/>
  <c r="HQ119" i="1"/>
  <c r="FP136" i="1"/>
  <c r="HF136" i="1" s="1"/>
  <c r="HI326" i="1"/>
  <c r="HP22" i="1"/>
  <c r="HG82" i="1"/>
  <c r="HD87" i="1"/>
  <c r="HO347" i="1"/>
  <c r="GM70" i="1"/>
  <c r="HM264" i="1"/>
  <c r="CW166" i="1"/>
  <c r="BG166" i="1"/>
  <c r="DR166" i="1"/>
  <c r="CB166" i="1"/>
  <c r="AL166" i="1"/>
  <c r="EM166" i="1"/>
  <c r="HF243" i="1"/>
  <c r="HD30" i="1"/>
  <c r="GY251" i="1"/>
  <c r="HI60" i="1"/>
  <c r="GC131" i="1"/>
  <c r="HP304" i="1"/>
  <c r="GX11" i="1"/>
  <c r="GX93" i="1"/>
  <c r="HN58" i="1"/>
  <c r="HI318" i="1"/>
  <c r="HM76" i="1"/>
  <c r="HC138" i="1"/>
  <c r="HM4" i="1"/>
  <c r="HL19" i="1"/>
  <c r="GZ120" i="1"/>
  <c r="HL243" i="1"/>
  <c r="HP112" i="1"/>
  <c r="GZ128" i="1"/>
  <c r="HL287" i="1"/>
  <c r="HL280" i="1"/>
  <c r="CX166" i="1"/>
  <c r="BH166" i="1"/>
  <c r="DS166" i="1"/>
  <c r="CC166" i="1"/>
  <c r="AM166" i="1"/>
  <c r="EN166" i="1"/>
  <c r="GF68" i="1"/>
  <c r="FI114" i="1"/>
  <c r="HI8" i="1"/>
  <c r="HG334" i="1"/>
  <c r="HL49" i="1"/>
  <c r="GZ87" i="1"/>
  <c r="HK152" i="1"/>
  <c r="HB44" i="1"/>
  <c r="HA82" i="1"/>
  <c r="HB38" i="1"/>
  <c r="GQ145" i="1"/>
  <c r="FY133" i="1"/>
  <c r="HA84" i="1"/>
  <c r="HQ347" i="1"/>
  <c r="HO143" i="1"/>
  <c r="GY213" i="1"/>
  <c r="FT163" i="1"/>
  <c r="HJ163" i="1" s="1"/>
  <c r="HQ130" i="1"/>
  <c r="GL136" i="1"/>
  <c r="GZ133" i="1"/>
  <c r="HG57" i="1"/>
  <c r="GP129" i="1"/>
  <c r="HK129" i="1" s="1"/>
  <c r="HH41" i="1"/>
  <c r="FT137" i="1"/>
  <c r="HJ137" i="1" s="1"/>
  <c r="FN342" i="1"/>
  <c r="HD342" i="1" s="1"/>
  <c r="HK46" i="1"/>
  <c r="FX139" i="1"/>
  <c r="GI176" i="1"/>
  <c r="GM168" i="1"/>
  <c r="HP49" i="1"/>
  <c r="GF129" i="1"/>
  <c r="GA122" i="1"/>
  <c r="HQ122" i="1" s="1"/>
  <c r="HI127" i="1"/>
  <c r="FJ337" i="1"/>
  <c r="GZ337" i="1" s="1"/>
  <c r="HQ251" i="1"/>
  <c r="FK26" i="1"/>
  <c r="HL251" i="1"/>
  <c r="GP230" i="1"/>
  <c r="FO337" i="1"/>
  <c r="FT170" i="1"/>
  <c r="HN16" i="1"/>
  <c r="HD59" i="1"/>
  <c r="GO165" i="1"/>
  <c r="T232" i="1"/>
  <c r="AO231" i="1"/>
  <c r="CE231" i="1"/>
  <c r="DU231" i="1"/>
  <c r="CZ231" i="1"/>
  <c r="GF231" i="1" s="1"/>
  <c r="EP231" i="1"/>
  <c r="BJ231" i="1"/>
  <c r="HH74" i="1"/>
  <c r="FM317" i="1"/>
  <c r="HH334" i="1"/>
  <c r="HL79" i="1"/>
  <c r="FA361" i="1"/>
  <c r="DK361" i="1"/>
  <c r="GQ361" i="1" s="1"/>
  <c r="CP361" i="1"/>
  <c r="EF361" i="1"/>
  <c r="AZ361" i="1"/>
  <c r="BU361" i="1"/>
  <c r="GL122" i="1"/>
  <c r="GI69" i="1"/>
  <c r="GR151" i="1"/>
  <c r="HM151" i="1" s="1"/>
  <c r="FR33" i="1"/>
  <c r="BH134" i="1"/>
  <c r="EN134" i="1"/>
  <c r="CX134" i="1"/>
  <c r="DS134" i="1"/>
  <c r="CC134" i="1"/>
  <c r="AM134" i="1"/>
  <c r="FI134" i="1" s="1"/>
  <c r="GD349" i="1"/>
  <c r="GK355" i="1"/>
  <c r="GI356" i="1"/>
  <c r="FH338" i="1"/>
  <c r="GX338" i="1" s="1"/>
  <c r="GJ124" i="1"/>
  <c r="AO321" i="1"/>
  <c r="BJ321" i="1"/>
  <c r="DU321" i="1"/>
  <c r="EP321" i="1"/>
  <c r="CE321" i="1"/>
  <c r="CZ321" i="1"/>
  <c r="FY111" i="1"/>
  <c r="HO111" i="1" s="1"/>
  <c r="FX33" i="1"/>
  <c r="FT113" i="1"/>
  <c r="HJ113" i="1" s="1"/>
  <c r="GQ306" i="1"/>
  <c r="DT328" i="1"/>
  <c r="CY328" i="1"/>
  <c r="GE328" i="1" s="1"/>
  <c r="EO328" i="1"/>
  <c r="CD328" i="1"/>
  <c r="AN328" i="1"/>
  <c r="BI328" i="1"/>
  <c r="GN125" i="1"/>
  <c r="FL305" i="1"/>
  <c r="HB305" i="1" s="1"/>
  <c r="FI169" i="1"/>
  <c r="FW317" i="1"/>
  <c r="HM317" i="1" s="1"/>
  <c r="GT236" i="1"/>
  <c r="FX359" i="1"/>
  <c r="FN114" i="1"/>
  <c r="HD114" i="1" s="1"/>
  <c r="FX327" i="1"/>
  <c r="FH163" i="1"/>
  <c r="GX163" i="1" s="1"/>
  <c r="FQ323" i="1"/>
  <c r="FL147" i="1"/>
  <c r="HB147" i="1" s="1"/>
  <c r="ED134" i="1"/>
  <c r="AX134" i="1"/>
  <c r="EY134" i="1"/>
  <c r="DI134" i="1"/>
  <c r="BS134" i="1"/>
  <c r="CN134" i="1"/>
  <c r="FH323" i="1"/>
  <c r="GD347" i="1"/>
  <c r="FV355" i="1"/>
  <c r="GK362" i="1"/>
  <c r="GM155" i="1"/>
  <c r="GF113" i="1"/>
  <c r="ER329" i="1"/>
  <c r="DB329" i="1"/>
  <c r="CG329" i="1"/>
  <c r="AQ329" i="1"/>
  <c r="FM329" i="1" s="1"/>
  <c r="DW329" i="1"/>
  <c r="GH329" i="1" s="1"/>
  <c r="BL329" i="1"/>
  <c r="FZ124" i="1"/>
  <c r="HP124" i="1" s="1"/>
  <c r="GR154" i="1"/>
  <c r="FQ60" i="1"/>
  <c r="GT154" i="1"/>
  <c r="HO154" i="1" s="1"/>
  <c r="GM10" i="1"/>
  <c r="HA299" i="1"/>
  <c r="GX316" i="1"/>
  <c r="U238" i="1"/>
  <c r="AP237" i="1"/>
  <c r="FL237" i="1" s="1"/>
  <c r="DV237" i="1"/>
  <c r="BK237" i="1"/>
  <c r="CF237" i="1"/>
  <c r="EQ237" i="1"/>
  <c r="DA237" i="1"/>
  <c r="GG237" i="1" s="1"/>
  <c r="FO68" i="1"/>
  <c r="BR361" i="1"/>
  <c r="CM361" i="1"/>
  <c r="DH361" i="1"/>
  <c r="EC361" i="1"/>
  <c r="AW361" i="1"/>
  <c r="EX361" i="1"/>
  <c r="GG324" i="1"/>
  <c r="GM62" i="1"/>
  <c r="FH342" i="1"/>
  <c r="GX342" i="1" s="1"/>
  <c r="GO310" i="1"/>
  <c r="GF156" i="1"/>
  <c r="FO119" i="1"/>
  <c r="HP141" i="1"/>
  <c r="FU128" i="1"/>
  <c r="FI168" i="1"/>
  <c r="GY168" i="1" s="1"/>
  <c r="GE111" i="1"/>
  <c r="FZ131" i="1"/>
  <c r="HP131" i="1" s="1"/>
  <c r="GU336" i="1"/>
  <c r="FN147" i="1"/>
  <c r="FN313" i="1"/>
  <c r="FS124" i="1"/>
  <c r="HI124" i="1" s="1"/>
  <c r="CB237" i="1"/>
  <c r="Q238" i="1"/>
  <c r="AL237" i="1"/>
  <c r="FH237" i="1" s="1"/>
  <c r="DR237" i="1"/>
  <c r="EM237" i="1"/>
  <c r="BG237" i="1"/>
  <c r="CW237" i="1"/>
  <c r="FR319" i="1"/>
  <c r="HH319" i="1" s="1"/>
  <c r="HC49" i="1"/>
  <c r="CJ360" i="1"/>
  <c r="DE360" i="1"/>
  <c r="GK360" i="1" s="1"/>
  <c r="BO360" i="1"/>
  <c r="DZ360" i="1"/>
  <c r="EU360" i="1"/>
  <c r="AT360" i="1"/>
  <c r="FV161" i="1"/>
  <c r="HL161" i="1" s="1"/>
  <c r="FK130" i="1"/>
  <c r="FT130" i="1"/>
  <c r="HJ130" i="1" s="1"/>
  <c r="GO115" i="1"/>
  <c r="FQ302" i="1"/>
  <c r="HG302" i="1" s="1"/>
  <c r="FT352" i="1"/>
  <c r="FW337" i="1"/>
  <c r="FP310" i="1"/>
  <c r="HF310" i="1" s="1"/>
  <c r="GQ359" i="1"/>
  <c r="FY348" i="1"/>
  <c r="FK310" i="1"/>
  <c r="GX352" i="1"/>
  <c r="FQ61" i="1"/>
  <c r="GK268" i="1"/>
  <c r="FL169" i="1"/>
  <c r="HB169" i="1" s="1"/>
  <c r="GE129" i="1"/>
  <c r="FV169" i="1"/>
  <c r="GL319" i="1"/>
  <c r="GF337" i="1"/>
  <c r="GK147" i="1"/>
  <c r="GC268" i="1"/>
  <c r="GX268" i="1" s="1"/>
  <c r="FY122" i="1"/>
  <c r="HO122" i="1" s="1"/>
  <c r="GV155" i="1"/>
  <c r="FO310" i="1"/>
  <c r="HE310" i="1" s="1"/>
  <c r="FZ359" i="1"/>
  <c r="HP359" i="1" s="1"/>
  <c r="FK133" i="1"/>
  <c r="FH147" i="1"/>
  <c r="GX147" i="1" s="1"/>
  <c r="GG323" i="1"/>
  <c r="GV348" i="1"/>
  <c r="FX132" i="1"/>
  <c r="GG124" i="1"/>
  <c r="HM344" i="1"/>
  <c r="GK314" i="1"/>
  <c r="EU357" i="1"/>
  <c r="CJ357" i="1"/>
  <c r="DE357" i="1"/>
  <c r="BO357" i="1"/>
  <c r="AT357" i="1"/>
  <c r="DZ357" i="1"/>
  <c r="GL163" i="1"/>
  <c r="FV146" i="1"/>
  <c r="FO130" i="1"/>
  <c r="GD146" i="1"/>
  <c r="GC145" i="1"/>
  <c r="GA60" i="1"/>
  <c r="FO163" i="1"/>
  <c r="GK133" i="1"/>
  <c r="GC115" i="1"/>
  <c r="FH77" i="1"/>
  <c r="GX77" i="1" s="1"/>
  <c r="GH267" i="1"/>
  <c r="GK171" i="1"/>
  <c r="HF171" i="1" s="1"/>
  <c r="GE161" i="1"/>
  <c r="GA61" i="1"/>
  <c r="FX130" i="1"/>
  <c r="HA4" i="1"/>
  <c r="BY360" i="1"/>
  <c r="DO360" i="1"/>
  <c r="GU360" i="1" s="1"/>
  <c r="FE360" i="1"/>
  <c r="BD360" i="1"/>
  <c r="CT360" i="1"/>
  <c r="EJ360" i="1"/>
  <c r="GU165" i="1"/>
  <c r="GR336" i="1"/>
  <c r="GU129" i="1"/>
  <c r="FZ136" i="1"/>
  <c r="HP136" i="1" s="1"/>
  <c r="GD158" i="1"/>
  <c r="GY158" i="1" s="1"/>
  <c r="FP348" i="1"/>
  <c r="HF348" i="1" s="1"/>
  <c r="HE275" i="1"/>
  <c r="FK119" i="1"/>
  <c r="HA119" i="1" s="1"/>
  <c r="GV165" i="1"/>
  <c r="HC286" i="1"/>
  <c r="GT176" i="1"/>
  <c r="GL316" i="1"/>
  <c r="GH26" i="1"/>
  <c r="FU353" i="1"/>
  <c r="HK353" i="1" s="1"/>
  <c r="GT345" i="1"/>
  <c r="GM314" i="1"/>
  <c r="HH314" i="1" s="1"/>
  <c r="GM165" i="1"/>
  <c r="FP313" i="1"/>
  <c r="FO62" i="1"/>
  <c r="HE283" i="1"/>
  <c r="GS164" i="1"/>
  <c r="GJ160" i="1"/>
  <c r="FL26" i="1"/>
  <c r="HB26" i="1" s="1"/>
  <c r="GS160" i="1"/>
  <c r="GP322" i="1"/>
  <c r="HI261" i="1"/>
  <c r="FW330" i="1"/>
  <c r="HM330" i="1" s="1"/>
  <c r="FO133" i="1"/>
  <c r="HE133" i="1" s="1"/>
  <c r="FW114" i="1"/>
  <c r="HM114" i="1" s="1"/>
  <c r="GC138" i="1"/>
  <c r="FP163" i="1"/>
  <c r="GC158" i="1"/>
  <c r="GA151" i="1"/>
  <c r="GA162" i="1"/>
  <c r="HQ162" i="1" s="1"/>
  <c r="FX119" i="1"/>
  <c r="HN119" i="1" s="1"/>
  <c r="GM323" i="1"/>
  <c r="HE49" i="1"/>
  <c r="HQ83" i="1"/>
  <c r="GH164" i="1"/>
  <c r="FU319" i="1"/>
  <c r="HK319" i="1" s="1"/>
  <c r="GZ208" i="1"/>
  <c r="GD139" i="1"/>
  <c r="GN236" i="1"/>
  <c r="FY316" i="1"/>
  <c r="HO316" i="1" s="1"/>
  <c r="GA236" i="1"/>
  <c r="GI345" i="1"/>
  <c r="HF53" i="1"/>
  <c r="FW157" i="1"/>
  <c r="GC155" i="1"/>
  <c r="GM123" i="1"/>
  <c r="FR119" i="1"/>
  <c r="HH119" i="1" s="1"/>
  <c r="GC70" i="1"/>
  <c r="GL313" i="1"/>
  <c r="HG313" i="1" s="1"/>
  <c r="GE125" i="1"/>
  <c r="HA265" i="1"/>
  <c r="FW236" i="1"/>
  <c r="FV347" i="1"/>
  <c r="HL347" i="1" s="1"/>
  <c r="HF37" i="1"/>
  <c r="FP131" i="1"/>
  <c r="HF131" i="1" s="1"/>
  <c r="GC347" i="1"/>
  <c r="GF169" i="1"/>
  <c r="GT126" i="1"/>
  <c r="GA111" i="1"/>
  <c r="HQ111" i="1" s="1"/>
  <c r="GO69" i="1"/>
  <c r="HO32" i="1"/>
  <c r="FX157" i="1"/>
  <c r="HN157" i="1" s="1"/>
  <c r="HE14" i="1"/>
  <c r="HF28" i="1"/>
  <c r="HQ75" i="1"/>
  <c r="GR125" i="1"/>
  <c r="GH76" i="1"/>
  <c r="EF360" i="1"/>
  <c r="CP360" i="1"/>
  <c r="AZ360" i="1"/>
  <c r="BU360" i="1"/>
  <c r="DK360" i="1"/>
  <c r="GQ360" i="1" s="1"/>
  <c r="FA360" i="1"/>
  <c r="GQ356" i="1"/>
  <c r="AW328" i="1"/>
  <c r="FS328" i="1" s="1"/>
  <c r="BR328" i="1"/>
  <c r="CM328" i="1"/>
  <c r="EX328" i="1"/>
  <c r="EC328" i="1"/>
  <c r="DH328" i="1"/>
  <c r="GN328" i="1" s="1"/>
  <c r="GF355" i="1"/>
  <c r="HE312" i="1"/>
  <c r="HO84" i="1"/>
  <c r="EG328" i="1"/>
  <c r="DL328" i="1"/>
  <c r="FB328" i="1"/>
  <c r="BV328" i="1"/>
  <c r="CQ328" i="1"/>
  <c r="BA328" i="1"/>
  <c r="GD170" i="1"/>
  <c r="FK236" i="1"/>
  <c r="HH17" i="1"/>
  <c r="GC137" i="1"/>
  <c r="GN136" i="1"/>
  <c r="FN348" i="1"/>
  <c r="FE328" i="1"/>
  <c r="EJ328" i="1"/>
  <c r="DO328" i="1"/>
  <c r="CT328" i="1"/>
  <c r="BD328" i="1"/>
  <c r="BY328" i="1"/>
  <c r="GF305" i="1"/>
  <c r="GX72" i="1"/>
  <c r="GM115" i="1"/>
  <c r="EO357" i="1"/>
  <c r="BI357" i="1"/>
  <c r="AN357" i="1"/>
  <c r="FJ357" i="1" s="1"/>
  <c r="CY357" i="1"/>
  <c r="DT357" i="1"/>
  <c r="CD357" i="1"/>
  <c r="HJ24" i="1"/>
  <c r="GD111" i="1"/>
  <c r="FI338" i="1"/>
  <c r="GY338" i="1" s="1"/>
  <c r="HE152" i="1"/>
  <c r="GU327" i="1"/>
  <c r="FJ147" i="1"/>
  <c r="GZ147" i="1" s="1"/>
  <c r="GF324" i="1"/>
  <c r="GP131" i="1"/>
  <c r="FU346" i="1"/>
  <c r="HK346" i="1" s="1"/>
  <c r="GG114" i="1"/>
  <c r="GS156" i="1"/>
  <c r="HN156" i="1" s="1"/>
  <c r="FP126" i="1"/>
  <c r="GG146" i="1"/>
  <c r="HB146" i="1" s="1"/>
  <c r="FS26" i="1"/>
  <c r="GJ115" i="1"/>
  <c r="GG315" i="1"/>
  <c r="GZ46" i="1"/>
  <c r="FM315" i="1"/>
  <c r="FK323" i="1"/>
  <c r="HA323" i="1" s="1"/>
  <c r="FS77" i="1"/>
  <c r="HI77" i="1" s="1"/>
  <c r="FL348" i="1"/>
  <c r="GP310" i="1"/>
  <c r="GF347" i="1"/>
  <c r="GT137" i="1"/>
  <c r="FQ351" i="1"/>
  <c r="FH114" i="1"/>
  <c r="GX114" i="1" s="1"/>
  <c r="CH360" i="1"/>
  <c r="DC360" i="1"/>
  <c r="ES360" i="1"/>
  <c r="BM360" i="1"/>
  <c r="AR360" i="1"/>
  <c r="DX360" i="1"/>
  <c r="GU316" i="1"/>
  <c r="FK313" i="1"/>
  <c r="FH170" i="1"/>
  <c r="GX170" i="1" s="1"/>
  <c r="FU147" i="1"/>
  <c r="HK147" i="1" s="1"/>
  <c r="GD314" i="1"/>
  <c r="GV323" i="1"/>
  <c r="FY146" i="1"/>
  <c r="HO146" i="1" s="1"/>
  <c r="FR160" i="1"/>
  <c r="GQ354" i="1"/>
  <c r="HL354" i="1" s="1"/>
  <c r="GF138" i="1"/>
  <c r="FI342" i="1"/>
  <c r="FZ315" i="1"/>
  <c r="HE209" i="1"/>
  <c r="HP52" i="1"/>
  <c r="FZ362" i="1"/>
  <c r="HP362" i="1" s="1"/>
  <c r="FT347" i="1"/>
  <c r="FJ355" i="1"/>
  <c r="GZ355" i="1" s="1"/>
  <c r="FU338" i="1"/>
  <c r="FV352" i="1"/>
  <c r="GI317" i="1"/>
  <c r="FD357" i="1"/>
  <c r="DN357" i="1"/>
  <c r="CS357" i="1"/>
  <c r="BX357" i="1"/>
  <c r="BC357" i="1"/>
  <c r="FY357" i="1" s="1"/>
  <c r="EI357" i="1"/>
  <c r="GP145" i="1"/>
  <c r="GS161" i="1"/>
  <c r="GZ242" i="1"/>
  <c r="FY129" i="1"/>
  <c r="GC76" i="1"/>
  <c r="HL153" i="1"/>
  <c r="BG134" i="1"/>
  <c r="CB134" i="1"/>
  <c r="DR134" i="1"/>
  <c r="AL134" i="1"/>
  <c r="CW134" i="1"/>
  <c r="EM134" i="1"/>
  <c r="GJ320" i="1"/>
  <c r="FN125" i="1"/>
  <c r="HD125" i="1" s="1"/>
  <c r="FP330" i="1"/>
  <c r="FP33" i="1"/>
  <c r="FL345" i="1"/>
  <c r="GK158" i="1"/>
  <c r="FU306" i="1"/>
  <c r="HK306" i="1" s="1"/>
  <c r="HK78" i="1"/>
  <c r="GA129" i="1"/>
  <c r="GX253" i="1"/>
  <c r="GZ358" i="1"/>
  <c r="GC336" i="1"/>
  <c r="GJ161" i="1"/>
  <c r="FW136" i="1"/>
  <c r="HM136" i="1" s="1"/>
  <c r="FW111" i="1"/>
  <c r="FY349" i="1"/>
  <c r="HO349" i="1" s="1"/>
  <c r="FJ324" i="1"/>
  <c r="GZ324" i="1" s="1"/>
  <c r="FI70" i="1"/>
  <c r="GR123" i="1"/>
  <c r="GH147" i="1"/>
  <c r="GT138" i="1"/>
  <c r="FR69" i="1"/>
  <c r="HH69" i="1" s="1"/>
  <c r="GO10" i="1"/>
  <c r="GS349" i="1"/>
  <c r="GV168" i="1"/>
  <c r="CU134" i="1"/>
  <c r="BZ134" i="1"/>
  <c r="EK134" i="1"/>
  <c r="BE134" i="1"/>
  <c r="FF134" i="1"/>
  <c r="DP134" i="1"/>
  <c r="EZ325" i="1"/>
  <c r="EE325" i="1"/>
  <c r="DJ325" i="1"/>
  <c r="GP325" i="1" s="1"/>
  <c r="CO325" i="1"/>
  <c r="BT325" i="1"/>
  <c r="AY325" i="1"/>
  <c r="FO139" i="1"/>
  <c r="GP70" i="1"/>
  <c r="GT353" i="1"/>
  <c r="HO353" i="1" s="1"/>
  <c r="GV304" i="1"/>
  <c r="GN131" i="1"/>
  <c r="FI68" i="1"/>
  <c r="FV61" i="1"/>
  <c r="EK329" i="1"/>
  <c r="BZ329" i="1"/>
  <c r="CU329" i="1"/>
  <c r="BE329" i="1"/>
  <c r="DP329" i="1"/>
  <c r="FF329" i="1"/>
  <c r="FX77" i="1"/>
  <c r="GV267" i="1"/>
  <c r="GS125" i="1"/>
  <c r="GU26" i="1"/>
  <c r="HM92" i="1"/>
  <c r="FR147" i="1"/>
  <c r="GA70" i="1"/>
  <c r="HQ70" i="1" s="1"/>
  <c r="FU163" i="1"/>
  <c r="EJ321" i="1"/>
  <c r="FE321" i="1"/>
  <c r="DO321" i="1"/>
  <c r="BD321" i="1"/>
  <c r="FZ321" i="1" s="1"/>
  <c r="BY321" i="1"/>
  <c r="CT321" i="1"/>
  <c r="HB248" i="1"/>
  <c r="AO166" i="1"/>
  <c r="FK166" i="1" s="1"/>
  <c r="EP166" i="1"/>
  <c r="CZ166" i="1"/>
  <c r="GF166" i="1" s="1"/>
  <c r="BJ166" i="1"/>
  <c r="DU166" i="1"/>
  <c r="CE166" i="1"/>
  <c r="GM338" i="1"/>
  <c r="GM305" i="1"/>
  <c r="GN362" i="1"/>
  <c r="FJ319" i="1"/>
  <c r="GZ319" i="1" s="1"/>
  <c r="FV125" i="1"/>
  <c r="GS170" i="1"/>
  <c r="GL347" i="1"/>
  <c r="GL33" i="1"/>
  <c r="HQ112" i="1"/>
  <c r="GD305" i="1"/>
  <c r="GY305" i="1" s="1"/>
  <c r="GR306" i="1"/>
  <c r="HM306" i="1" s="1"/>
  <c r="GC146" i="1"/>
  <c r="FW161" i="1"/>
  <c r="HM161" i="1" s="1"/>
  <c r="FL69" i="1"/>
  <c r="FI336" i="1"/>
  <c r="FL359" i="1"/>
  <c r="HB359" i="1" s="1"/>
  <c r="HG261" i="1"/>
  <c r="GA362" i="1"/>
  <c r="FW304" i="1"/>
  <c r="FM114" i="1"/>
  <c r="HC114" i="1" s="1"/>
  <c r="GT113" i="1"/>
  <c r="FY359" i="1"/>
  <c r="GH70" i="1"/>
  <c r="GL69" i="1"/>
  <c r="GJ349" i="1"/>
  <c r="FO70" i="1"/>
  <c r="HE70" i="1" s="1"/>
  <c r="FH314" i="1"/>
  <c r="FP354" i="1"/>
  <c r="HF354" i="1" s="1"/>
  <c r="FO323" i="1"/>
  <c r="GL133" i="1"/>
  <c r="HG133" i="1" s="1"/>
  <c r="FJ26" i="1"/>
  <c r="GZ26" i="1" s="1"/>
  <c r="FR162" i="1"/>
  <c r="HH162" i="1" s="1"/>
  <c r="FY171" i="1"/>
  <c r="HO171" i="1" s="1"/>
  <c r="HO300" i="1"/>
  <c r="GG338" i="1"/>
  <c r="GU164" i="1"/>
  <c r="FN327" i="1"/>
  <c r="HD327" i="1" s="1"/>
  <c r="FZ356" i="1"/>
  <c r="GH132" i="1"/>
  <c r="FX76" i="1"/>
  <c r="HN76" i="1" s="1"/>
  <c r="GP267" i="1"/>
  <c r="FR124" i="1"/>
  <c r="GH356" i="1"/>
  <c r="HC356" i="1" s="1"/>
  <c r="FO157" i="1"/>
  <c r="HE157" i="1" s="1"/>
  <c r="FL349" i="1"/>
  <c r="GJ352" i="1"/>
  <c r="FJ123" i="1"/>
  <c r="GR327" i="1"/>
  <c r="FS337" i="1"/>
  <c r="HI337" i="1" s="1"/>
  <c r="FU146" i="1"/>
  <c r="FK128" i="1"/>
  <c r="HA128" i="1" s="1"/>
  <c r="GQ151" i="1"/>
  <c r="HL151" i="1" s="1"/>
  <c r="GA351" i="1"/>
  <c r="GP62" i="1"/>
  <c r="GC330" i="1"/>
  <c r="FM123" i="1"/>
  <c r="HC123" i="1" s="1"/>
  <c r="GJ319" i="1"/>
  <c r="FH68" i="1"/>
  <c r="GX68" i="1" s="1"/>
  <c r="BU237" i="1"/>
  <c r="EF237" i="1"/>
  <c r="CP237" i="1"/>
  <c r="FA237" i="1"/>
  <c r="DK237" i="1"/>
  <c r="AZ237" i="1"/>
  <c r="AE238" i="1"/>
  <c r="GP359" i="1"/>
  <c r="HK359" i="1" s="1"/>
  <c r="HQ120" i="1"/>
  <c r="GG132" i="1"/>
  <c r="HB132" i="1" s="1"/>
  <c r="FP327" i="1"/>
  <c r="HF327" i="1" s="1"/>
  <c r="FR236" i="1"/>
  <c r="HH236" i="1" s="1"/>
  <c r="HN210" i="1"/>
  <c r="FN268" i="1"/>
  <c r="HD268" i="1" s="1"/>
  <c r="HB135" i="1"/>
  <c r="GL164" i="1"/>
  <c r="GL62" i="1"/>
  <c r="FT324" i="1"/>
  <c r="GZ334" i="1"/>
  <c r="GY153" i="1"/>
  <c r="GG128" i="1"/>
  <c r="HB128" i="1" s="1"/>
  <c r="GS131" i="1"/>
  <c r="FQ161" i="1"/>
  <c r="GL267" i="1"/>
  <c r="HG267" i="1" s="1"/>
  <c r="FR346" i="1"/>
  <c r="HH346" i="1" s="1"/>
  <c r="GT319" i="1"/>
  <c r="HC352" i="1"/>
  <c r="HQ46" i="1"/>
  <c r="HB29" i="1"/>
  <c r="FX322" i="1"/>
  <c r="GS151" i="1"/>
  <c r="HN151" i="1" s="1"/>
  <c r="FX162" i="1"/>
  <c r="HN162" i="1" s="1"/>
  <c r="HN159" i="1"/>
  <c r="FN10" i="1"/>
  <c r="GE322" i="1"/>
  <c r="GZ322" i="1" s="1"/>
  <c r="GA161" i="1"/>
  <c r="GM158" i="1"/>
  <c r="HD58" i="1"/>
  <c r="GO151" i="1"/>
  <c r="HJ151" i="1" s="1"/>
  <c r="HQ152" i="1"/>
  <c r="GL337" i="1"/>
  <c r="GR156" i="1"/>
  <c r="HM156" i="1" s="1"/>
  <c r="HG93" i="1"/>
  <c r="GJ338" i="1"/>
  <c r="GC322" i="1"/>
  <c r="GX322" i="1" s="1"/>
  <c r="GU147" i="1"/>
  <c r="FZ137" i="1"/>
  <c r="GM145" i="1"/>
  <c r="FT346" i="1"/>
  <c r="HJ346" i="1" s="1"/>
  <c r="GF137" i="1"/>
  <c r="FM330" i="1"/>
  <c r="GM128" i="1"/>
  <c r="HH128" i="1" s="1"/>
  <c r="FN359" i="1"/>
  <c r="HD359" i="1" s="1"/>
  <c r="GF319" i="1"/>
  <c r="CK357" i="1"/>
  <c r="AU357" i="1"/>
  <c r="BP357" i="1"/>
  <c r="EV357" i="1"/>
  <c r="EA357" i="1"/>
  <c r="DF357" i="1"/>
  <c r="FP168" i="1"/>
  <c r="HF168" i="1" s="1"/>
  <c r="GG351" i="1"/>
  <c r="GS310" i="1"/>
  <c r="FJ169" i="1"/>
  <c r="HM148" i="1"/>
  <c r="GL176" i="1"/>
  <c r="FO336" i="1"/>
  <c r="GS171" i="1"/>
  <c r="FR353" i="1"/>
  <c r="HH353" i="1" s="1"/>
  <c r="HL299" i="1"/>
  <c r="GP354" i="1"/>
  <c r="FV137" i="1"/>
  <c r="FX147" i="1"/>
  <c r="HN147" i="1" s="1"/>
  <c r="GX149" i="1"/>
  <c r="FR320" i="1"/>
  <c r="HH320" i="1" s="1"/>
  <c r="FU60" i="1"/>
  <c r="FU169" i="1"/>
  <c r="HK169" i="1" s="1"/>
  <c r="HB14" i="1"/>
  <c r="HE332" i="1"/>
  <c r="HJ11" i="1"/>
  <c r="FV129" i="1"/>
  <c r="HL129" i="1" s="1"/>
  <c r="HP266" i="1"/>
  <c r="GQ305" i="1"/>
  <c r="GH138" i="1"/>
  <c r="FU356" i="1"/>
  <c r="HK356" i="1" s="1"/>
  <c r="GY29" i="1"/>
  <c r="GM362" i="1"/>
  <c r="FZ125" i="1"/>
  <c r="HP125" i="1" s="1"/>
  <c r="HO241" i="1"/>
  <c r="HD37" i="1"/>
  <c r="HG95" i="1"/>
  <c r="GO354" i="1"/>
  <c r="HJ354" i="1" s="1"/>
  <c r="GA355" i="1"/>
  <c r="HQ355" i="1" s="1"/>
  <c r="HK74" i="1"/>
  <c r="FW347" i="1"/>
  <c r="HM347" i="1" s="1"/>
  <c r="FV158" i="1"/>
  <c r="HL158" i="1" s="1"/>
  <c r="FJ165" i="1"/>
  <c r="GZ165" i="1" s="1"/>
  <c r="GX301" i="1"/>
  <c r="HK93" i="1"/>
  <c r="FS163" i="1"/>
  <c r="HI163" i="1" s="1"/>
  <c r="GQ113" i="1"/>
  <c r="GX25" i="1"/>
  <c r="FK68" i="1"/>
  <c r="HA68" i="1" s="1"/>
  <c r="FX126" i="1"/>
  <c r="HN126" i="1" s="1"/>
  <c r="GN146" i="1"/>
  <c r="HQ19" i="1"/>
  <c r="GS163" i="1"/>
  <c r="GR351" i="1"/>
  <c r="FZ132" i="1"/>
  <c r="FL336" i="1"/>
  <c r="FL319" i="1"/>
  <c r="FP302" i="1"/>
  <c r="HF302" i="1" s="1"/>
  <c r="GO345" i="1"/>
  <c r="GP165" i="1"/>
  <c r="FM126" i="1"/>
  <c r="GQ124" i="1"/>
  <c r="FV155" i="1"/>
  <c r="HL92" i="1"/>
  <c r="FV176" i="1"/>
  <c r="HL176" i="1" s="1"/>
  <c r="GR323" i="1"/>
  <c r="GD132" i="1"/>
  <c r="GY132" i="1" s="1"/>
  <c r="GO338" i="1"/>
  <c r="HL245" i="1"/>
  <c r="HM249" i="1"/>
  <c r="GO349" i="1"/>
  <c r="GC337" i="1"/>
  <c r="GQ353" i="1"/>
  <c r="GH336" i="1"/>
  <c r="FI345" i="1"/>
  <c r="GU115" i="1"/>
  <c r="GU348" i="1"/>
  <c r="ES328" i="1"/>
  <c r="DX328" i="1"/>
  <c r="DC328" i="1"/>
  <c r="GI328" i="1" s="1"/>
  <c r="AR328" i="1"/>
  <c r="BM328" i="1"/>
  <c r="CH328" i="1"/>
  <c r="FP353" i="1"/>
  <c r="GO77" i="1"/>
  <c r="FH349" i="1"/>
  <c r="GV320" i="1"/>
  <c r="HQ320" i="1" s="1"/>
  <c r="GH304" i="1"/>
  <c r="FX314" i="1"/>
  <c r="HN314" i="1" s="1"/>
  <c r="FS132" i="1"/>
  <c r="GG145" i="1"/>
  <c r="GN306" i="1"/>
  <c r="GD315" i="1"/>
  <c r="GY315" i="1" s="1"/>
  <c r="GU111" i="1"/>
  <c r="HP111" i="1" s="1"/>
  <c r="FW130" i="1"/>
  <c r="FU327" i="1"/>
  <c r="HK327" i="1" s="1"/>
  <c r="FI356" i="1"/>
  <c r="GR26" i="1"/>
  <c r="HM26" i="1" s="1"/>
  <c r="FO162" i="1"/>
  <c r="HE162" i="1" s="1"/>
  <c r="GS330" i="1"/>
  <c r="HN330" i="1" s="1"/>
  <c r="GI319" i="1"/>
  <c r="FX133" i="1"/>
  <c r="HN133" i="1" s="1"/>
  <c r="GC10" i="1"/>
  <c r="FT337" i="1"/>
  <c r="HJ337" i="1" s="1"/>
  <c r="GM352" i="1"/>
  <c r="HH352" i="1" s="1"/>
  <c r="FJ330" i="1"/>
  <c r="GF338" i="1"/>
  <c r="FR163" i="1"/>
  <c r="HH163" i="1" s="1"/>
  <c r="GA305" i="1"/>
  <c r="GR168" i="1"/>
  <c r="FX230" i="1"/>
  <c r="FQ136" i="1"/>
  <c r="HG136" i="1" s="1"/>
  <c r="FY338" i="1"/>
  <c r="HO338" i="1" s="1"/>
  <c r="GH160" i="1"/>
  <c r="AV134" i="1"/>
  <c r="CL134" i="1"/>
  <c r="EB134" i="1"/>
  <c r="DG134" i="1"/>
  <c r="EW134" i="1"/>
  <c r="BQ134" i="1"/>
  <c r="GU122" i="1"/>
  <c r="GI352" i="1"/>
  <c r="FI119" i="1"/>
  <c r="GC345" i="1"/>
  <c r="FV342" i="1"/>
  <c r="FP61" i="1"/>
  <c r="HF61" i="1" s="1"/>
  <c r="GL317" i="1"/>
  <c r="GL320" i="1"/>
  <c r="GO302" i="1"/>
  <c r="GZ341" i="1"/>
  <c r="HI303" i="1"/>
  <c r="CY134" i="1"/>
  <c r="EO134" i="1"/>
  <c r="BI134" i="1"/>
  <c r="AN134" i="1"/>
  <c r="CD134" i="1"/>
  <c r="DT134" i="1"/>
  <c r="HB285" i="1"/>
  <c r="GY16" i="1"/>
  <c r="HG150" i="1"/>
  <c r="HO31" i="1"/>
  <c r="HM302" i="1"/>
  <c r="FJ267" i="1"/>
  <c r="GZ267" i="1" s="1"/>
  <c r="FI122" i="1"/>
  <c r="GY122" i="1" s="1"/>
  <c r="HQ52" i="1"/>
  <c r="HC71" i="1"/>
  <c r="HJ18" i="1"/>
  <c r="FW362" i="1"/>
  <c r="HM362" i="1" s="1"/>
  <c r="GV113" i="1"/>
  <c r="GA156" i="1"/>
  <c r="HQ156" i="1" s="1"/>
  <c r="HC131" i="1"/>
  <c r="HN302" i="1"/>
  <c r="HC115" i="1"/>
  <c r="FN146" i="1"/>
  <c r="HD146" i="1" s="1"/>
  <c r="GX49" i="1"/>
  <c r="HN260" i="1"/>
  <c r="HM6" i="1"/>
  <c r="HJ278" i="1"/>
  <c r="HH131" i="1"/>
  <c r="FK316" i="1"/>
  <c r="HA316" i="1" s="1"/>
  <c r="GK347" i="1"/>
  <c r="GD353" i="1"/>
  <c r="GY353" i="1" s="1"/>
  <c r="GU320" i="1"/>
  <c r="GL128" i="1"/>
  <c r="GG137" i="1"/>
  <c r="FW338" i="1"/>
  <c r="DU329" i="1"/>
  <c r="CZ329" i="1"/>
  <c r="CE329" i="1"/>
  <c r="AO329" i="1"/>
  <c r="FK329" i="1" s="1"/>
  <c r="BJ329" i="1"/>
  <c r="EP329" i="1"/>
  <c r="DK329" i="1"/>
  <c r="FA329" i="1"/>
  <c r="CP329" i="1"/>
  <c r="AZ329" i="1"/>
  <c r="BU329" i="1"/>
  <c r="EF329" i="1"/>
  <c r="GV126" i="1"/>
  <c r="HQ126" i="1" s="1"/>
  <c r="FL327" i="1"/>
  <c r="GS359" i="1"/>
  <c r="FW122" i="1"/>
  <c r="HM122" i="1" s="1"/>
  <c r="FY317" i="1"/>
  <c r="HO317" i="1" s="1"/>
  <c r="FL268" i="1"/>
  <c r="HB268" i="1" s="1"/>
  <c r="GV317" i="1"/>
  <c r="FZ324" i="1"/>
  <c r="HN345" i="1"/>
  <c r="GQ139" i="1"/>
  <c r="HL139" i="1" s="1"/>
  <c r="CJ361" i="1"/>
  <c r="DZ361" i="1"/>
  <c r="AT361" i="1"/>
  <c r="EU361" i="1"/>
  <c r="BO361" i="1"/>
  <c r="DE361" i="1"/>
  <c r="GI77" i="1"/>
  <c r="GH165" i="1"/>
  <c r="HA139" i="1"/>
  <c r="FM306" i="1"/>
  <c r="HC306" i="1" s="1"/>
  <c r="GM126" i="1"/>
  <c r="FU236" i="1"/>
  <c r="GY306" i="1"/>
  <c r="GM138" i="1"/>
  <c r="HO73" i="1"/>
  <c r="GF111" i="1"/>
  <c r="GS319" i="1"/>
  <c r="HN319" i="1" s="1"/>
  <c r="GJ68" i="1"/>
  <c r="FQ145" i="1"/>
  <c r="FL136" i="1"/>
  <c r="FU351" i="1"/>
  <c r="HK351" i="1" s="1"/>
  <c r="HC40" i="1"/>
  <c r="HM272" i="1"/>
  <c r="HG160" i="1"/>
  <c r="HG123" i="1"/>
  <c r="FM133" i="1"/>
  <c r="GS347" i="1"/>
  <c r="GK317" i="1"/>
  <c r="GF348" i="1"/>
  <c r="GV330" i="1"/>
  <c r="FZ336" i="1"/>
  <c r="HP336" i="1" s="1"/>
  <c r="DF329" i="1"/>
  <c r="EV329" i="1"/>
  <c r="BP329" i="1"/>
  <c r="EA329" i="1"/>
  <c r="GL329" i="1" s="1"/>
  <c r="CK329" i="1"/>
  <c r="AU329" i="1"/>
  <c r="GQ131" i="1"/>
  <c r="HL131" i="1" s="1"/>
  <c r="GU138" i="1"/>
  <c r="HP138" i="1" s="1"/>
  <c r="GN123" i="1"/>
  <c r="GN162" i="1"/>
  <c r="GP155" i="1"/>
  <c r="GD160" i="1"/>
  <c r="FS342" i="1"/>
  <c r="HI342" i="1" s="1"/>
  <c r="HM337" i="1"/>
  <c r="GS129" i="1"/>
  <c r="GV139" i="1"/>
  <c r="HQ139" i="1" s="1"/>
  <c r="GS165" i="1"/>
  <c r="HN165" i="1" s="1"/>
  <c r="FY320" i="1"/>
  <c r="GH169" i="1"/>
  <c r="GH113" i="1"/>
  <c r="HC113" i="1" s="1"/>
  <c r="BR134" i="1"/>
  <c r="EC134" i="1"/>
  <c r="AW134" i="1"/>
  <c r="EX134" i="1"/>
  <c r="DH134" i="1"/>
  <c r="GN134" i="1" s="1"/>
  <c r="CM134" i="1"/>
  <c r="HO15" i="1"/>
  <c r="HD332" i="1"/>
  <c r="HG257" i="1"/>
  <c r="ET328" i="1"/>
  <c r="DY328" i="1"/>
  <c r="DD328" i="1"/>
  <c r="GJ328" i="1" s="1"/>
  <c r="CI328" i="1"/>
  <c r="AS328" i="1"/>
  <c r="FO328" i="1" s="1"/>
  <c r="HE328" i="1" s="1"/>
  <c r="BN328" i="1"/>
  <c r="GY351" i="1"/>
  <c r="FS128" i="1"/>
  <c r="GT337" i="1"/>
  <c r="FR306" i="1"/>
  <c r="HH306" i="1" s="1"/>
  <c r="HN168" i="1"/>
  <c r="GK316" i="1"/>
  <c r="HF316" i="1" s="1"/>
  <c r="FI324" i="1"/>
  <c r="GJ130" i="1"/>
  <c r="HP145" i="1"/>
  <c r="FN304" i="1"/>
  <c r="HD304" i="1" s="1"/>
  <c r="HO24" i="1"/>
  <c r="FX320" i="1"/>
  <c r="HN320" i="1" s="1"/>
  <c r="GF354" i="1"/>
  <c r="HA354" i="1" s="1"/>
  <c r="FZ165" i="1"/>
  <c r="HL266" i="1"/>
  <c r="FZ338" i="1"/>
  <c r="HP338" i="1" s="1"/>
  <c r="GR146" i="1"/>
  <c r="HM146" i="1" s="1"/>
  <c r="HF115" i="1"/>
  <c r="GO336" i="1"/>
  <c r="HH307" i="1"/>
  <c r="HA312" i="1"/>
  <c r="GN70" i="1"/>
  <c r="HI70" i="1" s="1"/>
  <c r="FN70" i="1"/>
  <c r="HD70" i="1" s="1"/>
  <c r="GC359" i="1"/>
  <c r="GT136" i="1"/>
  <c r="GP130" i="1"/>
  <c r="GY164" i="1"/>
  <c r="GQ165" i="1"/>
  <c r="GM164" i="1"/>
  <c r="GI230" i="1"/>
  <c r="HH4" i="1"/>
  <c r="FL68" i="1"/>
  <c r="HB68" i="1" s="1"/>
  <c r="HO315" i="1"/>
  <c r="FH138" i="1"/>
  <c r="GX138" i="1" s="1"/>
  <c r="GT10" i="1"/>
  <c r="HO10" i="1" s="1"/>
  <c r="HG339" i="1"/>
  <c r="HE340" i="1"/>
  <c r="HG241" i="1"/>
  <c r="HJ323" i="1"/>
  <c r="FI139" i="1"/>
  <c r="DF361" i="1"/>
  <c r="AU361" i="1"/>
  <c r="EA361" i="1"/>
  <c r="EV361" i="1"/>
  <c r="BP361" i="1"/>
  <c r="CK361" i="1"/>
  <c r="DH237" i="1"/>
  <c r="GN237" i="1" s="1"/>
  <c r="CM237" i="1"/>
  <c r="EC237" i="1"/>
  <c r="EX237" i="1"/>
  <c r="AB238" i="1"/>
  <c r="AW237" i="1"/>
  <c r="BR237" i="1"/>
  <c r="BX325" i="1"/>
  <c r="CS325" i="1"/>
  <c r="BC325" i="1"/>
  <c r="FD325" i="1"/>
  <c r="DN325" i="1"/>
  <c r="EI325" i="1"/>
  <c r="FH125" i="1"/>
  <c r="HN145" i="1"/>
  <c r="GU313" i="1"/>
  <c r="HO153" i="1"/>
  <c r="GX164" i="1"/>
  <c r="GY64" i="1"/>
  <c r="GD302" i="1"/>
  <c r="GD354" i="1"/>
  <c r="GG129" i="1"/>
  <c r="GH124" i="1"/>
  <c r="FR310" i="1"/>
  <c r="HH310" i="1" s="1"/>
  <c r="HC4" i="1"/>
  <c r="DZ328" i="1"/>
  <c r="EU328" i="1"/>
  <c r="DE328" i="1"/>
  <c r="GK328" i="1" s="1"/>
  <c r="BO328" i="1"/>
  <c r="CJ328" i="1"/>
  <c r="AT328" i="1"/>
  <c r="GE353" i="1"/>
  <c r="HL141" i="1"/>
  <c r="FS319" i="1"/>
  <c r="GP122" i="1"/>
  <c r="HK122" i="1" s="1"/>
  <c r="HK6" i="1"/>
  <c r="GC132" i="1"/>
  <c r="GX132" i="1" s="1"/>
  <c r="GS315" i="1"/>
  <c r="FS268" i="1"/>
  <c r="HA359" i="1"/>
  <c r="HC287" i="1"/>
  <c r="HD45" i="1"/>
  <c r="GY326" i="1"/>
  <c r="GX311" i="1"/>
  <c r="HN261" i="1"/>
  <c r="HF332" i="1"/>
  <c r="ER328" i="1"/>
  <c r="DW328" i="1"/>
  <c r="DB328" i="1"/>
  <c r="GH328" i="1" s="1"/>
  <c r="BL328" i="1"/>
  <c r="CG328" i="1"/>
  <c r="AQ328" i="1"/>
  <c r="GM130" i="1"/>
  <c r="GZ245" i="1"/>
  <c r="FI111" i="1"/>
  <c r="HF109" i="1"/>
  <c r="HE50" i="1"/>
  <c r="GN320" i="1"/>
  <c r="HI320" i="1" s="1"/>
  <c r="GY85" i="1"/>
  <c r="GR356" i="1"/>
  <c r="HF251" i="1"/>
  <c r="GX269" i="1"/>
  <c r="HI249" i="1"/>
  <c r="HG34" i="1"/>
  <c r="GE346" i="1"/>
  <c r="GH171" i="1"/>
  <c r="GJ315" i="1"/>
  <c r="HD109" i="1"/>
  <c r="FY330" i="1"/>
  <c r="HO330" i="1" s="1"/>
  <c r="AW231" i="1"/>
  <c r="AB232" i="1"/>
  <c r="CM231" i="1"/>
  <c r="EC231" i="1"/>
  <c r="DH231" i="1"/>
  <c r="EX231" i="1"/>
  <c r="BR231" i="1"/>
  <c r="FO132" i="1"/>
  <c r="GH154" i="1"/>
  <c r="GN316" i="1"/>
  <c r="GQ69" i="1"/>
  <c r="FR61" i="1"/>
  <c r="GU353" i="1"/>
  <c r="HP353" i="1" s="1"/>
  <c r="GN330" i="1"/>
  <c r="FZ316" i="1"/>
  <c r="FJ164" i="1"/>
  <c r="FD166" i="1"/>
  <c r="DN166" i="1"/>
  <c r="GT166" i="1" s="1"/>
  <c r="BX166" i="1"/>
  <c r="EI166" i="1"/>
  <c r="CS166" i="1"/>
  <c r="BC166" i="1"/>
  <c r="FT62" i="1"/>
  <c r="FK138" i="1"/>
  <c r="HA138" i="1" s="1"/>
  <c r="HQ332" i="1"/>
  <c r="GL26" i="1"/>
  <c r="HG26" i="1" s="1"/>
  <c r="GD342" i="1"/>
  <c r="GK122" i="1"/>
  <c r="GE151" i="1"/>
  <c r="GE355" i="1"/>
  <c r="GQ352" i="1"/>
  <c r="HL352" i="1" s="1"/>
  <c r="GN62" i="1"/>
  <c r="HI62" i="1" s="1"/>
  <c r="GS136" i="1"/>
  <c r="ED329" i="1"/>
  <c r="AX329" i="1"/>
  <c r="FT329" i="1" s="1"/>
  <c r="BS329" i="1"/>
  <c r="DI329" i="1"/>
  <c r="EY329" i="1"/>
  <c r="CN329" i="1"/>
  <c r="FH76" i="1"/>
  <c r="GX76" i="1" s="1"/>
  <c r="HK110" i="1"/>
  <c r="HN29" i="1"/>
  <c r="HE143" i="1"/>
  <c r="FV310" i="1"/>
  <c r="GA131" i="1"/>
  <c r="HQ131" i="1" s="1"/>
  <c r="FZ133" i="1"/>
  <c r="HP133" i="1" s="1"/>
  <c r="HH43" i="1"/>
  <c r="GJ138" i="1"/>
  <c r="FM230" i="1"/>
  <c r="HC230" i="1" s="1"/>
  <c r="FM320" i="1"/>
  <c r="HI23" i="1"/>
  <c r="HB92" i="1"/>
  <c r="GU157" i="1"/>
  <c r="GC124" i="1"/>
  <c r="GK162" i="1"/>
  <c r="HM109" i="1"/>
  <c r="HK27" i="1"/>
  <c r="HI113" i="1"/>
  <c r="FJ320" i="1"/>
  <c r="GV129" i="1"/>
  <c r="HO65" i="1"/>
  <c r="GZ6" i="1"/>
  <c r="GS115" i="1"/>
  <c r="FM324" i="1"/>
  <c r="HL43" i="1"/>
  <c r="HP135" i="1"/>
  <c r="HO128" i="1"/>
  <c r="BI325" i="1"/>
  <c r="CD325" i="1"/>
  <c r="EO325" i="1"/>
  <c r="CY325" i="1"/>
  <c r="AN325" i="1"/>
  <c r="FJ325" i="1" s="1"/>
  <c r="DT325" i="1"/>
  <c r="FW123" i="1"/>
  <c r="HM123" i="1" s="1"/>
  <c r="GS155" i="1"/>
  <c r="HF319" i="1"/>
  <c r="GV133" i="1"/>
  <c r="GJ348" i="1"/>
  <c r="GO155" i="1"/>
  <c r="GF145" i="1"/>
  <c r="FU70" i="1"/>
  <c r="HK70" i="1" s="1"/>
  <c r="HN111" i="1"/>
  <c r="GA304" i="1"/>
  <c r="HQ304" i="1" s="1"/>
  <c r="FN310" i="1"/>
  <c r="HD310" i="1" s="1"/>
  <c r="GY286" i="1"/>
  <c r="GI315" i="1"/>
  <c r="FZ306" i="1"/>
  <c r="HP306" i="1" s="1"/>
  <c r="GZ157" i="1"/>
  <c r="GN157" i="1"/>
  <c r="HA165" i="1"/>
  <c r="HN176" i="1"/>
  <c r="FR338" i="1"/>
  <c r="HH338" i="1" s="1"/>
  <c r="FR305" i="1"/>
  <c r="HH305" i="1" s="1"/>
  <c r="GO327" i="1"/>
  <c r="FR359" i="1"/>
  <c r="BV321" i="1"/>
  <c r="CQ321" i="1"/>
  <c r="DL321" i="1"/>
  <c r="GR321" i="1" s="1"/>
  <c r="BA321" i="1"/>
  <c r="EG321" i="1"/>
  <c r="FB321" i="1"/>
  <c r="GJ345" i="1"/>
  <c r="FH146" i="1"/>
  <c r="GX146" i="1" s="1"/>
  <c r="HC110" i="1"/>
  <c r="GP337" i="1"/>
  <c r="HI126" i="1"/>
  <c r="FP157" i="1"/>
  <c r="HF157" i="1" s="1"/>
  <c r="GR304" i="1"/>
  <c r="GX332" i="1"/>
  <c r="FU68" i="1"/>
  <c r="HK316" i="1"/>
  <c r="HP332" i="1"/>
  <c r="GY229" i="1"/>
  <c r="GC315" i="1"/>
  <c r="GX315" i="1" s="1"/>
  <c r="HG342" i="1"/>
  <c r="GC362" i="1"/>
  <c r="HC168" i="1"/>
  <c r="GQ330" i="1"/>
  <c r="HE230" i="1"/>
  <c r="GD317" i="1"/>
  <c r="GD320" i="1"/>
  <c r="GH302" i="1"/>
  <c r="GJ268" i="1"/>
  <c r="GK145" i="1"/>
  <c r="DI237" i="1"/>
  <c r="BS237" i="1"/>
  <c r="AC238" i="1"/>
  <c r="ED237" i="1"/>
  <c r="AX237" i="1"/>
  <c r="EY237" i="1"/>
  <c r="CN237" i="1"/>
  <c r="DW357" i="1"/>
  <c r="CG357" i="1"/>
  <c r="DB357" i="1"/>
  <c r="AQ357" i="1"/>
  <c r="ER357" i="1"/>
  <c r="BL357" i="1"/>
  <c r="FK151" i="1"/>
  <c r="GH359" i="1"/>
  <c r="HC155" i="1"/>
  <c r="FU133" i="1"/>
  <c r="FH60" i="1"/>
  <c r="GX60" i="1" s="1"/>
  <c r="DH360" i="1"/>
  <c r="BR360" i="1"/>
  <c r="EC360" i="1"/>
  <c r="AW360" i="1"/>
  <c r="EX360" i="1"/>
  <c r="CM360" i="1"/>
  <c r="EQ357" i="1"/>
  <c r="DA357" i="1"/>
  <c r="GG357" i="1" s="1"/>
  <c r="AP357" i="1"/>
  <c r="DV357" i="1"/>
  <c r="BK357" i="1"/>
  <c r="CF357" i="1"/>
  <c r="GP113" i="1"/>
  <c r="GR113" i="1"/>
  <c r="GL348" i="1"/>
  <c r="GX319" i="1"/>
  <c r="GN165" i="1"/>
  <c r="FU348" i="1"/>
  <c r="HK348" i="1" s="1"/>
  <c r="GQ236" i="1"/>
  <c r="HQ310" i="1"/>
  <c r="HK214" i="1"/>
  <c r="GE347" i="1"/>
  <c r="HL127" i="1"/>
  <c r="HM318" i="1"/>
  <c r="HB96" i="1"/>
  <c r="GM137" i="1"/>
  <c r="GO324" i="1"/>
  <c r="HE144" i="1"/>
  <c r="GV128" i="1"/>
  <c r="HF22" i="1"/>
  <c r="FM355" i="1"/>
  <c r="HC355" i="1" s="1"/>
  <c r="FR230" i="1"/>
  <c r="FN132" i="1"/>
  <c r="HD132" i="1" s="1"/>
  <c r="HC111" i="1"/>
  <c r="FU176" i="1"/>
  <c r="HK176" i="1" s="1"/>
  <c r="GO169" i="1"/>
  <c r="HJ157" i="1"/>
  <c r="GZ126" i="1"/>
  <c r="HC28" i="1"/>
  <c r="HH97" i="1"/>
  <c r="HG127" i="1"/>
  <c r="HB243" i="1"/>
  <c r="FY130" i="1"/>
  <c r="HC243" i="1"/>
  <c r="GL157" i="1"/>
  <c r="HG157" i="1" s="1"/>
  <c r="HI345" i="1"/>
  <c r="HD7" i="1"/>
  <c r="FR158" i="1"/>
  <c r="HH158" i="1" s="1"/>
  <c r="GX154" i="1"/>
  <c r="FQ337" i="1"/>
  <c r="HE131" i="1"/>
  <c r="HN96" i="1"/>
  <c r="HN312" i="1"/>
  <c r="GI111" i="1"/>
  <c r="GJ356" i="1"/>
  <c r="FK137" i="1"/>
  <c r="HA137" i="1" s="1"/>
  <c r="FK336" i="1"/>
  <c r="HL336" i="1"/>
  <c r="HP236" i="1"/>
  <c r="GH161" i="1"/>
  <c r="HC161" i="1" s="1"/>
  <c r="GX71" i="1"/>
  <c r="HM79" i="1"/>
  <c r="GY28" i="1"/>
  <c r="HJ66" i="1"/>
  <c r="FQ176" i="1"/>
  <c r="HG176" i="1" s="1"/>
  <c r="FK155" i="1"/>
  <c r="HA155" i="1" s="1"/>
  <c r="FJ354" i="1"/>
  <c r="GH347" i="1"/>
  <c r="HE135" i="1"/>
  <c r="HB74" i="1"/>
  <c r="GX131" i="1"/>
  <c r="GQ230" i="1"/>
  <c r="HM49" i="1"/>
  <c r="GS346" i="1"/>
  <c r="HP168" i="1"/>
  <c r="HP48" i="1"/>
  <c r="GV69" i="1"/>
  <c r="HD351" i="1"/>
  <c r="GA359" i="1"/>
  <c r="HP173" i="1"/>
  <c r="FV346" i="1"/>
  <c r="HC29" i="1"/>
  <c r="GM169" i="1"/>
  <c r="GE165" i="1"/>
  <c r="HL215" i="1"/>
  <c r="HI33" i="1"/>
  <c r="HH170" i="1"/>
  <c r="HM68" i="1"/>
  <c r="HJ124" i="1"/>
  <c r="BB321" i="1"/>
  <c r="BW321" i="1"/>
  <c r="CR321" i="1"/>
  <c r="FC321" i="1"/>
  <c r="DM321" i="1"/>
  <c r="EH321" i="1"/>
  <c r="HB158" i="1"/>
  <c r="HI164" i="1"/>
  <c r="GO114" i="1"/>
  <c r="HE156" i="1"/>
  <c r="FS146" i="1"/>
  <c r="GL156" i="1"/>
  <c r="GD77" i="1"/>
  <c r="GO146" i="1"/>
  <c r="FQ324" i="1"/>
  <c r="FX60" i="1"/>
  <c r="HN60" i="1" s="1"/>
  <c r="HC170" i="1"/>
  <c r="GH323" i="1"/>
  <c r="HC323" i="1" s="1"/>
  <c r="GR349" i="1"/>
  <c r="HN11" i="1"/>
  <c r="GC33" i="1"/>
  <c r="FT345" i="1"/>
  <c r="HJ345" i="1" s="1"/>
  <c r="GT155" i="1"/>
  <c r="HO155" i="1" s="1"/>
  <c r="FM353" i="1"/>
  <c r="HE116" i="1"/>
  <c r="HA95" i="1"/>
  <c r="FV313" i="1"/>
  <c r="GV123" i="1"/>
  <c r="HQ123" i="1" s="1"/>
  <c r="FX338" i="1"/>
  <c r="HN338" i="1" s="1"/>
  <c r="FX324" i="1"/>
  <c r="FR76" i="1"/>
  <c r="HO346" i="1"/>
  <c r="FD134" i="1"/>
  <c r="DN134" i="1"/>
  <c r="GT134" i="1" s="1"/>
  <c r="EI134" i="1"/>
  <c r="CS134" i="1"/>
  <c r="BC134" i="1"/>
  <c r="BX134" i="1"/>
  <c r="GY62" i="1"/>
  <c r="GV349" i="1"/>
  <c r="HI160" i="1"/>
  <c r="HI130" i="1"/>
  <c r="GD33" i="1"/>
  <c r="FL33" i="1"/>
  <c r="HB33" i="1" s="1"/>
  <c r="GZ158" i="1"/>
  <c r="GU113" i="1"/>
  <c r="GJ236" i="1"/>
  <c r="HE236" i="1" s="1"/>
  <c r="GD356" i="1"/>
  <c r="FJ138" i="1"/>
  <c r="GZ138" i="1" s="1"/>
  <c r="FL123" i="1"/>
  <c r="HB123" i="1" s="1"/>
  <c r="HB230" i="1"/>
  <c r="GF320" i="1"/>
  <c r="HA320" i="1" s="1"/>
  <c r="BJ361" i="1"/>
  <c r="AO361" i="1"/>
  <c r="EP361" i="1"/>
  <c r="CE361" i="1"/>
  <c r="CZ361" i="1"/>
  <c r="DU361" i="1"/>
  <c r="GT164" i="1"/>
  <c r="GO26" i="1"/>
  <c r="GI168" i="1"/>
  <c r="HD168" i="1" s="1"/>
  <c r="GG306" i="1"/>
  <c r="FR77" i="1"/>
  <c r="HH77" i="1" s="1"/>
  <c r="GE10" i="1"/>
  <c r="GM133" i="1"/>
  <c r="HH133" i="1" s="1"/>
  <c r="FL347" i="1"/>
  <c r="HB347" i="1" s="1"/>
  <c r="FN352" i="1"/>
  <c r="HD352" i="1" s="1"/>
  <c r="CK231" i="1"/>
  <c r="EA231" i="1"/>
  <c r="DF231" i="1"/>
  <c r="Z232" i="1"/>
  <c r="EV231" i="1"/>
  <c r="BP231" i="1"/>
  <c r="AU231" i="1"/>
  <c r="FQ231" i="1" s="1"/>
  <c r="HL143" i="1"/>
  <c r="HC246" i="1"/>
  <c r="FT129" i="1"/>
  <c r="HJ129" i="1" s="1"/>
  <c r="FS158" i="1"/>
  <c r="HI158" i="1" s="1"/>
  <c r="HD25" i="1"/>
  <c r="FS314" i="1"/>
  <c r="HI314" i="1" s="1"/>
  <c r="HO303" i="1"/>
  <c r="HA153" i="1"/>
  <c r="HD117" i="1"/>
  <c r="HL282" i="1"/>
  <c r="GO176" i="1"/>
  <c r="HM209" i="1"/>
  <c r="GD125" i="1"/>
  <c r="GH151" i="1"/>
  <c r="HC151" i="1" s="1"/>
  <c r="GV319" i="1"/>
  <c r="GZ259" i="1"/>
  <c r="HE155" i="1"/>
  <c r="HA26" i="1"/>
  <c r="HI59" i="1"/>
  <c r="DI166" i="1"/>
  <c r="BS166" i="1"/>
  <c r="ED166" i="1"/>
  <c r="CN166" i="1"/>
  <c r="AX166" i="1"/>
  <c r="FT166" i="1" s="1"/>
  <c r="EY166" i="1"/>
  <c r="HC130" i="1"/>
  <c r="HK47" i="1"/>
  <c r="HH121" i="1"/>
  <c r="GY4" i="1"/>
  <c r="GQ320" i="1"/>
  <c r="HL320" i="1" s="1"/>
  <c r="HI283" i="1"/>
  <c r="HJ140" i="1"/>
  <c r="FO322" i="1"/>
  <c r="HK250" i="1"/>
  <c r="HN84" i="1"/>
  <c r="HD9" i="1"/>
  <c r="HO89" i="1"/>
  <c r="FR26" i="1"/>
  <c r="FQ122" i="1"/>
  <c r="HG122" i="1" s="1"/>
  <c r="FH162" i="1"/>
  <c r="GX162" i="1" s="1"/>
  <c r="FI310" i="1"/>
  <c r="GY310" i="1" s="1"/>
  <c r="GI126" i="1"/>
  <c r="HD126" i="1" s="1"/>
  <c r="GG164" i="1"/>
  <c r="HB164" i="1" s="1"/>
  <c r="GF115" i="1"/>
  <c r="GK125" i="1"/>
  <c r="FR317" i="1"/>
  <c r="HH317" i="1" s="1"/>
  <c r="FH313" i="1"/>
  <c r="FN356" i="1"/>
  <c r="HD356" i="1" s="1"/>
  <c r="GY358" i="1"/>
  <c r="FO124" i="1"/>
  <c r="HE124" i="1" s="1"/>
  <c r="GR338" i="1"/>
  <c r="GF306" i="1"/>
  <c r="FY139" i="1"/>
  <c r="GS33" i="1"/>
  <c r="HF300" i="1"/>
  <c r="FJ136" i="1"/>
  <c r="GL115" i="1"/>
  <c r="GD154" i="1"/>
  <c r="GY154" i="1" s="1"/>
  <c r="FU336" i="1"/>
  <c r="FL60" i="1"/>
  <c r="HB60" i="1" s="1"/>
  <c r="GC119" i="1"/>
  <c r="GK10" i="1"/>
  <c r="HF10" i="1" s="1"/>
  <c r="FQ151" i="1"/>
  <c r="HG151" i="1" s="1"/>
  <c r="FY114" i="1"/>
  <c r="HO114" i="1" s="1"/>
  <c r="GU324" i="1"/>
  <c r="GO133" i="1"/>
  <c r="GI316" i="1"/>
  <c r="FS119" i="1"/>
  <c r="HI119" i="1" s="1"/>
  <c r="FN145" i="1"/>
  <c r="FO354" i="1"/>
  <c r="HE354" i="1" s="1"/>
  <c r="FI347" i="1"/>
  <c r="GY347" i="1" s="1"/>
  <c r="GQ355" i="1"/>
  <c r="GJ302" i="1"/>
  <c r="FJ77" i="1"/>
  <c r="GS137" i="1"/>
  <c r="FU33" i="1"/>
  <c r="FK113" i="1"/>
  <c r="HA113" i="1" s="1"/>
  <c r="FL304" i="1"/>
  <c r="HB304" i="1" s="1"/>
  <c r="GP236" i="1"/>
  <c r="HK236" i="1" s="1"/>
  <c r="GR60" i="1"/>
  <c r="FR337" i="1"/>
  <c r="HP335" i="1"/>
  <c r="GU230" i="1"/>
  <c r="HP230" i="1" s="1"/>
  <c r="FK111" i="1"/>
  <c r="HA111" i="1" s="1"/>
  <c r="FZ76" i="1"/>
  <c r="GK114" i="1"/>
  <c r="FK69" i="1"/>
  <c r="FL236" i="1"/>
  <c r="GQ351" i="1"/>
  <c r="GC230" i="1"/>
  <c r="GX230" i="1" s="1"/>
  <c r="FS338" i="1"/>
  <c r="FP139" i="1"/>
  <c r="HP303" i="1"/>
  <c r="GH268" i="1"/>
  <c r="HC268" i="1" s="1"/>
  <c r="HO21" i="1"/>
  <c r="GK151" i="1"/>
  <c r="HF151" i="1" s="1"/>
  <c r="FL77" i="1"/>
  <c r="HB77" i="1" s="1"/>
  <c r="FT126" i="1"/>
  <c r="HQ59" i="1"/>
  <c r="HA343" i="1"/>
  <c r="FQ306" i="1"/>
  <c r="HG306" i="1" s="1"/>
  <c r="GI124" i="1"/>
  <c r="CC360" i="1"/>
  <c r="DS360" i="1"/>
  <c r="CX360" i="1"/>
  <c r="AM360" i="1"/>
  <c r="BH360" i="1"/>
  <c r="EN360" i="1"/>
  <c r="GI147" i="1"/>
  <c r="HD147" i="1" s="1"/>
  <c r="FZ130" i="1"/>
  <c r="HP130" i="1" s="1"/>
  <c r="GI313" i="1"/>
  <c r="GI62" i="1"/>
  <c r="HD62" i="1" s="1"/>
  <c r="GC236" i="1"/>
  <c r="FZ171" i="1"/>
  <c r="HP171" i="1" s="1"/>
  <c r="HD326" i="1"/>
  <c r="FX68" i="1"/>
  <c r="HN68" i="1" s="1"/>
  <c r="GK119" i="1"/>
  <c r="GR147" i="1"/>
  <c r="FT115" i="1"/>
  <c r="HJ115" i="1" s="1"/>
  <c r="GE170" i="1"/>
  <c r="GZ170" i="1" s="1"/>
  <c r="FS327" i="1"/>
  <c r="HI327" i="1" s="1"/>
  <c r="GT124" i="1"/>
  <c r="FP268" i="1"/>
  <c r="HF268" i="1" s="1"/>
  <c r="FS176" i="1"/>
  <c r="HI176" i="1" s="1"/>
  <c r="FU138" i="1"/>
  <c r="HK138" i="1" s="1"/>
  <c r="GL171" i="1"/>
  <c r="GF161" i="1"/>
  <c r="FS122" i="1"/>
  <c r="FP147" i="1"/>
  <c r="HF147" i="1" s="1"/>
  <c r="FY268" i="1"/>
  <c r="GA155" i="1"/>
  <c r="GN133" i="1"/>
  <c r="HI133" i="1" s="1"/>
  <c r="FH122" i="1"/>
  <c r="GX122" i="1" s="1"/>
  <c r="FT156" i="1"/>
  <c r="HJ156" i="1" s="1"/>
  <c r="GF133" i="1"/>
  <c r="HI11" i="1"/>
  <c r="HH241" i="1"/>
  <c r="GT169" i="1"/>
  <c r="GT304" i="1"/>
  <c r="HO304" i="1" s="1"/>
  <c r="HE23" i="1"/>
  <c r="FQ111" i="1"/>
  <c r="HG111" i="1" s="1"/>
  <c r="EV328" i="1"/>
  <c r="CK328" i="1"/>
  <c r="AU328" i="1"/>
  <c r="FQ328" i="1" s="1"/>
  <c r="BP328" i="1"/>
  <c r="EA328" i="1"/>
  <c r="DF328" i="1"/>
  <c r="FW348" i="1"/>
  <c r="HM348" i="1" s="1"/>
  <c r="DN360" i="1"/>
  <c r="BC360" i="1"/>
  <c r="FD360" i="1"/>
  <c r="EI360" i="1"/>
  <c r="BX360" i="1"/>
  <c r="CS360" i="1"/>
  <c r="GM306" i="1"/>
  <c r="FK154" i="1"/>
  <c r="GV356" i="1"/>
  <c r="HQ356" i="1" s="1"/>
  <c r="GD324" i="1"/>
  <c r="HI275" i="1"/>
  <c r="FQ163" i="1"/>
  <c r="HG163" i="1" s="1"/>
  <c r="HL260" i="1"/>
  <c r="FI146" i="1"/>
  <c r="GY146" i="1" s="1"/>
  <c r="GH158" i="1"/>
  <c r="GV60" i="1"/>
  <c r="GF345" i="1"/>
  <c r="GJ171" i="1"/>
  <c r="FP133" i="1"/>
  <c r="HF133" i="1" s="1"/>
  <c r="FY77" i="1"/>
  <c r="HO77" i="1" s="1"/>
  <c r="FP267" i="1"/>
  <c r="HF267" i="1" s="1"/>
  <c r="FJ161" i="1"/>
  <c r="FM157" i="1"/>
  <c r="FT304" i="1"/>
  <c r="GQ345" i="1"/>
  <c r="HL345" i="1" s="1"/>
  <c r="FL151" i="1"/>
  <c r="FN236" i="1"/>
  <c r="FT355" i="1"/>
  <c r="FI162" i="1"/>
  <c r="GY162" i="1" s="1"/>
  <c r="GH351" i="1"/>
  <c r="HC351" i="1" s="1"/>
  <c r="GO356" i="1"/>
  <c r="HJ356" i="1" s="1"/>
  <c r="FZ129" i="1"/>
  <c r="GN322" i="1"/>
  <c r="GU163" i="1"/>
  <c r="HO91" i="1"/>
  <c r="GS69" i="1"/>
  <c r="HQ24" i="1"/>
  <c r="GA345" i="1"/>
  <c r="EK166" i="1"/>
  <c r="CU166" i="1"/>
  <c r="BE166" i="1"/>
  <c r="FF166" i="1"/>
  <c r="DP166" i="1"/>
  <c r="GV166" i="1" s="1"/>
  <c r="BZ166" i="1"/>
  <c r="HG11" i="1"/>
  <c r="GD362" i="1"/>
  <c r="GF61" i="1"/>
  <c r="FP306" i="1"/>
  <c r="HF306" i="1" s="1"/>
  <c r="HL37" i="1"/>
  <c r="HM84" i="1"/>
  <c r="EB166" i="1"/>
  <c r="CL166" i="1"/>
  <c r="AV166" i="1"/>
  <c r="DG166" i="1"/>
  <c r="EW166" i="1"/>
  <c r="BQ166" i="1"/>
  <c r="GI355" i="1"/>
  <c r="GA302" i="1"/>
  <c r="HQ302" i="1" s="1"/>
  <c r="HF288" i="1"/>
  <c r="HG120" i="1"/>
  <c r="FX160" i="1"/>
  <c r="HN160" i="1" s="1"/>
  <c r="FN230" i="1"/>
  <c r="HD230" i="1" s="1"/>
  <c r="FM163" i="1"/>
  <c r="HC163" i="1" s="1"/>
  <c r="GJ327" i="1"/>
  <c r="GU154" i="1"/>
  <c r="HA332" i="1"/>
  <c r="HE80" i="1"/>
  <c r="HA341" i="1"/>
  <c r="GV151" i="1"/>
  <c r="HQ350" i="1"/>
  <c r="HL116" i="1"/>
  <c r="GH349" i="1"/>
  <c r="GU351" i="1"/>
  <c r="HP351" i="1" s="1"/>
  <c r="HB172" i="1"/>
  <c r="FM164" i="1"/>
  <c r="HC164" i="1" s="1"/>
  <c r="FI352" i="1"/>
  <c r="FU268" i="1"/>
  <c r="GJ76" i="1"/>
  <c r="FS236" i="1"/>
  <c r="HI236" i="1" s="1"/>
  <c r="FJ359" i="1"/>
  <c r="GQ160" i="1"/>
  <c r="GN317" i="1"/>
  <c r="HI317" i="1" s="1"/>
  <c r="FH70" i="1"/>
  <c r="GX70" i="1" s="1"/>
  <c r="HI58" i="1"/>
  <c r="FK76" i="1"/>
  <c r="FI302" i="1"/>
  <c r="GY302" i="1" s="1"/>
  <c r="GT76" i="1"/>
  <c r="HO76" i="1" s="1"/>
  <c r="FJ122" i="1"/>
  <c r="GR236" i="1"/>
  <c r="HM236" i="1" s="1"/>
  <c r="HH95" i="1"/>
  <c r="HE56" i="1"/>
  <c r="FH347" i="1"/>
  <c r="FK169" i="1"/>
  <c r="HA169" i="1" s="1"/>
  <c r="GX287" i="1"/>
  <c r="GG267" i="1"/>
  <c r="FW33" i="1"/>
  <c r="HM33" i="1" s="1"/>
  <c r="HK340" i="1"/>
  <c r="HB335" i="1"/>
  <c r="HJ108" i="1"/>
  <c r="FT69" i="1"/>
  <c r="HJ69" i="1" s="1"/>
  <c r="HJ287" i="1"/>
  <c r="FS137" i="1"/>
  <c r="HI137" i="1" s="1"/>
  <c r="GU128" i="1"/>
  <c r="HP128" i="1" s="1"/>
  <c r="HO95" i="1"/>
  <c r="FN137" i="1"/>
  <c r="HD137" i="1" s="1"/>
  <c r="FX315" i="1"/>
  <c r="HI66" i="1"/>
  <c r="FW125" i="1"/>
  <c r="HM125" i="1" s="1"/>
  <c r="FY33" i="1"/>
  <c r="HO33" i="1" s="1"/>
  <c r="GK76" i="1"/>
  <c r="GN268" i="1"/>
  <c r="FJ327" i="1"/>
  <c r="GZ327" i="1" s="1"/>
  <c r="FQ354" i="1"/>
  <c r="HG354" i="1" s="1"/>
  <c r="GA170" i="1"/>
  <c r="HQ170" i="1" s="1"/>
  <c r="FV356" i="1"/>
  <c r="GO139" i="1"/>
  <c r="GX19" i="1"/>
  <c r="GY127" i="1"/>
  <c r="GZ172" i="1"/>
  <c r="FL62" i="1"/>
  <c r="HB62" i="1" s="1"/>
  <c r="HJ214" i="1"/>
  <c r="HH45" i="1"/>
  <c r="HL91" i="1"/>
  <c r="GC310" i="1"/>
  <c r="GX310" i="1" s="1"/>
  <c r="FH137" i="1"/>
  <c r="GX137" i="1" s="1"/>
  <c r="FI171" i="1"/>
  <c r="GY171" i="1" s="1"/>
  <c r="FS136" i="1"/>
  <c r="HI136" i="1" s="1"/>
  <c r="HD278" i="1"/>
  <c r="FS151" i="1"/>
  <c r="HI151" i="1" s="1"/>
  <c r="FR336" i="1"/>
  <c r="FL133" i="1"/>
  <c r="HB133" i="1" s="1"/>
  <c r="FR115" i="1"/>
  <c r="HH115" i="1" s="1"/>
  <c r="FJ356" i="1"/>
  <c r="GZ356" i="1" s="1"/>
  <c r="FU323" i="1"/>
  <c r="GM330" i="1"/>
  <c r="FZ354" i="1"/>
  <c r="HP354" i="1" s="1"/>
  <c r="DU325" i="1"/>
  <c r="EP325" i="1"/>
  <c r="CZ325" i="1"/>
  <c r="GF325" i="1" s="1"/>
  <c r="BJ325" i="1"/>
  <c r="CE325" i="1"/>
  <c r="AO325" i="1"/>
  <c r="FW356" i="1"/>
  <c r="GN145" i="1"/>
  <c r="HO326" i="1"/>
  <c r="GK126" i="1"/>
  <c r="FY131" i="1"/>
  <c r="FU119" i="1"/>
  <c r="GN26" i="1"/>
  <c r="FV154" i="1"/>
  <c r="HL154" i="1" s="1"/>
  <c r="FO115" i="1"/>
  <c r="HE115" i="1" s="1"/>
  <c r="FL315" i="1"/>
  <c r="FT61" i="1"/>
  <c r="FR132" i="1"/>
  <c r="HA209" i="1"/>
  <c r="FO315" i="1"/>
  <c r="GD161" i="1"/>
  <c r="FL111" i="1"/>
  <c r="HB111" i="1" s="1"/>
  <c r="GJ132" i="1"/>
  <c r="FY137" i="1"/>
  <c r="HO137" i="1" s="1"/>
  <c r="HM30" i="1"/>
  <c r="GS138" i="1"/>
  <c r="HN138" i="1" s="1"/>
  <c r="GL351" i="1"/>
  <c r="HQ235" i="1"/>
  <c r="GM61" i="1"/>
  <c r="HE92" i="1"/>
  <c r="FS170" i="1"/>
  <c r="HI170" i="1" s="1"/>
  <c r="GF313" i="1"/>
  <c r="FP130" i="1"/>
  <c r="GQ168" i="1"/>
  <c r="HL168" i="1" s="1"/>
  <c r="FY165" i="1"/>
  <c r="HO165" i="1" s="1"/>
  <c r="FV133" i="1"/>
  <c r="HL133" i="1" s="1"/>
  <c r="GO62" i="1"/>
  <c r="GK359" i="1"/>
  <c r="HE9" i="1"/>
  <c r="DR328" i="1"/>
  <c r="EM328" i="1"/>
  <c r="CW328" i="1"/>
  <c r="GC328" i="1" s="1"/>
  <c r="BG328" i="1"/>
  <c r="CB328" i="1"/>
  <c r="AL328" i="1"/>
  <c r="HG50" i="1"/>
  <c r="GC346" i="1"/>
  <c r="CO361" i="1"/>
  <c r="AY361" i="1"/>
  <c r="BT361" i="1"/>
  <c r="EZ361" i="1"/>
  <c r="DJ361" i="1"/>
  <c r="GP361" i="1" s="1"/>
  <c r="EE361" i="1"/>
  <c r="FN317" i="1"/>
  <c r="HD317" i="1" s="1"/>
  <c r="FW342" i="1"/>
  <c r="FT306" i="1"/>
  <c r="HJ306" i="1" s="1"/>
  <c r="GT129" i="1"/>
  <c r="GT302" i="1"/>
  <c r="HM18" i="1"/>
  <c r="FQ158" i="1"/>
  <c r="GE316" i="1"/>
  <c r="GZ316" i="1" s="1"/>
  <c r="FO138" i="1"/>
  <c r="HE138" i="1" s="1"/>
  <c r="GF158" i="1"/>
  <c r="HA158" i="1" s="1"/>
  <c r="GC133" i="1"/>
  <c r="GX79" i="1"/>
  <c r="GR322" i="1"/>
  <c r="HM322" i="1" s="1"/>
  <c r="HO93" i="1"/>
  <c r="GU169" i="1"/>
  <c r="FR356" i="1"/>
  <c r="FI156" i="1"/>
  <c r="GY156" i="1" s="1"/>
  <c r="FY322" i="1"/>
  <c r="HB7" i="1"/>
  <c r="GX45" i="1"/>
  <c r="FZ33" i="1"/>
  <c r="HP33" i="1" s="1"/>
  <c r="GG345" i="1"/>
  <c r="GL147" i="1"/>
  <c r="EZ329" i="1"/>
  <c r="BT329" i="1"/>
  <c r="CO329" i="1"/>
  <c r="AY329" i="1"/>
  <c r="EE329" i="1"/>
  <c r="DJ329" i="1"/>
  <c r="GP329" i="1" s="1"/>
  <c r="GU139" i="1"/>
  <c r="FJ61" i="1"/>
  <c r="HM83" i="1"/>
  <c r="HH343" i="1"/>
  <c r="HI46" i="1"/>
  <c r="GS337" i="1"/>
  <c r="FV126" i="1"/>
  <c r="HL126" i="1" s="1"/>
  <c r="GZ244" i="1"/>
  <c r="GI155" i="1"/>
  <c r="FZ123" i="1"/>
  <c r="HP123" i="1" s="1"/>
  <c r="HJ263" i="1"/>
  <c r="GC113" i="1"/>
  <c r="GP136" i="1"/>
  <c r="GP158" i="1"/>
  <c r="FO161" i="1"/>
  <c r="HE161" i="1" s="1"/>
  <c r="GQ70" i="1"/>
  <c r="HL70" i="1" s="1"/>
  <c r="GD322" i="1"/>
  <c r="GY322" i="1" s="1"/>
  <c r="FT76" i="1"/>
  <c r="HJ76" i="1" s="1"/>
  <c r="FR136" i="1"/>
  <c r="FH304" i="1"/>
  <c r="GX304" i="1" s="1"/>
  <c r="GR138" i="1"/>
  <c r="FV304" i="1"/>
  <c r="HL304" i="1" s="1"/>
  <c r="FX155" i="1"/>
  <c r="HN155" i="1" s="1"/>
  <c r="FN138" i="1"/>
  <c r="GO147" i="1"/>
  <c r="GV316" i="1"/>
  <c r="GH338" i="1"/>
  <c r="GV62" i="1"/>
  <c r="FH157" i="1"/>
  <c r="GQ170" i="1"/>
  <c r="FL310" i="1"/>
  <c r="FV10" i="1"/>
  <c r="FM33" i="1"/>
  <c r="HC33" i="1" s="1"/>
  <c r="FV77" i="1"/>
  <c r="HL77" i="1" s="1"/>
  <c r="GA352" i="1"/>
  <c r="GM354" i="1"/>
  <c r="GD68" i="1"/>
  <c r="GY68" i="1" s="1"/>
  <c r="FN347" i="1"/>
  <c r="HD347" i="1" s="1"/>
  <c r="GA306" i="1"/>
  <c r="GA267" i="1"/>
  <c r="HQ267" i="1" s="1"/>
  <c r="FO145" i="1"/>
  <c r="GR355" i="1"/>
  <c r="FM337" i="1"/>
  <c r="HC337" i="1" s="1"/>
  <c r="GM147" i="1"/>
  <c r="HI31" i="1"/>
  <c r="FJ145" i="1"/>
  <c r="GZ145" i="1" s="1"/>
  <c r="GJ304" i="1"/>
  <c r="FN315" i="1"/>
  <c r="EJ329" i="1"/>
  <c r="CT329" i="1"/>
  <c r="BD329" i="1"/>
  <c r="BY329" i="1"/>
  <c r="DO329" i="1"/>
  <c r="FE329" i="1"/>
  <c r="FS157" i="1"/>
  <c r="HI157" i="1" s="1"/>
  <c r="HN148" i="1"/>
  <c r="BQ361" i="1"/>
  <c r="AV361" i="1"/>
  <c r="FR361" i="1" s="1"/>
  <c r="DG361" i="1"/>
  <c r="EW361" i="1"/>
  <c r="CL361" i="1"/>
  <c r="EB361" i="1"/>
  <c r="GN359" i="1"/>
  <c r="FI137" i="1"/>
  <c r="GY137" i="1" s="1"/>
  <c r="FY115" i="1"/>
  <c r="HO115" i="1" s="1"/>
  <c r="GY257" i="1"/>
  <c r="GR320" i="1"/>
  <c r="HM320" i="1" s="1"/>
  <c r="FH139" i="1"/>
  <c r="FS348" i="1"/>
  <c r="HI348" i="1" s="1"/>
  <c r="FW354" i="1"/>
  <c r="HM354" i="1" s="1"/>
  <c r="GG119" i="1"/>
  <c r="HB119" i="1" s="1"/>
  <c r="FW77" i="1"/>
  <c r="HM77" i="1" s="1"/>
  <c r="AM328" i="1"/>
  <c r="BH328" i="1"/>
  <c r="CC328" i="1"/>
  <c r="DS328" i="1"/>
  <c r="EN328" i="1"/>
  <c r="CX328" i="1"/>
  <c r="FK327" i="1"/>
  <c r="FS61" i="1"/>
  <c r="HI61" i="1" s="1"/>
  <c r="DL329" i="1"/>
  <c r="FB329" i="1"/>
  <c r="BV329" i="1"/>
  <c r="EG329" i="1"/>
  <c r="CQ329" i="1"/>
  <c r="BA329" i="1"/>
  <c r="FY323" i="1"/>
  <c r="HO323" i="1" s="1"/>
  <c r="FV162" i="1"/>
  <c r="HG153" i="1"/>
  <c r="HK97" i="1"/>
  <c r="FQ77" i="1"/>
  <c r="HG77" i="1" s="1"/>
  <c r="GH119" i="1"/>
  <c r="GI314" i="1"/>
  <c r="HD314" i="1" s="1"/>
  <c r="GD336" i="1"/>
  <c r="FR154" i="1"/>
  <c r="GA157" i="1"/>
  <c r="HQ157" i="1" s="1"/>
  <c r="GT359" i="1"/>
  <c r="GP68" i="1"/>
  <c r="HK68" i="1" s="1"/>
  <c r="GH354" i="1"/>
  <c r="HD15" i="1"/>
  <c r="FQ69" i="1"/>
  <c r="GM302" i="1"/>
  <c r="GV176" i="1"/>
  <c r="HQ176" i="1" s="1"/>
  <c r="GJ323" i="1"/>
  <c r="FS161" i="1"/>
  <c r="HI161" i="1" s="1"/>
  <c r="GJ168" i="1"/>
  <c r="FE357" i="1"/>
  <c r="DO357" i="1"/>
  <c r="GU357" i="1" s="1"/>
  <c r="CT357" i="1"/>
  <c r="BY357" i="1"/>
  <c r="EJ357" i="1"/>
  <c r="BD357" i="1"/>
  <c r="FZ357" i="1" s="1"/>
  <c r="HP357" i="1" s="1"/>
  <c r="GI336" i="1"/>
  <c r="FM302" i="1"/>
  <c r="HC302" i="1" s="1"/>
  <c r="FO268" i="1"/>
  <c r="GM124" i="1"/>
  <c r="FK322" i="1"/>
  <c r="FY123" i="1"/>
  <c r="DR357" i="1"/>
  <c r="CB357" i="1"/>
  <c r="AL357" i="1"/>
  <c r="FH357" i="1" s="1"/>
  <c r="CW357" i="1"/>
  <c r="GC357" i="1" s="1"/>
  <c r="BG357" i="1"/>
  <c r="EM357" i="1"/>
  <c r="FO352" i="1"/>
  <c r="GG138" i="1"/>
  <c r="FY147" i="1"/>
  <c r="HO147" i="1" s="1"/>
  <c r="FI128" i="1"/>
  <c r="GY128" i="1" s="1"/>
  <c r="FK70" i="1"/>
  <c r="FN156" i="1"/>
  <c r="HD156" i="1" s="1"/>
  <c r="BC321" i="1"/>
  <c r="BX321" i="1"/>
  <c r="CS321" i="1"/>
  <c r="EI321" i="1"/>
  <c r="FD321" i="1"/>
  <c r="DN321" i="1"/>
  <c r="GT321" i="1" s="1"/>
  <c r="GL236" i="1"/>
  <c r="GA138" i="1"/>
  <c r="HQ138" i="1" s="1"/>
  <c r="FZ156" i="1"/>
  <c r="FT353" i="1"/>
  <c r="GN356" i="1"/>
  <c r="FQ315" i="1"/>
  <c r="GD129" i="1"/>
  <c r="GE268" i="1"/>
  <c r="GZ268" i="1" s="1"/>
  <c r="GL353" i="1"/>
  <c r="FJ347" i="1"/>
  <c r="GZ347" i="1" s="1"/>
  <c r="FY163" i="1"/>
  <c r="HO163" i="1" s="1"/>
  <c r="FQ164" i="1"/>
  <c r="HG164" i="1" s="1"/>
  <c r="FL342" i="1"/>
  <c r="HB342" i="1" s="1"/>
  <c r="FT125" i="1"/>
  <c r="HJ125" i="1" s="1"/>
  <c r="FZ310" i="1"/>
  <c r="HP310" i="1" s="1"/>
  <c r="HG108" i="1"/>
  <c r="GX255" i="1"/>
  <c r="HN209" i="1"/>
  <c r="HA142" i="1"/>
  <c r="FV122" i="1"/>
  <c r="HL122" i="1" s="1"/>
  <c r="FQ352" i="1"/>
  <c r="GI10" i="1"/>
  <c r="GS354" i="1"/>
  <c r="HG20" i="1"/>
  <c r="HA287" i="1"/>
  <c r="GD313" i="1"/>
  <c r="GY313" i="1" s="1"/>
  <c r="FW310" i="1"/>
  <c r="HM310" i="1" s="1"/>
  <c r="FU69" i="1"/>
  <c r="FY310" i="1"/>
  <c r="HO310" i="1" s="1"/>
  <c r="GG70" i="1"/>
  <c r="GY249" i="1"/>
  <c r="FM145" i="1"/>
  <c r="FO338" i="1"/>
  <c r="HE338" i="1" s="1"/>
  <c r="HB127" i="1"/>
  <c r="HQ39" i="1"/>
  <c r="FW70" i="1"/>
  <c r="FN111" i="1"/>
  <c r="HD111" i="1" s="1"/>
  <c r="GU170" i="1"/>
  <c r="GU137" i="1"/>
  <c r="HC22" i="1"/>
  <c r="GP352" i="1"/>
  <c r="HI173" i="1"/>
  <c r="HE20" i="1"/>
  <c r="GX108" i="1"/>
  <c r="GM125" i="1"/>
  <c r="GY32" i="1"/>
  <c r="FR70" i="1"/>
  <c r="HH70" i="1" s="1"/>
  <c r="GD268" i="1"/>
  <c r="GP76" i="1"/>
  <c r="HL83" i="1"/>
  <c r="FK124" i="1"/>
  <c r="HA124" i="1" s="1"/>
  <c r="HK79" i="1"/>
  <c r="HE159" i="1"/>
  <c r="GD176" i="1"/>
  <c r="GP60" i="1"/>
  <c r="HK60" i="1" s="1"/>
  <c r="HL73" i="1"/>
  <c r="FU161" i="1"/>
  <c r="CP231" i="1"/>
  <c r="EF231" i="1"/>
  <c r="AE232" i="1"/>
  <c r="DK231" i="1"/>
  <c r="FA231" i="1"/>
  <c r="AZ231" i="1"/>
  <c r="BU231" i="1"/>
  <c r="HH263" i="1"/>
  <c r="FQ345" i="1"/>
  <c r="HG345" i="1" s="1"/>
  <c r="FO126" i="1"/>
  <c r="HE126" i="1" s="1"/>
  <c r="FN324" i="1"/>
  <c r="FV76" i="1"/>
  <c r="FR176" i="1"/>
  <c r="HJ135" i="1"/>
  <c r="HJ29" i="1"/>
  <c r="GZ299" i="1"/>
  <c r="FQ322" i="1"/>
  <c r="HG322" i="1" s="1"/>
  <c r="GD10" i="1"/>
  <c r="GM122" i="1"/>
  <c r="FV113" i="1"/>
  <c r="FN320" i="1"/>
  <c r="GR129" i="1"/>
  <c r="FJ154" i="1"/>
  <c r="FX163" i="1"/>
  <c r="HN163" i="1" s="1"/>
  <c r="GM156" i="1"/>
  <c r="GV137" i="1"/>
  <c r="GT60" i="1"/>
  <c r="HI92" i="1"/>
  <c r="FO359" i="1"/>
  <c r="GG319" i="1"/>
  <c r="GL304" i="1"/>
  <c r="FW133" i="1"/>
  <c r="HM133" i="1" s="1"/>
  <c r="GO68" i="1"/>
  <c r="FH33" i="1"/>
  <c r="GX33" i="1" s="1"/>
  <c r="EE166" i="1"/>
  <c r="CO166" i="1"/>
  <c r="AY166" i="1"/>
  <c r="EZ166" i="1"/>
  <c r="DJ166" i="1"/>
  <c r="GP166" i="1" s="1"/>
  <c r="BT166" i="1"/>
  <c r="HF172" i="1"/>
  <c r="GF353" i="1"/>
  <c r="HA353" i="1" s="1"/>
  <c r="FL161" i="1"/>
  <c r="HB161" i="1" s="1"/>
  <c r="HN214" i="1"/>
  <c r="GH126" i="1"/>
  <c r="GH353" i="1"/>
  <c r="FV124" i="1"/>
  <c r="HL124" i="1" s="1"/>
  <c r="HM54" i="1"/>
  <c r="GQ313" i="1"/>
  <c r="FV145" i="1"/>
  <c r="FC325" i="1"/>
  <c r="BW325" i="1"/>
  <c r="DM325" i="1"/>
  <c r="EH325" i="1"/>
  <c r="CR325" i="1"/>
  <c r="BB325" i="1"/>
  <c r="FX325" i="1" s="1"/>
  <c r="FJ33" i="1"/>
  <c r="GZ33" i="1" s="1"/>
  <c r="HM57" i="1"/>
  <c r="FZ155" i="1"/>
  <c r="GK169" i="1"/>
  <c r="FT349" i="1"/>
  <c r="GD130" i="1"/>
  <c r="GO145" i="1"/>
  <c r="GJ317" i="1"/>
  <c r="GD345" i="1"/>
  <c r="GI170" i="1"/>
  <c r="HD170" i="1" s="1"/>
  <c r="FL145" i="1"/>
  <c r="HB145" i="1" s="1"/>
  <c r="GL168" i="1"/>
  <c r="FO146" i="1"/>
  <c r="HE146" i="1" s="1"/>
  <c r="ET237" i="1"/>
  <c r="DY237" i="1"/>
  <c r="X238" i="1"/>
  <c r="AS237" i="1"/>
  <c r="FO237" i="1" s="1"/>
  <c r="DD237" i="1"/>
  <c r="BN237" i="1"/>
  <c r="CI237" i="1"/>
  <c r="FQ359" i="1"/>
  <c r="FN123" i="1"/>
  <c r="HD123" i="1" s="1"/>
  <c r="DV231" i="1"/>
  <c r="U232" i="1"/>
  <c r="AP231" i="1"/>
  <c r="FL231" i="1" s="1"/>
  <c r="HB231" i="1" s="1"/>
  <c r="CF231" i="1"/>
  <c r="DA231" i="1"/>
  <c r="GG231" i="1" s="1"/>
  <c r="EQ231" i="1"/>
  <c r="BK231" i="1"/>
  <c r="GV305" i="1"/>
  <c r="HQ305" i="1" s="1"/>
  <c r="GQ147" i="1"/>
  <c r="FW168" i="1"/>
  <c r="HM168" i="1" s="1"/>
  <c r="FV316" i="1"/>
  <c r="AP321" i="1"/>
  <c r="BK321" i="1"/>
  <c r="CF321" i="1"/>
  <c r="EQ321" i="1"/>
  <c r="DA321" i="1"/>
  <c r="DV321" i="1"/>
  <c r="FM160" i="1"/>
  <c r="HC160" i="1" s="1"/>
  <c r="FS139" i="1"/>
  <c r="GK323" i="1"/>
  <c r="GQ342" i="1"/>
  <c r="GQ163" i="1"/>
  <c r="FQ317" i="1"/>
  <c r="FH69" i="1"/>
  <c r="GX69" i="1" s="1"/>
  <c r="FT302" i="1"/>
  <c r="HJ302" i="1" s="1"/>
  <c r="GK349" i="1"/>
  <c r="HF349" i="1" s="1"/>
  <c r="GU330" i="1"/>
  <c r="HP330" i="1" s="1"/>
  <c r="FM348" i="1"/>
  <c r="HC348" i="1" s="1"/>
  <c r="HM149" i="1"/>
  <c r="GL113" i="1"/>
  <c r="FS154" i="1"/>
  <c r="HI154" i="1" s="1"/>
  <c r="GD327" i="1"/>
  <c r="HD283" i="1"/>
  <c r="FN176" i="1"/>
  <c r="HD176" i="1" s="1"/>
  <c r="EH328" i="1"/>
  <c r="FC328" i="1"/>
  <c r="DM328" i="1"/>
  <c r="BW328" i="1"/>
  <c r="CR328" i="1"/>
  <c r="BB328" i="1"/>
  <c r="FX328" i="1" s="1"/>
  <c r="HC47" i="1"/>
  <c r="FK147" i="1"/>
  <c r="HB56" i="1"/>
  <c r="HP343" i="1"/>
  <c r="GA125" i="1"/>
  <c r="HQ125" i="1" s="1"/>
  <c r="FW315" i="1"/>
  <c r="GS26" i="1"/>
  <c r="FI26" i="1"/>
  <c r="HA58" i="1"/>
  <c r="HM120" i="1"/>
  <c r="FP336" i="1"/>
  <c r="HC177" i="1"/>
  <c r="GF342" i="1"/>
  <c r="HA342" i="1" s="1"/>
  <c r="DJ231" i="1"/>
  <c r="BT231" i="1"/>
  <c r="EZ231" i="1"/>
  <c r="AY231" i="1"/>
  <c r="EE231" i="1"/>
  <c r="GP231" i="1" s="1"/>
  <c r="CO231" i="1"/>
  <c r="AD232" i="1"/>
  <c r="HH46" i="1"/>
  <c r="HF75" i="1"/>
  <c r="HP254" i="1"/>
  <c r="DT329" i="1"/>
  <c r="BI329" i="1"/>
  <c r="CD329" i="1"/>
  <c r="CY329" i="1"/>
  <c r="GE329" i="1" s="1"/>
  <c r="AN329" i="1"/>
  <c r="EO329" i="1"/>
  <c r="HJ50" i="1"/>
  <c r="FP124" i="1"/>
  <c r="HF124" i="1" s="1"/>
  <c r="FY342" i="1"/>
  <c r="HO342" i="1" s="1"/>
  <c r="FT165" i="1"/>
  <c r="HJ165" i="1" s="1"/>
  <c r="HN250" i="1"/>
  <c r="HQ31" i="1"/>
  <c r="GX34" i="1"/>
  <c r="HK303" i="1"/>
  <c r="HO127" i="1"/>
  <c r="HJ210" i="1"/>
  <c r="GC348" i="1"/>
  <c r="HQ358" i="1"/>
  <c r="HH55" i="1"/>
  <c r="GK161" i="1"/>
  <c r="HF161" i="1" s="1"/>
  <c r="HK120" i="1"/>
  <c r="HI155" i="1"/>
  <c r="GQ349" i="1"/>
  <c r="EM361" i="1"/>
  <c r="BG361" i="1"/>
  <c r="CW361" i="1"/>
  <c r="GC361" i="1" s="1"/>
  <c r="DR361" i="1"/>
  <c r="AL361" i="1"/>
  <c r="CB361" i="1"/>
  <c r="HB137" i="1"/>
  <c r="HA306" i="1"/>
  <c r="BU321" i="1"/>
  <c r="CP321" i="1"/>
  <c r="FA321" i="1"/>
  <c r="DK321" i="1"/>
  <c r="EF321" i="1"/>
  <c r="AZ321" i="1"/>
  <c r="HG115" i="1"/>
  <c r="EI237" i="1"/>
  <c r="DN237" i="1"/>
  <c r="CS237" i="1"/>
  <c r="FD237" i="1"/>
  <c r="BX237" i="1"/>
  <c r="AH238" i="1"/>
  <c r="BC237" i="1"/>
  <c r="FL337" i="1"/>
  <c r="HB337" i="1" s="1"/>
  <c r="HG323" i="1"/>
  <c r="HJ133" i="1"/>
  <c r="GU119" i="1"/>
  <c r="EI231" i="1"/>
  <c r="BC231" i="1"/>
  <c r="DN231" i="1"/>
  <c r="CS231" i="1"/>
  <c r="AH232" i="1"/>
  <c r="FD231" i="1"/>
  <c r="BX231" i="1"/>
  <c r="FY231" i="1" s="1"/>
  <c r="HE302" i="1"/>
  <c r="GZ352" i="1"/>
  <c r="HH155" i="1"/>
  <c r="AQ166" i="1"/>
  <c r="ER166" i="1"/>
  <c r="DB166" i="1"/>
  <c r="BL166" i="1"/>
  <c r="DW166" i="1"/>
  <c r="CG166" i="1"/>
  <c r="HM60" i="1"/>
  <c r="AM321" i="1"/>
  <c r="BH321" i="1"/>
  <c r="CC321" i="1"/>
  <c r="CX321" i="1"/>
  <c r="EN321" i="1"/>
  <c r="DS321" i="1"/>
  <c r="BQ360" i="1"/>
  <c r="DG360" i="1"/>
  <c r="EW360" i="1"/>
  <c r="AV360" i="1"/>
  <c r="CL360" i="1"/>
  <c r="EB360" i="1"/>
  <c r="GM360" i="1" s="1"/>
  <c r="FE231" i="1"/>
  <c r="BY231" i="1"/>
  <c r="DO231" i="1"/>
  <c r="CT231" i="1"/>
  <c r="EJ231" i="1"/>
  <c r="BD231" i="1"/>
  <c r="AI232" i="1"/>
  <c r="HJ246" i="1"/>
  <c r="HH10" i="1"/>
  <c r="HA69" i="1"/>
  <c r="HN150" i="1"/>
  <c r="HO118" i="1"/>
  <c r="HN23" i="1"/>
  <c r="HH92" i="1"/>
  <c r="GS146" i="1"/>
  <c r="HF317" i="1"/>
  <c r="HM137" i="1"/>
  <c r="HN94" i="1"/>
  <c r="GJ113" i="1"/>
  <c r="HF342" i="1"/>
  <c r="HK155" i="1"/>
  <c r="GY160" i="1"/>
  <c r="HE313" i="1"/>
  <c r="FB360" i="1"/>
  <c r="DL360" i="1"/>
  <c r="BV360" i="1"/>
  <c r="CQ360" i="1"/>
  <c r="EG360" i="1"/>
  <c r="BA360" i="1"/>
  <c r="FW360" i="1" s="1"/>
  <c r="HL359" i="1"/>
  <c r="HE61" i="1"/>
  <c r="HN129" i="1"/>
  <c r="FC166" i="1"/>
  <c r="DM166" i="1"/>
  <c r="BW166" i="1"/>
  <c r="EH166" i="1"/>
  <c r="CR166" i="1"/>
  <c r="BB166" i="1"/>
  <c r="GI61" i="1"/>
  <c r="HD61" i="1" s="1"/>
  <c r="FR304" i="1"/>
  <c r="HH304" i="1" s="1"/>
  <c r="HC169" i="1"/>
  <c r="GM355" i="1"/>
  <c r="HH355" i="1" s="1"/>
  <c r="HP158" i="1"/>
  <c r="HQ348" i="1"/>
  <c r="FY267" i="1"/>
  <c r="HF314" i="1"/>
  <c r="HG78" i="1"/>
  <c r="AV321" i="1"/>
  <c r="EB321" i="1"/>
  <c r="EW321" i="1"/>
  <c r="DG321" i="1"/>
  <c r="GM321" i="1" s="1"/>
  <c r="BQ321" i="1"/>
  <c r="CL321" i="1"/>
  <c r="HH89" i="1"/>
  <c r="GE338" i="1"/>
  <c r="GZ338" i="1" s="1"/>
  <c r="HA345" i="1"/>
  <c r="HJ304" i="1"/>
  <c r="GV61" i="1"/>
  <c r="DY321" i="1"/>
  <c r="DD321" i="1"/>
  <c r="ET321" i="1"/>
  <c r="CI321" i="1"/>
  <c r="AS321" i="1"/>
  <c r="BN321" i="1"/>
  <c r="HI121" i="1"/>
  <c r="GG151" i="1"/>
  <c r="HA15" i="1"/>
  <c r="HK23" i="1"/>
  <c r="HF25" i="1"/>
  <c r="DO361" i="1"/>
  <c r="BY361" i="1"/>
  <c r="BD361" i="1"/>
  <c r="FE361" i="1"/>
  <c r="CT361" i="1"/>
  <c r="EJ361" i="1"/>
  <c r="HN167" i="1"/>
  <c r="HP250" i="1"/>
  <c r="HI250" i="1"/>
  <c r="GA165" i="1"/>
  <c r="HF113" i="1"/>
  <c r="HL67" i="1"/>
  <c r="HH165" i="1"/>
  <c r="HE160" i="1"/>
  <c r="HK322" i="1"/>
  <c r="HP154" i="1"/>
  <c r="HJ177" i="1"/>
  <c r="HE257" i="1"/>
  <c r="HC349" i="1"/>
  <c r="HE76" i="1"/>
  <c r="HQ45" i="1"/>
  <c r="GU352" i="1"/>
  <c r="HL28" i="1"/>
  <c r="HF177" i="1"/>
  <c r="GH313" i="1"/>
  <c r="HH123" i="1"/>
  <c r="HF248" i="1"/>
  <c r="GX135" i="1"/>
  <c r="HH326" i="1"/>
  <c r="HK261" i="1"/>
  <c r="HF305" i="1"/>
  <c r="HF273" i="1"/>
  <c r="HF76" i="1"/>
  <c r="HC76" i="1"/>
  <c r="HN53" i="1"/>
  <c r="HD54" i="1"/>
  <c r="HG45" i="1"/>
  <c r="HP305" i="1"/>
  <c r="HG27" i="1"/>
  <c r="GX17" i="1"/>
  <c r="GZ51" i="1"/>
  <c r="GY175" i="1"/>
  <c r="HO174" i="1"/>
  <c r="HK131" i="1"/>
  <c r="HO131" i="1"/>
  <c r="GZ346" i="1"/>
  <c r="HK330" i="1"/>
  <c r="HC171" i="1"/>
  <c r="HQ322" i="1"/>
  <c r="HJ43" i="1"/>
  <c r="HH116" i="1"/>
  <c r="HF130" i="1"/>
  <c r="HK243" i="1"/>
  <c r="HF359" i="1"/>
  <c r="HB51" i="1"/>
  <c r="HN254" i="1"/>
  <c r="HK145" i="1"/>
  <c r="HN161" i="1"/>
  <c r="HN136" i="1"/>
  <c r="HP58" i="1"/>
  <c r="HN10" i="1"/>
  <c r="HP243" i="1"/>
  <c r="ER231" i="1"/>
  <c r="AQ231" i="1"/>
  <c r="DW231" i="1"/>
  <c r="CG231" i="1"/>
  <c r="V232" i="1"/>
  <c r="DB231" i="1"/>
  <c r="GH231" i="1" s="1"/>
  <c r="BL231" i="1"/>
  <c r="HQ82" i="1"/>
  <c r="HI95" i="1"/>
  <c r="GX124" i="1"/>
  <c r="HO248" i="1"/>
  <c r="HN115" i="1"/>
  <c r="HM265" i="1"/>
  <c r="EX325" i="1"/>
  <c r="DH325" i="1"/>
  <c r="GN325" i="1" s="1"/>
  <c r="EC325" i="1"/>
  <c r="CM325" i="1"/>
  <c r="BR325" i="1"/>
  <c r="AW325" i="1"/>
  <c r="HH316" i="1"/>
  <c r="HM138" i="1"/>
  <c r="HJ313" i="1"/>
  <c r="HO138" i="1"/>
  <c r="HI131" i="1"/>
  <c r="HE145" i="1"/>
  <c r="HM355" i="1"/>
  <c r="HO362" i="1"/>
  <c r="HG33" i="1"/>
  <c r="GZ160" i="1"/>
  <c r="GP355" i="1"/>
  <c r="HP12" i="1"/>
  <c r="HF150" i="1"/>
  <c r="HE349" i="1"/>
  <c r="HE10" i="1"/>
  <c r="HH302" i="1"/>
  <c r="HH65" i="1"/>
  <c r="GY317" i="1"/>
  <c r="HA151" i="1"/>
  <c r="HB138" i="1"/>
  <c r="HM314" i="1"/>
  <c r="HM113" i="1"/>
  <c r="GQ136" i="1"/>
  <c r="GV351" i="1"/>
  <c r="FY69" i="1"/>
  <c r="HO69" i="1" s="1"/>
  <c r="EX166" i="1"/>
  <c r="DH166" i="1"/>
  <c r="GN166" i="1" s="1"/>
  <c r="BR166" i="1"/>
  <c r="EC166" i="1"/>
  <c r="CM166" i="1"/>
  <c r="AW166" i="1"/>
  <c r="HC322" i="1"/>
  <c r="AA238" i="1"/>
  <c r="EB237" i="1"/>
  <c r="EW237" i="1"/>
  <c r="AV237" i="1"/>
  <c r="CL237" i="1"/>
  <c r="DG237" i="1"/>
  <c r="BQ237" i="1"/>
  <c r="GA76" i="1"/>
  <c r="HQ76" i="1" s="1"/>
  <c r="HJ136" i="1"/>
  <c r="FO77" i="1"/>
  <c r="HO130" i="1"/>
  <c r="HK174" i="1"/>
  <c r="HN322" i="1"/>
  <c r="GY17" i="1"/>
  <c r="HM132" i="1"/>
  <c r="HK69" i="1"/>
  <c r="HB70" i="1"/>
  <c r="HP96" i="1"/>
  <c r="HL267" i="1"/>
  <c r="HP170" i="1"/>
  <c r="HI9" i="1"/>
  <c r="HA11" i="1"/>
  <c r="HE22" i="1"/>
  <c r="HB283" i="1"/>
  <c r="HQ78" i="1"/>
  <c r="HH229" i="1"/>
  <c r="HB61" i="1"/>
  <c r="GY176" i="1"/>
  <c r="HD150" i="1"/>
  <c r="HP214" i="1"/>
  <c r="GL129" i="1"/>
  <c r="HG129" i="1" s="1"/>
  <c r="GQ76" i="1"/>
  <c r="CO357" i="1"/>
  <c r="EE357" i="1"/>
  <c r="DJ357" i="1"/>
  <c r="EZ357" i="1"/>
  <c r="AY357" i="1"/>
  <c r="FU357" i="1" s="1"/>
  <c r="BT357" i="1"/>
  <c r="HH362" i="1"/>
  <c r="HP70" i="1"/>
  <c r="HB32" i="1"/>
  <c r="HH169" i="1"/>
  <c r="DT166" i="1"/>
  <c r="CD166" i="1"/>
  <c r="AN166" i="1"/>
  <c r="FJ166" i="1" s="1"/>
  <c r="GZ166" i="1" s="1"/>
  <c r="CY166" i="1"/>
  <c r="GE166" i="1" s="1"/>
  <c r="EO166" i="1"/>
  <c r="BI166" i="1"/>
  <c r="HM167" i="1"/>
  <c r="HG80" i="1"/>
  <c r="GZ154" i="1"/>
  <c r="GZ252" i="1"/>
  <c r="V238" i="1"/>
  <c r="ER237" i="1"/>
  <c r="DW237" i="1"/>
  <c r="CG237" i="1"/>
  <c r="BL237" i="1"/>
  <c r="DB237" i="1"/>
  <c r="AQ237" i="1"/>
  <c r="HQ137" i="1"/>
  <c r="HK320" i="1"/>
  <c r="GN355" i="1"/>
  <c r="HI355" i="1" s="1"/>
  <c r="HG304" i="1"/>
  <c r="GD76" i="1"/>
  <c r="HP247" i="1"/>
  <c r="FU165" i="1"/>
  <c r="HK165" i="1" s="1"/>
  <c r="HQ110" i="1"/>
  <c r="CR361" i="1"/>
  <c r="FC361" i="1"/>
  <c r="BW361" i="1"/>
  <c r="DM361" i="1"/>
  <c r="BB361" i="1"/>
  <c r="EH361" i="1"/>
  <c r="HJ58" i="1"/>
  <c r="HD257" i="1"/>
  <c r="HJ338" i="1"/>
  <c r="GX337" i="1"/>
  <c r="HL353" i="1"/>
  <c r="HA266" i="1"/>
  <c r="HF320" i="1"/>
  <c r="FN26" i="1"/>
  <c r="HD26" i="1" s="1"/>
  <c r="GK353" i="1"/>
  <c r="FS304" i="1"/>
  <c r="HI304" i="1" s="1"/>
  <c r="AW321" i="1"/>
  <c r="FS321" i="1" s="1"/>
  <c r="HI321" i="1" s="1"/>
  <c r="EX321" i="1"/>
  <c r="DH321" i="1"/>
  <c r="GN321" i="1" s="1"/>
  <c r="EC321" i="1"/>
  <c r="BR321" i="1"/>
  <c r="CM321" i="1"/>
  <c r="DV166" i="1"/>
  <c r="CF166" i="1"/>
  <c r="AP166" i="1"/>
  <c r="EQ166" i="1"/>
  <c r="DA166" i="1"/>
  <c r="BK166" i="1"/>
  <c r="HO164" i="1"/>
  <c r="HL316" i="1"/>
  <c r="DV329" i="1"/>
  <c r="DA329" i="1"/>
  <c r="BK329" i="1"/>
  <c r="CF329" i="1"/>
  <c r="AP329" i="1"/>
  <c r="EQ329" i="1"/>
  <c r="FW145" i="1"/>
  <c r="FD361" i="1"/>
  <c r="BX361" i="1"/>
  <c r="DN361" i="1"/>
  <c r="CS361" i="1"/>
  <c r="BC361" i="1"/>
  <c r="EI361" i="1"/>
  <c r="GU114" i="1"/>
  <c r="GC61" i="1"/>
  <c r="GR352" i="1"/>
  <c r="HM352" i="1" s="1"/>
  <c r="HG230" i="1"/>
  <c r="FY352" i="1"/>
  <c r="GJ176" i="1"/>
  <c r="HA126" i="1"/>
  <c r="HO256" i="1"/>
  <c r="GO330" i="1"/>
  <c r="HJ330" i="1" s="1"/>
  <c r="HF83" i="1"/>
  <c r="HD5" i="1"/>
  <c r="GX41" i="1"/>
  <c r="GZ141" i="1"/>
  <c r="GZ284" i="1"/>
  <c r="GD330" i="1"/>
  <c r="GY330" i="1" s="1"/>
  <c r="FI327" i="1"/>
  <c r="HD241" i="1"/>
  <c r="FR168" i="1"/>
  <c r="HH168" i="1" s="1"/>
  <c r="FX305" i="1"/>
  <c r="HN305" i="1" s="1"/>
  <c r="FJ139" i="1"/>
  <c r="GZ139" i="1" s="1"/>
  <c r="HO52" i="1"/>
  <c r="HN215" i="1"/>
  <c r="HF50" i="1"/>
  <c r="GM313" i="1"/>
  <c r="HH313" i="1" s="1"/>
  <c r="GJ169" i="1"/>
  <c r="HC31" i="1"/>
  <c r="GG354" i="1"/>
  <c r="HB354" i="1" s="1"/>
  <c r="GX48" i="1"/>
  <c r="GJ170" i="1"/>
  <c r="FX26" i="1"/>
  <c r="HB266" i="1"/>
  <c r="GI323" i="1"/>
  <c r="HD323" i="1" s="1"/>
  <c r="GD26" i="1"/>
  <c r="GO33" i="1"/>
  <c r="HJ33" i="1" s="1"/>
  <c r="FY162" i="1"/>
  <c r="HO162" i="1" s="1"/>
  <c r="HP31" i="1"/>
  <c r="HL274" i="1"/>
  <c r="FL168" i="1"/>
  <c r="HB168" i="1" s="1"/>
  <c r="FU230" i="1"/>
  <c r="GJ337" i="1"/>
  <c r="GO170" i="1"/>
  <c r="GA313" i="1"/>
  <c r="HN245" i="1"/>
  <c r="GZ81" i="1"/>
  <c r="GC317" i="1"/>
  <c r="FL314" i="1"/>
  <c r="HB314" i="1" s="1"/>
  <c r="GY40" i="1"/>
  <c r="FV33" i="1"/>
  <c r="HL33" i="1" s="1"/>
  <c r="FZ161" i="1"/>
  <c r="HP161" i="1" s="1"/>
  <c r="HK304" i="1"/>
  <c r="GY120" i="1"/>
  <c r="HO358" i="1"/>
  <c r="GE132" i="1"/>
  <c r="GZ132" i="1" s="1"/>
  <c r="HM22" i="1"/>
  <c r="FM137" i="1"/>
  <c r="GJ322" i="1"/>
  <c r="HE322" i="1" s="1"/>
  <c r="HP259" i="1"/>
  <c r="HO341" i="1"/>
  <c r="HL132" i="1"/>
  <c r="GM26" i="1"/>
  <c r="GI131" i="1"/>
  <c r="HD131" i="1" s="1"/>
  <c r="GJ69" i="1"/>
  <c r="HE69" i="1" s="1"/>
  <c r="FR348" i="1"/>
  <c r="HH348" i="1" s="1"/>
  <c r="HL349" i="1"/>
  <c r="FP347" i="1"/>
  <c r="HF347" i="1" s="1"/>
  <c r="FK115" i="1"/>
  <c r="GC161" i="1"/>
  <c r="GX161" i="1" s="1"/>
  <c r="GO119" i="1"/>
  <c r="HJ119" i="1" s="1"/>
  <c r="GQ323" i="1"/>
  <c r="HL323" i="1" s="1"/>
  <c r="GF302" i="1"/>
  <c r="HA302" i="1" s="1"/>
  <c r="FS111" i="1"/>
  <c r="HI111" i="1" s="1"/>
  <c r="FP125" i="1"/>
  <c r="HF125" i="1" s="1"/>
  <c r="GD133" i="1"/>
  <c r="FI349" i="1"/>
  <c r="FP355" i="1"/>
  <c r="HF355" i="1" s="1"/>
  <c r="FS353" i="1"/>
  <c r="HI353" i="1" s="1"/>
  <c r="GG322" i="1"/>
  <c r="HB322" i="1" s="1"/>
  <c r="GG125" i="1"/>
  <c r="EG361" i="1"/>
  <c r="FB361" i="1"/>
  <c r="BA361" i="1"/>
  <c r="CQ361" i="1"/>
  <c r="DL361" i="1"/>
  <c r="GR361" i="1" s="1"/>
  <c r="BV361" i="1"/>
  <c r="GM113" i="1"/>
  <c r="HH113" i="1" s="1"/>
  <c r="GT139" i="1"/>
  <c r="HO139" i="1" s="1"/>
  <c r="GP123" i="1"/>
  <c r="FV306" i="1"/>
  <c r="HL306" i="1" s="1"/>
  <c r="FJ305" i="1"/>
  <c r="GZ305" i="1" s="1"/>
  <c r="DV328" i="1"/>
  <c r="EQ328" i="1"/>
  <c r="DA328" i="1"/>
  <c r="CF328" i="1"/>
  <c r="AP328" i="1"/>
  <c r="BK328" i="1"/>
  <c r="FH119" i="1"/>
  <c r="GI68" i="1"/>
  <c r="HD68" i="1" s="1"/>
  <c r="GA317" i="1"/>
  <c r="HQ317" i="1" s="1"/>
  <c r="GG155" i="1"/>
  <c r="HN110" i="1"/>
  <c r="GC323" i="1"/>
  <c r="GD126" i="1"/>
  <c r="GE77" i="1"/>
  <c r="GV327" i="1"/>
  <c r="HQ327" i="1" s="1"/>
  <c r="FU151" i="1"/>
  <c r="FR138" i="1"/>
  <c r="GR162" i="1"/>
  <c r="HM162" i="1" s="1"/>
  <c r="GJ316" i="1"/>
  <c r="HE316" i="1" s="1"/>
  <c r="FP114" i="1"/>
  <c r="HF114" i="1" s="1"/>
  <c r="FV351" i="1"/>
  <c r="HL351" i="1" s="1"/>
  <c r="GL145" i="1"/>
  <c r="GN338" i="1"/>
  <c r="FW345" i="1"/>
  <c r="HM345" i="1" s="1"/>
  <c r="FR62" i="1"/>
  <c r="HH62" i="1" s="1"/>
  <c r="HC67" i="1"/>
  <c r="FR351" i="1"/>
  <c r="HH351" i="1" s="1"/>
  <c r="GG355" i="1"/>
  <c r="HB355" i="1" s="1"/>
  <c r="GR353" i="1"/>
  <c r="GF314" i="1"/>
  <c r="GK139" i="1"/>
  <c r="FT310" i="1"/>
  <c r="HA255" i="1"/>
  <c r="FK156" i="1"/>
  <c r="HA156" i="1" s="1"/>
  <c r="FV314" i="1"/>
  <c r="HL314" i="1" s="1"/>
  <c r="GJ119" i="1"/>
  <c r="HM242" i="1"/>
  <c r="GY95" i="1"/>
  <c r="FL313" i="1"/>
  <c r="HB313" i="1" s="1"/>
  <c r="AQ134" i="1"/>
  <c r="CG134" i="1"/>
  <c r="BL134" i="1"/>
  <c r="DW134" i="1"/>
  <c r="ER134" i="1"/>
  <c r="DB134" i="1"/>
  <c r="HL174" i="1"/>
  <c r="DS237" i="1"/>
  <c r="CC237" i="1"/>
  <c r="EN237" i="1"/>
  <c r="BH237" i="1"/>
  <c r="CX237" i="1"/>
  <c r="R238" i="1"/>
  <c r="AM237" i="1"/>
  <c r="FX347" i="1"/>
  <c r="HN347" i="1" s="1"/>
  <c r="FM146" i="1"/>
  <c r="HC146" i="1" s="1"/>
  <c r="GL362" i="1"/>
  <c r="HG362" i="1" s="1"/>
  <c r="GJ60" i="1"/>
  <c r="FN124" i="1"/>
  <c r="HD124" i="1" s="1"/>
  <c r="HI123" i="1"/>
  <c r="CC231" i="1"/>
  <c r="CX231" i="1"/>
  <c r="AM231" i="1"/>
  <c r="DS231" i="1"/>
  <c r="EN231" i="1"/>
  <c r="BH231" i="1"/>
  <c r="FI231" i="1" s="1"/>
  <c r="R232" i="1"/>
  <c r="FP324" i="1"/>
  <c r="HF324" i="1" s="1"/>
  <c r="GP10" i="1"/>
  <c r="HK10" i="1" s="1"/>
  <c r="GH310" i="1"/>
  <c r="GL137" i="1"/>
  <c r="FS129" i="1"/>
  <c r="FP62" i="1"/>
  <c r="HF62" i="1" s="1"/>
  <c r="FT161" i="1"/>
  <c r="HJ161" i="1" s="1"/>
  <c r="FP119" i="1"/>
  <c r="HF119" i="1" s="1"/>
  <c r="GF123" i="1"/>
  <c r="HA123" i="1" s="1"/>
  <c r="GF130" i="1"/>
  <c r="GQ138" i="1"/>
  <c r="GO352" i="1"/>
  <c r="FM129" i="1"/>
  <c r="HC129" i="1" s="1"/>
  <c r="GJ136" i="1"/>
  <c r="FV324" i="1"/>
  <c r="HL324" i="1" s="1"/>
  <c r="GC355" i="1"/>
  <c r="GG154" i="1"/>
  <c r="GE124" i="1"/>
  <c r="FQ171" i="1"/>
  <c r="HG171" i="1" s="1"/>
  <c r="FK161" i="1"/>
  <c r="FT230" i="1"/>
  <c r="HJ230" i="1" s="1"/>
  <c r="FM61" i="1"/>
  <c r="FP322" i="1"/>
  <c r="GT320" i="1"/>
  <c r="FX128" i="1"/>
  <c r="HN128" i="1" s="1"/>
  <c r="GM324" i="1"/>
  <c r="HH324" i="1" s="1"/>
  <c r="FZ158" i="1"/>
  <c r="FL131" i="1"/>
  <c r="HB131" i="1" s="1"/>
  <c r="GR165" i="1"/>
  <c r="HM165" i="1" s="1"/>
  <c r="HA288" i="1"/>
  <c r="GP162" i="1"/>
  <c r="HC308" i="1"/>
  <c r="GT267" i="1"/>
  <c r="HE127" i="1"/>
  <c r="FL124" i="1"/>
  <c r="HB124" i="1" s="1"/>
  <c r="GN128" i="1"/>
  <c r="HA80" i="1"/>
  <c r="FY337" i="1"/>
  <c r="HO337" i="1" s="1"/>
  <c r="EB329" i="1"/>
  <c r="BQ329" i="1"/>
  <c r="CL329" i="1"/>
  <c r="AV329" i="1"/>
  <c r="DG329" i="1"/>
  <c r="EW329" i="1"/>
  <c r="GF154" i="1"/>
  <c r="GK77" i="1"/>
  <c r="HF77" i="1" s="1"/>
  <c r="FS76" i="1"/>
  <c r="HI76" i="1" s="1"/>
  <c r="CC325" i="1"/>
  <c r="BH325" i="1"/>
  <c r="EN325" i="1"/>
  <c r="CX325" i="1"/>
  <c r="DS325" i="1"/>
  <c r="AM325" i="1"/>
  <c r="AN361" i="1"/>
  <c r="FJ361" i="1" s="1"/>
  <c r="CY361" i="1"/>
  <c r="GE361" i="1" s="1"/>
  <c r="GZ361" i="1" s="1"/>
  <c r="EO361" i="1"/>
  <c r="CD361" i="1"/>
  <c r="BI361" i="1"/>
  <c r="DT361" i="1"/>
  <c r="GQ146" i="1"/>
  <c r="HO27" i="1"/>
  <c r="HJ152" i="1"/>
  <c r="GP137" i="1"/>
  <c r="FH145" i="1"/>
  <c r="GC136" i="1"/>
  <c r="FO171" i="1"/>
  <c r="HE171" i="1" s="1"/>
  <c r="FH115" i="1"/>
  <c r="FQ155" i="1"/>
  <c r="HG155" i="1" s="1"/>
  <c r="GR164" i="1"/>
  <c r="HM164" i="1" s="1"/>
  <c r="GI236" i="1"/>
  <c r="GS130" i="1"/>
  <c r="HN130" i="1" s="1"/>
  <c r="GX312" i="1"/>
  <c r="GO355" i="1"/>
  <c r="HE247" i="1"/>
  <c r="EJ166" i="1"/>
  <c r="CT166" i="1"/>
  <c r="BD166" i="1"/>
  <c r="FE166" i="1"/>
  <c r="BY166" i="1"/>
  <c r="DO166" i="1"/>
  <c r="BS357" i="1"/>
  <c r="DI357" i="1"/>
  <c r="AX357" i="1"/>
  <c r="CN357" i="1"/>
  <c r="ED357" i="1"/>
  <c r="EY357" i="1"/>
  <c r="HE18" i="1"/>
  <c r="FS322" i="1"/>
  <c r="HI322" i="1" s="1"/>
  <c r="GI165" i="1"/>
  <c r="HD165" i="1" s="1"/>
  <c r="HO318" i="1"/>
  <c r="GP170" i="1"/>
  <c r="HF326" i="1"/>
  <c r="HO259" i="1"/>
  <c r="FM316" i="1"/>
  <c r="HC316" i="1" s="1"/>
  <c r="HH246" i="1"/>
  <c r="GV345" i="1"/>
  <c r="HC167" i="1"/>
  <c r="GF176" i="1"/>
  <c r="GK137" i="1"/>
  <c r="HO43" i="1"/>
  <c r="FQ316" i="1"/>
  <c r="GK313" i="1"/>
  <c r="FU115" i="1"/>
  <c r="HK115" i="1" s="1"/>
  <c r="GJ62" i="1"/>
  <c r="HE62" i="1" s="1"/>
  <c r="FX164" i="1"/>
  <c r="HI17" i="1"/>
  <c r="FA166" i="1"/>
  <c r="DK166" i="1"/>
  <c r="BU166" i="1"/>
  <c r="CP166" i="1"/>
  <c r="EF166" i="1"/>
  <c r="AZ166" i="1"/>
  <c r="FO123" i="1"/>
  <c r="HE123" i="1" s="1"/>
  <c r="HQ34" i="1"/>
  <c r="HH173" i="1"/>
  <c r="HB215" i="1"/>
  <c r="FO327" i="1"/>
  <c r="HE327" i="1" s="1"/>
  <c r="GZ60" i="1"/>
  <c r="BN134" i="1"/>
  <c r="CI134" i="1"/>
  <c r="DY134" i="1"/>
  <c r="AS134" i="1"/>
  <c r="ET134" i="1"/>
  <c r="DD134" i="1"/>
  <c r="HC176" i="1"/>
  <c r="GE156" i="1"/>
  <c r="GL349" i="1"/>
  <c r="HG349" i="1" s="1"/>
  <c r="HJ116" i="1"/>
  <c r="HG167" i="1"/>
  <c r="GS356" i="1"/>
  <c r="HC258" i="1"/>
  <c r="GU345" i="1"/>
  <c r="HP345" i="1" s="1"/>
  <c r="GR313" i="1"/>
  <c r="HM313" i="1" s="1"/>
  <c r="GP268" i="1"/>
  <c r="HK268" i="1" s="1"/>
  <c r="GS122" i="1"/>
  <c r="HN122" i="1" s="1"/>
  <c r="FZ317" i="1"/>
  <c r="HP317" i="1" s="1"/>
  <c r="GC125" i="1"/>
  <c r="FQ114" i="1"/>
  <c r="HG114" i="1" s="1"/>
  <c r="GG139" i="1"/>
  <c r="HF110" i="1"/>
  <c r="FH155" i="1"/>
  <c r="GX155" i="1" s="1"/>
  <c r="HC313" i="1"/>
  <c r="HA274" i="1"/>
  <c r="FM319" i="1"/>
  <c r="HC319" i="1" s="1"/>
  <c r="FK60" i="1"/>
  <c r="HA60" i="1" s="1"/>
  <c r="FV319" i="1"/>
  <c r="HL319" i="1" s="1"/>
  <c r="GD346" i="1"/>
  <c r="GY346" i="1" s="1"/>
  <c r="GF304" i="1"/>
  <c r="HA304" i="1" s="1"/>
  <c r="HG140" i="1"/>
  <c r="GE122" i="1"/>
  <c r="FY62" i="1"/>
  <c r="HO62" i="1" s="1"/>
  <c r="FM124" i="1"/>
  <c r="HC124" i="1" s="1"/>
  <c r="HO264" i="1"/>
  <c r="HM350" i="1"/>
  <c r="FK157" i="1"/>
  <c r="FY126" i="1"/>
  <c r="HO126" i="1" s="1"/>
  <c r="FL267" i="1"/>
  <c r="HB267" i="1" s="1"/>
  <c r="FL157" i="1"/>
  <c r="HB157" i="1" s="1"/>
  <c r="HF70" i="1"/>
  <c r="FV157" i="1"/>
  <c r="HL157" i="1" s="1"/>
  <c r="GH327" i="1"/>
  <c r="GN319" i="1"/>
  <c r="HG269" i="1"/>
  <c r="GK155" i="1"/>
  <c r="HF155" i="1" s="1"/>
  <c r="GT125" i="1"/>
  <c r="FT139" i="1"/>
  <c r="HJ139" i="1" s="1"/>
  <c r="HH258" i="1"/>
  <c r="FS305" i="1"/>
  <c r="HI305" i="1" s="1"/>
  <c r="HN326" i="1"/>
  <c r="FN162" i="1"/>
  <c r="HD162" i="1" s="1"/>
  <c r="HC362" i="1"/>
  <c r="HQ259" i="1"/>
  <c r="GR305" i="1"/>
  <c r="FI170" i="1"/>
  <c r="GY170" i="1" s="1"/>
  <c r="GF236" i="1"/>
  <c r="GI348" i="1"/>
  <c r="HK28" i="1"/>
  <c r="CE328" i="1"/>
  <c r="AO328" i="1"/>
  <c r="BJ328" i="1"/>
  <c r="EP328" i="1"/>
  <c r="DU328" i="1"/>
  <c r="CZ328" i="1"/>
  <c r="HK31" i="1"/>
  <c r="FM305" i="1"/>
  <c r="HC305" i="1" s="1"/>
  <c r="HP257" i="1"/>
  <c r="HB244" i="1"/>
  <c r="FZ327" i="1"/>
  <c r="HP327" i="1" s="1"/>
  <c r="HA64" i="1"/>
  <c r="HN143" i="1"/>
  <c r="HP258" i="1"/>
  <c r="GX272" i="1"/>
  <c r="DL357" i="1"/>
  <c r="GR357" i="1" s="1"/>
  <c r="EG357" i="1"/>
  <c r="FB357" i="1"/>
  <c r="BA357" i="1"/>
  <c r="BV357" i="1"/>
  <c r="CQ357" i="1"/>
  <c r="HE73" i="1"/>
  <c r="FL114" i="1"/>
  <c r="HB114" i="1" s="1"/>
  <c r="HH21" i="1"/>
  <c r="GR139" i="1"/>
  <c r="FO129" i="1"/>
  <c r="HE129" i="1" s="1"/>
  <c r="GQ302" i="1"/>
  <c r="HL302" i="1" s="1"/>
  <c r="FJ313" i="1"/>
  <c r="GZ313" i="1" s="1"/>
  <c r="GL68" i="1"/>
  <c r="HG68" i="1" s="1"/>
  <c r="GL138" i="1"/>
  <c r="FR68" i="1"/>
  <c r="FI157" i="1"/>
  <c r="GY157" i="1" s="1"/>
  <c r="GD304" i="1"/>
  <c r="GK170" i="1"/>
  <c r="FI161" i="1"/>
  <c r="GY161" i="1" s="1"/>
  <c r="HG49" i="1"/>
  <c r="GN230" i="1"/>
  <c r="GE315" i="1"/>
  <c r="FK347" i="1"/>
  <c r="HA347" i="1" s="1"/>
  <c r="HF29" i="1"/>
  <c r="FS330" i="1"/>
  <c r="HI330" i="1" s="1"/>
  <c r="GI337" i="1"/>
  <c r="GE164" i="1"/>
  <c r="FI314" i="1"/>
  <c r="GA323" i="1"/>
  <c r="GM160" i="1"/>
  <c r="FZ69" i="1"/>
  <c r="HP358" i="1"/>
  <c r="GR342" i="1"/>
  <c r="FY302" i="1"/>
  <c r="HO302" i="1" s="1"/>
  <c r="FW319" i="1"/>
  <c r="GL158" i="1"/>
  <c r="GQ310" i="1"/>
  <c r="FL320" i="1"/>
  <c r="HB320" i="1" s="1"/>
  <c r="GX143" i="1"/>
  <c r="GH320" i="1"/>
  <c r="HC320" i="1" s="1"/>
  <c r="FS336" i="1"/>
  <c r="HI336" i="1" s="1"/>
  <c r="HD159" i="1"/>
  <c r="FO320" i="1"/>
  <c r="HE320" i="1" s="1"/>
  <c r="HA351" i="1"/>
  <c r="GM356" i="1"/>
  <c r="HH356" i="1" s="1"/>
  <c r="FP158" i="1"/>
  <c r="HF158" i="1" s="1"/>
  <c r="EZ321" i="1"/>
  <c r="DJ321" i="1"/>
  <c r="GP321" i="1" s="1"/>
  <c r="EE321" i="1"/>
  <c r="CO321" i="1"/>
  <c r="AY321" i="1"/>
  <c r="BT321" i="1"/>
  <c r="GE320" i="1"/>
  <c r="GE61" i="1"/>
  <c r="FK352" i="1"/>
  <c r="HA352" i="1" s="1"/>
  <c r="GN313" i="1"/>
  <c r="GH324" i="1"/>
  <c r="HM64" i="1"/>
  <c r="FN155" i="1"/>
  <c r="HD155" i="1" s="1"/>
  <c r="HK85" i="1"/>
  <c r="FH336" i="1"/>
  <c r="GX336" i="1" s="1"/>
  <c r="FO324" i="1"/>
  <c r="HE324" i="1" s="1"/>
  <c r="HH272" i="1"/>
  <c r="FH113" i="1"/>
  <c r="GX113" i="1" s="1"/>
  <c r="GR111" i="1"/>
  <c r="FX267" i="1"/>
  <c r="HN267" i="1" s="1"/>
  <c r="GE176" i="1"/>
  <c r="GZ176" i="1" s="1"/>
  <c r="GI76" i="1"/>
  <c r="HD76" i="1" s="1"/>
  <c r="FX313" i="1"/>
  <c r="HN313" i="1" s="1"/>
  <c r="GT170" i="1"/>
  <c r="HO170" i="1" s="1"/>
  <c r="GA168" i="1"/>
  <c r="HQ168" i="1" s="1"/>
  <c r="GI138" i="1"/>
  <c r="FT147" i="1"/>
  <c r="HJ147" i="1" s="1"/>
  <c r="FM338" i="1"/>
  <c r="HC338" i="1" s="1"/>
  <c r="FT158" i="1"/>
  <c r="HJ158" i="1" s="1"/>
  <c r="FU324" i="1"/>
  <c r="HK324" i="1" s="1"/>
  <c r="GA62" i="1"/>
  <c r="GG160" i="1"/>
  <c r="GG310" i="1"/>
  <c r="GQ10" i="1"/>
  <c r="GV352" i="1"/>
  <c r="HQ352" i="1" s="1"/>
  <c r="GI157" i="1"/>
  <c r="GF122" i="1"/>
  <c r="GH125" i="1"/>
  <c r="HE137" i="1"/>
  <c r="FV128" i="1"/>
  <c r="HL128" i="1" s="1"/>
  <c r="GS77" i="1"/>
  <c r="HN77" i="1" s="1"/>
  <c r="GP77" i="1"/>
  <c r="HK77" i="1" s="1"/>
  <c r="FQ346" i="1"/>
  <c r="HG346" i="1" s="1"/>
  <c r="FX125" i="1"/>
  <c r="HN125" i="1" s="1"/>
  <c r="ER360" i="1"/>
  <c r="DW360" i="1"/>
  <c r="BL360" i="1"/>
  <c r="AQ360" i="1"/>
  <c r="FM360" i="1" s="1"/>
  <c r="CG360" i="1"/>
  <c r="DB360" i="1"/>
  <c r="GH360" i="1" s="1"/>
  <c r="FT322" i="1"/>
  <c r="HJ322" i="1" s="1"/>
  <c r="GV145" i="1"/>
  <c r="GG163" i="1"/>
  <c r="FO304" i="1"/>
  <c r="HE304" i="1" s="1"/>
  <c r="GP163" i="1"/>
  <c r="HK163" i="1" s="1"/>
  <c r="FW124" i="1"/>
  <c r="HM124" i="1" s="1"/>
  <c r="FS169" i="1"/>
  <c r="HI169" i="1" s="1"/>
  <c r="FJ76" i="1"/>
  <c r="GZ76" i="1" s="1"/>
  <c r="GT362" i="1"/>
  <c r="FT327" i="1"/>
  <c r="HJ327" i="1" s="1"/>
  <c r="GO316" i="1"/>
  <c r="HJ316" i="1" s="1"/>
  <c r="ES134" i="1"/>
  <c r="DC134" i="1"/>
  <c r="GI134" i="1" s="1"/>
  <c r="AR134" i="1"/>
  <c r="FN134" i="1" s="1"/>
  <c r="CH134" i="1"/>
  <c r="DX134" i="1"/>
  <c r="BM134" i="1"/>
  <c r="GQ125" i="1"/>
  <c r="GS317" i="1"/>
  <c r="GC139" i="1"/>
  <c r="FX170" i="1"/>
  <c r="HN170" i="1" s="1"/>
  <c r="FQ347" i="1"/>
  <c r="HG347" i="1" s="1"/>
  <c r="GM359" i="1"/>
  <c r="FJ317" i="1"/>
  <c r="GZ317" i="1" s="1"/>
  <c r="FU154" i="1"/>
  <c r="HK154" i="1" s="1"/>
  <c r="GY288" i="1"/>
  <c r="FV26" i="1"/>
  <c r="HL26" i="1" s="1"/>
  <c r="GQ162" i="1"/>
  <c r="HL162" i="1" s="1"/>
  <c r="FJ310" i="1"/>
  <c r="GZ310" i="1" s="1"/>
  <c r="HG73" i="1"/>
  <c r="BT360" i="1"/>
  <c r="EE360" i="1"/>
  <c r="AY360" i="1"/>
  <c r="EZ360" i="1"/>
  <c r="DJ360" i="1"/>
  <c r="CO360" i="1"/>
  <c r="GG69" i="1"/>
  <c r="GX51" i="1"/>
  <c r="GV362" i="1"/>
  <c r="GV132" i="1"/>
  <c r="HQ132" i="1" s="1"/>
  <c r="FX236" i="1"/>
  <c r="FY113" i="1"/>
  <c r="HK209" i="1"/>
  <c r="GI151" i="1"/>
  <c r="HD151" i="1" s="1"/>
  <c r="FM354" i="1"/>
  <c r="HC354" i="1" s="1"/>
  <c r="FM70" i="1"/>
  <c r="HC70" i="1" s="1"/>
  <c r="HB246" i="1"/>
  <c r="HB87" i="1"/>
  <c r="FO168" i="1"/>
  <c r="HE168" i="1" s="1"/>
  <c r="GU356" i="1"/>
  <c r="FM132" i="1"/>
  <c r="FI320" i="1"/>
  <c r="GY320" i="1" s="1"/>
  <c r="FY354" i="1"/>
  <c r="HO354" i="1" s="1"/>
  <c r="GK128" i="1"/>
  <c r="HF128" i="1" s="1"/>
  <c r="FJ336" i="1"/>
  <c r="GZ336" i="1" s="1"/>
  <c r="GJ154" i="1"/>
  <c r="FM359" i="1"/>
  <c r="HC359" i="1" s="1"/>
  <c r="FT305" i="1"/>
  <c r="GT123" i="1"/>
  <c r="EE134" i="1"/>
  <c r="EZ134" i="1"/>
  <c r="DJ134" i="1"/>
  <c r="GP134" i="1" s="1"/>
  <c r="AY134" i="1"/>
  <c r="BT134" i="1"/>
  <c r="CO134" i="1"/>
  <c r="FH356" i="1"/>
  <c r="GX356" i="1" s="1"/>
  <c r="GE123" i="1"/>
  <c r="GZ123" i="1" s="1"/>
  <c r="GQ114" i="1"/>
  <c r="GC160" i="1"/>
  <c r="GP146" i="1"/>
  <c r="GI119" i="1"/>
  <c r="HD119" i="1" s="1"/>
  <c r="DN329" i="1"/>
  <c r="FD329" i="1"/>
  <c r="CS329" i="1"/>
  <c r="BC329" i="1"/>
  <c r="BX329" i="1"/>
  <c r="EI329" i="1"/>
  <c r="GT329" i="1" s="1"/>
  <c r="FV136" i="1"/>
  <c r="HL136" i="1" s="1"/>
  <c r="FQ348" i="1"/>
  <c r="FQ236" i="1"/>
  <c r="HG236" i="1" s="1"/>
  <c r="FU62" i="1"/>
  <c r="HK62" i="1" s="1"/>
  <c r="GT69" i="1"/>
  <c r="FH330" i="1"/>
  <c r="FS165" i="1"/>
  <c r="HI165" i="1" s="1"/>
  <c r="HM267" i="1"/>
  <c r="GU151" i="1"/>
  <c r="DC329" i="1"/>
  <c r="ES329" i="1"/>
  <c r="CH329" i="1"/>
  <c r="AR329" i="1"/>
  <c r="BM329" i="1"/>
  <c r="DX329" i="1"/>
  <c r="GI329" i="1" s="1"/>
  <c r="GG352" i="1"/>
  <c r="GO353" i="1"/>
  <c r="FO330" i="1"/>
  <c r="HE330" i="1" s="1"/>
  <c r="GQ171" i="1"/>
  <c r="FS356" i="1"/>
  <c r="GL315" i="1"/>
  <c r="HG315" i="1" s="1"/>
  <c r="FO362" i="1"/>
  <c r="HE362" i="1" s="1"/>
  <c r="FI129" i="1"/>
  <c r="GY129" i="1" s="1"/>
  <c r="HQ58" i="1"/>
  <c r="DR329" i="1"/>
  <c r="CW329" i="1"/>
  <c r="EM329" i="1"/>
  <c r="CB329" i="1"/>
  <c r="AL329" i="1"/>
  <c r="BG329" i="1"/>
  <c r="HA14" i="1"/>
  <c r="FH354" i="1"/>
  <c r="GX354" i="1" s="1"/>
  <c r="FR151" i="1"/>
  <c r="HH151" i="1" s="1"/>
  <c r="GV342" i="1"/>
  <c r="HQ342" i="1" s="1"/>
  <c r="FQ62" i="1"/>
  <c r="HG62" i="1" s="1"/>
  <c r="HP152" i="1"/>
  <c r="ED325" i="1"/>
  <c r="EY325" i="1"/>
  <c r="BS325" i="1"/>
  <c r="DI325" i="1"/>
  <c r="GO325" i="1" s="1"/>
  <c r="CN325" i="1"/>
  <c r="AX325" i="1"/>
  <c r="FL171" i="1"/>
  <c r="HB171" i="1" s="1"/>
  <c r="FX131" i="1"/>
  <c r="HN131" i="1" s="1"/>
  <c r="HC253" i="1"/>
  <c r="GL161" i="1"/>
  <c r="HH230" i="1"/>
  <c r="HB326" i="1"/>
  <c r="FY336" i="1"/>
  <c r="GT132" i="1"/>
  <c r="HO132" i="1" s="1"/>
  <c r="FZ355" i="1"/>
  <c r="HP355" i="1" s="1"/>
  <c r="GH162" i="1"/>
  <c r="HC162" i="1" s="1"/>
  <c r="HF208" i="1"/>
  <c r="HK59" i="1"/>
  <c r="GV161" i="1"/>
  <c r="FP132" i="1"/>
  <c r="HF132" i="1" s="1"/>
  <c r="HN248" i="1"/>
  <c r="GY259" i="1"/>
  <c r="DF360" i="1"/>
  <c r="AU360" i="1"/>
  <c r="EV360" i="1"/>
  <c r="CK360" i="1"/>
  <c r="BP360" i="1"/>
  <c r="EA360" i="1"/>
  <c r="HK65" i="1"/>
  <c r="GH145" i="1"/>
  <c r="GR324" i="1"/>
  <c r="HM324" i="1" s="1"/>
  <c r="HD23" i="1"/>
  <c r="GR70" i="1"/>
  <c r="FZ147" i="1"/>
  <c r="HP147" i="1" s="1"/>
  <c r="FT362" i="1"/>
  <c r="HJ362" i="1" s="1"/>
  <c r="HQ41" i="1"/>
  <c r="FJ68" i="1"/>
  <c r="GE351" i="1"/>
  <c r="AI238" i="1"/>
  <c r="FE237" i="1"/>
  <c r="BY237" i="1"/>
  <c r="BD237" i="1"/>
  <c r="CT237" i="1"/>
  <c r="DO237" i="1"/>
  <c r="GU237" i="1" s="1"/>
  <c r="EJ237" i="1"/>
  <c r="FQ327" i="1"/>
  <c r="HG327" i="1" s="1"/>
  <c r="FR125" i="1"/>
  <c r="HH125" i="1" s="1"/>
  <c r="GP124" i="1"/>
  <c r="HK124" i="1" s="1"/>
  <c r="HD245" i="1"/>
  <c r="HO284" i="1"/>
  <c r="FS351" i="1"/>
  <c r="HI351" i="1" s="1"/>
  <c r="GJ336" i="1"/>
  <c r="GX97" i="1"/>
  <c r="GF330" i="1"/>
  <c r="HA330" i="1" s="1"/>
  <c r="GE354" i="1"/>
  <c r="FM347" i="1"/>
  <c r="HC347" i="1" s="1"/>
  <c r="GQ137" i="1"/>
  <c r="GY54" i="1"/>
  <c r="HA344" i="1"/>
  <c r="HD308" i="1"/>
  <c r="GI115" i="1"/>
  <c r="FK315" i="1"/>
  <c r="HA315" i="1" s="1"/>
  <c r="HA262" i="1"/>
  <c r="GP161" i="1"/>
  <c r="FV230" i="1"/>
  <c r="FZ62" i="1"/>
  <c r="HP62" i="1" s="1"/>
  <c r="HG16" i="1"/>
  <c r="EA166" i="1"/>
  <c r="CK166" i="1"/>
  <c r="AU166" i="1"/>
  <c r="FQ166" i="1" s="1"/>
  <c r="EV166" i="1"/>
  <c r="DF166" i="1"/>
  <c r="BP166" i="1"/>
  <c r="BM325" i="1"/>
  <c r="CH325" i="1"/>
  <c r="AR325" i="1"/>
  <c r="DX325" i="1"/>
  <c r="ES325" i="1"/>
  <c r="DC325" i="1"/>
  <c r="FV305" i="1"/>
  <c r="HL305" i="1" s="1"/>
  <c r="FX346" i="1"/>
  <c r="FY61" i="1"/>
  <c r="HO61" i="1" s="1"/>
  <c r="GA69" i="1"/>
  <c r="HQ69" i="1" s="1"/>
  <c r="GV359" i="1"/>
  <c r="GX284" i="1"/>
  <c r="GD123" i="1"/>
  <c r="GQ315" i="1"/>
  <c r="GQ346" i="1"/>
  <c r="FM122" i="1"/>
  <c r="HD174" i="1"/>
  <c r="GJ114" i="1"/>
  <c r="HK63" i="1"/>
  <c r="FI10" i="1"/>
  <c r="GY10" i="1" s="1"/>
  <c r="HM343" i="1"/>
  <c r="GN156" i="1"/>
  <c r="HG152" i="1"/>
  <c r="GZ241" i="1"/>
  <c r="GU302" i="1"/>
  <c r="FT146" i="1"/>
  <c r="HJ146" i="1" s="1"/>
  <c r="EA325" i="1"/>
  <c r="EV325" i="1"/>
  <c r="BP325" i="1"/>
  <c r="CK325" i="1"/>
  <c r="DF325" i="1"/>
  <c r="AU325" i="1"/>
  <c r="GD114" i="1"/>
  <c r="FK136" i="1"/>
  <c r="HA136" i="1" s="1"/>
  <c r="HJ309" i="1"/>
  <c r="GK68" i="1"/>
  <c r="HM87" i="1"/>
  <c r="GU132" i="1"/>
  <c r="HC142" i="1"/>
  <c r="FY60" i="1"/>
  <c r="HO60" i="1" s="1"/>
  <c r="GG336" i="1"/>
  <c r="HA254" i="1"/>
  <c r="FT68" i="1"/>
  <c r="HJ68" i="1" s="1"/>
  <c r="FW349" i="1"/>
  <c r="HA264" i="1"/>
  <c r="FI76" i="1"/>
  <c r="GY76" i="1" s="1"/>
  <c r="GO162" i="1"/>
  <c r="HP92" i="1"/>
  <c r="GQ155" i="1"/>
  <c r="HK173" i="1"/>
  <c r="FO342" i="1"/>
  <c r="HE342" i="1" s="1"/>
  <c r="GM76" i="1"/>
  <c r="GT133" i="1"/>
  <c r="HQ64" i="1"/>
  <c r="HC245" i="1"/>
  <c r="GA349" i="1"/>
  <c r="HQ349" i="1" s="1"/>
  <c r="GP61" i="1"/>
  <c r="HK61" i="1" s="1"/>
  <c r="FI130" i="1"/>
  <c r="CW360" i="1"/>
  <c r="GC360" i="1" s="1"/>
  <c r="DR360" i="1"/>
  <c r="CB360" i="1"/>
  <c r="EM360" i="1"/>
  <c r="AL360" i="1"/>
  <c r="BG360" i="1"/>
  <c r="GM60" i="1"/>
  <c r="GM146" i="1"/>
  <c r="GO60" i="1"/>
  <c r="HJ60" i="1" s="1"/>
  <c r="FZ115" i="1"/>
  <c r="HP115" i="1" s="1"/>
  <c r="GY33" i="1"/>
  <c r="HE267" i="1"/>
  <c r="FY158" i="1"/>
  <c r="HO158" i="1" s="1"/>
  <c r="GT305" i="1"/>
  <c r="FK131" i="1"/>
  <c r="HA131" i="1" s="1"/>
  <c r="GM114" i="1"/>
  <c r="GI353" i="1"/>
  <c r="HD353" i="1" s="1"/>
  <c r="EC329" i="1"/>
  <c r="CM329" i="1"/>
  <c r="AW329" i="1"/>
  <c r="DH329" i="1"/>
  <c r="BR329" i="1"/>
  <c r="EX329" i="1"/>
  <c r="FQ168" i="1"/>
  <c r="HG168" i="1" s="1"/>
  <c r="FT267" i="1"/>
  <c r="HJ267" i="1" s="1"/>
  <c r="GI267" i="1"/>
  <c r="HD267" i="1" s="1"/>
  <c r="FL165" i="1"/>
  <c r="HB165" i="1" s="1"/>
  <c r="FX316" i="1"/>
  <c r="HN316" i="1" s="1"/>
  <c r="FZ61" i="1"/>
  <c r="HP61" i="1" s="1"/>
  <c r="GR130" i="1"/>
  <c r="HM130" i="1" s="1"/>
  <c r="GO315" i="1"/>
  <c r="HJ315" i="1" s="1"/>
  <c r="FY351" i="1"/>
  <c r="HO351" i="1" s="1"/>
  <c r="CX357" i="1"/>
  <c r="GD357" i="1" s="1"/>
  <c r="AM357" i="1"/>
  <c r="CC357" i="1"/>
  <c r="BH357" i="1"/>
  <c r="EN357" i="1"/>
  <c r="DS357" i="1"/>
  <c r="GL359" i="1"/>
  <c r="CR134" i="1"/>
  <c r="FC134" i="1"/>
  <c r="DM134" i="1"/>
  <c r="EH134" i="1"/>
  <c r="BB134" i="1"/>
  <c r="BW134" i="1"/>
  <c r="FH10" i="1"/>
  <c r="GX10" i="1" s="1"/>
  <c r="DI360" i="1"/>
  <c r="BS360" i="1"/>
  <c r="ED360" i="1"/>
  <c r="AX360" i="1"/>
  <c r="CN360" i="1"/>
  <c r="EY360" i="1"/>
  <c r="FY151" i="1"/>
  <c r="GG156" i="1"/>
  <c r="HB156" i="1" s="1"/>
  <c r="FV147" i="1"/>
  <c r="HL147" i="1" s="1"/>
  <c r="FX342" i="1"/>
  <c r="HN342" i="1" s="1"/>
  <c r="HB306" i="1"/>
  <c r="GZ10" i="1"/>
  <c r="GR145" i="1"/>
  <c r="GN139" i="1"/>
  <c r="FK125" i="1"/>
  <c r="HA125" i="1" s="1"/>
  <c r="FH61" i="1"/>
  <c r="GX61" i="1" s="1"/>
  <c r="GK156" i="1"/>
  <c r="HF156" i="1" s="1"/>
  <c r="GK315" i="1"/>
  <c r="HF315" i="1" s="1"/>
  <c r="FQ320" i="1"/>
  <c r="HG320" i="1" s="1"/>
  <c r="GR316" i="1"/>
  <c r="HM316" i="1" s="1"/>
  <c r="HA71" i="1"/>
  <c r="HQ140" i="1"/>
  <c r="HI248" i="1"/>
  <c r="HN28" i="1"/>
  <c r="HG113" i="1"/>
  <c r="GS139" i="1"/>
  <c r="HN139" i="1" s="1"/>
  <c r="HG287" i="1"/>
  <c r="FW171" i="1"/>
  <c r="HM171" i="1" s="1"/>
  <c r="FW158" i="1"/>
  <c r="HM158" i="1" s="1"/>
  <c r="HK286" i="1"/>
  <c r="FT176" i="1"/>
  <c r="HJ176" i="1" s="1"/>
  <c r="GF147" i="1"/>
  <c r="HD48" i="1"/>
  <c r="GR315" i="1"/>
  <c r="HM315" i="1" s="1"/>
  <c r="HG81" i="1"/>
  <c r="BI360" i="1"/>
  <c r="CY360" i="1"/>
  <c r="GE360" i="1" s="1"/>
  <c r="EO360" i="1"/>
  <c r="AN360" i="1"/>
  <c r="CD360" i="1"/>
  <c r="DT360" i="1"/>
  <c r="DU357" i="1"/>
  <c r="AO357" i="1"/>
  <c r="FK357" i="1" s="1"/>
  <c r="CZ357" i="1"/>
  <c r="EP357" i="1"/>
  <c r="BJ357" i="1"/>
  <c r="CE357" i="1"/>
  <c r="HO40" i="1"/>
  <c r="HO71" i="1"/>
  <c r="GA113" i="1"/>
  <c r="HQ113" i="1" s="1"/>
  <c r="HN18" i="1"/>
  <c r="HK284" i="1"/>
  <c r="HF358" i="1"/>
  <c r="GY172" i="1"/>
  <c r="HL144" i="1"/>
  <c r="GV313" i="1"/>
  <c r="HL229" i="1"/>
  <c r="HA65" i="1"/>
  <c r="HN353" i="1"/>
  <c r="FJ113" i="1"/>
  <c r="GZ113" i="1" s="1"/>
  <c r="HI34" i="1"/>
  <c r="HQ215" i="1"/>
  <c r="HM247" i="1"/>
  <c r="HF17" i="1"/>
  <c r="HL85" i="1"/>
  <c r="HJ47" i="1"/>
  <c r="GU347" i="1"/>
  <c r="GH314" i="1"/>
  <c r="HC314" i="1" s="1"/>
  <c r="GQ156" i="1"/>
  <c r="HL156" i="1" s="1"/>
  <c r="GM33" i="1"/>
  <c r="FZ176" i="1"/>
  <c r="HP176" i="1" s="1"/>
  <c r="GY133" i="1"/>
  <c r="GC313" i="1"/>
  <c r="HG128" i="1"/>
  <c r="GZ70" i="1"/>
  <c r="FW131" i="1"/>
  <c r="HM131" i="1" s="1"/>
  <c r="HA160" i="1"/>
  <c r="GE136" i="1"/>
  <c r="HK336" i="1"/>
  <c r="HO236" i="1"/>
  <c r="GS327" i="1"/>
  <c r="GU10" i="1"/>
  <c r="HP10" i="1" s="1"/>
  <c r="BK360" i="1"/>
  <c r="DA360" i="1"/>
  <c r="DV360" i="1"/>
  <c r="CF360" i="1"/>
  <c r="AP360" i="1"/>
  <c r="EQ360" i="1"/>
  <c r="CT325" i="1"/>
  <c r="BY325" i="1"/>
  <c r="BD325" i="1"/>
  <c r="FZ325" i="1" s="1"/>
  <c r="FE325" i="1"/>
  <c r="DO325" i="1"/>
  <c r="GU325" i="1" s="1"/>
  <c r="EJ325" i="1"/>
  <c r="FQ314" i="1"/>
  <c r="HG314" i="1" s="1"/>
  <c r="GD348" i="1"/>
  <c r="GY348" i="1" s="1"/>
  <c r="FU305" i="1"/>
  <c r="HK305" i="1" s="1"/>
  <c r="HP119" i="1"/>
  <c r="HD316" i="1"/>
  <c r="HO230" i="1"/>
  <c r="HD77" i="1"/>
  <c r="FX137" i="1"/>
  <c r="HN137" i="1" s="1"/>
  <c r="HC165" i="1"/>
  <c r="GP33" i="1"/>
  <c r="HD269" i="1"/>
  <c r="AD238" i="1"/>
  <c r="EZ237" i="1"/>
  <c r="EE237" i="1"/>
  <c r="CO237" i="1"/>
  <c r="DJ237" i="1"/>
  <c r="BT237" i="1"/>
  <c r="AY237" i="1"/>
  <c r="FW154" i="1"/>
  <c r="HM154" i="1" s="1"/>
  <c r="FH151" i="1"/>
  <c r="GP151" i="1"/>
  <c r="GL60" i="1"/>
  <c r="FT138" i="1"/>
  <c r="HJ138" i="1" s="1"/>
  <c r="GU76" i="1"/>
  <c r="GZ155" i="1"/>
  <c r="GG236" i="1"/>
  <c r="HL115" i="1"/>
  <c r="FT359" i="1"/>
  <c r="HJ359" i="1" s="1"/>
  <c r="GG317" i="1"/>
  <c r="HB317" i="1" s="1"/>
  <c r="HB136" i="1"/>
  <c r="HM353" i="1"/>
  <c r="FK314" i="1"/>
  <c r="HA314" i="1" s="1"/>
  <c r="GU268" i="1"/>
  <c r="GN267" i="1"/>
  <c r="HC133" i="1"/>
  <c r="GY81" i="1"/>
  <c r="FI236" i="1"/>
  <c r="GY236" i="1" s="1"/>
  <c r="GP128" i="1"/>
  <c r="GC129" i="1"/>
  <c r="GX129" i="1" s="1"/>
  <c r="HA348" i="1"/>
  <c r="GC130" i="1"/>
  <c r="GX130" i="1" s="1"/>
  <c r="HQ330" i="1"/>
  <c r="GJ314" i="1"/>
  <c r="HE314" i="1" s="1"/>
  <c r="HG254" i="1"/>
  <c r="HE113" i="1"/>
  <c r="FI337" i="1"/>
  <c r="GY337" i="1" s="1"/>
  <c r="DZ325" i="1"/>
  <c r="EU325" i="1"/>
  <c r="CJ325" i="1"/>
  <c r="DE325" i="1"/>
  <c r="BO325" i="1"/>
  <c r="AT325" i="1"/>
  <c r="FP325" i="1" s="1"/>
  <c r="FM310" i="1"/>
  <c r="HC310" i="1" s="1"/>
  <c r="FH236" i="1"/>
  <c r="GX236" i="1" s="1"/>
  <c r="HI162" i="1"/>
  <c r="HO157" i="1"/>
  <c r="FW147" i="1"/>
  <c r="HM147" i="1" s="1"/>
  <c r="HM170" i="1"/>
  <c r="AN231" i="1"/>
  <c r="EO231" i="1"/>
  <c r="BI231" i="1"/>
  <c r="CY231" i="1"/>
  <c r="S232" i="1"/>
  <c r="CD231" i="1"/>
  <c r="DT231" i="1"/>
  <c r="HE164" i="1"/>
  <c r="GH60" i="1"/>
  <c r="HC60" i="1" s="1"/>
  <c r="HL138" i="1"/>
  <c r="GX353" i="1"/>
  <c r="FL122" i="1"/>
  <c r="HB122" i="1" s="1"/>
  <c r="GT348" i="1"/>
  <c r="FO136" i="1"/>
  <c r="HE136" i="1" s="1"/>
  <c r="BU325" i="1"/>
  <c r="CP325" i="1"/>
  <c r="EF325" i="1"/>
  <c r="FA325" i="1"/>
  <c r="DK325" i="1"/>
  <c r="GQ325" i="1" s="1"/>
  <c r="HL325" i="1" s="1"/>
  <c r="AZ325" i="1"/>
  <c r="FV325" i="1" s="1"/>
  <c r="GF310" i="1"/>
  <c r="HO124" i="1"/>
  <c r="HP77" i="1"/>
  <c r="FM77" i="1"/>
  <c r="GZ129" i="1"/>
  <c r="FJ124" i="1"/>
  <c r="GZ124" i="1" s="1"/>
  <c r="GL132" i="1"/>
  <c r="HG132" i="1" s="1"/>
  <c r="GN122" i="1"/>
  <c r="GH61" i="1"/>
  <c r="HG130" i="1"/>
  <c r="GT268" i="1"/>
  <c r="GU126" i="1"/>
  <c r="HP126" i="1" s="1"/>
  <c r="HO70" i="1"/>
  <c r="GG162" i="1"/>
  <c r="HB162" i="1" s="1"/>
  <c r="GN147" i="1"/>
  <c r="HI147" i="1" s="1"/>
  <c r="CE134" i="1"/>
  <c r="DU134" i="1"/>
  <c r="AO134" i="1"/>
  <c r="EP134" i="1"/>
  <c r="CZ134" i="1"/>
  <c r="BJ134" i="1"/>
  <c r="FP345" i="1"/>
  <c r="HF345" i="1" s="1"/>
  <c r="GZ344" i="1"/>
  <c r="GF267" i="1"/>
  <c r="FR322" i="1"/>
  <c r="HH322" i="1" s="1"/>
  <c r="GZ162" i="1"/>
  <c r="GL305" i="1"/>
  <c r="HG305" i="1" s="1"/>
  <c r="GS132" i="1"/>
  <c r="HN132" i="1" s="1"/>
  <c r="GN346" i="1"/>
  <c r="HI346" i="1" s="1"/>
  <c r="FN113" i="1"/>
  <c r="HD113" i="1" s="1"/>
  <c r="HO44" i="1"/>
  <c r="HF356" i="1"/>
  <c r="FF357" i="1"/>
  <c r="DP357" i="1"/>
  <c r="EK357" i="1"/>
  <c r="BE357" i="1"/>
  <c r="CU357" i="1"/>
  <c r="BZ357" i="1"/>
  <c r="HA311" i="1"/>
  <c r="HF304" i="1"/>
  <c r="HF54" i="1"/>
  <c r="GH157" i="1"/>
  <c r="GA147" i="1"/>
  <c r="HQ147" i="1" s="1"/>
  <c r="GJ306" i="1"/>
  <c r="HE306" i="1" s="1"/>
  <c r="FZ337" i="1"/>
  <c r="HP337" i="1" s="1"/>
  <c r="HM336" i="1"/>
  <c r="HF164" i="1"/>
  <c r="HH15" i="1"/>
  <c r="DZ166" i="1"/>
  <c r="CJ166" i="1"/>
  <c r="AT166" i="1"/>
  <c r="EU166" i="1"/>
  <c r="DE166" i="1"/>
  <c r="GK166" i="1" s="1"/>
  <c r="BO166" i="1"/>
  <c r="HH318" i="1"/>
  <c r="HJ336" i="1"/>
  <c r="HJ57" i="1"/>
  <c r="HB72" i="1"/>
  <c r="HL339" i="1"/>
  <c r="HL62" i="1"/>
  <c r="HA176" i="1"/>
  <c r="HK160" i="1"/>
  <c r="FP137" i="1"/>
  <c r="HF137" i="1" s="1"/>
  <c r="HF343" i="1"/>
  <c r="GN315" i="1"/>
  <c r="HI315" i="1" s="1"/>
  <c r="HA61" i="1"/>
  <c r="GE137" i="1"/>
  <c r="GZ137" i="1" s="1"/>
  <c r="FM26" i="1"/>
  <c r="GS124" i="1"/>
  <c r="HN124" i="1" s="1"/>
  <c r="GZ84" i="1"/>
  <c r="HK130" i="1"/>
  <c r="FJ342" i="1"/>
  <c r="GZ342" i="1" s="1"/>
  <c r="HL165" i="1"/>
  <c r="HA163" i="1"/>
  <c r="FZ160" i="1"/>
  <c r="HP160" i="1" s="1"/>
  <c r="GX47" i="1"/>
  <c r="FJ156" i="1"/>
  <c r="GZ156" i="1" s="1"/>
  <c r="HM41" i="1"/>
  <c r="HE269" i="1"/>
  <c r="BW357" i="1"/>
  <c r="EH357" i="1"/>
  <c r="CR357" i="1"/>
  <c r="FC357" i="1"/>
  <c r="DM357" i="1"/>
  <c r="BB357" i="1"/>
  <c r="FX357" i="1" s="1"/>
  <c r="HO78" i="1"/>
  <c r="HJ253" i="1"/>
  <c r="GD352" i="1"/>
  <c r="GY352" i="1" s="1"/>
  <c r="GD131" i="1"/>
  <c r="GY131" i="1" s="1"/>
  <c r="HF34" i="1"/>
  <c r="HQ208" i="1"/>
  <c r="HN268" i="1"/>
  <c r="GE359" i="1"/>
  <c r="HP352" i="1"/>
  <c r="FY324" i="1"/>
  <c r="HO324" i="1" s="1"/>
  <c r="FV160" i="1"/>
  <c r="HL160" i="1" s="1"/>
  <c r="FN345" i="1"/>
  <c r="HD345" i="1" s="1"/>
  <c r="FL139" i="1"/>
  <c r="HB139" i="1" s="1"/>
  <c r="GR157" i="1"/>
  <c r="HM157" i="1" s="1"/>
  <c r="HG47" i="1"/>
  <c r="HG284" i="1"/>
  <c r="EK360" i="1"/>
  <c r="BE360" i="1"/>
  <c r="GA360" i="1" s="1"/>
  <c r="CU360" i="1"/>
  <c r="FF360" i="1"/>
  <c r="BZ360" i="1"/>
  <c r="DP360" i="1"/>
  <c r="GO123" i="1"/>
  <c r="HJ123" i="1" s="1"/>
  <c r="HK44" i="1"/>
  <c r="GF76" i="1"/>
  <c r="FV119" i="1"/>
  <c r="HL119" i="1" s="1"/>
  <c r="HB129" i="1"/>
  <c r="AF238" i="1"/>
  <c r="BV237" i="1"/>
  <c r="BA237" i="1"/>
  <c r="EG237" i="1"/>
  <c r="DL237" i="1"/>
  <c r="FB237" i="1"/>
  <c r="CQ237" i="1"/>
  <c r="GX40" i="1"/>
  <c r="HE26" i="1"/>
  <c r="GF157" i="1"/>
  <c r="HG56" i="1"/>
  <c r="FH267" i="1"/>
  <c r="GX267" i="1" s="1"/>
  <c r="HO20" i="1"/>
  <c r="HA168" i="1"/>
  <c r="GZ309" i="1"/>
  <c r="HO125" i="1"/>
  <c r="FV337" i="1"/>
  <c r="HL337" i="1" s="1"/>
  <c r="HA349" i="1"/>
  <c r="FH324" i="1"/>
  <c r="GX324" i="1" s="1"/>
  <c r="HE112" i="1"/>
  <c r="FI60" i="1"/>
  <c r="GY60" i="1" s="1"/>
  <c r="HF245" i="1"/>
  <c r="FW305" i="1"/>
  <c r="HM305" i="1" s="1"/>
  <c r="GY124" i="1"/>
  <c r="GM139" i="1"/>
  <c r="HH139" i="1" s="1"/>
  <c r="GU346" i="1"/>
  <c r="HP346" i="1" s="1"/>
  <c r="GO168" i="1"/>
  <c r="HJ168" i="1" s="1"/>
  <c r="GM336" i="1"/>
  <c r="DV134" i="1"/>
  <c r="AP134" i="1"/>
  <c r="FL134" i="1" s="1"/>
  <c r="EQ134" i="1"/>
  <c r="DA134" i="1"/>
  <c r="CF134" i="1"/>
  <c r="BK134" i="1"/>
  <c r="HD14" i="1"/>
  <c r="GY7" i="1"/>
  <c r="HQ334" i="1"/>
  <c r="HH130" i="1"/>
  <c r="HO81" i="1"/>
  <c r="GP323" i="1"/>
  <c r="HP229" i="1"/>
  <c r="HA81" i="1"/>
  <c r="FR330" i="1"/>
  <c r="HF301" i="1"/>
  <c r="GY75" i="1"/>
  <c r="HA146" i="1"/>
  <c r="FH176" i="1"/>
  <c r="GX176" i="1" s="1"/>
  <c r="GP119" i="1"/>
  <c r="HK119" i="1" s="1"/>
  <c r="HB284" i="1"/>
  <c r="HM44" i="1"/>
  <c r="HG336" i="1"/>
  <c r="GO61" i="1"/>
  <c r="GM132" i="1"/>
  <c r="HH132" i="1" s="1"/>
  <c r="GC62" i="1"/>
  <c r="HG138" i="1"/>
  <c r="GM68" i="1"/>
  <c r="GO164" i="1"/>
  <c r="HJ164" i="1" s="1"/>
  <c r="HF14" i="1"/>
  <c r="GY304" i="1"/>
  <c r="HE250" i="1"/>
  <c r="GG348" i="1"/>
  <c r="FJ315" i="1"/>
  <c r="FI355" i="1"/>
  <c r="HI316" i="1"/>
  <c r="HL69" i="1"/>
  <c r="GY163" i="1"/>
  <c r="HM169" i="1"/>
  <c r="GK138" i="1"/>
  <c r="HF138" i="1" s="1"/>
  <c r="GZ254" i="1"/>
  <c r="GX156" i="1"/>
  <c r="HP69" i="1"/>
  <c r="FS302" i="1"/>
  <c r="HI302" i="1" s="1"/>
  <c r="HP267" i="1"/>
  <c r="HK149" i="1"/>
  <c r="GX305" i="1"/>
  <c r="GO347" i="1"/>
  <c r="FH346" i="1"/>
  <c r="GP338" i="1"/>
  <c r="FY356" i="1"/>
  <c r="HO356" i="1" s="1"/>
  <c r="GO351" i="1"/>
  <c r="HJ351" i="1" s="1"/>
  <c r="HC35" i="1"/>
  <c r="GQ111" i="1"/>
  <c r="FL76" i="1"/>
  <c r="GR319" i="1"/>
  <c r="HJ229" i="1"/>
  <c r="HQ71" i="1"/>
  <c r="GP317" i="1"/>
  <c r="HB316" i="1"/>
  <c r="GX66" i="1"/>
  <c r="GK330" i="1"/>
  <c r="HN8" i="1"/>
  <c r="HF162" i="1"/>
  <c r="HB257" i="1"/>
  <c r="GK33" i="1"/>
  <c r="GX171" i="1"/>
  <c r="HB170" i="1"/>
  <c r="FS313" i="1"/>
  <c r="HI313" i="1" s="1"/>
  <c r="FX337" i="1"/>
  <c r="HN337" i="1" s="1"/>
  <c r="DW325" i="1"/>
  <c r="ER325" i="1"/>
  <c r="DB325" i="1"/>
  <c r="GH325" i="1" s="1"/>
  <c r="BL325" i="1"/>
  <c r="CG325" i="1"/>
  <c r="AQ325" i="1"/>
  <c r="HI80" i="1"/>
  <c r="HI115" i="1"/>
  <c r="HM210" i="1"/>
  <c r="FJ62" i="1"/>
  <c r="GZ62" i="1" s="1"/>
  <c r="HK158" i="1"/>
  <c r="HI310" i="1"/>
  <c r="GY61" i="1"/>
  <c r="GM136" i="1"/>
  <c r="HJ320" i="1"/>
  <c r="HK349" i="1"/>
  <c r="GZ345" i="1"/>
  <c r="GJ147" i="1"/>
  <c r="HE147" i="1" s="1"/>
  <c r="HD171" i="1"/>
  <c r="HK164" i="1"/>
  <c r="FW268" i="1"/>
  <c r="HM268" i="1" s="1"/>
  <c r="FX349" i="1"/>
  <c r="FU157" i="1"/>
  <c r="HK157" i="1" s="1"/>
  <c r="FK346" i="1"/>
  <c r="HA346" i="1" s="1"/>
  <c r="HE348" i="1"/>
  <c r="HJ155" i="1"/>
  <c r="ET166" i="1"/>
  <c r="DD166" i="1"/>
  <c r="GJ166" i="1" s="1"/>
  <c r="BN166" i="1"/>
  <c r="DY166" i="1"/>
  <c r="CI166" i="1"/>
  <c r="AS166" i="1"/>
  <c r="GA316" i="1"/>
  <c r="HQ316" i="1" s="1"/>
  <c r="GC157" i="1"/>
  <c r="HL170" i="1"/>
  <c r="HE139" i="1"/>
  <c r="GD319" i="1"/>
  <c r="GY319" i="1" s="1"/>
  <c r="FI115" i="1"/>
  <c r="GY115" i="1" s="1"/>
  <c r="GQ61" i="1"/>
  <c r="HC125" i="1"/>
  <c r="GV306" i="1"/>
  <c r="FZ26" i="1"/>
  <c r="HB264" i="1"/>
  <c r="GO122" i="1"/>
  <c r="HJ122" i="1" s="1"/>
  <c r="FS359" i="1"/>
  <c r="HI359" i="1" s="1"/>
  <c r="EW328" i="1"/>
  <c r="EB328" i="1"/>
  <c r="DG328" i="1"/>
  <c r="CL328" i="1"/>
  <c r="AV328" i="1"/>
  <c r="BQ328" i="1"/>
  <c r="FW119" i="1"/>
  <c r="HM119" i="1" s="1"/>
  <c r="GR115" i="1"/>
  <c r="HM115" i="1" s="1"/>
  <c r="FS362" i="1"/>
  <c r="HI362" i="1" s="1"/>
  <c r="HD149" i="1"/>
  <c r="HH215" i="1"/>
  <c r="GO171" i="1"/>
  <c r="HJ171" i="1" s="1"/>
  <c r="GI161" i="1"/>
  <c r="HD161" i="1" s="1"/>
  <c r="FY314" i="1"/>
  <c r="HO314" i="1" s="1"/>
  <c r="FQ124" i="1"/>
  <c r="HG124" i="1" s="1"/>
  <c r="FM10" i="1"/>
  <c r="HC10" i="1" s="1"/>
  <c r="FM119" i="1"/>
  <c r="HC119" i="1" s="1"/>
  <c r="GX144" i="1"/>
  <c r="GS236" i="1"/>
  <c r="GA314" i="1"/>
  <c r="HQ314" i="1" s="1"/>
  <c r="GX29" i="1"/>
  <c r="FJ304" i="1"/>
  <c r="GZ304" i="1" s="1"/>
  <c r="HI138" i="1"/>
  <c r="HL59" i="1"/>
  <c r="HN114" i="1"/>
  <c r="GV338" i="1"/>
  <c r="HQ338" i="1" s="1"/>
  <c r="GZ171" i="1"/>
  <c r="BK361" i="1"/>
  <c r="DA361" i="1"/>
  <c r="CF361" i="1"/>
  <c r="EQ361" i="1"/>
  <c r="DV361" i="1"/>
  <c r="AP361" i="1"/>
  <c r="FZ164" i="1"/>
  <c r="HP164" i="1" s="1"/>
  <c r="HL330" i="1"/>
  <c r="HP314" i="1"/>
  <c r="FN336" i="1"/>
  <c r="HD336" i="1" s="1"/>
  <c r="GI128" i="1"/>
  <c r="HD128" i="1" s="1"/>
  <c r="FU267" i="1"/>
  <c r="HK267" i="1" s="1"/>
  <c r="HF145" i="1"/>
  <c r="HJ236" i="1"/>
  <c r="FO154" i="1"/>
  <c r="HE154" i="1" s="1"/>
  <c r="GG349" i="1"/>
  <c r="GO305" i="1"/>
  <c r="GP133" i="1"/>
  <c r="HM327" i="1"/>
  <c r="GS362" i="1"/>
  <c r="FL356" i="1"/>
  <c r="HB356" i="1" s="1"/>
  <c r="HK113" i="1"/>
  <c r="GF70" i="1"/>
  <c r="FY306" i="1"/>
  <c r="HO306" i="1" s="1"/>
  <c r="FN349" i="1"/>
  <c r="HD349" i="1" s="1"/>
  <c r="GU156" i="1"/>
  <c r="HP156" i="1" s="1"/>
  <c r="FZ151" i="1"/>
  <c r="HP151" i="1" s="1"/>
  <c r="BM321" i="1"/>
  <c r="CH321" i="1"/>
  <c r="AR321" i="1"/>
  <c r="ES321" i="1"/>
  <c r="DC321" i="1"/>
  <c r="DX321" i="1"/>
  <c r="HD60" i="1"/>
  <c r="FL352" i="1"/>
  <c r="HB352" i="1" s="1"/>
  <c r="FI359" i="1"/>
  <c r="GY359" i="1" s="1"/>
  <c r="AL321" i="1"/>
  <c r="FH321" i="1" s="1"/>
  <c r="BG321" i="1"/>
  <c r="CB321" i="1"/>
  <c r="DR321" i="1"/>
  <c r="EM321" i="1"/>
  <c r="CW321" i="1"/>
  <c r="GC321" i="1" s="1"/>
  <c r="GM111" i="1"/>
  <c r="HH111" i="1" s="1"/>
  <c r="GT160" i="1"/>
  <c r="HO160" i="1" s="1"/>
  <c r="HK67" i="1"/>
  <c r="HH66" i="1"/>
  <c r="HE77" i="1"/>
  <c r="HL318" i="1"/>
  <c r="GF317" i="1"/>
  <c r="HA317" i="1" s="1"/>
  <c r="GT336" i="1"/>
  <c r="FU315" i="1"/>
  <c r="GZ130" i="1"/>
  <c r="HD163" i="1"/>
  <c r="HI278" i="1"/>
  <c r="GL352" i="1"/>
  <c r="HG352" i="1" s="1"/>
  <c r="GG115" i="1"/>
  <c r="HB115" i="1" s="1"/>
  <c r="GY267" i="1"/>
  <c r="HH148" i="1"/>
  <c r="GY117" i="1"/>
  <c r="GZ250" i="1"/>
  <c r="HG318" i="1"/>
  <c r="HB80" i="1"/>
  <c r="BN361" i="1"/>
  <c r="CI361" i="1"/>
  <c r="DY361" i="1"/>
  <c r="DD361" i="1"/>
  <c r="AS361" i="1"/>
  <c r="FO361" i="1" s="1"/>
  <c r="ET361" i="1"/>
  <c r="HL140" i="1"/>
  <c r="HB301" i="1"/>
  <c r="GC351" i="1"/>
  <c r="GZ8" i="1"/>
  <c r="HD169" i="1"/>
  <c r="DD357" i="1"/>
  <c r="DY357" i="1"/>
  <c r="AS357" i="1"/>
  <c r="FO357" i="1" s="1"/>
  <c r="ET357" i="1"/>
  <c r="CI357" i="1"/>
  <c r="BN357" i="1"/>
  <c r="GH330" i="1"/>
  <c r="GK146" i="1"/>
  <c r="HF146" i="1" s="1"/>
  <c r="GE68" i="1"/>
  <c r="FQ356" i="1"/>
  <c r="HG356" i="1" s="1"/>
  <c r="FL351" i="1"/>
  <c r="HB351" i="1" s="1"/>
  <c r="HQ346" i="1"/>
  <c r="FX310" i="1"/>
  <c r="HN310" i="1" s="1"/>
  <c r="FV317" i="1"/>
  <c r="HL317" i="1" s="1"/>
  <c r="HA57" i="1"/>
  <c r="GX165" i="1"/>
  <c r="GM161" i="1"/>
  <c r="HH161" i="1" s="1"/>
  <c r="HE244" i="1"/>
  <c r="HO331" i="1"/>
  <c r="FQ355" i="1"/>
  <c r="HA34" i="1"/>
  <c r="GN349" i="1"/>
  <c r="HI349" i="1" s="1"/>
  <c r="GV336" i="1"/>
  <c r="HQ336" i="1" s="1"/>
  <c r="GU68" i="1"/>
  <c r="HP68" i="1" s="1"/>
  <c r="GL169" i="1"/>
  <c r="HG169" i="1" s="1"/>
  <c r="HK354" i="1"/>
  <c r="GX128" i="1"/>
  <c r="HD311" i="1"/>
  <c r="GM347" i="1"/>
  <c r="HQ108" i="1"/>
  <c r="GX44" i="1"/>
  <c r="HG165" i="1"/>
  <c r="GI324" i="1"/>
  <c r="FY156" i="1"/>
  <c r="HO156" i="1" s="1"/>
  <c r="HG116" i="1"/>
  <c r="GM176" i="1"/>
  <c r="HD301" i="1"/>
  <c r="FT342" i="1"/>
  <c r="HJ342" i="1" s="1"/>
  <c r="GP347" i="1"/>
  <c r="HJ74" i="1"/>
  <c r="FV315" i="1"/>
  <c r="GH122" i="1"/>
  <c r="HC122" i="1" s="1"/>
  <c r="HN45" i="1"/>
  <c r="HO262" i="1"/>
  <c r="GO268" i="1"/>
  <c r="HJ268" i="1" s="1"/>
  <c r="FS156" i="1"/>
  <c r="HI156" i="1" s="1"/>
  <c r="DM329" i="1"/>
  <c r="FC329" i="1"/>
  <c r="CR329" i="1"/>
  <c r="BB329" i="1"/>
  <c r="BW329" i="1"/>
  <c r="EH329" i="1"/>
  <c r="GS329" i="1" s="1"/>
  <c r="HJ114" i="1"/>
  <c r="GL76" i="1"/>
  <c r="GY77" i="1"/>
  <c r="GL324" i="1"/>
  <c r="HN62" i="1"/>
  <c r="GX299" i="1"/>
  <c r="FW351" i="1"/>
  <c r="HM351" i="1" s="1"/>
  <c r="FU362" i="1"/>
  <c r="HK362" i="1" s="1"/>
  <c r="HE359" i="1"/>
  <c r="BA134" i="1"/>
  <c r="FW134" i="1" s="1"/>
  <c r="CQ134" i="1"/>
  <c r="BV134" i="1"/>
  <c r="FB134" i="1"/>
  <c r="DL134" i="1"/>
  <c r="EG134" i="1"/>
  <c r="GX126" i="1"/>
  <c r="HK141" i="1"/>
  <c r="HQ252" i="1"/>
  <c r="HH171" i="1"/>
  <c r="HD354" i="1"/>
  <c r="HN350" i="1"/>
  <c r="GS324" i="1"/>
  <c r="GZ175" i="1"/>
  <c r="GU155" i="1"/>
  <c r="HP155" i="1" s="1"/>
  <c r="HK326" i="1"/>
  <c r="GF114" i="1"/>
  <c r="HA114" i="1" s="1"/>
  <c r="HE317" i="1"/>
  <c r="GA146" i="1"/>
  <c r="HQ146" i="1" s="1"/>
  <c r="FZ348" i="1"/>
  <c r="HP348" i="1" s="1"/>
  <c r="FT77" i="1"/>
  <c r="HJ77" i="1" s="1"/>
  <c r="GC349" i="1"/>
  <c r="GX349" i="1" s="1"/>
  <c r="CS328" i="1"/>
  <c r="BC328" i="1"/>
  <c r="BX328" i="1"/>
  <c r="EI328" i="1"/>
  <c r="FD328" i="1"/>
  <c r="DN328" i="1"/>
  <c r="GT328" i="1" s="1"/>
  <c r="GQ60" i="1"/>
  <c r="HL60" i="1" s="1"/>
  <c r="FM304" i="1"/>
  <c r="HC304" i="1" s="1"/>
  <c r="GN132" i="1"/>
  <c r="HI132" i="1" s="1"/>
  <c r="FS306" i="1"/>
  <c r="HI306" i="1" s="1"/>
  <c r="HO26" i="1"/>
  <c r="GH68" i="1"/>
  <c r="HC68" i="1" s="1"/>
  <c r="GE349" i="1"/>
  <c r="GZ349" i="1" s="1"/>
  <c r="GV114" i="1"/>
  <c r="HQ114" i="1" s="1"/>
  <c r="GP26" i="1"/>
  <c r="HK26" i="1" s="1"/>
  <c r="FY68" i="1"/>
  <c r="HO68" i="1" s="1"/>
  <c r="HD319" i="1"/>
  <c r="GT151" i="1"/>
  <c r="GE330" i="1"/>
  <c r="GA26" i="1"/>
  <c r="GS230" i="1"/>
  <c r="HP122" i="1"/>
  <c r="HP114" i="1"/>
  <c r="GD119" i="1"/>
  <c r="GX345" i="1"/>
  <c r="GO128" i="1"/>
  <c r="HJ128" i="1" s="1"/>
  <c r="FP315" i="1"/>
  <c r="GP132" i="1"/>
  <c r="HK132" i="1" s="1"/>
  <c r="HO352" i="1"/>
  <c r="HP17" i="1"/>
  <c r="HH142" i="1"/>
  <c r="GV315" i="1"/>
  <c r="HQ315" i="1" s="1"/>
  <c r="HN44" i="1"/>
  <c r="HF39" i="1"/>
  <c r="HC159" i="1"/>
  <c r="HI120" i="1"/>
  <c r="GX173" i="1"/>
  <c r="GY56" i="1"/>
  <c r="HA129" i="1"/>
  <c r="HF127" i="1"/>
  <c r="HE169" i="1"/>
  <c r="HG146" i="1"/>
  <c r="HE170" i="1"/>
  <c r="HE29" i="1"/>
  <c r="HJ332" i="1"/>
  <c r="HF336" i="1"/>
  <c r="GX174" i="1"/>
  <c r="HK108" i="1"/>
  <c r="HQ243" i="1"/>
  <c r="BN360" i="1"/>
  <c r="CI360" i="1"/>
  <c r="DY360" i="1"/>
  <c r="ET360" i="1"/>
  <c r="DD360" i="1"/>
  <c r="GJ360" i="1" s="1"/>
  <c r="AS360" i="1"/>
  <c r="FO360" i="1" s="1"/>
  <c r="HE360" i="1" s="1"/>
  <c r="DT321" i="1"/>
  <c r="EO321" i="1"/>
  <c r="CY321" i="1"/>
  <c r="AN321" i="1"/>
  <c r="BI321" i="1"/>
  <c r="CD321" i="1"/>
  <c r="HP51" i="1"/>
  <c r="GX317" i="1"/>
  <c r="GZ144" i="1"/>
  <c r="GX340" i="1"/>
  <c r="HL268" i="1"/>
  <c r="HH79" i="1"/>
  <c r="GX91" i="1"/>
  <c r="HG66" i="1"/>
  <c r="GX348" i="1"/>
  <c r="HL338" i="1"/>
  <c r="GH137" i="1"/>
  <c r="HC128" i="1"/>
  <c r="FQ330" i="1"/>
  <c r="HG330" i="1" s="1"/>
  <c r="GZ54" i="1"/>
  <c r="FW237" i="1" l="1"/>
  <c r="GV360" i="1"/>
  <c r="FP166" i="1"/>
  <c r="HF166" i="1" s="1"/>
  <c r="GE231" i="1"/>
  <c r="FL360" i="1"/>
  <c r="FJ360" i="1"/>
  <c r="GZ360" i="1" s="1"/>
  <c r="HO151" i="1"/>
  <c r="GN329" i="1"/>
  <c r="FH360" i="1"/>
  <c r="GX360" i="1" s="1"/>
  <c r="GL325" i="1"/>
  <c r="GL166" i="1"/>
  <c r="FH329" i="1"/>
  <c r="FN329" i="1"/>
  <c r="HD329" i="1" s="1"/>
  <c r="HJ305" i="1"/>
  <c r="FK328" i="1"/>
  <c r="HA157" i="1"/>
  <c r="FT357" i="1"/>
  <c r="HC137" i="1"/>
  <c r="GY327" i="1"/>
  <c r="FL329" i="1"/>
  <c r="GH237" i="1"/>
  <c r="FS166" i="1"/>
  <c r="HI166" i="1" s="1"/>
  <c r="FO321" i="1"/>
  <c r="FR321" i="1"/>
  <c r="HH321" i="1" s="1"/>
  <c r="GS166" i="1"/>
  <c r="FZ231" i="1"/>
  <c r="FR360" i="1"/>
  <c r="HH360" i="1" s="1"/>
  <c r="FM166" i="1"/>
  <c r="GT231" i="1"/>
  <c r="HO231" i="1" s="1"/>
  <c r="HN26" i="1"/>
  <c r="HG359" i="1"/>
  <c r="GS325" i="1"/>
  <c r="HN325" i="1" s="1"/>
  <c r="FU166" i="1"/>
  <c r="HK166" i="1" s="1"/>
  <c r="HH176" i="1"/>
  <c r="HO123" i="1"/>
  <c r="FW329" i="1"/>
  <c r="GD328" i="1"/>
  <c r="FU329" i="1"/>
  <c r="HK329" i="1" s="1"/>
  <c r="GZ122" i="1"/>
  <c r="GZ359" i="1"/>
  <c r="HA154" i="1"/>
  <c r="HF139" i="1"/>
  <c r="HK33" i="1"/>
  <c r="HA115" i="1"/>
  <c r="GO166" i="1"/>
  <c r="DF232" i="1"/>
  <c r="GL232" i="1" s="1"/>
  <c r="CK232" i="1"/>
  <c r="BP232" i="1"/>
  <c r="Z233" i="1"/>
  <c r="EV232" i="1"/>
  <c r="EA232" i="1"/>
  <c r="AU232" i="1"/>
  <c r="GO329" i="1"/>
  <c r="FY166" i="1"/>
  <c r="HO166" i="1" s="1"/>
  <c r="GZ164" i="1"/>
  <c r="HE132" i="1"/>
  <c r="HI319" i="1"/>
  <c r="GT325" i="1"/>
  <c r="HO325" i="1" s="1"/>
  <c r="FQ361" i="1"/>
  <c r="FS134" i="1"/>
  <c r="HI134" i="1" s="1"/>
  <c r="GM134" i="1"/>
  <c r="HJ349" i="1"/>
  <c r="HL155" i="1"/>
  <c r="HP132" i="1"/>
  <c r="HL113" i="1"/>
  <c r="HP137" i="1"/>
  <c r="HG161" i="1"/>
  <c r="BU238" i="1"/>
  <c r="AE239" i="1"/>
  <c r="CP238" i="1"/>
  <c r="AZ238" i="1"/>
  <c r="DK238" i="1"/>
  <c r="EF238" i="1"/>
  <c r="FA238" i="1"/>
  <c r="HH147" i="1"/>
  <c r="GA329" i="1"/>
  <c r="HN349" i="1"/>
  <c r="HO129" i="1"/>
  <c r="GT357" i="1"/>
  <c r="HO357" i="1" s="1"/>
  <c r="FN360" i="1"/>
  <c r="GR328" i="1"/>
  <c r="HQ151" i="1"/>
  <c r="HQ165" i="1"/>
  <c r="HP165" i="1"/>
  <c r="FP360" i="1"/>
  <c r="HF360" i="1" s="1"/>
  <c r="GC237" i="1"/>
  <c r="HD313" i="1"/>
  <c r="HE119" i="1"/>
  <c r="HG60" i="1"/>
  <c r="HN327" i="1"/>
  <c r="HN33" i="1"/>
  <c r="GD134" i="1"/>
  <c r="HC317" i="1"/>
  <c r="DU232" i="1"/>
  <c r="CE232" i="1"/>
  <c r="AO232" i="1"/>
  <c r="T233" i="1"/>
  <c r="BJ232" i="1"/>
  <c r="EP232" i="1"/>
  <c r="CZ232" i="1"/>
  <c r="HL145" i="1"/>
  <c r="GC166" i="1"/>
  <c r="FQ237" i="1"/>
  <c r="GV361" i="1"/>
  <c r="HH354" i="1"/>
  <c r="FO325" i="1"/>
  <c r="EP238" i="1"/>
  <c r="CE238" i="1"/>
  <c r="DU238" i="1"/>
  <c r="T239" i="1"/>
  <c r="CZ238" i="1"/>
  <c r="GF238" i="1" s="1"/>
  <c r="AO238" i="1"/>
  <c r="BJ238" i="1"/>
  <c r="FP231" i="1"/>
  <c r="GM325" i="1"/>
  <c r="HE176" i="1"/>
  <c r="HF323" i="1"/>
  <c r="GS231" i="1"/>
  <c r="HN231" i="1" s="1"/>
  <c r="HJ26" i="1"/>
  <c r="HH156" i="1"/>
  <c r="S239" i="1"/>
  <c r="CY238" i="1"/>
  <c r="EO238" i="1"/>
  <c r="BI238" i="1"/>
  <c r="AN238" i="1"/>
  <c r="CD238" i="1"/>
  <c r="DT238" i="1"/>
  <c r="HK347" i="1"/>
  <c r="HN171" i="1"/>
  <c r="GZ351" i="1"/>
  <c r="FW325" i="1"/>
  <c r="HK315" i="1"/>
  <c r="GO328" i="1"/>
  <c r="GL134" i="1"/>
  <c r="CR238" i="1"/>
  <c r="FC238" i="1"/>
  <c r="BW238" i="1"/>
  <c r="AG239" i="1"/>
  <c r="BB238" i="1"/>
  <c r="DM238" i="1"/>
  <c r="EH238" i="1"/>
  <c r="HA145" i="1"/>
  <c r="HC147" i="1"/>
  <c r="HP157" i="1"/>
  <c r="FZ134" i="1"/>
  <c r="HP134" i="1" s="1"/>
  <c r="HL111" i="1"/>
  <c r="HF122" i="1"/>
  <c r="GY355" i="1"/>
  <c r="HM139" i="1"/>
  <c r="FV357" i="1"/>
  <c r="HC327" i="1"/>
  <c r="HF163" i="1"/>
  <c r="FN231" i="1"/>
  <c r="HD231" i="1" s="1"/>
  <c r="HP163" i="1"/>
  <c r="HC158" i="1"/>
  <c r="GR166" i="1"/>
  <c r="FT231" i="1"/>
  <c r="HB154" i="1"/>
  <c r="FH231" i="1"/>
  <c r="GX231" i="1" s="1"/>
  <c r="HH337" i="1"/>
  <c r="HF362" i="1"/>
  <c r="GY169" i="1"/>
  <c r="FJ321" i="1"/>
  <c r="GZ321" i="1" s="1"/>
  <c r="GI321" i="1"/>
  <c r="GM328" i="1"/>
  <c r="FO166" i="1"/>
  <c r="HE166" i="1" s="1"/>
  <c r="GV357" i="1"/>
  <c r="FK134" i="1"/>
  <c r="GP237" i="1"/>
  <c r="FX134" i="1"/>
  <c r="HN134" i="1" s="1"/>
  <c r="FS329" i="1"/>
  <c r="HI329" i="1" s="1"/>
  <c r="HL315" i="1"/>
  <c r="GI325" i="1"/>
  <c r="FQ360" i="1"/>
  <c r="HN236" i="1"/>
  <c r="FU360" i="1"/>
  <c r="FO134" i="1"/>
  <c r="GO357" i="1"/>
  <c r="GD325" i="1"/>
  <c r="GM329" i="1"/>
  <c r="GD231" i="1"/>
  <c r="FI237" i="1"/>
  <c r="GY237" i="1" s="1"/>
  <c r="GH134" i="1"/>
  <c r="FL328" i="1"/>
  <c r="FY361" i="1"/>
  <c r="GG166" i="1"/>
  <c r="GM237" i="1"/>
  <c r="FS325" i="1"/>
  <c r="HI325" i="1" s="1"/>
  <c r="GU361" i="1"/>
  <c r="GR360" i="1"/>
  <c r="GU231" i="1"/>
  <c r="FI321" i="1"/>
  <c r="FY237" i="1"/>
  <c r="FV321" i="1"/>
  <c r="HL76" i="1"/>
  <c r="GQ231" i="1"/>
  <c r="HI356" i="1"/>
  <c r="GU329" i="1"/>
  <c r="GX157" i="1"/>
  <c r="HM342" i="1"/>
  <c r="GX346" i="1"/>
  <c r="HH330" i="1"/>
  <c r="HC157" i="1"/>
  <c r="GL328" i="1"/>
  <c r="HI338" i="1"/>
  <c r="GL231" i="1"/>
  <c r="FK361" i="1"/>
  <c r="HL313" i="1"/>
  <c r="HM349" i="1"/>
  <c r="HI146" i="1"/>
  <c r="FL357" i="1"/>
  <c r="HB357" i="1" s="1"/>
  <c r="GN360" i="1"/>
  <c r="FM357" i="1"/>
  <c r="EY238" i="1"/>
  <c r="AC239" i="1"/>
  <c r="AX238" i="1"/>
  <c r="BS238" i="1"/>
  <c r="CN238" i="1"/>
  <c r="DI238" i="1"/>
  <c r="ED238" i="1"/>
  <c r="FW321" i="1"/>
  <c r="HM321" i="1" s="1"/>
  <c r="HL310" i="1"/>
  <c r="HP316" i="1"/>
  <c r="GY111" i="1"/>
  <c r="HI268" i="1"/>
  <c r="GL361" i="1"/>
  <c r="HG361" i="1" s="1"/>
  <c r="HI128" i="1"/>
  <c r="HM338" i="1"/>
  <c r="HL342" i="1"/>
  <c r="FV237" i="1"/>
  <c r="HG69" i="1"/>
  <c r="GV134" i="1"/>
  <c r="HM111" i="1"/>
  <c r="GC134" i="1"/>
  <c r="HQ323" i="1"/>
  <c r="HI26" i="1"/>
  <c r="GE357" i="1"/>
  <c r="FZ328" i="1"/>
  <c r="HQ61" i="1"/>
  <c r="HQ60" i="1"/>
  <c r="GK357" i="1"/>
  <c r="HQ155" i="1"/>
  <c r="GN361" i="1"/>
  <c r="GO134" i="1"/>
  <c r="FJ328" i="1"/>
  <c r="GZ328" i="1" s="1"/>
  <c r="FV361" i="1"/>
  <c r="HL361" i="1" s="1"/>
  <c r="DF238" i="1"/>
  <c r="GL238" i="1" s="1"/>
  <c r="EA238" i="1"/>
  <c r="CK238" i="1"/>
  <c r="EV238" i="1"/>
  <c r="Z239" i="1"/>
  <c r="BP238" i="1"/>
  <c r="AU238" i="1"/>
  <c r="FQ238" i="1" s="1"/>
  <c r="GA321" i="1"/>
  <c r="HQ321" i="1" s="1"/>
  <c r="GI361" i="1"/>
  <c r="FP321" i="1"/>
  <c r="HF60" i="1"/>
  <c r="GF360" i="1"/>
  <c r="HP113" i="1"/>
  <c r="HF169" i="1"/>
  <c r="HP302" i="1"/>
  <c r="GE237" i="1"/>
  <c r="HK76" i="1"/>
  <c r="HA319" i="1"/>
  <c r="GX351" i="1"/>
  <c r="HN354" i="1"/>
  <c r="FR231" i="1"/>
  <c r="HH231" i="1" s="1"/>
  <c r="GX160" i="1"/>
  <c r="HP169" i="1"/>
  <c r="HF170" i="1"/>
  <c r="GC325" i="1"/>
  <c r="CQ232" i="1"/>
  <c r="EG232" i="1"/>
  <c r="BA232" i="1"/>
  <c r="FW232" i="1" s="1"/>
  <c r="BV232" i="1"/>
  <c r="AF233" i="1"/>
  <c r="FB232" i="1"/>
  <c r="DL232" i="1"/>
  <c r="GR232" i="1" s="1"/>
  <c r="HP313" i="1"/>
  <c r="FP134" i="1"/>
  <c r="HB323" i="1"/>
  <c r="HA337" i="1"/>
  <c r="HC77" i="1"/>
  <c r="GL321" i="1"/>
  <c r="HE60" i="1"/>
  <c r="HN146" i="1"/>
  <c r="HB155" i="1"/>
  <c r="GE321" i="1"/>
  <c r="AF239" i="1"/>
  <c r="EG238" i="1"/>
  <c r="DL238" i="1"/>
  <c r="FB238" i="1"/>
  <c r="BA238" i="1"/>
  <c r="FW238" i="1" s="1"/>
  <c r="CQ238" i="1"/>
  <c r="BV238" i="1"/>
  <c r="BI232" i="1"/>
  <c r="EO232" i="1"/>
  <c r="CD232" i="1"/>
  <c r="S233" i="1"/>
  <c r="CY232" i="1"/>
  <c r="DT232" i="1"/>
  <c r="AN232" i="1"/>
  <c r="FJ232" i="1" s="1"/>
  <c r="HP325" i="1"/>
  <c r="HG166" i="1"/>
  <c r="DO238" i="1"/>
  <c r="BY238" i="1"/>
  <c r="AI239" i="1"/>
  <c r="CT238" i="1"/>
  <c r="FE238" i="1"/>
  <c r="EJ238" i="1"/>
  <c r="BD238" i="1"/>
  <c r="GL360" i="1"/>
  <c r="HC360" i="1"/>
  <c r="FR329" i="1"/>
  <c r="HH329" i="1" s="1"/>
  <c r="CC238" i="1"/>
  <c r="EN238" i="1"/>
  <c r="BH238" i="1"/>
  <c r="R239" i="1"/>
  <c r="AM238" i="1"/>
  <c r="CX238" i="1"/>
  <c r="DS238" i="1"/>
  <c r="FX361" i="1"/>
  <c r="FM231" i="1"/>
  <c r="EI238" i="1"/>
  <c r="DN238" i="1"/>
  <c r="GT238" i="1" s="1"/>
  <c r="HO238" i="1" s="1"/>
  <c r="BX238" i="1"/>
  <c r="FD238" i="1"/>
  <c r="CS238" i="1"/>
  <c r="AH239" i="1"/>
  <c r="BC238" i="1"/>
  <c r="FY238" i="1" s="1"/>
  <c r="FH361" i="1"/>
  <c r="GX361" i="1" s="1"/>
  <c r="GS328" i="1"/>
  <c r="HD324" i="1"/>
  <c r="DK232" i="1"/>
  <c r="GQ232" i="1" s="1"/>
  <c r="AZ232" i="1"/>
  <c r="EF232" i="1"/>
  <c r="FA232" i="1"/>
  <c r="BU232" i="1"/>
  <c r="CP232" i="1"/>
  <c r="AE233" i="1"/>
  <c r="HM70" i="1"/>
  <c r="HJ353" i="1"/>
  <c r="GR329" i="1"/>
  <c r="GX139" i="1"/>
  <c r="HQ62" i="1"/>
  <c r="FK325" i="1"/>
  <c r="HA325" i="1" s="1"/>
  <c r="HK323" i="1"/>
  <c r="GM166" i="1"/>
  <c r="HQ345" i="1"/>
  <c r="HO268" i="1"/>
  <c r="FI360" i="1"/>
  <c r="GZ77" i="1"/>
  <c r="HG348" i="1"/>
  <c r="GH357" i="1"/>
  <c r="GZ320" i="1"/>
  <c r="HJ329" i="1"/>
  <c r="HE315" i="1"/>
  <c r="FY325" i="1"/>
  <c r="FQ329" i="1"/>
  <c r="HG329" i="1" s="1"/>
  <c r="GQ329" i="1"/>
  <c r="GE134" i="1"/>
  <c r="HC126" i="1"/>
  <c r="GQ237" i="1"/>
  <c r="GX330" i="1"/>
  <c r="HC132" i="1"/>
  <c r="GY336" i="1"/>
  <c r="HP321" i="1"/>
  <c r="HP26" i="1"/>
  <c r="FH134" i="1"/>
  <c r="GX134" i="1" s="1"/>
  <c r="GY314" i="1"/>
  <c r="HB348" i="1"/>
  <c r="GZ357" i="1"/>
  <c r="HA236" i="1"/>
  <c r="HI328" i="1"/>
  <c r="GZ161" i="1"/>
  <c r="GX145" i="1"/>
  <c r="FP357" i="1"/>
  <c r="HF357" i="1" s="1"/>
  <c r="HJ352" i="1"/>
  <c r="HJ310" i="1"/>
  <c r="HB237" i="1"/>
  <c r="HN359" i="1"/>
  <c r="GF321" i="1"/>
  <c r="GL237" i="1"/>
  <c r="HG237" i="1" s="1"/>
  <c r="GA361" i="1"/>
  <c r="GA325" i="1"/>
  <c r="GY362" i="1"/>
  <c r="HC321" i="1"/>
  <c r="HQ319" i="1"/>
  <c r="HL163" i="1"/>
  <c r="GV328" i="1"/>
  <c r="HA338" i="1"/>
  <c r="HM323" i="1"/>
  <c r="HG76" i="1"/>
  <c r="FV328" i="1"/>
  <c r="HL328" i="1" s="1"/>
  <c r="GY268" i="1"/>
  <c r="HA336" i="1"/>
  <c r="HO319" i="1"/>
  <c r="BQ232" i="1"/>
  <c r="CL232" i="1"/>
  <c r="AA233" i="1"/>
  <c r="DG232" i="1"/>
  <c r="EB232" i="1"/>
  <c r="AV232" i="1"/>
  <c r="FR232" i="1" s="1"/>
  <c r="EW232" i="1"/>
  <c r="HE319" i="1"/>
  <c r="HL114" i="1"/>
  <c r="FQ134" i="1"/>
  <c r="HE345" i="1"/>
  <c r="HA122" i="1"/>
  <c r="HQ133" i="1"/>
  <c r="GY70" i="1"/>
  <c r="HN356" i="1"/>
  <c r="HO136" i="1"/>
  <c r="GI166" i="1"/>
  <c r="HO169" i="1"/>
  <c r="HM166" i="1"/>
  <c r="HF322" i="1"/>
  <c r="GO231" i="1"/>
  <c r="HJ126" i="1"/>
  <c r="HI267" i="1"/>
  <c r="GC231" i="1"/>
  <c r="GX151" i="1"/>
  <c r="GY126" i="1"/>
  <c r="HI125" i="1"/>
  <c r="FY328" i="1"/>
  <c r="HO328" i="1" s="1"/>
  <c r="FN321" i="1"/>
  <c r="FL361" i="1"/>
  <c r="FM325" i="1"/>
  <c r="HC325" i="1" s="1"/>
  <c r="GG134" i="1"/>
  <c r="GG360" i="1"/>
  <c r="GF357" i="1"/>
  <c r="HA357" i="1" s="1"/>
  <c r="FT360" i="1"/>
  <c r="GS134" i="1"/>
  <c r="FI357" i="1"/>
  <c r="FT325" i="1"/>
  <c r="HJ325" i="1" s="1"/>
  <c r="GC329" i="1"/>
  <c r="FU134" i="1"/>
  <c r="HK134" i="1" s="1"/>
  <c r="HH68" i="1"/>
  <c r="FV166" i="1"/>
  <c r="HL166" i="1" s="1"/>
  <c r="GU166" i="1"/>
  <c r="GD237" i="1"/>
  <c r="GG328" i="1"/>
  <c r="GT361" i="1"/>
  <c r="GG329" i="1"/>
  <c r="FL166" i="1"/>
  <c r="GS361" i="1"/>
  <c r="HN361" i="1" s="1"/>
  <c r="FR237" i="1"/>
  <c r="HH237" i="1" s="1"/>
  <c r="GJ321" i="1"/>
  <c r="HO267" i="1"/>
  <c r="GQ321" i="1"/>
  <c r="FJ329" i="1"/>
  <c r="GZ329" i="1" s="1"/>
  <c r="BT232" i="1"/>
  <c r="AY232" i="1"/>
  <c r="DJ232" i="1"/>
  <c r="EE232" i="1"/>
  <c r="EZ232" i="1"/>
  <c r="CO232" i="1"/>
  <c r="AD233" i="1"/>
  <c r="FL321" i="1"/>
  <c r="GJ237" i="1"/>
  <c r="HE237" i="1" s="1"/>
  <c r="FY321" i="1"/>
  <c r="HO321" i="1" s="1"/>
  <c r="GM361" i="1"/>
  <c r="HH361" i="1" s="1"/>
  <c r="FZ329" i="1"/>
  <c r="HH136" i="1"/>
  <c r="FH328" i="1"/>
  <c r="GX328" i="1" s="1"/>
  <c r="HA76" i="1"/>
  <c r="FR166" i="1"/>
  <c r="HH166" i="1" s="1"/>
  <c r="GD360" i="1"/>
  <c r="FX321" i="1"/>
  <c r="HN346" i="1"/>
  <c r="GZ354" i="1"/>
  <c r="HK133" i="1"/>
  <c r="GO237" i="1"/>
  <c r="GN231" i="1"/>
  <c r="HM356" i="1"/>
  <c r="HN315" i="1"/>
  <c r="GY324" i="1"/>
  <c r="HH138" i="1"/>
  <c r="GK361" i="1"/>
  <c r="GY119" i="1"/>
  <c r="FR134" i="1"/>
  <c r="HH134" i="1" s="1"/>
  <c r="HF353" i="1"/>
  <c r="GL357" i="1"/>
  <c r="HQ161" i="1"/>
  <c r="HE352" i="1"/>
  <c r="HP356" i="1"/>
  <c r="HO359" i="1"/>
  <c r="HB69" i="1"/>
  <c r="GU321" i="1"/>
  <c r="FU325" i="1"/>
  <c r="HK325" i="1" s="1"/>
  <c r="GA134" i="1"/>
  <c r="HQ134" i="1" s="1"/>
  <c r="HB345" i="1"/>
  <c r="GY342" i="1"/>
  <c r="GI360" i="1"/>
  <c r="HD360" i="1" s="1"/>
  <c r="HF126" i="1"/>
  <c r="GU328" i="1"/>
  <c r="HL356" i="1"/>
  <c r="FZ360" i="1"/>
  <c r="HP360" i="1" s="1"/>
  <c r="U239" i="1"/>
  <c r="DV238" i="1"/>
  <c r="BK238" i="1"/>
  <c r="DA238" i="1"/>
  <c r="EQ238" i="1"/>
  <c r="AP238" i="1"/>
  <c r="FL238" i="1" s="1"/>
  <c r="CF238" i="1"/>
  <c r="FT134" i="1"/>
  <c r="HJ134" i="1" s="1"/>
  <c r="HH33" i="1"/>
  <c r="GD166" i="1"/>
  <c r="HA322" i="1"/>
  <c r="FO231" i="1"/>
  <c r="HO176" i="1"/>
  <c r="HA360" i="1"/>
  <c r="FL325" i="1"/>
  <c r="HQ26" i="1"/>
  <c r="HH114" i="1"/>
  <c r="FT361" i="1"/>
  <c r="HJ361" i="1" s="1"/>
  <c r="HG156" i="1"/>
  <c r="HD115" i="1"/>
  <c r="GZ169" i="1"/>
  <c r="HE356" i="1"/>
  <c r="HH137" i="1"/>
  <c r="HL171" i="1"/>
  <c r="HK337" i="1"/>
  <c r="HA327" i="1"/>
  <c r="HB163" i="1"/>
  <c r="HD157" i="1"/>
  <c r="GH361" i="1"/>
  <c r="GM357" i="1"/>
  <c r="GX133" i="1"/>
  <c r="HC154" i="1"/>
  <c r="GX62" i="1"/>
  <c r="HI145" i="1"/>
  <c r="GZ353" i="1"/>
  <c r="GZ125" i="1"/>
  <c r="FW231" i="1"/>
  <c r="HM231" i="1" s="1"/>
  <c r="HH323" i="1"/>
  <c r="HD355" i="1"/>
  <c r="FP329" i="1"/>
  <c r="HF329" i="1" s="1"/>
  <c r="HC267" i="1"/>
  <c r="HK162" i="1"/>
  <c r="HG61" i="1"/>
  <c r="HI129" i="1"/>
  <c r="HP268" i="1"/>
  <c r="HD145" i="1"/>
  <c r="HB327" i="1"/>
  <c r="GI357" i="1"/>
  <c r="HD357" i="1" s="1"/>
  <c r="HD69" i="1"/>
  <c r="HQ360" i="1"/>
  <c r="GY357" i="1"/>
  <c r="FN325" i="1"/>
  <c r="GZ68" i="1"/>
  <c r="HO336" i="1"/>
  <c r="HD134" i="1"/>
  <c r="GZ315" i="1"/>
  <c r="GF328" i="1"/>
  <c r="R233" i="1"/>
  <c r="CC232" i="1"/>
  <c r="EN232" i="1"/>
  <c r="BH232" i="1"/>
  <c r="DS232" i="1"/>
  <c r="AM232" i="1"/>
  <c r="CX232" i="1"/>
  <c r="GD232" i="1" s="1"/>
  <c r="FX166" i="1"/>
  <c r="HN166" i="1" s="1"/>
  <c r="HI139" i="1"/>
  <c r="GZ61" i="1"/>
  <c r="HG158" i="1"/>
  <c r="HJ355" i="1"/>
  <c r="HG328" i="1"/>
  <c r="HI122" i="1"/>
  <c r="HB236" i="1"/>
  <c r="GZ136" i="1"/>
  <c r="HJ166" i="1"/>
  <c r="HC353" i="1"/>
  <c r="HL346" i="1"/>
  <c r="HH61" i="1"/>
  <c r="FM328" i="1"/>
  <c r="HC328" i="1" s="1"/>
  <c r="FP328" i="1"/>
  <c r="HF328" i="1" s="1"/>
  <c r="GY345" i="1"/>
  <c r="HE336" i="1"/>
  <c r="HC330" i="1"/>
  <c r="HQ351" i="1"/>
  <c r="HB349" i="1"/>
  <c r="HE323" i="1"/>
  <c r="HO113" i="1"/>
  <c r="HL125" i="1"/>
  <c r="HL61" i="1"/>
  <c r="HF33" i="1"/>
  <c r="HK338" i="1"/>
  <c r="FW328" i="1"/>
  <c r="HM328" i="1" s="1"/>
  <c r="HN164" i="1"/>
  <c r="HC26" i="1"/>
  <c r="HE130" i="1"/>
  <c r="GX237" i="1"/>
  <c r="HE68" i="1"/>
  <c r="HL355" i="1"/>
  <c r="GY349" i="1"/>
  <c r="HJ170" i="1"/>
  <c r="GY114" i="1"/>
  <c r="FH166" i="1"/>
  <c r="GK321" i="1"/>
  <c r="HF321" i="1" s="1"/>
  <c r="DE232" i="1"/>
  <c r="EU232" i="1"/>
  <c r="BO232" i="1"/>
  <c r="Y233" i="1"/>
  <c r="AT232" i="1"/>
  <c r="CJ232" i="1"/>
  <c r="DZ232" i="1"/>
  <c r="HH146" i="1"/>
  <c r="HM129" i="1"/>
  <c r="HH122" i="1"/>
  <c r="HK352" i="1"/>
  <c r="HQ145" i="1"/>
  <c r="HJ10" i="1"/>
  <c r="HD337" i="1"/>
  <c r="HC315" i="1"/>
  <c r="GY354" i="1"/>
  <c r="HQ236" i="1"/>
  <c r="GX359" i="1"/>
  <c r="HE163" i="1"/>
  <c r="CN232" i="1"/>
  <c r="AX232" i="1"/>
  <c r="FT232" i="1" s="1"/>
  <c r="ED232" i="1"/>
  <c r="AC233" i="1"/>
  <c r="DI232" i="1"/>
  <c r="EY232" i="1"/>
  <c r="BS232" i="1"/>
  <c r="GX355" i="1"/>
  <c r="HG137" i="1"/>
  <c r="HG321" i="1"/>
  <c r="DR232" i="1"/>
  <c r="CW232" i="1"/>
  <c r="BG232" i="1"/>
  <c r="EM232" i="1"/>
  <c r="Q233" i="1"/>
  <c r="AL232" i="1"/>
  <c r="CB232" i="1"/>
  <c r="HK123" i="1"/>
  <c r="HB134" i="1"/>
  <c r="AD239" i="1"/>
  <c r="CO238" i="1"/>
  <c r="EE238" i="1"/>
  <c r="DJ238" i="1"/>
  <c r="EZ238" i="1"/>
  <c r="AY238" i="1"/>
  <c r="BT238" i="1"/>
  <c r="GY231" i="1"/>
  <c r="V239" i="1"/>
  <c r="DW238" i="1"/>
  <c r="ER238" i="1"/>
  <c r="AQ238" i="1"/>
  <c r="CG238" i="1"/>
  <c r="BL238" i="1"/>
  <c r="DB238" i="1"/>
  <c r="HM360" i="1"/>
  <c r="HA147" i="1"/>
  <c r="AP232" i="1"/>
  <c r="DV232" i="1"/>
  <c r="U233" i="1"/>
  <c r="DA232" i="1"/>
  <c r="GG232" i="1" s="1"/>
  <c r="EQ232" i="1"/>
  <c r="BK232" i="1"/>
  <c r="CF232" i="1"/>
  <c r="X239" i="1"/>
  <c r="CI238" i="1"/>
  <c r="ET238" i="1"/>
  <c r="AS238" i="1"/>
  <c r="FO238" i="1" s="1"/>
  <c r="HE238" i="1" s="1"/>
  <c r="DD238" i="1"/>
  <c r="GJ238" i="1" s="1"/>
  <c r="BN238" i="1"/>
  <c r="DY238" i="1"/>
  <c r="HK161" i="1"/>
  <c r="HA70" i="1"/>
  <c r="GX357" i="1"/>
  <c r="FI328" i="1"/>
  <c r="GY328" i="1" s="1"/>
  <c r="HD236" i="1"/>
  <c r="HA161" i="1"/>
  <c r="GX313" i="1"/>
  <c r="HG231" i="1"/>
  <c r="HH76" i="1"/>
  <c r="HG324" i="1"/>
  <c r="HL230" i="1"/>
  <c r="HE268" i="1"/>
  <c r="HH359" i="1"/>
  <c r="HC324" i="1"/>
  <c r="HO320" i="1"/>
  <c r="HP324" i="1"/>
  <c r="GZ330" i="1"/>
  <c r="HD10" i="1"/>
  <c r="HJ324" i="1"/>
  <c r="HF330" i="1"/>
  <c r="HA313" i="1"/>
  <c r="GX347" i="1"/>
  <c r="HG316" i="1"/>
  <c r="HL146" i="1"/>
  <c r="HA310" i="1"/>
  <c r="EM238" i="1"/>
  <c r="BG238" i="1"/>
  <c r="AL238" i="1"/>
  <c r="Q239" i="1"/>
  <c r="DR238" i="1"/>
  <c r="CW238" i="1"/>
  <c r="GC238" i="1" s="1"/>
  <c r="CB238" i="1"/>
  <c r="HC329" i="1"/>
  <c r="GY134" i="1"/>
  <c r="HE337" i="1"/>
  <c r="FT321" i="1"/>
  <c r="HB325" i="1"/>
  <c r="GY125" i="1"/>
  <c r="DM232" i="1"/>
  <c r="GS232" i="1" s="1"/>
  <c r="BW232" i="1"/>
  <c r="FC232" i="1"/>
  <c r="AG233" i="1"/>
  <c r="CR232" i="1"/>
  <c r="EH232" i="1"/>
  <c r="BB232" i="1"/>
  <c r="HO305" i="1"/>
  <c r="HC336" i="1"/>
  <c r="HG355" i="1"/>
  <c r="HH145" i="1"/>
  <c r="HJ169" i="1"/>
  <c r="HJ328" i="1"/>
  <c r="HN317" i="1"/>
  <c r="HP139" i="1"/>
  <c r="HH357" i="1"/>
  <c r="HK317" i="1"/>
  <c r="HI230" i="1"/>
  <c r="HA324" i="1"/>
  <c r="HH164" i="1"/>
  <c r="HN69" i="1"/>
  <c r="GX136" i="1"/>
  <c r="HB324" i="1"/>
  <c r="HH126" i="1"/>
  <c r="AT238" i="1"/>
  <c r="DE238" i="1"/>
  <c r="CJ238" i="1"/>
  <c r="EU238" i="1"/>
  <c r="BO238" i="1"/>
  <c r="DZ238" i="1"/>
  <c r="Y239" i="1"/>
  <c r="HB125" i="1"/>
  <c r="GR134" i="1"/>
  <c r="HM134" i="1" s="1"/>
  <c r="FX329" i="1"/>
  <c r="HN329" i="1" s="1"/>
  <c r="GR237" i="1"/>
  <c r="FJ231" i="1"/>
  <c r="GZ231" i="1" s="1"/>
  <c r="GO360" i="1"/>
  <c r="FZ166" i="1"/>
  <c r="HC61" i="1"/>
  <c r="FM134" i="1"/>
  <c r="HC134" i="1" s="1"/>
  <c r="HK151" i="1"/>
  <c r="FW361" i="1"/>
  <c r="HM361" i="1" s="1"/>
  <c r="HQ313" i="1"/>
  <c r="HM145" i="1"/>
  <c r="EW238" i="1"/>
  <c r="AA239" i="1"/>
  <c r="DG238" i="1"/>
  <c r="EB238" i="1"/>
  <c r="BQ238" i="1"/>
  <c r="AV238" i="1"/>
  <c r="CL238" i="1"/>
  <c r="HC231" i="1"/>
  <c r="GD321" i="1"/>
  <c r="GH166" i="1"/>
  <c r="FD232" i="1"/>
  <c r="BX232" i="1"/>
  <c r="EI232" i="1"/>
  <c r="BC232" i="1"/>
  <c r="DN232" i="1"/>
  <c r="AH233" i="1"/>
  <c r="CS232" i="1"/>
  <c r="GT237" i="1"/>
  <c r="FU231" i="1"/>
  <c r="HK231" i="1" s="1"/>
  <c r="HC145" i="1"/>
  <c r="HL10" i="1"/>
  <c r="HD138" i="1"/>
  <c r="HH336" i="1"/>
  <c r="HB151" i="1"/>
  <c r="FY360" i="1"/>
  <c r="HH26" i="1"/>
  <c r="GF361" i="1"/>
  <c r="HN324" i="1"/>
  <c r="HQ359" i="1"/>
  <c r="FS360" i="1"/>
  <c r="HI360" i="1" s="1"/>
  <c r="HD315" i="1"/>
  <c r="GE325" i="1"/>
  <c r="GZ325" i="1" s="1"/>
  <c r="BR232" i="1"/>
  <c r="DH232" i="1"/>
  <c r="EX232" i="1"/>
  <c r="EC232" i="1"/>
  <c r="GN232" i="1" s="1"/>
  <c r="CM232" i="1"/>
  <c r="AW232" i="1"/>
  <c r="AB233" i="1"/>
  <c r="GX125" i="1"/>
  <c r="FS237" i="1"/>
  <c r="HI237" i="1" s="1"/>
  <c r="HG145" i="1"/>
  <c r="FP361" i="1"/>
  <c r="HF361" i="1" s="1"/>
  <c r="GY356" i="1"/>
  <c r="FN328" i="1"/>
  <c r="HD328" i="1" s="1"/>
  <c r="HB319" i="1"/>
  <c r="HL137" i="1"/>
  <c r="HG337" i="1"/>
  <c r="HM304" i="1"/>
  <c r="HA166" i="1"/>
  <c r="HJ347" i="1"/>
  <c r="HG351" i="1"/>
  <c r="HD348" i="1"/>
  <c r="HP129" i="1"/>
  <c r="GX115" i="1"/>
  <c r="HA133" i="1"/>
  <c r="HO348" i="1"/>
  <c r="HA130" i="1"/>
  <c r="HK128" i="1"/>
  <c r="GX323" i="1"/>
  <c r="HK230" i="1"/>
  <c r="X233" i="1"/>
  <c r="ET232" i="1"/>
  <c r="DD232" i="1"/>
  <c r="GJ232" i="1" s="1"/>
  <c r="DY232" i="1"/>
  <c r="AS232" i="1"/>
  <c r="BN232" i="1"/>
  <c r="CI232" i="1"/>
  <c r="HB338" i="1"/>
  <c r="GV325" i="1"/>
  <c r="GJ325" i="1"/>
  <c r="HE325" i="1" s="1"/>
  <c r="GY361" i="1"/>
  <c r="BE238" i="1"/>
  <c r="GA238" i="1" s="1"/>
  <c r="EK238" i="1"/>
  <c r="BZ238" i="1"/>
  <c r="FF238" i="1"/>
  <c r="CU238" i="1"/>
  <c r="AJ239" i="1"/>
  <c r="DP238" i="1"/>
  <c r="FR325" i="1"/>
  <c r="GZ111" i="1"/>
  <c r="FI329" i="1"/>
  <c r="GY329" i="1" s="1"/>
  <c r="HQ231" i="1"/>
  <c r="GA328" i="1"/>
  <c r="HQ328" i="1" s="1"/>
  <c r="HH60" i="1"/>
  <c r="HJ162" i="1"/>
  <c r="HF68" i="1"/>
  <c r="HE114" i="1"/>
  <c r="GR325" i="1"/>
  <c r="HQ128" i="1"/>
  <c r="HG353" i="1"/>
  <c r="GX362" i="1"/>
  <c r="GX314" i="1"/>
  <c r="FX237" i="1"/>
  <c r="HN237" i="1" s="1"/>
  <c r="HK355" i="1"/>
  <c r="FM361" i="1"/>
  <c r="HC361" i="1" s="1"/>
  <c r="HG147" i="1"/>
  <c r="GZ151" i="1"/>
  <c r="HK310" i="1"/>
  <c r="HA305" i="1"/>
  <c r="FH325" i="1"/>
  <c r="GQ357" i="1"/>
  <c r="AR232" i="1"/>
  <c r="FN232" i="1" s="1"/>
  <c r="DX232" i="1"/>
  <c r="BM232" i="1"/>
  <c r="CH232" i="1"/>
  <c r="W233" i="1"/>
  <c r="DC232" i="1"/>
  <c r="ES232" i="1"/>
  <c r="FN166" i="1"/>
  <c r="HD166" i="1" s="1"/>
  <c r="FN237" i="1"/>
  <c r="HD237" i="1" s="1"/>
  <c r="FO329" i="1"/>
  <c r="HE329" i="1" s="1"/>
  <c r="HK137" i="1"/>
  <c r="HA267" i="1"/>
  <c r="HG319" i="1"/>
  <c r="GY230" i="1"/>
  <c r="HP320" i="1"/>
  <c r="HP347" i="1"/>
  <c r="GJ357" i="1"/>
  <c r="HE357" i="1" s="1"/>
  <c r="GJ361" i="1"/>
  <c r="HE361" i="1" s="1"/>
  <c r="GX321" i="1"/>
  <c r="GG361" i="1"/>
  <c r="FR328" i="1"/>
  <c r="HH328" i="1" s="1"/>
  <c r="GS357" i="1"/>
  <c r="HN357" i="1" s="1"/>
  <c r="GA357" i="1"/>
  <c r="HQ357" i="1" s="1"/>
  <c r="GF134" i="1"/>
  <c r="GK325" i="1"/>
  <c r="HF325" i="1" s="1"/>
  <c r="FU237" i="1"/>
  <c r="HK237" i="1" s="1"/>
  <c r="FQ325" i="1"/>
  <c r="FZ237" i="1"/>
  <c r="HP237" i="1" s="1"/>
  <c r="FY329" i="1"/>
  <c r="HO329" i="1" s="1"/>
  <c r="GP360" i="1"/>
  <c r="FU321" i="1"/>
  <c r="HK321" i="1" s="1"/>
  <c r="HM319" i="1"/>
  <c r="FW357" i="1"/>
  <c r="HM357" i="1" s="1"/>
  <c r="GJ134" i="1"/>
  <c r="HE134" i="1" s="1"/>
  <c r="GQ166" i="1"/>
  <c r="FI325" i="1"/>
  <c r="FM237" i="1"/>
  <c r="HC237" i="1" s="1"/>
  <c r="GP357" i="1"/>
  <c r="HK357" i="1" s="1"/>
  <c r="V233" i="1"/>
  <c r="AQ232" i="1"/>
  <c r="DB232" i="1"/>
  <c r="GH232" i="1" s="1"/>
  <c r="BL232" i="1"/>
  <c r="CG232" i="1"/>
  <c r="DW232" i="1"/>
  <c r="ER232" i="1"/>
  <c r="FZ361" i="1"/>
  <c r="HP361" i="1" s="1"/>
  <c r="BY232" i="1"/>
  <c r="CT232" i="1"/>
  <c r="AI233" i="1"/>
  <c r="DO232" i="1"/>
  <c r="EJ232" i="1"/>
  <c r="BD232" i="1"/>
  <c r="FE232" i="1"/>
  <c r="GY26" i="1"/>
  <c r="HN328" i="1"/>
  <c r="GG321" i="1"/>
  <c r="GY130" i="1"/>
  <c r="FV231" i="1"/>
  <c r="HL231" i="1" s="1"/>
  <c r="HQ306" i="1"/>
  <c r="HB310" i="1"/>
  <c r="FU361" i="1"/>
  <c r="HK361" i="1" s="1"/>
  <c r="HJ61" i="1"/>
  <c r="GA166" i="1"/>
  <c r="HQ166" i="1" s="1"/>
  <c r="GT360" i="1"/>
  <c r="HP76" i="1"/>
  <c r="GX119" i="1"/>
  <c r="FY134" i="1"/>
  <c r="HO134" i="1" s="1"/>
  <c r="GS321" i="1"/>
  <c r="FT237" i="1"/>
  <c r="HJ237" i="1" s="1"/>
  <c r="HJ62" i="1"/>
  <c r="FS231" i="1"/>
  <c r="HI231" i="1" s="1"/>
  <c r="CM238" i="1"/>
  <c r="DH238" i="1"/>
  <c r="GN238" i="1" s="1"/>
  <c r="AW238" i="1"/>
  <c r="FS238" i="1" s="1"/>
  <c r="BR238" i="1"/>
  <c r="EX238" i="1"/>
  <c r="EC238" i="1"/>
  <c r="AB239" i="1"/>
  <c r="FV329" i="1"/>
  <c r="HL329" i="1" s="1"/>
  <c r="GF329" i="1"/>
  <c r="HA329" i="1" s="1"/>
  <c r="FJ134" i="1"/>
  <c r="GZ134" i="1" s="1"/>
  <c r="HG317" i="1"/>
  <c r="HN230" i="1"/>
  <c r="HB336" i="1"/>
  <c r="FQ357" i="1"/>
  <c r="HG357" i="1" s="1"/>
  <c r="HK146" i="1"/>
  <c r="HH124" i="1"/>
  <c r="HQ362" i="1"/>
  <c r="GV329" i="1"/>
  <c r="HQ129" i="1"/>
  <c r="HH160" i="1"/>
  <c r="HB315" i="1"/>
  <c r="FV360" i="1"/>
  <c r="HL360" i="1" s="1"/>
  <c r="GY139" i="1"/>
  <c r="HF313" i="1"/>
  <c r="FS361" i="1"/>
  <c r="FK321" i="1"/>
  <c r="HA321" i="1" s="1"/>
  <c r="FK231" i="1"/>
  <c r="HA231" i="1" s="1"/>
  <c r="HO133" i="1"/>
  <c r="FI166" i="1"/>
  <c r="GY166" i="1" s="1"/>
  <c r="GN357" i="1"/>
  <c r="HI357" i="1" s="1"/>
  <c r="GJ231" i="1"/>
  <c r="FN361" i="1"/>
  <c r="HD361" i="1" s="1"/>
  <c r="FX360" i="1"/>
  <c r="HN360" i="1" s="1"/>
  <c r="GO321" i="1"/>
  <c r="FK237" i="1"/>
  <c r="HA237" i="1" s="1"/>
  <c r="HA355" i="1"/>
  <c r="GK231" i="1"/>
  <c r="CU232" i="1"/>
  <c r="BE232" i="1"/>
  <c r="AJ233" i="1"/>
  <c r="BZ232" i="1"/>
  <c r="EK232" i="1"/>
  <c r="DP232" i="1"/>
  <c r="FF232" i="1"/>
  <c r="HJ145" i="1"/>
  <c r="HD320" i="1"/>
  <c r="FJ237" i="1"/>
  <c r="GZ237" i="1" s="1"/>
  <c r="GY123" i="1"/>
  <c r="HH347" i="1"/>
  <c r="HL236" i="1"/>
  <c r="HN362" i="1"/>
  <c r="HH154" i="1"/>
  <c r="HB160" i="1"/>
  <c r="HK136" i="1"/>
  <c r="HO322" i="1"/>
  <c r="HB76" i="1"/>
  <c r="HP315" i="1"/>
  <c r="GX158" i="1"/>
  <c r="HO345" i="1"/>
  <c r="GK329" i="1"/>
  <c r="HK170" i="1"/>
  <c r="DX238" i="1"/>
  <c r="DC238" i="1"/>
  <c r="BM238" i="1"/>
  <c r="W239" i="1"/>
  <c r="ES238" i="1"/>
  <c r="AR238" i="1"/>
  <c r="FN238" i="1" s="1"/>
  <c r="CH238" i="1"/>
  <c r="GK134" i="1"/>
  <c r="HL169" i="1"/>
  <c r="HE158" i="1"/>
  <c r="EK233" i="1" l="1"/>
  <c r="CU233" i="1"/>
  <c r="FF233" i="1"/>
  <c r="BZ233" i="1"/>
  <c r="AJ234" i="1"/>
  <c r="DP233" i="1"/>
  <c r="BE233" i="1"/>
  <c r="GA233" i="1" s="1"/>
  <c r="DW233" i="1"/>
  <c r="V234" i="1"/>
  <c r="ER233" i="1"/>
  <c r="DB233" i="1"/>
  <c r="GH233" i="1" s="1"/>
  <c r="BL233" i="1"/>
  <c r="CG233" i="1"/>
  <c r="AQ233" i="1"/>
  <c r="DP239" i="1"/>
  <c r="GV239" i="1" s="1"/>
  <c r="BE239" i="1"/>
  <c r="AJ240" i="1"/>
  <c r="CU239" i="1"/>
  <c r="BZ239" i="1"/>
  <c r="FF239" i="1"/>
  <c r="EK239" i="1"/>
  <c r="HQ325" i="1"/>
  <c r="CI233" i="1"/>
  <c r="BN233" i="1"/>
  <c r="DY233" i="1"/>
  <c r="X234" i="1"/>
  <c r="DD233" i="1"/>
  <c r="GJ233" i="1" s="1"/>
  <c r="AS233" i="1"/>
  <c r="ET233" i="1"/>
  <c r="FS232" i="1"/>
  <c r="HI232" i="1" s="1"/>
  <c r="FY232" i="1"/>
  <c r="FR238" i="1"/>
  <c r="GK238" i="1"/>
  <c r="FL232" i="1"/>
  <c r="HB232" i="1" s="1"/>
  <c r="GP238" i="1"/>
  <c r="FH232" i="1"/>
  <c r="R234" i="1"/>
  <c r="BH233" i="1"/>
  <c r="DS233" i="1"/>
  <c r="CX233" i="1"/>
  <c r="EN233" i="1"/>
  <c r="CC233" i="1"/>
  <c r="AM233" i="1"/>
  <c r="FI233" i="1" s="1"/>
  <c r="HN321" i="1"/>
  <c r="FU232" i="1"/>
  <c r="HK232" i="1" s="1"/>
  <c r="HB166" i="1"/>
  <c r="GY360" i="1"/>
  <c r="FV232" i="1"/>
  <c r="FI238" i="1"/>
  <c r="FZ238" i="1"/>
  <c r="HF134" i="1"/>
  <c r="FT238" i="1"/>
  <c r="GY321" i="1"/>
  <c r="HB328" i="1"/>
  <c r="HK360" i="1"/>
  <c r="HA134" i="1"/>
  <c r="FK238" i="1"/>
  <c r="HA238" i="1" s="1"/>
  <c r="HQ361" i="1"/>
  <c r="FK232" i="1"/>
  <c r="GQ238" i="1"/>
  <c r="GI238" i="1"/>
  <c r="HD238" i="1" s="1"/>
  <c r="GA232" i="1"/>
  <c r="AB240" i="1"/>
  <c r="CM239" i="1"/>
  <c r="AW239" i="1"/>
  <c r="FS239" i="1" s="1"/>
  <c r="DH239" i="1"/>
  <c r="EC239" i="1"/>
  <c r="EX239" i="1"/>
  <c r="BR239" i="1"/>
  <c r="GI232" i="1"/>
  <c r="FP238" i="1"/>
  <c r="HF238" i="1" s="1"/>
  <c r="X240" i="1"/>
  <c r="DY239" i="1"/>
  <c r="ET239" i="1"/>
  <c r="CI239" i="1"/>
  <c r="BN239" i="1"/>
  <c r="AS239" i="1"/>
  <c r="DD239" i="1"/>
  <c r="AL233" i="1"/>
  <c r="Q234" i="1"/>
  <c r="CB233" i="1"/>
  <c r="EM233" i="1"/>
  <c r="DR233" i="1"/>
  <c r="BG233" i="1"/>
  <c r="CW233" i="1"/>
  <c r="HL232" i="1"/>
  <c r="AM239" i="1"/>
  <c r="R240" i="1"/>
  <c r="CC239" i="1"/>
  <c r="BH239" i="1"/>
  <c r="EN239" i="1"/>
  <c r="CX239" i="1"/>
  <c r="DS239" i="1"/>
  <c r="GX325" i="1"/>
  <c r="DI239" i="1"/>
  <c r="EY239" i="1"/>
  <c r="CN239" i="1"/>
  <c r="BS239" i="1"/>
  <c r="AC240" i="1"/>
  <c r="AX239" i="1"/>
  <c r="FT239" i="1" s="1"/>
  <c r="ED239" i="1"/>
  <c r="HA361" i="1"/>
  <c r="FV238" i="1"/>
  <c r="HL238" i="1" s="1"/>
  <c r="HE321" i="1"/>
  <c r="HA328" i="1"/>
  <c r="W234" i="1"/>
  <c r="AR233" i="1"/>
  <c r="CH233" i="1"/>
  <c r="DX233" i="1"/>
  <c r="DC233" i="1"/>
  <c r="GI233" i="1" s="1"/>
  <c r="ES233" i="1"/>
  <c r="BM233" i="1"/>
  <c r="V240" i="1"/>
  <c r="CG239" i="1"/>
  <c r="BL239" i="1"/>
  <c r="AQ239" i="1"/>
  <c r="FM239" i="1" s="1"/>
  <c r="DB239" i="1"/>
  <c r="DW239" i="1"/>
  <c r="ER239" i="1"/>
  <c r="BK239" i="1"/>
  <c r="DA239" i="1"/>
  <c r="EQ239" i="1"/>
  <c r="U240" i="1"/>
  <c r="AP239" i="1"/>
  <c r="FL239" i="1" s="1"/>
  <c r="CF239" i="1"/>
  <c r="DV239" i="1"/>
  <c r="HB321" i="1"/>
  <c r="HB361" i="1"/>
  <c r="HP328" i="1"/>
  <c r="HL237" i="1"/>
  <c r="HP329" i="1"/>
  <c r="HG360" i="1"/>
  <c r="HL357" i="1"/>
  <c r="HG134" i="1"/>
  <c r="BJ239" i="1"/>
  <c r="EP239" i="1"/>
  <c r="T240" i="1"/>
  <c r="AO239" i="1"/>
  <c r="FK239" i="1" s="1"/>
  <c r="CZ239" i="1"/>
  <c r="CE239" i="1"/>
  <c r="DU239" i="1"/>
  <c r="FZ232" i="1"/>
  <c r="GM238" i="1"/>
  <c r="CJ239" i="1"/>
  <c r="DZ239" i="1"/>
  <c r="AT239" i="1"/>
  <c r="FP239" i="1" s="1"/>
  <c r="HF239" i="1" s="1"/>
  <c r="Y240" i="1"/>
  <c r="DE239" i="1"/>
  <c r="GK239" i="1" s="1"/>
  <c r="EU239" i="1"/>
  <c r="BO239" i="1"/>
  <c r="FX232" i="1"/>
  <c r="HN232" i="1" s="1"/>
  <c r="AD240" i="1"/>
  <c r="CO239" i="1"/>
  <c r="BT239" i="1"/>
  <c r="AY239" i="1"/>
  <c r="DJ239" i="1"/>
  <c r="EE239" i="1"/>
  <c r="EZ239" i="1"/>
  <c r="GO232" i="1"/>
  <c r="FI232" i="1"/>
  <c r="GY232" i="1" s="1"/>
  <c r="DJ233" i="1"/>
  <c r="BT233" i="1"/>
  <c r="CO233" i="1"/>
  <c r="EE233" i="1"/>
  <c r="AY233" i="1"/>
  <c r="AD234" i="1"/>
  <c r="EZ233" i="1"/>
  <c r="AZ233" i="1"/>
  <c r="FV233" i="1" s="1"/>
  <c r="CP233" i="1"/>
  <c r="EF233" i="1"/>
  <c r="DK233" i="1"/>
  <c r="FA233" i="1"/>
  <c r="BU233" i="1"/>
  <c r="AE234" i="1"/>
  <c r="GE232" i="1"/>
  <c r="GZ232" i="1" s="1"/>
  <c r="HG238" i="1"/>
  <c r="HC357" i="1"/>
  <c r="HD325" i="1"/>
  <c r="HJ231" i="1"/>
  <c r="FJ238" i="1"/>
  <c r="DK239" i="1"/>
  <c r="CP239" i="1"/>
  <c r="AE240" i="1"/>
  <c r="FA239" i="1"/>
  <c r="BU239" i="1"/>
  <c r="AZ239" i="1"/>
  <c r="FV239" i="1" s="1"/>
  <c r="EF239" i="1"/>
  <c r="HB360" i="1"/>
  <c r="FO232" i="1"/>
  <c r="HE232" i="1" s="1"/>
  <c r="AA240" i="1"/>
  <c r="CL239" i="1"/>
  <c r="AV239" i="1"/>
  <c r="EB239" i="1"/>
  <c r="BQ239" i="1"/>
  <c r="DG239" i="1"/>
  <c r="EW239" i="1"/>
  <c r="HP166" i="1"/>
  <c r="HJ321" i="1"/>
  <c r="Q240" i="1"/>
  <c r="CW239" i="1"/>
  <c r="EM239" i="1"/>
  <c r="BG239" i="1"/>
  <c r="CB239" i="1"/>
  <c r="DR239" i="1"/>
  <c r="AL239" i="1"/>
  <c r="GH238" i="1"/>
  <c r="GC232" i="1"/>
  <c r="GX232" i="1" s="1"/>
  <c r="DI233" i="1"/>
  <c r="GO233" i="1" s="1"/>
  <c r="ED233" i="1"/>
  <c r="CN233" i="1"/>
  <c r="EY233" i="1"/>
  <c r="BS233" i="1"/>
  <c r="AX233" i="1"/>
  <c r="AC234" i="1"/>
  <c r="GK232" i="1"/>
  <c r="GX166" i="1"/>
  <c r="GM232" i="1"/>
  <c r="HH232" i="1" s="1"/>
  <c r="FE239" i="1"/>
  <c r="BY239" i="1"/>
  <c r="AI240" i="1"/>
  <c r="EJ239" i="1"/>
  <c r="BD239" i="1"/>
  <c r="DO239" i="1"/>
  <c r="CT239" i="1"/>
  <c r="DT233" i="1"/>
  <c r="S234" i="1"/>
  <c r="CY233" i="1"/>
  <c r="EO233" i="1"/>
  <c r="BI233" i="1"/>
  <c r="AN233" i="1"/>
  <c r="FJ233" i="1" s="1"/>
  <c r="CD233" i="1"/>
  <c r="GR238" i="1"/>
  <c r="HM238" i="1" s="1"/>
  <c r="AF234" i="1"/>
  <c r="DL233" i="1"/>
  <c r="GR233" i="1" s="1"/>
  <c r="BA233" i="1"/>
  <c r="FB233" i="1"/>
  <c r="CQ233" i="1"/>
  <c r="BV233" i="1"/>
  <c r="EG233" i="1"/>
  <c r="HD321" i="1"/>
  <c r="GS238" i="1"/>
  <c r="GF232" i="1"/>
  <c r="HA232" i="1" s="1"/>
  <c r="HQ329" i="1"/>
  <c r="FQ232" i="1"/>
  <c r="HG232" i="1" s="1"/>
  <c r="HM329" i="1"/>
  <c r="HC166" i="1"/>
  <c r="HB329" i="1"/>
  <c r="GX329" i="1"/>
  <c r="GV232" i="1"/>
  <c r="HI238" i="1"/>
  <c r="GU232" i="1"/>
  <c r="HO360" i="1"/>
  <c r="FH238" i="1"/>
  <c r="GX238" i="1" s="1"/>
  <c r="HJ360" i="1"/>
  <c r="DG233" i="1"/>
  <c r="GM233" i="1" s="1"/>
  <c r="EW233" i="1"/>
  <c r="BQ233" i="1"/>
  <c r="AV233" i="1"/>
  <c r="EB233" i="1"/>
  <c r="CL233" i="1"/>
  <c r="AA234" i="1"/>
  <c r="AU239" i="1"/>
  <c r="Z240" i="1"/>
  <c r="BP239" i="1"/>
  <c r="EV239" i="1"/>
  <c r="DF239" i="1"/>
  <c r="EA239" i="1"/>
  <c r="CK239" i="1"/>
  <c r="HI361" i="1"/>
  <c r="GO238" i="1"/>
  <c r="GY325" i="1"/>
  <c r="FX238" i="1"/>
  <c r="HN238" i="1" s="1"/>
  <c r="HM325" i="1"/>
  <c r="HH325" i="1"/>
  <c r="BY233" i="1"/>
  <c r="BD233" i="1"/>
  <c r="EJ233" i="1"/>
  <c r="CT233" i="1"/>
  <c r="AI234" i="1"/>
  <c r="DO233" i="1"/>
  <c r="FE233" i="1"/>
  <c r="HD232" i="1"/>
  <c r="BX233" i="1"/>
  <c r="FD233" i="1"/>
  <c r="DN233" i="1"/>
  <c r="CS233" i="1"/>
  <c r="BC233" i="1"/>
  <c r="FY233" i="1" s="1"/>
  <c r="AH234" i="1"/>
  <c r="EI233" i="1"/>
  <c r="BW233" i="1"/>
  <c r="CR233" i="1"/>
  <c r="EH233" i="1"/>
  <c r="FC233" i="1"/>
  <c r="DM233" i="1"/>
  <c r="BB233" i="1"/>
  <c r="FX233" i="1" s="1"/>
  <c r="AG234" i="1"/>
  <c r="AP233" i="1"/>
  <c r="U234" i="1"/>
  <c r="DA233" i="1"/>
  <c r="GG233" i="1" s="1"/>
  <c r="DV233" i="1"/>
  <c r="CF233" i="1"/>
  <c r="EQ233" i="1"/>
  <c r="BK233" i="1"/>
  <c r="FU238" i="1"/>
  <c r="HJ232" i="1"/>
  <c r="FP232" i="1"/>
  <c r="HF232" i="1" s="1"/>
  <c r="DN239" i="1"/>
  <c r="CS239" i="1"/>
  <c r="EI239" i="1"/>
  <c r="AH240" i="1"/>
  <c r="BC239" i="1"/>
  <c r="FY239" i="1" s="1"/>
  <c r="BX239" i="1"/>
  <c r="FD239" i="1"/>
  <c r="GU238" i="1"/>
  <c r="AF240" i="1"/>
  <c r="EG239" i="1"/>
  <c r="BV239" i="1"/>
  <c r="CQ239" i="1"/>
  <c r="DL239" i="1"/>
  <c r="GR239" i="1" s="1"/>
  <c r="FB239" i="1"/>
  <c r="BA239" i="1"/>
  <c r="FW239" i="1" s="1"/>
  <c r="HM232" i="1"/>
  <c r="HL321" i="1"/>
  <c r="EH239" i="1"/>
  <c r="BB239" i="1"/>
  <c r="AG240" i="1"/>
  <c r="DM239" i="1"/>
  <c r="GS239" i="1" s="1"/>
  <c r="FC239" i="1"/>
  <c r="BW239" i="1"/>
  <c r="CR239" i="1"/>
  <c r="GE238" i="1"/>
  <c r="HF231" i="1"/>
  <c r="HP231" i="1"/>
  <c r="HG325" i="1"/>
  <c r="DC239" i="1"/>
  <c r="GI239" i="1" s="1"/>
  <c r="CH239" i="1"/>
  <c r="W240" i="1"/>
  <c r="ES239" i="1"/>
  <c r="BM239" i="1"/>
  <c r="AR239" i="1"/>
  <c r="DX239" i="1"/>
  <c r="FM232" i="1"/>
  <c r="HC232" i="1" s="1"/>
  <c r="GV238" i="1"/>
  <c r="HQ238" i="1" s="1"/>
  <c r="EX233" i="1"/>
  <c r="CM233" i="1"/>
  <c r="AW233" i="1"/>
  <c r="AB234" i="1"/>
  <c r="DH233" i="1"/>
  <c r="GN233" i="1" s="1"/>
  <c r="BR233" i="1"/>
  <c r="EC233" i="1"/>
  <c r="GT232" i="1"/>
  <c r="FM238" i="1"/>
  <c r="EU233" i="1"/>
  <c r="BO233" i="1"/>
  <c r="DE233" i="1"/>
  <c r="AT233" i="1"/>
  <c r="FP233" i="1" s="1"/>
  <c r="Y234" i="1"/>
  <c r="CJ233" i="1"/>
  <c r="DZ233" i="1"/>
  <c r="HE231" i="1"/>
  <c r="GG238" i="1"/>
  <c r="HB238" i="1" s="1"/>
  <c r="GP232" i="1"/>
  <c r="GD238" i="1"/>
  <c r="HO237" i="1"/>
  <c r="HO361" i="1"/>
  <c r="S240" i="1"/>
  <c r="CY239" i="1"/>
  <c r="GE239" i="1" s="1"/>
  <c r="CD239" i="1"/>
  <c r="BI239" i="1"/>
  <c r="EO239" i="1"/>
  <c r="DT239" i="1"/>
  <c r="AN239" i="1"/>
  <c r="CZ233" i="1"/>
  <c r="BJ233" i="1"/>
  <c r="DU233" i="1"/>
  <c r="EP233" i="1"/>
  <c r="CE233" i="1"/>
  <c r="AO233" i="1"/>
  <c r="T234" i="1"/>
  <c r="DF233" i="1"/>
  <c r="CK233" i="1"/>
  <c r="AU233" i="1"/>
  <c r="Z234" i="1"/>
  <c r="EV233" i="1"/>
  <c r="EA233" i="1"/>
  <c r="BP233" i="1"/>
  <c r="HJ357" i="1"/>
  <c r="HM237" i="1"/>
  <c r="FK233" i="1" l="1"/>
  <c r="FS233" i="1"/>
  <c r="HI233" i="1" s="1"/>
  <c r="AP234" i="1"/>
  <c r="FL234" i="1" s="1"/>
  <c r="HB234" i="1" s="1"/>
  <c r="CF234" i="1"/>
  <c r="DA234" i="1"/>
  <c r="GG234" i="1" s="1"/>
  <c r="EQ234" i="1"/>
  <c r="BK234" i="1"/>
  <c r="DV234" i="1"/>
  <c r="GL239" i="1"/>
  <c r="FR233" i="1"/>
  <c r="HH233" i="1" s="1"/>
  <c r="FT233" i="1"/>
  <c r="HJ233" i="1" s="1"/>
  <c r="FH239" i="1"/>
  <c r="GQ239" i="1"/>
  <c r="FU233" i="1"/>
  <c r="HK233" i="1" s="1"/>
  <c r="GO239" i="1"/>
  <c r="AM240" i="1"/>
  <c r="CC240" i="1"/>
  <c r="BH240" i="1"/>
  <c r="EN240" i="1"/>
  <c r="DS240" i="1"/>
  <c r="CX240" i="1"/>
  <c r="BG234" i="1"/>
  <c r="CW234" i="1"/>
  <c r="EM234" i="1"/>
  <c r="CB234" i="1"/>
  <c r="DR234" i="1"/>
  <c r="AL234" i="1"/>
  <c r="FH234" i="1" s="1"/>
  <c r="AS240" i="1"/>
  <c r="ET240" i="1"/>
  <c r="DY240" i="1"/>
  <c r="DD240" i="1"/>
  <c r="GJ240" i="1" s="1"/>
  <c r="CI240" i="1"/>
  <c r="BN240" i="1"/>
  <c r="GD233" i="1"/>
  <c r="HH238" i="1"/>
  <c r="GA239" i="1"/>
  <c r="HQ239" i="1" s="1"/>
  <c r="BM240" i="1"/>
  <c r="DX240" i="1"/>
  <c r="CH240" i="1"/>
  <c r="AR240" i="1"/>
  <c r="DC240" i="1"/>
  <c r="GI240" i="1" s="1"/>
  <c r="ES240" i="1"/>
  <c r="HM239" i="1"/>
  <c r="FL233" i="1"/>
  <c r="HB233" i="1" s="1"/>
  <c r="FE240" i="1"/>
  <c r="DO240" i="1"/>
  <c r="CT240" i="1"/>
  <c r="EJ240" i="1"/>
  <c r="BY240" i="1"/>
  <c r="BD240" i="1"/>
  <c r="GZ238" i="1"/>
  <c r="GP239" i="1"/>
  <c r="FI239" i="1"/>
  <c r="GY239" i="1" s="1"/>
  <c r="FH233" i="1"/>
  <c r="AW240" i="1"/>
  <c r="FS240" i="1" s="1"/>
  <c r="EX240" i="1"/>
  <c r="CM240" i="1"/>
  <c r="DH240" i="1"/>
  <c r="EC240" i="1"/>
  <c r="BR240" i="1"/>
  <c r="HO232" i="1"/>
  <c r="HC238" i="1"/>
  <c r="HK238" i="1"/>
  <c r="BB234" i="1"/>
  <c r="DM234" i="1"/>
  <c r="FC234" i="1"/>
  <c r="BW234" i="1"/>
  <c r="EH234" i="1"/>
  <c r="CR234" i="1"/>
  <c r="BC234" i="1"/>
  <c r="FY234" i="1" s="1"/>
  <c r="FD234" i="1"/>
  <c r="BX234" i="1"/>
  <c r="DN234" i="1"/>
  <c r="EI234" i="1"/>
  <c r="CS234" i="1"/>
  <c r="GU233" i="1"/>
  <c r="FW233" i="1"/>
  <c r="HM233" i="1" s="1"/>
  <c r="GE233" i="1"/>
  <c r="GM239" i="1"/>
  <c r="GQ233" i="1"/>
  <c r="HL233" i="1" s="1"/>
  <c r="FU239" i="1"/>
  <c r="BO240" i="1"/>
  <c r="AT240" i="1"/>
  <c r="EU240" i="1"/>
  <c r="DZ240" i="1"/>
  <c r="DE240" i="1"/>
  <c r="GK240" i="1" s="1"/>
  <c r="CJ240" i="1"/>
  <c r="GF239" i="1"/>
  <c r="GH239" i="1"/>
  <c r="GJ239" i="1"/>
  <c r="HQ232" i="1"/>
  <c r="FM233" i="1"/>
  <c r="HC233" i="1" s="1"/>
  <c r="GV233" i="1"/>
  <c r="HQ233" i="1" s="1"/>
  <c r="EV234" i="1"/>
  <c r="BP234" i="1"/>
  <c r="DF234" i="1"/>
  <c r="EA234" i="1"/>
  <c r="AU234" i="1"/>
  <c r="FQ234" i="1" s="1"/>
  <c r="CK234" i="1"/>
  <c r="HN233" i="1"/>
  <c r="BY234" i="1"/>
  <c r="CT234" i="1"/>
  <c r="BD234" i="1"/>
  <c r="FE234" i="1"/>
  <c r="EJ234" i="1"/>
  <c r="DO234" i="1"/>
  <c r="CK240" i="1"/>
  <c r="BP240" i="1"/>
  <c r="EV240" i="1"/>
  <c r="EA240" i="1"/>
  <c r="DF240" i="1"/>
  <c r="GL240" i="1" s="1"/>
  <c r="AU240" i="1"/>
  <c r="FQ240" i="1" s="1"/>
  <c r="HG240" i="1" s="1"/>
  <c r="BI234" i="1"/>
  <c r="EO234" i="1"/>
  <c r="CD234" i="1"/>
  <c r="DT234" i="1"/>
  <c r="CY234" i="1"/>
  <c r="AN234" i="1"/>
  <c r="FJ234" i="1" s="1"/>
  <c r="HL239" i="1"/>
  <c r="HA239" i="1"/>
  <c r="HC239" i="1"/>
  <c r="HJ239" i="1"/>
  <c r="GC233" i="1"/>
  <c r="FO239" i="1"/>
  <c r="EN234" i="1"/>
  <c r="CC234" i="1"/>
  <c r="DS234" i="1"/>
  <c r="CX234" i="1"/>
  <c r="BH234" i="1"/>
  <c r="AM234" i="1"/>
  <c r="FI234" i="1" s="1"/>
  <c r="FF234" i="1"/>
  <c r="DP234" i="1"/>
  <c r="BZ234" i="1"/>
  <c r="BE234" i="1"/>
  <c r="EK234" i="1"/>
  <c r="CU234" i="1"/>
  <c r="FQ233" i="1"/>
  <c r="CD240" i="1"/>
  <c r="BI240" i="1"/>
  <c r="EO240" i="1"/>
  <c r="CY240" i="1"/>
  <c r="GE240" i="1" s="1"/>
  <c r="DT240" i="1"/>
  <c r="AN240" i="1"/>
  <c r="FJ240" i="1" s="1"/>
  <c r="DM240" i="1"/>
  <c r="CR240" i="1"/>
  <c r="BB240" i="1"/>
  <c r="FX240" i="1" s="1"/>
  <c r="BW240" i="1"/>
  <c r="FC240" i="1"/>
  <c r="EH240" i="1"/>
  <c r="CS240" i="1"/>
  <c r="DN240" i="1"/>
  <c r="GT240" i="1" s="1"/>
  <c r="BX240" i="1"/>
  <c r="FD240" i="1"/>
  <c r="BC240" i="1"/>
  <c r="FY240" i="1" s="1"/>
  <c r="HO240" i="1" s="1"/>
  <c r="EI240" i="1"/>
  <c r="GS233" i="1"/>
  <c r="FQ239" i="1"/>
  <c r="HG239" i="1" s="1"/>
  <c r="EG234" i="1"/>
  <c r="BA234" i="1"/>
  <c r="FW234" i="1" s="1"/>
  <c r="CQ234" i="1"/>
  <c r="FB234" i="1"/>
  <c r="DL234" i="1"/>
  <c r="GR234" i="1" s="1"/>
  <c r="BV234" i="1"/>
  <c r="GP233" i="1"/>
  <c r="DU240" i="1"/>
  <c r="BJ240" i="1"/>
  <c r="EP240" i="1"/>
  <c r="CE240" i="1"/>
  <c r="AO240" i="1"/>
  <c r="CZ240" i="1"/>
  <c r="GF240" i="1" s="1"/>
  <c r="DV240" i="1"/>
  <c r="DA240" i="1"/>
  <c r="AP240" i="1"/>
  <c r="CF240" i="1"/>
  <c r="BK240" i="1"/>
  <c r="EQ240" i="1"/>
  <c r="FN233" i="1"/>
  <c r="HD233" i="1" s="1"/>
  <c r="BS240" i="1"/>
  <c r="EY240" i="1"/>
  <c r="ED240" i="1"/>
  <c r="DI240" i="1"/>
  <c r="GO240" i="1" s="1"/>
  <c r="AX240" i="1"/>
  <c r="CN240" i="1"/>
  <c r="GD239" i="1"/>
  <c r="HJ238" i="1"/>
  <c r="FO233" i="1"/>
  <c r="HE233" i="1" s="1"/>
  <c r="GF233" i="1"/>
  <c r="DZ234" i="1"/>
  <c r="AT234" i="1"/>
  <c r="FP234" i="1" s="1"/>
  <c r="HF234" i="1" s="1"/>
  <c r="CJ234" i="1"/>
  <c r="DE234" i="1"/>
  <c r="GK234" i="1" s="1"/>
  <c r="EU234" i="1"/>
  <c r="BO234" i="1"/>
  <c r="FX239" i="1"/>
  <c r="HN239" i="1" s="1"/>
  <c r="GT233" i="1"/>
  <c r="HO233" i="1" s="1"/>
  <c r="BQ234" i="1"/>
  <c r="CL234" i="1"/>
  <c r="EW234" i="1"/>
  <c r="EB234" i="1"/>
  <c r="DG234" i="1"/>
  <c r="AV234" i="1"/>
  <c r="GC239" i="1"/>
  <c r="FR239" i="1"/>
  <c r="AY240" i="1"/>
  <c r="FU240" i="1" s="1"/>
  <c r="EZ240" i="1"/>
  <c r="BT240" i="1"/>
  <c r="DJ240" i="1"/>
  <c r="CO240" i="1"/>
  <c r="EE240" i="1"/>
  <c r="BM234" i="1"/>
  <c r="DC234" i="1"/>
  <c r="AR234" i="1"/>
  <c r="FN234" i="1" s="1"/>
  <c r="CH234" i="1"/>
  <c r="ES234" i="1"/>
  <c r="DX234" i="1"/>
  <c r="GY233" i="1"/>
  <c r="GL233" i="1"/>
  <c r="FJ239" i="1"/>
  <c r="GZ239" i="1" s="1"/>
  <c r="FN239" i="1"/>
  <c r="HD239" i="1" s="1"/>
  <c r="FZ233" i="1"/>
  <c r="HP233" i="1" s="1"/>
  <c r="GU239" i="1"/>
  <c r="CW240" i="1"/>
  <c r="CB240" i="1"/>
  <c r="BG240" i="1"/>
  <c r="EM240" i="1"/>
  <c r="DR240" i="1"/>
  <c r="AL240" i="1"/>
  <c r="FH240" i="1" s="1"/>
  <c r="CP240" i="1"/>
  <c r="AZ240" i="1"/>
  <c r="DK240" i="1"/>
  <c r="FA240" i="1"/>
  <c r="BU240" i="1"/>
  <c r="EF240" i="1"/>
  <c r="GG239" i="1"/>
  <c r="HB239" i="1" s="1"/>
  <c r="CG240" i="1"/>
  <c r="BL240" i="1"/>
  <c r="AQ240" i="1"/>
  <c r="DB240" i="1"/>
  <c r="DW240" i="1"/>
  <c r="ER240" i="1"/>
  <c r="GN239" i="1"/>
  <c r="HP238" i="1"/>
  <c r="DY234" i="1"/>
  <c r="AS234" i="1"/>
  <c r="FO234" i="1" s="1"/>
  <c r="ET234" i="1"/>
  <c r="CI234" i="1"/>
  <c r="BN234" i="1"/>
  <c r="DD234" i="1"/>
  <c r="CE234" i="1"/>
  <c r="CZ234" i="1"/>
  <c r="BJ234" i="1"/>
  <c r="AO234" i="1"/>
  <c r="EP234" i="1"/>
  <c r="DU234" i="1"/>
  <c r="GK233" i="1"/>
  <c r="HF233" i="1" s="1"/>
  <c r="DH234" i="1"/>
  <c r="BR234" i="1"/>
  <c r="AW234" i="1"/>
  <c r="EX234" i="1"/>
  <c r="CM234" i="1"/>
  <c r="EC234" i="1"/>
  <c r="BV240" i="1"/>
  <c r="FB240" i="1"/>
  <c r="CQ240" i="1"/>
  <c r="EG240" i="1"/>
  <c r="BA240" i="1"/>
  <c r="DL240" i="1"/>
  <c r="GR240" i="1" s="1"/>
  <c r="GT239" i="1"/>
  <c r="HO239" i="1" s="1"/>
  <c r="GZ233" i="1"/>
  <c r="FZ239" i="1"/>
  <c r="AX234" i="1"/>
  <c r="CN234" i="1"/>
  <c r="ED234" i="1"/>
  <c r="BS234" i="1"/>
  <c r="DI234" i="1"/>
  <c r="GO234" i="1" s="1"/>
  <c r="EY234" i="1"/>
  <c r="BQ240" i="1"/>
  <c r="DG240" i="1"/>
  <c r="EW240" i="1"/>
  <c r="CL240" i="1"/>
  <c r="EB240" i="1"/>
  <c r="AV240" i="1"/>
  <c r="FA234" i="1"/>
  <c r="BU234" i="1"/>
  <c r="EF234" i="1"/>
  <c r="DK234" i="1"/>
  <c r="CP234" i="1"/>
  <c r="AZ234" i="1"/>
  <c r="FV234" i="1" s="1"/>
  <c r="EE234" i="1"/>
  <c r="CO234" i="1"/>
  <c r="AY234" i="1"/>
  <c r="FU234" i="1" s="1"/>
  <c r="HK234" i="1" s="1"/>
  <c r="DJ234" i="1"/>
  <c r="GP234" i="1" s="1"/>
  <c r="BT234" i="1"/>
  <c r="EZ234" i="1"/>
  <c r="HP232" i="1"/>
  <c r="HI239" i="1"/>
  <c r="GY238" i="1"/>
  <c r="DP240" i="1"/>
  <c r="BE240" i="1"/>
  <c r="GA240" i="1" s="1"/>
  <c r="EK240" i="1"/>
  <c r="BZ240" i="1"/>
  <c r="FF240" i="1"/>
  <c r="CU240" i="1"/>
  <c r="DW234" i="1"/>
  <c r="ER234" i="1"/>
  <c r="AQ234" i="1"/>
  <c r="DB234" i="1"/>
  <c r="GH234" i="1" s="1"/>
  <c r="CG234" i="1"/>
  <c r="BL234" i="1"/>
  <c r="FM234" i="1" l="1"/>
  <c r="HC234" i="1" s="1"/>
  <c r="GV240" i="1"/>
  <c r="FR240" i="1"/>
  <c r="HH240" i="1" s="1"/>
  <c r="FW240" i="1"/>
  <c r="HM240" i="1" s="1"/>
  <c r="FS234" i="1"/>
  <c r="GF234" i="1"/>
  <c r="GI234" i="1"/>
  <c r="HD234" i="1" s="1"/>
  <c r="GG240" i="1"/>
  <c r="GV234" i="1"/>
  <c r="HE239" i="1"/>
  <c r="GE234" i="1"/>
  <c r="GZ234" i="1" s="1"/>
  <c r="HH239" i="1"/>
  <c r="FN240" i="1"/>
  <c r="HD240" i="1" s="1"/>
  <c r="FI240" i="1"/>
  <c r="GC234" i="1"/>
  <c r="GX234" i="1" s="1"/>
  <c r="GN234" i="1"/>
  <c r="GJ234" i="1"/>
  <c r="GY234" i="1"/>
  <c r="GX233" i="1"/>
  <c r="GU240" i="1"/>
  <c r="FT234" i="1"/>
  <c r="HJ234" i="1" s="1"/>
  <c r="FR234" i="1"/>
  <c r="FK240" i="1"/>
  <c r="HA240" i="1" s="1"/>
  <c r="HG233" i="1"/>
  <c r="GU234" i="1"/>
  <c r="GD240" i="1"/>
  <c r="GQ234" i="1"/>
  <c r="HL234" i="1" s="1"/>
  <c r="GM240" i="1"/>
  <c r="HP239" i="1"/>
  <c r="GH240" i="1"/>
  <c r="GQ240" i="1"/>
  <c r="GC240" i="1"/>
  <c r="GP240" i="1"/>
  <c r="GM234" i="1"/>
  <c r="GS240" i="1"/>
  <c r="HN240" i="1" s="1"/>
  <c r="GD234" i="1"/>
  <c r="FP240" i="1"/>
  <c r="HF240" i="1" s="1"/>
  <c r="HK239" i="1"/>
  <c r="FO240" i="1"/>
  <c r="HE240" i="1" s="1"/>
  <c r="GX239" i="1"/>
  <c r="FM240" i="1"/>
  <c r="FV240" i="1"/>
  <c r="HL240" i="1" s="1"/>
  <c r="HM234" i="1"/>
  <c r="GZ240" i="1"/>
  <c r="FK234" i="1"/>
  <c r="HE234" i="1"/>
  <c r="FT240" i="1"/>
  <c r="HJ240" i="1" s="1"/>
  <c r="GA234" i="1"/>
  <c r="HQ234" i="1" s="1"/>
  <c r="FZ234" i="1"/>
  <c r="HP234" i="1" s="1"/>
  <c r="GT234" i="1"/>
  <c r="HO234" i="1" s="1"/>
  <c r="GS234" i="1"/>
  <c r="GN240" i="1"/>
  <c r="HI240" i="1" s="1"/>
  <c r="FZ240" i="1"/>
  <c r="HP240" i="1" s="1"/>
  <c r="HQ240" i="1"/>
  <c r="GX240" i="1"/>
  <c r="HK240" i="1"/>
  <c r="FL240" i="1"/>
  <c r="HB240" i="1" s="1"/>
  <c r="GL234" i="1"/>
  <c r="HG234" i="1" s="1"/>
  <c r="FX234" i="1"/>
  <c r="HN234" i="1" s="1"/>
  <c r="HA233" i="1"/>
  <c r="GY240" i="1" l="1"/>
  <c r="HA234" i="1"/>
  <c r="HC240" i="1"/>
  <c r="HI234" i="1"/>
  <c r="HH234" i="1"/>
  <c r="Q302" i="1" l="1"/>
  <c r="Q111" i="1"/>
  <c r="EM111" i="1" l="1"/>
  <c r="CB111" i="1"/>
  <c r="AL111" i="1"/>
  <c r="FH111" i="1" s="1"/>
  <c r="GX111" i="1" s="1"/>
  <c r="BG111" i="1"/>
  <c r="CW111" i="1"/>
  <c r="GC111" i="1" s="1"/>
  <c r="DR111" i="1"/>
  <c r="BG302" i="1"/>
  <c r="AL302" i="1"/>
  <c r="EM302" i="1"/>
  <c r="DR302" i="1"/>
  <c r="CB302" i="1"/>
  <c r="CW302" i="1"/>
  <c r="GC302" i="1" s="1"/>
  <c r="FH302" i="1" l="1"/>
  <c r="GX302" i="1" s="1"/>
  <c r="AA364" i="1"/>
  <c r="AA369" i="1" l="1"/>
  <c r="AV364" i="1"/>
  <c r="BQ364" i="1"/>
  <c r="CL364" i="1"/>
  <c r="FR364" i="1" s="1"/>
  <c r="DG364" i="1"/>
  <c r="EB364" i="1"/>
  <c r="EW364" i="1"/>
  <c r="GM364" i="1" s="1"/>
  <c r="HH364" i="1" s="1"/>
  <c r="R364" i="1"/>
  <c r="AC363" i="1"/>
  <c r="AB363" i="1"/>
  <c r="T363" i="1"/>
  <c r="X364" i="1"/>
  <c r="AJ363" i="1"/>
  <c r="AF363" i="1"/>
  <c r="R363" i="1"/>
  <c r="AE363" i="1"/>
  <c r="AA363" i="1"/>
  <c r="S363" i="1"/>
  <c r="AI364" i="1"/>
  <c r="Z363" i="1"/>
  <c r="AI363" i="1"/>
  <c r="X363" i="1"/>
  <c r="AJ364" i="1"/>
  <c r="U363" i="1"/>
  <c r="AC364" i="1"/>
  <c r="U364" i="1"/>
  <c r="Z364" i="1"/>
  <c r="AD363" i="1"/>
  <c r="AH363" i="1"/>
  <c r="Y364" i="1"/>
  <c r="S364" i="1"/>
  <c r="Q363" i="1"/>
  <c r="W364" i="1"/>
  <c r="AH364" i="1"/>
  <c r="V363" i="1"/>
  <c r="AG364" i="1"/>
  <c r="T364" i="1"/>
  <c r="AB364" i="1"/>
  <c r="Y363" i="1"/>
  <c r="AG363" i="1"/>
  <c r="Q364" i="1"/>
  <c r="V364" i="1"/>
  <c r="AF364" i="1"/>
  <c r="AD364" i="1"/>
  <c r="W363" i="1"/>
  <c r="AE364" i="1"/>
  <c r="AF294" i="1" l="1"/>
  <c r="Q365" i="1"/>
  <c r="AL363" i="1"/>
  <c r="BG363" i="1"/>
  <c r="CB363" i="1"/>
  <c r="CW363" i="1"/>
  <c r="DR363" i="1"/>
  <c r="EM363" i="1"/>
  <c r="GC363" i="1" s="1"/>
  <c r="AJ369" i="1"/>
  <c r="BE364" i="1"/>
  <c r="BZ364" i="1"/>
  <c r="CU364" i="1"/>
  <c r="GA364" i="1" s="1"/>
  <c r="DP364" i="1"/>
  <c r="EK364" i="1"/>
  <c r="FF364" i="1"/>
  <c r="GV364" i="1" s="1"/>
  <c r="AD369" i="1"/>
  <c r="AY364" i="1"/>
  <c r="BT364" i="1"/>
  <c r="CO364" i="1"/>
  <c r="DJ364" i="1"/>
  <c r="EE364" i="1"/>
  <c r="EZ364" i="1"/>
  <c r="V369" i="1"/>
  <c r="AQ364" i="1"/>
  <c r="BL364" i="1"/>
  <c r="CG364" i="1"/>
  <c r="DB364" i="1"/>
  <c r="DW364" i="1"/>
  <c r="ER364" i="1"/>
  <c r="T369" i="1"/>
  <c r="AO364" i="1"/>
  <c r="BJ364" i="1"/>
  <c r="CE364" i="1"/>
  <c r="FK364" i="1" s="1"/>
  <c r="CZ364" i="1"/>
  <c r="DU364" i="1"/>
  <c r="EP364" i="1"/>
  <c r="GF364" i="1" s="1"/>
  <c r="HA364" i="1" s="1"/>
  <c r="X365" i="1"/>
  <c r="AS363" i="1"/>
  <c r="BN363" i="1"/>
  <c r="CI363" i="1"/>
  <c r="FO363" i="1" s="1"/>
  <c r="DD363" i="1"/>
  <c r="DY363" i="1"/>
  <c r="ET363" i="1"/>
  <c r="AI365" i="1"/>
  <c r="BD363" i="1"/>
  <c r="BY363" i="1"/>
  <c r="CT363" i="1"/>
  <c r="FZ363" i="1" s="1"/>
  <c r="DO363" i="1"/>
  <c r="EJ363" i="1"/>
  <c r="FE363" i="1"/>
  <c r="AI369" i="1"/>
  <c r="BD364" i="1"/>
  <c r="BY364" i="1"/>
  <c r="CT364" i="1"/>
  <c r="DO364" i="1"/>
  <c r="EJ364" i="1"/>
  <c r="FE364" i="1"/>
  <c r="GU364" i="1" s="1"/>
  <c r="AF365" i="1"/>
  <c r="BA363" i="1"/>
  <c r="BV363" i="1"/>
  <c r="CQ363" i="1"/>
  <c r="DL363" i="1"/>
  <c r="EG363" i="1"/>
  <c r="FB363" i="1"/>
  <c r="GR363" i="1" s="1"/>
  <c r="Q369" i="1"/>
  <c r="AL364" i="1"/>
  <c r="BG364" i="1"/>
  <c r="CB364" i="1"/>
  <c r="FH364" i="1" s="1"/>
  <c r="CW364" i="1"/>
  <c r="DR364" i="1"/>
  <c r="EM364" i="1"/>
  <c r="GC364" i="1" s="1"/>
  <c r="Y365" i="1"/>
  <c r="AT363" i="1"/>
  <c r="BO363" i="1"/>
  <c r="CJ363" i="1"/>
  <c r="DE363" i="1"/>
  <c r="DZ363" i="1"/>
  <c r="EU363" i="1"/>
  <c r="AB369" i="1"/>
  <c r="AW364" i="1"/>
  <c r="BR364" i="1"/>
  <c r="CM364" i="1"/>
  <c r="DH364" i="1"/>
  <c r="EC364" i="1"/>
  <c r="EX364" i="1"/>
  <c r="U369" i="1"/>
  <c r="AP364" i="1"/>
  <c r="BK364" i="1"/>
  <c r="CF364" i="1"/>
  <c r="FL364" i="1" s="1"/>
  <c r="DA364" i="1"/>
  <c r="DV364" i="1"/>
  <c r="EQ364" i="1"/>
  <c r="GG364" i="1" s="1"/>
  <c r="HB364" i="1" s="1"/>
  <c r="Z365" i="1"/>
  <c r="AU363" i="1"/>
  <c r="BP363" i="1"/>
  <c r="CK363" i="1"/>
  <c r="FQ363" i="1" s="1"/>
  <c r="DF363" i="1"/>
  <c r="GL363" i="1" s="1"/>
  <c r="EA363" i="1"/>
  <c r="EV363" i="1"/>
  <c r="AJ365" i="1"/>
  <c r="BE363" i="1"/>
  <c r="BZ363" i="1"/>
  <c r="CU363" i="1"/>
  <c r="GA363" i="1" s="1"/>
  <c r="DP363" i="1"/>
  <c r="EK363" i="1"/>
  <c r="FF363" i="1"/>
  <c r="AC365" i="1"/>
  <c r="AX363" i="1"/>
  <c r="BS363" i="1"/>
  <c r="CN363" i="1"/>
  <c r="DI363" i="1"/>
  <c r="ED363" i="1"/>
  <c r="EY363" i="1"/>
  <c r="GO363" i="1" s="1"/>
  <c r="AF369" i="1"/>
  <c r="BA364" i="1"/>
  <c r="BV364" i="1"/>
  <c r="CQ364" i="1"/>
  <c r="DL364" i="1"/>
  <c r="EG364" i="1"/>
  <c r="FB364" i="1"/>
  <c r="GR364" i="1" s="1"/>
  <c r="V365" i="1"/>
  <c r="AQ363" i="1"/>
  <c r="BL363" i="1"/>
  <c r="CG363" i="1"/>
  <c r="FM363" i="1" s="1"/>
  <c r="DB363" i="1"/>
  <c r="DW363" i="1"/>
  <c r="ER363" i="1"/>
  <c r="GH363" i="1" s="1"/>
  <c r="AH365" i="1"/>
  <c r="BC363" i="1"/>
  <c r="BX363" i="1"/>
  <c r="CS363" i="1"/>
  <c r="DN363" i="1"/>
  <c r="EI363" i="1"/>
  <c r="FD363" i="1"/>
  <c r="S365" i="1"/>
  <c r="AN363" i="1"/>
  <c r="BI363" i="1"/>
  <c r="CD363" i="1"/>
  <c r="CY363" i="1"/>
  <c r="DT363" i="1"/>
  <c r="EO363" i="1"/>
  <c r="AA365" i="1"/>
  <c r="AV363" i="1"/>
  <c r="BQ363" i="1"/>
  <c r="CL363" i="1"/>
  <c r="FR363" i="1" s="1"/>
  <c r="DG363" i="1"/>
  <c r="EB363" i="1"/>
  <c r="EW363" i="1"/>
  <c r="GM363" i="1" s="1"/>
  <c r="HH363" i="1" s="1"/>
  <c r="R369" i="1"/>
  <c r="AM364" i="1"/>
  <c r="BH364" i="1"/>
  <c r="CC364" i="1"/>
  <c r="FI364" i="1" s="1"/>
  <c r="CX364" i="1"/>
  <c r="DS364" i="1"/>
  <c r="EN364" i="1"/>
  <c r="W365" i="1"/>
  <c r="AR363" i="1"/>
  <c r="BM363" i="1"/>
  <c r="CH363" i="1"/>
  <c r="FN363" i="1" s="1"/>
  <c r="DC363" i="1"/>
  <c r="DX363" i="1"/>
  <c r="ES363" i="1"/>
  <c r="AH369" i="1"/>
  <c r="BC364" i="1"/>
  <c r="BX364" i="1"/>
  <c r="CS364" i="1"/>
  <c r="DN364" i="1"/>
  <c r="EI364" i="1"/>
  <c r="FD364" i="1"/>
  <c r="GT364" i="1" s="1"/>
  <c r="Y369" i="1"/>
  <c r="AT364" i="1"/>
  <c r="BO364" i="1"/>
  <c r="CJ364" i="1"/>
  <c r="DE364" i="1"/>
  <c r="DZ364" i="1"/>
  <c r="EU364" i="1"/>
  <c r="GK364" i="1" s="1"/>
  <c r="Z369" i="1"/>
  <c r="AU364" i="1"/>
  <c r="BP364" i="1"/>
  <c r="CK364" i="1"/>
  <c r="FQ364" i="1" s="1"/>
  <c r="DF364" i="1"/>
  <c r="EA364" i="1"/>
  <c r="EV364" i="1"/>
  <c r="GL364" i="1" s="1"/>
  <c r="R365" i="1"/>
  <c r="AM363" i="1"/>
  <c r="BH363" i="1"/>
  <c r="CC363" i="1"/>
  <c r="CX363" i="1"/>
  <c r="DS363" i="1"/>
  <c r="EN363" i="1"/>
  <c r="T365" i="1"/>
  <c r="AO363" i="1"/>
  <c r="BJ363" i="1"/>
  <c r="CE363" i="1"/>
  <c r="CZ363" i="1"/>
  <c r="DU363" i="1"/>
  <c r="EP363" i="1"/>
  <c r="AB365" i="1"/>
  <c r="AW363" i="1"/>
  <c r="BR363" i="1"/>
  <c r="CM363" i="1"/>
  <c r="FS363" i="1" s="1"/>
  <c r="DH363" i="1"/>
  <c r="EC363" i="1"/>
  <c r="EX363" i="1"/>
  <c r="GN363" i="1" s="1"/>
  <c r="HI363" i="1" s="1"/>
  <c r="AE369" i="1"/>
  <c r="AZ364" i="1"/>
  <c r="BU364" i="1"/>
  <c r="CP364" i="1"/>
  <c r="FV364" i="1" s="1"/>
  <c r="DK364" i="1"/>
  <c r="EF364" i="1"/>
  <c r="FA364" i="1"/>
  <c r="AD365" i="1"/>
  <c r="AY363" i="1"/>
  <c r="BT363" i="1"/>
  <c r="CO363" i="1"/>
  <c r="FU363" i="1" s="1"/>
  <c r="DJ363" i="1"/>
  <c r="EE363" i="1"/>
  <c r="EZ363" i="1"/>
  <c r="U365" i="1"/>
  <c r="AP363" i="1"/>
  <c r="BK363" i="1"/>
  <c r="CF363" i="1"/>
  <c r="DA363" i="1"/>
  <c r="DV363" i="1"/>
  <c r="EQ363" i="1"/>
  <c r="GG363" i="1" s="1"/>
  <c r="W369" i="1"/>
  <c r="AR364" i="1"/>
  <c r="BM364" i="1"/>
  <c r="CH364" i="1"/>
  <c r="DC364" i="1"/>
  <c r="DX364" i="1"/>
  <c r="ES364" i="1"/>
  <c r="GI364" i="1" s="1"/>
  <c r="S369" i="1"/>
  <c r="AN364" i="1"/>
  <c r="BI364" i="1"/>
  <c r="CD364" i="1"/>
  <c r="FJ364" i="1" s="1"/>
  <c r="CY364" i="1"/>
  <c r="DT364" i="1"/>
  <c r="EO364" i="1"/>
  <c r="GE364" i="1" s="1"/>
  <c r="AE365" i="1"/>
  <c r="AZ363" i="1"/>
  <c r="BU363" i="1"/>
  <c r="CP363" i="1"/>
  <c r="DK363" i="1"/>
  <c r="EF363" i="1"/>
  <c r="FA363" i="1"/>
  <c r="X369" i="1"/>
  <c r="AS364" i="1"/>
  <c r="BN364" i="1"/>
  <c r="CI364" i="1"/>
  <c r="DD364" i="1"/>
  <c r="DY364" i="1"/>
  <c r="ET364" i="1"/>
  <c r="AG365" i="1"/>
  <c r="BB363" i="1"/>
  <c r="BW363" i="1"/>
  <c r="CR363" i="1"/>
  <c r="FX363" i="1" s="1"/>
  <c r="DM363" i="1"/>
  <c r="EH363" i="1"/>
  <c r="FC363" i="1"/>
  <c r="GS363" i="1" s="1"/>
  <c r="HN363" i="1" s="1"/>
  <c r="AG369" i="1"/>
  <c r="BB364" i="1"/>
  <c r="BW364" i="1"/>
  <c r="CR364" i="1"/>
  <c r="FX364" i="1" s="1"/>
  <c r="DM364" i="1"/>
  <c r="EH364" i="1"/>
  <c r="FC364" i="1"/>
  <c r="AC369" i="1"/>
  <c r="AX364" i="1"/>
  <c r="BS364" i="1"/>
  <c r="CN364" i="1"/>
  <c r="FT364" i="1" s="1"/>
  <c r="DI364" i="1"/>
  <c r="ED364" i="1"/>
  <c r="EY364" i="1"/>
  <c r="AA374" i="1"/>
  <c r="AV369" i="1"/>
  <c r="BQ369" i="1"/>
  <c r="CL369" i="1"/>
  <c r="DG369" i="1"/>
  <c r="EB369" i="1"/>
  <c r="EW369" i="1"/>
  <c r="GM369" i="1" s="1"/>
  <c r="Q294" i="1"/>
  <c r="AJ294" i="1" l="1"/>
  <c r="S294" i="1"/>
  <c r="U294" i="1"/>
  <c r="X374" i="1"/>
  <c r="AS369" i="1"/>
  <c r="BN369" i="1"/>
  <c r="CI369" i="1"/>
  <c r="FO369" i="1" s="1"/>
  <c r="DD369" i="1"/>
  <c r="DY369" i="1"/>
  <c r="ET369" i="1"/>
  <c r="GZ364" i="1"/>
  <c r="T370" i="1"/>
  <c r="AO365" i="1"/>
  <c r="BJ365" i="1"/>
  <c r="CE365" i="1"/>
  <c r="FK365" i="1" s="1"/>
  <c r="CZ365" i="1"/>
  <c r="DU365" i="1"/>
  <c r="EP365" i="1"/>
  <c r="HG364" i="1"/>
  <c r="S370" i="1"/>
  <c r="AN365" i="1"/>
  <c r="BI365" i="1"/>
  <c r="CD365" i="1"/>
  <c r="FJ365" i="1" s="1"/>
  <c r="CY365" i="1"/>
  <c r="DT365" i="1"/>
  <c r="EO365" i="1"/>
  <c r="HC363" i="1"/>
  <c r="AB374" i="1"/>
  <c r="AW369" i="1"/>
  <c r="BR369" i="1"/>
  <c r="CM369" i="1"/>
  <c r="FS369" i="1" s="1"/>
  <c r="DH369" i="1"/>
  <c r="EC369" i="1"/>
  <c r="EX369" i="1"/>
  <c r="GN369" i="1" s="1"/>
  <c r="GX364" i="1"/>
  <c r="V374" i="1"/>
  <c r="AQ369" i="1"/>
  <c r="BL369" i="1"/>
  <c r="CG369" i="1"/>
  <c r="FM369" i="1" s="1"/>
  <c r="DB369" i="1"/>
  <c r="DW369" i="1"/>
  <c r="ER369" i="1"/>
  <c r="GH369" i="1" s="1"/>
  <c r="HQ364" i="1"/>
  <c r="AD294" i="1"/>
  <c r="CB294" i="1"/>
  <c r="AL294" i="1"/>
  <c r="FH294" i="1" s="1"/>
  <c r="CW294" i="1"/>
  <c r="EM294" i="1"/>
  <c r="DR294" i="1"/>
  <c r="BG294" i="1"/>
  <c r="FR369" i="1"/>
  <c r="AG370" i="1"/>
  <c r="BB365" i="1"/>
  <c r="BW365" i="1"/>
  <c r="CR365" i="1"/>
  <c r="DM365" i="1"/>
  <c r="EH365" i="1"/>
  <c r="FC365" i="1"/>
  <c r="GQ363" i="1"/>
  <c r="FL363" i="1"/>
  <c r="AB370" i="1"/>
  <c r="AW365" i="1"/>
  <c r="BR365" i="1"/>
  <c r="CM365" i="1"/>
  <c r="DH365" i="1"/>
  <c r="GN365" i="1" s="1"/>
  <c r="EC365" i="1"/>
  <c r="EX365" i="1"/>
  <c r="GD363" i="1"/>
  <c r="FY364" i="1"/>
  <c r="AA370" i="1"/>
  <c r="AV365" i="1"/>
  <c r="BQ365" i="1"/>
  <c r="CL365" i="1"/>
  <c r="FR365" i="1" s="1"/>
  <c r="HH365" i="1" s="1"/>
  <c r="DG365" i="1"/>
  <c r="GM365" i="1" s="1"/>
  <c r="EB365" i="1"/>
  <c r="EW365" i="1"/>
  <c r="GT363" i="1"/>
  <c r="FT363" i="1"/>
  <c r="U374" i="1"/>
  <c r="AP369" i="1"/>
  <c r="BK369" i="1"/>
  <c r="CF369" i="1"/>
  <c r="DA369" i="1"/>
  <c r="DV369" i="1"/>
  <c r="EQ369" i="1"/>
  <c r="GG369" i="1" s="1"/>
  <c r="GK363" i="1"/>
  <c r="FZ364" i="1"/>
  <c r="T374" i="1"/>
  <c r="AO369" i="1"/>
  <c r="BJ369" i="1"/>
  <c r="CE369" i="1"/>
  <c r="CZ369" i="1"/>
  <c r="DU369" i="1"/>
  <c r="EP369" i="1"/>
  <c r="GF369" i="1" s="1"/>
  <c r="GP364" i="1"/>
  <c r="V294" i="1"/>
  <c r="AA294" i="1"/>
  <c r="R294" i="1"/>
  <c r="AG374" i="1"/>
  <c r="BB369" i="1"/>
  <c r="BW369" i="1"/>
  <c r="CR369" i="1"/>
  <c r="FX369" i="1" s="1"/>
  <c r="DM369" i="1"/>
  <c r="EH369" i="1"/>
  <c r="FC369" i="1"/>
  <c r="GJ364" i="1"/>
  <c r="FN364" i="1"/>
  <c r="AE374" i="1"/>
  <c r="AZ369" i="1"/>
  <c r="BU369" i="1"/>
  <c r="CP369" i="1"/>
  <c r="DK369" i="1"/>
  <c r="EF369" i="1"/>
  <c r="FA369" i="1"/>
  <c r="GQ369" i="1" s="1"/>
  <c r="GF363" i="1"/>
  <c r="FP364" i="1"/>
  <c r="AM369" i="1"/>
  <c r="R374" i="1"/>
  <c r="BH369" i="1"/>
  <c r="CC369" i="1"/>
  <c r="CX369" i="1"/>
  <c r="DS369" i="1"/>
  <c r="EN369" i="1"/>
  <c r="GD369" i="1" s="1"/>
  <c r="GE363" i="1"/>
  <c r="FW364" i="1"/>
  <c r="Z370" i="1"/>
  <c r="AU365" i="1"/>
  <c r="BP365" i="1"/>
  <c r="CK365" i="1"/>
  <c r="DF365" i="1"/>
  <c r="EA365" i="1"/>
  <c r="EV365" i="1"/>
  <c r="GN364" i="1"/>
  <c r="FW363" i="1"/>
  <c r="X370" i="1"/>
  <c r="AS365" i="1"/>
  <c r="BN365" i="1"/>
  <c r="CI365" i="1"/>
  <c r="FO365" i="1" s="1"/>
  <c r="DD365" i="1"/>
  <c r="DY365" i="1"/>
  <c r="ET365" i="1"/>
  <c r="GH364" i="1"/>
  <c r="FH363" i="1"/>
  <c r="Z294" i="1"/>
  <c r="W294" i="1"/>
  <c r="AB294" i="1"/>
  <c r="AC374" i="1"/>
  <c r="AX369" i="1"/>
  <c r="BS369" i="1"/>
  <c r="CN369" i="1"/>
  <c r="DI369" i="1"/>
  <c r="ED369" i="1"/>
  <c r="EY369" i="1"/>
  <c r="AD370" i="1"/>
  <c r="AY365" i="1"/>
  <c r="BT365" i="1"/>
  <c r="CO365" i="1"/>
  <c r="DJ365" i="1"/>
  <c r="EE365" i="1"/>
  <c r="EZ365" i="1"/>
  <c r="W370" i="1"/>
  <c r="AR365" i="1"/>
  <c r="BM365" i="1"/>
  <c r="CH365" i="1"/>
  <c r="DC365" i="1"/>
  <c r="DX365" i="1"/>
  <c r="ES365" i="1"/>
  <c r="AJ370" i="1"/>
  <c r="BE365" i="1"/>
  <c r="BZ365" i="1"/>
  <c r="CU365" i="1"/>
  <c r="GA365" i="1" s="1"/>
  <c r="HQ365" i="1" s="1"/>
  <c r="DP365" i="1"/>
  <c r="GV365" i="1" s="1"/>
  <c r="EK365" i="1"/>
  <c r="FF365" i="1"/>
  <c r="AI370" i="1"/>
  <c r="BD365" i="1"/>
  <c r="BY365" i="1"/>
  <c r="CT365" i="1"/>
  <c r="DO365" i="1"/>
  <c r="GU365" i="1" s="1"/>
  <c r="EJ365" i="1"/>
  <c r="FE365" i="1"/>
  <c r="AI294" i="1"/>
  <c r="AH294" i="1"/>
  <c r="AV374" i="1"/>
  <c r="BQ374" i="1"/>
  <c r="CL374" i="1"/>
  <c r="DG374" i="1"/>
  <c r="EB374" i="1"/>
  <c r="EW374" i="1"/>
  <c r="GM374" i="1" s="1"/>
  <c r="GS364" i="1"/>
  <c r="HN364" i="1" s="1"/>
  <c r="FV363" i="1"/>
  <c r="U370" i="1"/>
  <c r="AP365" i="1"/>
  <c r="FL365" i="1" s="1"/>
  <c r="BK365" i="1"/>
  <c r="CF365" i="1"/>
  <c r="DA365" i="1"/>
  <c r="DV365" i="1"/>
  <c r="EQ365" i="1"/>
  <c r="GQ364" i="1"/>
  <c r="HL364" i="1" s="1"/>
  <c r="FI363" i="1"/>
  <c r="BC369" i="1"/>
  <c r="AH374" i="1"/>
  <c r="BX369" i="1"/>
  <c r="CS369" i="1"/>
  <c r="DN369" i="1"/>
  <c r="EI369" i="1"/>
  <c r="FD369" i="1"/>
  <c r="GD364" i="1"/>
  <c r="GY364" i="1" s="1"/>
  <c r="FY363" i="1"/>
  <c r="AC370" i="1"/>
  <c r="AX365" i="1"/>
  <c r="BS365" i="1"/>
  <c r="CN365" i="1"/>
  <c r="FT365" i="1" s="1"/>
  <c r="DI365" i="1"/>
  <c r="GO365" i="1" s="1"/>
  <c r="ED365" i="1"/>
  <c r="EY365" i="1"/>
  <c r="FP363" i="1"/>
  <c r="AI374" i="1"/>
  <c r="BD369" i="1"/>
  <c r="BY369" i="1"/>
  <c r="CT369" i="1"/>
  <c r="FZ369" i="1" s="1"/>
  <c r="DO369" i="1"/>
  <c r="EJ369" i="1"/>
  <c r="FE369" i="1"/>
  <c r="GJ363" i="1"/>
  <c r="HE363" i="1" s="1"/>
  <c r="FU364" i="1"/>
  <c r="AC294" i="1"/>
  <c r="GO364" i="1"/>
  <c r="HJ364" i="1" s="1"/>
  <c r="FO364" i="1"/>
  <c r="W374" i="1"/>
  <c r="AR369" i="1"/>
  <c r="BM369" i="1"/>
  <c r="CH369" i="1"/>
  <c r="DC369" i="1"/>
  <c r="DX369" i="1"/>
  <c r="ES369" i="1"/>
  <c r="GI369" i="1" s="1"/>
  <c r="GP363" i="1"/>
  <c r="HK363" i="1" s="1"/>
  <c r="FK363" i="1"/>
  <c r="Y374" i="1"/>
  <c r="AT369" i="1"/>
  <c r="BO369" i="1"/>
  <c r="CJ369" i="1"/>
  <c r="DE369" i="1"/>
  <c r="DZ369" i="1"/>
  <c r="EU369" i="1"/>
  <c r="GK369" i="1" s="1"/>
  <c r="GI363" i="1"/>
  <c r="HD363" i="1" s="1"/>
  <c r="FJ363" i="1"/>
  <c r="AF374" i="1"/>
  <c r="BA369" i="1"/>
  <c r="BV369" i="1"/>
  <c r="CQ369" i="1"/>
  <c r="DL369" i="1"/>
  <c r="EG369" i="1"/>
  <c r="FB369" i="1"/>
  <c r="GV363" i="1"/>
  <c r="HQ363" i="1" s="1"/>
  <c r="FS364" i="1"/>
  <c r="AF370" i="1"/>
  <c r="BA365" i="1"/>
  <c r="BV365" i="1"/>
  <c r="CQ365" i="1"/>
  <c r="DL365" i="1"/>
  <c r="EG365" i="1"/>
  <c r="FB365" i="1"/>
  <c r="GU363" i="1"/>
  <c r="HP363" i="1" s="1"/>
  <c r="FM364" i="1"/>
  <c r="Q370" i="1"/>
  <c r="AL365" i="1"/>
  <c r="BG365" i="1"/>
  <c r="CB365" i="1"/>
  <c r="CW365" i="1"/>
  <c r="DR365" i="1"/>
  <c r="EM365" i="1"/>
  <c r="Y294" i="1"/>
  <c r="AG294" i="1"/>
  <c r="HH369" i="1"/>
  <c r="S374" i="1"/>
  <c r="AN369" i="1"/>
  <c r="BI369" i="1"/>
  <c r="CD369" i="1"/>
  <c r="CY369" i="1"/>
  <c r="DT369" i="1"/>
  <c r="EO369" i="1"/>
  <c r="GE369" i="1" s="1"/>
  <c r="HB363" i="1"/>
  <c r="AU369" i="1"/>
  <c r="Z374" i="1"/>
  <c r="BP369" i="1"/>
  <c r="CK369" i="1"/>
  <c r="DF369" i="1"/>
  <c r="EA369" i="1"/>
  <c r="EV369" i="1"/>
  <c r="GL369" i="1" s="1"/>
  <c r="HO364" i="1"/>
  <c r="V370" i="1"/>
  <c r="AQ365" i="1"/>
  <c r="BL365" i="1"/>
  <c r="CG365" i="1"/>
  <c r="DB365" i="1"/>
  <c r="DW365" i="1"/>
  <c r="ER365" i="1"/>
  <c r="GH365" i="1" s="1"/>
  <c r="HJ363" i="1"/>
  <c r="Q374" i="1"/>
  <c r="AL369" i="1"/>
  <c r="BG369" i="1"/>
  <c r="CB369" i="1"/>
  <c r="CW369" i="1"/>
  <c r="DR369" i="1"/>
  <c r="EM369" i="1"/>
  <c r="GC369" i="1" s="1"/>
  <c r="HP364" i="1"/>
  <c r="AJ374" i="1"/>
  <c r="BE369" i="1"/>
  <c r="BZ369" i="1"/>
  <c r="CU369" i="1"/>
  <c r="DP369" i="1"/>
  <c r="EK369" i="1"/>
  <c r="FF369" i="1"/>
  <c r="GV369" i="1" s="1"/>
  <c r="EG294" i="1"/>
  <c r="CQ294" i="1"/>
  <c r="BA294" i="1"/>
  <c r="BV294" i="1"/>
  <c r="DL294" i="1"/>
  <c r="FB294" i="1"/>
  <c r="T294" i="1"/>
  <c r="AE294" i="1"/>
  <c r="X294" i="1"/>
  <c r="AE370" i="1"/>
  <c r="AZ365" i="1"/>
  <c r="BU365" i="1"/>
  <c r="CP365" i="1"/>
  <c r="FV365" i="1" s="1"/>
  <c r="HL365" i="1" s="1"/>
  <c r="DK365" i="1"/>
  <c r="GQ365" i="1" s="1"/>
  <c r="EF365" i="1"/>
  <c r="FA365" i="1"/>
  <c r="HD364" i="1"/>
  <c r="R370" i="1"/>
  <c r="AM365" i="1"/>
  <c r="BH365" i="1"/>
  <c r="CC365" i="1"/>
  <c r="FI365" i="1" s="1"/>
  <c r="GY365" i="1" s="1"/>
  <c r="CX365" i="1"/>
  <c r="GD365" i="1" s="1"/>
  <c r="DS365" i="1"/>
  <c r="EN365" i="1"/>
  <c r="HF364" i="1"/>
  <c r="AH370" i="1"/>
  <c r="BC365" i="1"/>
  <c r="BX365" i="1"/>
  <c r="CS365" i="1"/>
  <c r="FY365" i="1" s="1"/>
  <c r="DN365" i="1"/>
  <c r="EI365" i="1"/>
  <c r="FD365" i="1"/>
  <c r="HM364" i="1"/>
  <c r="HG363" i="1"/>
  <c r="Y370" i="1"/>
  <c r="AT365" i="1"/>
  <c r="BO365" i="1"/>
  <c r="CJ365" i="1"/>
  <c r="DE365" i="1"/>
  <c r="DZ365" i="1"/>
  <c r="EU365" i="1"/>
  <c r="HM363" i="1"/>
  <c r="AD374" i="1"/>
  <c r="AY369" i="1"/>
  <c r="BT369" i="1"/>
  <c r="CO369" i="1"/>
  <c r="DJ369" i="1"/>
  <c r="EE369" i="1"/>
  <c r="EZ369" i="1"/>
  <c r="GP369" i="1" s="1"/>
  <c r="GX363" i="1"/>
  <c r="FH365" i="1" l="1"/>
  <c r="FW369" i="1"/>
  <c r="EY294" i="1"/>
  <c r="AX294" i="1"/>
  <c r="CN294" i="1"/>
  <c r="ED294" i="1"/>
  <c r="DI294" i="1"/>
  <c r="BS294" i="1"/>
  <c r="FY369" i="1"/>
  <c r="GG365" i="1"/>
  <c r="HB365" i="1" s="1"/>
  <c r="GP365" i="1"/>
  <c r="FT369" i="1"/>
  <c r="DF294" i="1"/>
  <c r="BP294" i="1"/>
  <c r="EV294" i="1"/>
  <c r="EA294" i="1"/>
  <c r="CK294" i="1"/>
  <c r="AU294" i="1"/>
  <c r="FQ294" i="1" s="1"/>
  <c r="FQ365" i="1"/>
  <c r="GS369" i="1"/>
  <c r="HN369" i="1" s="1"/>
  <c r="GY363" i="1"/>
  <c r="BB370" i="1"/>
  <c r="BW370" i="1"/>
  <c r="CR370" i="1"/>
  <c r="DM370" i="1"/>
  <c r="EH370" i="1"/>
  <c r="FC370" i="1"/>
  <c r="CO294" i="1"/>
  <c r="AY294" i="1"/>
  <c r="FU294" i="1" s="1"/>
  <c r="EE294" i="1"/>
  <c r="DJ294" i="1"/>
  <c r="EZ294" i="1"/>
  <c r="BT294" i="1"/>
  <c r="AY374" i="1"/>
  <c r="BT374" i="1"/>
  <c r="CO374" i="1"/>
  <c r="DJ374" i="1"/>
  <c r="EE374" i="1"/>
  <c r="EZ374" i="1"/>
  <c r="BO370" i="1"/>
  <c r="AT370" i="1"/>
  <c r="CJ370" i="1"/>
  <c r="FP370" i="1" s="1"/>
  <c r="DE370" i="1"/>
  <c r="DZ370" i="1"/>
  <c r="EU370" i="1"/>
  <c r="GK370" i="1" s="1"/>
  <c r="CJ294" i="1"/>
  <c r="AT294" i="1"/>
  <c r="DE294" i="1"/>
  <c r="DZ294" i="1"/>
  <c r="EU294" i="1"/>
  <c r="BO294" i="1"/>
  <c r="BG370" i="1"/>
  <c r="AL370" i="1"/>
  <c r="FH370" i="1" s="1"/>
  <c r="CB370" i="1"/>
  <c r="CW370" i="1"/>
  <c r="DR370" i="1"/>
  <c r="EM370" i="1"/>
  <c r="FW365" i="1"/>
  <c r="HM365" i="1" s="1"/>
  <c r="FP369" i="1"/>
  <c r="GI365" i="1"/>
  <c r="FU365" i="1"/>
  <c r="HK365" i="1" s="1"/>
  <c r="FI369" i="1"/>
  <c r="CL294" i="1"/>
  <c r="AV294" i="1"/>
  <c r="BQ294" i="1"/>
  <c r="EW294" i="1"/>
  <c r="EB294" i="1"/>
  <c r="DG294" i="1"/>
  <c r="FK369" i="1"/>
  <c r="HA369" i="1" s="1"/>
  <c r="HL363" i="1"/>
  <c r="AQ374" i="1"/>
  <c r="BL374" i="1"/>
  <c r="CG374" i="1"/>
  <c r="DB374" i="1"/>
  <c r="DW374" i="1"/>
  <c r="ER374" i="1"/>
  <c r="AW374" i="1"/>
  <c r="BR374" i="1"/>
  <c r="CM374" i="1"/>
  <c r="DH374" i="1"/>
  <c r="EC374" i="1"/>
  <c r="EX374" i="1"/>
  <c r="GN374" i="1" s="1"/>
  <c r="AN370" i="1"/>
  <c r="BI370" i="1"/>
  <c r="CD370" i="1"/>
  <c r="FJ370" i="1" s="1"/>
  <c r="CY370" i="1"/>
  <c r="DT370" i="1"/>
  <c r="EO370" i="1"/>
  <c r="BJ370" i="1"/>
  <c r="AO370" i="1"/>
  <c r="CE370" i="1"/>
  <c r="CZ370" i="1"/>
  <c r="DU370" i="1"/>
  <c r="EP370" i="1"/>
  <c r="AS374" i="1"/>
  <c r="BN374" i="1"/>
  <c r="CI374" i="1"/>
  <c r="DD374" i="1"/>
  <c r="DY374" i="1"/>
  <c r="ET374" i="1"/>
  <c r="BX370" i="1"/>
  <c r="BC370" i="1"/>
  <c r="CS370" i="1"/>
  <c r="DN370" i="1"/>
  <c r="EI370" i="1"/>
  <c r="FD370" i="1"/>
  <c r="AM370" i="1"/>
  <c r="BH370" i="1"/>
  <c r="CC370" i="1"/>
  <c r="CX370" i="1"/>
  <c r="DS370" i="1"/>
  <c r="EN370" i="1"/>
  <c r="GD370" i="1" s="1"/>
  <c r="AZ370" i="1"/>
  <c r="BU370" i="1"/>
  <c r="CP370" i="1"/>
  <c r="DK370" i="1"/>
  <c r="EF370" i="1"/>
  <c r="FA370" i="1"/>
  <c r="GR294" i="1"/>
  <c r="GA369" i="1"/>
  <c r="HQ369" i="1" s="1"/>
  <c r="FH369" i="1"/>
  <c r="FM365" i="1"/>
  <c r="HC365" i="1" s="1"/>
  <c r="FQ369" i="1"/>
  <c r="FJ369" i="1"/>
  <c r="BV370" i="1"/>
  <c r="BA370" i="1"/>
  <c r="CQ370" i="1"/>
  <c r="DL370" i="1"/>
  <c r="EG370" i="1"/>
  <c r="FB370" i="1"/>
  <c r="FN369" i="1"/>
  <c r="BD374" i="1"/>
  <c r="BY374" i="1"/>
  <c r="CT374" i="1"/>
  <c r="DO374" i="1"/>
  <c r="EJ374" i="1"/>
  <c r="FE374" i="1"/>
  <c r="AX370" i="1"/>
  <c r="BS370" i="1"/>
  <c r="CN370" i="1"/>
  <c r="DI370" i="1"/>
  <c r="GO370" i="1" s="1"/>
  <c r="ED370" i="1"/>
  <c r="EY370" i="1"/>
  <c r="BC374" i="1"/>
  <c r="BX374" i="1"/>
  <c r="CS374" i="1"/>
  <c r="FY374" i="1" s="1"/>
  <c r="DN374" i="1"/>
  <c r="EI374" i="1"/>
  <c r="FD374" i="1"/>
  <c r="GT374" i="1" s="1"/>
  <c r="FR374" i="1"/>
  <c r="FN365" i="1"/>
  <c r="HD365" i="1" s="1"/>
  <c r="AS370" i="1"/>
  <c r="BN370" i="1"/>
  <c r="CI370" i="1"/>
  <c r="FO370" i="1" s="1"/>
  <c r="DD370" i="1"/>
  <c r="DY370" i="1"/>
  <c r="ET370" i="1"/>
  <c r="FV369" i="1"/>
  <c r="HL369" i="1" s="1"/>
  <c r="FL369" i="1"/>
  <c r="EQ294" i="1"/>
  <c r="DV294" i="1"/>
  <c r="CF294" i="1"/>
  <c r="BK294" i="1"/>
  <c r="AP294" i="1"/>
  <c r="DA294" i="1"/>
  <c r="DY294" i="1"/>
  <c r="CI294" i="1"/>
  <c r="AS294" i="1"/>
  <c r="BN294" i="1"/>
  <c r="DD294" i="1"/>
  <c r="ET294" i="1"/>
  <c r="BA374" i="1"/>
  <c r="BV374" i="1"/>
  <c r="CQ374" i="1"/>
  <c r="DL374" i="1"/>
  <c r="EG374" i="1"/>
  <c r="FB374" i="1"/>
  <c r="GR374" i="1" s="1"/>
  <c r="AX374" i="1"/>
  <c r="BS374" i="1"/>
  <c r="CN374" i="1"/>
  <c r="DI374" i="1"/>
  <c r="ED374" i="1"/>
  <c r="EY374" i="1"/>
  <c r="HC364" i="1"/>
  <c r="BP370" i="1"/>
  <c r="AU370" i="1"/>
  <c r="CK370" i="1"/>
  <c r="DF370" i="1"/>
  <c r="EA370" i="1"/>
  <c r="EV370" i="1"/>
  <c r="GL370" i="1" s="1"/>
  <c r="BH374" i="1"/>
  <c r="AM374" i="1"/>
  <c r="CC374" i="1"/>
  <c r="CX374" i="1"/>
  <c r="DS374" i="1"/>
  <c r="EN374" i="1"/>
  <c r="AQ294" i="1"/>
  <c r="CG294" i="1"/>
  <c r="DW294" i="1"/>
  <c r="DB294" i="1"/>
  <c r="GH294" i="1" s="1"/>
  <c r="ER294" i="1"/>
  <c r="BL294" i="1"/>
  <c r="HC369" i="1"/>
  <c r="HI369" i="1"/>
  <c r="GT365" i="1"/>
  <c r="FW294" i="1"/>
  <c r="HM294" i="1" s="1"/>
  <c r="BP374" i="1"/>
  <c r="AU374" i="1"/>
  <c r="FQ374" i="1" s="1"/>
  <c r="CK374" i="1"/>
  <c r="DF374" i="1"/>
  <c r="EA374" i="1"/>
  <c r="EV374" i="1"/>
  <c r="GR365" i="1"/>
  <c r="AT374" i="1"/>
  <c r="BO374" i="1"/>
  <c r="CJ374" i="1"/>
  <c r="FP374" i="1" s="1"/>
  <c r="DE374" i="1"/>
  <c r="DZ374" i="1"/>
  <c r="EU374" i="1"/>
  <c r="GU369" i="1"/>
  <c r="HP369" i="1" s="1"/>
  <c r="AP370" i="1"/>
  <c r="BK370" i="1"/>
  <c r="CF370" i="1"/>
  <c r="DA370" i="1"/>
  <c r="DV370" i="1"/>
  <c r="EQ370" i="1"/>
  <c r="FZ365" i="1"/>
  <c r="HP365" i="1" s="1"/>
  <c r="BT370" i="1"/>
  <c r="AY370" i="1"/>
  <c r="CO370" i="1"/>
  <c r="FU370" i="1" s="1"/>
  <c r="DJ370" i="1"/>
  <c r="EE370" i="1"/>
  <c r="EZ370" i="1"/>
  <c r="EX294" i="1"/>
  <c r="DH294" i="1"/>
  <c r="GN294" i="1" s="1"/>
  <c r="BR294" i="1"/>
  <c r="EC294" i="1"/>
  <c r="CM294" i="1"/>
  <c r="AW294" i="1"/>
  <c r="GJ365" i="1"/>
  <c r="HI364" i="1"/>
  <c r="BJ374" i="1"/>
  <c r="AO374" i="1"/>
  <c r="CE374" i="1"/>
  <c r="CZ374" i="1"/>
  <c r="DU374" i="1"/>
  <c r="EP374" i="1"/>
  <c r="FS365" i="1"/>
  <c r="HI365" i="1" s="1"/>
  <c r="GS365" i="1"/>
  <c r="CD294" i="1"/>
  <c r="AN294" i="1"/>
  <c r="FJ294" i="1" s="1"/>
  <c r="BI294" i="1"/>
  <c r="EO294" i="1"/>
  <c r="CY294" i="1"/>
  <c r="GE294" i="1" s="1"/>
  <c r="DT294" i="1"/>
  <c r="GK365" i="1"/>
  <c r="FA294" i="1"/>
  <c r="BU294" i="1"/>
  <c r="DK294" i="1"/>
  <c r="CP294" i="1"/>
  <c r="AZ294" i="1"/>
  <c r="EF294" i="1"/>
  <c r="BE374" i="1"/>
  <c r="BZ374" i="1"/>
  <c r="CU374" i="1"/>
  <c r="DP374" i="1"/>
  <c r="EK374" i="1"/>
  <c r="FF374" i="1"/>
  <c r="AL374" i="1"/>
  <c r="BG374" i="1"/>
  <c r="CB374" i="1"/>
  <c r="CW374" i="1"/>
  <c r="DR374" i="1"/>
  <c r="EM374" i="1"/>
  <c r="AQ370" i="1"/>
  <c r="BL370" i="1"/>
  <c r="CG370" i="1"/>
  <c r="DB370" i="1"/>
  <c r="DW370" i="1"/>
  <c r="ER370" i="1"/>
  <c r="AN374" i="1"/>
  <c r="BI374" i="1"/>
  <c r="CD374" i="1"/>
  <c r="FJ374" i="1" s="1"/>
  <c r="CY374" i="1"/>
  <c r="DT374" i="1"/>
  <c r="EO374" i="1"/>
  <c r="GE374" i="1" s="1"/>
  <c r="GZ374" i="1" s="1"/>
  <c r="GC365" i="1"/>
  <c r="HA363" i="1"/>
  <c r="AR374" i="1"/>
  <c r="BM374" i="1"/>
  <c r="CH374" i="1"/>
  <c r="FN374" i="1" s="1"/>
  <c r="DC374" i="1"/>
  <c r="DX374" i="1"/>
  <c r="ES374" i="1"/>
  <c r="GI374" i="1" s="1"/>
  <c r="HD374" i="1" s="1"/>
  <c r="DN294" i="1"/>
  <c r="GT294" i="1" s="1"/>
  <c r="BX294" i="1"/>
  <c r="FD294" i="1"/>
  <c r="CS294" i="1"/>
  <c r="BC294" i="1"/>
  <c r="EI294" i="1"/>
  <c r="AR370" i="1"/>
  <c r="BM370" i="1"/>
  <c r="CH370" i="1"/>
  <c r="DC370" i="1"/>
  <c r="GI370" i="1" s="1"/>
  <c r="DX370" i="1"/>
  <c r="ES370" i="1"/>
  <c r="GO369" i="1"/>
  <c r="HJ369" i="1" s="1"/>
  <c r="GZ363" i="1"/>
  <c r="AZ374" i="1"/>
  <c r="BU374" i="1"/>
  <c r="CP374" i="1"/>
  <c r="DK374" i="1"/>
  <c r="EF374" i="1"/>
  <c r="FA374" i="1"/>
  <c r="HK364" i="1"/>
  <c r="AP374" i="1"/>
  <c r="BK374" i="1"/>
  <c r="CF374" i="1"/>
  <c r="FL374" i="1" s="1"/>
  <c r="DA374" i="1"/>
  <c r="DV374" i="1"/>
  <c r="EQ374" i="1"/>
  <c r="FX365" i="1"/>
  <c r="HN365" i="1" s="1"/>
  <c r="GC294" i="1"/>
  <c r="GX294" i="1" s="1"/>
  <c r="GE365" i="1"/>
  <c r="GF365" i="1"/>
  <c r="GJ369" i="1"/>
  <c r="HE369" i="1" s="1"/>
  <c r="FU369" i="1"/>
  <c r="HK369" i="1" s="1"/>
  <c r="FP365" i="1"/>
  <c r="HF365" i="1" s="1"/>
  <c r="HF369" i="1"/>
  <c r="BE370" i="1"/>
  <c r="BZ370" i="1"/>
  <c r="CU370" i="1"/>
  <c r="DP370" i="1"/>
  <c r="EK370" i="1"/>
  <c r="FF370" i="1"/>
  <c r="ES294" i="1"/>
  <c r="BM294" i="1"/>
  <c r="DC294" i="1"/>
  <c r="CH294" i="1"/>
  <c r="DX294" i="1"/>
  <c r="AR294" i="1"/>
  <c r="GY369" i="1"/>
  <c r="BB374" i="1"/>
  <c r="BW374" i="1"/>
  <c r="CR374" i="1"/>
  <c r="DM374" i="1"/>
  <c r="EH374" i="1"/>
  <c r="FC374" i="1"/>
  <c r="HF363" i="1"/>
  <c r="AV370" i="1"/>
  <c r="BQ370" i="1"/>
  <c r="CL370" i="1"/>
  <c r="DG370" i="1"/>
  <c r="EB370" i="1"/>
  <c r="EW370" i="1"/>
  <c r="GZ365" i="1"/>
  <c r="HA365" i="1"/>
  <c r="FF294" i="1"/>
  <c r="DP294" i="1"/>
  <c r="EK294" i="1"/>
  <c r="CU294" i="1"/>
  <c r="BZ294" i="1"/>
  <c r="BE294" i="1"/>
  <c r="HO365" i="1"/>
  <c r="EP294" i="1"/>
  <c r="CZ294" i="1"/>
  <c r="GF294" i="1" s="1"/>
  <c r="BJ294" i="1"/>
  <c r="CE294" i="1"/>
  <c r="DU294" i="1"/>
  <c r="AO294" i="1"/>
  <c r="FK294" i="1" s="1"/>
  <c r="GX369" i="1"/>
  <c r="HG369" i="1"/>
  <c r="GZ369" i="1"/>
  <c r="FC294" i="1"/>
  <c r="DM294" i="1"/>
  <c r="BB294" i="1"/>
  <c r="BW294" i="1"/>
  <c r="CR294" i="1"/>
  <c r="EH294" i="1"/>
  <c r="GS294" i="1" s="1"/>
  <c r="GR369" i="1"/>
  <c r="HM369" i="1" s="1"/>
  <c r="HD369" i="1"/>
  <c r="HJ365" i="1"/>
  <c r="GT369" i="1"/>
  <c r="HH374" i="1"/>
  <c r="CT294" i="1"/>
  <c r="BD294" i="1"/>
  <c r="BY294" i="1"/>
  <c r="FZ294" i="1" s="1"/>
  <c r="FE294" i="1"/>
  <c r="DO294" i="1"/>
  <c r="GU294" i="1" s="1"/>
  <c r="EJ294" i="1"/>
  <c r="BD370" i="1"/>
  <c r="BY370" i="1"/>
  <c r="CT370" i="1"/>
  <c r="DO370" i="1"/>
  <c r="EJ370" i="1"/>
  <c r="FE370" i="1"/>
  <c r="HE365" i="1"/>
  <c r="GL365" i="1"/>
  <c r="HE364" i="1"/>
  <c r="BH294" i="1"/>
  <c r="CX294" i="1"/>
  <c r="EN294" i="1"/>
  <c r="DS294" i="1"/>
  <c r="AM294" i="1"/>
  <c r="FI294" i="1" s="1"/>
  <c r="CC294" i="1"/>
  <c r="HB369" i="1"/>
  <c r="HO363" i="1"/>
  <c r="AW370" i="1"/>
  <c r="BR370" i="1"/>
  <c r="CM370" i="1"/>
  <c r="DH370" i="1"/>
  <c r="EC370" i="1"/>
  <c r="EX370" i="1"/>
  <c r="GH370" i="1" l="1"/>
  <c r="HC370" i="1" s="1"/>
  <c r="HG370" i="1"/>
  <c r="GR370" i="1"/>
  <c r="GT370" i="1"/>
  <c r="HO370" i="1" s="1"/>
  <c r="GK294" i="1"/>
  <c r="FT294" i="1"/>
  <c r="GD294" i="1"/>
  <c r="GU370" i="1"/>
  <c r="GA294" i="1"/>
  <c r="HQ294" i="1" s="1"/>
  <c r="FN294" i="1"/>
  <c r="FM370" i="1"/>
  <c r="FH374" i="1"/>
  <c r="FV294" i="1"/>
  <c r="HL294" i="1" s="1"/>
  <c r="FM294" i="1"/>
  <c r="HC294" i="1" s="1"/>
  <c r="FW374" i="1"/>
  <c r="HM374" i="1" s="1"/>
  <c r="FS374" i="1"/>
  <c r="HI374" i="1" s="1"/>
  <c r="GC370" i="1"/>
  <c r="GX370" i="1" s="1"/>
  <c r="FP294" i="1"/>
  <c r="GP374" i="1"/>
  <c r="GP294" i="1"/>
  <c r="HK294" i="1" s="1"/>
  <c r="GO294" i="1"/>
  <c r="HJ294" i="1" s="1"/>
  <c r="FS370" i="1"/>
  <c r="HA294" i="1"/>
  <c r="GM370" i="1"/>
  <c r="HH370" i="1" s="1"/>
  <c r="GS374" i="1"/>
  <c r="HN374" i="1" s="1"/>
  <c r="GV374" i="1"/>
  <c r="FK374" i="1"/>
  <c r="GL374" i="1"/>
  <c r="HG374" i="1" s="1"/>
  <c r="GD374" i="1"/>
  <c r="FT374" i="1"/>
  <c r="FZ374" i="1"/>
  <c r="FW370" i="1"/>
  <c r="HM370" i="1" s="1"/>
  <c r="GQ370" i="1"/>
  <c r="HL370" i="1" s="1"/>
  <c r="FY370" i="1"/>
  <c r="GF370" i="1"/>
  <c r="GE370" i="1"/>
  <c r="GZ370" i="1" s="1"/>
  <c r="FX370" i="1"/>
  <c r="HN370" i="1" s="1"/>
  <c r="FY294" i="1"/>
  <c r="HO294" i="1" s="1"/>
  <c r="GQ294" i="1"/>
  <c r="GG294" i="1"/>
  <c r="HJ370" i="1"/>
  <c r="FZ370" i="1"/>
  <c r="HO369" i="1"/>
  <c r="GI294" i="1"/>
  <c r="GA370" i="1"/>
  <c r="GQ374" i="1"/>
  <c r="GC374" i="1"/>
  <c r="GX374" i="1" s="1"/>
  <c r="GG370" i="1"/>
  <c r="HB370" i="1" s="1"/>
  <c r="FQ370" i="1"/>
  <c r="FL294" i="1"/>
  <c r="FT370" i="1"/>
  <c r="GJ374" i="1"/>
  <c r="HE374" i="1" s="1"/>
  <c r="GH374" i="1"/>
  <c r="GM294" i="1"/>
  <c r="HH294" i="1" s="1"/>
  <c r="FU374" i="1"/>
  <c r="HP294" i="1"/>
  <c r="FX294" i="1"/>
  <c r="HN294" i="1" s="1"/>
  <c r="GZ294" i="1"/>
  <c r="HO374" i="1"/>
  <c r="HF370" i="1"/>
  <c r="GL294" i="1"/>
  <c r="GV294" i="1"/>
  <c r="FX374" i="1"/>
  <c r="GG374" i="1"/>
  <c r="HB374" i="1" s="1"/>
  <c r="GA374" i="1"/>
  <c r="GP370" i="1"/>
  <c r="HK370" i="1" s="1"/>
  <c r="GK374" i="1"/>
  <c r="HF374" i="1" s="1"/>
  <c r="FI374" i="1"/>
  <c r="GJ294" i="1"/>
  <c r="GJ370" i="1"/>
  <c r="HE370" i="1" s="1"/>
  <c r="FV370" i="1"/>
  <c r="FI370" i="1"/>
  <c r="GY370" i="1" s="1"/>
  <c r="FK370" i="1"/>
  <c r="HG365" i="1"/>
  <c r="GY294" i="1"/>
  <c r="HG294" i="1"/>
  <c r="GN370" i="1"/>
  <c r="HI370" i="1" s="1"/>
  <c r="FR370" i="1"/>
  <c r="GV370" i="1"/>
  <c r="HQ370" i="1" s="1"/>
  <c r="FV374" i="1"/>
  <c r="FN370" i="1"/>
  <c r="HD370" i="1" s="1"/>
  <c r="GF374" i="1"/>
  <c r="HA374" i="1" s="1"/>
  <c r="FS294" i="1"/>
  <c r="HI294" i="1" s="1"/>
  <c r="FL370" i="1"/>
  <c r="GO374" i="1"/>
  <c r="HJ374" i="1" s="1"/>
  <c r="FO294" i="1"/>
  <c r="HE294" i="1" s="1"/>
  <c r="GU374" i="1"/>
  <c r="FO374" i="1"/>
  <c r="FM374" i="1"/>
  <c r="FR294" i="1"/>
  <c r="GS370" i="1"/>
  <c r="GX365" i="1"/>
  <c r="HL374" i="1" l="1"/>
  <c r="HC374" i="1"/>
  <c r="GY374" i="1"/>
  <c r="HP374" i="1"/>
  <c r="HB294" i="1"/>
  <c r="HP370" i="1"/>
  <c r="HA370" i="1"/>
  <c r="HK374" i="1"/>
  <c r="HQ374" i="1"/>
  <c r="HF294" i="1"/>
  <c r="HD294" i="1"/>
  <c r="AG200" i="1" l="1"/>
  <c r="R200" i="1"/>
  <c r="AD200" i="1"/>
  <c r="AE200" i="1"/>
  <c r="AF200" i="1"/>
  <c r="U200" i="1"/>
  <c r="X200" i="1"/>
  <c r="AC200" i="1"/>
  <c r="W200" i="1"/>
  <c r="Q200" i="1"/>
  <c r="AH200" i="1"/>
  <c r="EM200" i="1" l="1"/>
  <c r="AL200" i="1"/>
  <c r="CW200" i="1"/>
  <c r="GC200" i="1" s="1"/>
  <c r="DR200" i="1"/>
  <c r="CB200" i="1"/>
  <c r="BG200" i="1"/>
  <c r="V200" i="1"/>
  <c r="FC200" i="1"/>
  <c r="BB200" i="1"/>
  <c r="DM200" i="1"/>
  <c r="GS200" i="1" s="1"/>
  <c r="EH200" i="1"/>
  <c r="CR200" i="1"/>
  <c r="BW200" i="1"/>
  <c r="AR200" i="1"/>
  <c r="ES200" i="1"/>
  <c r="DC200" i="1"/>
  <c r="CH200" i="1"/>
  <c r="DX200" i="1"/>
  <c r="BM200" i="1"/>
  <c r="Y200" i="1"/>
  <c r="AJ200" i="1"/>
  <c r="EY200" i="1"/>
  <c r="AX200" i="1"/>
  <c r="FT200" i="1" s="1"/>
  <c r="DI200" i="1"/>
  <c r="GO200" i="1" s="1"/>
  <c r="HJ200" i="1" s="1"/>
  <c r="CN200" i="1"/>
  <c r="ED200" i="1"/>
  <c r="BS200" i="1"/>
  <c r="FB200" i="1"/>
  <c r="BA200" i="1"/>
  <c r="DL200" i="1"/>
  <c r="CQ200" i="1"/>
  <c r="EG200" i="1"/>
  <c r="BV200" i="1"/>
  <c r="T200" i="1"/>
  <c r="AB200" i="1"/>
  <c r="ET200" i="1"/>
  <c r="AS200" i="1"/>
  <c r="DD200" i="1"/>
  <c r="GJ200" i="1" s="1"/>
  <c r="CI200" i="1"/>
  <c r="DY200" i="1"/>
  <c r="BN200" i="1"/>
  <c r="AZ200" i="1"/>
  <c r="FA200" i="1"/>
  <c r="DK200" i="1"/>
  <c r="GQ200" i="1" s="1"/>
  <c r="EF200" i="1"/>
  <c r="CP200" i="1"/>
  <c r="BU200" i="1"/>
  <c r="EQ200" i="1"/>
  <c r="AP200" i="1"/>
  <c r="DA200" i="1"/>
  <c r="GG200" i="1" s="1"/>
  <c r="DV200" i="1"/>
  <c r="CF200" i="1"/>
  <c r="BK200" i="1"/>
  <c r="AY200" i="1"/>
  <c r="EZ200" i="1"/>
  <c r="DJ200" i="1"/>
  <c r="GP200" i="1" s="1"/>
  <c r="EE200" i="1"/>
  <c r="CO200" i="1"/>
  <c r="BT200" i="1"/>
  <c r="Z200" i="1"/>
  <c r="AI200" i="1"/>
  <c r="EN200" i="1"/>
  <c r="AM200" i="1"/>
  <c r="CX200" i="1"/>
  <c r="GD200" i="1" s="1"/>
  <c r="DS200" i="1"/>
  <c r="CC200" i="1"/>
  <c r="BH200" i="1"/>
  <c r="FD200" i="1"/>
  <c r="BC200" i="1"/>
  <c r="DN200" i="1"/>
  <c r="EI200" i="1"/>
  <c r="CS200" i="1"/>
  <c r="BX200" i="1"/>
  <c r="S200" i="1"/>
  <c r="AA200" i="1"/>
  <c r="Q201" i="1"/>
  <c r="S201" i="1"/>
  <c r="R201" i="1"/>
  <c r="AD201" i="1"/>
  <c r="AC201" i="1"/>
  <c r="Z201" i="1"/>
  <c r="AG201" i="1"/>
  <c r="AB201" i="1"/>
  <c r="V201" i="1"/>
  <c r="U201" i="1"/>
  <c r="AE201" i="1"/>
  <c r="Y201" i="1"/>
  <c r="T201" i="1"/>
  <c r="ER201" i="1" l="1"/>
  <c r="AQ201" i="1"/>
  <c r="BL201" i="1"/>
  <c r="DB201" i="1"/>
  <c r="DW201" i="1"/>
  <c r="CG201" i="1"/>
  <c r="EZ201" i="1"/>
  <c r="AY201" i="1"/>
  <c r="BT201" i="1"/>
  <c r="CO201" i="1"/>
  <c r="DJ201" i="1"/>
  <c r="GP201" i="1" s="1"/>
  <c r="EE201" i="1"/>
  <c r="GR200" i="1"/>
  <c r="GI200" i="1"/>
  <c r="X201" i="1"/>
  <c r="AF201" i="1"/>
  <c r="FY200" i="1"/>
  <c r="FU200" i="1"/>
  <c r="EX200" i="1"/>
  <c r="AW200" i="1"/>
  <c r="DH200" i="1"/>
  <c r="GN200" i="1" s="1"/>
  <c r="EC200" i="1"/>
  <c r="CM200" i="1"/>
  <c r="BR200" i="1"/>
  <c r="FF200" i="1"/>
  <c r="BE200" i="1"/>
  <c r="DP200" i="1"/>
  <c r="EK200" i="1"/>
  <c r="CU200" i="1"/>
  <c r="BZ200" i="1"/>
  <c r="AQ200" i="1"/>
  <c r="ER200" i="1"/>
  <c r="DB200" i="1"/>
  <c r="GH200" i="1" s="1"/>
  <c r="DW200" i="1"/>
  <c r="CG200" i="1"/>
  <c r="BL200" i="1"/>
  <c r="AJ201" i="1"/>
  <c r="EX201" i="1"/>
  <c r="AW201" i="1"/>
  <c r="BR201" i="1"/>
  <c r="EC201" i="1"/>
  <c r="CM201" i="1"/>
  <c r="DH201" i="1"/>
  <c r="EN201" i="1"/>
  <c r="AM201" i="1"/>
  <c r="BH201" i="1"/>
  <c r="CC201" i="1"/>
  <c r="DS201" i="1"/>
  <c r="CX201" i="1"/>
  <c r="GY200" i="1"/>
  <c r="W201" i="1"/>
  <c r="AA201" i="1"/>
  <c r="AH201" i="1"/>
  <c r="FO200" i="1"/>
  <c r="EP200" i="1"/>
  <c r="AO200" i="1"/>
  <c r="DU200" i="1"/>
  <c r="CE200" i="1"/>
  <c r="CZ200" i="1"/>
  <c r="GF200" i="1" s="1"/>
  <c r="HA200" i="1" s="1"/>
  <c r="BJ200" i="1"/>
  <c r="FK200" i="1" s="1"/>
  <c r="EU200" i="1"/>
  <c r="AT200" i="1"/>
  <c r="DE200" i="1"/>
  <c r="GK200" i="1" s="1"/>
  <c r="DZ200" i="1"/>
  <c r="CJ200" i="1"/>
  <c r="BO200" i="1"/>
  <c r="FX200" i="1"/>
  <c r="EP201" i="1"/>
  <c r="AO201" i="1"/>
  <c r="CE201" i="1"/>
  <c r="BJ201" i="1"/>
  <c r="DU201" i="1"/>
  <c r="CZ201" i="1"/>
  <c r="GF201" i="1" s="1"/>
  <c r="FC201" i="1"/>
  <c r="BB201" i="1"/>
  <c r="FX201" i="1" s="1"/>
  <c r="HN201" i="1" s="1"/>
  <c r="BW201" i="1"/>
  <c r="DM201" i="1"/>
  <c r="GS201" i="1" s="1"/>
  <c r="EH201" i="1"/>
  <c r="CR201" i="1"/>
  <c r="EO201" i="1"/>
  <c r="AN201" i="1"/>
  <c r="BI201" i="1"/>
  <c r="CD201" i="1"/>
  <c r="CY201" i="1"/>
  <c r="DT201" i="1"/>
  <c r="GT200" i="1"/>
  <c r="HK200" i="1"/>
  <c r="AT201" i="1"/>
  <c r="EU201" i="1"/>
  <c r="CJ201" i="1"/>
  <c r="BO201" i="1"/>
  <c r="DE201" i="1"/>
  <c r="GK201" i="1" s="1"/>
  <c r="DZ201" i="1"/>
  <c r="EV201" i="1"/>
  <c r="BP201" i="1"/>
  <c r="AU201" i="1"/>
  <c r="FQ201" i="1" s="1"/>
  <c r="CK201" i="1"/>
  <c r="DF201" i="1"/>
  <c r="GL201" i="1" s="1"/>
  <c r="EA201" i="1"/>
  <c r="EM201" i="1"/>
  <c r="AL201" i="1"/>
  <c r="CB201" i="1"/>
  <c r="BG201" i="1"/>
  <c r="CW201" i="1"/>
  <c r="GC201" i="1" s="1"/>
  <c r="DR201" i="1"/>
  <c r="EW200" i="1"/>
  <c r="AV200" i="1"/>
  <c r="DG200" i="1"/>
  <c r="EB200" i="1"/>
  <c r="CL200" i="1"/>
  <c r="BQ200" i="1"/>
  <c r="FE200" i="1"/>
  <c r="BD200" i="1"/>
  <c r="DO200" i="1"/>
  <c r="GU200" i="1" s="1"/>
  <c r="EJ200" i="1"/>
  <c r="CT200" i="1"/>
  <c r="BY200" i="1"/>
  <c r="FV200" i="1"/>
  <c r="HL200" i="1" s="1"/>
  <c r="FW200" i="1"/>
  <c r="FN200" i="1"/>
  <c r="FA201" i="1"/>
  <c r="AZ201" i="1"/>
  <c r="FV201" i="1" s="1"/>
  <c r="CP201" i="1"/>
  <c r="BU201" i="1"/>
  <c r="DK201" i="1"/>
  <c r="EF201" i="1"/>
  <c r="AI201" i="1"/>
  <c r="HE200" i="1"/>
  <c r="HN200" i="1"/>
  <c r="EQ201" i="1"/>
  <c r="AP201" i="1"/>
  <c r="FL201" i="1" s="1"/>
  <c r="BK201" i="1"/>
  <c r="CF201" i="1"/>
  <c r="DA201" i="1"/>
  <c r="DV201" i="1"/>
  <c r="EY201" i="1"/>
  <c r="AX201" i="1"/>
  <c r="BS201" i="1"/>
  <c r="CN201" i="1"/>
  <c r="DI201" i="1"/>
  <c r="ED201" i="1"/>
  <c r="EO200" i="1"/>
  <c r="AN200" i="1"/>
  <c r="CY200" i="1"/>
  <c r="DT200" i="1"/>
  <c r="CD200" i="1"/>
  <c r="BI200" i="1"/>
  <c r="FI200" i="1"/>
  <c r="EV200" i="1"/>
  <c r="AU200" i="1"/>
  <c r="DF200" i="1"/>
  <c r="GL200" i="1" s="1"/>
  <c r="CK200" i="1"/>
  <c r="EA200" i="1"/>
  <c r="BP200" i="1"/>
  <c r="FL200" i="1"/>
  <c r="HB200" i="1" s="1"/>
  <c r="FH200" i="1"/>
  <c r="GX200" i="1" s="1"/>
  <c r="AA202" i="1"/>
  <c r="AI202" i="1"/>
  <c r="R202" i="1"/>
  <c r="U202" i="1"/>
  <c r="AB202" i="1"/>
  <c r="Q202" i="1"/>
  <c r="X202" i="1"/>
  <c r="AE202" i="1"/>
  <c r="W202" i="1"/>
  <c r="Y202" i="1"/>
  <c r="V202" i="1"/>
  <c r="Z202" i="1"/>
  <c r="Q281" i="1"/>
  <c r="R191" i="1"/>
  <c r="AL281" i="1" l="1"/>
  <c r="CB281" i="1"/>
  <c r="BG281" i="1"/>
  <c r="CW281" i="1"/>
  <c r="EM281" i="1"/>
  <c r="DR281" i="1"/>
  <c r="V191" i="1"/>
  <c r="FA202" i="1"/>
  <c r="AZ202" i="1"/>
  <c r="CP202" i="1"/>
  <c r="BU202" i="1"/>
  <c r="DK202" i="1"/>
  <c r="EF202" i="1"/>
  <c r="FJ200" i="1"/>
  <c r="U191" i="1"/>
  <c r="AJ191" i="1"/>
  <c r="S202" i="1"/>
  <c r="AC202" i="1"/>
  <c r="AJ202" i="1"/>
  <c r="FQ200" i="1"/>
  <c r="GQ201" i="1"/>
  <c r="FH201" i="1"/>
  <c r="GX201" i="1" s="1"/>
  <c r="HO200" i="1"/>
  <c r="GN201" i="1"/>
  <c r="FM200" i="1"/>
  <c r="FU201" i="1"/>
  <c r="HK201" i="1" s="1"/>
  <c r="AD191" i="1"/>
  <c r="AH202" i="1"/>
  <c r="AC191" i="1"/>
  <c r="T202" i="1"/>
  <c r="GM200" i="1"/>
  <c r="GV200" i="1"/>
  <c r="HD200" i="1"/>
  <c r="AF191" i="1"/>
  <c r="AE191" i="1"/>
  <c r="AF202" i="1"/>
  <c r="AM202" i="1"/>
  <c r="CC202" i="1"/>
  <c r="BH202" i="1"/>
  <c r="EN202" i="1"/>
  <c r="CX202" i="1"/>
  <c r="DS202" i="1"/>
  <c r="FT201" i="1"/>
  <c r="FK201" i="1"/>
  <c r="HA201" i="1" s="1"/>
  <c r="FD201" i="1"/>
  <c r="BC201" i="1"/>
  <c r="FY201" i="1" s="1"/>
  <c r="BX201" i="1"/>
  <c r="CS201" i="1"/>
  <c r="DN201" i="1"/>
  <c r="EI201" i="1"/>
  <c r="W191" i="1"/>
  <c r="AA191" i="1"/>
  <c r="AU202" i="1"/>
  <c r="CK202" i="1"/>
  <c r="EV202" i="1"/>
  <c r="BP202" i="1"/>
  <c r="DF202" i="1"/>
  <c r="EA202" i="1"/>
  <c r="CI202" i="1"/>
  <c r="AS202" i="1"/>
  <c r="FO202" i="1" s="1"/>
  <c r="ET202" i="1"/>
  <c r="BN202" i="1"/>
  <c r="DD202" i="1"/>
  <c r="DY202" i="1"/>
  <c r="BD202" i="1"/>
  <c r="CT202" i="1"/>
  <c r="FE202" i="1"/>
  <c r="BY202" i="1"/>
  <c r="DO202" i="1"/>
  <c r="EJ202" i="1"/>
  <c r="GE200" i="1"/>
  <c r="GE201" i="1"/>
  <c r="GD201" i="1"/>
  <c r="HM200" i="1"/>
  <c r="AI191" i="1"/>
  <c r="AQ202" i="1"/>
  <c r="CG202" i="1"/>
  <c r="ER202" i="1"/>
  <c r="DB202" i="1"/>
  <c r="GH202" i="1" s="1"/>
  <c r="BL202" i="1"/>
  <c r="DW202" i="1"/>
  <c r="HG200" i="1"/>
  <c r="HL201" i="1"/>
  <c r="EW201" i="1"/>
  <c r="AV201" i="1"/>
  <c r="BQ201" i="1"/>
  <c r="CL201" i="1"/>
  <c r="DG201" i="1"/>
  <c r="GM201" i="1" s="1"/>
  <c r="EB201" i="1"/>
  <c r="HC200" i="1"/>
  <c r="Z191" i="1"/>
  <c r="S191" i="1"/>
  <c r="Y191" i="1"/>
  <c r="AT202" i="1"/>
  <c r="CJ202" i="1"/>
  <c r="EU202" i="1"/>
  <c r="DE202" i="1"/>
  <c r="BO202" i="1"/>
  <c r="DZ202" i="1"/>
  <c r="EX202" i="1"/>
  <c r="AW202" i="1"/>
  <c r="CM202" i="1"/>
  <c r="BR202" i="1"/>
  <c r="DH202" i="1"/>
  <c r="GN202" i="1" s="1"/>
  <c r="EC202" i="1"/>
  <c r="GG201" i="1"/>
  <c r="HB201" i="1" s="1"/>
  <c r="FZ200" i="1"/>
  <c r="HP200" i="1" s="1"/>
  <c r="FP200" i="1"/>
  <c r="HF200" i="1" s="1"/>
  <c r="FS201" i="1"/>
  <c r="HI201" i="1" s="1"/>
  <c r="FS200" i="1"/>
  <c r="HI200" i="1" s="1"/>
  <c r="FB201" i="1"/>
  <c r="BA201" i="1"/>
  <c r="CQ201" i="1"/>
  <c r="BV201" i="1"/>
  <c r="DL201" i="1"/>
  <c r="EG201" i="1"/>
  <c r="GH201" i="1"/>
  <c r="X191" i="1"/>
  <c r="AL202" i="1"/>
  <c r="FH202" i="1" s="1"/>
  <c r="CB202" i="1"/>
  <c r="EM202" i="1"/>
  <c r="CW202" i="1"/>
  <c r="BG202" i="1"/>
  <c r="DR202" i="1"/>
  <c r="AH191" i="1"/>
  <c r="AR202" i="1"/>
  <c r="FN202" i="1" s="1"/>
  <c r="CH202" i="1"/>
  <c r="ES202" i="1"/>
  <c r="BM202" i="1"/>
  <c r="DC202" i="1"/>
  <c r="DX202" i="1"/>
  <c r="FP201" i="1"/>
  <c r="HF201" i="1" s="1"/>
  <c r="ES201" i="1"/>
  <c r="CH201" i="1"/>
  <c r="AR201" i="1"/>
  <c r="DX201" i="1"/>
  <c r="BM201" i="1"/>
  <c r="DC201" i="1"/>
  <c r="CL202" i="1"/>
  <c r="AV202" i="1"/>
  <c r="FR202" i="1" s="1"/>
  <c r="EW202" i="1"/>
  <c r="DG202" i="1"/>
  <c r="BQ202" i="1"/>
  <c r="EB202" i="1"/>
  <c r="AG191" i="1"/>
  <c r="T191" i="1"/>
  <c r="AP202" i="1"/>
  <c r="CF202" i="1"/>
  <c r="EQ202" i="1"/>
  <c r="DA202" i="1"/>
  <c r="GG202" i="1" s="1"/>
  <c r="BK202" i="1"/>
  <c r="DV202" i="1"/>
  <c r="FE201" i="1"/>
  <c r="BD201" i="1"/>
  <c r="FZ201" i="1" s="1"/>
  <c r="HP201" i="1" s="1"/>
  <c r="CT201" i="1"/>
  <c r="DO201" i="1"/>
  <c r="GU201" i="1" s="1"/>
  <c r="EJ201" i="1"/>
  <c r="BY201" i="1"/>
  <c r="HG201" i="1"/>
  <c r="FJ201" i="1"/>
  <c r="CX191" i="1"/>
  <c r="BH191" i="1"/>
  <c r="CC191" i="1"/>
  <c r="EN191" i="1"/>
  <c r="AM191" i="1"/>
  <c r="DS191" i="1"/>
  <c r="GD191" i="1" s="1"/>
  <c r="Q191" i="1"/>
  <c r="AB191" i="1"/>
  <c r="AG202" i="1"/>
  <c r="AD202" i="1"/>
  <c r="GO201" i="1"/>
  <c r="FR200" i="1"/>
  <c r="FI201" i="1"/>
  <c r="GY201" i="1" s="1"/>
  <c r="FF201" i="1"/>
  <c r="BE201" i="1"/>
  <c r="BZ201" i="1"/>
  <c r="CU201" i="1"/>
  <c r="EK201" i="1"/>
  <c r="DP201" i="1"/>
  <c r="GA200" i="1"/>
  <c r="ET201" i="1"/>
  <c r="AS201" i="1"/>
  <c r="CI201" i="1"/>
  <c r="BN201" i="1"/>
  <c r="DD201" i="1"/>
  <c r="DY201" i="1"/>
  <c r="FM201" i="1"/>
  <c r="HC201" i="1" s="1"/>
  <c r="R192" i="1"/>
  <c r="Q193" i="1"/>
  <c r="AA192" i="1" l="1"/>
  <c r="AA281" i="1"/>
  <c r="AJ281" i="1"/>
  <c r="X90" i="1"/>
  <c r="AH90" i="1"/>
  <c r="AB192" i="1"/>
  <c r="Y192" i="1"/>
  <c r="Y281" i="1"/>
  <c r="AD281" i="1"/>
  <c r="AF281" i="1"/>
  <c r="Z90" i="1"/>
  <c r="Q90" i="1"/>
  <c r="BX191" i="1"/>
  <c r="CS191" i="1"/>
  <c r="DN191" i="1"/>
  <c r="FD191" i="1"/>
  <c r="BC191" i="1"/>
  <c r="EI191" i="1"/>
  <c r="DD191" i="1"/>
  <c r="CI191" i="1"/>
  <c r="BN191" i="1"/>
  <c r="ET191" i="1"/>
  <c r="AS191" i="1"/>
  <c r="DY191" i="1"/>
  <c r="GJ191" i="1" s="1"/>
  <c r="FS202" i="1"/>
  <c r="FM202" i="1"/>
  <c r="GU202" i="1"/>
  <c r="FQ202" i="1"/>
  <c r="BC202" i="1"/>
  <c r="CS202" i="1"/>
  <c r="FD202" i="1"/>
  <c r="BX202" i="1"/>
  <c r="DN202" i="1"/>
  <c r="EI202" i="1"/>
  <c r="DB191" i="1"/>
  <c r="ER191" i="1"/>
  <c r="BL191" i="1"/>
  <c r="CG191" i="1"/>
  <c r="AQ191" i="1"/>
  <c r="DW191" i="1"/>
  <c r="GH191" i="1" s="1"/>
  <c r="AG192" i="1"/>
  <c r="AB90" i="1"/>
  <c r="DH191" i="1"/>
  <c r="BR191" i="1"/>
  <c r="EX191" i="1"/>
  <c r="CM191" i="1"/>
  <c r="AW191" i="1"/>
  <c r="EC191" i="1"/>
  <c r="GN191" i="1" s="1"/>
  <c r="CZ191" i="1"/>
  <c r="BJ191" i="1"/>
  <c r="EP191" i="1"/>
  <c r="CE191" i="1"/>
  <c r="AO191" i="1"/>
  <c r="DU191" i="1"/>
  <c r="GF191" i="1" s="1"/>
  <c r="DO191" i="1"/>
  <c r="GU191" i="1" s="1"/>
  <c r="BY191" i="1"/>
  <c r="FE191" i="1"/>
  <c r="CT191" i="1"/>
  <c r="BD191" i="1"/>
  <c r="EJ191" i="1"/>
  <c r="DG191" i="1"/>
  <c r="BQ191" i="1"/>
  <c r="EW191" i="1"/>
  <c r="CL191" i="1"/>
  <c r="AV191" i="1"/>
  <c r="EB191" i="1"/>
  <c r="GM191" i="1" s="1"/>
  <c r="Z192" i="1"/>
  <c r="AH281" i="1"/>
  <c r="U192" i="1"/>
  <c r="AE192" i="1"/>
  <c r="AE281" i="1"/>
  <c r="X281" i="1"/>
  <c r="AJ90" i="1"/>
  <c r="AA90" i="1"/>
  <c r="GV201" i="1"/>
  <c r="FI202" i="1"/>
  <c r="HQ200" i="1"/>
  <c r="DJ191" i="1"/>
  <c r="BT191" i="1"/>
  <c r="EZ191" i="1"/>
  <c r="CO191" i="1"/>
  <c r="AY191" i="1"/>
  <c r="EE191" i="1"/>
  <c r="GP191" i="1" s="1"/>
  <c r="FF191" i="1"/>
  <c r="DP191" i="1"/>
  <c r="BZ191" i="1"/>
  <c r="CU191" i="1"/>
  <c r="BE191" i="1"/>
  <c r="EK191" i="1"/>
  <c r="GV191" i="1" s="1"/>
  <c r="T192" i="1"/>
  <c r="AJ192" i="1"/>
  <c r="V281" i="1"/>
  <c r="U281" i="1"/>
  <c r="AD90" i="1"/>
  <c r="AE90" i="1"/>
  <c r="Y90" i="1"/>
  <c r="AY202" i="1"/>
  <c r="CO202" i="1"/>
  <c r="EZ202" i="1"/>
  <c r="BT202" i="1"/>
  <c r="DJ202" i="1"/>
  <c r="EE202" i="1"/>
  <c r="CW191" i="1"/>
  <c r="GC191" i="1" s="1"/>
  <c r="BG191" i="1"/>
  <c r="EM191" i="1"/>
  <c r="CB191" i="1"/>
  <c r="AL191" i="1"/>
  <c r="DR191" i="1"/>
  <c r="GZ201" i="1"/>
  <c r="DM191" i="1"/>
  <c r="BW191" i="1"/>
  <c r="FC191" i="1"/>
  <c r="CR191" i="1"/>
  <c r="BB191" i="1"/>
  <c r="FX191" i="1" s="1"/>
  <c r="EH191" i="1"/>
  <c r="GI201" i="1"/>
  <c r="GI202" i="1"/>
  <c r="HD202" i="1" s="1"/>
  <c r="DE191" i="1"/>
  <c r="BO191" i="1"/>
  <c r="EU191" i="1"/>
  <c r="CJ191" i="1"/>
  <c r="AT191" i="1"/>
  <c r="FP191" i="1" s="1"/>
  <c r="DZ191" i="1"/>
  <c r="BM191" i="1"/>
  <c r="ES191" i="1"/>
  <c r="DC191" i="1"/>
  <c r="CH191" i="1"/>
  <c r="AR191" i="1"/>
  <c r="DX191" i="1"/>
  <c r="CQ202" i="1"/>
  <c r="BA202" i="1"/>
  <c r="FB202" i="1"/>
  <c r="BV202" i="1"/>
  <c r="DL202" i="1"/>
  <c r="GR202" i="1" s="1"/>
  <c r="EG202" i="1"/>
  <c r="HH200" i="1"/>
  <c r="BE202" i="1"/>
  <c r="CU202" i="1"/>
  <c r="FF202" i="1"/>
  <c r="BZ202" i="1"/>
  <c r="DP202" i="1"/>
  <c r="EK202" i="1"/>
  <c r="GQ202" i="1"/>
  <c r="HL202" i="1" s="1"/>
  <c r="AI281" i="1"/>
  <c r="R281" i="1"/>
  <c r="AF90" i="1"/>
  <c r="V192" i="1"/>
  <c r="AF192" i="1"/>
  <c r="DR193" i="1"/>
  <c r="CW193" i="1"/>
  <c r="BG193" i="1"/>
  <c r="AL193" i="1"/>
  <c r="CB193" i="1"/>
  <c r="EM193" i="1"/>
  <c r="S192" i="1"/>
  <c r="AG281" i="1"/>
  <c r="AC281" i="1"/>
  <c r="AG90" i="1"/>
  <c r="V90" i="1"/>
  <c r="GJ201" i="1"/>
  <c r="FL202" i="1"/>
  <c r="HB202" i="1" s="1"/>
  <c r="GC202" i="1"/>
  <c r="GX202" i="1" s="1"/>
  <c r="GR201" i="1"/>
  <c r="FZ202" i="1"/>
  <c r="GL202" i="1"/>
  <c r="HJ201" i="1"/>
  <c r="AO202" i="1"/>
  <c r="CE202" i="1"/>
  <c r="EP202" i="1"/>
  <c r="BJ202" i="1"/>
  <c r="CZ202" i="1"/>
  <c r="DU202" i="1"/>
  <c r="EQ191" i="1"/>
  <c r="DA191" i="1"/>
  <c r="BK191" i="1"/>
  <c r="CF191" i="1"/>
  <c r="AP191" i="1"/>
  <c r="DV191" i="1"/>
  <c r="GG191" i="1" s="1"/>
  <c r="FV202" i="1"/>
  <c r="GC281" i="1"/>
  <c r="X192" i="1"/>
  <c r="CR202" i="1"/>
  <c r="BB202" i="1"/>
  <c r="FC202" i="1"/>
  <c r="DM202" i="1"/>
  <c r="BW202" i="1"/>
  <c r="EH202" i="1"/>
  <c r="FP202" i="1"/>
  <c r="CY191" i="1"/>
  <c r="BI191" i="1"/>
  <c r="EO191" i="1"/>
  <c r="CD191" i="1"/>
  <c r="AN191" i="1"/>
  <c r="DT191" i="1"/>
  <c r="GE191" i="1" s="1"/>
  <c r="HC202" i="1"/>
  <c r="BU191" i="1"/>
  <c r="FA191" i="1"/>
  <c r="DK191" i="1"/>
  <c r="CP191" i="1"/>
  <c r="AZ191" i="1"/>
  <c r="EF191" i="1"/>
  <c r="AX202" i="1"/>
  <c r="FT202" i="1" s="1"/>
  <c r="CN202" i="1"/>
  <c r="DI202" i="1"/>
  <c r="EY202" i="1"/>
  <c r="BS202" i="1"/>
  <c r="ED202" i="1"/>
  <c r="AI192" i="1"/>
  <c r="W192" i="1"/>
  <c r="BH192" i="1"/>
  <c r="CX192" i="1"/>
  <c r="EN192" i="1"/>
  <c r="CC192" i="1"/>
  <c r="DS192" i="1"/>
  <c r="AM192" i="1"/>
  <c r="AD192" i="1"/>
  <c r="T281" i="1"/>
  <c r="AB281" i="1"/>
  <c r="T90" i="1"/>
  <c r="AC90" i="1"/>
  <c r="GA201" i="1"/>
  <c r="HQ201" i="1" s="1"/>
  <c r="FI191" i="1"/>
  <c r="GY191" i="1" s="1"/>
  <c r="FN201" i="1"/>
  <c r="HD201" i="1" s="1"/>
  <c r="GK202" i="1"/>
  <c r="HF202" i="1" s="1"/>
  <c r="FR201" i="1"/>
  <c r="HH201" i="1" s="1"/>
  <c r="GZ200" i="1"/>
  <c r="GJ202" i="1"/>
  <c r="HE202" i="1" s="1"/>
  <c r="GT201" i="1"/>
  <c r="HO201" i="1" s="1"/>
  <c r="GD202" i="1"/>
  <c r="GY202" i="1" s="1"/>
  <c r="EY191" i="1"/>
  <c r="BS191" i="1"/>
  <c r="CN191" i="1"/>
  <c r="DI191" i="1"/>
  <c r="AX191" i="1"/>
  <c r="ED191" i="1"/>
  <c r="GO191" i="1" s="1"/>
  <c r="AC192" i="1"/>
  <c r="AH192" i="1"/>
  <c r="Q192" i="1"/>
  <c r="S281" i="1"/>
  <c r="Z281" i="1"/>
  <c r="W281" i="1"/>
  <c r="R90" i="1"/>
  <c r="S90" i="1"/>
  <c r="FO201" i="1"/>
  <c r="GM202" i="1"/>
  <c r="HH202" i="1" s="1"/>
  <c r="FW201" i="1"/>
  <c r="HM201" i="1" s="1"/>
  <c r="HI202" i="1"/>
  <c r="BP191" i="1"/>
  <c r="EV191" i="1"/>
  <c r="CK191" i="1"/>
  <c r="DF191" i="1"/>
  <c r="AU191" i="1"/>
  <c r="EA191" i="1"/>
  <c r="GL191" i="1" s="1"/>
  <c r="FB191" i="1"/>
  <c r="DL191" i="1"/>
  <c r="BV191" i="1"/>
  <c r="CQ191" i="1"/>
  <c r="BA191" i="1"/>
  <c r="EG191" i="1"/>
  <c r="GR191" i="1" s="1"/>
  <c r="CD202" i="1"/>
  <c r="AN202" i="1"/>
  <c r="FJ202" i="1" s="1"/>
  <c r="EO202" i="1"/>
  <c r="CY202" i="1"/>
  <c r="BI202" i="1"/>
  <c r="DT202" i="1"/>
  <c r="FH281" i="1"/>
  <c r="R193" i="1"/>
  <c r="V193" i="1" l="1"/>
  <c r="CX193" i="1"/>
  <c r="DS193" i="1"/>
  <c r="BH193" i="1"/>
  <c r="AM193" i="1"/>
  <c r="CC193" i="1"/>
  <c r="EN193" i="1"/>
  <c r="GD193" i="1" s="1"/>
  <c r="Y193" i="1"/>
  <c r="FT191" i="1"/>
  <c r="HJ191" i="1" s="1"/>
  <c r="BJ281" i="1"/>
  <c r="AO281" i="1"/>
  <c r="FK281" i="1" s="1"/>
  <c r="CE281" i="1"/>
  <c r="CZ281" i="1"/>
  <c r="DU281" i="1"/>
  <c r="EP281" i="1"/>
  <c r="GD192" i="1"/>
  <c r="BS281" i="1"/>
  <c r="AX281" i="1"/>
  <c r="ED281" i="1"/>
  <c r="DI281" i="1"/>
  <c r="EY281" i="1"/>
  <c r="CN281" i="1"/>
  <c r="FH193" i="1"/>
  <c r="CQ90" i="1"/>
  <c r="DL90" i="1"/>
  <c r="BA90" i="1"/>
  <c r="EG90" i="1"/>
  <c r="BV90" i="1"/>
  <c r="FB90" i="1"/>
  <c r="GV202" i="1"/>
  <c r="GP202" i="1"/>
  <c r="GA191" i="1"/>
  <c r="HQ191" i="1" s="1"/>
  <c r="BU281" i="1"/>
  <c r="AZ281" i="1"/>
  <c r="CP281" i="1"/>
  <c r="EF281" i="1"/>
  <c r="DK281" i="1"/>
  <c r="GQ281" i="1" s="1"/>
  <c r="FA281" i="1"/>
  <c r="BP192" i="1"/>
  <c r="EV192" i="1"/>
  <c r="DF192" i="1"/>
  <c r="CK192" i="1"/>
  <c r="EA192" i="1"/>
  <c r="AU192" i="1"/>
  <c r="FK191" i="1"/>
  <c r="HA191" i="1" s="1"/>
  <c r="FM191" i="1"/>
  <c r="HC191" i="1" s="1"/>
  <c r="FO191" i="1"/>
  <c r="HE191" i="1" s="1"/>
  <c r="AL90" i="1"/>
  <c r="EM90" i="1"/>
  <c r="DR90" i="1"/>
  <c r="CB90" i="1"/>
  <c r="BG90" i="1"/>
  <c r="CW90" i="1"/>
  <c r="GC90" i="1" s="1"/>
  <c r="AT281" i="1"/>
  <c r="CJ281" i="1"/>
  <c r="BO281" i="1"/>
  <c r="DE281" i="1"/>
  <c r="DZ281" i="1"/>
  <c r="EU281" i="1"/>
  <c r="DD90" i="1"/>
  <c r="CI90" i="1"/>
  <c r="AS90" i="1"/>
  <c r="DY90" i="1"/>
  <c r="BN90" i="1"/>
  <c r="ET90" i="1"/>
  <c r="AJ193" i="1"/>
  <c r="AH193" i="1"/>
  <c r="AA193" i="1"/>
  <c r="GE202" i="1"/>
  <c r="GZ202" i="1" s="1"/>
  <c r="BH90" i="1"/>
  <c r="EN90" i="1"/>
  <c r="DS90" i="1"/>
  <c r="AM90" i="1"/>
  <c r="FI90" i="1" s="1"/>
  <c r="CX90" i="1"/>
  <c r="GD90" i="1" s="1"/>
  <c r="CC90" i="1"/>
  <c r="BG192" i="1"/>
  <c r="EM192" i="1"/>
  <c r="CW192" i="1"/>
  <c r="CB192" i="1"/>
  <c r="DR192" i="1"/>
  <c r="AL192" i="1"/>
  <c r="FH192" i="1" s="1"/>
  <c r="GO202" i="1"/>
  <c r="HJ202" i="1" s="1"/>
  <c r="DD192" i="1"/>
  <c r="BN192" i="1"/>
  <c r="ET192" i="1"/>
  <c r="CI192" i="1"/>
  <c r="DY192" i="1"/>
  <c r="AS192" i="1"/>
  <c r="FO192" i="1" s="1"/>
  <c r="GA202" i="1"/>
  <c r="EU90" i="1"/>
  <c r="DZ90" i="1"/>
  <c r="AT90" i="1"/>
  <c r="FP90" i="1" s="1"/>
  <c r="CJ90" i="1"/>
  <c r="DE90" i="1"/>
  <c r="BO90" i="1"/>
  <c r="BL281" i="1"/>
  <c r="AQ281" i="1"/>
  <c r="FM281" i="1" s="1"/>
  <c r="HC281" i="1" s="1"/>
  <c r="CG281" i="1"/>
  <c r="DW281" i="1"/>
  <c r="DB281" i="1"/>
  <c r="GH281" i="1" s="1"/>
  <c r="ER281" i="1"/>
  <c r="AC193" i="1"/>
  <c r="AE193" i="1"/>
  <c r="ED90" i="1"/>
  <c r="EY90" i="1"/>
  <c r="BS90" i="1"/>
  <c r="AX90" i="1"/>
  <c r="CN90" i="1"/>
  <c r="DI90" i="1"/>
  <c r="EZ192" i="1"/>
  <c r="BT192" i="1"/>
  <c r="DJ192" i="1"/>
  <c r="CO192" i="1"/>
  <c r="EE192" i="1"/>
  <c r="GP192" i="1" s="1"/>
  <c r="AY192" i="1"/>
  <c r="BM192" i="1"/>
  <c r="DC192" i="1"/>
  <c r="ES192" i="1"/>
  <c r="CH192" i="1"/>
  <c r="DX192" i="1"/>
  <c r="AR192" i="1"/>
  <c r="HG202" i="1"/>
  <c r="BB281" i="1"/>
  <c r="CR281" i="1"/>
  <c r="BW281" i="1"/>
  <c r="DM281" i="1"/>
  <c r="EH281" i="1"/>
  <c r="FC281" i="1"/>
  <c r="GC193" i="1"/>
  <c r="AM281" i="1"/>
  <c r="FI281" i="1" s="1"/>
  <c r="CC281" i="1"/>
  <c r="BH281" i="1"/>
  <c r="CX281" i="1"/>
  <c r="DS281" i="1"/>
  <c r="EN281" i="1"/>
  <c r="FW202" i="1"/>
  <c r="GK191" i="1"/>
  <c r="GS191" i="1"/>
  <c r="HN191" i="1" s="1"/>
  <c r="FH191" i="1"/>
  <c r="GX191" i="1" s="1"/>
  <c r="CL90" i="1"/>
  <c r="DG90" i="1"/>
  <c r="EB90" i="1"/>
  <c r="AV90" i="1"/>
  <c r="FR90" i="1" s="1"/>
  <c r="BQ90" i="1"/>
  <c r="EW90" i="1"/>
  <c r="BU192" i="1"/>
  <c r="DK192" i="1"/>
  <c r="FA192" i="1"/>
  <c r="CP192" i="1"/>
  <c r="EF192" i="1"/>
  <c r="AZ192" i="1"/>
  <c r="FV192" i="1" s="1"/>
  <c r="FZ191" i="1"/>
  <c r="HP191" i="1" s="1"/>
  <c r="FY202" i="1"/>
  <c r="EV90" i="1"/>
  <c r="BP90" i="1"/>
  <c r="DF90" i="1"/>
  <c r="EA90" i="1"/>
  <c r="AU90" i="1"/>
  <c r="CK90" i="1"/>
  <c r="BO192" i="1"/>
  <c r="DE192" i="1"/>
  <c r="EU192" i="1"/>
  <c r="CJ192" i="1"/>
  <c r="DZ192" i="1"/>
  <c r="AT192" i="1"/>
  <c r="BE281" i="1"/>
  <c r="CU281" i="1"/>
  <c r="BZ281" i="1"/>
  <c r="EK281" i="1"/>
  <c r="DP281" i="1"/>
  <c r="GV281" i="1" s="1"/>
  <c r="FF281" i="1"/>
  <c r="BM281" i="1"/>
  <c r="AR281" i="1"/>
  <c r="CH281" i="1"/>
  <c r="DC281" i="1"/>
  <c r="GI281" i="1" s="1"/>
  <c r="DX281" i="1"/>
  <c r="ES281" i="1"/>
  <c r="HF191" i="1"/>
  <c r="EF90" i="1"/>
  <c r="FA90" i="1"/>
  <c r="CP90" i="1"/>
  <c r="AZ90" i="1"/>
  <c r="FV90" i="1" s="1"/>
  <c r="HL90" i="1" s="1"/>
  <c r="DK90" i="1"/>
  <c r="GQ90" i="1" s="1"/>
  <c r="BU90" i="1"/>
  <c r="BZ192" i="1"/>
  <c r="DP192" i="1"/>
  <c r="FF192" i="1"/>
  <c r="CU192" i="1"/>
  <c r="EK192" i="1"/>
  <c r="BE192" i="1"/>
  <c r="GA192" i="1" s="1"/>
  <c r="AW90" i="1"/>
  <c r="EC90" i="1"/>
  <c r="BR90" i="1"/>
  <c r="EX90" i="1"/>
  <c r="DH90" i="1"/>
  <c r="GN90" i="1" s="1"/>
  <c r="CM90" i="1"/>
  <c r="U90" i="1"/>
  <c r="BX192" i="1"/>
  <c r="FD192" i="1"/>
  <c r="DN192" i="1"/>
  <c r="GT192" i="1" s="1"/>
  <c r="CS192" i="1"/>
  <c r="EI192" i="1"/>
  <c r="BC192" i="1"/>
  <c r="AD193" i="1"/>
  <c r="T193" i="1"/>
  <c r="Z193" i="1"/>
  <c r="FQ191" i="1"/>
  <c r="HG191" i="1" s="1"/>
  <c r="HE201" i="1"/>
  <c r="AO90" i="1"/>
  <c r="DU90" i="1"/>
  <c r="EP90" i="1"/>
  <c r="CZ90" i="1"/>
  <c r="BJ90" i="1"/>
  <c r="CE90" i="1"/>
  <c r="FI192" i="1"/>
  <c r="GY192" i="1" s="1"/>
  <c r="BY192" i="1"/>
  <c r="DO192" i="1"/>
  <c r="FE192" i="1"/>
  <c r="CT192" i="1"/>
  <c r="EJ192" i="1"/>
  <c r="BD192" i="1"/>
  <c r="FZ192" i="1" s="1"/>
  <c r="GQ191" i="1"/>
  <c r="FJ191" i="1"/>
  <c r="GZ191" i="1" s="1"/>
  <c r="FX202" i="1"/>
  <c r="GF202" i="1"/>
  <c r="AQ90" i="1"/>
  <c r="FM90" i="1" s="1"/>
  <c r="DW90" i="1"/>
  <c r="CG90" i="1"/>
  <c r="BL90" i="1"/>
  <c r="DB90" i="1"/>
  <c r="ER90" i="1"/>
  <c r="CY192" i="1"/>
  <c r="BI192" i="1"/>
  <c r="CD192" i="1"/>
  <c r="EO192" i="1"/>
  <c r="DT192" i="1"/>
  <c r="AN192" i="1"/>
  <c r="BV192" i="1"/>
  <c r="DL192" i="1"/>
  <c r="FB192" i="1"/>
  <c r="CQ192" i="1"/>
  <c r="EG192" i="1"/>
  <c r="BA192" i="1"/>
  <c r="BD281" i="1"/>
  <c r="CT281" i="1"/>
  <c r="BY281" i="1"/>
  <c r="DO281" i="1"/>
  <c r="FE281" i="1"/>
  <c r="EJ281" i="1"/>
  <c r="GI191" i="1"/>
  <c r="FU202" i="1"/>
  <c r="BE90" i="1"/>
  <c r="EK90" i="1"/>
  <c r="BZ90" i="1"/>
  <c r="FF90" i="1"/>
  <c r="DP90" i="1"/>
  <c r="CU90" i="1"/>
  <c r="GA90" i="1" s="1"/>
  <c r="BK192" i="1"/>
  <c r="DA192" i="1"/>
  <c r="GG192" i="1" s="1"/>
  <c r="EQ192" i="1"/>
  <c r="CF192" i="1"/>
  <c r="DV192" i="1"/>
  <c r="AP192" i="1"/>
  <c r="FR191" i="1"/>
  <c r="HH191" i="1" s="1"/>
  <c r="HP202" i="1"/>
  <c r="BA281" i="1"/>
  <c r="FW281" i="1" s="1"/>
  <c r="CQ281" i="1"/>
  <c r="BV281" i="1"/>
  <c r="EG281" i="1"/>
  <c r="DL281" i="1"/>
  <c r="FB281" i="1"/>
  <c r="BR192" i="1"/>
  <c r="DH192" i="1"/>
  <c r="EX192" i="1"/>
  <c r="CM192" i="1"/>
  <c r="EC192" i="1"/>
  <c r="AW192" i="1"/>
  <c r="FS192" i="1" s="1"/>
  <c r="AV281" i="1"/>
  <c r="CL281" i="1"/>
  <c r="BQ281" i="1"/>
  <c r="EB281" i="1"/>
  <c r="DG281" i="1"/>
  <c r="GM281" i="1" s="1"/>
  <c r="EW281" i="1"/>
  <c r="AB193" i="1"/>
  <c r="W193" i="1"/>
  <c r="S193" i="1"/>
  <c r="U193" i="1"/>
  <c r="CK281" i="1"/>
  <c r="BP281" i="1"/>
  <c r="DF281" i="1"/>
  <c r="EA281" i="1"/>
  <c r="AU281" i="1"/>
  <c r="EV281" i="1"/>
  <c r="BS192" i="1"/>
  <c r="DI192" i="1"/>
  <c r="GO192" i="1" s="1"/>
  <c r="EY192" i="1"/>
  <c r="CN192" i="1"/>
  <c r="ED192" i="1"/>
  <c r="AX192" i="1"/>
  <c r="FV191" i="1"/>
  <c r="HL191" i="1" s="1"/>
  <c r="GS202" i="1"/>
  <c r="HN202" i="1" s="1"/>
  <c r="FK202" i="1"/>
  <c r="FN191" i="1"/>
  <c r="AY90" i="1"/>
  <c r="CO90" i="1"/>
  <c r="EE90" i="1"/>
  <c r="EZ90" i="1"/>
  <c r="BT90" i="1"/>
  <c r="DJ90" i="1"/>
  <c r="GP90" i="1" s="1"/>
  <c r="BJ192" i="1"/>
  <c r="CZ192" i="1"/>
  <c r="GF192" i="1" s="1"/>
  <c r="EP192" i="1"/>
  <c r="CE192" i="1"/>
  <c r="DU192" i="1"/>
  <c r="AO192" i="1"/>
  <c r="BW192" i="1"/>
  <c r="DM192" i="1"/>
  <c r="FC192" i="1"/>
  <c r="CR192" i="1"/>
  <c r="EH192" i="1"/>
  <c r="BB192" i="1"/>
  <c r="FX192" i="1" s="1"/>
  <c r="GT191" i="1"/>
  <c r="AG193" i="1"/>
  <c r="AI193" i="1"/>
  <c r="AF193" i="1"/>
  <c r="W90" i="1"/>
  <c r="GX281" i="1"/>
  <c r="FW191" i="1"/>
  <c r="HM191" i="1" s="1"/>
  <c r="AW281" i="1"/>
  <c r="CM281" i="1"/>
  <c r="BR281" i="1"/>
  <c r="EC281" i="1"/>
  <c r="DH281" i="1"/>
  <c r="GN281" i="1" s="1"/>
  <c r="EX281" i="1"/>
  <c r="FL191" i="1"/>
  <c r="HB191" i="1" s="1"/>
  <c r="FC90" i="1"/>
  <c r="BB90" i="1"/>
  <c r="FX90" i="1" s="1"/>
  <c r="EH90" i="1"/>
  <c r="CR90" i="1"/>
  <c r="DM90" i="1"/>
  <c r="BW90" i="1"/>
  <c r="BL192" i="1"/>
  <c r="ER192" i="1"/>
  <c r="DB192" i="1"/>
  <c r="CG192" i="1"/>
  <c r="DW192" i="1"/>
  <c r="GH192" i="1" s="1"/>
  <c r="AQ192" i="1"/>
  <c r="FU191" i="1"/>
  <c r="HK191" i="1" s="1"/>
  <c r="AS281" i="1"/>
  <c r="FO281" i="1" s="1"/>
  <c r="CI281" i="1"/>
  <c r="BN281" i="1"/>
  <c r="DY281" i="1"/>
  <c r="DD281" i="1"/>
  <c r="ET281" i="1"/>
  <c r="BX281" i="1"/>
  <c r="BC281" i="1"/>
  <c r="CS281" i="1"/>
  <c r="EI281" i="1"/>
  <c r="DN281" i="1"/>
  <c r="GT281" i="1" s="1"/>
  <c r="FD281" i="1"/>
  <c r="FS191" i="1"/>
  <c r="HI191" i="1" s="1"/>
  <c r="GT202" i="1"/>
  <c r="HO202" i="1" s="1"/>
  <c r="FY191" i="1"/>
  <c r="HO191" i="1" s="1"/>
  <c r="BT281" i="1"/>
  <c r="AY281" i="1"/>
  <c r="FU281" i="1" s="1"/>
  <c r="CO281" i="1"/>
  <c r="EE281" i="1"/>
  <c r="DJ281" i="1"/>
  <c r="EZ281" i="1"/>
  <c r="FD90" i="1"/>
  <c r="BX90" i="1"/>
  <c r="EI90" i="1"/>
  <c r="DN90" i="1"/>
  <c r="BC90" i="1"/>
  <c r="CS90" i="1"/>
  <c r="BQ192" i="1"/>
  <c r="DG192" i="1"/>
  <c r="EW192" i="1"/>
  <c r="CL192" i="1"/>
  <c r="EB192" i="1"/>
  <c r="AV192" i="1"/>
  <c r="FR192" i="1" s="1"/>
  <c r="X193" i="1"/>
  <c r="AI90" i="1"/>
  <c r="CY90" i="1"/>
  <c r="GE90" i="1" s="1"/>
  <c r="BI90" i="1"/>
  <c r="EO90" i="1"/>
  <c r="DT90" i="1"/>
  <c r="AN90" i="1"/>
  <c r="CD90" i="1"/>
  <c r="AN281" i="1"/>
  <c r="CD281" i="1"/>
  <c r="BI281" i="1"/>
  <c r="DT281" i="1"/>
  <c r="CY281" i="1"/>
  <c r="EO281" i="1"/>
  <c r="HM202" i="1"/>
  <c r="CF281" i="1"/>
  <c r="BK281" i="1"/>
  <c r="DV281" i="1"/>
  <c r="DA281" i="1"/>
  <c r="GG281" i="1" s="1"/>
  <c r="AP281" i="1"/>
  <c r="FL281" i="1" s="1"/>
  <c r="EQ281" i="1"/>
  <c r="GE281" i="1" l="1"/>
  <c r="GM192" i="1"/>
  <c r="FY281" i="1"/>
  <c r="HO281" i="1" s="1"/>
  <c r="GS90" i="1"/>
  <c r="EG193" i="1"/>
  <c r="DL193" i="1"/>
  <c r="BV193" i="1"/>
  <c r="BA193" i="1"/>
  <c r="CQ193" i="1"/>
  <c r="FB193" i="1"/>
  <c r="FU90" i="1"/>
  <c r="HK90" i="1" s="1"/>
  <c r="FZ281" i="1"/>
  <c r="GE192" i="1"/>
  <c r="GU192" i="1"/>
  <c r="GF90" i="1"/>
  <c r="CZ193" i="1"/>
  <c r="DU193" i="1"/>
  <c r="BJ193" i="1"/>
  <c r="AO193" i="1"/>
  <c r="CE193" i="1"/>
  <c r="EP193" i="1"/>
  <c r="GF193" i="1" s="1"/>
  <c r="GK192" i="1"/>
  <c r="FN192" i="1"/>
  <c r="FO90" i="1"/>
  <c r="FP281" i="1"/>
  <c r="HQ202" i="1"/>
  <c r="HB281" i="1"/>
  <c r="FM192" i="1"/>
  <c r="HC192" i="1" s="1"/>
  <c r="HD191" i="1"/>
  <c r="DA193" i="1"/>
  <c r="DV193" i="1"/>
  <c r="BK193" i="1"/>
  <c r="AP193" i="1"/>
  <c r="FL193" i="1" s="1"/>
  <c r="CF193" i="1"/>
  <c r="EQ193" i="1"/>
  <c r="FW192" i="1"/>
  <c r="GI192" i="1"/>
  <c r="EI193" i="1"/>
  <c r="DN193" i="1"/>
  <c r="BX193" i="1"/>
  <c r="BC193" i="1"/>
  <c r="FY193" i="1" s="1"/>
  <c r="CS193" i="1"/>
  <c r="FD193" i="1"/>
  <c r="GF281" i="1"/>
  <c r="EJ193" i="1"/>
  <c r="DO193" i="1"/>
  <c r="BY193" i="1"/>
  <c r="BD193" i="1"/>
  <c r="CT193" i="1"/>
  <c r="FE193" i="1"/>
  <c r="DJ193" i="1"/>
  <c r="GP193" i="1" s="1"/>
  <c r="EE193" i="1"/>
  <c r="BT193" i="1"/>
  <c r="AY193" i="1"/>
  <c r="CO193" i="1"/>
  <c r="EZ193" i="1"/>
  <c r="DV90" i="1"/>
  <c r="EQ90" i="1"/>
  <c r="BK90" i="1"/>
  <c r="DA90" i="1"/>
  <c r="AP90" i="1"/>
  <c r="CF90" i="1"/>
  <c r="EF193" i="1"/>
  <c r="DK193" i="1"/>
  <c r="AZ193" i="1"/>
  <c r="BU193" i="1"/>
  <c r="CP193" i="1"/>
  <c r="FA193" i="1"/>
  <c r="GQ193" i="1" s="1"/>
  <c r="GY90" i="1"/>
  <c r="GJ90" i="1"/>
  <c r="FQ192" i="1"/>
  <c r="GO281" i="1"/>
  <c r="FI193" i="1"/>
  <c r="GY193" i="1" s="1"/>
  <c r="BY90" i="1"/>
  <c r="FE90" i="1"/>
  <c r="DO90" i="1"/>
  <c r="BD90" i="1"/>
  <c r="CT90" i="1"/>
  <c r="EJ90" i="1"/>
  <c r="GJ281" i="1"/>
  <c r="HN90" i="1"/>
  <c r="FS281" i="1"/>
  <c r="HI281" i="1" s="1"/>
  <c r="GS192" i="1"/>
  <c r="CY193" i="1"/>
  <c r="BI193" i="1"/>
  <c r="DT193" i="1"/>
  <c r="CD193" i="1"/>
  <c r="EO193" i="1"/>
  <c r="GE193" i="1" s="1"/>
  <c r="AN193" i="1"/>
  <c r="GN192" i="1"/>
  <c r="HQ90" i="1"/>
  <c r="HA202" i="1"/>
  <c r="FK90" i="1"/>
  <c r="HA90" i="1" s="1"/>
  <c r="GA281" i="1"/>
  <c r="HQ281" i="1" s="1"/>
  <c r="FQ90" i="1"/>
  <c r="GS281" i="1"/>
  <c r="DP193" i="1"/>
  <c r="EK193" i="1"/>
  <c r="BZ193" i="1"/>
  <c r="BE193" i="1"/>
  <c r="GA193" i="1" s="1"/>
  <c r="CU193" i="1"/>
  <c r="FF193" i="1"/>
  <c r="GV193" i="1" s="1"/>
  <c r="HA281" i="1"/>
  <c r="FJ281" i="1"/>
  <c r="GZ281" i="1" s="1"/>
  <c r="GP281" i="1"/>
  <c r="DM193" i="1"/>
  <c r="GS193" i="1" s="1"/>
  <c r="EH193" i="1"/>
  <c r="BW193" i="1"/>
  <c r="BB193" i="1"/>
  <c r="CR193" i="1"/>
  <c r="FC193" i="1"/>
  <c r="FQ281" i="1"/>
  <c r="GV90" i="1"/>
  <c r="FY192" i="1"/>
  <c r="HO192" i="1" s="1"/>
  <c r="FS90" i="1"/>
  <c r="HI90" i="1" s="1"/>
  <c r="FN281" i="1"/>
  <c r="HD281" i="1" s="1"/>
  <c r="FP192" i="1"/>
  <c r="HF192" i="1" s="1"/>
  <c r="GM90" i="1"/>
  <c r="HH90" i="1" s="1"/>
  <c r="GD281" i="1"/>
  <c r="GO90" i="1"/>
  <c r="DI193" i="1"/>
  <c r="ED193" i="1"/>
  <c r="BS193" i="1"/>
  <c r="AX193" i="1"/>
  <c r="FT193" i="1" s="1"/>
  <c r="CN193" i="1"/>
  <c r="EY193" i="1"/>
  <c r="GJ192" i="1"/>
  <c r="HE192" i="1" s="1"/>
  <c r="FV281" i="1"/>
  <c r="HL281" i="1" s="1"/>
  <c r="FW90" i="1"/>
  <c r="FT281" i="1"/>
  <c r="HJ281" i="1" s="1"/>
  <c r="DY193" i="1"/>
  <c r="DD193" i="1"/>
  <c r="BN193" i="1"/>
  <c r="AS193" i="1"/>
  <c r="FO193" i="1" s="1"/>
  <c r="CI193" i="1"/>
  <c r="ET193" i="1"/>
  <c r="FK192" i="1"/>
  <c r="HA192" i="1" s="1"/>
  <c r="FT192" i="1"/>
  <c r="HJ192" i="1" s="1"/>
  <c r="DX193" i="1"/>
  <c r="BM193" i="1"/>
  <c r="DC193" i="1"/>
  <c r="AR193" i="1"/>
  <c r="FN193" i="1" s="1"/>
  <c r="HD193" i="1" s="1"/>
  <c r="CH193" i="1"/>
  <c r="ES193" i="1"/>
  <c r="GI193" i="1" s="1"/>
  <c r="FL192" i="1"/>
  <c r="HB192" i="1" s="1"/>
  <c r="GU281" i="1"/>
  <c r="GR192" i="1"/>
  <c r="GL90" i="1"/>
  <c r="GK90" i="1"/>
  <c r="GC192" i="1"/>
  <c r="GX192" i="1" s="1"/>
  <c r="GK281" i="1"/>
  <c r="GL192" i="1"/>
  <c r="GR90" i="1"/>
  <c r="FJ90" i="1"/>
  <c r="GZ90" i="1" s="1"/>
  <c r="FY90" i="1"/>
  <c r="CH90" i="1"/>
  <c r="AR90" i="1"/>
  <c r="DX90" i="1"/>
  <c r="DC90" i="1"/>
  <c r="BM90" i="1"/>
  <c r="ES90" i="1"/>
  <c r="GL281" i="1"/>
  <c r="FR281" i="1"/>
  <c r="HH281" i="1" s="1"/>
  <c r="GR281" i="1"/>
  <c r="HM281" i="1" s="1"/>
  <c r="GH90" i="1"/>
  <c r="HC90" i="1" s="1"/>
  <c r="DF193" i="1"/>
  <c r="GL193" i="1" s="1"/>
  <c r="EA193" i="1"/>
  <c r="BP193" i="1"/>
  <c r="AU193" i="1"/>
  <c r="CK193" i="1"/>
  <c r="EV193" i="1"/>
  <c r="GV192" i="1"/>
  <c r="HQ192" i="1" s="1"/>
  <c r="GQ192" i="1"/>
  <c r="HL192" i="1" s="1"/>
  <c r="FX281" i="1"/>
  <c r="HN281" i="1" s="1"/>
  <c r="FU192" i="1"/>
  <c r="HK192" i="1" s="1"/>
  <c r="FT90" i="1"/>
  <c r="HJ90" i="1" s="1"/>
  <c r="FH90" i="1"/>
  <c r="GX90" i="1" s="1"/>
  <c r="DE193" i="1"/>
  <c r="DZ193" i="1"/>
  <c r="BO193" i="1"/>
  <c r="CJ193" i="1"/>
  <c r="EU193" i="1"/>
  <c r="GK193" i="1" s="1"/>
  <c r="AT193" i="1"/>
  <c r="DB193" i="1"/>
  <c r="GH193" i="1" s="1"/>
  <c r="DW193" i="1"/>
  <c r="BL193" i="1"/>
  <c r="CG193" i="1"/>
  <c r="AQ193" i="1"/>
  <c r="ER193" i="1"/>
  <c r="HH192" i="1"/>
  <c r="GT90" i="1"/>
  <c r="HK281" i="1"/>
  <c r="HE281" i="1"/>
  <c r="HN192" i="1"/>
  <c r="DH193" i="1"/>
  <c r="EC193" i="1"/>
  <c r="BR193" i="1"/>
  <c r="AW193" i="1"/>
  <c r="FS193" i="1" s="1"/>
  <c r="CM193" i="1"/>
  <c r="EX193" i="1"/>
  <c r="HI192" i="1"/>
  <c r="FJ192" i="1"/>
  <c r="GZ192" i="1" s="1"/>
  <c r="HP192" i="1"/>
  <c r="GY281" i="1"/>
  <c r="HF90" i="1"/>
  <c r="EB193" i="1"/>
  <c r="DG193" i="1"/>
  <c r="BQ193" i="1"/>
  <c r="CL193" i="1"/>
  <c r="AV193" i="1"/>
  <c r="FR193" i="1" s="1"/>
  <c r="EW193" i="1"/>
  <c r="HK202" i="1"/>
  <c r="GX193" i="1"/>
  <c r="FQ193" i="1" l="1"/>
  <c r="HG193" i="1" s="1"/>
  <c r="HM90" i="1"/>
  <c r="GO193" i="1"/>
  <c r="FU193" i="1"/>
  <c r="HK193" i="1" s="1"/>
  <c r="FZ193" i="1"/>
  <c r="HE90" i="1"/>
  <c r="FW193" i="1"/>
  <c r="HC193" i="1"/>
  <c r="GJ193" i="1"/>
  <c r="HG281" i="1"/>
  <c r="FJ193" i="1"/>
  <c r="GZ193" i="1" s="1"/>
  <c r="FL90" i="1"/>
  <c r="HB90" i="1" s="1"/>
  <c r="HD192" i="1"/>
  <c r="FP193" i="1"/>
  <c r="HF193" i="1" s="1"/>
  <c r="GI90" i="1"/>
  <c r="FV193" i="1"/>
  <c r="HL193" i="1" s="1"/>
  <c r="GG90" i="1"/>
  <c r="GG193" i="1"/>
  <c r="HI193" i="1"/>
  <c r="HE193" i="1"/>
  <c r="HG90" i="1"/>
  <c r="HG192" i="1"/>
  <c r="FN90" i="1"/>
  <c r="HD90" i="1" s="1"/>
  <c r="FX193" i="1"/>
  <c r="HN193" i="1" s="1"/>
  <c r="HM192" i="1"/>
  <c r="HP281" i="1"/>
  <c r="FM193" i="1"/>
  <c r="HJ193" i="1"/>
  <c r="HQ193" i="1"/>
  <c r="FZ90" i="1"/>
  <c r="HP90" i="1" s="1"/>
  <c r="GT193" i="1"/>
  <c r="FK193" i="1"/>
  <c r="HA193" i="1" s="1"/>
  <c r="GM193" i="1"/>
  <c r="GN193" i="1"/>
  <c r="HO90" i="1"/>
  <c r="GU90" i="1"/>
  <c r="GU193" i="1"/>
  <c r="GR193" i="1"/>
  <c r="HH193" i="1"/>
  <c r="HO193" i="1"/>
  <c r="HB193" i="1"/>
  <c r="HF281" i="1"/>
  <c r="R13" i="1"/>
  <c r="Z13" i="1"/>
  <c r="AH13" i="1"/>
  <c r="Y13" i="1"/>
  <c r="S13" i="1"/>
  <c r="AA13" i="1"/>
  <c r="AI13" i="1"/>
  <c r="T13" i="1"/>
  <c r="AB13" i="1"/>
  <c r="AJ13" i="1"/>
  <c r="U13" i="1"/>
  <c r="AC13" i="1"/>
  <c r="Q13" i="1"/>
  <c r="AG13" i="1"/>
  <c r="V13" i="1"/>
  <c r="AD13" i="1"/>
  <c r="AF13" i="1"/>
  <c r="W13" i="1"/>
  <c r="AE13" i="1"/>
  <c r="X13" i="1"/>
  <c r="X36" i="1" l="1"/>
  <c r="W36" i="1"/>
  <c r="DW13" i="1"/>
  <c r="CG13" i="1"/>
  <c r="AQ13" i="1"/>
  <c r="BL13" i="1"/>
  <c r="ER13" i="1"/>
  <c r="DB13" i="1"/>
  <c r="CT13" i="1"/>
  <c r="FE13" i="1"/>
  <c r="EJ13" i="1"/>
  <c r="BY13" i="1"/>
  <c r="DO13" i="1"/>
  <c r="GU13" i="1" s="1"/>
  <c r="HP13" i="1" s="1"/>
  <c r="BD13" i="1"/>
  <c r="FZ13" i="1" s="1"/>
  <c r="AG36" i="1"/>
  <c r="AF36" i="1"/>
  <c r="AB36" i="1"/>
  <c r="BW13" i="1"/>
  <c r="DM13" i="1"/>
  <c r="GS13" i="1" s="1"/>
  <c r="FC13" i="1"/>
  <c r="EH13" i="1"/>
  <c r="CR13" i="1"/>
  <c r="BB13" i="1"/>
  <c r="CL13" i="1"/>
  <c r="DG13" i="1"/>
  <c r="EB13" i="1"/>
  <c r="EW13" i="1"/>
  <c r="BQ13" i="1"/>
  <c r="AV13" i="1"/>
  <c r="FR13" i="1" s="1"/>
  <c r="HM193" i="1"/>
  <c r="Q36" i="1"/>
  <c r="AH36" i="1"/>
  <c r="BG13" i="1"/>
  <c r="CB13" i="1"/>
  <c r="AL13" i="1"/>
  <c r="DR13" i="1"/>
  <c r="CW13" i="1"/>
  <c r="GC13" i="1" s="1"/>
  <c r="EM13" i="1"/>
  <c r="CD13" i="1"/>
  <c r="DT13" i="1"/>
  <c r="BI13" i="1"/>
  <c r="EO13" i="1"/>
  <c r="CY13" i="1"/>
  <c r="AN13" i="1"/>
  <c r="R36" i="1"/>
  <c r="T36" i="1"/>
  <c r="AA36" i="1"/>
  <c r="DY13" i="1"/>
  <c r="AS13" i="1"/>
  <c r="CI13" i="1"/>
  <c r="BN13" i="1"/>
  <c r="DD13" i="1"/>
  <c r="ET13" i="1"/>
  <c r="CN13" i="1"/>
  <c r="EY13" i="1"/>
  <c r="BS13" i="1"/>
  <c r="ED13" i="1"/>
  <c r="DI13" i="1"/>
  <c r="GO13" i="1" s="1"/>
  <c r="AX13" i="1"/>
  <c r="BO13" i="1"/>
  <c r="CJ13" i="1"/>
  <c r="DZ13" i="1"/>
  <c r="AT13" i="1"/>
  <c r="DE13" i="1"/>
  <c r="EU13" i="1"/>
  <c r="HP193" i="1"/>
  <c r="V36" i="1"/>
  <c r="AD36" i="1"/>
  <c r="AZ13" i="1"/>
  <c r="CP13" i="1"/>
  <c r="EF13" i="1"/>
  <c r="BU13" i="1"/>
  <c r="FV13" i="1" s="1"/>
  <c r="DK13" i="1"/>
  <c r="FA13" i="1"/>
  <c r="AP13" i="1"/>
  <c r="FL13" i="1" s="1"/>
  <c r="CF13" i="1"/>
  <c r="BK13" i="1"/>
  <c r="DA13" i="1"/>
  <c r="DV13" i="1"/>
  <c r="EQ13" i="1"/>
  <c r="DN13" i="1"/>
  <c r="BX13" i="1"/>
  <c r="CS13" i="1"/>
  <c r="FD13" i="1"/>
  <c r="EI13" i="1"/>
  <c r="BC13" i="1"/>
  <c r="U36" i="1"/>
  <c r="AE36" i="1"/>
  <c r="S36" i="1"/>
  <c r="AR13" i="1"/>
  <c r="CH13" i="1"/>
  <c r="DX13" i="1"/>
  <c r="BM13" i="1"/>
  <c r="FN13" i="1" s="1"/>
  <c r="DC13" i="1"/>
  <c r="ES13" i="1"/>
  <c r="BE13" i="1"/>
  <c r="CU13" i="1"/>
  <c r="DP13" i="1"/>
  <c r="BZ13" i="1"/>
  <c r="FF13" i="1"/>
  <c r="EK13" i="1"/>
  <c r="DF13" i="1"/>
  <c r="CK13" i="1"/>
  <c r="EV13" i="1"/>
  <c r="EA13" i="1"/>
  <c r="BP13" i="1"/>
  <c r="AU13" i="1"/>
  <c r="FQ13" i="1" s="1"/>
  <c r="Y36" i="1"/>
  <c r="AI36" i="1"/>
  <c r="BV13" i="1"/>
  <c r="EG13" i="1"/>
  <c r="CQ13" i="1"/>
  <c r="BA13" i="1"/>
  <c r="FW13" i="1" s="1"/>
  <c r="DL13" i="1"/>
  <c r="FB13" i="1"/>
  <c r="EC13" i="1"/>
  <c r="DH13" i="1"/>
  <c r="BR13" i="1"/>
  <c r="EX13" i="1"/>
  <c r="AW13" i="1"/>
  <c r="CM13" i="1"/>
  <c r="BH13" i="1"/>
  <c r="EN13" i="1"/>
  <c r="CC13" i="1"/>
  <c r="DS13" i="1"/>
  <c r="AM13" i="1"/>
  <c r="FI13" i="1" s="1"/>
  <c r="CX13" i="1"/>
  <c r="Z36" i="1"/>
  <c r="AJ36" i="1"/>
  <c r="AC36" i="1"/>
  <c r="CO13" i="1"/>
  <c r="EE13" i="1"/>
  <c r="BT13" i="1"/>
  <c r="DJ13" i="1"/>
  <c r="GP13" i="1" s="1"/>
  <c r="EZ13" i="1"/>
  <c r="AY13" i="1"/>
  <c r="DU13" i="1"/>
  <c r="CZ13" i="1"/>
  <c r="BJ13" i="1"/>
  <c r="EP13" i="1"/>
  <c r="CE13" i="1"/>
  <c r="AO13" i="1"/>
  <c r="FK13" i="1" s="1"/>
  <c r="BI36" i="1" l="1"/>
  <c r="CD36" i="1"/>
  <c r="AN36" i="1"/>
  <c r="FJ36" i="1" s="1"/>
  <c r="EO36" i="1"/>
  <c r="DT36" i="1"/>
  <c r="CY36" i="1"/>
  <c r="GE36" i="1" s="1"/>
  <c r="GZ36" i="1" s="1"/>
  <c r="DJ36" i="1"/>
  <c r="GP36" i="1" s="1"/>
  <c r="EZ36" i="1"/>
  <c r="BT36" i="1"/>
  <c r="EE36" i="1"/>
  <c r="AY36" i="1"/>
  <c r="CO36" i="1"/>
  <c r="FM13" i="1"/>
  <c r="GY13" i="1"/>
  <c r="CE36" i="1"/>
  <c r="AO36" i="1"/>
  <c r="DU36" i="1"/>
  <c r="EP36" i="1"/>
  <c r="CZ36" i="1"/>
  <c r="GF36" i="1" s="1"/>
  <c r="BJ36" i="1"/>
  <c r="BX36" i="1"/>
  <c r="EI36" i="1"/>
  <c r="CS36" i="1"/>
  <c r="BC36" i="1"/>
  <c r="DN36" i="1"/>
  <c r="FD36" i="1"/>
  <c r="GF13" i="1"/>
  <c r="BS36" i="1"/>
  <c r="CN36" i="1"/>
  <c r="AX36" i="1"/>
  <c r="FT36" i="1" s="1"/>
  <c r="ED36" i="1"/>
  <c r="EY36" i="1"/>
  <c r="DI36" i="1"/>
  <c r="GD13" i="1"/>
  <c r="GN13" i="1"/>
  <c r="BY36" i="1"/>
  <c r="BD36" i="1"/>
  <c r="CT36" i="1"/>
  <c r="EJ36" i="1"/>
  <c r="FE36" i="1"/>
  <c r="DO36" i="1"/>
  <c r="DK36" i="1"/>
  <c r="BU36" i="1"/>
  <c r="EF36" i="1"/>
  <c r="FA36" i="1"/>
  <c r="AZ36" i="1"/>
  <c r="FV36" i="1" s="1"/>
  <c r="CP36" i="1"/>
  <c r="BL36" i="1"/>
  <c r="CG36" i="1"/>
  <c r="AQ36" i="1"/>
  <c r="FM36" i="1" s="1"/>
  <c r="DW36" i="1"/>
  <c r="DB36" i="1"/>
  <c r="ER36" i="1"/>
  <c r="GJ13" i="1"/>
  <c r="GM13" i="1"/>
  <c r="CM36" i="1"/>
  <c r="AW36" i="1"/>
  <c r="EC36" i="1"/>
  <c r="BR36" i="1"/>
  <c r="EX36" i="1"/>
  <c r="DH36" i="1"/>
  <c r="GN36" i="1" s="1"/>
  <c r="GL13" i="1"/>
  <c r="HG13" i="1" s="1"/>
  <c r="GI13" i="1"/>
  <c r="HD13" i="1" s="1"/>
  <c r="GQ13" i="1"/>
  <c r="HL13" i="1" s="1"/>
  <c r="FT13" i="1"/>
  <c r="HJ13" i="1" s="1"/>
  <c r="BH36" i="1"/>
  <c r="AM36" i="1"/>
  <c r="CC36" i="1"/>
  <c r="CX36" i="1"/>
  <c r="EN36" i="1"/>
  <c r="DS36" i="1"/>
  <c r="CW36" i="1"/>
  <c r="BG36" i="1"/>
  <c r="CB36" i="1"/>
  <c r="EM36" i="1"/>
  <c r="DR36" i="1"/>
  <c r="AL36" i="1"/>
  <c r="FH36" i="1" s="1"/>
  <c r="FU13" i="1"/>
  <c r="HK13" i="1" s="1"/>
  <c r="BE36" i="1"/>
  <c r="GA36" i="1" s="1"/>
  <c r="CU36" i="1"/>
  <c r="EK36" i="1"/>
  <c r="BZ36" i="1"/>
  <c r="FF36" i="1"/>
  <c r="DP36" i="1"/>
  <c r="EU36" i="1"/>
  <c r="DE36" i="1"/>
  <c r="GK36" i="1" s="1"/>
  <c r="BO36" i="1"/>
  <c r="CJ36" i="1"/>
  <c r="DZ36" i="1"/>
  <c r="AT36" i="1"/>
  <c r="CF36" i="1"/>
  <c r="AP36" i="1"/>
  <c r="DV36" i="1"/>
  <c r="BK36" i="1"/>
  <c r="EQ36" i="1"/>
  <c r="DA36" i="1"/>
  <c r="FX13" i="1"/>
  <c r="HN13" i="1" s="1"/>
  <c r="BV36" i="1"/>
  <c r="FB36" i="1"/>
  <c r="DL36" i="1"/>
  <c r="EG36" i="1"/>
  <c r="CQ36" i="1"/>
  <c r="BA36" i="1"/>
  <c r="CH36" i="1"/>
  <c r="ES36" i="1"/>
  <c r="BM36" i="1"/>
  <c r="DC36" i="1"/>
  <c r="AR36" i="1"/>
  <c r="FN36" i="1" s="1"/>
  <c r="DX36" i="1"/>
  <c r="GR13" i="1"/>
  <c r="FO13" i="1"/>
  <c r="FJ13" i="1"/>
  <c r="HA13" i="1"/>
  <c r="BP36" i="1"/>
  <c r="CK36" i="1"/>
  <c r="AU36" i="1"/>
  <c r="FQ36" i="1" s="1"/>
  <c r="EV36" i="1"/>
  <c r="DF36" i="1"/>
  <c r="EA36" i="1"/>
  <c r="HM13" i="1"/>
  <c r="GA13" i="1"/>
  <c r="FY13" i="1"/>
  <c r="HO13" i="1" s="1"/>
  <c r="GG13" i="1"/>
  <c r="HB13" i="1" s="1"/>
  <c r="GK13" i="1"/>
  <c r="GE13" i="1"/>
  <c r="GZ13" i="1" s="1"/>
  <c r="FH13" i="1"/>
  <c r="GX13" i="1" s="1"/>
  <c r="HH13" i="1"/>
  <c r="BB36" i="1"/>
  <c r="CR36" i="1"/>
  <c r="FC36" i="1"/>
  <c r="DM36" i="1"/>
  <c r="GS36" i="1" s="1"/>
  <c r="BW36" i="1"/>
  <c r="EH36" i="1"/>
  <c r="GH13" i="1"/>
  <c r="BN36" i="1"/>
  <c r="DD36" i="1"/>
  <c r="CI36" i="1"/>
  <c r="AS36" i="1"/>
  <c r="FO36" i="1" s="1"/>
  <c r="ET36" i="1"/>
  <c r="DY36" i="1"/>
  <c r="FS13" i="1"/>
  <c r="HI13" i="1" s="1"/>
  <c r="GV13" i="1"/>
  <c r="HQ13" i="1" s="1"/>
  <c r="GT13" i="1"/>
  <c r="FP13" i="1"/>
  <c r="HF13" i="1" s="1"/>
  <c r="BQ36" i="1"/>
  <c r="CL36" i="1"/>
  <c r="AV36" i="1"/>
  <c r="EW36" i="1"/>
  <c r="DG36" i="1"/>
  <c r="GM36" i="1" s="1"/>
  <c r="EB36" i="1"/>
  <c r="FR36" i="1" l="1"/>
  <c r="HH36" i="1" s="1"/>
  <c r="HE36" i="1"/>
  <c r="HD36" i="1"/>
  <c r="GR36" i="1"/>
  <c r="GD36" i="1"/>
  <c r="FZ36" i="1"/>
  <c r="GI36" i="1"/>
  <c r="FL36" i="1"/>
  <c r="GV36" i="1"/>
  <c r="HQ36" i="1" s="1"/>
  <c r="GH36" i="1"/>
  <c r="HC36" i="1" s="1"/>
  <c r="HC13" i="1"/>
  <c r="GJ36" i="1"/>
  <c r="FX36" i="1"/>
  <c r="HN36" i="1" s="1"/>
  <c r="FI36" i="1"/>
  <c r="GY36" i="1" s="1"/>
  <c r="FP36" i="1"/>
  <c r="HF36" i="1" s="1"/>
  <c r="GQ36" i="1"/>
  <c r="HL36" i="1" s="1"/>
  <c r="FU36" i="1"/>
  <c r="HK36" i="1" s="1"/>
  <c r="FS36" i="1"/>
  <c r="HI36" i="1" s="1"/>
  <c r="GU36" i="1"/>
  <c r="HP36" i="1" s="1"/>
  <c r="GO36" i="1"/>
  <c r="HJ36" i="1" s="1"/>
  <c r="GT36" i="1"/>
  <c r="GL36" i="1"/>
  <c r="HG36" i="1" s="1"/>
  <c r="HE13" i="1"/>
  <c r="FW36" i="1"/>
  <c r="HM36" i="1" s="1"/>
  <c r="GG36" i="1"/>
  <c r="GC36" i="1"/>
  <c r="GX36" i="1" s="1"/>
  <c r="FY36" i="1"/>
  <c r="HO36" i="1" s="1"/>
  <c r="FK36" i="1"/>
  <c r="HA36" i="1" s="1"/>
  <c r="HB36" i="1" l="1"/>
  <c r="X104" i="1" l="1"/>
  <c r="AH104" i="1"/>
  <c r="U104" i="1"/>
  <c r="R104" i="1"/>
  <c r="W104" i="1"/>
  <c r="AC104" i="1"/>
  <c r="AG104" i="1"/>
  <c r="Y104" i="1"/>
  <c r="AB104" i="1"/>
  <c r="AA104" i="1"/>
  <c r="T104" i="1"/>
  <c r="AI104" i="1"/>
  <c r="S104" i="1"/>
  <c r="AE104" i="1"/>
  <c r="AJ104" i="1"/>
  <c r="V104" i="1"/>
  <c r="Z104" i="1"/>
  <c r="AF104" i="1"/>
  <c r="AD104" i="1"/>
  <c r="Q104" i="1"/>
  <c r="AF105" i="1"/>
  <c r="W105" i="1"/>
  <c r="U105" i="1"/>
  <c r="Z105" i="1"/>
  <c r="AI105" i="1"/>
  <c r="AA105" i="1"/>
  <c r="AH105" i="1"/>
  <c r="V105" i="1"/>
  <c r="AE105" i="1"/>
  <c r="AD105" i="1"/>
  <c r="AG105" i="1"/>
  <c r="R105" i="1"/>
  <c r="AJ105" i="1"/>
  <c r="X105" i="1"/>
  <c r="AB105" i="1"/>
  <c r="T105" i="1"/>
  <c r="Y105" i="1"/>
  <c r="AC105" i="1"/>
  <c r="S105" i="1"/>
  <c r="Q105" i="1"/>
  <c r="Z107" i="1"/>
  <c r="AJ107" i="1"/>
  <c r="T107" i="1"/>
  <c r="AE107" i="1"/>
  <c r="X107" i="1"/>
  <c r="AB107" i="1"/>
  <c r="Y107" i="1"/>
  <c r="W107" i="1"/>
  <c r="R107" i="1"/>
  <c r="AC107" i="1"/>
  <c r="S107" i="1"/>
  <c r="AD107" i="1"/>
  <c r="AA107" i="1"/>
  <c r="AH107" i="1"/>
  <c r="U107" i="1"/>
  <c r="AG107" i="1"/>
  <c r="AI107" i="1"/>
  <c r="V107" i="1"/>
  <c r="AF107" i="1"/>
  <c r="Q107" i="1"/>
  <c r="T106" i="1"/>
  <c r="AC106" i="1"/>
  <c r="AD106" i="1"/>
  <c r="AE106" i="1"/>
  <c r="Z106" i="1"/>
  <c r="X106" i="1"/>
  <c r="S106" i="1"/>
  <c r="Y106" i="1"/>
  <c r="W106" i="1"/>
  <c r="U106" i="1"/>
  <c r="AJ106" i="1"/>
  <c r="AB106" i="1"/>
  <c r="R106" i="1"/>
  <c r="AH106" i="1"/>
  <c r="AA106" i="1"/>
  <c r="AG106" i="1"/>
  <c r="AF106" i="1"/>
  <c r="V106" i="1"/>
  <c r="AI106" i="1"/>
  <c r="Q106" i="1"/>
  <c r="S103" i="1"/>
  <c r="AB103" i="1"/>
  <c r="AI103" i="1"/>
  <c r="Y103" i="1"/>
  <c r="AC103" i="1"/>
  <c r="Z103" i="1"/>
  <c r="AD103" i="1"/>
  <c r="V103" i="1"/>
  <c r="T103" i="1"/>
  <c r="U103" i="1"/>
  <c r="W103" i="1"/>
  <c r="AA103" i="1"/>
  <c r="AG103" i="1"/>
  <c r="AJ103" i="1"/>
  <c r="AH103" i="1"/>
  <c r="X103" i="1"/>
  <c r="R103" i="1"/>
  <c r="AE103" i="1"/>
  <c r="AF103" i="1"/>
  <c r="Q103" i="1"/>
  <c r="AM103" i="1" l="1"/>
  <c r="CC103" i="1"/>
  <c r="CX103" i="1"/>
  <c r="EN103" i="1"/>
  <c r="DS103" i="1"/>
  <c r="BH103" i="1"/>
  <c r="AO103" i="1"/>
  <c r="FK103" i="1" s="1"/>
  <c r="CE103" i="1"/>
  <c r="CZ103" i="1"/>
  <c r="EP103" i="1"/>
  <c r="DU103" i="1"/>
  <c r="BJ103" i="1"/>
  <c r="CD103" i="1"/>
  <c r="AN103" i="1"/>
  <c r="FJ103" i="1" s="1"/>
  <c r="CY103" i="1"/>
  <c r="GE103" i="1" s="1"/>
  <c r="EO103" i="1"/>
  <c r="DT103" i="1"/>
  <c r="BI103" i="1"/>
  <c r="CS106" i="1"/>
  <c r="EI106" i="1"/>
  <c r="FD106" i="1"/>
  <c r="BX106" i="1"/>
  <c r="DN106" i="1"/>
  <c r="GT106" i="1" s="1"/>
  <c r="BC106" i="1"/>
  <c r="DY106" i="1"/>
  <c r="CI106" i="1"/>
  <c r="ET106" i="1"/>
  <c r="BN106" i="1"/>
  <c r="DD106" i="1"/>
  <c r="GJ106" i="1" s="1"/>
  <c r="AS106" i="1"/>
  <c r="FO106" i="1" s="1"/>
  <c r="HE106" i="1" s="1"/>
  <c r="CQ107" i="1"/>
  <c r="EG107" i="1"/>
  <c r="DL107" i="1"/>
  <c r="FB107" i="1"/>
  <c r="BV107" i="1"/>
  <c r="BA107" i="1"/>
  <c r="AN107" i="1"/>
  <c r="CD107" i="1"/>
  <c r="DT107" i="1"/>
  <c r="EO107" i="1"/>
  <c r="BI107" i="1"/>
  <c r="CY107" i="1"/>
  <c r="AO107" i="1"/>
  <c r="CE107" i="1"/>
  <c r="DU107" i="1"/>
  <c r="EP107" i="1"/>
  <c r="BJ107" i="1"/>
  <c r="FK107" i="1" s="1"/>
  <c r="CZ107" i="1"/>
  <c r="BJ105" i="1"/>
  <c r="CZ105" i="1"/>
  <c r="CE105" i="1"/>
  <c r="DU105" i="1"/>
  <c r="AO105" i="1"/>
  <c r="FK105" i="1" s="1"/>
  <c r="EP105" i="1"/>
  <c r="DB105" i="1"/>
  <c r="GH105" i="1" s="1"/>
  <c r="BL105" i="1"/>
  <c r="ER105" i="1"/>
  <c r="AQ105" i="1"/>
  <c r="CG105" i="1"/>
  <c r="DW105" i="1"/>
  <c r="EO104" i="1"/>
  <c r="CY104" i="1"/>
  <c r="GE104" i="1" s="1"/>
  <c r="AN104" i="1"/>
  <c r="BI104" i="1"/>
  <c r="DT104" i="1"/>
  <c r="CD104" i="1"/>
  <c r="ES104" i="1"/>
  <c r="BM104" i="1"/>
  <c r="DC104" i="1"/>
  <c r="AR104" i="1"/>
  <c r="DX104" i="1"/>
  <c r="CH104" i="1"/>
  <c r="AS103" i="1"/>
  <c r="CI103" i="1"/>
  <c r="DD103" i="1"/>
  <c r="ET103" i="1"/>
  <c r="DY103" i="1"/>
  <c r="BN103" i="1"/>
  <c r="CG103" i="1"/>
  <c r="AQ103" i="1"/>
  <c r="DB103" i="1"/>
  <c r="ER103" i="1"/>
  <c r="DW103" i="1"/>
  <c r="BL103" i="1"/>
  <c r="CC106" i="1"/>
  <c r="DS106" i="1"/>
  <c r="BH106" i="1"/>
  <c r="EN106" i="1"/>
  <c r="CX106" i="1"/>
  <c r="AM106" i="1"/>
  <c r="CK106" i="1"/>
  <c r="EA106" i="1"/>
  <c r="BP106" i="1"/>
  <c r="EV106" i="1"/>
  <c r="DF106" i="1"/>
  <c r="GL106" i="1" s="1"/>
  <c r="AU106" i="1"/>
  <c r="BL107" i="1"/>
  <c r="AQ107" i="1"/>
  <c r="FM107" i="1" s="1"/>
  <c r="CG107" i="1"/>
  <c r="DW107" i="1"/>
  <c r="DB107" i="1"/>
  <c r="ER107" i="1"/>
  <c r="BS107" i="1"/>
  <c r="ED107" i="1"/>
  <c r="CN107" i="1"/>
  <c r="AX107" i="1"/>
  <c r="EY107" i="1"/>
  <c r="DI107" i="1"/>
  <c r="BE107" i="1"/>
  <c r="CU107" i="1"/>
  <c r="EK107" i="1"/>
  <c r="DP107" i="1"/>
  <c r="FF107" i="1"/>
  <c r="BZ107" i="1"/>
  <c r="DH105" i="1"/>
  <c r="AW105" i="1"/>
  <c r="CM105" i="1"/>
  <c r="EC105" i="1"/>
  <c r="EX105" i="1"/>
  <c r="BR105" i="1"/>
  <c r="DN105" i="1"/>
  <c r="CS105" i="1"/>
  <c r="EI105" i="1"/>
  <c r="BX105" i="1"/>
  <c r="BC105" i="1"/>
  <c r="FY105" i="1" s="1"/>
  <c r="FD105" i="1"/>
  <c r="AL104" i="1"/>
  <c r="FH104" i="1" s="1"/>
  <c r="BG104" i="1"/>
  <c r="EM104" i="1"/>
  <c r="CW104" i="1"/>
  <c r="CB104" i="1"/>
  <c r="DR104" i="1"/>
  <c r="BY104" i="1"/>
  <c r="FE104" i="1"/>
  <c r="BD104" i="1"/>
  <c r="FZ104" i="1" s="1"/>
  <c r="HP104" i="1" s="1"/>
  <c r="DO104" i="1"/>
  <c r="CT104" i="1"/>
  <c r="EJ104" i="1"/>
  <c r="GU104" i="1" s="1"/>
  <c r="AM104" i="1"/>
  <c r="EN104" i="1"/>
  <c r="CX104" i="1"/>
  <c r="BH104" i="1"/>
  <c r="DS104" i="1"/>
  <c r="GD104" i="1" s="1"/>
  <c r="CC104" i="1"/>
  <c r="CS103" i="1"/>
  <c r="BC103" i="1"/>
  <c r="FY103" i="1" s="1"/>
  <c r="DN103" i="1"/>
  <c r="FD103" i="1"/>
  <c r="EI103" i="1"/>
  <c r="BX103" i="1"/>
  <c r="CO103" i="1"/>
  <c r="DJ103" i="1"/>
  <c r="AY103" i="1"/>
  <c r="EZ103" i="1"/>
  <c r="EE103" i="1"/>
  <c r="BT103" i="1"/>
  <c r="CB106" i="1"/>
  <c r="BG106" i="1"/>
  <c r="EM106" i="1"/>
  <c r="CW106" i="1"/>
  <c r="DR106" i="1"/>
  <c r="AL106" i="1"/>
  <c r="FH106" i="1" s="1"/>
  <c r="EC106" i="1"/>
  <c r="CM106" i="1"/>
  <c r="EX106" i="1"/>
  <c r="BR106" i="1"/>
  <c r="DH106" i="1"/>
  <c r="GN106" i="1" s="1"/>
  <c r="AW106" i="1"/>
  <c r="FS106" i="1" s="1"/>
  <c r="EF106" i="1"/>
  <c r="BU106" i="1"/>
  <c r="CP106" i="1"/>
  <c r="FA106" i="1"/>
  <c r="DK106" i="1"/>
  <c r="GQ106" i="1" s="1"/>
  <c r="AZ106" i="1"/>
  <c r="CT107" i="1"/>
  <c r="BD107" i="1"/>
  <c r="EJ107" i="1"/>
  <c r="FE107" i="1"/>
  <c r="BY107" i="1"/>
  <c r="DO107" i="1"/>
  <c r="CC107" i="1"/>
  <c r="DS107" i="1"/>
  <c r="CX107" i="1"/>
  <c r="GD107" i="1" s="1"/>
  <c r="BH107" i="1"/>
  <c r="AM107" i="1"/>
  <c r="EN107" i="1"/>
  <c r="CK107" i="1"/>
  <c r="EA107" i="1"/>
  <c r="EV107" i="1"/>
  <c r="BP107" i="1"/>
  <c r="AU107" i="1"/>
  <c r="FQ107" i="1" s="1"/>
  <c r="DF107" i="1"/>
  <c r="DY105" i="1"/>
  <c r="CI105" i="1"/>
  <c r="DD105" i="1"/>
  <c r="BN105" i="1"/>
  <c r="ET105" i="1"/>
  <c r="AS105" i="1"/>
  <c r="CL105" i="1"/>
  <c r="DG105" i="1"/>
  <c r="BQ105" i="1"/>
  <c r="EB105" i="1"/>
  <c r="EW105" i="1"/>
  <c r="AV105" i="1"/>
  <c r="EZ104" i="1"/>
  <c r="AY104" i="1"/>
  <c r="DJ104" i="1"/>
  <c r="GP104" i="1" s="1"/>
  <c r="BT104" i="1"/>
  <c r="EE104" i="1"/>
  <c r="CO104" i="1"/>
  <c r="FU104" i="1" s="1"/>
  <c r="EP104" i="1"/>
  <c r="CZ104" i="1"/>
  <c r="AO104" i="1"/>
  <c r="FK104" i="1" s="1"/>
  <c r="BJ104" i="1"/>
  <c r="DU104" i="1"/>
  <c r="GF104" i="1" s="1"/>
  <c r="CE104" i="1"/>
  <c r="AP104" i="1"/>
  <c r="BK104" i="1"/>
  <c r="DA104" i="1"/>
  <c r="EQ104" i="1"/>
  <c r="DV104" i="1"/>
  <c r="CF104" i="1"/>
  <c r="CU103" i="1"/>
  <c r="BE103" i="1"/>
  <c r="DP103" i="1"/>
  <c r="FF103" i="1"/>
  <c r="EK103" i="1"/>
  <c r="BZ103" i="1"/>
  <c r="CK103" i="1"/>
  <c r="AU103" i="1"/>
  <c r="DF103" i="1"/>
  <c r="GL103" i="1" s="1"/>
  <c r="EV103" i="1"/>
  <c r="EA103" i="1"/>
  <c r="BP103" i="1"/>
  <c r="CT106" i="1"/>
  <c r="EJ106" i="1"/>
  <c r="BY106" i="1"/>
  <c r="FE106" i="1"/>
  <c r="DO106" i="1"/>
  <c r="GU106" i="1" s="1"/>
  <c r="BD106" i="1"/>
  <c r="FZ106" i="1" s="1"/>
  <c r="CU106" i="1"/>
  <c r="EK106" i="1"/>
  <c r="FF106" i="1"/>
  <c r="DP106" i="1"/>
  <c r="BZ106" i="1"/>
  <c r="BE106" i="1"/>
  <c r="EE106" i="1"/>
  <c r="EZ106" i="1"/>
  <c r="CO106" i="1"/>
  <c r="DJ106" i="1"/>
  <c r="BT106" i="1"/>
  <c r="AY106" i="1"/>
  <c r="CR107" i="1"/>
  <c r="BB107" i="1"/>
  <c r="EH107" i="1"/>
  <c r="BW107" i="1"/>
  <c r="FX107" i="1" s="1"/>
  <c r="FC107" i="1"/>
  <c r="DM107" i="1"/>
  <c r="DC107" i="1"/>
  <c r="CH107" i="1"/>
  <c r="DX107" i="1"/>
  <c r="BM107" i="1"/>
  <c r="ES107" i="1"/>
  <c r="AR107" i="1"/>
  <c r="FN107" i="1" s="1"/>
  <c r="BZ105" i="1"/>
  <c r="FF105" i="1"/>
  <c r="DP105" i="1"/>
  <c r="BE105" i="1"/>
  <c r="CU105" i="1"/>
  <c r="EK105" i="1"/>
  <c r="CT105" i="1"/>
  <c r="FE105" i="1"/>
  <c r="DO105" i="1"/>
  <c r="EJ105" i="1"/>
  <c r="BY105" i="1"/>
  <c r="BD105" i="1"/>
  <c r="FB104" i="1"/>
  <c r="BA104" i="1"/>
  <c r="DL104" i="1"/>
  <c r="GR104" i="1" s="1"/>
  <c r="BV104" i="1"/>
  <c r="EG104" i="1"/>
  <c r="CQ104" i="1"/>
  <c r="EW104" i="1"/>
  <c r="AV104" i="1"/>
  <c r="BQ104" i="1"/>
  <c r="EB104" i="1"/>
  <c r="DG104" i="1"/>
  <c r="CL104" i="1"/>
  <c r="BC104" i="1"/>
  <c r="FD104" i="1"/>
  <c r="BX104" i="1"/>
  <c r="DN104" i="1"/>
  <c r="EI104" i="1"/>
  <c r="CS104" i="1"/>
  <c r="FY104" i="1" s="1"/>
  <c r="CR103" i="1"/>
  <c r="BB103" i="1"/>
  <c r="DM103" i="1"/>
  <c r="EH103" i="1"/>
  <c r="BW103" i="1"/>
  <c r="FC103" i="1"/>
  <c r="CN103" i="1"/>
  <c r="AX103" i="1"/>
  <c r="FT103" i="1" s="1"/>
  <c r="DI103" i="1"/>
  <c r="GO103" i="1" s="1"/>
  <c r="EY103" i="1"/>
  <c r="ED103" i="1"/>
  <c r="BS103" i="1"/>
  <c r="DW106" i="1"/>
  <c r="ER106" i="1"/>
  <c r="CG106" i="1"/>
  <c r="BL106" i="1"/>
  <c r="DB106" i="1"/>
  <c r="GH106" i="1" s="1"/>
  <c r="AQ106" i="1"/>
  <c r="FM106" i="1" s="1"/>
  <c r="CF106" i="1"/>
  <c r="DV106" i="1"/>
  <c r="BK106" i="1"/>
  <c r="DA106" i="1"/>
  <c r="EQ106" i="1"/>
  <c r="AP106" i="1"/>
  <c r="FL106" i="1" s="1"/>
  <c r="CN106" i="1"/>
  <c r="ED106" i="1"/>
  <c r="BS106" i="1"/>
  <c r="EY106" i="1"/>
  <c r="DI106" i="1"/>
  <c r="AX106" i="1"/>
  <c r="DV107" i="1"/>
  <c r="CF107" i="1"/>
  <c r="AP107" i="1"/>
  <c r="FL107" i="1" s="1"/>
  <c r="BK107" i="1"/>
  <c r="DA107" i="1"/>
  <c r="EQ107" i="1"/>
  <c r="DZ107" i="1"/>
  <c r="BO107" i="1"/>
  <c r="EU107" i="1"/>
  <c r="DE107" i="1"/>
  <c r="GK107" i="1" s="1"/>
  <c r="AT107" i="1"/>
  <c r="FP107" i="1" s="1"/>
  <c r="CJ107" i="1"/>
  <c r="CW105" i="1"/>
  <c r="DR105" i="1"/>
  <c r="BG105" i="1"/>
  <c r="CB105" i="1"/>
  <c r="EM105" i="1"/>
  <c r="AL105" i="1"/>
  <c r="FH105" i="1" s="1"/>
  <c r="CX105" i="1"/>
  <c r="GD105" i="1" s="1"/>
  <c r="BH105" i="1"/>
  <c r="CC105" i="1"/>
  <c r="DS105" i="1"/>
  <c r="AM105" i="1"/>
  <c r="EN105" i="1"/>
  <c r="DF105" i="1"/>
  <c r="CK105" i="1"/>
  <c r="EA105" i="1"/>
  <c r="AU105" i="1"/>
  <c r="EV105" i="1"/>
  <c r="BP105" i="1"/>
  <c r="AU104" i="1"/>
  <c r="EV104" i="1"/>
  <c r="BP104" i="1"/>
  <c r="DF104" i="1"/>
  <c r="EA104" i="1"/>
  <c r="CK104" i="1"/>
  <c r="BR104" i="1"/>
  <c r="EX104" i="1"/>
  <c r="AW104" i="1"/>
  <c r="DH104" i="1"/>
  <c r="GN104" i="1" s="1"/>
  <c r="EC104" i="1"/>
  <c r="CM104" i="1"/>
  <c r="ET104" i="1"/>
  <c r="AS104" i="1"/>
  <c r="BN104" i="1"/>
  <c r="DD104" i="1"/>
  <c r="DY104" i="1"/>
  <c r="CI104" i="1"/>
  <c r="CB103" i="1"/>
  <c r="AL103" i="1"/>
  <c r="FH103" i="1" s="1"/>
  <c r="CW103" i="1"/>
  <c r="GC103" i="1" s="1"/>
  <c r="EM103" i="1"/>
  <c r="DR103" i="1"/>
  <c r="BG103" i="1"/>
  <c r="AV103" i="1"/>
  <c r="CL103" i="1"/>
  <c r="DG103" i="1"/>
  <c r="EW103" i="1"/>
  <c r="EB103" i="1"/>
  <c r="BQ103" i="1"/>
  <c r="CJ103" i="1"/>
  <c r="DE103" i="1"/>
  <c r="GK103" i="1" s="1"/>
  <c r="AT103" i="1"/>
  <c r="EU103" i="1"/>
  <c r="DZ103" i="1"/>
  <c r="BO103" i="1"/>
  <c r="CQ106" i="1"/>
  <c r="FB106" i="1"/>
  <c r="EG106" i="1"/>
  <c r="BV106" i="1"/>
  <c r="DL106" i="1"/>
  <c r="BA106" i="1"/>
  <c r="BM106" i="1"/>
  <c r="DX106" i="1"/>
  <c r="DC106" i="1"/>
  <c r="GI106" i="1" s="1"/>
  <c r="ES106" i="1"/>
  <c r="CH106" i="1"/>
  <c r="AR106" i="1"/>
  <c r="FN106" i="1" s="1"/>
  <c r="CE106" i="1"/>
  <c r="DU106" i="1"/>
  <c r="EP106" i="1"/>
  <c r="BJ106" i="1"/>
  <c r="CZ106" i="1"/>
  <c r="GF106" i="1" s="1"/>
  <c r="AO106" i="1"/>
  <c r="CS107" i="1"/>
  <c r="EI107" i="1"/>
  <c r="BX107" i="1"/>
  <c r="BC107" i="1"/>
  <c r="DN107" i="1"/>
  <c r="FD107" i="1"/>
  <c r="AW107" i="1"/>
  <c r="CM107" i="1"/>
  <c r="EC107" i="1"/>
  <c r="EX107" i="1"/>
  <c r="BR107" i="1"/>
  <c r="DH107" i="1"/>
  <c r="GN107" i="1" s="1"/>
  <c r="EO105" i="1"/>
  <c r="CY105" i="1"/>
  <c r="GE105" i="1" s="1"/>
  <c r="BI105" i="1"/>
  <c r="DT105" i="1"/>
  <c r="CD105" i="1"/>
  <c r="AN105" i="1"/>
  <c r="DM105" i="1"/>
  <c r="BW105" i="1"/>
  <c r="EH105" i="1"/>
  <c r="CR105" i="1"/>
  <c r="FC105" i="1"/>
  <c r="BB105" i="1"/>
  <c r="EQ105" i="1"/>
  <c r="DA105" i="1"/>
  <c r="BK105" i="1"/>
  <c r="AP105" i="1"/>
  <c r="FL105" i="1" s="1"/>
  <c r="CF105" i="1"/>
  <c r="DV105" i="1"/>
  <c r="ER104" i="1"/>
  <c r="DB104" i="1"/>
  <c r="AQ104" i="1"/>
  <c r="BL104" i="1"/>
  <c r="DW104" i="1"/>
  <c r="CG104" i="1"/>
  <c r="AT104" i="1"/>
  <c r="EU104" i="1"/>
  <c r="BO104" i="1"/>
  <c r="DE104" i="1"/>
  <c r="DZ104" i="1"/>
  <c r="CJ104" i="1"/>
  <c r="BA103" i="1"/>
  <c r="CQ103" i="1"/>
  <c r="DL103" i="1"/>
  <c r="FB103" i="1"/>
  <c r="EG103" i="1"/>
  <c r="BV103" i="1"/>
  <c r="AR103" i="1"/>
  <c r="CH103" i="1"/>
  <c r="DC103" i="1"/>
  <c r="ES103" i="1"/>
  <c r="DX103" i="1"/>
  <c r="BM103" i="1"/>
  <c r="BD103" i="1"/>
  <c r="FZ103" i="1" s="1"/>
  <c r="CT103" i="1"/>
  <c r="DO103" i="1"/>
  <c r="FE103" i="1"/>
  <c r="EJ103" i="1"/>
  <c r="BY103" i="1"/>
  <c r="BW106" i="1"/>
  <c r="FC106" i="1"/>
  <c r="EH106" i="1"/>
  <c r="CR106" i="1"/>
  <c r="DM106" i="1"/>
  <c r="BB106" i="1"/>
  <c r="FX106" i="1" s="1"/>
  <c r="BO106" i="1"/>
  <c r="EU106" i="1"/>
  <c r="DZ106" i="1"/>
  <c r="DE106" i="1"/>
  <c r="GK106" i="1" s="1"/>
  <c r="CJ106" i="1"/>
  <c r="AT106" i="1"/>
  <c r="AV107" i="1"/>
  <c r="CL107" i="1"/>
  <c r="EB107" i="1"/>
  <c r="EW107" i="1"/>
  <c r="BQ107" i="1"/>
  <c r="DG107" i="1"/>
  <c r="GM107" i="1" s="1"/>
  <c r="CI107" i="1"/>
  <c r="DY107" i="1"/>
  <c r="ET107" i="1"/>
  <c r="BN107" i="1"/>
  <c r="AS107" i="1"/>
  <c r="DD107" i="1"/>
  <c r="EY105" i="1"/>
  <c r="DI105" i="1"/>
  <c r="GO105" i="1" s="1"/>
  <c r="BS105" i="1"/>
  <c r="AX105" i="1"/>
  <c r="CN105" i="1"/>
  <c r="ED105" i="1"/>
  <c r="DJ105" i="1"/>
  <c r="BT105" i="1"/>
  <c r="AY105" i="1"/>
  <c r="CO105" i="1"/>
  <c r="EE105" i="1"/>
  <c r="EZ105" i="1"/>
  <c r="DC105" i="1"/>
  <c r="BM105" i="1"/>
  <c r="AR105" i="1"/>
  <c r="FN105" i="1" s="1"/>
  <c r="CH105" i="1"/>
  <c r="DX105" i="1"/>
  <c r="ES105" i="1"/>
  <c r="FF104" i="1"/>
  <c r="BZ104" i="1"/>
  <c r="BE104" i="1"/>
  <c r="DP104" i="1"/>
  <c r="EK104" i="1"/>
  <c r="CU104" i="1"/>
  <c r="GA104" i="1" s="1"/>
  <c r="BB104" i="1"/>
  <c r="FC104" i="1"/>
  <c r="BW104" i="1"/>
  <c r="DM104" i="1"/>
  <c r="EH104" i="1"/>
  <c r="CR104" i="1"/>
  <c r="AZ103" i="1"/>
  <c r="CP103" i="1"/>
  <c r="DK103" i="1"/>
  <c r="FA103" i="1"/>
  <c r="BU103" i="1"/>
  <c r="EF103" i="1"/>
  <c r="AP103" i="1"/>
  <c r="CF103" i="1"/>
  <c r="DA103" i="1"/>
  <c r="GG103" i="1" s="1"/>
  <c r="EQ103" i="1"/>
  <c r="DV103" i="1"/>
  <c r="BK103" i="1"/>
  <c r="CM103" i="1"/>
  <c r="AW103" i="1"/>
  <c r="DH103" i="1"/>
  <c r="EX103" i="1"/>
  <c r="EC103" i="1"/>
  <c r="BR103" i="1"/>
  <c r="EB106" i="1"/>
  <c r="CL106" i="1"/>
  <c r="BQ106" i="1"/>
  <c r="EW106" i="1"/>
  <c r="DG106" i="1"/>
  <c r="AV106" i="1"/>
  <c r="DT106" i="1"/>
  <c r="BI106" i="1"/>
  <c r="CD106" i="1"/>
  <c r="EO106" i="1"/>
  <c r="CY106" i="1"/>
  <c r="GE106" i="1" s="1"/>
  <c r="AN106" i="1"/>
  <c r="FJ106" i="1" s="1"/>
  <c r="DR107" i="1"/>
  <c r="CW107" i="1"/>
  <c r="GC107" i="1" s="1"/>
  <c r="BG107" i="1"/>
  <c r="AL107" i="1"/>
  <c r="EM107" i="1"/>
  <c r="CB107" i="1"/>
  <c r="BT107" i="1"/>
  <c r="DJ107" i="1"/>
  <c r="AY107" i="1"/>
  <c r="EZ107" i="1"/>
  <c r="CO107" i="1"/>
  <c r="EE107" i="1"/>
  <c r="EF107" i="1"/>
  <c r="BU107" i="1"/>
  <c r="FA107" i="1"/>
  <c r="DK107" i="1"/>
  <c r="CP107" i="1"/>
  <c r="AZ107" i="1"/>
  <c r="DE105" i="1"/>
  <c r="DZ105" i="1"/>
  <c r="BO105" i="1"/>
  <c r="CJ105" i="1"/>
  <c r="EU105" i="1"/>
  <c r="AT105" i="1"/>
  <c r="FP105" i="1" s="1"/>
  <c r="CP105" i="1"/>
  <c r="EF105" i="1"/>
  <c r="DK105" i="1"/>
  <c r="GQ105" i="1" s="1"/>
  <c r="BU105" i="1"/>
  <c r="FA105" i="1"/>
  <c r="AZ105" i="1"/>
  <c r="FV105" i="1" s="1"/>
  <c r="EG105" i="1"/>
  <c r="CQ105" i="1"/>
  <c r="DL105" i="1"/>
  <c r="BV105" i="1"/>
  <c r="FB105" i="1"/>
  <c r="BA105" i="1"/>
  <c r="AZ104" i="1"/>
  <c r="FA104" i="1"/>
  <c r="BU104" i="1"/>
  <c r="DK104" i="1"/>
  <c r="GQ104" i="1" s="1"/>
  <c r="EF104" i="1"/>
  <c r="CP104" i="1"/>
  <c r="AX104" i="1"/>
  <c r="FT104" i="1" s="1"/>
  <c r="BS104" i="1"/>
  <c r="DI104" i="1"/>
  <c r="EY104" i="1"/>
  <c r="ED104" i="1"/>
  <c r="CN104" i="1"/>
  <c r="GQ107" i="1" l="1"/>
  <c r="GZ106" i="1"/>
  <c r="FS103" i="1"/>
  <c r="GS104" i="1"/>
  <c r="FT105" i="1"/>
  <c r="HJ105" i="1" s="1"/>
  <c r="FP106" i="1"/>
  <c r="HF106" i="1" s="1"/>
  <c r="GH104" i="1"/>
  <c r="FX105" i="1"/>
  <c r="FK106" i="1"/>
  <c r="HA106" i="1" s="1"/>
  <c r="FQ105" i="1"/>
  <c r="HC106" i="1"/>
  <c r="FX103" i="1"/>
  <c r="HP106" i="1"/>
  <c r="GA103" i="1"/>
  <c r="GM105" i="1"/>
  <c r="GL107" i="1"/>
  <c r="HG107" i="1" s="1"/>
  <c r="HI106" i="1"/>
  <c r="GC106" i="1"/>
  <c r="GP103" i="1"/>
  <c r="GV107" i="1"/>
  <c r="FQ106" i="1"/>
  <c r="HG106" i="1" s="1"/>
  <c r="FM103" i="1"/>
  <c r="FN104" i="1"/>
  <c r="GF107" i="1"/>
  <c r="FY106" i="1"/>
  <c r="HO106" i="1" s="1"/>
  <c r="HA107" i="1"/>
  <c r="HL105" i="1"/>
  <c r="GX103" i="1"/>
  <c r="GL104" i="1"/>
  <c r="HF107" i="1"/>
  <c r="HJ103" i="1"/>
  <c r="GM104" i="1"/>
  <c r="FW104" i="1"/>
  <c r="HM104" i="1" s="1"/>
  <c r="GA106" i="1"/>
  <c r="FQ103" i="1"/>
  <c r="HG103" i="1" s="1"/>
  <c r="FO105" i="1"/>
  <c r="FV106" i="1"/>
  <c r="HL106" i="1" s="1"/>
  <c r="GZ103" i="1"/>
  <c r="GO104" i="1"/>
  <c r="GQ103" i="1"/>
  <c r="FX104" i="1"/>
  <c r="HN104" i="1" s="1"/>
  <c r="FU105" i="1"/>
  <c r="FR107" i="1"/>
  <c r="HH107" i="1" s="1"/>
  <c r="GR103" i="1"/>
  <c r="FP104" i="1"/>
  <c r="GT107" i="1"/>
  <c r="GM103" i="1"/>
  <c r="GL105" i="1"/>
  <c r="HG105" i="1" s="1"/>
  <c r="GG106" i="1"/>
  <c r="HB106" i="1" s="1"/>
  <c r="GT104" i="1"/>
  <c r="HO104" i="1" s="1"/>
  <c r="HA104" i="1"/>
  <c r="GH107" i="1"/>
  <c r="HC107" i="1" s="1"/>
  <c r="GI104" i="1"/>
  <c r="FJ107" i="1"/>
  <c r="FW105" i="1"/>
  <c r="FH107" i="1"/>
  <c r="GX107" i="1" s="1"/>
  <c r="GJ107" i="1"/>
  <c r="HI107" i="1"/>
  <c r="FY107" i="1"/>
  <c r="FW106" i="1"/>
  <c r="FO104" i="1"/>
  <c r="FT106" i="1"/>
  <c r="FR104" i="1"/>
  <c r="HH104" i="1" s="1"/>
  <c r="FZ105" i="1"/>
  <c r="GA105" i="1"/>
  <c r="FU106" i="1"/>
  <c r="GV106" i="1"/>
  <c r="FR105" i="1"/>
  <c r="GU107" i="1"/>
  <c r="GC104" i="1"/>
  <c r="GX104" i="1" s="1"/>
  <c r="FS105" i="1"/>
  <c r="GO107" i="1"/>
  <c r="FW107" i="1"/>
  <c r="HJ104" i="1"/>
  <c r="GK105" i="1"/>
  <c r="HF105" i="1" s="1"/>
  <c r="FV103" i="1"/>
  <c r="HL103" i="1" s="1"/>
  <c r="GV104" i="1"/>
  <c r="HQ104" i="1" s="1"/>
  <c r="GP105" i="1"/>
  <c r="FO107" i="1"/>
  <c r="HE107" i="1" s="1"/>
  <c r="GI103" i="1"/>
  <c r="FW103" i="1"/>
  <c r="HM103" i="1" s="1"/>
  <c r="GS105" i="1"/>
  <c r="FS107" i="1"/>
  <c r="GR106" i="1"/>
  <c r="FP103" i="1"/>
  <c r="HF103" i="1" s="1"/>
  <c r="FR103" i="1"/>
  <c r="HH103" i="1" s="1"/>
  <c r="FS104" i="1"/>
  <c r="HI104" i="1" s="1"/>
  <c r="FQ104" i="1"/>
  <c r="HG104" i="1" s="1"/>
  <c r="FI105" i="1"/>
  <c r="GY105" i="1" s="1"/>
  <c r="GO106" i="1"/>
  <c r="GV105" i="1"/>
  <c r="GI107" i="1"/>
  <c r="HD107" i="1" s="1"/>
  <c r="GG104" i="1"/>
  <c r="GJ105" i="1"/>
  <c r="FZ107" i="1"/>
  <c r="GT103" i="1"/>
  <c r="HO103" i="1" s="1"/>
  <c r="FI104" i="1"/>
  <c r="GY104" i="1" s="1"/>
  <c r="GN105" i="1"/>
  <c r="GJ103" i="1"/>
  <c r="GD103" i="1"/>
  <c r="FV104" i="1"/>
  <c r="HL104" i="1" s="1"/>
  <c r="FV107" i="1"/>
  <c r="GP107" i="1"/>
  <c r="FR106" i="1"/>
  <c r="GG105" i="1"/>
  <c r="HB105" i="1" s="1"/>
  <c r="FJ105" i="1"/>
  <c r="GZ105" i="1" s="1"/>
  <c r="HD106" i="1"/>
  <c r="GJ104" i="1"/>
  <c r="GS107" i="1"/>
  <c r="HN107" i="1" s="1"/>
  <c r="GP106" i="1"/>
  <c r="HK104" i="1"/>
  <c r="GX106" i="1"/>
  <c r="GA107" i="1"/>
  <c r="HQ107" i="1" s="1"/>
  <c r="FT107" i="1"/>
  <c r="FI106" i="1"/>
  <c r="FJ104" i="1"/>
  <c r="GZ104" i="1" s="1"/>
  <c r="FM105" i="1"/>
  <c r="HC105" i="1" s="1"/>
  <c r="GF105" i="1"/>
  <c r="HA105" i="1" s="1"/>
  <c r="GE107" i="1"/>
  <c r="GZ107" i="1" s="1"/>
  <c r="GR105" i="1"/>
  <c r="FU107" i="1"/>
  <c r="GM106" i="1"/>
  <c r="GN103" i="1"/>
  <c r="FL103" i="1"/>
  <c r="HB103" i="1" s="1"/>
  <c r="GI105" i="1"/>
  <c r="HD105" i="1" s="1"/>
  <c r="GS106" i="1"/>
  <c r="HN106" i="1" s="1"/>
  <c r="GU103" i="1"/>
  <c r="HP103" i="1" s="1"/>
  <c r="FN103" i="1"/>
  <c r="HD103" i="1" s="1"/>
  <c r="GK104" i="1"/>
  <c r="FM104" i="1"/>
  <c r="HC104" i="1" s="1"/>
  <c r="GC105" i="1"/>
  <c r="GX105" i="1" s="1"/>
  <c r="GG107" i="1"/>
  <c r="HB107" i="1" s="1"/>
  <c r="GS103" i="1"/>
  <c r="GU105" i="1"/>
  <c r="GV103" i="1"/>
  <c r="FL104" i="1"/>
  <c r="HB104" i="1" s="1"/>
  <c r="FI107" i="1"/>
  <c r="GY107" i="1" s="1"/>
  <c r="FU103" i="1"/>
  <c r="HK103" i="1" s="1"/>
  <c r="GT105" i="1"/>
  <c r="HO105" i="1" s="1"/>
  <c r="GD106" i="1"/>
  <c r="GH103" i="1"/>
  <c r="FO103" i="1"/>
  <c r="HE103" i="1" s="1"/>
  <c r="GR107" i="1"/>
  <c r="GF103" i="1"/>
  <c r="HA103" i="1" s="1"/>
  <c r="FI103" i="1"/>
  <c r="GY103" i="1" s="1"/>
  <c r="R295" i="1"/>
  <c r="DS295" i="1" l="1"/>
  <c r="EN295" i="1"/>
  <c r="CC295" i="1"/>
  <c r="BH295" i="1"/>
  <c r="CX295" i="1"/>
  <c r="GD295" i="1" s="1"/>
  <c r="AM295" i="1"/>
  <c r="FI295" i="1" s="1"/>
  <c r="GY295" i="1" s="1"/>
  <c r="HK106" i="1"/>
  <c r="HC103" i="1"/>
  <c r="HQ103" i="1"/>
  <c r="HM107" i="1"/>
  <c r="HF104" i="1"/>
  <c r="HH106" i="1"/>
  <c r="HJ107" i="1"/>
  <c r="HP105" i="1"/>
  <c r="HE105" i="1"/>
  <c r="HI105" i="1"/>
  <c r="HN103" i="1"/>
  <c r="HJ106" i="1"/>
  <c r="HK105" i="1"/>
  <c r="HQ106" i="1"/>
  <c r="HI103" i="1"/>
  <c r="GY106" i="1"/>
  <c r="HP107" i="1"/>
  <c r="HE104" i="1"/>
  <c r="HM105" i="1"/>
  <c r="HM106" i="1"/>
  <c r="HL107" i="1"/>
  <c r="HK107" i="1"/>
  <c r="HQ105" i="1"/>
  <c r="HO107" i="1"/>
  <c r="HD104" i="1"/>
  <c r="HH105" i="1"/>
  <c r="HN105" i="1"/>
  <c r="T295" i="1"/>
  <c r="AF295" i="1"/>
  <c r="AJ295" i="1"/>
  <c r="S298" i="1"/>
  <c r="AC298" i="1"/>
  <c r="AG298" i="1"/>
  <c r="Q298" i="1"/>
  <c r="AB298" i="1"/>
  <c r="AF298" i="1"/>
  <c r="U298" i="1"/>
  <c r="AH298" i="1"/>
  <c r="W298" i="1"/>
  <c r="AA298" i="1"/>
  <c r="R298" i="1"/>
  <c r="Z298" i="1"/>
  <c r="AD298" i="1"/>
  <c r="T298" i="1"/>
  <c r="X298" i="1"/>
  <c r="V298" i="1"/>
  <c r="AC295" i="1"/>
  <c r="AE295" i="1"/>
  <c r="Z297" i="1"/>
  <c r="AH297" i="1"/>
  <c r="AB297" i="1"/>
  <c r="V297" i="1"/>
  <c r="AE297" i="1"/>
  <c r="AC297" i="1"/>
  <c r="AA297" i="1"/>
  <c r="R297" i="1"/>
  <c r="W297" i="1"/>
  <c r="X297" i="1"/>
  <c r="AD297" i="1"/>
  <c r="S297" i="1"/>
  <c r="U297" i="1"/>
  <c r="AF297" i="1"/>
  <c r="Y297" i="1"/>
  <c r="AG297" i="1"/>
  <c r="T297" i="1"/>
  <c r="U295" i="1"/>
  <c r="Y295" i="1"/>
  <c r="Z296" i="1"/>
  <c r="AC296" i="1"/>
  <c r="S296" i="1"/>
  <c r="AG296" i="1"/>
  <c r="AE296" i="1"/>
  <c r="AJ296" i="1"/>
  <c r="V296" i="1"/>
  <c r="X296" i="1"/>
  <c r="AA296" i="1"/>
  <c r="T296" i="1"/>
  <c r="AI296" i="1"/>
  <c r="Y296" i="1"/>
  <c r="AH296" i="1"/>
  <c r="R296" i="1"/>
  <c r="Q296" i="1"/>
  <c r="X295" i="1"/>
  <c r="V295" i="1"/>
  <c r="W295" i="1"/>
  <c r="AA295" i="1"/>
  <c r="Q295" i="1"/>
  <c r="AB295" i="1"/>
  <c r="AC98" i="1"/>
  <c r="V98" i="1"/>
  <c r="Q98" i="1"/>
  <c r="U98" i="1"/>
  <c r="AD98" i="1"/>
  <c r="R98" i="1"/>
  <c r="AE98" i="1"/>
  <c r="S98" i="1"/>
  <c r="AI98" i="1"/>
  <c r="AA98" i="1"/>
  <c r="Y98" i="1"/>
  <c r="AJ98" i="1"/>
  <c r="W98" i="1"/>
  <c r="AF98" i="1"/>
  <c r="AH98" i="1"/>
  <c r="AB98" i="1"/>
  <c r="Z98" i="1"/>
  <c r="AG98" i="1"/>
  <c r="X98" i="1"/>
  <c r="T98" i="1"/>
  <c r="T102" i="1"/>
  <c r="AH102" i="1"/>
  <c r="AI102" i="1"/>
  <c r="S102" i="1"/>
  <c r="X102" i="1"/>
  <c r="Z102" i="1"/>
  <c r="AB102" i="1"/>
  <c r="V102" i="1"/>
  <c r="AF102" i="1"/>
  <c r="AC102" i="1"/>
  <c r="W102" i="1"/>
  <c r="Y102" i="1"/>
  <c r="AA102" i="1"/>
  <c r="AD102" i="1"/>
  <c r="R102" i="1"/>
  <c r="AE102" i="1"/>
  <c r="AJ102" i="1"/>
  <c r="AG102" i="1"/>
  <c r="Q102" i="1"/>
  <c r="U102" i="1"/>
  <c r="AH101" i="1"/>
  <c r="V101" i="1"/>
  <c r="W101" i="1"/>
  <c r="AJ101" i="1"/>
  <c r="R101" i="1"/>
  <c r="AC101" i="1"/>
  <c r="Z101" i="1"/>
  <c r="AF101" i="1"/>
  <c r="Q101" i="1"/>
  <c r="AA101" i="1"/>
  <c r="S101" i="1"/>
  <c r="AB101" i="1"/>
  <c r="AD101" i="1"/>
  <c r="AE101" i="1"/>
  <c r="T101" i="1"/>
  <c r="AI101" i="1"/>
  <c r="X101" i="1"/>
  <c r="AG101" i="1"/>
  <c r="U101" i="1"/>
  <c r="Y101" i="1"/>
  <c r="AF100" i="1"/>
  <c r="AG100" i="1"/>
  <c r="U100" i="1"/>
  <c r="AA100" i="1"/>
  <c r="AB100" i="1"/>
  <c r="T100" i="1"/>
  <c r="AI100" i="1"/>
  <c r="R100" i="1"/>
  <c r="Y100" i="1"/>
  <c r="AC100" i="1"/>
  <c r="S100" i="1"/>
  <c r="AE100" i="1"/>
  <c r="X100" i="1"/>
  <c r="Q100" i="1"/>
  <c r="AJ100" i="1"/>
  <c r="AH100" i="1"/>
  <c r="V100" i="1"/>
  <c r="Z100" i="1"/>
  <c r="W100" i="1"/>
  <c r="AD100" i="1"/>
  <c r="AC99" i="1"/>
  <c r="AJ99" i="1"/>
  <c r="Y99" i="1"/>
  <c r="AA99" i="1"/>
  <c r="AE99" i="1"/>
  <c r="AG99" i="1"/>
  <c r="Z99" i="1"/>
  <c r="AD99" i="1"/>
  <c r="AF99" i="1"/>
  <c r="W99" i="1"/>
  <c r="Q99" i="1"/>
  <c r="R99" i="1"/>
  <c r="AH99" i="1"/>
  <c r="AB99" i="1"/>
  <c r="T99" i="1"/>
  <c r="U99" i="1"/>
  <c r="V99" i="1"/>
  <c r="S99" i="1"/>
  <c r="X99" i="1"/>
  <c r="AI99" i="1"/>
  <c r="Z289" i="1"/>
  <c r="AH289" i="1"/>
  <c r="AF289" i="1"/>
  <c r="Q289" i="1"/>
  <c r="AA289" i="1"/>
  <c r="AC289" i="1"/>
  <c r="AI289" i="1"/>
  <c r="AJ289" i="1"/>
  <c r="AD289" i="1"/>
  <c r="U289" i="1"/>
  <c r="AG289" i="1"/>
  <c r="R289" i="1"/>
  <c r="S289" i="1"/>
  <c r="T289" i="1"/>
  <c r="Y289" i="1"/>
  <c r="AB289" i="1"/>
  <c r="AE289" i="1"/>
  <c r="X289" i="1"/>
  <c r="V289" i="1"/>
  <c r="W289" i="1"/>
  <c r="CH289" i="1" l="1"/>
  <c r="AR289" i="1"/>
  <c r="BM289" i="1"/>
  <c r="ES289" i="1"/>
  <c r="DC289" i="1"/>
  <c r="DX289" i="1"/>
  <c r="CX289" i="1"/>
  <c r="GD289" i="1" s="1"/>
  <c r="CC289" i="1"/>
  <c r="AM289" i="1"/>
  <c r="BH289" i="1"/>
  <c r="DS289" i="1"/>
  <c r="EN289" i="1"/>
  <c r="CW289" i="1"/>
  <c r="GC289" i="1" s="1"/>
  <c r="DR289" i="1"/>
  <c r="CB289" i="1"/>
  <c r="BG289" i="1"/>
  <c r="EM289" i="1"/>
  <c r="AL289" i="1"/>
  <c r="AP99" i="1"/>
  <c r="DA99" i="1"/>
  <c r="EQ99" i="1"/>
  <c r="BK99" i="1"/>
  <c r="DV99" i="1"/>
  <c r="CF99" i="1"/>
  <c r="EZ99" i="1"/>
  <c r="AY99" i="1"/>
  <c r="DJ99" i="1"/>
  <c r="EE99" i="1"/>
  <c r="BT99" i="1"/>
  <c r="CO99" i="1"/>
  <c r="BT100" i="1"/>
  <c r="EZ100" i="1"/>
  <c r="AY100" i="1"/>
  <c r="CO100" i="1"/>
  <c r="EE100" i="1"/>
  <c r="DJ100" i="1"/>
  <c r="GP100" i="1" s="1"/>
  <c r="EF100" i="1"/>
  <c r="AZ100" i="1"/>
  <c r="BU100" i="1"/>
  <c r="CP100" i="1"/>
  <c r="DK100" i="1"/>
  <c r="FA100" i="1"/>
  <c r="AV100" i="1"/>
  <c r="BQ100" i="1"/>
  <c r="EB100" i="1"/>
  <c r="EW100" i="1"/>
  <c r="DG100" i="1"/>
  <c r="GM100" i="1" s="1"/>
  <c r="CL100" i="1"/>
  <c r="CT101" i="1"/>
  <c r="EJ101" i="1"/>
  <c r="FE101" i="1"/>
  <c r="BY101" i="1"/>
  <c r="DO101" i="1"/>
  <c r="GU101" i="1" s="1"/>
  <c r="BD101" i="1"/>
  <c r="DL101" i="1"/>
  <c r="GR101" i="1" s="1"/>
  <c r="EG101" i="1"/>
  <c r="FB101" i="1"/>
  <c r="CQ101" i="1"/>
  <c r="BV101" i="1"/>
  <c r="BA101" i="1"/>
  <c r="FW101" i="1" s="1"/>
  <c r="CF102" i="1"/>
  <c r="AP102" i="1"/>
  <c r="EQ102" i="1"/>
  <c r="BK102" i="1"/>
  <c r="DV102" i="1"/>
  <c r="DA102" i="1"/>
  <c r="BO102" i="1"/>
  <c r="EU102" i="1"/>
  <c r="DZ102" i="1"/>
  <c r="DE102" i="1"/>
  <c r="AT102" i="1"/>
  <c r="FP102" i="1" s="1"/>
  <c r="CJ102" i="1"/>
  <c r="AN102" i="1"/>
  <c r="CD102" i="1"/>
  <c r="DT102" i="1"/>
  <c r="BI102" i="1"/>
  <c r="FJ102" i="1" s="1"/>
  <c r="EO102" i="1"/>
  <c r="CY102" i="1"/>
  <c r="GE102" i="1" s="1"/>
  <c r="EX98" i="1"/>
  <c r="AW98" i="1"/>
  <c r="FS98" i="1" s="1"/>
  <c r="CM98" i="1"/>
  <c r="EC98" i="1"/>
  <c r="BR98" i="1"/>
  <c r="DH98" i="1"/>
  <c r="GN98" i="1" s="1"/>
  <c r="EO98" i="1"/>
  <c r="DT98" i="1"/>
  <c r="AN98" i="1"/>
  <c r="FJ98" i="1" s="1"/>
  <c r="CD98" i="1"/>
  <c r="BI98" i="1"/>
  <c r="CY98" i="1"/>
  <c r="Z295" i="1"/>
  <c r="BG295" i="1"/>
  <c r="CW295" i="1"/>
  <c r="GC295" i="1" s="1"/>
  <c r="CB295" i="1"/>
  <c r="DR295" i="1"/>
  <c r="EM295" i="1"/>
  <c r="AL295" i="1"/>
  <c r="CC296" i="1"/>
  <c r="AM296" i="1"/>
  <c r="FI296" i="1" s="1"/>
  <c r="DS296" i="1"/>
  <c r="BH296" i="1"/>
  <c r="CX296" i="1"/>
  <c r="GD296" i="1" s="1"/>
  <c r="EN296" i="1"/>
  <c r="DD296" i="1"/>
  <c r="AS296" i="1"/>
  <c r="CI296" i="1"/>
  <c r="DY296" i="1"/>
  <c r="ET296" i="1"/>
  <c r="BN296" i="1"/>
  <c r="CN296" i="1"/>
  <c r="ED296" i="1"/>
  <c r="DI296" i="1"/>
  <c r="EY296" i="1"/>
  <c r="AX296" i="1"/>
  <c r="BS296" i="1"/>
  <c r="CR297" i="1"/>
  <c r="DM297" i="1"/>
  <c r="FC297" i="1"/>
  <c r="BB297" i="1"/>
  <c r="EH297" i="1"/>
  <c r="BW297" i="1"/>
  <c r="AR297" i="1"/>
  <c r="BM297" i="1"/>
  <c r="ES297" i="1"/>
  <c r="DX297" i="1"/>
  <c r="DC297" i="1"/>
  <c r="GI297" i="1" s="1"/>
  <c r="CH297" i="1"/>
  <c r="BC297" i="1"/>
  <c r="BX297" i="1"/>
  <c r="EI297" i="1"/>
  <c r="DN297" i="1"/>
  <c r="GT297" i="1" s="1"/>
  <c r="FD297" i="1"/>
  <c r="CS297" i="1"/>
  <c r="DW298" i="1"/>
  <c r="ER298" i="1"/>
  <c r="BL298" i="1"/>
  <c r="CG298" i="1"/>
  <c r="DB298" i="1"/>
  <c r="AQ298" i="1"/>
  <c r="FM298" i="1" s="1"/>
  <c r="AV298" i="1"/>
  <c r="EW298" i="1"/>
  <c r="BQ298" i="1"/>
  <c r="EB298" i="1"/>
  <c r="CL298" i="1"/>
  <c r="DG298" i="1"/>
  <c r="GM298" i="1" s="1"/>
  <c r="EH298" i="1"/>
  <c r="FC298" i="1"/>
  <c r="BW298" i="1"/>
  <c r="CR298" i="1"/>
  <c r="DM298" i="1"/>
  <c r="BB298" i="1"/>
  <c r="CG289" i="1"/>
  <c r="BL289" i="1"/>
  <c r="AQ289" i="1"/>
  <c r="DB289" i="1"/>
  <c r="GH289" i="1" s="1"/>
  <c r="ER289" i="1"/>
  <c r="DW289" i="1"/>
  <c r="BW289" i="1"/>
  <c r="CR289" i="1"/>
  <c r="DM289" i="1"/>
  <c r="BB289" i="1"/>
  <c r="EH289" i="1"/>
  <c r="FC289" i="1"/>
  <c r="BA289" i="1"/>
  <c r="DL289" i="1"/>
  <c r="EG289" i="1"/>
  <c r="CQ289" i="1"/>
  <c r="BV289" i="1"/>
  <c r="FB289" i="1"/>
  <c r="EP99" i="1"/>
  <c r="AO99" i="1"/>
  <c r="CZ99" i="1"/>
  <c r="BJ99" i="1"/>
  <c r="DU99" i="1"/>
  <c r="CE99" i="1"/>
  <c r="AU99" i="1"/>
  <c r="DF99" i="1"/>
  <c r="EV99" i="1"/>
  <c r="EA99" i="1"/>
  <c r="BP99" i="1"/>
  <c r="CK99" i="1"/>
  <c r="BM100" i="1"/>
  <c r="DC100" i="1"/>
  <c r="AR100" i="1"/>
  <c r="CH100" i="1"/>
  <c r="DX100" i="1"/>
  <c r="ES100" i="1"/>
  <c r="AN100" i="1"/>
  <c r="BI100" i="1"/>
  <c r="DT100" i="1"/>
  <c r="EO100" i="1"/>
  <c r="CY100" i="1"/>
  <c r="CD100" i="1"/>
  <c r="FJ100" i="1" s="1"/>
  <c r="EQ100" i="1"/>
  <c r="BK100" i="1"/>
  <c r="CF100" i="1"/>
  <c r="DV100" i="1"/>
  <c r="AP100" i="1"/>
  <c r="DA100" i="1"/>
  <c r="GG100" i="1" s="1"/>
  <c r="DU101" i="1"/>
  <c r="CE101" i="1"/>
  <c r="BJ101" i="1"/>
  <c r="CZ101" i="1"/>
  <c r="GF101" i="1" s="1"/>
  <c r="EP101" i="1"/>
  <c r="AO101" i="1"/>
  <c r="EA101" i="1"/>
  <c r="CK101" i="1"/>
  <c r="BP101" i="1"/>
  <c r="DF101" i="1"/>
  <c r="EV101" i="1"/>
  <c r="AU101" i="1"/>
  <c r="FQ101" i="1" s="1"/>
  <c r="BG102" i="1"/>
  <c r="EM102" i="1"/>
  <c r="CW102" i="1"/>
  <c r="GC102" i="1" s="1"/>
  <c r="AL102" i="1"/>
  <c r="FH102" i="1" s="1"/>
  <c r="GX102" i="1" s="1"/>
  <c r="DR102" i="1"/>
  <c r="CB102" i="1"/>
  <c r="DC102" i="1"/>
  <c r="BM102" i="1"/>
  <c r="DX102" i="1"/>
  <c r="ES102" i="1"/>
  <c r="AR102" i="1"/>
  <c r="CH102" i="1"/>
  <c r="EJ102" i="1"/>
  <c r="CT102" i="1"/>
  <c r="BD102" i="1"/>
  <c r="DO102" i="1"/>
  <c r="GU102" i="1" s="1"/>
  <c r="HP102" i="1" s="1"/>
  <c r="FE102" i="1"/>
  <c r="BY102" i="1"/>
  <c r="FZ102" i="1" s="1"/>
  <c r="FD98" i="1"/>
  <c r="CS98" i="1"/>
  <c r="EI98" i="1"/>
  <c r="BC98" i="1"/>
  <c r="DN98" i="1"/>
  <c r="BX98" i="1"/>
  <c r="EF98" i="1"/>
  <c r="FA98" i="1"/>
  <c r="CP98" i="1"/>
  <c r="AZ98" i="1"/>
  <c r="FV98" i="1" s="1"/>
  <c r="HL98" i="1" s="1"/>
  <c r="BU98" i="1"/>
  <c r="DK98" i="1"/>
  <c r="GQ98" i="1" s="1"/>
  <c r="AG295" i="1"/>
  <c r="EB295" i="1"/>
  <c r="BQ295" i="1"/>
  <c r="DG295" i="1"/>
  <c r="EW295" i="1"/>
  <c r="CL295" i="1"/>
  <c r="AV295" i="1"/>
  <c r="FR295" i="1" s="1"/>
  <c r="EI296" i="1"/>
  <c r="DN296" i="1"/>
  <c r="GT296" i="1" s="1"/>
  <c r="FD296" i="1"/>
  <c r="BC296" i="1"/>
  <c r="CS296" i="1"/>
  <c r="BX296" i="1"/>
  <c r="ER296" i="1"/>
  <c r="DW296" i="1"/>
  <c r="DB296" i="1"/>
  <c r="AQ296" i="1"/>
  <c r="FM296" i="1" s="1"/>
  <c r="CG296" i="1"/>
  <c r="BL296" i="1"/>
  <c r="AU296" i="1"/>
  <c r="CK296" i="1"/>
  <c r="EA296" i="1"/>
  <c r="DF296" i="1"/>
  <c r="GL296" i="1" s="1"/>
  <c r="EV296" i="1"/>
  <c r="BP296" i="1"/>
  <c r="BO297" i="1"/>
  <c r="CJ297" i="1"/>
  <c r="DE297" i="1"/>
  <c r="EU297" i="1"/>
  <c r="DZ297" i="1"/>
  <c r="AT297" i="1"/>
  <c r="FP297" i="1" s="1"/>
  <c r="CX297" i="1"/>
  <c r="EN297" i="1"/>
  <c r="BH297" i="1"/>
  <c r="AM297" i="1"/>
  <c r="DS297" i="1"/>
  <c r="CC297" i="1"/>
  <c r="AU297" i="1"/>
  <c r="BP297" i="1"/>
  <c r="CK297" i="1"/>
  <c r="EV297" i="1"/>
  <c r="DF297" i="1"/>
  <c r="EA297" i="1"/>
  <c r="DY298" i="1"/>
  <c r="ET298" i="1"/>
  <c r="CI298" i="1"/>
  <c r="BN298" i="1"/>
  <c r="AS298" i="1"/>
  <c r="DD298" i="1"/>
  <c r="GJ298" i="1" s="1"/>
  <c r="ES298" i="1"/>
  <c r="DC298" i="1"/>
  <c r="DX298" i="1"/>
  <c r="AR298" i="1"/>
  <c r="BM298" i="1"/>
  <c r="CH298" i="1"/>
  <c r="ED298" i="1"/>
  <c r="CN298" i="1"/>
  <c r="BS298" i="1"/>
  <c r="EY298" i="1"/>
  <c r="AX298" i="1"/>
  <c r="DI298" i="1"/>
  <c r="GO298" i="1" s="1"/>
  <c r="BN289" i="1"/>
  <c r="AS289" i="1"/>
  <c r="FO289" i="1" s="1"/>
  <c r="DD289" i="1"/>
  <c r="DY289" i="1"/>
  <c r="CI289" i="1"/>
  <c r="ET289" i="1"/>
  <c r="DA289" i="1"/>
  <c r="AP289" i="1"/>
  <c r="BK289" i="1"/>
  <c r="CF289" i="1"/>
  <c r="DV289" i="1"/>
  <c r="EQ289" i="1"/>
  <c r="BC289" i="1"/>
  <c r="BX289" i="1"/>
  <c r="EI289" i="1"/>
  <c r="CS289" i="1"/>
  <c r="DN289" i="1"/>
  <c r="FD289" i="1"/>
  <c r="EX99" i="1"/>
  <c r="AW99" i="1"/>
  <c r="DH99" i="1"/>
  <c r="EC99" i="1"/>
  <c r="BR99" i="1"/>
  <c r="CM99" i="1"/>
  <c r="FS99" i="1" s="1"/>
  <c r="BB99" i="1"/>
  <c r="DM99" i="1"/>
  <c r="GS99" i="1" s="1"/>
  <c r="FC99" i="1"/>
  <c r="BW99" i="1"/>
  <c r="EH99" i="1"/>
  <c r="CR99" i="1"/>
  <c r="DF100" i="1"/>
  <c r="CK100" i="1"/>
  <c r="BP100" i="1"/>
  <c r="EA100" i="1"/>
  <c r="AU100" i="1"/>
  <c r="EV100" i="1"/>
  <c r="EY100" i="1"/>
  <c r="BS100" i="1"/>
  <c r="AX100" i="1"/>
  <c r="CN100" i="1"/>
  <c r="ED100" i="1"/>
  <c r="DI100" i="1"/>
  <c r="GO100" i="1" s="1"/>
  <c r="EH100" i="1"/>
  <c r="BW100" i="1"/>
  <c r="CR100" i="1"/>
  <c r="FC100" i="1"/>
  <c r="BB100" i="1"/>
  <c r="DM100" i="1"/>
  <c r="GS100" i="1" s="1"/>
  <c r="EF101" i="1"/>
  <c r="CP101" i="1"/>
  <c r="BU101" i="1"/>
  <c r="DK101" i="1"/>
  <c r="GQ101" i="1" s="1"/>
  <c r="FA101" i="1"/>
  <c r="AZ101" i="1"/>
  <c r="BS101" i="1"/>
  <c r="EY101" i="1"/>
  <c r="ED101" i="1"/>
  <c r="CN101" i="1"/>
  <c r="DI101" i="1"/>
  <c r="AX101" i="1"/>
  <c r="FT101" i="1" s="1"/>
  <c r="CR102" i="1"/>
  <c r="BB102" i="1"/>
  <c r="BW102" i="1"/>
  <c r="FX102" i="1" s="1"/>
  <c r="FC102" i="1"/>
  <c r="EH102" i="1"/>
  <c r="DM102" i="1"/>
  <c r="BS102" i="1"/>
  <c r="CN102" i="1"/>
  <c r="ED102" i="1"/>
  <c r="DI102" i="1"/>
  <c r="AX102" i="1"/>
  <c r="EY102" i="1"/>
  <c r="CS102" i="1"/>
  <c r="EI102" i="1"/>
  <c r="FD102" i="1"/>
  <c r="BC102" i="1"/>
  <c r="FY102" i="1" s="1"/>
  <c r="BX102" i="1"/>
  <c r="DN102" i="1"/>
  <c r="BA98" i="1"/>
  <c r="CQ98" i="1"/>
  <c r="EG98" i="1"/>
  <c r="FB98" i="1"/>
  <c r="BV98" i="1"/>
  <c r="DL98" i="1"/>
  <c r="GR98" i="1" s="1"/>
  <c r="EN98" i="1"/>
  <c r="CC98" i="1"/>
  <c r="DS98" i="1"/>
  <c r="AM98" i="1"/>
  <c r="FI98" i="1" s="1"/>
  <c r="GY98" i="1" s="1"/>
  <c r="BH98" i="1"/>
  <c r="CX98" i="1"/>
  <c r="GD98" i="1" s="1"/>
  <c r="ES295" i="1"/>
  <c r="BM295" i="1"/>
  <c r="CH295" i="1"/>
  <c r="DC295" i="1"/>
  <c r="DX295" i="1"/>
  <c r="AR295" i="1"/>
  <c r="FN295" i="1" s="1"/>
  <c r="CJ296" i="1"/>
  <c r="DE296" i="1"/>
  <c r="EU296" i="1"/>
  <c r="DZ296" i="1"/>
  <c r="AT296" i="1"/>
  <c r="BO296" i="1"/>
  <c r="BE296" i="1"/>
  <c r="EK296" i="1"/>
  <c r="BZ296" i="1"/>
  <c r="CU296" i="1"/>
  <c r="DP296" i="1"/>
  <c r="FF296" i="1"/>
  <c r="BA297" i="1"/>
  <c r="EG297" i="1"/>
  <c r="CQ297" i="1"/>
  <c r="BV297" i="1"/>
  <c r="DL297" i="1"/>
  <c r="FB297" i="1"/>
  <c r="DG297" i="1"/>
  <c r="EW297" i="1"/>
  <c r="AV297" i="1"/>
  <c r="EB297" i="1"/>
  <c r="CL297" i="1"/>
  <c r="BQ297" i="1"/>
  <c r="AO298" i="1"/>
  <c r="BJ298" i="1"/>
  <c r="CE298" i="1"/>
  <c r="DU298" i="1"/>
  <c r="CZ298" i="1"/>
  <c r="EP298" i="1"/>
  <c r="EI298" i="1"/>
  <c r="FD298" i="1"/>
  <c r="CS298" i="1"/>
  <c r="BX298" i="1"/>
  <c r="DN298" i="1"/>
  <c r="BC298" i="1"/>
  <c r="FY298" i="1" s="1"/>
  <c r="EO298" i="1"/>
  <c r="CY298" i="1"/>
  <c r="GE298" i="1" s="1"/>
  <c r="AN298" i="1"/>
  <c r="BI298" i="1"/>
  <c r="DT298" i="1"/>
  <c r="CD298" i="1"/>
  <c r="AZ289" i="1"/>
  <c r="BU289" i="1"/>
  <c r="EF289" i="1"/>
  <c r="DK289" i="1"/>
  <c r="CP289" i="1"/>
  <c r="FA289" i="1"/>
  <c r="CO289" i="1"/>
  <c r="BT289" i="1"/>
  <c r="AY289" i="1"/>
  <c r="DJ289" i="1"/>
  <c r="GP289" i="1" s="1"/>
  <c r="EE289" i="1"/>
  <c r="EZ289" i="1"/>
  <c r="DF289" i="1"/>
  <c r="CK289" i="1"/>
  <c r="AU289" i="1"/>
  <c r="BP289" i="1"/>
  <c r="EA289" i="1"/>
  <c r="EV289" i="1"/>
  <c r="FD99" i="1"/>
  <c r="DN99" i="1"/>
  <c r="BC99" i="1"/>
  <c r="BX99" i="1"/>
  <c r="EI99" i="1"/>
  <c r="CS99" i="1"/>
  <c r="AZ99" i="1"/>
  <c r="DK99" i="1"/>
  <c r="GQ99" i="1" s="1"/>
  <c r="FA99" i="1"/>
  <c r="BU99" i="1"/>
  <c r="EF99" i="1"/>
  <c r="CP99" i="1"/>
  <c r="BL100" i="1"/>
  <c r="ER100" i="1"/>
  <c r="CG100" i="1"/>
  <c r="DW100" i="1"/>
  <c r="AQ100" i="1"/>
  <c r="DB100" i="1"/>
  <c r="DZ100" i="1"/>
  <c r="BO100" i="1"/>
  <c r="CJ100" i="1"/>
  <c r="EU100" i="1"/>
  <c r="DE100" i="1"/>
  <c r="AT100" i="1"/>
  <c r="FP100" i="1" s="1"/>
  <c r="EG100" i="1"/>
  <c r="BA100" i="1"/>
  <c r="BV100" i="1"/>
  <c r="FB100" i="1"/>
  <c r="DL100" i="1"/>
  <c r="CQ100" i="1"/>
  <c r="BT101" i="1"/>
  <c r="EE101" i="1"/>
  <c r="CO101" i="1"/>
  <c r="DJ101" i="1"/>
  <c r="EZ101" i="1"/>
  <c r="AY101" i="1"/>
  <c r="FU101" i="1" s="1"/>
  <c r="DS101" i="1"/>
  <c r="BH101" i="1"/>
  <c r="CX101" i="1"/>
  <c r="GD101" i="1" s="1"/>
  <c r="CC101" i="1"/>
  <c r="EN101" i="1"/>
  <c r="AM101" i="1"/>
  <c r="CU102" i="1"/>
  <c r="BE102" i="1"/>
  <c r="EK102" i="1"/>
  <c r="DP102" i="1"/>
  <c r="BZ102" i="1"/>
  <c r="FF102" i="1"/>
  <c r="DL102" i="1"/>
  <c r="EG102" i="1"/>
  <c r="BV102" i="1"/>
  <c r="FB102" i="1"/>
  <c r="BA102" i="1"/>
  <c r="CQ102" i="1"/>
  <c r="CE102" i="1"/>
  <c r="AO102" i="1"/>
  <c r="DU102" i="1"/>
  <c r="CZ102" i="1"/>
  <c r="BJ102" i="1"/>
  <c r="EP102" i="1"/>
  <c r="DX98" i="1"/>
  <c r="ES98" i="1"/>
  <c r="CH98" i="1"/>
  <c r="AR98" i="1"/>
  <c r="FN98" i="1" s="1"/>
  <c r="HD98" i="1" s="1"/>
  <c r="BM98" i="1"/>
  <c r="DC98" i="1"/>
  <c r="GI98" i="1" s="1"/>
  <c r="CO98" i="1"/>
  <c r="EE98" i="1"/>
  <c r="EZ98" i="1"/>
  <c r="AY98" i="1"/>
  <c r="FU98" i="1" s="1"/>
  <c r="BT98" i="1"/>
  <c r="DJ98" i="1"/>
  <c r="GP98" i="1" s="1"/>
  <c r="AI295" i="1"/>
  <c r="BD296" i="1"/>
  <c r="DO296" i="1"/>
  <c r="GU296" i="1" s="1"/>
  <c r="FE296" i="1"/>
  <c r="CT296" i="1"/>
  <c r="EJ296" i="1"/>
  <c r="BY296" i="1"/>
  <c r="EF296" i="1"/>
  <c r="DK296" i="1"/>
  <c r="GQ296" i="1" s="1"/>
  <c r="FA296" i="1"/>
  <c r="AZ296" i="1"/>
  <c r="FV296" i="1" s="1"/>
  <c r="CP296" i="1"/>
  <c r="BU296" i="1"/>
  <c r="DE295" i="1"/>
  <c r="CJ295" i="1"/>
  <c r="DZ295" i="1"/>
  <c r="EU295" i="1"/>
  <c r="BO295" i="1"/>
  <c r="AT295" i="1"/>
  <c r="BK297" i="1"/>
  <c r="CF297" i="1"/>
  <c r="DA297" i="1"/>
  <c r="EQ297" i="1"/>
  <c r="AP297" i="1"/>
  <c r="DV297" i="1"/>
  <c r="DI297" i="1"/>
  <c r="EY297" i="1"/>
  <c r="AX297" i="1"/>
  <c r="ED297" i="1"/>
  <c r="BS297" i="1"/>
  <c r="CN297" i="1"/>
  <c r="BU295" i="1"/>
  <c r="CP295" i="1"/>
  <c r="DK295" i="1"/>
  <c r="EF295" i="1"/>
  <c r="FA295" i="1"/>
  <c r="AZ295" i="1"/>
  <c r="FV295" i="1" s="1"/>
  <c r="BT298" i="1"/>
  <c r="CO298" i="1"/>
  <c r="EZ298" i="1"/>
  <c r="DJ298" i="1"/>
  <c r="GP298" i="1" s="1"/>
  <c r="EE298" i="1"/>
  <c r="AY298" i="1"/>
  <c r="FU298" i="1" s="1"/>
  <c r="HK298" i="1" s="1"/>
  <c r="DV298" i="1"/>
  <c r="EQ298" i="1"/>
  <c r="CF298" i="1"/>
  <c r="BK298" i="1"/>
  <c r="AP298" i="1"/>
  <c r="DA298" i="1"/>
  <c r="GG298" i="1" s="1"/>
  <c r="EC289" i="1"/>
  <c r="DH289" i="1"/>
  <c r="GN289" i="1" s="1"/>
  <c r="CM289" i="1"/>
  <c r="AW289" i="1"/>
  <c r="FS289" i="1" s="1"/>
  <c r="BR289" i="1"/>
  <c r="EX289" i="1"/>
  <c r="EK289" i="1"/>
  <c r="DP289" i="1"/>
  <c r="CU289" i="1"/>
  <c r="BE289" i="1"/>
  <c r="GA289" i="1" s="1"/>
  <c r="BZ289" i="1"/>
  <c r="FF289" i="1"/>
  <c r="DO99" i="1"/>
  <c r="FE99" i="1"/>
  <c r="BD99" i="1"/>
  <c r="EJ99" i="1"/>
  <c r="GU99" i="1" s="1"/>
  <c r="BY99" i="1"/>
  <c r="CT99" i="1"/>
  <c r="AM99" i="1"/>
  <c r="EN99" i="1"/>
  <c r="CX99" i="1"/>
  <c r="BH99" i="1"/>
  <c r="DS99" i="1"/>
  <c r="CC99" i="1"/>
  <c r="FI99" i="1" s="1"/>
  <c r="DG99" i="1"/>
  <c r="EW99" i="1"/>
  <c r="AV99" i="1"/>
  <c r="EB99" i="1"/>
  <c r="BQ99" i="1"/>
  <c r="CL99" i="1"/>
  <c r="FR99" i="1" s="1"/>
  <c r="BX100" i="1"/>
  <c r="CS100" i="1"/>
  <c r="EI100" i="1"/>
  <c r="FD100" i="1"/>
  <c r="BC100" i="1"/>
  <c r="DN100" i="1"/>
  <c r="BH100" i="1"/>
  <c r="CC100" i="1"/>
  <c r="DS100" i="1"/>
  <c r="AM100" i="1"/>
  <c r="FI100" i="1" s="1"/>
  <c r="EN100" i="1"/>
  <c r="CX100" i="1"/>
  <c r="GD100" i="1" s="1"/>
  <c r="DZ101" i="1"/>
  <c r="EU101" i="1"/>
  <c r="BO101" i="1"/>
  <c r="DE101" i="1"/>
  <c r="GK101" i="1" s="1"/>
  <c r="CJ101" i="1"/>
  <c r="AT101" i="1"/>
  <c r="FP101" i="1" s="1"/>
  <c r="HF101" i="1" s="1"/>
  <c r="EC101" i="1"/>
  <c r="CM101" i="1"/>
  <c r="BR101" i="1"/>
  <c r="DH101" i="1"/>
  <c r="GN101" i="1" s="1"/>
  <c r="EX101" i="1"/>
  <c r="AW101" i="1"/>
  <c r="FF101" i="1"/>
  <c r="BZ101" i="1"/>
  <c r="EK101" i="1"/>
  <c r="GV101" i="1" s="1"/>
  <c r="CU101" i="1"/>
  <c r="DP101" i="1"/>
  <c r="BE101" i="1"/>
  <c r="BU102" i="1"/>
  <c r="DK102" i="1"/>
  <c r="FA102" i="1"/>
  <c r="EF102" i="1"/>
  <c r="CP102" i="1"/>
  <c r="AZ102" i="1"/>
  <c r="FV102" i="1" s="1"/>
  <c r="BL102" i="1"/>
  <c r="AQ102" i="1"/>
  <c r="FM102" i="1" s="1"/>
  <c r="CG102" i="1"/>
  <c r="DW102" i="1"/>
  <c r="DB102" i="1"/>
  <c r="ER102" i="1"/>
  <c r="EP98" i="1"/>
  <c r="AO98" i="1"/>
  <c r="FK98" i="1" s="1"/>
  <c r="CE98" i="1"/>
  <c r="DU98" i="1"/>
  <c r="BJ98" i="1"/>
  <c r="CZ98" i="1"/>
  <c r="FF98" i="1"/>
  <c r="EK98" i="1"/>
  <c r="BE98" i="1"/>
  <c r="CU98" i="1"/>
  <c r="BZ98" i="1"/>
  <c r="DP98" i="1"/>
  <c r="GV98" i="1" s="1"/>
  <c r="EQ98" i="1"/>
  <c r="AP98" i="1"/>
  <c r="CF98" i="1"/>
  <c r="DV98" i="1"/>
  <c r="DA98" i="1"/>
  <c r="BK98" i="1"/>
  <c r="DW295" i="1"/>
  <c r="BL295" i="1"/>
  <c r="DB295" i="1"/>
  <c r="ER295" i="1"/>
  <c r="AQ295" i="1"/>
  <c r="CG295" i="1"/>
  <c r="CZ296" i="1"/>
  <c r="EP296" i="1"/>
  <c r="AO296" i="1"/>
  <c r="CE296" i="1"/>
  <c r="DU296" i="1"/>
  <c r="BJ296" i="1"/>
  <c r="DM296" i="1"/>
  <c r="FC296" i="1"/>
  <c r="EH296" i="1"/>
  <c r="BB296" i="1"/>
  <c r="FX296" i="1" s="1"/>
  <c r="BW296" i="1"/>
  <c r="CR296" i="1"/>
  <c r="CF295" i="1"/>
  <c r="EQ295" i="1"/>
  <c r="DV295" i="1"/>
  <c r="BK295" i="1"/>
  <c r="DA295" i="1"/>
  <c r="AP295" i="1"/>
  <c r="FL295" i="1" s="1"/>
  <c r="CY297" i="1"/>
  <c r="EO297" i="1"/>
  <c r="AN297" i="1"/>
  <c r="DT297" i="1"/>
  <c r="BI297" i="1"/>
  <c r="CD297" i="1"/>
  <c r="AZ297" i="1"/>
  <c r="BU297" i="1"/>
  <c r="EF297" i="1"/>
  <c r="DK297" i="1"/>
  <c r="GQ297" i="1" s="1"/>
  <c r="FA297" i="1"/>
  <c r="CP297" i="1"/>
  <c r="CN295" i="1"/>
  <c r="EY295" i="1"/>
  <c r="ED295" i="1"/>
  <c r="BS295" i="1"/>
  <c r="DI295" i="1"/>
  <c r="AX295" i="1"/>
  <c r="EA298" i="1"/>
  <c r="EV298" i="1"/>
  <c r="CK298" i="1"/>
  <c r="BP298" i="1"/>
  <c r="DF298" i="1"/>
  <c r="AU298" i="1"/>
  <c r="FQ298" i="1" s="1"/>
  <c r="EG298" i="1"/>
  <c r="FB298" i="1"/>
  <c r="CQ298" i="1"/>
  <c r="BA298" i="1"/>
  <c r="FW298" i="1" s="1"/>
  <c r="BV298" i="1"/>
  <c r="DL298" i="1"/>
  <c r="CU295" i="1"/>
  <c r="DP295" i="1"/>
  <c r="GV295" i="1" s="1"/>
  <c r="EK295" i="1"/>
  <c r="FF295" i="1"/>
  <c r="BZ295" i="1"/>
  <c r="BE295" i="1"/>
  <c r="GA295" i="1" s="1"/>
  <c r="DZ289" i="1"/>
  <c r="BO289" i="1"/>
  <c r="CJ289" i="1"/>
  <c r="AT289" i="1"/>
  <c r="FP289" i="1" s="1"/>
  <c r="DE289" i="1"/>
  <c r="EU289" i="1"/>
  <c r="CT289" i="1"/>
  <c r="BY289" i="1"/>
  <c r="EJ289" i="1"/>
  <c r="DO289" i="1"/>
  <c r="BD289" i="1"/>
  <c r="FE289" i="1"/>
  <c r="AS99" i="1"/>
  <c r="DD99" i="1"/>
  <c r="GJ99" i="1" s="1"/>
  <c r="ET99" i="1"/>
  <c r="BN99" i="1"/>
  <c r="DY99" i="1"/>
  <c r="CI99" i="1"/>
  <c r="AL99" i="1"/>
  <c r="CW99" i="1"/>
  <c r="GC99" i="1" s="1"/>
  <c r="EM99" i="1"/>
  <c r="DR99" i="1"/>
  <c r="BG99" i="1"/>
  <c r="CB99" i="1"/>
  <c r="FH99" i="1" s="1"/>
  <c r="AT99" i="1"/>
  <c r="DE99" i="1"/>
  <c r="GK99" i="1" s="1"/>
  <c r="EU99" i="1"/>
  <c r="BO99" i="1"/>
  <c r="DZ99" i="1"/>
  <c r="CJ99" i="1"/>
  <c r="FF100" i="1"/>
  <c r="BZ100" i="1"/>
  <c r="BE100" i="1"/>
  <c r="EK100" i="1"/>
  <c r="CU100" i="1"/>
  <c r="DP100" i="1"/>
  <c r="GV100" i="1" s="1"/>
  <c r="BD100" i="1"/>
  <c r="BY100" i="1"/>
  <c r="EJ100" i="1"/>
  <c r="FE100" i="1"/>
  <c r="CT100" i="1"/>
  <c r="DO100" i="1"/>
  <c r="BK101" i="1"/>
  <c r="EQ101" i="1"/>
  <c r="DV101" i="1"/>
  <c r="CF101" i="1"/>
  <c r="DA101" i="1"/>
  <c r="AP101" i="1"/>
  <c r="FL101" i="1" s="1"/>
  <c r="DT101" i="1"/>
  <c r="CD101" i="1"/>
  <c r="BI101" i="1"/>
  <c r="CY101" i="1"/>
  <c r="GE101" i="1" s="1"/>
  <c r="EO101" i="1"/>
  <c r="AN101" i="1"/>
  <c r="FJ101" i="1" s="1"/>
  <c r="BM101" i="1"/>
  <c r="CH101" i="1"/>
  <c r="DC101" i="1"/>
  <c r="ES101" i="1"/>
  <c r="DX101" i="1"/>
  <c r="AR101" i="1"/>
  <c r="FN101" i="1" s="1"/>
  <c r="CC102" i="1"/>
  <c r="BH102" i="1"/>
  <c r="DS102" i="1"/>
  <c r="CX102" i="1"/>
  <c r="GD102" i="1" s="1"/>
  <c r="EN102" i="1"/>
  <c r="AM102" i="1"/>
  <c r="AW102" i="1"/>
  <c r="CM102" i="1"/>
  <c r="EC102" i="1"/>
  <c r="DH102" i="1"/>
  <c r="BR102" i="1"/>
  <c r="EX102" i="1"/>
  <c r="ET98" i="1"/>
  <c r="AS98" i="1"/>
  <c r="FO98" i="1" s="1"/>
  <c r="CI98" i="1"/>
  <c r="DY98" i="1"/>
  <c r="BN98" i="1"/>
  <c r="DD98" i="1"/>
  <c r="DZ98" i="1"/>
  <c r="EU98" i="1"/>
  <c r="CJ98" i="1"/>
  <c r="AT98" i="1"/>
  <c r="FP98" i="1" s="1"/>
  <c r="BO98" i="1"/>
  <c r="DE98" i="1"/>
  <c r="GK98" i="1" s="1"/>
  <c r="DR98" i="1"/>
  <c r="EM98" i="1"/>
  <c r="CB98" i="1"/>
  <c r="AL98" i="1"/>
  <c r="FH98" i="1" s="1"/>
  <c r="CW98" i="1"/>
  <c r="BG98" i="1"/>
  <c r="DY295" i="1"/>
  <c r="BN295" i="1"/>
  <c r="DD295" i="1"/>
  <c r="ET295" i="1"/>
  <c r="CI295" i="1"/>
  <c r="AS295" i="1"/>
  <c r="FO295" i="1" s="1"/>
  <c r="AD296" i="1"/>
  <c r="W296" i="1"/>
  <c r="AH295" i="1"/>
  <c r="DJ297" i="1"/>
  <c r="EZ297" i="1"/>
  <c r="AY297" i="1"/>
  <c r="CO297" i="1"/>
  <c r="EE297" i="1"/>
  <c r="BT297" i="1"/>
  <c r="DB297" i="1"/>
  <c r="ER297" i="1"/>
  <c r="AQ297" i="1"/>
  <c r="CG297" i="1"/>
  <c r="BL297" i="1"/>
  <c r="DW297" i="1"/>
  <c r="AD295" i="1"/>
  <c r="AE298" i="1"/>
  <c r="EC298" i="1"/>
  <c r="BR298" i="1"/>
  <c r="CM298" i="1"/>
  <c r="DH298" i="1"/>
  <c r="GN298" i="1" s="1"/>
  <c r="EX298" i="1"/>
  <c r="AW298" i="1"/>
  <c r="BV295" i="1"/>
  <c r="DL295" i="1"/>
  <c r="CQ295" i="1"/>
  <c r="FB295" i="1"/>
  <c r="EG295" i="1"/>
  <c r="BA295" i="1"/>
  <c r="FW295" i="1" s="1"/>
  <c r="AO289" i="1"/>
  <c r="BJ289" i="1"/>
  <c r="DU289" i="1"/>
  <c r="CZ289" i="1"/>
  <c r="CE289" i="1"/>
  <c r="EP289" i="1"/>
  <c r="AX289" i="1"/>
  <c r="CN289" i="1"/>
  <c r="BS289" i="1"/>
  <c r="ED289" i="1"/>
  <c r="DI289" i="1"/>
  <c r="EY289" i="1"/>
  <c r="CY99" i="1"/>
  <c r="EO99" i="1"/>
  <c r="AN99" i="1"/>
  <c r="DT99" i="1"/>
  <c r="BI99" i="1"/>
  <c r="CD99" i="1"/>
  <c r="ES99" i="1"/>
  <c r="AR99" i="1"/>
  <c r="DC99" i="1"/>
  <c r="GI99" i="1" s="1"/>
  <c r="BM99" i="1"/>
  <c r="DX99" i="1"/>
  <c r="CH99" i="1"/>
  <c r="FF99" i="1"/>
  <c r="BE99" i="1"/>
  <c r="DP99" i="1"/>
  <c r="BZ99" i="1"/>
  <c r="EK99" i="1"/>
  <c r="GV99" i="1" s="1"/>
  <c r="CU99" i="1"/>
  <c r="DR100" i="1"/>
  <c r="CB100" i="1"/>
  <c r="BG100" i="1"/>
  <c r="EM100" i="1"/>
  <c r="AL100" i="1"/>
  <c r="CW100" i="1"/>
  <c r="EP100" i="1"/>
  <c r="BJ100" i="1"/>
  <c r="DU100" i="1"/>
  <c r="AO100" i="1"/>
  <c r="CE100" i="1"/>
  <c r="CZ100" i="1"/>
  <c r="GF100" i="1" s="1"/>
  <c r="EH101" i="1"/>
  <c r="FC101" i="1"/>
  <c r="BW101" i="1"/>
  <c r="DM101" i="1"/>
  <c r="GS101" i="1" s="1"/>
  <c r="CR101" i="1"/>
  <c r="BB101" i="1"/>
  <c r="FX101" i="1" s="1"/>
  <c r="EB101" i="1"/>
  <c r="CL101" i="1"/>
  <c r="EW101" i="1"/>
  <c r="BQ101" i="1"/>
  <c r="DG101" i="1"/>
  <c r="GM101" i="1" s="1"/>
  <c r="AV101" i="1"/>
  <c r="FR101" i="1" s="1"/>
  <c r="HH101" i="1" s="1"/>
  <c r="BL101" i="1"/>
  <c r="DW101" i="1"/>
  <c r="DB101" i="1"/>
  <c r="CG101" i="1"/>
  <c r="ER101" i="1"/>
  <c r="AQ101" i="1"/>
  <c r="BT102" i="1"/>
  <c r="DJ102" i="1"/>
  <c r="EZ102" i="1"/>
  <c r="AY102" i="1"/>
  <c r="FU102" i="1" s="1"/>
  <c r="CO102" i="1"/>
  <c r="EE102" i="1"/>
  <c r="CK102" i="1"/>
  <c r="EA102" i="1"/>
  <c r="DF102" i="1"/>
  <c r="BP102" i="1"/>
  <c r="AU102" i="1"/>
  <c r="EV102" i="1"/>
  <c r="EH98" i="1"/>
  <c r="FC98" i="1"/>
  <c r="CR98" i="1"/>
  <c r="BB98" i="1"/>
  <c r="FX98" i="1" s="1"/>
  <c r="BW98" i="1"/>
  <c r="DM98" i="1"/>
  <c r="GS98" i="1" s="1"/>
  <c r="EW98" i="1"/>
  <c r="EB98" i="1"/>
  <c r="AV98" i="1"/>
  <c r="CL98" i="1"/>
  <c r="BQ98" i="1"/>
  <c r="DG98" i="1"/>
  <c r="GM98" i="1" s="1"/>
  <c r="CG98" i="1"/>
  <c r="ER98" i="1"/>
  <c r="DW98" i="1"/>
  <c r="AQ98" i="1"/>
  <c r="FM98" i="1" s="1"/>
  <c r="BL98" i="1"/>
  <c r="DB98" i="1"/>
  <c r="GH98" i="1" s="1"/>
  <c r="BR295" i="1"/>
  <c r="DH295" i="1"/>
  <c r="CM295" i="1"/>
  <c r="EC295" i="1"/>
  <c r="AW295" i="1"/>
  <c r="EX295" i="1"/>
  <c r="AL296" i="1"/>
  <c r="CB296" i="1"/>
  <c r="CW296" i="1"/>
  <c r="EM296" i="1"/>
  <c r="DR296" i="1"/>
  <c r="BG296" i="1"/>
  <c r="AV296" i="1"/>
  <c r="DG296" i="1"/>
  <c r="GM296" i="1" s="1"/>
  <c r="EW296" i="1"/>
  <c r="CL296" i="1"/>
  <c r="EB296" i="1"/>
  <c r="BQ296" i="1"/>
  <c r="DT296" i="1"/>
  <c r="AN296" i="1"/>
  <c r="FJ296" i="1" s="1"/>
  <c r="CY296" i="1"/>
  <c r="EO296" i="1"/>
  <c r="CD296" i="1"/>
  <c r="BI296" i="1"/>
  <c r="DU297" i="1"/>
  <c r="AO297" i="1"/>
  <c r="BJ297" i="1"/>
  <c r="CZ297" i="1"/>
  <c r="GF297" i="1" s="1"/>
  <c r="EP297" i="1"/>
  <c r="CE297" i="1"/>
  <c r="DD297" i="1"/>
  <c r="ET297" i="1"/>
  <c r="AS297" i="1"/>
  <c r="DY297" i="1"/>
  <c r="CI297" i="1"/>
  <c r="BN297" i="1"/>
  <c r="AW297" i="1"/>
  <c r="BR297" i="1"/>
  <c r="EC297" i="1"/>
  <c r="DH297" i="1"/>
  <c r="GN297" i="1" s="1"/>
  <c r="EX297" i="1"/>
  <c r="CM297" i="1"/>
  <c r="EN298" i="1"/>
  <c r="DS298" i="1"/>
  <c r="CC298" i="1"/>
  <c r="AM298" i="1"/>
  <c r="CX298" i="1"/>
  <c r="BH298" i="1"/>
  <c r="DR298" i="1"/>
  <c r="EM298" i="1"/>
  <c r="AL298" i="1"/>
  <c r="BG298" i="1"/>
  <c r="CB298" i="1"/>
  <c r="CW298" i="1"/>
  <c r="GC298" i="1" s="1"/>
  <c r="BJ295" i="1"/>
  <c r="CZ295" i="1"/>
  <c r="GF295" i="1" s="1"/>
  <c r="CE295" i="1"/>
  <c r="EP295" i="1"/>
  <c r="DU295" i="1"/>
  <c r="AO295" i="1"/>
  <c r="FK295" i="1" s="1"/>
  <c r="HA295" i="1" s="1"/>
  <c r="BI289" i="1"/>
  <c r="AN289" i="1"/>
  <c r="CY289" i="1"/>
  <c r="CD289" i="1"/>
  <c r="EO289" i="1"/>
  <c r="DT289" i="1"/>
  <c r="AV289" i="1"/>
  <c r="BQ289" i="1"/>
  <c r="CL289" i="1"/>
  <c r="DG289" i="1"/>
  <c r="GM289" i="1" s="1"/>
  <c r="EW289" i="1"/>
  <c r="EB289" i="1"/>
  <c r="ER99" i="1"/>
  <c r="AQ99" i="1"/>
  <c r="DB99" i="1"/>
  <c r="GH99" i="1" s="1"/>
  <c r="BL99" i="1"/>
  <c r="DW99" i="1"/>
  <c r="CG99" i="1"/>
  <c r="BA99" i="1"/>
  <c r="DL99" i="1"/>
  <c r="GR99" i="1" s="1"/>
  <c r="FB99" i="1"/>
  <c r="EG99" i="1"/>
  <c r="BV99" i="1"/>
  <c r="CQ99" i="1"/>
  <c r="FW99" i="1" s="1"/>
  <c r="HM99" i="1" s="1"/>
  <c r="DI99" i="1"/>
  <c r="EY99" i="1"/>
  <c r="AX99" i="1"/>
  <c r="BS99" i="1"/>
  <c r="ED99" i="1"/>
  <c r="CN99" i="1"/>
  <c r="DY100" i="1"/>
  <c r="BN100" i="1"/>
  <c r="ET100" i="1"/>
  <c r="AS100" i="1"/>
  <c r="DD100" i="1"/>
  <c r="GJ100" i="1" s="1"/>
  <c r="CI100" i="1"/>
  <c r="EX100" i="1"/>
  <c r="BR100" i="1"/>
  <c r="AW100" i="1"/>
  <c r="CM100" i="1"/>
  <c r="EC100" i="1"/>
  <c r="DH100" i="1"/>
  <c r="GN100" i="1" s="1"/>
  <c r="DD101" i="1"/>
  <c r="DY101" i="1"/>
  <c r="CI101" i="1"/>
  <c r="BN101" i="1"/>
  <c r="ET101" i="1"/>
  <c r="AS101" i="1"/>
  <c r="FO101" i="1" s="1"/>
  <c r="CW101" i="1"/>
  <c r="DR101" i="1"/>
  <c r="BG101" i="1"/>
  <c r="EM101" i="1"/>
  <c r="CB101" i="1"/>
  <c r="AL101" i="1"/>
  <c r="FH101" i="1" s="1"/>
  <c r="EI101" i="1"/>
  <c r="CS101" i="1"/>
  <c r="FD101" i="1"/>
  <c r="BX101" i="1"/>
  <c r="DN101" i="1"/>
  <c r="GT101" i="1" s="1"/>
  <c r="BC101" i="1"/>
  <c r="AV102" i="1"/>
  <c r="CL102" i="1"/>
  <c r="EB102" i="1"/>
  <c r="EW102" i="1"/>
  <c r="BQ102" i="1"/>
  <c r="DG102" i="1"/>
  <c r="DD102" i="1"/>
  <c r="DY102" i="1"/>
  <c r="ET102" i="1"/>
  <c r="AS102" i="1"/>
  <c r="CI102" i="1"/>
  <c r="BN102" i="1"/>
  <c r="EV98" i="1"/>
  <c r="AU98" i="1"/>
  <c r="FQ98" i="1" s="1"/>
  <c r="CK98" i="1"/>
  <c r="EA98" i="1"/>
  <c r="DF98" i="1"/>
  <c r="BP98" i="1"/>
  <c r="FE98" i="1"/>
  <c r="EJ98" i="1"/>
  <c r="BD98" i="1"/>
  <c r="CT98" i="1"/>
  <c r="BY98" i="1"/>
  <c r="DO98" i="1"/>
  <c r="GU98" i="1" s="1"/>
  <c r="CN98" i="1"/>
  <c r="ED98" i="1"/>
  <c r="EY98" i="1"/>
  <c r="AX98" i="1"/>
  <c r="FT98" i="1" s="1"/>
  <c r="BS98" i="1"/>
  <c r="DI98" i="1"/>
  <c r="GO98" i="1" s="1"/>
  <c r="S295" i="1"/>
  <c r="AB296" i="1"/>
  <c r="AF296" i="1"/>
  <c r="U296" i="1"/>
  <c r="AI297" i="1"/>
  <c r="AJ297" i="1"/>
  <c r="Q297" i="1"/>
  <c r="Y298" i="1"/>
  <c r="AJ298" i="1"/>
  <c r="AI298" i="1"/>
  <c r="FF298" i="1" l="1"/>
  <c r="BZ298" i="1"/>
  <c r="DP298" i="1"/>
  <c r="CU298" i="1"/>
  <c r="EK298" i="1"/>
  <c r="BE298" i="1"/>
  <c r="GA298" i="1" s="1"/>
  <c r="BD297" i="1"/>
  <c r="FZ297" i="1" s="1"/>
  <c r="EJ297" i="1"/>
  <c r="BY297" i="1"/>
  <c r="FE297" i="1"/>
  <c r="DO297" i="1"/>
  <c r="CT297" i="1"/>
  <c r="DT295" i="1"/>
  <c r="BI295" i="1"/>
  <c r="CY295" i="1"/>
  <c r="GE295" i="1" s="1"/>
  <c r="EO295" i="1"/>
  <c r="AN295" i="1"/>
  <c r="CD295" i="1"/>
  <c r="FY101" i="1"/>
  <c r="HO101" i="1" s="1"/>
  <c r="FO100" i="1"/>
  <c r="HE100" i="1" s="1"/>
  <c r="GP102" i="1"/>
  <c r="GA99" i="1"/>
  <c r="HQ99" i="1" s="1"/>
  <c r="FS298" i="1"/>
  <c r="HI298" i="1" s="1"/>
  <c r="BT295" i="1"/>
  <c r="DJ295" i="1"/>
  <c r="EE295" i="1"/>
  <c r="CO295" i="1"/>
  <c r="EZ295" i="1"/>
  <c r="AY295" i="1"/>
  <c r="DX296" i="1"/>
  <c r="DC296" i="1"/>
  <c r="GI296" i="1" s="1"/>
  <c r="ES296" i="1"/>
  <c r="AR296" i="1"/>
  <c r="BM296" i="1"/>
  <c r="CH296" i="1"/>
  <c r="FP295" i="1"/>
  <c r="FL289" i="1"/>
  <c r="FN298" i="1"/>
  <c r="GI100" i="1"/>
  <c r="FK99" i="1"/>
  <c r="FX298" i="1"/>
  <c r="FX297" i="1"/>
  <c r="HI98" i="1"/>
  <c r="FR100" i="1"/>
  <c r="HH100" i="1" s="1"/>
  <c r="FV100" i="1"/>
  <c r="GJ102" i="1"/>
  <c r="FT99" i="1"/>
  <c r="GE289" i="1"/>
  <c r="GD298" i="1"/>
  <c r="GJ297" i="1"/>
  <c r="FH296" i="1"/>
  <c r="FR98" i="1"/>
  <c r="GH101" i="1"/>
  <c r="FK289" i="1"/>
  <c r="FZ289" i="1"/>
  <c r="GL298" i="1"/>
  <c r="HG298" i="1" s="1"/>
  <c r="FV297" i="1"/>
  <c r="HL297" i="1" s="1"/>
  <c r="GG295" i="1"/>
  <c r="HB295" i="1" s="1"/>
  <c r="GF296" i="1"/>
  <c r="GG98" i="1"/>
  <c r="GA98" i="1"/>
  <c r="HQ98" i="1" s="1"/>
  <c r="GQ295" i="1"/>
  <c r="GO297" i="1"/>
  <c r="FZ296" i="1"/>
  <c r="HP296" i="1" s="1"/>
  <c r="FK102" i="1"/>
  <c r="FY99" i="1"/>
  <c r="GL289" i="1"/>
  <c r="FJ298" i="1"/>
  <c r="GZ298" i="1" s="1"/>
  <c r="GA296" i="1"/>
  <c r="FW98" i="1"/>
  <c r="HM98" i="1" s="1"/>
  <c r="FT102" i="1"/>
  <c r="FX100" i="1"/>
  <c r="HN100" i="1" s="1"/>
  <c r="FT100" i="1"/>
  <c r="HJ100" i="1" s="1"/>
  <c r="GL100" i="1"/>
  <c r="GG289" i="1"/>
  <c r="FT298" i="1"/>
  <c r="HJ298" i="1" s="1"/>
  <c r="GK297" i="1"/>
  <c r="FQ296" i="1"/>
  <c r="HG296" i="1" s="1"/>
  <c r="GM295" i="1"/>
  <c r="FN102" i="1"/>
  <c r="FL100" i="1"/>
  <c r="HB100" i="1" s="1"/>
  <c r="GS298" i="1"/>
  <c r="AT298" i="1"/>
  <c r="DZ298" i="1"/>
  <c r="BO298" i="1"/>
  <c r="CJ298" i="1"/>
  <c r="DE298" i="1"/>
  <c r="GK298" i="1" s="1"/>
  <c r="EU298" i="1"/>
  <c r="AP296" i="1"/>
  <c r="FL296" i="1" s="1"/>
  <c r="CF296" i="1"/>
  <c r="DV296" i="1"/>
  <c r="DA296" i="1"/>
  <c r="EQ296" i="1"/>
  <c r="BK296" i="1"/>
  <c r="GM102" i="1"/>
  <c r="FJ289" i="1"/>
  <c r="GZ289" i="1" s="1"/>
  <c r="FI298" i="1"/>
  <c r="GY298" i="1" s="1"/>
  <c r="HC98" i="1"/>
  <c r="HK102" i="1"/>
  <c r="HN101" i="1"/>
  <c r="FK100" i="1"/>
  <c r="HA100" i="1" s="1"/>
  <c r="GE99" i="1"/>
  <c r="EE296" i="1"/>
  <c r="AY296" i="1"/>
  <c r="EZ296" i="1"/>
  <c r="CO296" i="1"/>
  <c r="DJ296" i="1"/>
  <c r="BT296" i="1"/>
  <c r="HF98" i="1"/>
  <c r="FI102" i="1"/>
  <c r="GU100" i="1"/>
  <c r="GU289" i="1"/>
  <c r="GR298" i="1"/>
  <c r="GY100" i="1"/>
  <c r="GV289" i="1"/>
  <c r="HQ289" i="1" s="1"/>
  <c r="HL296" i="1"/>
  <c r="BY295" i="1"/>
  <c r="DO295" i="1"/>
  <c r="GU295" i="1" s="1"/>
  <c r="FE295" i="1"/>
  <c r="CT295" i="1"/>
  <c r="EJ295" i="1"/>
  <c r="BD295" i="1"/>
  <c r="FZ295" i="1" s="1"/>
  <c r="HP295" i="1" s="1"/>
  <c r="GF102" i="1"/>
  <c r="HA102" i="1" s="1"/>
  <c r="FI101" i="1"/>
  <c r="GY101" i="1" s="1"/>
  <c r="GP101" i="1"/>
  <c r="HK101" i="1" s="1"/>
  <c r="GH100" i="1"/>
  <c r="GQ289" i="1"/>
  <c r="GI295" i="1"/>
  <c r="HD295" i="1" s="1"/>
  <c r="GT102" i="1"/>
  <c r="GO102" i="1"/>
  <c r="FV101" i="1"/>
  <c r="HL101" i="1" s="1"/>
  <c r="GI298" i="1"/>
  <c r="FI297" i="1"/>
  <c r="FY296" i="1"/>
  <c r="HO296" i="1" s="1"/>
  <c r="FK101" i="1"/>
  <c r="HA101" i="1" s="1"/>
  <c r="GR289" i="1"/>
  <c r="GS297" i="1"/>
  <c r="GZ102" i="1"/>
  <c r="GK102" i="1"/>
  <c r="HF102" i="1" s="1"/>
  <c r="FL102" i="1"/>
  <c r="FZ101" i="1"/>
  <c r="HP101" i="1" s="1"/>
  <c r="FZ98" i="1"/>
  <c r="HP98" i="1" s="1"/>
  <c r="FR102" i="1"/>
  <c r="GC101" i="1"/>
  <c r="GO99" i="1"/>
  <c r="FS297" i="1"/>
  <c r="HI297" i="1" s="1"/>
  <c r="GE296" i="1"/>
  <c r="FR296" i="1"/>
  <c r="HH296" i="1" s="1"/>
  <c r="FS295" i="1"/>
  <c r="FQ102" i="1"/>
  <c r="FJ99" i="1"/>
  <c r="GZ99" i="1" s="1"/>
  <c r="FT289" i="1"/>
  <c r="FU297" i="1"/>
  <c r="GC98" i="1"/>
  <c r="GI101" i="1"/>
  <c r="HD101" i="1" s="1"/>
  <c r="FZ100" i="1"/>
  <c r="HP100" i="1" s="1"/>
  <c r="GA100" i="1"/>
  <c r="HQ100" i="1" s="1"/>
  <c r="FP99" i="1"/>
  <c r="HF99" i="1" s="1"/>
  <c r="GS296" i="1"/>
  <c r="HN296" i="1" s="1"/>
  <c r="FM295" i="1"/>
  <c r="GH102" i="1"/>
  <c r="FZ99" i="1"/>
  <c r="HP99" i="1" s="1"/>
  <c r="FL298" i="1"/>
  <c r="HB298" i="1" s="1"/>
  <c r="FL297" i="1"/>
  <c r="GR102" i="1"/>
  <c r="FM100" i="1"/>
  <c r="HC100" i="1" s="1"/>
  <c r="GF298" i="1"/>
  <c r="FR297" i="1"/>
  <c r="FW297" i="1"/>
  <c r="FP296" i="1"/>
  <c r="GN99" i="1"/>
  <c r="HI99" i="1" s="1"/>
  <c r="FY289" i="1"/>
  <c r="GL297" i="1"/>
  <c r="GF99" i="1"/>
  <c r="FW289" i="1"/>
  <c r="HM289" i="1" s="1"/>
  <c r="FR298" i="1"/>
  <c r="HH298" i="1" s="1"/>
  <c r="GI289" i="1"/>
  <c r="AL297" i="1"/>
  <c r="DR297" i="1"/>
  <c r="BG297" i="1"/>
  <c r="CW297" i="1"/>
  <c r="EM297" i="1"/>
  <c r="CB297" i="1"/>
  <c r="BA296" i="1"/>
  <c r="CQ296" i="1"/>
  <c r="FB296" i="1"/>
  <c r="DL296" i="1"/>
  <c r="EG296" i="1"/>
  <c r="BV296" i="1"/>
  <c r="HJ98" i="1"/>
  <c r="GZ296" i="1"/>
  <c r="GX98" i="1"/>
  <c r="GY102" i="1"/>
  <c r="GX99" i="1"/>
  <c r="HQ295" i="1"/>
  <c r="HM298" i="1"/>
  <c r="FL98" i="1"/>
  <c r="HB98" i="1" s="1"/>
  <c r="GF98" i="1"/>
  <c r="HA98" i="1" s="1"/>
  <c r="GQ102" i="1"/>
  <c r="HL102" i="1" s="1"/>
  <c r="FS101" i="1"/>
  <c r="HI101" i="1" s="1"/>
  <c r="HO102" i="1"/>
  <c r="CR295" i="1"/>
  <c r="EH295" i="1"/>
  <c r="FC295" i="1"/>
  <c r="BW295" i="1"/>
  <c r="DM295" i="1"/>
  <c r="BB295" i="1"/>
  <c r="GY296" i="1"/>
  <c r="EV295" i="1"/>
  <c r="BP295" i="1"/>
  <c r="DF295" i="1"/>
  <c r="GL295" i="1" s="1"/>
  <c r="CK295" i="1"/>
  <c r="AU295" i="1"/>
  <c r="FQ295" i="1" s="1"/>
  <c r="EA295" i="1"/>
  <c r="HM101" i="1"/>
  <c r="GG99" i="1"/>
  <c r="GJ101" i="1"/>
  <c r="HE101" i="1" s="1"/>
  <c r="FS100" i="1"/>
  <c r="HI100" i="1" s="1"/>
  <c r="FR289" i="1"/>
  <c r="HH289" i="1" s="1"/>
  <c r="FH298" i="1"/>
  <c r="GX298" i="1" s="1"/>
  <c r="GL102" i="1"/>
  <c r="FM297" i="1"/>
  <c r="GP297" i="1"/>
  <c r="FS102" i="1"/>
  <c r="GG101" i="1"/>
  <c r="HB101" i="1" s="1"/>
  <c r="FJ297" i="1"/>
  <c r="GH295" i="1"/>
  <c r="GD99" i="1"/>
  <c r="GY99" i="1" s="1"/>
  <c r="GG297" i="1"/>
  <c r="GK295" i="1"/>
  <c r="GA102" i="1"/>
  <c r="GK100" i="1"/>
  <c r="HF100" i="1" s="1"/>
  <c r="FV99" i="1"/>
  <c r="HL99" i="1" s="1"/>
  <c r="FU289" i="1"/>
  <c r="HK289" i="1" s="1"/>
  <c r="FV289" i="1"/>
  <c r="HL289" i="1" s="1"/>
  <c r="GT298" i="1"/>
  <c r="HO298" i="1" s="1"/>
  <c r="GM297" i="1"/>
  <c r="GV296" i="1"/>
  <c r="GO101" i="1"/>
  <c r="HJ101" i="1" s="1"/>
  <c r="FQ100" i="1"/>
  <c r="GJ289" i="1"/>
  <c r="FO298" i="1"/>
  <c r="HE298" i="1" s="1"/>
  <c r="GD297" i="1"/>
  <c r="GH296" i="1"/>
  <c r="HC296" i="1" s="1"/>
  <c r="GT98" i="1"/>
  <c r="GI102" i="1"/>
  <c r="FM289" i="1"/>
  <c r="HC289" i="1" s="1"/>
  <c r="GH298" i="1"/>
  <c r="HC298" i="1" s="1"/>
  <c r="FN297" i="1"/>
  <c r="HD297" i="1" s="1"/>
  <c r="FT296" i="1"/>
  <c r="GP99" i="1"/>
  <c r="FL99" i="1"/>
  <c r="HB99" i="1" s="1"/>
  <c r="EJ298" i="1"/>
  <c r="BD298" i="1"/>
  <c r="FE298" i="1"/>
  <c r="BY298" i="1"/>
  <c r="CT298" i="1"/>
  <c r="DO298" i="1"/>
  <c r="BZ297" i="1"/>
  <c r="EK297" i="1"/>
  <c r="DP297" i="1"/>
  <c r="GV297" i="1" s="1"/>
  <c r="FF297" i="1"/>
  <c r="CU297" i="1"/>
  <c r="BE297" i="1"/>
  <c r="DH296" i="1"/>
  <c r="EX296" i="1"/>
  <c r="EC296" i="1"/>
  <c r="BR296" i="1"/>
  <c r="AW296" i="1"/>
  <c r="FS296" i="1" s="1"/>
  <c r="CM296" i="1"/>
  <c r="FO102" i="1"/>
  <c r="HE102" i="1" s="1"/>
  <c r="GX101" i="1"/>
  <c r="FM99" i="1"/>
  <c r="HC99" i="1" s="1"/>
  <c r="FK297" i="1"/>
  <c r="HA297" i="1" s="1"/>
  <c r="GN295" i="1"/>
  <c r="HH98" i="1"/>
  <c r="HN98" i="1"/>
  <c r="FM101" i="1"/>
  <c r="HC101" i="1" s="1"/>
  <c r="GC100" i="1"/>
  <c r="FN99" i="1"/>
  <c r="HD99" i="1" s="1"/>
  <c r="GF289" i="1"/>
  <c r="GR295" i="1"/>
  <c r="HM295" i="1" s="1"/>
  <c r="FA298" i="1"/>
  <c r="DK298" i="1"/>
  <c r="EF298" i="1"/>
  <c r="AZ298" i="1"/>
  <c r="BU298" i="1"/>
  <c r="CP298" i="1"/>
  <c r="BX295" i="1"/>
  <c r="CS295" i="1"/>
  <c r="DN295" i="1"/>
  <c r="GT295" i="1" s="1"/>
  <c r="EI295" i="1"/>
  <c r="FD295" i="1"/>
  <c r="BC295" i="1"/>
  <c r="GJ98" i="1"/>
  <c r="HE98" i="1" s="1"/>
  <c r="GN102" i="1"/>
  <c r="HI102" i="1" s="1"/>
  <c r="GZ101" i="1"/>
  <c r="FT295" i="1"/>
  <c r="HC102" i="1"/>
  <c r="GA101" i="1"/>
  <c r="HQ101" i="1" s="1"/>
  <c r="GT100" i="1"/>
  <c r="GM99" i="1"/>
  <c r="HH99" i="1" s="1"/>
  <c r="HI289" i="1"/>
  <c r="HL295" i="1"/>
  <c r="HK98" i="1"/>
  <c r="GV102" i="1"/>
  <c r="FW100" i="1"/>
  <c r="GK296" i="1"/>
  <c r="GS102" i="1"/>
  <c r="HN102" i="1" s="1"/>
  <c r="HE289" i="1"/>
  <c r="HF297" i="1"/>
  <c r="HH295" i="1"/>
  <c r="FY98" i="1"/>
  <c r="HO98" i="1" s="1"/>
  <c r="GL101" i="1"/>
  <c r="HG101" i="1" s="1"/>
  <c r="GL99" i="1"/>
  <c r="FX289" i="1"/>
  <c r="FO296" i="1"/>
  <c r="FH295" i="1"/>
  <c r="GX295" i="1" s="1"/>
  <c r="GE98" i="1"/>
  <c r="GZ98" i="1" s="1"/>
  <c r="GG102" i="1"/>
  <c r="GQ100" i="1"/>
  <c r="FU99" i="1"/>
  <c r="HK99" i="1" s="1"/>
  <c r="FH289" i="1"/>
  <c r="GX289" i="1" s="1"/>
  <c r="FN289" i="1"/>
  <c r="HD289" i="1" s="1"/>
  <c r="GL98" i="1"/>
  <c r="HG98" i="1" s="1"/>
  <c r="FO297" i="1"/>
  <c r="HE297" i="1" s="1"/>
  <c r="GC296" i="1"/>
  <c r="FH100" i="1"/>
  <c r="GO289" i="1"/>
  <c r="GH297" i="1"/>
  <c r="GJ295" i="1"/>
  <c r="HE295" i="1" s="1"/>
  <c r="FO99" i="1"/>
  <c r="HE99" i="1" s="1"/>
  <c r="GK289" i="1"/>
  <c r="HF289" i="1" s="1"/>
  <c r="GO295" i="1"/>
  <c r="GE297" i="1"/>
  <c r="FK296" i="1"/>
  <c r="HA296" i="1" s="1"/>
  <c r="FY100" i="1"/>
  <c r="HO100" i="1" s="1"/>
  <c r="FT297" i="1"/>
  <c r="HJ297" i="1" s="1"/>
  <c r="FW102" i="1"/>
  <c r="HM102" i="1" s="1"/>
  <c r="GR100" i="1"/>
  <c r="GT99" i="1"/>
  <c r="FQ289" i="1"/>
  <c r="HG289" i="1" s="1"/>
  <c r="FK298" i="1"/>
  <c r="HA298" i="1" s="1"/>
  <c r="GR297" i="1"/>
  <c r="FX99" i="1"/>
  <c r="HN99" i="1" s="1"/>
  <c r="GT289" i="1"/>
  <c r="FQ297" i="1"/>
  <c r="HG297" i="1" s="1"/>
  <c r="GE100" i="1"/>
  <c r="GZ100" i="1" s="1"/>
  <c r="FN100" i="1"/>
  <c r="HD100" i="1" s="1"/>
  <c r="FQ99" i="1"/>
  <c r="GS289" i="1"/>
  <c r="FY297" i="1"/>
  <c r="HO297" i="1" s="1"/>
  <c r="GO296" i="1"/>
  <c r="GJ296" i="1"/>
  <c r="FU100" i="1"/>
  <c r="HK100" i="1" s="1"/>
  <c r="FI289" i="1"/>
  <c r="GY289" i="1" s="1"/>
  <c r="AG291" i="1"/>
  <c r="AE291" i="1"/>
  <c r="AH291" i="1"/>
  <c r="T291" i="1"/>
  <c r="Q291" i="1"/>
  <c r="W291" i="1"/>
  <c r="AC291" i="1"/>
  <c r="S291" i="1"/>
  <c r="V291" i="1"/>
  <c r="R291" i="1"/>
  <c r="AJ291" i="1"/>
  <c r="AD291" i="1"/>
  <c r="AB291" i="1"/>
  <c r="DT291" i="1" l="1"/>
  <c r="AN291" i="1"/>
  <c r="EO291" i="1"/>
  <c r="CD291" i="1"/>
  <c r="BI291" i="1"/>
  <c r="CY291" i="1"/>
  <c r="GE291" i="1" s="1"/>
  <c r="BC291" i="1"/>
  <c r="FY291" i="1" s="1"/>
  <c r="FD291" i="1"/>
  <c r="EI291" i="1"/>
  <c r="BX291" i="1"/>
  <c r="CS291" i="1"/>
  <c r="DN291" i="1"/>
  <c r="HE296" i="1"/>
  <c r="HG295" i="1"/>
  <c r="FX295" i="1"/>
  <c r="HG102" i="1"/>
  <c r="FU296" i="1"/>
  <c r="FP298" i="1"/>
  <c r="HF298" i="1" s="1"/>
  <c r="HB289" i="1"/>
  <c r="X291" i="1"/>
  <c r="AI291" i="1"/>
  <c r="Y291" i="1"/>
  <c r="HN289" i="1"/>
  <c r="GQ298" i="1"/>
  <c r="GS295" i="1"/>
  <c r="GC297" i="1"/>
  <c r="HI295" i="1"/>
  <c r="GY297" i="1"/>
  <c r="GX296" i="1"/>
  <c r="EX291" i="1"/>
  <c r="EC291" i="1"/>
  <c r="AW291" i="1"/>
  <c r="DH291" i="1"/>
  <c r="GN291" i="1" s="1"/>
  <c r="BR291" i="1"/>
  <c r="CM291" i="1"/>
  <c r="AA291" i="1"/>
  <c r="AF291" i="1"/>
  <c r="HM100" i="1"/>
  <c r="HO289" i="1"/>
  <c r="HB297" i="1"/>
  <c r="HB102" i="1"/>
  <c r="HG100" i="1"/>
  <c r="HO99" i="1"/>
  <c r="HN297" i="1"/>
  <c r="EE291" i="1"/>
  <c r="AY291" i="1"/>
  <c r="FU291" i="1" s="1"/>
  <c r="EZ291" i="1"/>
  <c r="BT291" i="1"/>
  <c r="DJ291" i="1"/>
  <c r="CO291" i="1"/>
  <c r="ED291" i="1"/>
  <c r="AX291" i="1"/>
  <c r="EY291" i="1"/>
  <c r="CN291" i="1"/>
  <c r="BS291" i="1"/>
  <c r="DI291" i="1"/>
  <c r="FA291" i="1"/>
  <c r="EF291" i="1"/>
  <c r="AZ291" i="1"/>
  <c r="BU291" i="1"/>
  <c r="DK291" i="1"/>
  <c r="GQ291" i="1" s="1"/>
  <c r="CP291" i="1"/>
  <c r="HJ295" i="1"/>
  <c r="GU298" i="1"/>
  <c r="HJ296" i="1"/>
  <c r="GZ297" i="1"/>
  <c r="GR296" i="1"/>
  <c r="HH102" i="1"/>
  <c r="HN298" i="1"/>
  <c r="FU295" i="1"/>
  <c r="FF291" i="1"/>
  <c r="EK291" i="1"/>
  <c r="BE291" i="1"/>
  <c r="BZ291" i="1"/>
  <c r="CU291" i="1"/>
  <c r="DP291" i="1"/>
  <c r="GV291" i="1" s="1"/>
  <c r="AR291" i="1"/>
  <c r="FN291" i="1" s="1"/>
  <c r="ES291" i="1"/>
  <c r="DX291" i="1"/>
  <c r="BM291" i="1"/>
  <c r="DC291" i="1"/>
  <c r="CH291" i="1"/>
  <c r="EH291" i="1"/>
  <c r="BB291" i="1"/>
  <c r="FC291" i="1"/>
  <c r="CR291" i="1"/>
  <c r="BW291" i="1"/>
  <c r="DM291" i="1"/>
  <c r="GN296" i="1"/>
  <c r="HI296" i="1" s="1"/>
  <c r="FH297" i="1"/>
  <c r="GX297" i="1" s="1"/>
  <c r="HF296" i="1"/>
  <c r="HD102" i="1"/>
  <c r="HA99" i="1"/>
  <c r="HF295" i="1"/>
  <c r="U291" i="1"/>
  <c r="EM291" i="1"/>
  <c r="DR291" i="1"/>
  <c r="AL291" i="1"/>
  <c r="BG291" i="1"/>
  <c r="CW291" i="1"/>
  <c r="GC291" i="1" s="1"/>
  <c r="CB291" i="1"/>
  <c r="GA297" i="1"/>
  <c r="HQ297" i="1" s="1"/>
  <c r="HM297" i="1"/>
  <c r="HK297" i="1"/>
  <c r="GP296" i="1"/>
  <c r="HJ102" i="1"/>
  <c r="HP289" i="1"/>
  <c r="HJ99" i="1"/>
  <c r="GU297" i="1"/>
  <c r="HP297" i="1" s="1"/>
  <c r="GV298" i="1"/>
  <c r="HQ298" i="1" s="1"/>
  <c r="DS291" i="1"/>
  <c r="EN291" i="1"/>
  <c r="AM291" i="1"/>
  <c r="CC291" i="1"/>
  <c r="BH291" i="1"/>
  <c r="CX291" i="1"/>
  <c r="GD291" i="1" s="1"/>
  <c r="Z291" i="1"/>
  <c r="GX100" i="1"/>
  <c r="HQ102" i="1"/>
  <c r="FW296" i="1"/>
  <c r="HM296" i="1" s="1"/>
  <c r="HH297" i="1"/>
  <c r="HC295" i="1"/>
  <c r="HJ289" i="1"/>
  <c r="HA289" i="1"/>
  <c r="DW291" i="1"/>
  <c r="AQ291" i="1"/>
  <c r="ER291" i="1"/>
  <c r="CG291" i="1"/>
  <c r="DB291" i="1"/>
  <c r="BL291" i="1"/>
  <c r="EP291" i="1"/>
  <c r="DU291" i="1"/>
  <c r="AO291" i="1"/>
  <c r="FK291" i="1" s="1"/>
  <c r="CZ291" i="1"/>
  <c r="BJ291" i="1"/>
  <c r="CE291" i="1"/>
  <c r="HG99" i="1"/>
  <c r="FY295" i="1"/>
  <c r="HO295" i="1" s="1"/>
  <c r="FV298" i="1"/>
  <c r="HL298" i="1" s="1"/>
  <c r="FZ298" i="1"/>
  <c r="HP298" i="1" s="1"/>
  <c r="HC297" i="1"/>
  <c r="GG296" i="1"/>
  <c r="HB296" i="1" s="1"/>
  <c r="HQ296" i="1"/>
  <c r="HL100" i="1"/>
  <c r="HD298" i="1"/>
  <c r="FN296" i="1"/>
  <c r="HD296" i="1" s="1"/>
  <c r="GP295" i="1"/>
  <c r="FJ295" i="1"/>
  <c r="GZ295" i="1" s="1"/>
  <c r="AH293" i="1"/>
  <c r="AA293" i="1"/>
  <c r="U293" i="1"/>
  <c r="AB293" i="1"/>
  <c r="AD293" i="1"/>
  <c r="AF293" i="1"/>
  <c r="R293" i="1"/>
  <c r="S293" i="1"/>
  <c r="AC293" i="1"/>
  <c r="Z293" i="1"/>
  <c r="Y293" i="1"/>
  <c r="AE293" i="1"/>
  <c r="X293" i="1"/>
  <c r="AJ293" i="1"/>
  <c r="Q293" i="1"/>
  <c r="AJ292" i="1"/>
  <c r="AF292" i="1"/>
  <c r="S292" i="1"/>
  <c r="AA292" i="1"/>
  <c r="AE292" i="1"/>
  <c r="V292" i="1"/>
  <c r="T292" i="1"/>
  <c r="Z292" i="1"/>
  <c r="AI292" i="1"/>
  <c r="Y292" i="1"/>
  <c r="AD292" i="1"/>
  <c r="X292" i="1"/>
  <c r="R292" i="1"/>
  <c r="AH292" i="1"/>
  <c r="Q292" i="1"/>
  <c r="W292" i="1" l="1"/>
  <c r="AC292" i="1"/>
  <c r="AD290" i="1"/>
  <c r="AH290" i="1"/>
  <c r="AJ290" i="1"/>
  <c r="DE293" i="1"/>
  <c r="DZ293" i="1"/>
  <c r="BO293" i="1"/>
  <c r="CJ293" i="1"/>
  <c r="AT293" i="1"/>
  <c r="FP293" i="1" s="1"/>
  <c r="EU293" i="1"/>
  <c r="T293" i="1"/>
  <c r="AU291" i="1"/>
  <c r="EV291" i="1"/>
  <c r="EA291" i="1"/>
  <c r="BP291" i="1"/>
  <c r="DF291" i="1"/>
  <c r="GL291" i="1" s="1"/>
  <c r="CK291" i="1"/>
  <c r="BD291" i="1"/>
  <c r="FE291" i="1"/>
  <c r="EJ291" i="1"/>
  <c r="BY291" i="1"/>
  <c r="DO291" i="1"/>
  <c r="GU291" i="1" s="1"/>
  <c r="CT291" i="1"/>
  <c r="HN295" i="1"/>
  <c r="U292" i="1"/>
  <c r="AG292" i="1"/>
  <c r="R290" i="1"/>
  <c r="W290" i="1"/>
  <c r="X290" i="1"/>
  <c r="V293" i="1"/>
  <c r="AG293" i="1"/>
  <c r="HK295" i="1"/>
  <c r="AB292" i="1"/>
  <c r="ER292" i="1"/>
  <c r="DB292" i="1"/>
  <c r="DW292" i="1"/>
  <c r="CG292" i="1"/>
  <c r="AQ292" i="1"/>
  <c r="BL292" i="1"/>
  <c r="Y290" i="1"/>
  <c r="AB290" i="1"/>
  <c r="Q290" i="1"/>
  <c r="W293" i="1"/>
  <c r="AI293" i="1"/>
  <c r="DY291" i="1"/>
  <c r="ET291" i="1"/>
  <c r="AS291" i="1"/>
  <c r="FO291" i="1" s="1"/>
  <c r="BN291" i="1"/>
  <c r="DD291" i="1"/>
  <c r="CI291" i="1"/>
  <c r="EZ292" i="1"/>
  <c r="DJ292" i="1"/>
  <c r="GP292" i="1" s="1"/>
  <c r="EE292" i="1"/>
  <c r="CO292" i="1"/>
  <c r="AY292" i="1"/>
  <c r="FU292" i="1" s="1"/>
  <c r="HK292" i="1" s="1"/>
  <c r="BT292" i="1"/>
  <c r="DK292" i="1"/>
  <c r="EF292" i="1"/>
  <c r="FA292" i="1"/>
  <c r="AZ292" i="1"/>
  <c r="FV292" i="1" s="1"/>
  <c r="BU292" i="1"/>
  <c r="CP292" i="1"/>
  <c r="AA290" i="1"/>
  <c r="Z290" i="1"/>
  <c r="T290" i="1"/>
  <c r="AU293" i="1"/>
  <c r="DF293" i="1"/>
  <c r="BP293" i="1"/>
  <c r="EA293" i="1"/>
  <c r="CK293" i="1"/>
  <c r="EV293" i="1"/>
  <c r="EE293" i="1"/>
  <c r="AY293" i="1"/>
  <c r="FU293" i="1" s="1"/>
  <c r="CO293" i="1"/>
  <c r="BT293" i="1"/>
  <c r="DJ293" i="1"/>
  <c r="GP293" i="1" s="1"/>
  <c r="EZ293" i="1"/>
  <c r="FX291" i="1"/>
  <c r="FT291" i="1"/>
  <c r="FS291" i="1"/>
  <c r="HI291" i="1" s="1"/>
  <c r="CW292" i="1"/>
  <c r="GC292" i="1" s="1"/>
  <c r="DR292" i="1"/>
  <c r="EM292" i="1"/>
  <c r="BG292" i="1"/>
  <c r="CB292" i="1"/>
  <c r="AL292" i="1"/>
  <c r="EU292" i="1"/>
  <c r="DE292" i="1"/>
  <c r="DZ292" i="1"/>
  <c r="BO292" i="1"/>
  <c r="CJ292" i="1"/>
  <c r="AT292" i="1"/>
  <c r="FP292" i="1" s="1"/>
  <c r="DG292" i="1"/>
  <c r="GM292" i="1" s="1"/>
  <c r="EB292" i="1"/>
  <c r="EW292" i="1"/>
  <c r="AV292" i="1"/>
  <c r="BQ292" i="1"/>
  <c r="CL292" i="1"/>
  <c r="AI290" i="1"/>
  <c r="V290" i="1"/>
  <c r="CW293" i="1"/>
  <c r="DR293" i="1"/>
  <c r="BG293" i="1"/>
  <c r="CB293" i="1"/>
  <c r="AL293" i="1"/>
  <c r="EM293" i="1"/>
  <c r="CN293" i="1"/>
  <c r="BS293" i="1"/>
  <c r="AX293" i="1"/>
  <c r="ED293" i="1"/>
  <c r="DI293" i="1"/>
  <c r="GO293" i="1" s="1"/>
  <c r="EY293" i="1"/>
  <c r="CM293" i="1"/>
  <c r="DH293" i="1"/>
  <c r="GN293" i="1" s="1"/>
  <c r="BR293" i="1"/>
  <c r="EC293" i="1"/>
  <c r="AW293" i="1"/>
  <c r="EX293" i="1"/>
  <c r="GH291" i="1"/>
  <c r="FH291" i="1"/>
  <c r="GX291" i="1" s="1"/>
  <c r="FV291" i="1"/>
  <c r="HL291" i="1" s="1"/>
  <c r="BA291" i="1"/>
  <c r="FW291" i="1" s="1"/>
  <c r="FB291" i="1"/>
  <c r="EG291" i="1"/>
  <c r="BV291" i="1"/>
  <c r="DL291" i="1"/>
  <c r="CQ291" i="1"/>
  <c r="GT291" i="1"/>
  <c r="HO291" i="1" s="1"/>
  <c r="EI292" i="1"/>
  <c r="DN292" i="1"/>
  <c r="GT292" i="1" s="1"/>
  <c r="FD292" i="1"/>
  <c r="CS292" i="1"/>
  <c r="BC292" i="1"/>
  <c r="FY292" i="1" s="1"/>
  <c r="BX292" i="1"/>
  <c r="DO292" i="1"/>
  <c r="GU292" i="1" s="1"/>
  <c r="EJ292" i="1"/>
  <c r="FE292" i="1"/>
  <c r="BY292" i="1"/>
  <c r="CT292" i="1"/>
  <c r="BD292" i="1"/>
  <c r="CY292" i="1"/>
  <c r="DT292" i="1"/>
  <c r="EO292" i="1"/>
  <c r="AN292" i="1"/>
  <c r="BI292" i="1"/>
  <c r="CD292" i="1"/>
  <c r="AC290" i="1"/>
  <c r="S290" i="1"/>
  <c r="DP293" i="1"/>
  <c r="GV293" i="1" s="1"/>
  <c r="EK293" i="1"/>
  <c r="BZ293" i="1"/>
  <c r="BE293" i="1"/>
  <c r="GA293" i="1" s="1"/>
  <c r="HQ293" i="1" s="1"/>
  <c r="CU293" i="1"/>
  <c r="FF293" i="1"/>
  <c r="BI293" i="1"/>
  <c r="DT293" i="1"/>
  <c r="CD293" i="1"/>
  <c r="CY293" i="1"/>
  <c r="AN293" i="1"/>
  <c r="EO293" i="1"/>
  <c r="DV293" i="1"/>
  <c r="DA293" i="1"/>
  <c r="CF293" i="1"/>
  <c r="BK293" i="1"/>
  <c r="AP293" i="1"/>
  <c r="FL293" i="1" s="1"/>
  <c r="EQ293" i="1"/>
  <c r="FI291" i="1"/>
  <c r="GY291" i="1" s="1"/>
  <c r="EN292" i="1"/>
  <c r="CX292" i="1"/>
  <c r="DS292" i="1"/>
  <c r="CC292" i="1"/>
  <c r="BH292" i="1"/>
  <c r="AM292" i="1"/>
  <c r="FI292" i="1" s="1"/>
  <c r="EV292" i="1"/>
  <c r="DF292" i="1"/>
  <c r="EA292" i="1"/>
  <c r="CK292" i="1"/>
  <c r="AU292" i="1"/>
  <c r="BP292" i="1"/>
  <c r="EG292" i="1"/>
  <c r="DL292" i="1"/>
  <c r="GR292" i="1" s="1"/>
  <c r="FB292" i="1"/>
  <c r="CQ292" i="1"/>
  <c r="BV292" i="1"/>
  <c r="BA292" i="1"/>
  <c r="AG290" i="1"/>
  <c r="U290" i="1"/>
  <c r="DY293" i="1"/>
  <c r="CI293" i="1"/>
  <c r="BN293" i="1"/>
  <c r="ET293" i="1"/>
  <c r="AS293" i="1"/>
  <c r="DD293" i="1"/>
  <c r="BH293" i="1"/>
  <c r="CC293" i="1"/>
  <c r="AM293" i="1"/>
  <c r="CX293" i="1"/>
  <c r="DS293" i="1"/>
  <c r="EN293" i="1"/>
  <c r="EB293" i="1"/>
  <c r="CL293" i="1"/>
  <c r="AV293" i="1"/>
  <c r="BQ293" i="1"/>
  <c r="EW293" i="1"/>
  <c r="DG293" i="1"/>
  <c r="GM293" i="1" s="1"/>
  <c r="GI291" i="1"/>
  <c r="HD291" i="1" s="1"/>
  <c r="GA291" i="1"/>
  <c r="HQ291" i="1" s="1"/>
  <c r="GP291" i="1"/>
  <c r="HK291" i="1" s="1"/>
  <c r="EB291" i="1"/>
  <c r="AV291" i="1"/>
  <c r="EW291" i="1"/>
  <c r="BQ291" i="1"/>
  <c r="DG291" i="1"/>
  <c r="CL291" i="1"/>
  <c r="EU291" i="1"/>
  <c r="DZ291" i="1"/>
  <c r="AT291" i="1"/>
  <c r="FP291" i="1" s="1"/>
  <c r="BO291" i="1"/>
  <c r="DE291" i="1"/>
  <c r="GK291" i="1" s="1"/>
  <c r="CJ291" i="1"/>
  <c r="HK296" i="1"/>
  <c r="FJ291" i="1"/>
  <c r="GZ291" i="1" s="1"/>
  <c r="ET292" i="1"/>
  <c r="DY292" i="1"/>
  <c r="DD292" i="1"/>
  <c r="GJ292" i="1" s="1"/>
  <c r="AS292" i="1"/>
  <c r="BN292" i="1"/>
  <c r="CI292" i="1"/>
  <c r="EP292" i="1"/>
  <c r="DU292" i="1"/>
  <c r="CZ292" i="1"/>
  <c r="BJ292" i="1"/>
  <c r="CE292" i="1"/>
  <c r="AO292" i="1"/>
  <c r="EK292" i="1"/>
  <c r="FF292" i="1"/>
  <c r="DP292" i="1"/>
  <c r="CU292" i="1"/>
  <c r="BE292" i="1"/>
  <c r="BZ292" i="1"/>
  <c r="AF290" i="1"/>
  <c r="AE290" i="1"/>
  <c r="AZ293" i="1"/>
  <c r="FV293" i="1" s="1"/>
  <c r="DK293" i="1"/>
  <c r="GQ293" i="1" s="1"/>
  <c r="BU293" i="1"/>
  <c r="EF293" i="1"/>
  <c r="CP293" i="1"/>
  <c r="FA293" i="1"/>
  <c r="EG293" i="1"/>
  <c r="DL293" i="1"/>
  <c r="CQ293" i="1"/>
  <c r="BV293" i="1"/>
  <c r="BA293" i="1"/>
  <c r="FB293" i="1"/>
  <c r="BC293" i="1"/>
  <c r="DN293" i="1"/>
  <c r="BX293" i="1"/>
  <c r="EI293" i="1"/>
  <c r="CS293" i="1"/>
  <c r="FD293" i="1"/>
  <c r="GF291" i="1"/>
  <c r="HA291" i="1" s="1"/>
  <c r="FM291" i="1"/>
  <c r="HC291" i="1" s="1"/>
  <c r="DV291" i="1"/>
  <c r="AP291" i="1"/>
  <c r="EQ291" i="1"/>
  <c r="CF291" i="1"/>
  <c r="BK291" i="1"/>
  <c r="DA291" i="1"/>
  <c r="GG291" i="1" s="1"/>
  <c r="GS291" i="1"/>
  <c r="GO291" i="1"/>
  <c r="R179" i="1"/>
  <c r="AJ179" i="1" l="1"/>
  <c r="U179" i="1"/>
  <c r="FW293" i="1"/>
  <c r="GA292" i="1"/>
  <c r="GF292" i="1"/>
  <c r="FW292" i="1"/>
  <c r="HM292" i="1" s="1"/>
  <c r="GD292" i="1"/>
  <c r="CL290" i="1"/>
  <c r="AV290" i="1"/>
  <c r="EB290" i="1"/>
  <c r="DG290" i="1"/>
  <c r="BQ290" i="1"/>
  <c r="EW290" i="1"/>
  <c r="FM292" i="1"/>
  <c r="ES290" i="1"/>
  <c r="AR290" i="1"/>
  <c r="DX290" i="1"/>
  <c r="BM290" i="1"/>
  <c r="DC290" i="1"/>
  <c r="GI290" i="1" s="1"/>
  <c r="CH290" i="1"/>
  <c r="DN290" i="1"/>
  <c r="BX290" i="1"/>
  <c r="FD290" i="1"/>
  <c r="BC290" i="1"/>
  <c r="EI290" i="1"/>
  <c r="CS290" i="1"/>
  <c r="AG179" i="1"/>
  <c r="BD290" i="1"/>
  <c r="CT290" i="1"/>
  <c r="EJ290" i="1"/>
  <c r="DO290" i="1"/>
  <c r="BY290" i="1"/>
  <c r="FE290" i="1"/>
  <c r="AL290" i="1"/>
  <c r="CB290" i="1"/>
  <c r="DR290" i="1"/>
  <c r="CW290" i="1"/>
  <c r="GC290" i="1" s="1"/>
  <c r="EM290" i="1"/>
  <c r="BG290" i="1"/>
  <c r="FH290" i="1" s="1"/>
  <c r="GX290" i="1" s="1"/>
  <c r="Q179" i="1"/>
  <c r="AH179" i="1"/>
  <c r="AC179" i="1"/>
  <c r="HL293" i="1"/>
  <c r="GV292" i="1"/>
  <c r="GM291" i="1"/>
  <c r="GD293" i="1"/>
  <c r="GL292" i="1"/>
  <c r="FJ293" i="1"/>
  <c r="FH293" i="1"/>
  <c r="GL293" i="1"/>
  <c r="EH293" i="1"/>
  <c r="BW293" i="1"/>
  <c r="CR293" i="1"/>
  <c r="BB293" i="1"/>
  <c r="DM293" i="1"/>
  <c r="FC293" i="1"/>
  <c r="EN290" i="1"/>
  <c r="BH290" i="1"/>
  <c r="CX290" i="1"/>
  <c r="GD290" i="1" s="1"/>
  <c r="CC290" i="1"/>
  <c r="DS290" i="1"/>
  <c r="AM290" i="1"/>
  <c r="FI290" i="1" s="1"/>
  <c r="GY290" i="1" s="1"/>
  <c r="CO290" i="1"/>
  <c r="AY290" i="1"/>
  <c r="DJ290" i="1"/>
  <c r="EZ290" i="1"/>
  <c r="EE290" i="1"/>
  <c r="BT290" i="1"/>
  <c r="T179" i="1"/>
  <c r="W179" i="1"/>
  <c r="S179" i="1"/>
  <c r="Y179" i="1"/>
  <c r="GR293" i="1"/>
  <c r="FA290" i="1"/>
  <c r="CP290" i="1"/>
  <c r="EF290" i="1"/>
  <c r="AZ290" i="1"/>
  <c r="FV290" i="1" s="1"/>
  <c r="BU290" i="1"/>
  <c r="DK290" i="1"/>
  <c r="GQ290" i="1" s="1"/>
  <c r="FI293" i="1"/>
  <c r="GY293" i="1" s="1"/>
  <c r="GE293" i="1"/>
  <c r="FJ292" i="1"/>
  <c r="FQ293" i="1"/>
  <c r="HG293" i="1" s="1"/>
  <c r="EX290" i="1"/>
  <c r="DH290" i="1"/>
  <c r="BR290" i="1"/>
  <c r="AW290" i="1"/>
  <c r="FS290" i="1" s="1"/>
  <c r="EC290" i="1"/>
  <c r="CM290" i="1"/>
  <c r="GH292" i="1"/>
  <c r="AF179" i="1"/>
  <c r="EQ290" i="1"/>
  <c r="BK290" i="1"/>
  <c r="CF290" i="1"/>
  <c r="DA290" i="1"/>
  <c r="DV290" i="1"/>
  <c r="AP290" i="1"/>
  <c r="GY292" i="1"/>
  <c r="HK293" i="1"/>
  <c r="CZ290" i="1"/>
  <c r="BJ290" i="1"/>
  <c r="EP290" i="1"/>
  <c r="AO290" i="1"/>
  <c r="DU290" i="1"/>
  <c r="GF290" i="1" s="1"/>
  <c r="CE290" i="1"/>
  <c r="BL293" i="1"/>
  <c r="CG293" i="1"/>
  <c r="DW293" i="1"/>
  <c r="DB293" i="1"/>
  <c r="ER293" i="1"/>
  <c r="AQ293" i="1"/>
  <c r="FM293" i="1" s="1"/>
  <c r="FC292" i="1"/>
  <c r="DM292" i="1"/>
  <c r="EH292" i="1"/>
  <c r="CR292" i="1"/>
  <c r="BB292" i="1"/>
  <c r="FX292" i="1" s="1"/>
  <c r="BW292" i="1"/>
  <c r="FQ291" i="1"/>
  <c r="HG291" i="1" s="1"/>
  <c r="DI292" i="1"/>
  <c r="GO292" i="1" s="1"/>
  <c r="ED292" i="1"/>
  <c r="EY292" i="1"/>
  <c r="CN292" i="1"/>
  <c r="BS292" i="1"/>
  <c r="AX292" i="1"/>
  <c r="FT292" i="1" s="1"/>
  <c r="Z179" i="1"/>
  <c r="AE179" i="1"/>
  <c r="AA179" i="1"/>
  <c r="FL291" i="1"/>
  <c r="HB291" i="1" s="1"/>
  <c r="GT293" i="1"/>
  <c r="EG290" i="1"/>
  <c r="CQ290" i="1"/>
  <c r="BA290" i="1"/>
  <c r="DL290" i="1"/>
  <c r="FB290" i="1"/>
  <c r="BV290" i="1"/>
  <c r="FK292" i="1"/>
  <c r="HA292" i="1" s="1"/>
  <c r="FO292" i="1"/>
  <c r="HE292" i="1" s="1"/>
  <c r="FR291" i="1"/>
  <c r="HH291" i="1" s="1"/>
  <c r="FR293" i="1"/>
  <c r="HH293" i="1" s="1"/>
  <c r="AN290" i="1"/>
  <c r="CD290" i="1"/>
  <c r="CY290" i="1"/>
  <c r="DT290" i="1"/>
  <c r="BI290" i="1"/>
  <c r="EO290" i="1"/>
  <c r="GR291" i="1"/>
  <c r="HM291" i="1" s="1"/>
  <c r="FR292" i="1"/>
  <c r="HH292" i="1" s="1"/>
  <c r="GK292" i="1"/>
  <c r="HF292" i="1" s="1"/>
  <c r="EJ293" i="1"/>
  <c r="CT293" i="1"/>
  <c r="DO293" i="1"/>
  <c r="BD293" i="1"/>
  <c r="BY293" i="1"/>
  <c r="FE293" i="1"/>
  <c r="CJ290" i="1"/>
  <c r="AT290" i="1"/>
  <c r="DZ290" i="1"/>
  <c r="BO290" i="1"/>
  <c r="DE290" i="1"/>
  <c r="GK290" i="1" s="1"/>
  <c r="EU290" i="1"/>
  <c r="EX292" i="1"/>
  <c r="EC292" i="1"/>
  <c r="DH292" i="1"/>
  <c r="CM292" i="1"/>
  <c r="AW292" i="1"/>
  <c r="BR292" i="1"/>
  <c r="GK293" i="1"/>
  <c r="HF293" i="1" s="1"/>
  <c r="X179" i="1"/>
  <c r="AB179" i="1"/>
  <c r="FY293" i="1"/>
  <c r="HO293" i="1" s="1"/>
  <c r="HF291" i="1"/>
  <c r="GJ293" i="1"/>
  <c r="FC290" i="1"/>
  <c r="DM290" i="1"/>
  <c r="BW290" i="1"/>
  <c r="BB290" i="1"/>
  <c r="CR290" i="1"/>
  <c r="EH290" i="1"/>
  <c r="GS290" i="1" s="1"/>
  <c r="GE292" i="1"/>
  <c r="HO292" i="1"/>
  <c r="FS293" i="1"/>
  <c r="HI293" i="1" s="1"/>
  <c r="FT293" i="1"/>
  <c r="HJ293" i="1" s="1"/>
  <c r="GC293" i="1"/>
  <c r="HJ291" i="1"/>
  <c r="DF290" i="1"/>
  <c r="EV290" i="1"/>
  <c r="AU290" i="1"/>
  <c r="EA290" i="1"/>
  <c r="CK290" i="1"/>
  <c r="BP290" i="1"/>
  <c r="CI290" i="1"/>
  <c r="AS290" i="1"/>
  <c r="DD290" i="1"/>
  <c r="ET290" i="1"/>
  <c r="BN290" i="1"/>
  <c r="DY290" i="1"/>
  <c r="DV292" i="1"/>
  <c r="EQ292" i="1"/>
  <c r="DA292" i="1"/>
  <c r="GG292" i="1" s="1"/>
  <c r="CF292" i="1"/>
  <c r="BK292" i="1"/>
  <c r="AP292" i="1"/>
  <c r="FL292" i="1" s="1"/>
  <c r="HB292" i="1" s="1"/>
  <c r="FZ291" i="1"/>
  <c r="HP291" i="1" s="1"/>
  <c r="AO293" i="1"/>
  <c r="DU293" i="1"/>
  <c r="CZ293" i="1"/>
  <c r="CE293" i="1"/>
  <c r="BJ293" i="1"/>
  <c r="EP293" i="1"/>
  <c r="DP290" i="1"/>
  <c r="FF290" i="1"/>
  <c r="BZ290" i="1"/>
  <c r="CU290" i="1"/>
  <c r="BE290" i="1"/>
  <c r="EK290" i="1"/>
  <c r="DC292" i="1"/>
  <c r="DX292" i="1"/>
  <c r="ES292" i="1"/>
  <c r="CH292" i="1"/>
  <c r="AR292" i="1"/>
  <c r="BM292" i="1"/>
  <c r="AD179" i="1"/>
  <c r="DS179" i="1"/>
  <c r="CC179" i="1"/>
  <c r="BH179" i="1"/>
  <c r="CX179" i="1"/>
  <c r="AM179" i="1"/>
  <c r="EN179" i="1"/>
  <c r="GD179" i="1" s="1"/>
  <c r="AI179" i="1"/>
  <c r="V179" i="1"/>
  <c r="FO293" i="1"/>
  <c r="HE293" i="1" s="1"/>
  <c r="FQ292" i="1"/>
  <c r="HG292" i="1" s="1"/>
  <c r="GG293" i="1"/>
  <c r="HB293" i="1" s="1"/>
  <c r="CN290" i="1"/>
  <c r="EY290" i="1"/>
  <c r="AX290" i="1"/>
  <c r="BS290" i="1"/>
  <c r="ED290" i="1"/>
  <c r="DI290" i="1"/>
  <c r="GO290" i="1" s="1"/>
  <c r="FZ292" i="1"/>
  <c r="HP292" i="1" s="1"/>
  <c r="CG290" i="1"/>
  <c r="AQ290" i="1"/>
  <c r="DW290" i="1"/>
  <c r="ER290" i="1"/>
  <c r="BL290" i="1"/>
  <c r="DB290" i="1"/>
  <c r="FH292" i="1"/>
  <c r="GX292" i="1" s="1"/>
  <c r="HN291" i="1"/>
  <c r="GQ292" i="1"/>
  <c r="HL292" i="1" s="1"/>
  <c r="GJ291" i="1"/>
  <c r="HE291" i="1" s="1"/>
  <c r="AR293" i="1"/>
  <c r="DC293" i="1"/>
  <c r="GI293" i="1" s="1"/>
  <c r="BM293" i="1"/>
  <c r="DX293" i="1"/>
  <c r="CH293" i="1"/>
  <c r="ES293" i="1"/>
  <c r="R180" i="1"/>
  <c r="Q182" i="1"/>
  <c r="R181" i="1"/>
  <c r="S181" i="1" l="1"/>
  <c r="AC180" i="1"/>
  <c r="CX180" i="1"/>
  <c r="DS180" i="1"/>
  <c r="EN180" i="1"/>
  <c r="BH180" i="1"/>
  <c r="AM180" i="1"/>
  <c r="CC180" i="1"/>
  <c r="AE180" i="1"/>
  <c r="FL290" i="1"/>
  <c r="GZ292" i="1"/>
  <c r="BJ179" i="1"/>
  <c r="CZ179" i="1"/>
  <c r="AO179" i="1"/>
  <c r="CE179" i="1"/>
  <c r="DU179" i="1"/>
  <c r="EP179" i="1"/>
  <c r="FX293" i="1"/>
  <c r="BG179" i="1"/>
  <c r="CW179" i="1"/>
  <c r="CB179" i="1"/>
  <c r="DR179" i="1"/>
  <c r="AL179" i="1"/>
  <c r="EM179" i="1"/>
  <c r="HC292" i="1"/>
  <c r="AC181" i="1"/>
  <c r="Y181" i="1"/>
  <c r="AD180" i="1"/>
  <c r="AG180" i="1"/>
  <c r="GH290" i="1"/>
  <c r="HC290" i="1" s="1"/>
  <c r="BL179" i="1"/>
  <c r="DB179" i="1"/>
  <c r="CG179" i="1"/>
  <c r="DW179" i="1"/>
  <c r="AQ179" i="1"/>
  <c r="FM179" i="1" s="1"/>
  <c r="ER179" i="1"/>
  <c r="GJ290" i="1"/>
  <c r="GL290" i="1"/>
  <c r="BR179" i="1"/>
  <c r="CM179" i="1"/>
  <c r="EC179" i="1"/>
  <c r="DH179" i="1"/>
  <c r="AW179" i="1"/>
  <c r="FS179" i="1" s="1"/>
  <c r="EX179" i="1"/>
  <c r="GN292" i="1"/>
  <c r="CK179" i="1"/>
  <c r="EA179" i="1"/>
  <c r="BP179" i="1"/>
  <c r="DF179" i="1"/>
  <c r="AU179" i="1"/>
  <c r="EV179" i="1"/>
  <c r="FK290" i="1"/>
  <c r="HA290" i="1" s="1"/>
  <c r="AH181" i="1"/>
  <c r="T181" i="1"/>
  <c r="AG181" i="1"/>
  <c r="Y180" i="1"/>
  <c r="AA180" i="1"/>
  <c r="X180" i="1"/>
  <c r="FM290" i="1"/>
  <c r="FT290" i="1"/>
  <c r="HJ290" i="1" s="1"/>
  <c r="GI292" i="1"/>
  <c r="FX290" i="1"/>
  <c r="HN290" i="1" s="1"/>
  <c r="GH293" i="1"/>
  <c r="HC293" i="1" s="1"/>
  <c r="GG290" i="1"/>
  <c r="GN290" i="1"/>
  <c r="BO179" i="1"/>
  <c r="DE179" i="1"/>
  <c r="CJ179" i="1"/>
  <c r="DZ179" i="1"/>
  <c r="AT179" i="1"/>
  <c r="FP179" i="1" s="1"/>
  <c r="EU179" i="1"/>
  <c r="EH179" i="1"/>
  <c r="CR179" i="1"/>
  <c r="BW179" i="1"/>
  <c r="DM179" i="1"/>
  <c r="BB179" i="1"/>
  <c r="FX179" i="1" s="1"/>
  <c r="FC179" i="1"/>
  <c r="HQ292" i="1"/>
  <c r="AI181" i="1"/>
  <c r="AJ181" i="1"/>
  <c r="AH180" i="1"/>
  <c r="V180" i="1"/>
  <c r="AB180" i="1"/>
  <c r="AJ180" i="1"/>
  <c r="CT179" i="1"/>
  <c r="BY179" i="1"/>
  <c r="DO179" i="1"/>
  <c r="EJ179" i="1"/>
  <c r="BD179" i="1"/>
  <c r="FZ179" i="1" s="1"/>
  <c r="FE179" i="1"/>
  <c r="DJ179" i="1"/>
  <c r="BT179" i="1"/>
  <c r="AY179" i="1"/>
  <c r="CO179" i="1"/>
  <c r="EE179" i="1"/>
  <c r="EZ179" i="1"/>
  <c r="GV290" i="1"/>
  <c r="BN179" i="1"/>
  <c r="DD179" i="1"/>
  <c r="AS179" i="1"/>
  <c r="CI179" i="1"/>
  <c r="DY179" i="1"/>
  <c r="ET179" i="1"/>
  <c r="GJ179" i="1" s="1"/>
  <c r="HJ292" i="1"/>
  <c r="HI290" i="1"/>
  <c r="GM290" i="1"/>
  <c r="HM293" i="1"/>
  <c r="W181" i="1"/>
  <c r="Q181" i="1"/>
  <c r="BG182" i="1"/>
  <c r="CW182" i="1"/>
  <c r="GC182" i="1" s="1"/>
  <c r="DR182" i="1"/>
  <c r="EM182" i="1"/>
  <c r="AL182" i="1"/>
  <c r="CB182" i="1"/>
  <c r="AI180" i="1"/>
  <c r="U180" i="1"/>
  <c r="S180" i="1"/>
  <c r="FN293" i="1"/>
  <c r="HD293" i="1" s="1"/>
  <c r="GA290" i="1"/>
  <c r="HQ290" i="1" s="1"/>
  <c r="GF293" i="1"/>
  <c r="FZ293" i="1"/>
  <c r="FJ290" i="1"/>
  <c r="CD179" i="1"/>
  <c r="BI179" i="1"/>
  <c r="DT179" i="1"/>
  <c r="CY179" i="1"/>
  <c r="AN179" i="1"/>
  <c r="EO179" i="1"/>
  <c r="GE179" i="1" s="1"/>
  <c r="CN179" i="1"/>
  <c r="BS179" i="1"/>
  <c r="DI179" i="1"/>
  <c r="GO179" i="1" s="1"/>
  <c r="ED179" i="1"/>
  <c r="AX179" i="1"/>
  <c r="EY179" i="1"/>
  <c r="FZ290" i="1"/>
  <c r="CF179" i="1"/>
  <c r="BK179" i="1"/>
  <c r="DA179" i="1"/>
  <c r="DV179" i="1"/>
  <c r="AP179" i="1"/>
  <c r="EQ179" i="1"/>
  <c r="AE181" i="1"/>
  <c r="AF181" i="1"/>
  <c r="T180" i="1"/>
  <c r="AF180" i="1"/>
  <c r="GU293" i="1"/>
  <c r="FW290" i="1"/>
  <c r="CL179" i="1"/>
  <c r="BQ179" i="1"/>
  <c r="DG179" i="1"/>
  <c r="GM179" i="1" s="1"/>
  <c r="EB179" i="1"/>
  <c r="AV179" i="1"/>
  <c r="EW179" i="1"/>
  <c r="HL290" i="1"/>
  <c r="GP290" i="1"/>
  <c r="HK290" i="1" s="1"/>
  <c r="GX293" i="1"/>
  <c r="GU290" i="1"/>
  <c r="GT290" i="1"/>
  <c r="FR290" i="1"/>
  <c r="CX181" i="1"/>
  <c r="EN181" i="1"/>
  <c r="AM181" i="1"/>
  <c r="CC181" i="1"/>
  <c r="DS181" i="1"/>
  <c r="BH181" i="1"/>
  <c r="X181" i="1"/>
  <c r="U181" i="1"/>
  <c r="AD181" i="1"/>
  <c r="W180" i="1"/>
  <c r="FI179" i="1"/>
  <c r="GY179" i="1" s="1"/>
  <c r="FN292" i="1"/>
  <c r="HD292" i="1" s="1"/>
  <c r="FK293" i="1"/>
  <c r="HA293" i="1" s="1"/>
  <c r="FP290" i="1"/>
  <c r="HF290" i="1" s="1"/>
  <c r="GE290" i="1"/>
  <c r="GS292" i="1"/>
  <c r="HN292" i="1" s="1"/>
  <c r="BV179" i="1"/>
  <c r="DL179" i="1"/>
  <c r="GR179" i="1" s="1"/>
  <c r="CQ179" i="1"/>
  <c r="EG179" i="1"/>
  <c r="BA179" i="1"/>
  <c r="FB179" i="1"/>
  <c r="BM179" i="1"/>
  <c r="DC179" i="1"/>
  <c r="AR179" i="1"/>
  <c r="CH179" i="1"/>
  <c r="DX179" i="1"/>
  <c r="ES179" i="1"/>
  <c r="FU290" i="1"/>
  <c r="GZ293" i="1"/>
  <c r="CS179" i="1"/>
  <c r="BX179" i="1"/>
  <c r="DN179" i="1"/>
  <c r="EI179" i="1"/>
  <c r="BC179" i="1"/>
  <c r="FY179" i="1" s="1"/>
  <c r="FD179" i="1"/>
  <c r="FY290" i="1"/>
  <c r="FN290" i="1"/>
  <c r="HD290" i="1" s="1"/>
  <c r="BZ179" i="1"/>
  <c r="DP179" i="1"/>
  <c r="GV179" i="1" s="1"/>
  <c r="EK179" i="1"/>
  <c r="BE179" i="1"/>
  <c r="CU179" i="1"/>
  <c r="FF179" i="1"/>
  <c r="AA181" i="1"/>
  <c r="V181" i="1"/>
  <c r="Z181" i="1"/>
  <c r="AB181" i="1"/>
  <c r="Q180" i="1"/>
  <c r="Z180" i="1"/>
  <c r="FO290" i="1"/>
  <c r="HE290" i="1" s="1"/>
  <c r="FQ290" i="1"/>
  <c r="HG290" i="1" s="1"/>
  <c r="FS292" i="1"/>
  <c r="HI292" i="1" s="1"/>
  <c r="GR290" i="1"/>
  <c r="BU179" i="1"/>
  <c r="DK179" i="1"/>
  <c r="EF179" i="1"/>
  <c r="AZ179" i="1"/>
  <c r="FV179" i="1" s="1"/>
  <c r="CP179" i="1"/>
  <c r="FA179" i="1"/>
  <c r="GQ179" i="1" s="1"/>
  <c r="GS293" i="1"/>
  <c r="AG182" i="1"/>
  <c r="AH182" i="1"/>
  <c r="AE182" i="1"/>
  <c r="AD182" i="1"/>
  <c r="U182" i="1"/>
  <c r="Z182" i="1"/>
  <c r="R182" i="1"/>
  <c r="Y182" i="1"/>
  <c r="T182" i="1"/>
  <c r="V182" i="1"/>
  <c r="W182" i="1"/>
  <c r="AJ182" i="1"/>
  <c r="AA182" i="1"/>
  <c r="AI182" i="1"/>
  <c r="X182" i="1"/>
  <c r="AC182" i="1"/>
  <c r="AB182" i="1"/>
  <c r="AF182" i="1"/>
  <c r="S182" i="1"/>
  <c r="BV182" i="1" l="1"/>
  <c r="DL182" i="1"/>
  <c r="BA182" i="1"/>
  <c r="EG182" i="1"/>
  <c r="FB182" i="1"/>
  <c r="CQ182" i="1"/>
  <c r="BL182" i="1"/>
  <c r="DB182" i="1"/>
  <c r="GH182" i="1" s="1"/>
  <c r="DW182" i="1"/>
  <c r="ER182" i="1"/>
  <c r="AQ182" i="1"/>
  <c r="CG182" i="1"/>
  <c r="BX182" i="1"/>
  <c r="BC182" i="1"/>
  <c r="FY182" i="1" s="1"/>
  <c r="DN182" i="1"/>
  <c r="EI182" i="1"/>
  <c r="FD182" i="1"/>
  <c r="CS182" i="1"/>
  <c r="CM181" i="1"/>
  <c r="EC181" i="1"/>
  <c r="DH181" i="1"/>
  <c r="EX181" i="1"/>
  <c r="BR181" i="1"/>
  <c r="AW181" i="1"/>
  <c r="FS181" i="1" s="1"/>
  <c r="GT179" i="1"/>
  <c r="GI179" i="1"/>
  <c r="ET181" i="1"/>
  <c r="DD181" i="1"/>
  <c r="CI181" i="1"/>
  <c r="DY181" i="1"/>
  <c r="AS181" i="1"/>
  <c r="BN181" i="1"/>
  <c r="FO181" i="1" s="1"/>
  <c r="FL179" i="1"/>
  <c r="HH290" i="1"/>
  <c r="GP179" i="1"/>
  <c r="ED181" i="1"/>
  <c r="CN181" i="1"/>
  <c r="DI181" i="1"/>
  <c r="GO181" i="1" s="1"/>
  <c r="EY181" i="1"/>
  <c r="BS181" i="1"/>
  <c r="AX181" i="1"/>
  <c r="BJ182" i="1"/>
  <c r="CZ182" i="1"/>
  <c r="DU182" i="1"/>
  <c r="EP182" i="1"/>
  <c r="AO182" i="1"/>
  <c r="FK182" i="1" s="1"/>
  <c r="CE182" i="1"/>
  <c r="BW182" i="1"/>
  <c r="DM182" i="1"/>
  <c r="EH182" i="1"/>
  <c r="FC182" i="1"/>
  <c r="BB182" i="1"/>
  <c r="CR182" i="1"/>
  <c r="HO179" i="1"/>
  <c r="CZ180" i="1"/>
  <c r="DU180" i="1"/>
  <c r="EP180" i="1"/>
  <c r="AO180" i="1"/>
  <c r="BJ180" i="1"/>
  <c r="CE180" i="1"/>
  <c r="DV180" i="1"/>
  <c r="DA180" i="1"/>
  <c r="EQ180" i="1"/>
  <c r="CF180" i="1"/>
  <c r="AP180" i="1"/>
  <c r="BK180" i="1"/>
  <c r="DH180" i="1"/>
  <c r="EX180" i="1"/>
  <c r="EC180" i="1"/>
  <c r="AW180" i="1"/>
  <c r="BR180" i="1"/>
  <c r="CM180" i="1"/>
  <c r="CT181" i="1"/>
  <c r="EJ181" i="1"/>
  <c r="DO181" i="1"/>
  <c r="GU181" i="1" s="1"/>
  <c r="FE181" i="1"/>
  <c r="BY181" i="1"/>
  <c r="BD181" i="1"/>
  <c r="DG180" i="1"/>
  <c r="GM180" i="1" s="1"/>
  <c r="EW180" i="1"/>
  <c r="EB180" i="1"/>
  <c r="CL180" i="1"/>
  <c r="AV180" i="1"/>
  <c r="FR180" i="1" s="1"/>
  <c r="BQ180" i="1"/>
  <c r="DN181" i="1"/>
  <c r="FD181" i="1"/>
  <c r="EI181" i="1"/>
  <c r="BC181" i="1"/>
  <c r="CS181" i="1"/>
  <c r="BX181" i="1"/>
  <c r="HN293" i="1"/>
  <c r="HB290" i="1"/>
  <c r="BR182" i="1"/>
  <c r="DH182" i="1"/>
  <c r="EC182" i="1"/>
  <c r="EX182" i="1"/>
  <c r="AW182" i="1"/>
  <c r="CM182" i="1"/>
  <c r="BO182" i="1"/>
  <c r="DE182" i="1"/>
  <c r="DZ182" i="1"/>
  <c r="EU182" i="1"/>
  <c r="AT182" i="1"/>
  <c r="FP182" i="1" s="1"/>
  <c r="CJ182" i="1"/>
  <c r="HL179" i="1"/>
  <c r="DF181" i="1"/>
  <c r="EV181" i="1"/>
  <c r="AU181" i="1"/>
  <c r="CK181" i="1"/>
  <c r="EA181" i="1"/>
  <c r="BP181" i="1"/>
  <c r="GA179" i="1"/>
  <c r="HQ179" i="1" s="1"/>
  <c r="ES180" i="1"/>
  <c r="DC180" i="1"/>
  <c r="DX180" i="1"/>
  <c r="BM180" i="1"/>
  <c r="AR180" i="1"/>
  <c r="FN180" i="1" s="1"/>
  <c r="CH180" i="1"/>
  <c r="GG179" i="1"/>
  <c r="HB179" i="1" s="1"/>
  <c r="GZ290" i="1"/>
  <c r="DM180" i="1"/>
  <c r="FC180" i="1"/>
  <c r="EH180" i="1"/>
  <c r="CR180" i="1"/>
  <c r="BW180" i="1"/>
  <c r="BB180" i="1"/>
  <c r="BN182" i="1"/>
  <c r="DD182" i="1"/>
  <c r="ET182" i="1"/>
  <c r="AS182" i="1"/>
  <c r="DY182" i="1"/>
  <c r="CI182" i="1"/>
  <c r="BH182" i="1"/>
  <c r="CX182" i="1"/>
  <c r="GD182" i="1" s="1"/>
  <c r="AM182" i="1"/>
  <c r="FI182" i="1" s="1"/>
  <c r="GY182" i="1" s="1"/>
  <c r="EN182" i="1"/>
  <c r="CC182" i="1"/>
  <c r="DS182" i="1"/>
  <c r="FN179" i="1"/>
  <c r="DL181" i="1"/>
  <c r="FB181" i="1"/>
  <c r="CQ181" i="1"/>
  <c r="EG181" i="1"/>
  <c r="GR181" i="1" s="1"/>
  <c r="BA181" i="1"/>
  <c r="BV181" i="1"/>
  <c r="HP293" i="1"/>
  <c r="DO180" i="1"/>
  <c r="EJ180" i="1"/>
  <c r="FE180" i="1"/>
  <c r="CT180" i="1"/>
  <c r="BD180" i="1"/>
  <c r="FZ180" i="1" s="1"/>
  <c r="BY180" i="1"/>
  <c r="CW181" i="1"/>
  <c r="DR181" i="1"/>
  <c r="EM181" i="1"/>
  <c r="AL181" i="1"/>
  <c r="CB181" i="1"/>
  <c r="BG181" i="1"/>
  <c r="DB180" i="1"/>
  <c r="GH180" i="1" s="1"/>
  <c r="DW180" i="1"/>
  <c r="ER180" i="1"/>
  <c r="CG180" i="1"/>
  <c r="AQ180" i="1"/>
  <c r="FM180" i="1" s="1"/>
  <c r="BL180" i="1"/>
  <c r="DE180" i="1"/>
  <c r="EU180" i="1"/>
  <c r="DZ180" i="1"/>
  <c r="CJ180" i="1"/>
  <c r="BO180" i="1"/>
  <c r="AT180" i="1"/>
  <c r="FP180" i="1" s="1"/>
  <c r="GD180" i="1"/>
  <c r="BS182" i="1"/>
  <c r="DI182" i="1"/>
  <c r="ED182" i="1"/>
  <c r="EY182" i="1"/>
  <c r="AX182" i="1"/>
  <c r="CN182" i="1"/>
  <c r="BP182" i="1"/>
  <c r="DF182" i="1"/>
  <c r="AU182" i="1"/>
  <c r="EA182" i="1"/>
  <c r="EV182" i="1"/>
  <c r="CK182" i="1"/>
  <c r="DF180" i="1"/>
  <c r="EV180" i="1"/>
  <c r="EA180" i="1"/>
  <c r="BP180" i="1"/>
  <c r="AU180" i="1"/>
  <c r="CK180" i="1"/>
  <c r="DB181" i="1"/>
  <c r="GH181" i="1" s="1"/>
  <c r="ER181" i="1"/>
  <c r="CG181" i="1"/>
  <c r="AQ181" i="1"/>
  <c r="DW181" i="1"/>
  <c r="BL181" i="1"/>
  <c r="DJ181" i="1"/>
  <c r="GP181" i="1" s="1"/>
  <c r="AY181" i="1"/>
  <c r="CO181" i="1"/>
  <c r="EZ181" i="1"/>
  <c r="EE181" i="1"/>
  <c r="BT181" i="1"/>
  <c r="HM290" i="1"/>
  <c r="GU179" i="1"/>
  <c r="HP179" i="1" s="1"/>
  <c r="GS179" i="1"/>
  <c r="HN179" i="1" s="1"/>
  <c r="DJ180" i="1"/>
  <c r="EE180" i="1"/>
  <c r="EZ180" i="1"/>
  <c r="CO180" i="1"/>
  <c r="AY180" i="1"/>
  <c r="BT180" i="1"/>
  <c r="FH179" i="1"/>
  <c r="DK180" i="1"/>
  <c r="FA180" i="1"/>
  <c r="EF180" i="1"/>
  <c r="AZ180" i="1"/>
  <c r="CP180" i="1"/>
  <c r="BU180" i="1"/>
  <c r="DI180" i="1"/>
  <c r="ED180" i="1"/>
  <c r="EY180" i="1"/>
  <c r="CN180" i="1"/>
  <c r="AX180" i="1"/>
  <c r="BS180" i="1"/>
  <c r="BQ182" i="1"/>
  <c r="DG182" i="1"/>
  <c r="AV182" i="1"/>
  <c r="FR182" i="1" s="1"/>
  <c r="EB182" i="1"/>
  <c r="EW182" i="1"/>
  <c r="CL182" i="1"/>
  <c r="BK182" i="1"/>
  <c r="DA182" i="1"/>
  <c r="GG182" i="1" s="1"/>
  <c r="DV182" i="1"/>
  <c r="EQ182" i="1"/>
  <c r="AP182" i="1"/>
  <c r="CF182" i="1"/>
  <c r="FI181" i="1"/>
  <c r="EF181" i="1"/>
  <c r="CP181" i="1"/>
  <c r="DK181" i="1"/>
  <c r="GQ181" i="1" s="1"/>
  <c r="FA181" i="1"/>
  <c r="AZ181" i="1"/>
  <c r="BU181" i="1"/>
  <c r="FV181" i="1" s="1"/>
  <c r="HL181" i="1" s="1"/>
  <c r="HP290" i="1"/>
  <c r="FJ179" i="1"/>
  <c r="GZ179" i="1" s="1"/>
  <c r="CH181" i="1"/>
  <c r="DX181" i="1"/>
  <c r="DC181" i="1"/>
  <c r="GI181" i="1" s="1"/>
  <c r="ES181" i="1"/>
  <c r="AR181" i="1"/>
  <c r="BM181" i="1"/>
  <c r="FN181" i="1" s="1"/>
  <c r="HD181" i="1" s="1"/>
  <c r="DN180" i="1"/>
  <c r="GT180" i="1" s="1"/>
  <c r="EI180" i="1"/>
  <c r="FD180" i="1"/>
  <c r="BC180" i="1"/>
  <c r="CS180" i="1"/>
  <c r="BX180" i="1"/>
  <c r="DM181" i="1"/>
  <c r="FC181" i="1"/>
  <c r="EH181" i="1"/>
  <c r="BB181" i="1"/>
  <c r="CR181" i="1"/>
  <c r="BW181" i="1"/>
  <c r="FQ179" i="1"/>
  <c r="GN179" i="1"/>
  <c r="HI179" i="1" s="1"/>
  <c r="FK179" i="1"/>
  <c r="HA179" i="1" s="1"/>
  <c r="BY182" i="1"/>
  <c r="DO182" i="1"/>
  <c r="GU182" i="1" s="1"/>
  <c r="EJ182" i="1"/>
  <c r="FE182" i="1"/>
  <c r="BD182" i="1"/>
  <c r="CT182" i="1"/>
  <c r="BZ182" i="1"/>
  <c r="DP182" i="1"/>
  <c r="BE182" i="1"/>
  <c r="GA182" i="1" s="1"/>
  <c r="FF182" i="1"/>
  <c r="CU182" i="1"/>
  <c r="EK182" i="1"/>
  <c r="BT182" i="1"/>
  <c r="DJ182" i="1"/>
  <c r="EZ182" i="1"/>
  <c r="AY182" i="1"/>
  <c r="EE182" i="1"/>
  <c r="CO182" i="1"/>
  <c r="CW180" i="1"/>
  <c r="DR180" i="1"/>
  <c r="EM180" i="1"/>
  <c r="CB180" i="1"/>
  <c r="BG180" i="1"/>
  <c r="AL180" i="1"/>
  <c r="FH180" i="1" s="1"/>
  <c r="CL181" i="1"/>
  <c r="DG181" i="1"/>
  <c r="GM181" i="1" s="1"/>
  <c r="AV181" i="1"/>
  <c r="EB181" i="1"/>
  <c r="EW181" i="1"/>
  <c r="BQ181" i="1"/>
  <c r="CF181" i="1"/>
  <c r="DV181" i="1"/>
  <c r="DA181" i="1"/>
  <c r="EQ181" i="1"/>
  <c r="AP181" i="1"/>
  <c r="FL181" i="1" s="1"/>
  <c r="BK181" i="1"/>
  <c r="FH182" i="1"/>
  <c r="GX182" i="1" s="1"/>
  <c r="FU179" i="1"/>
  <c r="HK179" i="1" s="1"/>
  <c r="GK179" i="1"/>
  <c r="HF179" i="1" s="1"/>
  <c r="GL179" i="1"/>
  <c r="HG179" i="1" s="1"/>
  <c r="DE181" i="1"/>
  <c r="GK181" i="1" s="1"/>
  <c r="EU181" i="1"/>
  <c r="DZ181" i="1"/>
  <c r="AT181" i="1"/>
  <c r="CJ181" i="1"/>
  <c r="BO181" i="1"/>
  <c r="GF179" i="1"/>
  <c r="CD181" i="1"/>
  <c r="CY181" i="1"/>
  <c r="GE181" i="1" s="1"/>
  <c r="EO181" i="1"/>
  <c r="DT181" i="1"/>
  <c r="AN181" i="1"/>
  <c r="BI181" i="1"/>
  <c r="BI182" i="1"/>
  <c r="CY182" i="1"/>
  <c r="AN182" i="1"/>
  <c r="FJ182" i="1" s="1"/>
  <c r="DT182" i="1"/>
  <c r="EO182" i="1"/>
  <c r="CD182" i="1"/>
  <c r="BM182" i="1"/>
  <c r="DC182" i="1"/>
  <c r="ES182" i="1"/>
  <c r="AR182" i="1"/>
  <c r="DX182" i="1"/>
  <c r="CH182" i="1"/>
  <c r="BU182" i="1"/>
  <c r="DK182" i="1"/>
  <c r="FA182" i="1"/>
  <c r="AZ182" i="1"/>
  <c r="EF182" i="1"/>
  <c r="CP182" i="1"/>
  <c r="HO290" i="1"/>
  <c r="FW179" i="1"/>
  <c r="HM179" i="1" s="1"/>
  <c r="GD181" i="1"/>
  <c r="FR179" i="1"/>
  <c r="HH179" i="1" s="1"/>
  <c r="DL180" i="1"/>
  <c r="FB180" i="1"/>
  <c r="EG180" i="1"/>
  <c r="CQ180" i="1"/>
  <c r="BV180" i="1"/>
  <c r="BA180" i="1"/>
  <c r="FW180" i="1" s="1"/>
  <c r="FT179" i="1"/>
  <c r="HJ179" i="1" s="1"/>
  <c r="CY180" i="1"/>
  <c r="GE180" i="1" s="1"/>
  <c r="EO180" i="1"/>
  <c r="DT180" i="1"/>
  <c r="AN180" i="1"/>
  <c r="BI180" i="1"/>
  <c r="CD180" i="1"/>
  <c r="FO179" i="1"/>
  <c r="HE179" i="1" s="1"/>
  <c r="DP180" i="1"/>
  <c r="GV180" i="1" s="1"/>
  <c r="FF180" i="1"/>
  <c r="BZ180" i="1"/>
  <c r="EK180" i="1"/>
  <c r="CU180" i="1"/>
  <c r="BE180" i="1"/>
  <c r="CU181" i="1"/>
  <c r="EK181" i="1"/>
  <c r="DP181" i="1"/>
  <c r="FF181" i="1"/>
  <c r="BZ181" i="1"/>
  <c r="BE181" i="1"/>
  <c r="DD180" i="1"/>
  <c r="DY180" i="1"/>
  <c r="ET180" i="1"/>
  <c r="CI180" i="1"/>
  <c r="BN180" i="1"/>
  <c r="AS180" i="1"/>
  <c r="DU181" i="1"/>
  <c r="CE181" i="1"/>
  <c r="CZ181" i="1"/>
  <c r="GF181" i="1" s="1"/>
  <c r="EP181" i="1"/>
  <c r="BJ181" i="1"/>
  <c r="AO181" i="1"/>
  <c r="FK181" i="1" s="1"/>
  <c r="HA181" i="1" s="1"/>
  <c r="GH179" i="1"/>
  <c r="HC179" i="1" s="1"/>
  <c r="GC179" i="1"/>
  <c r="FI180" i="1"/>
  <c r="GY180" i="1" s="1"/>
  <c r="GV181" i="1" l="1"/>
  <c r="GX179" i="1"/>
  <c r="GG181" i="1"/>
  <c r="FL182" i="1"/>
  <c r="HB182" i="1" s="1"/>
  <c r="GO180" i="1"/>
  <c r="GO182" i="1"/>
  <c r="GK180" i="1"/>
  <c r="HF180" i="1" s="1"/>
  <c r="FX180" i="1"/>
  <c r="GN182" i="1"/>
  <c r="FZ181" i="1"/>
  <c r="HP181" i="1" s="1"/>
  <c r="FS180" i="1"/>
  <c r="GG180" i="1"/>
  <c r="GF180" i="1"/>
  <c r="GT182" i="1"/>
  <c r="HO182" i="1" s="1"/>
  <c r="FU182" i="1"/>
  <c r="GV182" i="1"/>
  <c r="HQ182" i="1" s="1"/>
  <c r="GS181" i="1"/>
  <c r="GM182" i="1"/>
  <c r="HH182" i="1" s="1"/>
  <c r="FU180" i="1"/>
  <c r="FQ180" i="1"/>
  <c r="HG180" i="1" s="1"/>
  <c r="FQ182" i="1"/>
  <c r="GT181" i="1"/>
  <c r="GA180" i="1"/>
  <c r="HQ180" i="1" s="1"/>
  <c r="FN182" i="1"/>
  <c r="HD182" i="1" s="1"/>
  <c r="GE182" i="1"/>
  <c r="GZ182" i="1" s="1"/>
  <c r="GL182" i="1"/>
  <c r="FH181" i="1"/>
  <c r="FQ181" i="1"/>
  <c r="GK182" i="1"/>
  <c r="HF182" i="1" s="1"/>
  <c r="GN181" i="1"/>
  <c r="HI181" i="1" s="1"/>
  <c r="GJ180" i="1"/>
  <c r="FJ180" i="1"/>
  <c r="GZ180" i="1" s="1"/>
  <c r="GP182" i="1"/>
  <c r="FV180" i="1"/>
  <c r="HC180" i="1"/>
  <c r="GU180" i="1"/>
  <c r="HP180" i="1" s="1"/>
  <c r="HH180" i="1"/>
  <c r="GN180" i="1"/>
  <c r="FX182" i="1"/>
  <c r="GJ181" i="1"/>
  <c r="HE181" i="1" s="1"/>
  <c r="GA181" i="1"/>
  <c r="HQ181" i="1" s="1"/>
  <c r="FV182" i="1"/>
  <c r="GI182" i="1"/>
  <c r="FZ182" i="1"/>
  <c r="HP182" i="1" s="1"/>
  <c r="FY180" i="1"/>
  <c r="HO180" i="1" s="1"/>
  <c r="FT180" i="1"/>
  <c r="HJ180" i="1" s="1"/>
  <c r="FU181" i="1"/>
  <c r="HK181" i="1" s="1"/>
  <c r="FM181" i="1"/>
  <c r="HC181" i="1" s="1"/>
  <c r="FO182" i="1"/>
  <c r="GL181" i="1"/>
  <c r="GF182" i="1"/>
  <c r="HA182" i="1" s="1"/>
  <c r="FM182" i="1"/>
  <c r="HC182" i="1" s="1"/>
  <c r="FW182" i="1"/>
  <c r="HM182" i="1" s="1"/>
  <c r="GR180" i="1"/>
  <c r="HM180" i="1" s="1"/>
  <c r="FJ181" i="1"/>
  <c r="GZ181" i="1" s="1"/>
  <c r="FP181" i="1"/>
  <c r="HF181" i="1" s="1"/>
  <c r="GP180" i="1"/>
  <c r="GL180" i="1"/>
  <c r="FT182" i="1"/>
  <c r="HJ182" i="1" s="1"/>
  <c r="GC181" i="1"/>
  <c r="GS180" i="1"/>
  <c r="GI180" i="1"/>
  <c r="HD180" i="1" s="1"/>
  <c r="FS182" i="1"/>
  <c r="HI182" i="1" s="1"/>
  <c r="FL180" i="1"/>
  <c r="HB180" i="1" s="1"/>
  <c r="FK180" i="1"/>
  <c r="HA180" i="1" s="1"/>
  <c r="HD179" i="1"/>
  <c r="GR182" i="1"/>
  <c r="FO180" i="1"/>
  <c r="HE180" i="1" s="1"/>
  <c r="GQ182" i="1"/>
  <c r="HB181" i="1"/>
  <c r="FR181" i="1"/>
  <c r="HH181" i="1" s="1"/>
  <c r="GC180" i="1"/>
  <c r="GX180" i="1" s="1"/>
  <c r="FX181" i="1"/>
  <c r="HN181" i="1" s="1"/>
  <c r="GY181" i="1"/>
  <c r="GQ180" i="1"/>
  <c r="FW181" i="1"/>
  <c r="HM181" i="1" s="1"/>
  <c r="GJ182" i="1"/>
  <c r="FY181" i="1"/>
  <c r="HO181" i="1" s="1"/>
  <c r="GS182" i="1"/>
  <c r="FT181" i="1"/>
  <c r="HJ181" i="1" s="1"/>
  <c r="HE182" i="1" l="1"/>
  <c r="HL180" i="1"/>
  <c r="HG182" i="1"/>
  <c r="HN182" i="1"/>
  <c r="HK180" i="1"/>
  <c r="HI180" i="1"/>
  <c r="HG181" i="1"/>
  <c r="HK182" i="1"/>
  <c r="HL182" i="1"/>
  <c r="GX181" i="1"/>
  <c r="HN180" i="1"/>
  <c r="AB220" i="1" l="1"/>
  <c r="AG220" i="1"/>
  <c r="Z221" i="1"/>
  <c r="AH219" i="1"/>
  <c r="AI219" i="1" l="1"/>
  <c r="AF219" i="1"/>
  <c r="AD221" i="1"/>
  <c r="AA221" i="1"/>
  <c r="AF221" i="1"/>
  <c r="V218" i="1"/>
  <c r="S218" i="1"/>
  <c r="CR220" i="1"/>
  <c r="DM220" i="1"/>
  <c r="BB220" i="1"/>
  <c r="BW220" i="1"/>
  <c r="EH220" i="1"/>
  <c r="FC220" i="1"/>
  <c r="AC220" i="1"/>
  <c r="Q220" i="1"/>
  <c r="AA219" i="1"/>
  <c r="X219" i="1"/>
  <c r="V221" i="1"/>
  <c r="S221" i="1"/>
  <c r="X221" i="1"/>
  <c r="AC218" i="1"/>
  <c r="AH218" i="1"/>
  <c r="Y220" i="1"/>
  <c r="U220" i="1"/>
  <c r="AH220" i="1"/>
  <c r="S219" i="1"/>
  <c r="AE219" i="1"/>
  <c r="AC221" i="1"/>
  <c r="AH221" i="1"/>
  <c r="AE221" i="1"/>
  <c r="U218" i="1"/>
  <c r="Z218" i="1"/>
  <c r="AF220" i="1"/>
  <c r="AJ220" i="1"/>
  <c r="Z220" i="1"/>
  <c r="DN219" i="1"/>
  <c r="EI219" i="1"/>
  <c r="BX219" i="1"/>
  <c r="CS219" i="1"/>
  <c r="BC219" i="1"/>
  <c r="FD219" i="1"/>
  <c r="W219" i="1"/>
  <c r="U221" i="1"/>
  <c r="DF221" i="1"/>
  <c r="EA221" i="1"/>
  <c r="BP221" i="1"/>
  <c r="EV221" i="1"/>
  <c r="GL221" i="1" s="1"/>
  <c r="CK221" i="1"/>
  <c r="AU221" i="1"/>
  <c r="W221" i="1"/>
  <c r="AJ218" i="1"/>
  <c r="R218" i="1"/>
  <c r="X220" i="1"/>
  <c r="CM220" i="1"/>
  <c r="DH220" i="1"/>
  <c r="AW220" i="1"/>
  <c r="FS220" i="1" s="1"/>
  <c r="BR220" i="1"/>
  <c r="EX220" i="1"/>
  <c r="EC220" i="1"/>
  <c r="R220" i="1"/>
  <c r="Q219" i="1"/>
  <c r="Z219" i="1"/>
  <c r="AD219" i="1"/>
  <c r="AJ221" i="1"/>
  <c r="R221" i="1"/>
  <c r="AE218" i="1"/>
  <c r="AB218" i="1"/>
  <c r="AG218" i="1"/>
  <c r="AE220" i="1"/>
  <c r="T220" i="1"/>
  <c r="AJ219" i="1"/>
  <c r="R219" i="1"/>
  <c r="V219" i="1"/>
  <c r="AB221" i="1"/>
  <c r="AG221" i="1"/>
  <c r="W218" i="1"/>
  <c r="T218" i="1"/>
  <c r="Y218" i="1"/>
  <c r="W220" i="1"/>
  <c r="AI220" i="1"/>
  <c r="AB219" i="1"/>
  <c r="AG219" i="1"/>
  <c r="AC219" i="1"/>
  <c r="T221" i="1"/>
  <c r="Y221" i="1"/>
  <c r="Q218" i="1"/>
  <c r="AI218" i="1"/>
  <c r="AF218" i="1"/>
  <c r="AD220" i="1"/>
  <c r="AA220" i="1"/>
  <c r="T219" i="1"/>
  <c r="Y219" i="1"/>
  <c r="U219" i="1"/>
  <c r="AI221" i="1"/>
  <c r="Q221" i="1"/>
  <c r="AD218" i="1"/>
  <c r="AA218" i="1"/>
  <c r="X218" i="1"/>
  <c r="V220" i="1"/>
  <c r="S220" i="1"/>
  <c r="CD220" i="1" l="1"/>
  <c r="CY220" i="1"/>
  <c r="AN220" i="1"/>
  <c r="EO220" i="1"/>
  <c r="DT220" i="1"/>
  <c r="GE220" i="1" s="1"/>
  <c r="BI220" i="1"/>
  <c r="AY218" i="1"/>
  <c r="FU218" i="1" s="1"/>
  <c r="CO218" i="1"/>
  <c r="EE218" i="1"/>
  <c r="DJ218" i="1"/>
  <c r="BT218" i="1"/>
  <c r="EZ218" i="1"/>
  <c r="DZ219" i="1"/>
  <c r="DE219" i="1"/>
  <c r="BO219" i="1"/>
  <c r="AT219" i="1"/>
  <c r="CJ219" i="1"/>
  <c r="EU219" i="1"/>
  <c r="BV218" i="1"/>
  <c r="BA218" i="1"/>
  <c r="DL218" i="1"/>
  <c r="EG218" i="1"/>
  <c r="CQ218" i="1"/>
  <c r="FB218" i="1"/>
  <c r="CZ221" i="1"/>
  <c r="DU221" i="1"/>
  <c r="BJ221" i="1"/>
  <c r="CE221" i="1"/>
  <c r="AO221" i="1"/>
  <c r="FK221" i="1" s="1"/>
  <c r="HA221" i="1" s="1"/>
  <c r="EP221" i="1"/>
  <c r="GF221" i="1" s="1"/>
  <c r="CT220" i="1"/>
  <c r="DO220" i="1"/>
  <c r="GU220" i="1" s="1"/>
  <c r="BD220" i="1"/>
  <c r="BY220" i="1"/>
  <c r="FE220" i="1"/>
  <c r="EJ220" i="1"/>
  <c r="AR218" i="1"/>
  <c r="FN218" i="1" s="1"/>
  <c r="HD218" i="1" s="1"/>
  <c r="BM218" i="1"/>
  <c r="CH218" i="1"/>
  <c r="DC218" i="1"/>
  <c r="GI218" i="1" s="1"/>
  <c r="DX218" i="1"/>
  <c r="ES218" i="1"/>
  <c r="DS219" i="1"/>
  <c r="CX219" i="1"/>
  <c r="BH219" i="1"/>
  <c r="AM219" i="1"/>
  <c r="CC219" i="1"/>
  <c r="EN219" i="1"/>
  <c r="GD219" i="1" s="1"/>
  <c r="BW218" i="1"/>
  <c r="BB218" i="1"/>
  <c r="DM218" i="1"/>
  <c r="EH218" i="1"/>
  <c r="CR218" i="1"/>
  <c r="FC218" i="1"/>
  <c r="EK221" i="1"/>
  <c r="DP221" i="1"/>
  <c r="BZ221" i="1"/>
  <c r="CU221" i="1"/>
  <c r="BE221" i="1"/>
  <c r="GA221" i="1" s="1"/>
  <c r="FF221" i="1"/>
  <c r="CC220" i="1"/>
  <c r="CX220" i="1"/>
  <c r="AM220" i="1"/>
  <c r="BH220" i="1"/>
  <c r="DS220" i="1"/>
  <c r="EN220" i="1"/>
  <c r="CI220" i="1"/>
  <c r="DD220" i="1"/>
  <c r="AS220" i="1"/>
  <c r="FO220" i="1" s="1"/>
  <c r="ET220" i="1"/>
  <c r="BN220" i="1"/>
  <c r="DY220" i="1"/>
  <c r="FQ221" i="1"/>
  <c r="HG221" i="1" s="1"/>
  <c r="DC219" i="1"/>
  <c r="DX219" i="1"/>
  <c r="BM219" i="1"/>
  <c r="AR219" i="1"/>
  <c r="FN219" i="1" s="1"/>
  <c r="HD219" i="1" s="1"/>
  <c r="CH219" i="1"/>
  <c r="ES219" i="1"/>
  <c r="GI219" i="1" s="1"/>
  <c r="CK220" i="1"/>
  <c r="DF220" i="1"/>
  <c r="BP220" i="1"/>
  <c r="AU220" i="1"/>
  <c r="EV220" i="1"/>
  <c r="EA220" i="1"/>
  <c r="GL220" i="1" s="1"/>
  <c r="AP218" i="1"/>
  <c r="BK218" i="1"/>
  <c r="DV218" i="1"/>
  <c r="CF218" i="1"/>
  <c r="DA218" i="1"/>
  <c r="EQ218" i="1"/>
  <c r="DK219" i="1"/>
  <c r="EF219" i="1"/>
  <c r="BU219" i="1"/>
  <c r="AZ219" i="1"/>
  <c r="FV219" i="1" s="1"/>
  <c r="CP219" i="1"/>
  <c r="FA219" i="1"/>
  <c r="DE220" i="1"/>
  <c r="CJ220" i="1"/>
  <c r="AT220" i="1"/>
  <c r="BO220" i="1"/>
  <c r="DZ220" i="1"/>
  <c r="EU220" i="1"/>
  <c r="CY221" i="1"/>
  <c r="DT221" i="1"/>
  <c r="BI221" i="1"/>
  <c r="EO221" i="1"/>
  <c r="CD221" i="1"/>
  <c r="AN221" i="1"/>
  <c r="FJ221" i="1" s="1"/>
  <c r="CB220" i="1"/>
  <c r="CW220" i="1"/>
  <c r="GC220" i="1" s="1"/>
  <c r="AL220" i="1"/>
  <c r="FH220" i="1" s="1"/>
  <c r="BG220" i="1"/>
  <c r="DR220" i="1"/>
  <c r="EM220" i="1"/>
  <c r="DG221" i="1"/>
  <c r="EB221" i="1"/>
  <c r="BQ221" i="1"/>
  <c r="CL221" i="1"/>
  <c r="EW221" i="1"/>
  <c r="AV221" i="1"/>
  <c r="CG220" i="1"/>
  <c r="AQ220" i="1"/>
  <c r="BL220" i="1"/>
  <c r="DB220" i="1"/>
  <c r="DW220" i="1"/>
  <c r="ER220" i="1"/>
  <c r="CW221" i="1"/>
  <c r="GC221" i="1" s="1"/>
  <c r="DR221" i="1"/>
  <c r="BG221" i="1"/>
  <c r="CB221" i="1"/>
  <c r="EM221" i="1"/>
  <c r="AL221" i="1"/>
  <c r="FH221" i="1" s="1"/>
  <c r="GX221" i="1" s="1"/>
  <c r="DU219" i="1"/>
  <c r="CZ219" i="1"/>
  <c r="BJ219" i="1"/>
  <c r="AO219" i="1"/>
  <c r="CE219" i="1"/>
  <c r="EP219" i="1"/>
  <c r="BD218" i="1"/>
  <c r="BY218" i="1"/>
  <c r="CT218" i="1"/>
  <c r="DO218" i="1"/>
  <c r="GU218" i="1" s="1"/>
  <c r="EJ218" i="1"/>
  <c r="FE218" i="1"/>
  <c r="DI219" i="1"/>
  <c r="ED219" i="1"/>
  <c r="BS219" i="1"/>
  <c r="CN219" i="1"/>
  <c r="AX219" i="1"/>
  <c r="EY219" i="1"/>
  <c r="GO219" i="1" s="1"/>
  <c r="CH220" i="1"/>
  <c r="DC220" i="1"/>
  <c r="AR220" i="1"/>
  <c r="BM220" i="1"/>
  <c r="ES220" i="1"/>
  <c r="DX220" i="1"/>
  <c r="GI220" i="1" s="1"/>
  <c r="EH221" i="1"/>
  <c r="DM221" i="1"/>
  <c r="CR221" i="1"/>
  <c r="BW221" i="1"/>
  <c r="FC221" i="1"/>
  <c r="BB221" i="1"/>
  <c r="EK219" i="1"/>
  <c r="DP219" i="1"/>
  <c r="BZ219" i="1"/>
  <c r="BE219" i="1"/>
  <c r="GA219" i="1" s="1"/>
  <c r="CU219" i="1"/>
  <c r="FF219" i="1"/>
  <c r="BR218" i="1"/>
  <c r="DH218" i="1"/>
  <c r="EC218" i="1"/>
  <c r="AW218" i="1"/>
  <c r="FS218" i="1" s="1"/>
  <c r="CM218" i="1"/>
  <c r="EX218" i="1"/>
  <c r="DJ219" i="1"/>
  <c r="EE219" i="1"/>
  <c r="BT219" i="1"/>
  <c r="CO219" i="1"/>
  <c r="AY219" i="1"/>
  <c r="EZ219" i="1"/>
  <c r="GP219" i="1" s="1"/>
  <c r="AM218" i="1"/>
  <c r="DS218" i="1"/>
  <c r="CC218" i="1"/>
  <c r="BH218" i="1"/>
  <c r="CX218" i="1"/>
  <c r="EN218" i="1"/>
  <c r="CU220" i="1"/>
  <c r="DP220" i="1"/>
  <c r="BE220" i="1"/>
  <c r="BZ220" i="1"/>
  <c r="FF220" i="1"/>
  <c r="EK220" i="1"/>
  <c r="DK221" i="1"/>
  <c r="EF221" i="1"/>
  <c r="BU221" i="1"/>
  <c r="CP221" i="1"/>
  <c r="AZ221" i="1"/>
  <c r="FA221" i="1"/>
  <c r="GQ221" i="1" s="1"/>
  <c r="DT219" i="1"/>
  <c r="CY219" i="1"/>
  <c r="BI219" i="1"/>
  <c r="CD219" i="1"/>
  <c r="AN219" i="1"/>
  <c r="FJ219" i="1" s="1"/>
  <c r="EO219" i="1"/>
  <c r="GE219" i="1" s="1"/>
  <c r="BC218" i="1"/>
  <c r="BX218" i="1"/>
  <c r="EI218" i="1"/>
  <c r="CS218" i="1"/>
  <c r="DN218" i="1"/>
  <c r="FD218" i="1"/>
  <c r="DW221" i="1"/>
  <c r="DB221" i="1"/>
  <c r="BL221" i="1"/>
  <c r="CG221" i="1"/>
  <c r="ER221" i="1"/>
  <c r="AQ221" i="1"/>
  <c r="CN220" i="1"/>
  <c r="DI220" i="1"/>
  <c r="AX220" i="1"/>
  <c r="BS220" i="1"/>
  <c r="EY220" i="1"/>
  <c r="ED220" i="1"/>
  <c r="AN218" i="1"/>
  <c r="FJ218" i="1" s="1"/>
  <c r="BI218" i="1"/>
  <c r="DT218" i="1"/>
  <c r="CD218" i="1"/>
  <c r="CY218" i="1"/>
  <c r="EO218" i="1"/>
  <c r="EE221" i="1"/>
  <c r="DJ221" i="1"/>
  <c r="BT221" i="1"/>
  <c r="CO221" i="1"/>
  <c r="EZ221" i="1"/>
  <c r="AY221" i="1"/>
  <c r="FY219" i="1"/>
  <c r="BN218" i="1"/>
  <c r="DD218" i="1"/>
  <c r="DY218" i="1"/>
  <c r="AS218" i="1"/>
  <c r="CI218" i="1"/>
  <c r="ET218" i="1"/>
  <c r="DO221" i="1"/>
  <c r="EJ221" i="1"/>
  <c r="BY221" i="1"/>
  <c r="CT221" i="1"/>
  <c r="FE221" i="1"/>
  <c r="BD221" i="1"/>
  <c r="CL220" i="1"/>
  <c r="DG220" i="1"/>
  <c r="AV220" i="1"/>
  <c r="BQ220" i="1"/>
  <c r="EW220" i="1"/>
  <c r="EB220" i="1"/>
  <c r="BG218" i="1"/>
  <c r="AL218" i="1"/>
  <c r="CW218" i="1"/>
  <c r="DR218" i="1"/>
  <c r="CB218" i="1"/>
  <c r="EM218" i="1"/>
  <c r="DM219" i="1"/>
  <c r="EH219" i="1"/>
  <c r="BW219" i="1"/>
  <c r="BB219" i="1"/>
  <c r="CR219" i="1"/>
  <c r="FC219" i="1"/>
  <c r="BO218" i="1"/>
  <c r="AT218" i="1"/>
  <c r="DE218" i="1"/>
  <c r="GK218" i="1" s="1"/>
  <c r="DZ218" i="1"/>
  <c r="CJ218" i="1"/>
  <c r="EU218" i="1"/>
  <c r="EC221" i="1"/>
  <c r="DH221" i="1"/>
  <c r="BR221" i="1"/>
  <c r="CM221" i="1"/>
  <c r="AW221" i="1"/>
  <c r="FS221" i="1" s="1"/>
  <c r="HI221" i="1" s="1"/>
  <c r="EX221" i="1"/>
  <c r="GN221" i="1" s="1"/>
  <c r="CZ220" i="1"/>
  <c r="CE220" i="1"/>
  <c r="AO220" i="1"/>
  <c r="BJ220" i="1"/>
  <c r="EP220" i="1"/>
  <c r="DU220" i="1"/>
  <c r="AZ218" i="1"/>
  <c r="FV218" i="1" s="1"/>
  <c r="HL218" i="1" s="1"/>
  <c r="BU218" i="1"/>
  <c r="DK218" i="1"/>
  <c r="GQ218" i="1" s="1"/>
  <c r="EF218" i="1"/>
  <c r="FA218" i="1"/>
  <c r="CP218" i="1"/>
  <c r="DF219" i="1"/>
  <c r="EA219" i="1"/>
  <c r="BP219" i="1"/>
  <c r="CK219" i="1"/>
  <c r="AU219" i="1"/>
  <c r="EV219" i="1"/>
  <c r="GL219" i="1" s="1"/>
  <c r="BE218" i="1"/>
  <c r="EK218" i="1"/>
  <c r="BZ218" i="1"/>
  <c r="CU218" i="1"/>
  <c r="FF218" i="1"/>
  <c r="DP218" i="1"/>
  <c r="CQ220" i="1"/>
  <c r="DL220" i="1"/>
  <c r="GR220" i="1" s="1"/>
  <c r="BA220" i="1"/>
  <c r="BV220" i="1"/>
  <c r="FB220" i="1"/>
  <c r="EG220" i="1"/>
  <c r="DN221" i="1"/>
  <c r="EI221" i="1"/>
  <c r="BX221" i="1"/>
  <c r="CS221" i="1"/>
  <c r="FD221" i="1"/>
  <c r="BC221" i="1"/>
  <c r="CS220" i="1"/>
  <c r="DN220" i="1"/>
  <c r="BC220" i="1"/>
  <c r="FY220" i="1" s="1"/>
  <c r="BX220" i="1"/>
  <c r="FD220" i="1"/>
  <c r="EI220" i="1"/>
  <c r="AX218" i="1"/>
  <c r="BS218" i="1"/>
  <c r="ED218" i="1"/>
  <c r="CN218" i="1"/>
  <c r="DI218" i="1"/>
  <c r="GO218" i="1" s="1"/>
  <c r="EY218" i="1"/>
  <c r="DY219" i="1"/>
  <c r="DD219" i="1"/>
  <c r="BN219" i="1"/>
  <c r="AS219" i="1"/>
  <c r="CI219" i="1"/>
  <c r="ET219" i="1"/>
  <c r="GJ219" i="1" s="1"/>
  <c r="BL218" i="1"/>
  <c r="AQ218" i="1"/>
  <c r="DB218" i="1"/>
  <c r="GH218" i="1" s="1"/>
  <c r="DW218" i="1"/>
  <c r="CG218" i="1"/>
  <c r="ER218" i="1"/>
  <c r="EG219" i="1"/>
  <c r="DL219" i="1"/>
  <c r="BA219" i="1"/>
  <c r="FW219" i="1" s="1"/>
  <c r="HM219" i="1" s="1"/>
  <c r="CQ219" i="1"/>
  <c r="FB219" i="1"/>
  <c r="GR219" i="1" s="1"/>
  <c r="BV219" i="1"/>
  <c r="GS220" i="1"/>
  <c r="AV218" i="1"/>
  <c r="BQ218" i="1"/>
  <c r="CL218" i="1"/>
  <c r="DG218" i="1"/>
  <c r="EB218" i="1"/>
  <c r="EW218" i="1"/>
  <c r="DA219" i="1"/>
  <c r="GG219" i="1" s="1"/>
  <c r="DV219" i="1"/>
  <c r="BK219" i="1"/>
  <c r="CF219" i="1"/>
  <c r="AP219" i="1"/>
  <c r="FL219" i="1" s="1"/>
  <c r="HB219" i="1" s="1"/>
  <c r="EQ219" i="1"/>
  <c r="CO220" i="1"/>
  <c r="DJ220" i="1"/>
  <c r="AY220" i="1"/>
  <c r="BT220" i="1"/>
  <c r="EE220" i="1"/>
  <c r="EZ220" i="1"/>
  <c r="DE221" i="1"/>
  <c r="DZ221" i="1"/>
  <c r="BO221" i="1"/>
  <c r="CJ221" i="1"/>
  <c r="AT221" i="1"/>
  <c r="EU221" i="1"/>
  <c r="DH219" i="1"/>
  <c r="EC219" i="1"/>
  <c r="BR219" i="1"/>
  <c r="AW219" i="1"/>
  <c r="CM219" i="1"/>
  <c r="EX219" i="1"/>
  <c r="GN219" i="1" s="1"/>
  <c r="AO218" i="1"/>
  <c r="BJ218" i="1"/>
  <c r="CZ218" i="1"/>
  <c r="DU218" i="1"/>
  <c r="CE218" i="1"/>
  <c r="EP218" i="1"/>
  <c r="DB219" i="1"/>
  <c r="DW219" i="1"/>
  <c r="BL219" i="1"/>
  <c r="CG219" i="1"/>
  <c r="AQ219" i="1"/>
  <c r="ER219" i="1"/>
  <c r="CP220" i="1"/>
  <c r="DK220" i="1"/>
  <c r="AZ220" i="1"/>
  <c r="BU220" i="1"/>
  <c r="FA220" i="1"/>
  <c r="EF220" i="1"/>
  <c r="DS221" i="1"/>
  <c r="CX221" i="1"/>
  <c r="BH221" i="1"/>
  <c r="CC221" i="1"/>
  <c r="EN221" i="1"/>
  <c r="GD221" i="1" s="1"/>
  <c r="AM221" i="1"/>
  <c r="CW219" i="1"/>
  <c r="DR219" i="1"/>
  <c r="BG219" i="1"/>
  <c r="AL219" i="1"/>
  <c r="FH219" i="1" s="1"/>
  <c r="EM219" i="1"/>
  <c r="GC219" i="1" s="1"/>
  <c r="CB219" i="1"/>
  <c r="GN220" i="1"/>
  <c r="HI220" i="1" s="1"/>
  <c r="DC221" i="1"/>
  <c r="DX221" i="1"/>
  <c r="BM221" i="1"/>
  <c r="ES221" i="1"/>
  <c r="AR221" i="1"/>
  <c r="CH221" i="1"/>
  <c r="DV221" i="1"/>
  <c r="DA221" i="1"/>
  <c r="BK221" i="1"/>
  <c r="CF221" i="1"/>
  <c r="AP221" i="1"/>
  <c r="EQ221" i="1"/>
  <c r="AU218" i="1"/>
  <c r="BP218" i="1"/>
  <c r="EA218" i="1"/>
  <c r="CK218" i="1"/>
  <c r="DF218" i="1"/>
  <c r="GL218" i="1" s="1"/>
  <c r="EV218" i="1"/>
  <c r="ED221" i="1"/>
  <c r="DI221" i="1"/>
  <c r="BS221" i="1"/>
  <c r="CN221" i="1"/>
  <c r="AX221" i="1"/>
  <c r="EY221" i="1"/>
  <c r="GO221" i="1" s="1"/>
  <c r="CF220" i="1"/>
  <c r="DA220" i="1"/>
  <c r="BK220" i="1"/>
  <c r="AP220" i="1"/>
  <c r="EQ220" i="1"/>
  <c r="DV220" i="1"/>
  <c r="GG220" i="1" s="1"/>
  <c r="DD221" i="1"/>
  <c r="DY221" i="1"/>
  <c r="BN221" i="1"/>
  <c r="CI221" i="1"/>
  <c r="ET221" i="1"/>
  <c r="AS221" i="1"/>
  <c r="EB219" i="1"/>
  <c r="DG219" i="1"/>
  <c r="CL219" i="1"/>
  <c r="AV219" i="1"/>
  <c r="FR219" i="1" s="1"/>
  <c r="BQ219" i="1"/>
  <c r="EW219" i="1"/>
  <c r="DL221" i="1"/>
  <c r="EG221" i="1"/>
  <c r="BV221" i="1"/>
  <c r="CQ221" i="1"/>
  <c r="FB221" i="1"/>
  <c r="BA221" i="1"/>
  <c r="DO219" i="1"/>
  <c r="EJ219" i="1"/>
  <c r="BY219" i="1"/>
  <c r="BD219" i="1"/>
  <c r="FE219" i="1"/>
  <c r="GU219" i="1" s="1"/>
  <c r="CT219" i="1"/>
  <c r="GT219" i="1"/>
  <c r="FX220" i="1"/>
  <c r="HN220" i="1" s="1"/>
  <c r="FI221" i="1" l="1"/>
  <c r="GY221" i="1" s="1"/>
  <c r="FX219" i="1"/>
  <c r="FH218" i="1"/>
  <c r="FZ221" i="1"/>
  <c r="FO218" i="1"/>
  <c r="GH221" i="1"/>
  <c r="GM221" i="1"/>
  <c r="GX220" i="1"/>
  <c r="FP219" i="1"/>
  <c r="FV220" i="1"/>
  <c r="FQ219" i="1"/>
  <c r="HG219" i="1" s="1"/>
  <c r="FI220" i="1"/>
  <c r="FW221" i="1"/>
  <c r="GR221" i="1"/>
  <c r="GJ221" i="1"/>
  <c r="FT221" i="1"/>
  <c r="HJ221" i="1" s="1"/>
  <c r="GQ220" i="1"/>
  <c r="FS219" i="1"/>
  <c r="HI219" i="1" s="1"/>
  <c r="GM218" i="1"/>
  <c r="FM218" i="1"/>
  <c r="HC218" i="1" s="1"/>
  <c r="GV218" i="1"/>
  <c r="GM220" i="1"/>
  <c r="GJ218" i="1"/>
  <c r="FY218" i="1"/>
  <c r="FV221" i="1"/>
  <c r="HL221" i="1" s="1"/>
  <c r="GA220" i="1"/>
  <c r="FI218" i="1"/>
  <c r="FT219" i="1"/>
  <c r="HJ219" i="1" s="1"/>
  <c r="GH220" i="1"/>
  <c r="GK220" i="1"/>
  <c r="FL218" i="1"/>
  <c r="FI219" i="1"/>
  <c r="GY219" i="1" s="1"/>
  <c r="HI218" i="1"/>
  <c r="GR218" i="1"/>
  <c r="FQ218" i="1"/>
  <c r="HG218" i="1" s="1"/>
  <c r="FN221" i="1"/>
  <c r="GX219" i="1"/>
  <c r="GH219" i="1"/>
  <c r="GT220" i="1"/>
  <c r="HO220" i="1" s="1"/>
  <c r="GF220" i="1"/>
  <c r="FP218" i="1"/>
  <c r="HF218" i="1" s="1"/>
  <c r="HO219" i="1"/>
  <c r="GE218" i="1"/>
  <c r="GZ218" i="1" s="1"/>
  <c r="FT220" i="1"/>
  <c r="GZ219" i="1"/>
  <c r="FU219" i="1"/>
  <c r="HK219" i="1" s="1"/>
  <c r="FZ218" i="1"/>
  <c r="HP218" i="1" s="1"/>
  <c r="FP220" i="1"/>
  <c r="HF220" i="1" s="1"/>
  <c r="GQ219" i="1"/>
  <c r="HL219" i="1" s="1"/>
  <c r="GJ220" i="1"/>
  <c r="HE220" i="1" s="1"/>
  <c r="GV221" i="1"/>
  <c r="FW218" i="1"/>
  <c r="HM218" i="1" s="1"/>
  <c r="FO221" i="1"/>
  <c r="HE221" i="1" s="1"/>
  <c r="FL220" i="1"/>
  <c r="HB220" i="1" s="1"/>
  <c r="GG221" i="1"/>
  <c r="GI221" i="1"/>
  <c r="FM219" i="1"/>
  <c r="GF218" i="1"/>
  <c r="GP220" i="1"/>
  <c r="FR218" i="1"/>
  <c r="HH218" i="1" s="1"/>
  <c r="FR220" i="1"/>
  <c r="HH220" i="1" s="1"/>
  <c r="GU221" i="1"/>
  <c r="FU221" i="1"/>
  <c r="GO220" i="1"/>
  <c r="GN218" i="1"/>
  <c r="FX221" i="1"/>
  <c r="GF219" i="1"/>
  <c r="FM220" i="1"/>
  <c r="HC220" i="1" s="1"/>
  <c r="GE221" i="1"/>
  <c r="GZ221" i="1" s="1"/>
  <c r="FQ220" i="1"/>
  <c r="HG220" i="1" s="1"/>
  <c r="HQ221" i="1"/>
  <c r="GS218" i="1"/>
  <c r="FJ220" i="1"/>
  <c r="GZ220" i="1" s="1"/>
  <c r="FZ219" i="1"/>
  <c r="HP219" i="1" s="1"/>
  <c r="FL221" i="1"/>
  <c r="GK221" i="1"/>
  <c r="FO219" i="1"/>
  <c r="HE219" i="1" s="1"/>
  <c r="FY221" i="1"/>
  <c r="GS219" i="1"/>
  <c r="GP221" i="1"/>
  <c r="GT218" i="1"/>
  <c r="GD218" i="1"/>
  <c r="GS221" i="1"/>
  <c r="FN220" i="1"/>
  <c r="HD220" i="1" s="1"/>
  <c r="GG218" i="1"/>
  <c r="FX218" i="1"/>
  <c r="HN218" i="1" s="1"/>
  <c r="GK219" i="1"/>
  <c r="GP218" i="1"/>
  <c r="HK218" i="1" s="1"/>
  <c r="GM219" i="1"/>
  <c r="HH219" i="1" s="1"/>
  <c r="FK218" i="1"/>
  <c r="HA218" i="1" s="1"/>
  <c r="FP221" i="1"/>
  <c r="FU220" i="1"/>
  <c r="HK220" i="1" s="1"/>
  <c r="FT218" i="1"/>
  <c r="HJ218" i="1" s="1"/>
  <c r="GT221" i="1"/>
  <c r="FW220" i="1"/>
  <c r="HM220" i="1" s="1"/>
  <c r="GA218" i="1"/>
  <c r="HQ218" i="1" s="1"/>
  <c r="FK220" i="1"/>
  <c r="HA220" i="1" s="1"/>
  <c r="GC218" i="1"/>
  <c r="FM221" i="1"/>
  <c r="HC221" i="1" s="1"/>
  <c r="GV220" i="1"/>
  <c r="GV219" i="1"/>
  <c r="HQ219" i="1" s="1"/>
  <c r="FK219" i="1"/>
  <c r="HA219" i="1" s="1"/>
  <c r="FR221" i="1"/>
  <c r="HH221" i="1" s="1"/>
  <c r="GD220" i="1"/>
  <c r="FZ220" i="1"/>
  <c r="HP220" i="1" s="1"/>
  <c r="GY218" i="1" l="1"/>
  <c r="GY220" i="1"/>
  <c r="HK221" i="1"/>
  <c r="HQ220" i="1"/>
  <c r="HO221" i="1"/>
  <c r="HO218" i="1"/>
  <c r="HE218" i="1"/>
  <c r="HJ220" i="1"/>
  <c r="HD221" i="1"/>
  <c r="HB218" i="1"/>
  <c r="HL220" i="1"/>
  <c r="HP221" i="1"/>
  <c r="HF221" i="1"/>
  <c r="HB221" i="1"/>
  <c r="GX218" i="1"/>
  <c r="HN221" i="1"/>
  <c r="HM221" i="1"/>
  <c r="HF219" i="1"/>
  <c r="HN219" i="1"/>
  <c r="HC219" i="1"/>
  <c r="S217" i="1" l="1"/>
  <c r="AA217" i="1"/>
  <c r="T217" i="1"/>
  <c r="V217" i="1"/>
  <c r="AD217" i="1"/>
  <c r="X217" i="1"/>
  <c r="Q217" i="1"/>
  <c r="AG217" i="1"/>
  <c r="Y217" i="1" l="1"/>
  <c r="AC217" i="1"/>
  <c r="AL217" i="1"/>
  <c r="FH217" i="1" s="1"/>
  <c r="EM217" i="1"/>
  <c r="CW217" i="1"/>
  <c r="GC217" i="1" s="1"/>
  <c r="DR217" i="1"/>
  <c r="CB217" i="1"/>
  <c r="BG217" i="1"/>
  <c r="U217" i="1"/>
  <c r="AF217" i="1"/>
  <c r="AJ217" i="1"/>
  <c r="AS217" i="1"/>
  <c r="CI217" i="1"/>
  <c r="ET217" i="1"/>
  <c r="DY217" i="1"/>
  <c r="DD217" i="1"/>
  <c r="GJ217" i="1" s="1"/>
  <c r="BN217" i="1"/>
  <c r="AB217" i="1"/>
  <c r="AH217" i="1"/>
  <c r="AE217" i="1"/>
  <c r="AO217" i="1"/>
  <c r="FK217" i="1" s="1"/>
  <c r="HA217" i="1" s="1"/>
  <c r="EP217" i="1"/>
  <c r="CZ217" i="1"/>
  <c r="GF217" i="1" s="1"/>
  <c r="DU217" i="1"/>
  <c r="CE217" i="1"/>
  <c r="BJ217" i="1"/>
  <c r="Z217" i="1"/>
  <c r="W217" i="1"/>
  <c r="AI217" i="1"/>
  <c r="R217" i="1"/>
  <c r="AY217" i="1"/>
  <c r="EZ217" i="1"/>
  <c r="EE217" i="1"/>
  <c r="DJ217" i="1"/>
  <c r="CO217" i="1"/>
  <c r="BT217" i="1"/>
  <c r="AV217" i="1"/>
  <c r="EW217" i="1"/>
  <c r="DG217" i="1"/>
  <c r="GM217" i="1" s="1"/>
  <c r="EB217" i="1"/>
  <c r="CL217" i="1"/>
  <c r="BQ217" i="1"/>
  <c r="BB217" i="1"/>
  <c r="FX217" i="1" s="1"/>
  <c r="HN217" i="1" s="1"/>
  <c r="FC217" i="1"/>
  <c r="EH217" i="1"/>
  <c r="CR217" i="1"/>
  <c r="DM217" i="1"/>
  <c r="GS217" i="1" s="1"/>
  <c r="BW217" i="1"/>
  <c r="AQ217" i="1"/>
  <c r="FM217" i="1" s="1"/>
  <c r="ER217" i="1"/>
  <c r="DW217" i="1"/>
  <c r="DB217" i="1"/>
  <c r="CG217" i="1"/>
  <c r="BL217" i="1"/>
  <c r="AN217" i="1"/>
  <c r="EO217" i="1"/>
  <c r="CD217" i="1"/>
  <c r="CY217" i="1"/>
  <c r="DT217" i="1"/>
  <c r="BI217" i="1"/>
  <c r="T227" i="1"/>
  <c r="AB227" i="1"/>
  <c r="U227" i="1"/>
  <c r="AC227" i="1"/>
  <c r="V227" i="1"/>
  <c r="W227" i="1"/>
  <c r="AE227" i="1"/>
  <c r="AF227" i="1"/>
  <c r="Z227" i="1"/>
  <c r="AH227" i="1"/>
  <c r="AA227" i="1"/>
  <c r="AI227" i="1"/>
  <c r="AG227" i="1"/>
  <c r="S225" i="1"/>
  <c r="V225" i="1"/>
  <c r="W225" i="1"/>
  <c r="AG226" i="1"/>
  <c r="AC226" i="1"/>
  <c r="AC224" i="1"/>
  <c r="Y224" i="1"/>
  <c r="AJ224" i="1"/>
  <c r="AB224" i="1" l="1"/>
  <c r="AF224" i="1"/>
  <c r="U224" i="1"/>
  <c r="U226" i="1"/>
  <c r="Y226" i="1"/>
  <c r="Q225" i="1"/>
  <c r="AC225" i="1"/>
  <c r="AH225" i="1"/>
  <c r="Q227" i="1"/>
  <c r="R227" i="1"/>
  <c r="AX227" i="1"/>
  <c r="FT227" i="1" s="1"/>
  <c r="EY227" i="1"/>
  <c r="DI227" i="1"/>
  <c r="ED227" i="1"/>
  <c r="BS227" i="1"/>
  <c r="CN227" i="1"/>
  <c r="GH217" i="1"/>
  <c r="BD217" i="1"/>
  <c r="FE217" i="1"/>
  <c r="DO217" i="1"/>
  <c r="EJ217" i="1"/>
  <c r="CT217" i="1"/>
  <c r="BY217" i="1"/>
  <c r="AW217" i="1"/>
  <c r="EC217" i="1"/>
  <c r="CM217" i="1"/>
  <c r="EX217" i="1"/>
  <c r="DH217" i="1"/>
  <c r="GN217" i="1" s="1"/>
  <c r="BR217" i="1"/>
  <c r="BE217" i="1"/>
  <c r="FF217" i="1"/>
  <c r="EK217" i="1"/>
  <c r="CU217" i="1"/>
  <c r="DP217" i="1"/>
  <c r="GV217" i="1" s="1"/>
  <c r="BZ217" i="1"/>
  <c r="T224" i="1"/>
  <c r="X224" i="1"/>
  <c r="T226" i="1"/>
  <c r="AI226" i="1"/>
  <c r="AF226" i="1"/>
  <c r="AG225" i="1"/>
  <c r="U225" i="1"/>
  <c r="Z225" i="1"/>
  <c r="BB227" i="1"/>
  <c r="FX227" i="1" s="1"/>
  <c r="FC227" i="1"/>
  <c r="DM227" i="1"/>
  <c r="EH227" i="1"/>
  <c r="BW227" i="1"/>
  <c r="CR227" i="1"/>
  <c r="BA227" i="1"/>
  <c r="FB227" i="1"/>
  <c r="DL227" i="1"/>
  <c r="BV227" i="1"/>
  <c r="EG227" i="1"/>
  <c r="CQ227" i="1"/>
  <c r="AP227" i="1"/>
  <c r="EQ227" i="1"/>
  <c r="DA227" i="1"/>
  <c r="DV227" i="1"/>
  <c r="GG227" i="1" s="1"/>
  <c r="BK227" i="1"/>
  <c r="CF227" i="1"/>
  <c r="AI224" i="1"/>
  <c r="AE224" i="1"/>
  <c r="AB226" i="1"/>
  <c r="AA226" i="1"/>
  <c r="X226" i="1"/>
  <c r="Y225" i="1"/>
  <c r="AJ225" i="1"/>
  <c r="R225" i="1"/>
  <c r="Y227" i="1"/>
  <c r="X227" i="1"/>
  <c r="AJ227" i="1"/>
  <c r="GE217" i="1"/>
  <c r="GP217" i="1"/>
  <c r="AR217" i="1"/>
  <c r="ES217" i="1"/>
  <c r="DX217" i="1"/>
  <c r="DC217" i="1"/>
  <c r="GI217" i="1" s="1"/>
  <c r="CH217" i="1"/>
  <c r="BM217" i="1"/>
  <c r="BA217" i="1"/>
  <c r="FW217" i="1" s="1"/>
  <c r="FB217" i="1"/>
  <c r="EG217" i="1"/>
  <c r="DL217" i="1"/>
  <c r="BV217" i="1"/>
  <c r="CQ217" i="1"/>
  <c r="AA224" i="1"/>
  <c r="W224" i="1"/>
  <c r="AJ226" i="1"/>
  <c r="S226" i="1"/>
  <c r="AB225" i="1"/>
  <c r="BD227" i="1"/>
  <c r="FZ227" i="1" s="1"/>
  <c r="FE227" i="1"/>
  <c r="DO227" i="1"/>
  <c r="EJ227" i="1"/>
  <c r="BY227" i="1"/>
  <c r="CT227" i="1"/>
  <c r="AZ227" i="1"/>
  <c r="FV227" i="1" s="1"/>
  <c r="FA227" i="1"/>
  <c r="DK227" i="1"/>
  <c r="BU227" i="1"/>
  <c r="EF227" i="1"/>
  <c r="CP227" i="1"/>
  <c r="AW227" i="1"/>
  <c r="EX227" i="1"/>
  <c r="DH227" i="1"/>
  <c r="EC227" i="1"/>
  <c r="BR227" i="1"/>
  <c r="CM227" i="1"/>
  <c r="HC217" i="1"/>
  <c r="GX217" i="1"/>
  <c r="AH224" i="1"/>
  <c r="S224" i="1"/>
  <c r="AD224" i="1"/>
  <c r="AD226" i="1"/>
  <c r="AH226" i="1"/>
  <c r="AE226" i="1"/>
  <c r="AF225" i="1"/>
  <c r="T225" i="1"/>
  <c r="AV227" i="1"/>
  <c r="DG227" i="1"/>
  <c r="EW227" i="1"/>
  <c r="EB227" i="1"/>
  <c r="BQ227" i="1"/>
  <c r="CL227" i="1"/>
  <c r="ES227" i="1"/>
  <c r="AR227" i="1"/>
  <c r="DC227" i="1"/>
  <c r="DX227" i="1"/>
  <c r="BM227" i="1"/>
  <c r="CH227" i="1"/>
  <c r="AO227" i="1"/>
  <c r="FK227" i="1" s="1"/>
  <c r="EP227" i="1"/>
  <c r="CZ227" i="1"/>
  <c r="DU227" i="1"/>
  <c r="BJ227" i="1"/>
  <c r="CE227" i="1"/>
  <c r="AU217" i="1"/>
  <c r="FQ217" i="1" s="1"/>
  <c r="EV217" i="1"/>
  <c r="EA217" i="1"/>
  <c r="CK217" i="1"/>
  <c r="DF217" i="1"/>
  <c r="BP217" i="1"/>
  <c r="AZ217" i="1"/>
  <c r="FA217" i="1"/>
  <c r="DK217" i="1"/>
  <c r="CP217" i="1"/>
  <c r="EF217" i="1"/>
  <c r="BU217" i="1"/>
  <c r="AP217" i="1"/>
  <c r="EQ217" i="1"/>
  <c r="DV217" i="1"/>
  <c r="DA217" i="1"/>
  <c r="GG217" i="1" s="1"/>
  <c r="CF217" i="1"/>
  <c r="BK217" i="1"/>
  <c r="AX217" i="1"/>
  <c r="FT217" i="1" s="1"/>
  <c r="EY217" i="1"/>
  <c r="ED217" i="1"/>
  <c r="DI217" i="1"/>
  <c r="CN217" i="1"/>
  <c r="BS217" i="1"/>
  <c r="Z224" i="1"/>
  <c r="V224" i="1"/>
  <c r="V226" i="1"/>
  <c r="Z226" i="1"/>
  <c r="W226" i="1"/>
  <c r="X225" i="1"/>
  <c r="AI225" i="1"/>
  <c r="S227" i="1"/>
  <c r="FJ217" i="1"/>
  <c r="GZ217" i="1" s="1"/>
  <c r="FU217" i="1"/>
  <c r="HK217" i="1" s="1"/>
  <c r="R224" i="1"/>
  <c r="AG224" i="1"/>
  <c r="Q224" i="1"/>
  <c r="Q226" i="1"/>
  <c r="R226" i="1"/>
  <c r="AE225" i="1"/>
  <c r="AD225" i="1"/>
  <c r="AA225" i="1"/>
  <c r="BC227" i="1"/>
  <c r="FY227" i="1" s="1"/>
  <c r="HO227" i="1" s="1"/>
  <c r="FD227" i="1"/>
  <c r="DN227" i="1"/>
  <c r="BX227" i="1"/>
  <c r="EI227" i="1"/>
  <c r="GT227" i="1" s="1"/>
  <c r="CS227" i="1"/>
  <c r="AD227" i="1"/>
  <c r="AM217" i="1"/>
  <c r="FI217" i="1" s="1"/>
  <c r="GY217" i="1" s="1"/>
  <c r="EN217" i="1"/>
  <c r="DS217" i="1"/>
  <c r="CC217" i="1"/>
  <c r="CX217" i="1"/>
  <c r="GD217" i="1" s="1"/>
  <c r="BH217" i="1"/>
  <c r="BC217" i="1"/>
  <c r="FD217" i="1"/>
  <c r="CS217" i="1"/>
  <c r="DN217" i="1"/>
  <c r="BX217" i="1"/>
  <c r="EI217" i="1"/>
  <c r="AT217" i="1"/>
  <c r="DE217" i="1"/>
  <c r="DZ217" i="1"/>
  <c r="CJ217" i="1"/>
  <c r="BO217" i="1"/>
  <c r="EU217" i="1"/>
  <c r="BZ224" i="1"/>
  <c r="FF224" i="1"/>
  <c r="BE224" i="1"/>
  <c r="GA224" i="1" s="1"/>
  <c r="HQ224" i="1" s="1"/>
  <c r="EK224" i="1"/>
  <c r="DP224" i="1"/>
  <c r="GV224" i="1" s="1"/>
  <c r="CU224" i="1"/>
  <c r="BO224" i="1"/>
  <c r="EU224" i="1"/>
  <c r="AT224" i="1"/>
  <c r="DZ224" i="1"/>
  <c r="CJ224" i="1"/>
  <c r="DE224" i="1"/>
  <c r="GK224" i="1" s="1"/>
  <c r="BS224" i="1"/>
  <c r="EY224" i="1"/>
  <c r="AX224" i="1"/>
  <c r="FT224" i="1" s="1"/>
  <c r="ED224" i="1"/>
  <c r="CN224" i="1"/>
  <c r="DI224" i="1"/>
  <c r="GO224" i="1" s="1"/>
  <c r="BS226" i="1"/>
  <c r="DI226" i="1"/>
  <c r="AX226" i="1"/>
  <c r="CN226" i="1"/>
  <c r="ED226" i="1"/>
  <c r="EY226" i="1"/>
  <c r="BW226" i="1"/>
  <c r="DM226" i="1"/>
  <c r="BB226" i="1"/>
  <c r="CR226" i="1"/>
  <c r="EH226" i="1"/>
  <c r="FC226" i="1"/>
  <c r="ES225" i="1"/>
  <c r="DC225" i="1"/>
  <c r="BM225" i="1"/>
  <c r="DX225" i="1"/>
  <c r="AR225" i="1"/>
  <c r="FN225" i="1" s="1"/>
  <c r="CH225" i="1"/>
  <c r="ER225" i="1"/>
  <c r="DB225" i="1"/>
  <c r="BL225" i="1"/>
  <c r="DW225" i="1"/>
  <c r="CG225" i="1"/>
  <c r="AQ225" i="1"/>
  <c r="CY225" i="1"/>
  <c r="GE225" i="1" s="1"/>
  <c r="DT225" i="1"/>
  <c r="BI225" i="1"/>
  <c r="EO225" i="1"/>
  <c r="CD225" i="1"/>
  <c r="AN225" i="1"/>
  <c r="AU227" i="1"/>
  <c r="EV227" i="1"/>
  <c r="DF227" i="1"/>
  <c r="EA227" i="1"/>
  <c r="BP227" i="1"/>
  <c r="CK227" i="1"/>
  <c r="ER227" i="1"/>
  <c r="AQ227" i="1"/>
  <c r="DB227" i="1"/>
  <c r="DW227" i="1"/>
  <c r="BL227" i="1"/>
  <c r="CG227" i="1"/>
  <c r="FR217" i="1"/>
  <c r="HH217" i="1" s="1"/>
  <c r="FO217" i="1"/>
  <c r="HE217" i="1" s="1"/>
  <c r="FQ227" i="1" l="1"/>
  <c r="FP224" i="1"/>
  <c r="FL217" i="1"/>
  <c r="HB217" i="1" s="1"/>
  <c r="GL217" i="1"/>
  <c r="GQ227" i="1"/>
  <c r="FN217" i="1"/>
  <c r="HD217" i="1" s="1"/>
  <c r="GR227" i="1"/>
  <c r="GA217" i="1"/>
  <c r="HQ217" i="1" s="1"/>
  <c r="GO227" i="1"/>
  <c r="DN225" i="1"/>
  <c r="EI225" i="1"/>
  <c r="BX225" i="1"/>
  <c r="FD225" i="1"/>
  <c r="CS225" i="1"/>
  <c r="BC225" i="1"/>
  <c r="FY225" i="1" s="1"/>
  <c r="BK226" i="1"/>
  <c r="DA226" i="1"/>
  <c r="AP226" i="1"/>
  <c r="CF226" i="1"/>
  <c r="DV226" i="1"/>
  <c r="EQ226" i="1"/>
  <c r="FJ225" i="1"/>
  <c r="GZ225" i="1" s="1"/>
  <c r="GI225" i="1"/>
  <c r="GT217" i="1"/>
  <c r="BH226" i="1"/>
  <c r="CX226" i="1"/>
  <c r="AM226" i="1"/>
  <c r="CC226" i="1"/>
  <c r="DS226" i="1"/>
  <c r="EN226" i="1"/>
  <c r="BH224" i="1"/>
  <c r="EN224" i="1"/>
  <c r="AM224" i="1"/>
  <c r="DS224" i="1"/>
  <c r="CC224" i="1"/>
  <c r="CX224" i="1"/>
  <c r="DD225" i="1"/>
  <c r="BN225" i="1"/>
  <c r="DY225" i="1"/>
  <c r="ET225" i="1"/>
  <c r="CI225" i="1"/>
  <c r="AS225" i="1"/>
  <c r="DW224" i="1"/>
  <c r="ER224" i="1"/>
  <c r="BL224" i="1"/>
  <c r="AQ224" i="1"/>
  <c r="CG224" i="1"/>
  <c r="DB224" i="1"/>
  <c r="GH224" i="1" s="1"/>
  <c r="DL225" i="1"/>
  <c r="BV225" i="1"/>
  <c r="EG225" i="1"/>
  <c r="FB225" i="1"/>
  <c r="CQ225" i="1"/>
  <c r="BA225" i="1"/>
  <c r="FW225" i="1" s="1"/>
  <c r="BT224" i="1"/>
  <c r="AY224" i="1"/>
  <c r="EZ224" i="1"/>
  <c r="EE224" i="1"/>
  <c r="CO224" i="1"/>
  <c r="DJ224" i="1"/>
  <c r="GP224" i="1" s="1"/>
  <c r="ES224" i="1"/>
  <c r="BM224" i="1"/>
  <c r="DX224" i="1"/>
  <c r="CH224" i="1"/>
  <c r="AR224" i="1"/>
  <c r="DC224" i="1"/>
  <c r="DS225" i="1"/>
  <c r="CX225" i="1"/>
  <c r="GD225" i="1" s="1"/>
  <c r="EN225" i="1"/>
  <c r="BH225" i="1"/>
  <c r="CC225" i="1"/>
  <c r="AM225" i="1"/>
  <c r="BQ226" i="1"/>
  <c r="AV226" i="1"/>
  <c r="FR226" i="1" s="1"/>
  <c r="CL226" i="1"/>
  <c r="DG226" i="1"/>
  <c r="EB226" i="1"/>
  <c r="EW226" i="1"/>
  <c r="CQ226" i="1"/>
  <c r="BA226" i="1"/>
  <c r="FW226" i="1" s="1"/>
  <c r="HM226" i="1" s="1"/>
  <c r="DL226" i="1"/>
  <c r="BV226" i="1"/>
  <c r="EG226" i="1"/>
  <c r="FB226" i="1"/>
  <c r="GR226" i="1" s="1"/>
  <c r="BJ224" i="1"/>
  <c r="EP224" i="1"/>
  <c r="DU224" i="1"/>
  <c r="CE224" i="1"/>
  <c r="AO224" i="1"/>
  <c r="CZ224" i="1"/>
  <c r="GU217" i="1"/>
  <c r="DI225" i="1"/>
  <c r="EY225" i="1"/>
  <c r="BS225" i="1"/>
  <c r="ED225" i="1"/>
  <c r="GO225" i="1" s="1"/>
  <c r="CN225" i="1"/>
  <c r="AX225" i="1"/>
  <c r="FT225" i="1" s="1"/>
  <c r="HJ225" i="1" s="1"/>
  <c r="AP224" i="1"/>
  <c r="BK224" i="1"/>
  <c r="EQ224" i="1"/>
  <c r="DV224" i="1"/>
  <c r="CF224" i="1"/>
  <c r="DA224" i="1"/>
  <c r="GG224" i="1" s="1"/>
  <c r="GH225" i="1"/>
  <c r="AY227" i="1"/>
  <c r="FU227" i="1" s="1"/>
  <c r="EZ227" i="1"/>
  <c r="DJ227" i="1"/>
  <c r="EE227" i="1"/>
  <c r="BT227" i="1"/>
  <c r="CO227" i="1"/>
  <c r="DG225" i="1"/>
  <c r="GM225" i="1" s="1"/>
  <c r="EB225" i="1"/>
  <c r="BQ225" i="1"/>
  <c r="EW225" i="1"/>
  <c r="CL225" i="1"/>
  <c r="AV225" i="1"/>
  <c r="AL226" i="1"/>
  <c r="CW226" i="1"/>
  <c r="BG226" i="1"/>
  <c r="CB226" i="1"/>
  <c r="DR226" i="1"/>
  <c r="EM226" i="1"/>
  <c r="CH226" i="1"/>
  <c r="AR226" i="1"/>
  <c r="DC226" i="1"/>
  <c r="BM226" i="1"/>
  <c r="DX226" i="1"/>
  <c r="ES226" i="1"/>
  <c r="BP224" i="1"/>
  <c r="EV224" i="1"/>
  <c r="AU224" i="1"/>
  <c r="EA224" i="1"/>
  <c r="CK224" i="1"/>
  <c r="DF224" i="1"/>
  <c r="GM227" i="1"/>
  <c r="AZ226" i="1"/>
  <c r="CP226" i="1"/>
  <c r="DK226" i="1"/>
  <c r="GQ226" i="1" s="1"/>
  <c r="BU226" i="1"/>
  <c r="EF226" i="1"/>
  <c r="FA226" i="1"/>
  <c r="BI224" i="1"/>
  <c r="EO224" i="1"/>
  <c r="AN224" i="1"/>
  <c r="DT224" i="1"/>
  <c r="CD224" i="1"/>
  <c r="CY224" i="1"/>
  <c r="GN227" i="1"/>
  <c r="DH225" i="1"/>
  <c r="BR225" i="1"/>
  <c r="EX225" i="1"/>
  <c r="EC225" i="1"/>
  <c r="CM225" i="1"/>
  <c r="AW225" i="1"/>
  <c r="BQ224" i="1"/>
  <c r="EW224" i="1"/>
  <c r="EB224" i="1"/>
  <c r="AV224" i="1"/>
  <c r="CL224" i="1"/>
  <c r="DG224" i="1"/>
  <c r="BE227" i="1"/>
  <c r="GA227" i="1" s="1"/>
  <c r="FF227" i="1"/>
  <c r="DP227" i="1"/>
  <c r="EK227" i="1"/>
  <c r="BZ227" i="1"/>
  <c r="CU227" i="1"/>
  <c r="DP225" i="1"/>
  <c r="EK225" i="1"/>
  <c r="BZ225" i="1"/>
  <c r="FF225" i="1"/>
  <c r="CU225" i="1"/>
  <c r="BE225" i="1"/>
  <c r="DH226" i="1"/>
  <c r="AW226" i="1"/>
  <c r="BR226" i="1"/>
  <c r="CM226" i="1"/>
  <c r="EC226" i="1"/>
  <c r="EX226" i="1"/>
  <c r="EA225" i="1"/>
  <c r="DF225" i="1"/>
  <c r="EV225" i="1"/>
  <c r="BP225" i="1"/>
  <c r="CK225" i="1"/>
  <c r="AU225" i="1"/>
  <c r="BD226" i="1"/>
  <c r="FZ226" i="1" s="1"/>
  <c r="BY226" i="1"/>
  <c r="DO226" i="1"/>
  <c r="GU226" i="1" s="1"/>
  <c r="CT226" i="1"/>
  <c r="EJ226" i="1"/>
  <c r="FE226" i="1"/>
  <c r="HJ227" i="1"/>
  <c r="FT226" i="1"/>
  <c r="FY217" i="1"/>
  <c r="HO217" i="1" s="1"/>
  <c r="GQ217" i="1"/>
  <c r="HG217" i="1"/>
  <c r="HL227" i="1"/>
  <c r="FZ217" i="1"/>
  <c r="HP217" i="1" s="1"/>
  <c r="AM227" i="1"/>
  <c r="EN227" i="1"/>
  <c r="CX227" i="1"/>
  <c r="DS227" i="1"/>
  <c r="GD227" i="1" s="1"/>
  <c r="BH227" i="1"/>
  <c r="CC227" i="1"/>
  <c r="BG225" i="1"/>
  <c r="EM225" i="1"/>
  <c r="CW225" i="1"/>
  <c r="DR225" i="1"/>
  <c r="CB225" i="1"/>
  <c r="AL225" i="1"/>
  <c r="FH225" i="1" s="1"/>
  <c r="FB224" i="1"/>
  <c r="BV224" i="1"/>
  <c r="BA224" i="1"/>
  <c r="EG224" i="1"/>
  <c r="CQ224" i="1"/>
  <c r="DL224" i="1"/>
  <c r="FM227" i="1"/>
  <c r="GL227" i="1"/>
  <c r="FX226" i="1"/>
  <c r="GO226" i="1"/>
  <c r="HJ226" i="1" s="1"/>
  <c r="HF224" i="1"/>
  <c r="GK217" i="1"/>
  <c r="BT225" i="1"/>
  <c r="DJ225" i="1"/>
  <c r="EZ225" i="1"/>
  <c r="EE225" i="1"/>
  <c r="CO225" i="1"/>
  <c r="AY225" i="1"/>
  <c r="FU225" i="1" s="1"/>
  <c r="EM224" i="1"/>
  <c r="BG224" i="1"/>
  <c r="AL224" i="1"/>
  <c r="DR224" i="1"/>
  <c r="CB224" i="1"/>
  <c r="CW224" i="1"/>
  <c r="GC224" i="1" s="1"/>
  <c r="AN227" i="1"/>
  <c r="CY227" i="1"/>
  <c r="EO227" i="1"/>
  <c r="DT227" i="1"/>
  <c r="BI227" i="1"/>
  <c r="CD227" i="1"/>
  <c r="FJ227" i="1" s="1"/>
  <c r="DF226" i="1"/>
  <c r="BP226" i="1"/>
  <c r="AU226" i="1"/>
  <c r="CK226" i="1"/>
  <c r="EA226" i="1"/>
  <c r="EV226" i="1"/>
  <c r="GI227" i="1"/>
  <c r="DN226" i="1"/>
  <c r="GT226" i="1" s="1"/>
  <c r="BX226" i="1"/>
  <c r="BC226" i="1"/>
  <c r="FY226" i="1" s="1"/>
  <c r="CS226" i="1"/>
  <c r="EI226" i="1"/>
  <c r="FD226" i="1"/>
  <c r="BX224" i="1"/>
  <c r="FD224" i="1"/>
  <c r="EI224" i="1"/>
  <c r="BC224" i="1"/>
  <c r="CS224" i="1"/>
  <c r="DN224" i="1"/>
  <c r="CY226" i="1"/>
  <c r="AN226" i="1"/>
  <c r="CD226" i="1"/>
  <c r="BI226" i="1"/>
  <c r="EO226" i="1"/>
  <c r="DT226" i="1"/>
  <c r="ET227" i="1"/>
  <c r="AS227" i="1"/>
  <c r="DD227" i="1"/>
  <c r="BN227" i="1"/>
  <c r="DY227" i="1"/>
  <c r="CI227" i="1"/>
  <c r="DE225" i="1"/>
  <c r="EU225" i="1"/>
  <c r="BO225" i="1"/>
  <c r="DZ225" i="1"/>
  <c r="CJ225" i="1"/>
  <c r="AT225" i="1"/>
  <c r="BU224" i="1"/>
  <c r="FA224" i="1"/>
  <c r="EF224" i="1"/>
  <c r="CP224" i="1"/>
  <c r="AZ224" i="1"/>
  <c r="FV224" i="1" s="1"/>
  <c r="DK224" i="1"/>
  <c r="GQ224" i="1" s="1"/>
  <c r="DA225" i="1"/>
  <c r="EQ225" i="1"/>
  <c r="DV225" i="1"/>
  <c r="BK225" i="1"/>
  <c r="CF225" i="1"/>
  <c r="AP225" i="1"/>
  <c r="BJ226" i="1"/>
  <c r="CZ226" i="1"/>
  <c r="CE226" i="1"/>
  <c r="AO226" i="1"/>
  <c r="DU226" i="1"/>
  <c r="EP226" i="1"/>
  <c r="HD225" i="1"/>
  <c r="FP217" i="1"/>
  <c r="HF217" i="1" s="1"/>
  <c r="FV217" i="1"/>
  <c r="HL217" i="1" s="1"/>
  <c r="FR227" i="1"/>
  <c r="HH227" i="1" s="1"/>
  <c r="FS227" i="1"/>
  <c r="HI227" i="1" s="1"/>
  <c r="FL227" i="1"/>
  <c r="HB227" i="1" s="1"/>
  <c r="FS217" i="1"/>
  <c r="HI217" i="1" s="1"/>
  <c r="AL227" i="1"/>
  <c r="EM227" i="1"/>
  <c r="CW227" i="1"/>
  <c r="BG227" i="1"/>
  <c r="DR227" i="1"/>
  <c r="GC227" i="1" s="1"/>
  <c r="CB227" i="1"/>
  <c r="DE226" i="1"/>
  <c r="AT226" i="1"/>
  <c r="FP226" i="1" s="1"/>
  <c r="BO226" i="1"/>
  <c r="CJ226" i="1"/>
  <c r="DZ226" i="1"/>
  <c r="EU226" i="1"/>
  <c r="BR224" i="1"/>
  <c r="EX224" i="1"/>
  <c r="CM224" i="1"/>
  <c r="AW224" i="1"/>
  <c r="DH224" i="1"/>
  <c r="EC224" i="1"/>
  <c r="GH227" i="1"/>
  <c r="FM225" i="1"/>
  <c r="HC225" i="1" s="1"/>
  <c r="GS226" i="1"/>
  <c r="HN226" i="1" s="1"/>
  <c r="HJ224" i="1"/>
  <c r="DK225" i="1"/>
  <c r="FA225" i="1"/>
  <c r="BU225" i="1"/>
  <c r="EF225" i="1"/>
  <c r="CP225" i="1"/>
  <c r="AZ225" i="1"/>
  <c r="FV225" i="1" s="1"/>
  <c r="BW224" i="1"/>
  <c r="BB224" i="1"/>
  <c r="FC224" i="1"/>
  <c r="EH224" i="1"/>
  <c r="CR224" i="1"/>
  <c r="DM224" i="1"/>
  <c r="EJ225" i="1"/>
  <c r="FE225" i="1"/>
  <c r="DO225" i="1"/>
  <c r="BY225" i="1"/>
  <c r="CT225" i="1"/>
  <c r="BD225" i="1"/>
  <c r="FZ225" i="1" s="1"/>
  <c r="DB226" i="1"/>
  <c r="AQ226" i="1"/>
  <c r="BL226" i="1"/>
  <c r="CG226" i="1"/>
  <c r="DW226" i="1"/>
  <c r="ER226" i="1"/>
  <c r="GO217" i="1"/>
  <c r="HJ217" i="1" s="1"/>
  <c r="GF227" i="1"/>
  <c r="HA227" i="1" s="1"/>
  <c r="FN227" i="1"/>
  <c r="HD227" i="1" s="1"/>
  <c r="CZ225" i="1"/>
  <c r="BJ225" i="1"/>
  <c r="EP225" i="1"/>
  <c r="DU225" i="1"/>
  <c r="CE225" i="1"/>
  <c r="AO225" i="1"/>
  <c r="AY226" i="1"/>
  <c r="CO226" i="1"/>
  <c r="DJ226" i="1"/>
  <c r="BT226" i="1"/>
  <c r="EE226" i="1"/>
  <c r="EZ226" i="1"/>
  <c r="GU227" i="1"/>
  <c r="HP227" i="1" s="1"/>
  <c r="DP226" i="1"/>
  <c r="BE226" i="1"/>
  <c r="GA226" i="1" s="1"/>
  <c r="BZ226" i="1"/>
  <c r="CU226" i="1"/>
  <c r="EK226" i="1"/>
  <c r="FF226" i="1"/>
  <c r="GV226" i="1" s="1"/>
  <c r="GR217" i="1"/>
  <c r="HM217" i="1" s="1"/>
  <c r="AT227" i="1"/>
  <c r="EU227" i="1"/>
  <c r="DE227" i="1"/>
  <c r="DZ227" i="1"/>
  <c r="BO227" i="1"/>
  <c r="CJ227" i="1"/>
  <c r="AS226" i="1"/>
  <c r="FO226" i="1" s="1"/>
  <c r="HE226" i="1" s="1"/>
  <c r="DD226" i="1"/>
  <c r="GJ226" i="1" s="1"/>
  <c r="BN226" i="1"/>
  <c r="CI226" i="1"/>
  <c r="DY226" i="1"/>
  <c r="ET226" i="1"/>
  <c r="FE224" i="1"/>
  <c r="BY224" i="1"/>
  <c r="EJ224" i="1"/>
  <c r="BD224" i="1"/>
  <c r="FZ224" i="1" s="1"/>
  <c r="CT224" i="1"/>
  <c r="DO224" i="1"/>
  <c r="FW227" i="1"/>
  <c r="HM227" i="1" s="1"/>
  <c r="GS227" i="1"/>
  <c r="HN227" i="1" s="1"/>
  <c r="DM225" i="1"/>
  <c r="FC225" i="1"/>
  <c r="BW225" i="1"/>
  <c r="EH225" i="1"/>
  <c r="CR225" i="1"/>
  <c r="BB225" i="1"/>
  <c r="ET224" i="1"/>
  <c r="AS224" i="1"/>
  <c r="DY224" i="1"/>
  <c r="CI224" i="1"/>
  <c r="BN224" i="1"/>
  <c r="DD224" i="1"/>
  <c r="GJ224" i="1" s="1"/>
  <c r="X223" i="1"/>
  <c r="AF223" i="1"/>
  <c r="Y223" i="1"/>
  <c r="Q223" i="1"/>
  <c r="S223" i="1"/>
  <c r="AI223" i="1"/>
  <c r="AE223" i="1"/>
  <c r="AI178" i="1"/>
  <c r="AF178" i="1"/>
  <c r="AB178" i="1"/>
  <c r="AH178" i="1"/>
  <c r="V178" i="1"/>
  <c r="U178" i="1"/>
  <c r="S178" i="1"/>
  <c r="Y178" i="1"/>
  <c r="AA178" i="1"/>
  <c r="AJ178" i="1"/>
  <c r="X178" i="1"/>
  <c r="T178" i="1"/>
  <c r="Q178" i="1"/>
  <c r="AD178" i="1"/>
  <c r="W178" i="1"/>
  <c r="AG178" i="1"/>
  <c r="R178" i="1"/>
  <c r="Z178" i="1"/>
  <c r="AC178" i="1"/>
  <c r="AE178" i="1"/>
  <c r="Y190" i="1"/>
  <c r="R190" i="1"/>
  <c r="X190" i="1" l="1"/>
  <c r="AB190" i="1"/>
  <c r="AC190" i="1"/>
  <c r="CK178" i="1"/>
  <c r="EV178" i="1"/>
  <c r="BP178" i="1"/>
  <c r="DF178" i="1"/>
  <c r="AU178" i="1"/>
  <c r="EA178" i="1"/>
  <c r="BZ178" i="1"/>
  <c r="CU178" i="1"/>
  <c r="DP178" i="1"/>
  <c r="FF178" i="1"/>
  <c r="BE178" i="1"/>
  <c r="EK178" i="1"/>
  <c r="BV178" i="1"/>
  <c r="CQ178" i="1"/>
  <c r="DL178" i="1"/>
  <c r="GR178" i="1" s="1"/>
  <c r="FB178" i="1"/>
  <c r="BA178" i="1"/>
  <c r="FW178" i="1" s="1"/>
  <c r="HM178" i="1" s="1"/>
  <c r="EG178" i="1"/>
  <c r="AD223" i="1"/>
  <c r="AH223" i="1"/>
  <c r="FP227" i="1"/>
  <c r="FX224" i="1"/>
  <c r="GE226" i="1"/>
  <c r="HP226" i="1"/>
  <c r="GE224" i="1"/>
  <c r="FQ224" i="1"/>
  <c r="FI225" i="1"/>
  <c r="GY225" i="1" s="1"/>
  <c r="FN224" i="1"/>
  <c r="AE190" i="1"/>
  <c r="DE190" i="1"/>
  <c r="EU190" i="1"/>
  <c r="DZ190" i="1"/>
  <c r="GK190" i="1" s="1"/>
  <c r="CJ190" i="1"/>
  <c r="BO190" i="1"/>
  <c r="AT190" i="1"/>
  <c r="S190" i="1"/>
  <c r="EN178" i="1"/>
  <c r="BH178" i="1"/>
  <c r="CC178" i="1"/>
  <c r="CX178" i="1"/>
  <c r="AM178" i="1"/>
  <c r="FI178" i="1" s="1"/>
  <c r="DS178" i="1"/>
  <c r="CL178" i="1"/>
  <c r="EW178" i="1"/>
  <c r="BQ178" i="1"/>
  <c r="DG178" i="1"/>
  <c r="AV178" i="1"/>
  <c r="EB178" i="1"/>
  <c r="CT178" i="1"/>
  <c r="FE178" i="1"/>
  <c r="BY178" i="1"/>
  <c r="DO178" i="1"/>
  <c r="BD178" i="1"/>
  <c r="EJ178" i="1"/>
  <c r="V223" i="1"/>
  <c r="Z223" i="1"/>
  <c r="GF225" i="1"/>
  <c r="GU225" i="1"/>
  <c r="HL224" i="1"/>
  <c r="GK225" i="1"/>
  <c r="GT224" i="1"/>
  <c r="FQ226" i="1"/>
  <c r="GN226" i="1"/>
  <c r="FS225" i="1"/>
  <c r="FL224" i="1"/>
  <c r="HB224" i="1" s="1"/>
  <c r="U190" i="1"/>
  <c r="AF190" i="1"/>
  <c r="CR178" i="1"/>
  <c r="BW178" i="1"/>
  <c r="DM178" i="1"/>
  <c r="GS178" i="1" s="1"/>
  <c r="FC178" i="1"/>
  <c r="BB178" i="1"/>
  <c r="EH178" i="1"/>
  <c r="CJ178" i="1"/>
  <c r="DE178" i="1"/>
  <c r="EU178" i="1"/>
  <c r="BO178" i="1"/>
  <c r="AT178" i="1"/>
  <c r="FP178" i="1" s="1"/>
  <c r="DZ178" i="1"/>
  <c r="AJ223" i="1"/>
  <c r="R223" i="1"/>
  <c r="HL225" i="1"/>
  <c r="FM224" i="1"/>
  <c r="HC224" i="1" s="1"/>
  <c r="AJ190" i="1"/>
  <c r="W190" i="1"/>
  <c r="CH178" i="1"/>
  <c r="ES178" i="1"/>
  <c r="BM178" i="1"/>
  <c r="DC178" i="1"/>
  <c r="GI178" i="1" s="1"/>
  <c r="AR178" i="1"/>
  <c r="DX178" i="1"/>
  <c r="CD178" i="1"/>
  <c r="BI178" i="1"/>
  <c r="CY178" i="1"/>
  <c r="EO178" i="1"/>
  <c r="DT178" i="1"/>
  <c r="AN178" i="1"/>
  <c r="U223" i="1"/>
  <c r="AB223" i="1"/>
  <c r="AL223" i="1"/>
  <c r="FH223" i="1" s="1"/>
  <c r="CW223" i="1"/>
  <c r="BG223" i="1"/>
  <c r="DR223" i="1"/>
  <c r="CB223" i="1"/>
  <c r="EM223" i="1"/>
  <c r="FO224" i="1"/>
  <c r="HE224" i="1" s="1"/>
  <c r="FU226" i="1"/>
  <c r="FL225" i="1"/>
  <c r="FY224" i="1"/>
  <c r="HO224" i="1" s="1"/>
  <c r="GL226" i="1"/>
  <c r="HC227" i="1"/>
  <c r="FQ225" i="1"/>
  <c r="GV225" i="1"/>
  <c r="GM224" i="1"/>
  <c r="HH224" i="1" s="1"/>
  <c r="FJ224" i="1"/>
  <c r="GZ224" i="1" s="1"/>
  <c r="FV226" i="1"/>
  <c r="HL226" i="1" s="1"/>
  <c r="GJ225" i="1"/>
  <c r="T190" i="1"/>
  <c r="Z190" i="1"/>
  <c r="CO178" i="1"/>
  <c r="BT178" i="1"/>
  <c r="DJ178" i="1"/>
  <c r="GP178" i="1" s="1"/>
  <c r="EZ178" i="1"/>
  <c r="AY178" i="1"/>
  <c r="EE178" i="1"/>
  <c r="BK178" i="1"/>
  <c r="CF178" i="1"/>
  <c r="DA178" i="1"/>
  <c r="GG178" i="1" s="1"/>
  <c r="AP178" i="1"/>
  <c r="EQ178" i="1"/>
  <c r="DV178" i="1"/>
  <c r="AC223" i="1"/>
  <c r="T223" i="1"/>
  <c r="AG223" i="1"/>
  <c r="GS225" i="1"/>
  <c r="GP226" i="1"/>
  <c r="HK226" i="1" s="1"/>
  <c r="FM226" i="1"/>
  <c r="GS224" i="1"/>
  <c r="HN224" i="1" s="1"/>
  <c r="HO226" i="1"/>
  <c r="GP225" i="1"/>
  <c r="HK225" i="1" s="1"/>
  <c r="GR224" i="1"/>
  <c r="GM226" i="1"/>
  <c r="HH226" i="1" s="1"/>
  <c r="GD224" i="1"/>
  <c r="Q190" i="1"/>
  <c r="AA190" i="1"/>
  <c r="DK178" i="1"/>
  <c r="GQ178" i="1" s="1"/>
  <c r="CP178" i="1"/>
  <c r="FA178" i="1"/>
  <c r="BU178" i="1"/>
  <c r="AZ178" i="1"/>
  <c r="FV178" i="1" s="1"/>
  <c r="EF178" i="1"/>
  <c r="CB178" i="1"/>
  <c r="CW178" i="1"/>
  <c r="EM178" i="1"/>
  <c r="BG178" i="1"/>
  <c r="AL178" i="1"/>
  <c r="FH178" i="1" s="1"/>
  <c r="DR178" i="1"/>
  <c r="BL178" i="1"/>
  <c r="DB178" i="1"/>
  <c r="GH178" i="1" s="1"/>
  <c r="CG178" i="1"/>
  <c r="ER178" i="1"/>
  <c r="AQ178" i="1"/>
  <c r="FM178" i="1" s="1"/>
  <c r="HC178" i="1" s="1"/>
  <c r="DW178" i="1"/>
  <c r="DK223" i="1"/>
  <c r="GQ223" i="1" s="1"/>
  <c r="AZ223" i="1"/>
  <c r="EF223" i="1"/>
  <c r="BU223" i="1"/>
  <c r="CP223" i="1"/>
  <c r="FA223" i="1"/>
  <c r="BD223" i="1"/>
  <c r="FZ223" i="1" s="1"/>
  <c r="DO223" i="1"/>
  <c r="BY223" i="1"/>
  <c r="EJ223" i="1"/>
  <c r="CT223" i="1"/>
  <c r="FE223" i="1"/>
  <c r="AT223" i="1"/>
  <c r="DE223" i="1"/>
  <c r="BO223" i="1"/>
  <c r="DZ223" i="1"/>
  <c r="CJ223" i="1"/>
  <c r="EU223" i="1"/>
  <c r="GK227" i="1"/>
  <c r="GH226" i="1"/>
  <c r="GN224" i="1"/>
  <c r="FH227" i="1"/>
  <c r="GX227" i="1" s="1"/>
  <c r="GF226" i="1"/>
  <c r="FO227" i="1"/>
  <c r="FH224" i="1"/>
  <c r="GX224" i="1" s="1"/>
  <c r="GC225" i="1"/>
  <c r="GX225" i="1" s="1"/>
  <c r="FI227" i="1"/>
  <c r="GY227" i="1" s="1"/>
  <c r="FS226" i="1"/>
  <c r="FR224" i="1"/>
  <c r="GL224" i="1"/>
  <c r="GC226" i="1"/>
  <c r="GX226" i="1" s="1"/>
  <c r="FU224" i="1"/>
  <c r="HK224" i="1" s="1"/>
  <c r="FI226" i="1"/>
  <c r="CX190" i="1"/>
  <c r="EN190" i="1"/>
  <c r="DS190" i="1"/>
  <c r="CC190" i="1"/>
  <c r="BH190" i="1"/>
  <c r="AM190" i="1"/>
  <c r="FI190" i="1" s="1"/>
  <c r="V190" i="1"/>
  <c r="AD190" i="1"/>
  <c r="CE178" i="1"/>
  <c r="EP178" i="1"/>
  <c r="BJ178" i="1"/>
  <c r="CZ178" i="1"/>
  <c r="AO178" i="1"/>
  <c r="FK178" i="1" s="1"/>
  <c r="DU178" i="1"/>
  <c r="CS178" i="1"/>
  <c r="FD178" i="1"/>
  <c r="BX178" i="1"/>
  <c r="DN178" i="1"/>
  <c r="BC178" i="1"/>
  <c r="EI178" i="1"/>
  <c r="W223" i="1"/>
  <c r="AA223" i="1"/>
  <c r="BA223" i="1"/>
  <c r="DL223" i="1"/>
  <c r="EG223" i="1"/>
  <c r="BV223" i="1"/>
  <c r="CQ223" i="1"/>
  <c r="FB223" i="1"/>
  <c r="HQ226" i="1"/>
  <c r="HP225" i="1"/>
  <c r="GG225" i="1"/>
  <c r="GJ227" i="1"/>
  <c r="GE227" i="1"/>
  <c r="GZ227" i="1" s="1"/>
  <c r="GN225" i="1"/>
  <c r="GI226" i="1"/>
  <c r="FH226" i="1"/>
  <c r="GF224" i="1"/>
  <c r="GI224" i="1"/>
  <c r="FO225" i="1"/>
  <c r="HE225" i="1" s="1"/>
  <c r="GD226" i="1"/>
  <c r="FL226" i="1"/>
  <c r="HB226" i="1" s="1"/>
  <c r="GT225" i="1"/>
  <c r="HO225" i="1" s="1"/>
  <c r="AI190" i="1"/>
  <c r="AG190" i="1"/>
  <c r="AH190" i="1"/>
  <c r="DI178" i="1"/>
  <c r="GO178" i="1" s="1"/>
  <c r="BS178" i="1"/>
  <c r="CN178" i="1"/>
  <c r="EY178" i="1"/>
  <c r="AX178" i="1"/>
  <c r="ED178" i="1"/>
  <c r="BN178" i="1"/>
  <c r="CI178" i="1"/>
  <c r="DD178" i="1"/>
  <c r="GJ178" i="1" s="1"/>
  <c r="ET178" i="1"/>
  <c r="AS178" i="1"/>
  <c r="FO178" i="1" s="1"/>
  <c r="DY178" i="1"/>
  <c r="CM178" i="1"/>
  <c r="EX178" i="1"/>
  <c r="BR178" i="1"/>
  <c r="DH178" i="1"/>
  <c r="AW178" i="1"/>
  <c r="FS178" i="1" s="1"/>
  <c r="HI178" i="1" s="1"/>
  <c r="EC178" i="1"/>
  <c r="GN178" i="1" s="1"/>
  <c r="AN223" i="1"/>
  <c r="FJ223" i="1" s="1"/>
  <c r="GZ223" i="1" s="1"/>
  <c r="CY223" i="1"/>
  <c r="GE223" i="1" s="1"/>
  <c r="DT223" i="1"/>
  <c r="BI223" i="1"/>
  <c r="CD223" i="1"/>
  <c r="EO223" i="1"/>
  <c r="AS223" i="1"/>
  <c r="FO223" i="1" s="1"/>
  <c r="DD223" i="1"/>
  <c r="DY223" i="1"/>
  <c r="BN223" i="1"/>
  <c r="CI223" i="1"/>
  <c r="ET223" i="1"/>
  <c r="FX225" i="1"/>
  <c r="HN225" i="1" s="1"/>
  <c r="GU224" i="1"/>
  <c r="HP224" i="1" s="1"/>
  <c r="FK225" i="1"/>
  <c r="HA225" i="1" s="1"/>
  <c r="GQ225" i="1"/>
  <c r="FS224" i="1"/>
  <c r="HI224" i="1" s="1"/>
  <c r="GK226" i="1"/>
  <c r="HF226" i="1" s="1"/>
  <c r="FK226" i="1"/>
  <c r="FP225" i="1"/>
  <c r="HF225" i="1" s="1"/>
  <c r="FJ226" i="1"/>
  <c r="FW224" i="1"/>
  <c r="HM224" i="1" s="1"/>
  <c r="GL225" i="1"/>
  <c r="GA225" i="1"/>
  <c r="HQ225" i="1" s="1"/>
  <c r="GV227" i="1"/>
  <c r="HQ227" i="1" s="1"/>
  <c r="FN226" i="1"/>
  <c r="FR225" i="1"/>
  <c r="HH225" i="1" s="1"/>
  <c r="GP227" i="1"/>
  <c r="HK227" i="1" s="1"/>
  <c r="FK224" i="1"/>
  <c r="HA224" i="1" s="1"/>
  <c r="GR225" i="1"/>
  <c r="HM225" i="1" s="1"/>
  <c r="FI224" i="1"/>
  <c r="GY224" i="1" s="1"/>
  <c r="GG226" i="1"/>
  <c r="HG227" i="1"/>
  <c r="HD226" i="1" l="1"/>
  <c r="DO190" i="1"/>
  <c r="FE190" i="1"/>
  <c r="EJ190" i="1"/>
  <c r="CT190" i="1"/>
  <c r="BY190" i="1"/>
  <c r="BD190" i="1"/>
  <c r="FZ190" i="1" s="1"/>
  <c r="GD190" i="1"/>
  <c r="FV223" i="1"/>
  <c r="HL223" i="1" s="1"/>
  <c r="GC223" i="1"/>
  <c r="GK178" i="1"/>
  <c r="EO190" i="1"/>
  <c r="CY190" i="1"/>
  <c r="DT190" i="1"/>
  <c r="CD190" i="1"/>
  <c r="BI190" i="1"/>
  <c r="AN190" i="1"/>
  <c r="DK190" i="1"/>
  <c r="GQ190" i="1" s="1"/>
  <c r="FA190" i="1"/>
  <c r="EF190" i="1"/>
  <c r="BU190" i="1"/>
  <c r="CP190" i="1"/>
  <c r="AZ190" i="1"/>
  <c r="FV190" i="1" s="1"/>
  <c r="HL190" i="1" s="1"/>
  <c r="HE178" i="1"/>
  <c r="AR223" i="1"/>
  <c r="DC223" i="1"/>
  <c r="GI223" i="1" s="1"/>
  <c r="DX223" i="1"/>
  <c r="BM223" i="1"/>
  <c r="CH223" i="1"/>
  <c r="FN223" i="1" s="1"/>
  <c r="HD223" i="1" s="1"/>
  <c r="ES223" i="1"/>
  <c r="GF178" i="1"/>
  <c r="HA178" i="1" s="1"/>
  <c r="ER190" i="1"/>
  <c r="DB190" i="1"/>
  <c r="DW190" i="1"/>
  <c r="BL190" i="1"/>
  <c r="CG190" i="1"/>
  <c r="AQ190" i="1"/>
  <c r="FM190" i="1" s="1"/>
  <c r="HB225" i="1"/>
  <c r="GX223" i="1"/>
  <c r="HF178" i="1"/>
  <c r="GZ226" i="1"/>
  <c r="GJ223" i="1"/>
  <c r="FW223" i="1"/>
  <c r="HE227" i="1"/>
  <c r="GU223" i="1"/>
  <c r="HP223" i="1" s="1"/>
  <c r="BB223" i="1"/>
  <c r="FX223" i="1" s="1"/>
  <c r="DM223" i="1"/>
  <c r="EH223" i="1"/>
  <c r="BW223" i="1"/>
  <c r="CR223" i="1"/>
  <c r="FC223" i="1"/>
  <c r="FL178" i="1"/>
  <c r="HB178" i="1" s="1"/>
  <c r="DH223" i="1"/>
  <c r="GN223" i="1" s="1"/>
  <c r="AW223" i="1"/>
  <c r="FS223" i="1" s="1"/>
  <c r="BR223" i="1"/>
  <c r="EC223" i="1"/>
  <c r="CM223" i="1"/>
  <c r="EX223" i="1"/>
  <c r="DC190" i="1"/>
  <c r="ES190" i="1"/>
  <c r="DX190" i="1"/>
  <c r="CH190" i="1"/>
  <c r="BM190" i="1"/>
  <c r="AR190" i="1"/>
  <c r="HI225" i="1"/>
  <c r="AU223" i="1"/>
  <c r="DF223" i="1"/>
  <c r="GL223" i="1" s="1"/>
  <c r="EA223" i="1"/>
  <c r="BP223" i="1"/>
  <c r="CK223" i="1"/>
  <c r="EV223" i="1"/>
  <c r="FP190" i="1"/>
  <c r="HF190" i="1" s="1"/>
  <c r="DI190" i="1"/>
  <c r="ED190" i="1"/>
  <c r="EY190" i="1"/>
  <c r="BS190" i="1"/>
  <c r="CN190" i="1"/>
  <c r="AX190" i="1"/>
  <c r="HE223" i="1"/>
  <c r="GY190" i="1"/>
  <c r="HD224" i="1"/>
  <c r="HF227" i="1"/>
  <c r="FD190" i="1"/>
  <c r="DN190" i="1"/>
  <c r="EI190" i="1"/>
  <c r="BX190" i="1"/>
  <c r="CS190" i="1"/>
  <c r="BC190" i="1"/>
  <c r="GY226" i="1"/>
  <c r="FY178" i="1"/>
  <c r="GK223" i="1"/>
  <c r="GC178" i="1"/>
  <c r="GX178" i="1" s="1"/>
  <c r="EW190" i="1"/>
  <c r="DG190" i="1"/>
  <c r="GM190" i="1" s="1"/>
  <c r="EB190" i="1"/>
  <c r="CL190" i="1"/>
  <c r="BQ190" i="1"/>
  <c r="AV190" i="1"/>
  <c r="AO223" i="1"/>
  <c r="FK223" i="1" s="1"/>
  <c r="HA223" i="1" s="1"/>
  <c r="CZ223" i="1"/>
  <c r="GF223" i="1" s="1"/>
  <c r="BJ223" i="1"/>
  <c r="DU223" i="1"/>
  <c r="CE223" i="1"/>
  <c r="EP223" i="1"/>
  <c r="DF190" i="1"/>
  <c r="EV190" i="1"/>
  <c r="EA190" i="1"/>
  <c r="BP190" i="1"/>
  <c r="AU190" i="1"/>
  <c r="CK190" i="1"/>
  <c r="DA223" i="1"/>
  <c r="AP223" i="1"/>
  <c r="BK223" i="1"/>
  <c r="DV223" i="1"/>
  <c r="CF223" i="1"/>
  <c r="EQ223" i="1"/>
  <c r="DP190" i="1"/>
  <c r="FF190" i="1"/>
  <c r="EK190" i="1"/>
  <c r="CU190" i="1"/>
  <c r="BZ190" i="1"/>
  <c r="BE190" i="1"/>
  <c r="AM223" i="1"/>
  <c r="FI223" i="1" s="1"/>
  <c r="GY223" i="1" s="1"/>
  <c r="CX223" i="1"/>
  <c r="GD223" i="1" s="1"/>
  <c r="DS223" i="1"/>
  <c r="BH223" i="1"/>
  <c r="CC223" i="1"/>
  <c r="EN223" i="1"/>
  <c r="DL190" i="1"/>
  <c r="FB190" i="1"/>
  <c r="EG190" i="1"/>
  <c r="CQ190" i="1"/>
  <c r="BV190" i="1"/>
  <c r="BA190" i="1"/>
  <c r="HG226" i="1"/>
  <c r="AQ223" i="1"/>
  <c r="DB223" i="1"/>
  <c r="GH223" i="1" s="1"/>
  <c r="DW223" i="1"/>
  <c r="BL223" i="1"/>
  <c r="CG223" i="1"/>
  <c r="ER223" i="1"/>
  <c r="GD178" i="1"/>
  <c r="GY178" i="1" s="1"/>
  <c r="BC223" i="1"/>
  <c r="DN223" i="1"/>
  <c r="EI223" i="1"/>
  <c r="BX223" i="1"/>
  <c r="FD223" i="1"/>
  <c r="CS223" i="1"/>
  <c r="DH190" i="1"/>
  <c r="EX190" i="1"/>
  <c r="EC190" i="1"/>
  <c r="CM190" i="1"/>
  <c r="BR190" i="1"/>
  <c r="AW190" i="1"/>
  <c r="GR223" i="1"/>
  <c r="GT178" i="1"/>
  <c r="FP223" i="1"/>
  <c r="HG225" i="1"/>
  <c r="FN178" i="1"/>
  <c r="HD178" i="1" s="1"/>
  <c r="FR178" i="1"/>
  <c r="HG224" i="1"/>
  <c r="FQ178" i="1"/>
  <c r="DM190" i="1"/>
  <c r="GS190" i="1" s="1"/>
  <c r="FC190" i="1"/>
  <c r="EH190" i="1"/>
  <c r="CR190" i="1"/>
  <c r="BW190" i="1"/>
  <c r="BB190" i="1"/>
  <c r="HI226" i="1"/>
  <c r="CW190" i="1"/>
  <c r="EM190" i="1"/>
  <c r="DR190" i="1"/>
  <c r="CB190" i="1"/>
  <c r="BG190" i="1"/>
  <c r="AL190" i="1"/>
  <c r="DI223" i="1"/>
  <c r="AX223" i="1"/>
  <c r="FT223" i="1" s="1"/>
  <c r="BS223" i="1"/>
  <c r="ED223" i="1"/>
  <c r="CN223" i="1"/>
  <c r="EY223" i="1"/>
  <c r="EP190" i="1"/>
  <c r="CZ190" i="1"/>
  <c r="DU190" i="1"/>
  <c r="CE190" i="1"/>
  <c r="BJ190" i="1"/>
  <c r="AO190" i="1"/>
  <c r="FK190" i="1" s="1"/>
  <c r="FJ178" i="1"/>
  <c r="BE223" i="1"/>
  <c r="DP223" i="1"/>
  <c r="BZ223" i="1"/>
  <c r="EK223" i="1"/>
  <c r="CU223" i="1"/>
  <c r="FF223" i="1"/>
  <c r="DA190" i="1"/>
  <c r="GG190" i="1" s="1"/>
  <c r="DV190" i="1"/>
  <c r="EQ190" i="1"/>
  <c r="BK190" i="1"/>
  <c r="CF190" i="1"/>
  <c r="AP190" i="1"/>
  <c r="GU178" i="1"/>
  <c r="GM178" i="1"/>
  <c r="AY223" i="1"/>
  <c r="FU223" i="1" s="1"/>
  <c r="HK223" i="1" s="1"/>
  <c r="DJ223" i="1"/>
  <c r="GP223" i="1" s="1"/>
  <c r="EE223" i="1"/>
  <c r="BT223" i="1"/>
  <c r="CO223" i="1"/>
  <c r="EZ223" i="1"/>
  <c r="GV178" i="1"/>
  <c r="GL178" i="1"/>
  <c r="DD190" i="1"/>
  <c r="GJ190" i="1" s="1"/>
  <c r="ET190" i="1"/>
  <c r="DY190" i="1"/>
  <c r="CI190" i="1"/>
  <c r="AS190" i="1"/>
  <c r="BN190" i="1"/>
  <c r="HA226" i="1"/>
  <c r="FT178" i="1"/>
  <c r="HJ178" i="1" s="1"/>
  <c r="AV223" i="1"/>
  <c r="FR223" i="1" s="1"/>
  <c r="HH223" i="1" s="1"/>
  <c r="DG223" i="1"/>
  <c r="GM223" i="1" s="1"/>
  <c r="EB223" i="1"/>
  <c r="BQ223" i="1"/>
  <c r="CL223" i="1"/>
  <c r="EW223" i="1"/>
  <c r="DJ190" i="1"/>
  <c r="EZ190" i="1"/>
  <c r="EE190" i="1"/>
  <c r="BT190" i="1"/>
  <c r="CO190" i="1"/>
  <c r="AY190" i="1"/>
  <c r="HL178" i="1"/>
  <c r="HC226" i="1"/>
  <c r="FU178" i="1"/>
  <c r="HK178" i="1" s="1"/>
  <c r="GE178" i="1"/>
  <c r="FX178" i="1"/>
  <c r="HN178" i="1" s="1"/>
  <c r="FZ178" i="1"/>
  <c r="HP178" i="1" s="1"/>
  <c r="GA178" i="1"/>
  <c r="U199" i="1" l="1"/>
  <c r="W199" i="1"/>
  <c r="AJ199" i="1"/>
  <c r="Z199" i="1"/>
  <c r="GZ178" i="1"/>
  <c r="GT190" i="1"/>
  <c r="FT190" i="1"/>
  <c r="HI223" i="1"/>
  <c r="AB199" i="1"/>
  <c r="R199" i="1"/>
  <c r="T199" i="1"/>
  <c r="AG199" i="1"/>
  <c r="GC190" i="1"/>
  <c r="HG178" i="1"/>
  <c r="FS190" i="1"/>
  <c r="GA190" i="1"/>
  <c r="FR190" i="1"/>
  <c r="HH190" i="1" s="1"/>
  <c r="HO178" i="1"/>
  <c r="GP190" i="1"/>
  <c r="HC223" i="1"/>
  <c r="GR190" i="1"/>
  <c r="GL190" i="1"/>
  <c r="GI190" i="1"/>
  <c r="GE190" i="1"/>
  <c r="Q199" i="1"/>
  <c r="AD199" i="1"/>
  <c r="AI199" i="1"/>
  <c r="AF199" i="1"/>
  <c r="FL190" i="1"/>
  <c r="HB190" i="1" s="1"/>
  <c r="GO223" i="1"/>
  <c r="HJ223" i="1" s="1"/>
  <c r="FX190" i="1"/>
  <c r="HN190" i="1" s="1"/>
  <c r="HH178" i="1"/>
  <c r="GT223" i="1"/>
  <c r="FM223" i="1"/>
  <c r="FL223" i="1"/>
  <c r="FY190" i="1"/>
  <c r="HO190" i="1" s="1"/>
  <c r="FQ223" i="1"/>
  <c r="HG223" i="1" s="1"/>
  <c r="HM223" i="1"/>
  <c r="FO190" i="1"/>
  <c r="HE190" i="1" s="1"/>
  <c r="GF190" i="1"/>
  <c r="HA190" i="1" s="1"/>
  <c r="FH190" i="1"/>
  <c r="FY223" i="1"/>
  <c r="HO223" i="1" s="1"/>
  <c r="GG223" i="1"/>
  <c r="GO190" i="1"/>
  <c r="V199" i="1"/>
  <c r="AA199" i="1"/>
  <c r="X199" i="1"/>
  <c r="AC199" i="1"/>
  <c r="S199" i="1"/>
  <c r="AE199" i="1"/>
  <c r="FU190" i="1"/>
  <c r="HK190" i="1" s="1"/>
  <c r="GV223" i="1"/>
  <c r="FW190" i="1"/>
  <c r="HM190" i="1" s="1"/>
  <c r="FN190" i="1"/>
  <c r="HD190" i="1" s="1"/>
  <c r="GU190" i="1"/>
  <c r="HP190" i="1" s="1"/>
  <c r="Y199" i="1"/>
  <c r="AH199" i="1"/>
  <c r="HQ178" i="1"/>
  <c r="GA223" i="1"/>
  <c r="HQ223" i="1" s="1"/>
  <c r="HF223" i="1"/>
  <c r="GN190" i="1"/>
  <c r="GV190" i="1"/>
  <c r="FQ190" i="1"/>
  <c r="HG190" i="1" s="1"/>
  <c r="GS223" i="1"/>
  <c r="HN223" i="1" s="1"/>
  <c r="GH190" i="1"/>
  <c r="HC190" i="1" s="1"/>
  <c r="FJ190" i="1"/>
  <c r="GZ190" i="1" s="1"/>
  <c r="EU199" i="1" l="1"/>
  <c r="AT199" i="1"/>
  <c r="DZ199" i="1"/>
  <c r="BO199" i="1"/>
  <c r="CJ199" i="1"/>
  <c r="DE199" i="1"/>
  <c r="GK199" i="1" s="1"/>
  <c r="EV199" i="1"/>
  <c r="AU199" i="1"/>
  <c r="FQ199" i="1" s="1"/>
  <c r="EA199" i="1"/>
  <c r="BP199" i="1"/>
  <c r="CK199" i="1"/>
  <c r="DF199" i="1"/>
  <c r="EO199" i="1"/>
  <c r="AN199" i="1"/>
  <c r="DT199" i="1"/>
  <c r="BI199" i="1"/>
  <c r="CD199" i="1"/>
  <c r="CY199" i="1"/>
  <c r="DW199" i="1"/>
  <c r="ER199" i="1"/>
  <c r="BL199" i="1"/>
  <c r="AQ199" i="1"/>
  <c r="CG199" i="1"/>
  <c r="DB199" i="1"/>
  <c r="GH199" i="1" s="1"/>
  <c r="EM199" i="1"/>
  <c r="DR199" i="1"/>
  <c r="AL199" i="1"/>
  <c r="BG199" i="1"/>
  <c r="CB199" i="1"/>
  <c r="CW199" i="1"/>
  <c r="GC199" i="1" s="1"/>
  <c r="FC199" i="1"/>
  <c r="BB199" i="1"/>
  <c r="EH199" i="1"/>
  <c r="BW199" i="1"/>
  <c r="CR199" i="1"/>
  <c r="DM199" i="1"/>
  <c r="EC199" i="1"/>
  <c r="EX199" i="1"/>
  <c r="CM199" i="1"/>
  <c r="BR199" i="1"/>
  <c r="AW199" i="1"/>
  <c r="DH199" i="1"/>
  <c r="EK199" i="1"/>
  <c r="FF199" i="1"/>
  <c r="CU199" i="1"/>
  <c r="BZ199" i="1"/>
  <c r="BE199" i="1"/>
  <c r="DP199" i="1"/>
  <c r="GV199" i="1" s="1"/>
  <c r="EY199" i="1"/>
  <c r="AX199" i="1"/>
  <c r="ED199" i="1"/>
  <c r="BS199" i="1"/>
  <c r="CN199" i="1"/>
  <c r="DI199" i="1"/>
  <c r="GO199" i="1" s="1"/>
  <c r="BA199" i="1"/>
  <c r="FW199" i="1" s="1"/>
  <c r="EG199" i="1"/>
  <c r="BV199" i="1"/>
  <c r="CQ199" i="1"/>
  <c r="FB199" i="1"/>
  <c r="DL199" i="1"/>
  <c r="DU199" i="1"/>
  <c r="EP199" i="1"/>
  <c r="AO199" i="1"/>
  <c r="CE199" i="1"/>
  <c r="BJ199" i="1"/>
  <c r="CZ199" i="1"/>
  <c r="HB223" i="1"/>
  <c r="AR199" i="1"/>
  <c r="DX199" i="1"/>
  <c r="ES199" i="1"/>
  <c r="CH199" i="1"/>
  <c r="BM199" i="1"/>
  <c r="DC199" i="1"/>
  <c r="ET199" i="1"/>
  <c r="AS199" i="1"/>
  <c r="DY199" i="1"/>
  <c r="BN199" i="1"/>
  <c r="CI199" i="1"/>
  <c r="DD199" i="1"/>
  <c r="GJ199" i="1" s="1"/>
  <c r="EJ199" i="1"/>
  <c r="FE199" i="1"/>
  <c r="BD199" i="1"/>
  <c r="FZ199" i="1" s="1"/>
  <c r="BY199" i="1"/>
  <c r="CT199" i="1"/>
  <c r="DO199" i="1"/>
  <c r="GU199" i="1" s="1"/>
  <c r="HQ190" i="1"/>
  <c r="HJ190" i="1"/>
  <c r="FD199" i="1"/>
  <c r="BC199" i="1"/>
  <c r="EI199" i="1"/>
  <c r="BX199" i="1"/>
  <c r="CS199" i="1"/>
  <c r="DN199" i="1"/>
  <c r="GT199" i="1" s="1"/>
  <c r="GX190" i="1"/>
  <c r="HI190" i="1"/>
  <c r="AP199" i="1"/>
  <c r="FL199" i="1" s="1"/>
  <c r="EQ199" i="1"/>
  <c r="DV199" i="1"/>
  <c r="CF199" i="1"/>
  <c r="BK199" i="1"/>
  <c r="DA199" i="1"/>
  <c r="GG199" i="1" s="1"/>
  <c r="HB199" i="1" s="1"/>
  <c r="AZ199" i="1"/>
  <c r="FV199" i="1" s="1"/>
  <c r="FA199" i="1"/>
  <c r="EF199" i="1"/>
  <c r="CP199" i="1"/>
  <c r="BU199" i="1"/>
  <c r="DK199" i="1"/>
  <c r="AV199" i="1"/>
  <c r="EW199" i="1"/>
  <c r="EB199" i="1"/>
  <c r="CL199" i="1"/>
  <c r="BQ199" i="1"/>
  <c r="DG199" i="1"/>
  <c r="EE199" i="1"/>
  <c r="EZ199" i="1"/>
  <c r="AY199" i="1"/>
  <c r="CO199" i="1"/>
  <c r="BT199" i="1"/>
  <c r="DJ199" i="1"/>
  <c r="GP199" i="1" s="1"/>
  <c r="EN199" i="1"/>
  <c r="AM199" i="1"/>
  <c r="DS199" i="1"/>
  <c r="BH199" i="1"/>
  <c r="CC199" i="1"/>
  <c r="CX199" i="1"/>
  <c r="GD199" i="1" s="1"/>
  <c r="FK199" i="1" l="1"/>
  <c r="GA199" i="1"/>
  <c r="HQ199" i="1" s="1"/>
  <c r="FM199" i="1"/>
  <c r="HC199" i="1" s="1"/>
  <c r="FJ199" i="1"/>
  <c r="GY199" i="1"/>
  <c r="FU199" i="1"/>
  <c r="HK199" i="1" s="1"/>
  <c r="FR199" i="1"/>
  <c r="FN199" i="1"/>
  <c r="GR199" i="1"/>
  <c r="HM199" i="1" s="1"/>
  <c r="GS199" i="1"/>
  <c r="GL199" i="1"/>
  <c r="HG199" i="1" s="1"/>
  <c r="GQ199" i="1"/>
  <c r="HL199" i="1" s="1"/>
  <c r="FO199" i="1"/>
  <c r="HE199" i="1" s="1"/>
  <c r="FX199" i="1"/>
  <c r="HN199" i="1" s="1"/>
  <c r="FH199" i="1"/>
  <c r="GX199" i="1" s="1"/>
  <c r="HP199" i="1"/>
  <c r="GF199" i="1"/>
  <c r="FT199" i="1"/>
  <c r="HJ199" i="1" s="1"/>
  <c r="GN199" i="1"/>
  <c r="GE199" i="1"/>
  <c r="FP199" i="1"/>
  <c r="HF199" i="1" s="1"/>
  <c r="FI199" i="1"/>
  <c r="GM199" i="1"/>
  <c r="HH199" i="1" s="1"/>
  <c r="FY199" i="1"/>
  <c r="HO199" i="1" s="1"/>
  <c r="GI199" i="1"/>
  <c r="HD199" i="1" s="1"/>
  <c r="FS199" i="1"/>
  <c r="HI199" i="1" s="1"/>
  <c r="GZ199" i="1" l="1"/>
  <c r="HA199" i="1"/>
  <c r="Z277" i="1" l="1"/>
  <c r="AB86" i="1"/>
  <c r="W86" i="1"/>
  <c r="Y86" i="1"/>
  <c r="AE86" i="1"/>
  <c r="AF86" i="1"/>
  <c r="V277" i="1"/>
  <c r="S86" i="1"/>
  <c r="AF277" i="1"/>
  <c r="V86" i="1"/>
  <c r="AC86" i="1"/>
  <c r="AG277" i="1"/>
  <c r="R86" i="1"/>
  <c r="AD277" i="1"/>
  <c r="U86" i="1"/>
  <c r="U277" i="1"/>
  <c r="AA277" i="1"/>
  <c r="S277" i="1"/>
  <c r="Q86" i="1"/>
  <c r="AE277" i="1"/>
  <c r="T86" i="1"/>
  <c r="AB277" i="1"/>
  <c r="AI277" i="1"/>
  <c r="AH277" i="1"/>
  <c r="Q277" i="1"/>
  <c r="X277" i="1"/>
  <c r="AJ277" i="1"/>
  <c r="T277" i="1"/>
  <c r="AJ86" i="1"/>
  <c r="AH86" i="1"/>
  <c r="W277" i="1"/>
  <c r="AD86" i="1"/>
  <c r="AA86" i="1"/>
  <c r="X86" i="1"/>
  <c r="AG86" i="1"/>
  <c r="Z86" i="1"/>
  <c r="Y277" i="1"/>
  <c r="AI86" i="1"/>
  <c r="R277" i="1"/>
  <c r="AC277" i="1"/>
  <c r="AG279" i="1" l="1"/>
  <c r="Z88" i="1"/>
  <c r="X88" i="1"/>
  <c r="AD279" i="1"/>
  <c r="AF88" i="1"/>
  <c r="BS277" i="1"/>
  <c r="AX277" i="1"/>
  <c r="FT277" i="1" s="1"/>
  <c r="CN277" i="1"/>
  <c r="EY277" i="1"/>
  <c r="DI277" i="1"/>
  <c r="GO277" i="1" s="1"/>
  <c r="ED277" i="1"/>
  <c r="EV86" i="1"/>
  <c r="BP86" i="1"/>
  <c r="EA86" i="1"/>
  <c r="AU86" i="1"/>
  <c r="FQ86" i="1" s="1"/>
  <c r="HG86" i="1" s="1"/>
  <c r="DF86" i="1"/>
  <c r="GL86" i="1" s="1"/>
  <c r="CK86" i="1"/>
  <c r="CO86" i="1"/>
  <c r="AY86" i="1"/>
  <c r="EE86" i="1"/>
  <c r="DJ86" i="1"/>
  <c r="EZ86" i="1"/>
  <c r="BT86" i="1"/>
  <c r="CZ277" i="1"/>
  <c r="BJ277" i="1"/>
  <c r="CE277" i="1"/>
  <c r="DU277" i="1"/>
  <c r="EP277" i="1"/>
  <c r="AO277" i="1"/>
  <c r="CS277" i="1"/>
  <c r="DN277" i="1"/>
  <c r="GT277" i="1" s="1"/>
  <c r="BC277" i="1"/>
  <c r="FY277" i="1" s="1"/>
  <c r="BX277" i="1"/>
  <c r="EI277" i="1"/>
  <c r="FD277" i="1"/>
  <c r="DK277" i="1"/>
  <c r="BU277" i="1"/>
  <c r="CP277" i="1"/>
  <c r="EF277" i="1"/>
  <c r="FA277" i="1"/>
  <c r="AZ277" i="1"/>
  <c r="DA277" i="1"/>
  <c r="GG277" i="1" s="1"/>
  <c r="BK277" i="1"/>
  <c r="CF277" i="1"/>
  <c r="DV277" i="1"/>
  <c r="EQ277" i="1"/>
  <c r="AP277" i="1"/>
  <c r="FL277" i="1" s="1"/>
  <c r="HB277" i="1" s="1"/>
  <c r="CR277" i="1"/>
  <c r="DM277" i="1"/>
  <c r="FC277" i="1"/>
  <c r="BW277" i="1"/>
  <c r="EH277" i="1"/>
  <c r="BB277" i="1"/>
  <c r="EO86" i="1"/>
  <c r="CY86" i="1"/>
  <c r="GE86" i="1" s="1"/>
  <c r="DT86" i="1"/>
  <c r="BI86" i="1"/>
  <c r="AN86" i="1"/>
  <c r="FJ86" i="1" s="1"/>
  <c r="CD86" i="1"/>
  <c r="DZ86" i="1"/>
  <c r="AT86" i="1"/>
  <c r="FP86" i="1" s="1"/>
  <c r="CJ86" i="1"/>
  <c r="DE86" i="1"/>
  <c r="GK86" i="1" s="1"/>
  <c r="EU86" i="1"/>
  <c r="BO86" i="1"/>
  <c r="S88" i="1"/>
  <c r="W279" i="1"/>
  <c r="U279" i="1"/>
  <c r="AG88" i="1"/>
  <c r="U88" i="1"/>
  <c r="Q88" i="1"/>
  <c r="AC88" i="1"/>
  <c r="Q279" i="1"/>
  <c r="R279" i="1"/>
  <c r="AJ279" i="1"/>
  <c r="AH279" i="1"/>
  <c r="V88" i="1"/>
  <c r="CC277" i="1"/>
  <c r="CX277" i="1"/>
  <c r="BH277" i="1"/>
  <c r="DS277" i="1"/>
  <c r="EN277" i="1"/>
  <c r="AM277" i="1"/>
  <c r="FI277" i="1" s="1"/>
  <c r="FC86" i="1"/>
  <c r="BB86" i="1"/>
  <c r="EH86" i="1"/>
  <c r="BW86" i="1"/>
  <c r="CR86" i="1"/>
  <c r="DM86" i="1"/>
  <c r="CH277" i="1"/>
  <c r="DC277" i="1"/>
  <c r="GI277" i="1" s="1"/>
  <c r="BM277" i="1"/>
  <c r="ES277" i="1"/>
  <c r="DX277" i="1"/>
  <c r="AR277" i="1"/>
  <c r="FN277" i="1" s="1"/>
  <c r="DP277" i="1"/>
  <c r="BZ277" i="1"/>
  <c r="CU277" i="1"/>
  <c r="EK277" i="1"/>
  <c r="FF277" i="1"/>
  <c r="BE277" i="1"/>
  <c r="CT277" i="1"/>
  <c r="DO277" i="1"/>
  <c r="GU277" i="1" s="1"/>
  <c r="BY277" i="1"/>
  <c r="EJ277" i="1"/>
  <c r="FE277" i="1"/>
  <c r="BD277" i="1"/>
  <c r="FZ277" i="1" s="1"/>
  <c r="HP277" i="1" s="1"/>
  <c r="EM86" i="1"/>
  <c r="DR86" i="1"/>
  <c r="AL86" i="1"/>
  <c r="FH86" i="1" s="1"/>
  <c r="CB86" i="1"/>
  <c r="CW86" i="1"/>
  <c r="BG86" i="1"/>
  <c r="DV86" i="1"/>
  <c r="DA86" i="1"/>
  <c r="GG86" i="1" s="1"/>
  <c r="EQ86" i="1"/>
  <c r="BK86" i="1"/>
  <c r="CF86" i="1"/>
  <c r="AP86" i="1"/>
  <c r="ED86" i="1"/>
  <c r="DI86" i="1"/>
  <c r="GO86" i="1" s="1"/>
  <c r="EY86" i="1"/>
  <c r="BS86" i="1"/>
  <c r="CN86" i="1"/>
  <c r="AX86" i="1"/>
  <c r="CG277" i="1"/>
  <c r="DB277" i="1"/>
  <c r="GH277" i="1" s="1"/>
  <c r="ER277" i="1"/>
  <c r="BL277" i="1"/>
  <c r="DW277" i="1"/>
  <c r="AQ277" i="1"/>
  <c r="FM277" i="1" s="1"/>
  <c r="HC277" i="1" s="1"/>
  <c r="CH86" i="1"/>
  <c r="AR86" i="1"/>
  <c r="FN86" i="1" s="1"/>
  <c r="DC86" i="1"/>
  <c r="GI86" i="1" s="1"/>
  <c r="DX86" i="1"/>
  <c r="BM86" i="1"/>
  <c r="ES86" i="1"/>
  <c r="AD88" i="1"/>
  <c r="Y279" i="1"/>
  <c r="AB88" i="1"/>
  <c r="Z279" i="1"/>
  <c r="AI279" i="1"/>
  <c r="V279" i="1"/>
  <c r="AC279" i="1"/>
  <c r="AB279" i="1"/>
  <c r="AF279" i="1"/>
  <c r="AE279" i="1"/>
  <c r="BY86" i="1"/>
  <c r="FE86" i="1"/>
  <c r="DO86" i="1"/>
  <c r="BD86" i="1"/>
  <c r="CT86" i="1"/>
  <c r="EJ86" i="1"/>
  <c r="DD86" i="1"/>
  <c r="CI86" i="1"/>
  <c r="AS86" i="1"/>
  <c r="FO86" i="1" s="1"/>
  <c r="DY86" i="1"/>
  <c r="BN86" i="1"/>
  <c r="ET86" i="1"/>
  <c r="BX86" i="1"/>
  <c r="FD86" i="1"/>
  <c r="EI86" i="1"/>
  <c r="BC86" i="1"/>
  <c r="DN86" i="1"/>
  <c r="CS86" i="1"/>
  <c r="CI277" i="1"/>
  <c r="DD277" i="1"/>
  <c r="BN277" i="1"/>
  <c r="DY277" i="1"/>
  <c r="ET277" i="1"/>
  <c r="AS277" i="1"/>
  <c r="FO277" i="1" s="1"/>
  <c r="DH277" i="1"/>
  <c r="GN277" i="1" s="1"/>
  <c r="BR277" i="1"/>
  <c r="CM277" i="1"/>
  <c r="EC277" i="1"/>
  <c r="EX277" i="1"/>
  <c r="AW277" i="1"/>
  <c r="FS277" i="1" s="1"/>
  <c r="HI277" i="1" s="1"/>
  <c r="CD277" i="1"/>
  <c r="CY277" i="1"/>
  <c r="GE277" i="1" s="1"/>
  <c r="BI277" i="1"/>
  <c r="DT277" i="1"/>
  <c r="EO277" i="1"/>
  <c r="AN277" i="1"/>
  <c r="CO277" i="1"/>
  <c r="EE277" i="1"/>
  <c r="DJ277" i="1"/>
  <c r="BT277" i="1"/>
  <c r="EZ277" i="1"/>
  <c r="AY277" i="1"/>
  <c r="AQ86" i="1"/>
  <c r="DW86" i="1"/>
  <c r="CG86" i="1"/>
  <c r="DB86" i="1"/>
  <c r="GH86" i="1" s="1"/>
  <c r="ER86" i="1"/>
  <c r="BL86" i="1"/>
  <c r="DL86" i="1"/>
  <c r="EG86" i="1"/>
  <c r="CQ86" i="1"/>
  <c r="BA86" i="1"/>
  <c r="FW86" i="1" s="1"/>
  <c r="BV86" i="1"/>
  <c r="FB86" i="1"/>
  <c r="AW86" i="1"/>
  <c r="EC86" i="1"/>
  <c r="BR86" i="1"/>
  <c r="EX86" i="1"/>
  <c r="DH86" i="1"/>
  <c r="CM86" i="1"/>
  <c r="AA279" i="1"/>
  <c r="R88" i="1"/>
  <c r="AH88" i="1"/>
  <c r="AA88" i="1"/>
  <c r="AE88" i="1"/>
  <c r="AI88" i="1"/>
  <c r="T279" i="1"/>
  <c r="AJ88" i="1"/>
  <c r="BO277" i="1"/>
  <c r="DZ277" i="1"/>
  <c r="CJ277" i="1"/>
  <c r="EU277" i="1"/>
  <c r="DE277" i="1"/>
  <c r="AT277" i="1"/>
  <c r="FP277" i="1" s="1"/>
  <c r="BQ86" i="1"/>
  <c r="EW86" i="1"/>
  <c r="CL86" i="1"/>
  <c r="DG86" i="1"/>
  <c r="GM86" i="1" s="1"/>
  <c r="EB86" i="1"/>
  <c r="AV86" i="1"/>
  <c r="FR86" i="1" s="1"/>
  <c r="EK86" i="1"/>
  <c r="BE86" i="1"/>
  <c r="BZ86" i="1"/>
  <c r="FF86" i="1"/>
  <c r="DP86" i="1"/>
  <c r="CU86" i="1"/>
  <c r="GA86" i="1" s="1"/>
  <c r="CB277" i="1"/>
  <c r="CW277" i="1"/>
  <c r="GC277" i="1" s="1"/>
  <c r="BG277" i="1"/>
  <c r="DR277" i="1"/>
  <c r="EM277" i="1"/>
  <c r="AL277" i="1"/>
  <c r="DU86" i="1"/>
  <c r="AO86" i="1"/>
  <c r="EP86" i="1"/>
  <c r="CZ86" i="1"/>
  <c r="GF86" i="1" s="1"/>
  <c r="CE86" i="1"/>
  <c r="BJ86" i="1"/>
  <c r="CL277" i="1"/>
  <c r="DG277" i="1"/>
  <c r="BQ277" i="1"/>
  <c r="EB277" i="1"/>
  <c r="EW277" i="1"/>
  <c r="AV277" i="1"/>
  <c r="FR277" i="1" s="1"/>
  <c r="EN86" i="1"/>
  <c r="BH86" i="1"/>
  <c r="DS86" i="1"/>
  <c r="AM86" i="1"/>
  <c r="CX86" i="1"/>
  <c r="CC86" i="1"/>
  <c r="CQ277" i="1"/>
  <c r="DL277" i="1"/>
  <c r="GR277" i="1" s="1"/>
  <c r="BV277" i="1"/>
  <c r="EG277" i="1"/>
  <c r="FB277" i="1"/>
  <c r="BA277" i="1"/>
  <c r="EF86" i="1"/>
  <c r="FA86" i="1"/>
  <c r="CP86" i="1"/>
  <c r="AZ86" i="1"/>
  <c r="FV86" i="1" s="1"/>
  <c r="DK86" i="1"/>
  <c r="BU86" i="1"/>
  <c r="CK277" i="1"/>
  <c r="DF277" i="1"/>
  <c r="BP277" i="1"/>
  <c r="EV277" i="1"/>
  <c r="EA277" i="1"/>
  <c r="AU277" i="1"/>
  <c r="FQ277" i="1" s="1"/>
  <c r="S279" i="1"/>
  <c r="X279" i="1"/>
  <c r="T88" i="1"/>
  <c r="Y88" i="1"/>
  <c r="W88" i="1"/>
  <c r="DC88" i="1" l="1"/>
  <c r="BM88" i="1"/>
  <c r="ES88" i="1"/>
  <c r="DX88" i="1"/>
  <c r="AR88" i="1"/>
  <c r="FN88" i="1" s="1"/>
  <c r="CH88" i="1"/>
  <c r="AN279" i="1"/>
  <c r="FJ279" i="1" s="1"/>
  <c r="GZ279" i="1" s="1"/>
  <c r="BI279" i="1"/>
  <c r="DT279" i="1"/>
  <c r="CD279" i="1"/>
  <c r="EO279" i="1"/>
  <c r="CY279" i="1"/>
  <c r="GE279" i="1" s="1"/>
  <c r="BJ279" i="1"/>
  <c r="AO279" i="1"/>
  <c r="FK279" i="1" s="1"/>
  <c r="HA279" i="1" s="1"/>
  <c r="CE279" i="1"/>
  <c r="DU279" i="1"/>
  <c r="CZ279" i="1"/>
  <c r="GF279" i="1" s="1"/>
  <c r="EP279" i="1"/>
  <c r="CS88" i="1"/>
  <c r="EI88" i="1"/>
  <c r="BC88" i="1"/>
  <c r="FY88" i="1" s="1"/>
  <c r="DN88" i="1"/>
  <c r="GT88" i="1" s="1"/>
  <c r="FD88" i="1"/>
  <c r="BX88" i="1"/>
  <c r="FU277" i="1"/>
  <c r="BS279" i="1"/>
  <c r="AX279" i="1"/>
  <c r="DI279" i="1"/>
  <c r="EY279" i="1"/>
  <c r="ED279" i="1"/>
  <c r="CN279" i="1"/>
  <c r="EX88" i="1"/>
  <c r="DH88" i="1"/>
  <c r="CM88" i="1"/>
  <c r="AW88" i="1"/>
  <c r="EC88" i="1"/>
  <c r="BR88" i="1"/>
  <c r="FL86" i="1"/>
  <c r="HB86" i="1" s="1"/>
  <c r="HD277" i="1"/>
  <c r="GD277" i="1"/>
  <c r="AM279" i="1"/>
  <c r="BH279" i="1"/>
  <c r="CX279" i="1"/>
  <c r="DS279" i="1"/>
  <c r="CC279" i="1"/>
  <c r="EN279" i="1"/>
  <c r="DV88" i="1"/>
  <c r="EQ88" i="1"/>
  <c r="CF88" i="1"/>
  <c r="AP88" i="1"/>
  <c r="DA88" i="1"/>
  <c r="GG88" i="1" s="1"/>
  <c r="BK88" i="1"/>
  <c r="CY88" i="1"/>
  <c r="DT88" i="1"/>
  <c r="BI88" i="1"/>
  <c r="AN88" i="1"/>
  <c r="CD88" i="1"/>
  <c r="EO88" i="1"/>
  <c r="FU86" i="1"/>
  <c r="BT279" i="1"/>
  <c r="AY279" i="1"/>
  <c r="FU279" i="1" s="1"/>
  <c r="EZ279" i="1"/>
  <c r="EE279" i="1"/>
  <c r="CO279" i="1"/>
  <c r="DJ279" i="1"/>
  <c r="GQ86" i="1"/>
  <c r="FK86" i="1"/>
  <c r="HA86" i="1" s="1"/>
  <c r="GK277" i="1"/>
  <c r="HF277" i="1" s="1"/>
  <c r="GR86" i="1"/>
  <c r="GT86" i="1"/>
  <c r="GZ86" i="1"/>
  <c r="BO88" i="1"/>
  <c r="DE88" i="1"/>
  <c r="EU88" i="1"/>
  <c r="CJ88" i="1"/>
  <c r="DZ88" i="1"/>
  <c r="AT88" i="1"/>
  <c r="HL86" i="1"/>
  <c r="HH86" i="1"/>
  <c r="BD88" i="1"/>
  <c r="BY88" i="1"/>
  <c r="DO88" i="1"/>
  <c r="GU88" i="1" s="1"/>
  <c r="CT88" i="1"/>
  <c r="FE88" i="1"/>
  <c r="EJ88" i="1"/>
  <c r="DS88" i="1"/>
  <c r="CC88" i="1"/>
  <c r="AM88" i="1"/>
  <c r="CX88" i="1"/>
  <c r="GD88" i="1" s="1"/>
  <c r="BH88" i="1"/>
  <c r="EN88" i="1"/>
  <c r="FY86" i="1"/>
  <c r="BU279" i="1"/>
  <c r="AZ279" i="1"/>
  <c r="FV279" i="1" s="1"/>
  <c r="EF279" i="1"/>
  <c r="CP279" i="1"/>
  <c r="DK279" i="1"/>
  <c r="GQ279" i="1" s="1"/>
  <c r="FA279" i="1"/>
  <c r="BL279" i="1"/>
  <c r="AQ279" i="1"/>
  <c r="ER279" i="1"/>
  <c r="DW279" i="1"/>
  <c r="CG279" i="1"/>
  <c r="DB279" i="1"/>
  <c r="BO279" i="1"/>
  <c r="AT279" i="1"/>
  <c r="DE279" i="1"/>
  <c r="DZ279" i="1"/>
  <c r="CJ279" i="1"/>
  <c r="EU279" i="1"/>
  <c r="HD86" i="1"/>
  <c r="FT86" i="1"/>
  <c r="HJ86" i="1" s="1"/>
  <c r="GA277" i="1"/>
  <c r="FX86" i="1"/>
  <c r="ER88" i="1"/>
  <c r="DB88" i="1"/>
  <c r="BL88" i="1"/>
  <c r="DW88" i="1"/>
  <c r="AQ88" i="1"/>
  <c r="CG88" i="1"/>
  <c r="BG279" i="1"/>
  <c r="AL279" i="1"/>
  <c r="EM279" i="1"/>
  <c r="CW279" i="1"/>
  <c r="GC279" i="1" s="1"/>
  <c r="DR279" i="1"/>
  <c r="CB279" i="1"/>
  <c r="EH88" i="1"/>
  <c r="DM88" i="1"/>
  <c r="GS88" i="1" s="1"/>
  <c r="BW88" i="1"/>
  <c r="FC88" i="1"/>
  <c r="CR88" i="1"/>
  <c r="BB88" i="1"/>
  <c r="GS277" i="1"/>
  <c r="FV277" i="1"/>
  <c r="DY88" i="1"/>
  <c r="AS88" i="1"/>
  <c r="FO88" i="1" s="1"/>
  <c r="DD88" i="1"/>
  <c r="GJ88" i="1" s="1"/>
  <c r="BN88" i="1"/>
  <c r="ET88" i="1"/>
  <c r="CI88" i="1"/>
  <c r="FS86" i="1"/>
  <c r="GP277" i="1"/>
  <c r="GJ86" i="1"/>
  <c r="HE86" i="1" s="1"/>
  <c r="HO277" i="1"/>
  <c r="GF277" i="1"/>
  <c r="EP88" i="1"/>
  <c r="CZ88" i="1"/>
  <c r="AO88" i="1"/>
  <c r="DU88" i="1"/>
  <c r="CE88" i="1"/>
  <c r="BJ88" i="1"/>
  <c r="FA88" i="1"/>
  <c r="DK88" i="1"/>
  <c r="BU88" i="1"/>
  <c r="EF88" i="1"/>
  <c r="AZ88" i="1"/>
  <c r="CP88" i="1"/>
  <c r="AV279" i="1"/>
  <c r="BQ279" i="1"/>
  <c r="EB279" i="1"/>
  <c r="CL279" i="1"/>
  <c r="EW279" i="1"/>
  <c r="DG279" i="1"/>
  <c r="BA279" i="1"/>
  <c r="BV279" i="1"/>
  <c r="EG279" i="1"/>
  <c r="CQ279" i="1"/>
  <c r="FB279" i="1"/>
  <c r="DL279" i="1"/>
  <c r="BY279" i="1"/>
  <c r="BD279" i="1"/>
  <c r="FE279" i="1"/>
  <c r="DO279" i="1"/>
  <c r="GU279" i="1" s="1"/>
  <c r="EJ279" i="1"/>
  <c r="CT279" i="1"/>
  <c r="EZ88" i="1"/>
  <c r="DJ88" i="1"/>
  <c r="AY88" i="1"/>
  <c r="EE88" i="1"/>
  <c r="CO88" i="1"/>
  <c r="BT88" i="1"/>
  <c r="GY277" i="1"/>
  <c r="BC279" i="1"/>
  <c r="BX279" i="1"/>
  <c r="DN279" i="1"/>
  <c r="GT279" i="1" s="1"/>
  <c r="EI279" i="1"/>
  <c r="CS279" i="1"/>
  <c r="FD279" i="1"/>
  <c r="CN88" i="1"/>
  <c r="EY88" i="1"/>
  <c r="ED88" i="1"/>
  <c r="AX88" i="1"/>
  <c r="FT88" i="1" s="1"/>
  <c r="DI88" i="1"/>
  <c r="BS88" i="1"/>
  <c r="BK279" i="1"/>
  <c r="AP279" i="1"/>
  <c r="DA279" i="1"/>
  <c r="EQ279" i="1"/>
  <c r="CF279" i="1"/>
  <c r="DV279" i="1"/>
  <c r="HJ277" i="1"/>
  <c r="CK88" i="1"/>
  <c r="EA88" i="1"/>
  <c r="AU88" i="1"/>
  <c r="DF88" i="1"/>
  <c r="GL88" i="1" s="1"/>
  <c r="BP88" i="1"/>
  <c r="EV88" i="1"/>
  <c r="GD86" i="1"/>
  <c r="GV86" i="1"/>
  <c r="HQ86" i="1" s="1"/>
  <c r="AS279" i="1"/>
  <c r="BN279" i="1"/>
  <c r="DY279" i="1"/>
  <c r="CI279" i="1"/>
  <c r="ET279" i="1"/>
  <c r="DD279" i="1"/>
  <c r="GJ279" i="1" s="1"/>
  <c r="GL277" i="1"/>
  <c r="HG277" i="1" s="1"/>
  <c r="FW277" i="1"/>
  <c r="HM277" i="1" s="1"/>
  <c r="FI86" i="1"/>
  <c r="GM277" i="1"/>
  <c r="HH277" i="1" s="1"/>
  <c r="FH277" i="1"/>
  <c r="GX277" i="1" s="1"/>
  <c r="FF88" i="1"/>
  <c r="DP88" i="1"/>
  <c r="CU88" i="1"/>
  <c r="BE88" i="1"/>
  <c r="GA88" i="1" s="1"/>
  <c r="EK88" i="1"/>
  <c r="BZ88" i="1"/>
  <c r="DG88" i="1"/>
  <c r="CL88" i="1"/>
  <c r="EB88" i="1"/>
  <c r="AV88" i="1"/>
  <c r="EW88" i="1"/>
  <c r="BQ88" i="1"/>
  <c r="HM86" i="1"/>
  <c r="FJ277" i="1"/>
  <c r="GZ277" i="1" s="1"/>
  <c r="GJ277" i="1"/>
  <c r="HE277" i="1" s="1"/>
  <c r="FZ86" i="1"/>
  <c r="BR279" i="1"/>
  <c r="AW279" i="1"/>
  <c r="EC279" i="1"/>
  <c r="CM279" i="1"/>
  <c r="DH279" i="1"/>
  <c r="GN279" i="1" s="1"/>
  <c r="EX279" i="1"/>
  <c r="AU279" i="1"/>
  <c r="BP279" i="1"/>
  <c r="DF279" i="1"/>
  <c r="EA279" i="1"/>
  <c r="CK279" i="1"/>
  <c r="EV279" i="1"/>
  <c r="GS86" i="1"/>
  <c r="BE279" i="1"/>
  <c r="BZ279" i="1"/>
  <c r="EK279" i="1"/>
  <c r="CU279" i="1"/>
  <c r="DP279" i="1"/>
  <c r="FF279" i="1"/>
  <c r="DR88" i="1"/>
  <c r="CW88" i="1"/>
  <c r="EM88" i="1"/>
  <c r="CB88" i="1"/>
  <c r="BG88" i="1"/>
  <c r="AL88" i="1"/>
  <c r="FH88" i="1" s="1"/>
  <c r="BM279" i="1"/>
  <c r="AR279" i="1"/>
  <c r="FN279" i="1" s="1"/>
  <c r="ES279" i="1"/>
  <c r="DX279" i="1"/>
  <c r="CH279" i="1"/>
  <c r="DC279" i="1"/>
  <c r="HF86" i="1"/>
  <c r="FX277" i="1"/>
  <c r="HN277" i="1" s="1"/>
  <c r="FK277" i="1"/>
  <c r="HA277" i="1" s="1"/>
  <c r="GP86" i="1"/>
  <c r="CQ88" i="1"/>
  <c r="BA88" i="1"/>
  <c r="EG88" i="1"/>
  <c r="DL88" i="1"/>
  <c r="BV88" i="1"/>
  <c r="FB88" i="1"/>
  <c r="BW279" i="1"/>
  <c r="BB279" i="1"/>
  <c r="FX279" i="1" s="1"/>
  <c r="DM279" i="1"/>
  <c r="GS279" i="1" s="1"/>
  <c r="EH279" i="1"/>
  <c r="CR279" i="1"/>
  <c r="FC279" i="1"/>
  <c r="GN86" i="1"/>
  <c r="FM86" i="1"/>
  <c r="HC86" i="1" s="1"/>
  <c r="GU86" i="1"/>
  <c r="GC86" i="1"/>
  <c r="GX86" i="1" s="1"/>
  <c r="GV277" i="1"/>
  <c r="GQ277" i="1"/>
  <c r="GC88" i="1" l="1"/>
  <c r="GO88" i="1"/>
  <c r="GR279" i="1"/>
  <c r="GQ88" i="1"/>
  <c r="FH279" i="1"/>
  <c r="GX279" i="1" s="1"/>
  <c r="HN86" i="1"/>
  <c r="FP279" i="1"/>
  <c r="FP88" i="1"/>
  <c r="HF88" i="1" s="1"/>
  <c r="HJ88" i="1"/>
  <c r="HQ277" i="1"/>
  <c r="HN279" i="1"/>
  <c r="HD279" i="1"/>
  <c r="FY279" i="1"/>
  <c r="HO279" i="1" s="1"/>
  <c r="HE88" i="1"/>
  <c r="GH279" i="1"/>
  <c r="GE88" i="1"/>
  <c r="HO88" i="1"/>
  <c r="GV279" i="1"/>
  <c r="FS279" i="1"/>
  <c r="HI279" i="1" s="1"/>
  <c r="FR88" i="1"/>
  <c r="GV88" i="1"/>
  <c r="HQ88" i="1" s="1"/>
  <c r="FR279" i="1"/>
  <c r="HH279" i="1" s="1"/>
  <c r="FM88" i="1"/>
  <c r="FI88" i="1"/>
  <c r="GY88" i="1" s="1"/>
  <c r="FZ88" i="1"/>
  <c r="HP88" i="1" s="1"/>
  <c r="GO279" i="1"/>
  <c r="GX88" i="1"/>
  <c r="GL279" i="1"/>
  <c r="GG279" i="1"/>
  <c r="HL277" i="1"/>
  <c r="HL279" i="1"/>
  <c r="GK88" i="1"/>
  <c r="HK86" i="1"/>
  <c r="GD279" i="1"/>
  <c r="FS88" i="1"/>
  <c r="FT279" i="1"/>
  <c r="HJ279" i="1" s="1"/>
  <c r="FW88" i="1"/>
  <c r="HP86" i="1"/>
  <c r="FQ88" i="1"/>
  <c r="HG88" i="1" s="1"/>
  <c r="FL279" i="1"/>
  <c r="FW279" i="1"/>
  <c r="HM279" i="1" s="1"/>
  <c r="FV88" i="1"/>
  <c r="HL88" i="1" s="1"/>
  <c r="HI86" i="1"/>
  <c r="FL88" i="1"/>
  <c r="HB88" i="1" s="1"/>
  <c r="GR88" i="1"/>
  <c r="GI279" i="1"/>
  <c r="FQ279" i="1"/>
  <c r="HG279" i="1" s="1"/>
  <c r="GM88" i="1"/>
  <c r="GP88" i="1"/>
  <c r="FZ279" i="1"/>
  <c r="HP279" i="1" s="1"/>
  <c r="GM279" i="1"/>
  <c r="FK88" i="1"/>
  <c r="HA88" i="1" s="1"/>
  <c r="FX88" i="1"/>
  <c r="HN88" i="1" s="1"/>
  <c r="GH88" i="1"/>
  <c r="FM279" i="1"/>
  <c r="HO86" i="1"/>
  <c r="GP279" i="1"/>
  <c r="HK279" i="1" s="1"/>
  <c r="FI279" i="1"/>
  <c r="GY279" i="1" s="1"/>
  <c r="GN88" i="1"/>
  <c r="HK277" i="1"/>
  <c r="GA279" i="1"/>
  <c r="HQ279" i="1" s="1"/>
  <c r="GY86" i="1"/>
  <c r="FO279" i="1"/>
  <c r="HE279" i="1" s="1"/>
  <c r="FU88" i="1"/>
  <c r="HK88" i="1" s="1"/>
  <c r="GF88" i="1"/>
  <c r="GK279" i="1"/>
  <c r="FJ88" i="1"/>
  <c r="GZ88" i="1" s="1"/>
  <c r="GI88" i="1"/>
  <c r="HD88" i="1" s="1"/>
  <c r="HF279" i="1" l="1"/>
  <c r="HI88" i="1"/>
  <c r="HH88" i="1"/>
  <c r="HM88" i="1"/>
  <c r="HB279" i="1"/>
  <c r="HC279" i="1"/>
  <c r="HC88" i="1"/>
</calcChain>
</file>

<file path=xl/sharedStrings.xml><?xml version="1.0" encoding="utf-8"?>
<sst xmlns="http://schemas.openxmlformats.org/spreadsheetml/2006/main" count="2174" uniqueCount="302">
  <si>
    <t>EV-NMC622</t>
  </si>
  <si>
    <t>EV-NCA</t>
  </si>
  <si>
    <t>EV-NMC532</t>
  </si>
  <si>
    <t>PHEV-LMO/NMC532</t>
  </si>
  <si>
    <t>NMC622</t>
  </si>
  <si>
    <t>NCA</t>
  </si>
  <si>
    <t>EV</t>
  </si>
  <si>
    <t>PHEV</t>
  </si>
  <si>
    <t>PEV</t>
  </si>
  <si>
    <t>NMC532</t>
  </si>
  <si>
    <t>LMO/NMC532</t>
  </si>
  <si>
    <t>kg CO2 eq</t>
  </si>
  <si>
    <t>MJ</t>
  </si>
  <si>
    <t>kg PM2.5 eq</t>
  </si>
  <si>
    <t>kg oil eq</t>
  </si>
  <si>
    <t>kg 1,4-DCB</t>
  </si>
  <si>
    <t>kg P eq</t>
  </si>
  <si>
    <t>kBq Co-60 eq</t>
  </si>
  <si>
    <t>m2a crop eq</t>
  </si>
  <si>
    <t>kg N eq</t>
  </si>
  <si>
    <t>kg Cu eq</t>
  </si>
  <si>
    <t>kg NOx eq</t>
  </si>
  <si>
    <t>kg CFC11 eq</t>
  </si>
  <si>
    <t>kg SO2 eq</t>
  </si>
  <si>
    <t>m3</t>
  </si>
  <si>
    <t>Region</t>
  </si>
  <si>
    <t>Percent</t>
  </si>
  <si>
    <t>Value (EV)</t>
  </si>
  <si>
    <t>Value (PHEV)</t>
  </si>
  <si>
    <t>Unit</t>
  </si>
  <si>
    <t>Unit Process</t>
  </si>
  <si>
    <t>Value</t>
  </si>
  <si>
    <t>IPCC 2013 100a</t>
  </si>
  <si>
    <t>CED</t>
  </si>
  <si>
    <t>Fine particulate matter formation</t>
  </si>
  <si>
    <t>Fossil resource scarcity</t>
  </si>
  <si>
    <t>Freshwater ecotoxicity</t>
  </si>
  <si>
    <t>Freshwater eutrophication</t>
  </si>
  <si>
    <t>Global warming</t>
  </si>
  <si>
    <t>Human carcinogenic toxicity</t>
  </si>
  <si>
    <t>Human non-carcinogenic toxicity</t>
  </si>
  <si>
    <t>Ionizing radiation</t>
  </si>
  <si>
    <t>Land use</t>
  </si>
  <si>
    <t>Marine ecotoxicity</t>
  </si>
  <si>
    <t>Marine eutrophication</t>
  </si>
  <si>
    <t>Mineral resource scarcity</t>
  </si>
  <si>
    <t>Ozone formation, Human health</t>
  </si>
  <si>
    <t>Ozone formation, Terrestrial ecosystems</t>
  </si>
  <si>
    <t>Stratospheric ozone depletion</t>
  </si>
  <si>
    <t>Terrestrial acidification</t>
  </si>
  <si>
    <t>Terrestrial ecotoxicity</t>
  </si>
  <si>
    <t>Water consumption</t>
  </si>
  <si>
    <t>Same for all scenarios</t>
  </si>
  <si>
    <t>Carbon black</t>
  </si>
  <si>
    <t>GLO</t>
  </si>
  <si>
    <t>g/kWh</t>
  </si>
  <si>
    <t>kg</t>
  </si>
  <si>
    <t>PP</t>
  </si>
  <si>
    <t>PE</t>
  </si>
  <si>
    <t>PET</t>
  </si>
  <si>
    <t>Injection moulding</t>
  </si>
  <si>
    <t>Fibre glass</t>
  </si>
  <si>
    <t>EG</t>
  </si>
  <si>
    <t>DI water</t>
  </si>
  <si>
    <t>RoW</t>
  </si>
  <si>
    <t>BMS-integrated circuit</t>
  </si>
  <si>
    <t>BMS-copper</t>
  </si>
  <si>
    <t>Use</t>
  </si>
  <si>
    <t>BMS-chromium steel 18/8</t>
  </si>
  <si>
    <t>wire drawing, Cu</t>
  </si>
  <si>
    <t>Sheet rolling, Chromium steel</t>
  </si>
  <si>
    <t>Decarbonised Water</t>
  </si>
  <si>
    <t>Wastewater treatment</t>
  </si>
  <si>
    <t>L/kWh</t>
  </si>
  <si>
    <t>Nitrogen</t>
  </si>
  <si>
    <t>Steam</t>
  </si>
  <si>
    <t>MnSO4</t>
  </si>
  <si>
    <t>-</t>
  </si>
  <si>
    <t>Al2(SO4)3</t>
  </si>
  <si>
    <t>NaOH</t>
  </si>
  <si>
    <t>Ammonia</t>
  </si>
  <si>
    <t>RNA</t>
  </si>
  <si>
    <t>Oxygen</t>
  </si>
  <si>
    <t>US EV fleet case</t>
  </si>
  <si>
    <t>Synthetic Graphite</t>
  </si>
  <si>
    <t>EU</t>
  </si>
  <si>
    <t>PVDF (cathode)</t>
  </si>
  <si>
    <t>China</t>
  </si>
  <si>
    <t>Japan</t>
  </si>
  <si>
    <t>Korea</t>
  </si>
  <si>
    <t>PVDF (anode)</t>
  </si>
  <si>
    <t>US</t>
  </si>
  <si>
    <t>NMP (cathode)</t>
  </si>
  <si>
    <t>NMP (anode)</t>
  </si>
  <si>
    <t>LiPF6</t>
  </si>
  <si>
    <t>lithium hexafluorophosphate production | lithium hexafluorophosphate | Cutoff, CN</t>
  </si>
  <si>
    <t>lithium hexafluorophosphate production | lithium hexafluorophosphate | Cutoff, JP</t>
  </si>
  <si>
    <t>lithium hexafluorophosphate production | lithium hexafluorophosphate | Cutoff, KR</t>
  </si>
  <si>
    <t>lithium hexafluorophosphate production | lithium hexafluorophosphate | Cutoff, RoW</t>
  </si>
  <si>
    <t>EC</t>
  </si>
  <si>
    <t>ethylene carbonate production | ethylene carbonate | Cutoff, CN</t>
  </si>
  <si>
    <t>ethylene carbonate production | ethylene carbonate | Cutoff, JP</t>
  </si>
  <si>
    <t>ethylene carbonate production | ethylene carbonate | Cutoff, KR</t>
  </si>
  <si>
    <t>ethylene carbonate production | ethylene carbonate | Cutoff, RoW</t>
  </si>
  <si>
    <t>DMC</t>
  </si>
  <si>
    <t>dimethyl carbonate production | dimethyl carbonate | Cutoff, CN</t>
  </si>
  <si>
    <t>dimethyl carbonate production | dimethyl carbonate | Cutoff, JP</t>
  </si>
  <si>
    <t>dimethyl carbonate production | dimethyl carbonate | Cutoff, KR</t>
  </si>
  <si>
    <t>dimethyl carbonate production | dimethyl carbonate | Cutoff, RoW</t>
  </si>
  <si>
    <t>Al</t>
  </si>
  <si>
    <t>market for aluminium, wrought alloy | aluminium, wrought alloy | Cutoff, GLO</t>
  </si>
  <si>
    <t>Sheet rolling, Al</t>
  </si>
  <si>
    <t>market for sheet rolling, aluminium | sheet rolling, aluminium | Cutoff, U</t>
  </si>
  <si>
    <t>Cu</t>
  </si>
  <si>
    <t>market for copper, cathode | copper, cathode | Cutoff, GLO</t>
  </si>
  <si>
    <t>Sheet rolling, Cu</t>
  </si>
  <si>
    <t>market for sheet rolling, copper | sheet rolling, copper | Cutoff, GLO</t>
  </si>
  <si>
    <t>Steel</t>
  </si>
  <si>
    <t>market for reinforcing steel | reinforcing steel | Cutoff, GLO</t>
  </si>
  <si>
    <t>Sheet rolling, Steel</t>
  </si>
  <si>
    <t>market for sheet rolling, steel | sheet rolling, steel | Cutoff, GLO</t>
  </si>
  <si>
    <t>Australia</t>
  </si>
  <si>
    <t>Chile</t>
  </si>
  <si>
    <t>Argentina</t>
  </si>
  <si>
    <t>Li2CO3 (refining)</t>
  </si>
  <si>
    <t>lithium carbonate production, from concentrated brine | lithium carbonate | Cutoff, CL</t>
  </si>
  <si>
    <t>lithium carbonate production, from concentrated brine | lithium carbonate | Cutoff, CN</t>
  </si>
  <si>
    <t>lithium carbonate production, from concentrated brine | lithium carbonate | Cutoff, AR</t>
  </si>
  <si>
    <t>LiOH (refining)</t>
  </si>
  <si>
    <t>lithium hydroxide production | lithium hydroxide | Cutoff, CL</t>
  </si>
  <si>
    <t>lithium hydroxide production | lithium hydroxide | Cutoff, CN</t>
  </si>
  <si>
    <t>lithium hydroxide production | lithium hydroxide | Cutoff, AR</t>
  </si>
  <si>
    <t>NiSO4 (refining)</t>
  </si>
  <si>
    <t>Russia</t>
  </si>
  <si>
    <t>nickel sulfate production | nickel sulfate | Cutoff, RU</t>
  </si>
  <si>
    <t>nickel sulfate production | nickel sulfate | Cutoff, CN</t>
  </si>
  <si>
    <t>nickel sulfate production | nickel sulfate | Cutoff, JP</t>
  </si>
  <si>
    <t>Canada</t>
  </si>
  <si>
    <t>nickel sulfate production | nickel sulfate | Cutoff, CA</t>
  </si>
  <si>
    <t>nickel sulfate production | nickel sulfate | Cutoff, GLO</t>
  </si>
  <si>
    <t>CoSO4 (refining)</t>
  </si>
  <si>
    <t>Cobalt sulfate production, CN</t>
  </si>
  <si>
    <t>Finland</t>
  </si>
  <si>
    <t>Cobalt sulfate production, Fl</t>
  </si>
  <si>
    <t>Cobalt sulfate production, CA</t>
  </si>
  <si>
    <t>Norway</t>
  </si>
  <si>
    <t>Cobalt sulfate production, NO</t>
  </si>
  <si>
    <t>Cobalt sulfate production, RoW</t>
  </si>
  <si>
    <t>Electricity (cathode)</t>
  </si>
  <si>
    <t>kWh/kWh</t>
  </si>
  <si>
    <t>market group for electricity, low voltage | electricity, low voltage | Cutoff, CN</t>
  </si>
  <si>
    <t>kWh</t>
  </si>
  <si>
    <t>market for electricity, low voltage | electricity, low voltage | Cutoff, JP</t>
  </si>
  <si>
    <t>market for electricity, low voltage | electricity, low voltage | Cutoff, KR</t>
  </si>
  <si>
    <t>market group for electricity, low voltage | electricity, low voltage | Cutoff, GLO</t>
  </si>
  <si>
    <t>Electricity (anode)</t>
  </si>
  <si>
    <t>market group for electricity, low voltage | electricity, low voltage | Cutoff, US</t>
  </si>
  <si>
    <t>Electricity (EV,cell)</t>
  </si>
  <si>
    <t>Poland</t>
  </si>
  <si>
    <t>market for electricity, low voltage | electricity, low voltage | Cutoff, PL</t>
  </si>
  <si>
    <t>Hungary</t>
  </si>
  <si>
    <t>market for electricity, low voltage | electricity, low voltage | Cutoff, HU</t>
  </si>
  <si>
    <t>MI, US</t>
  </si>
  <si>
    <t>market for electricity, low voltage | electricity, low voltage | Cutoff, US-RFC</t>
  </si>
  <si>
    <t>TN, US</t>
  </si>
  <si>
    <t>market for electricity, low voltage | electricity, low voltage | Cutoff, US-SERC</t>
  </si>
  <si>
    <t>NV, US</t>
  </si>
  <si>
    <t>market for electricity, low voltage | electricity, low voltage | Cutoff, US-WECC</t>
  </si>
  <si>
    <t>Electricity (PHEV,cell)</t>
  </si>
  <si>
    <t>Electricity (EV,pack)</t>
  </si>
  <si>
    <t>Belgium</t>
  </si>
  <si>
    <t>market for electricity, low voltage | electricity, low voltage | Cutoff, BE</t>
  </si>
  <si>
    <t>CA, US</t>
  </si>
  <si>
    <t>Electricity (PHEV,pack)</t>
  </si>
  <si>
    <t>Germany</t>
  </si>
  <si>
    <t>market for electricity, low voltage | electricity, low voltage | Cutoff, DE</t>
  </si>
  <si>
    <t>Heat (cathode)</t>
  </si>
  <si>
    <t>MJ/kWh</t>
  </si>
  <si>
    <t>heat production, natural gas, at industrial furnace &gt;100kW | heat, district or industrial, natural gas | Cutoff, CN</t>
  </si>
  <si>
    <t>heat production, natural gas, at industrial furnace &gt;100kW | heat, district or industrial, natural gas | Cutoff, JP</t>
  </si>
  <si>
    <t>heat production, natural gas, at industrial furnace &gt;100kW | heat, district or industrial, natural gas | Cutoff, KR</t>
  </si>
  <si>
    <t>heat production, natural gas, at industrial furnace &gt;100kW | heat, district or industrial, natural gas | Cutoff, RoW</t>
  </si>
  <si>
    <t>Heat (anode)</t>
  </si>
  <si>
    <t>heat production, natural gas, at industrial furnace &gt;100kW | heat, district or industrial, natural gas | Cutoff, US</t>
  </si>
  <si>
    <t>Heat (EV,cell)</t>
  </si>
  <si>
    <t>heat production, natural gas, at industrial furnace &gt;100kW | heat, district or industrial, natural gas | Cutoff, PL</t>
  </si>
  <si>
    <t>heat production, natural gas, at industrial furnace &gt;100kW | heat, district or industrial, natural gas | Cutoff, HU</t>
  </si>
  <si>
    <t>heat production, natural gas, at industrial furnace &gt;100kW | heat, district or industrial, natural gas | Cutoff, US-RFC</t>
  </si>
  <si>
    <t>heat production, natural gas, at industrial furnace &gt;100kW | heat, district or industrial, natural gas | Cutoff, US-SERC</t>
  </si>
  <si>
    <t>heat production, natural gas, at industrial furnace &gt;100kW | heat, district or industrial, natural gas | Cutoff, US-WECC</t>
  </si>
  <si>
    <t>Heat (PHEV,cell)</t>
  </si>
  <si>
    <t>Heat (EV,pack)</t>
  </si>
  <si>
    <t>heat production, natural gas, at industrial furnace &gt;100kW | heat, district or industrial, natural gas | Cutoff, BE</t>
  </si>
  <si>
    <t>Heat (PHEV,pack)</t>
  </si>
  <si>
    <t>heat production, natural gas, at industrial furnace &gt;100kW | heat, district or industrial, natural gas | Cutoff, DE</t>
  </si>
  <si>
    <t>Domestic manufacturing scenario</t>
  </si>
  <si>
    <t>Synthesis Graphite_US</t>
  </si>
  <si>
    <t>PVDF</t>
  </si>
  <si>
    <t>polyvinylfluoride production | polyvinylfluoride | Cutoff, US</t>
  </si>
  <si>
    <t>NMP</t>
  </si>
  <si>
    <t>N-methyl-2-pyrrolidone production | N-methyl-2-pyrrolidone | Cutoff</t>
  </si>
  <si>
    <t>lithium hexafluorophosphate production | lithium hexafluorophosphate | Cutoff, US</t>
  </si>
  <si>
    <t>ethylene carbonate production | ethylene carbonate | Cutoff, US</t>
  </si>
  <si>
    <t>dimethyl carbonate production | dimethyl carbonate | Cutoff, US</t>
  </si>
  <si>
    <t>US domestic production</t>
  </si>
  <si>
    <t>US import from Canada</t>
  </si>
  <si>
    <t>US import from Russia</t>
  </si>
  <si>
    <t>US import from United Arab Emirates</t>
  </si>
  <si>
    <t>US import from China</t>
  </si>
  <si>
    <t>US import from RoW</t>
  </si>
  <si>
    <t>sheet rolling, aluminium | sheet rolling, aluminium | Cutoff</t>
  </si>
  <si>
    <t>US import from Chile</t>
  </si>
  <si>
    <t>US import from Mexico</t>
  </si>
  <si>
    <t>sheet rolling, copper | sheet rolling, copper | Cutoff</t>
  </si>
  <si>
    <t>US import from Brazil</t>
  </si>
  <si>
    <t>US import from Korea</t>
  </si>
  <si>
    <t>sheet rolling, steel | sheet rolling, steel | Cutoff</t>
  </si>
  <si>
    <t>lithium carbonate production, from concentrated brine | lithium carbonate | Cutoff, US</t>
  </si>
  <si>
    <t>market for lithium carbonate | lithium carbonate | Cutoff, GLO</t>
  </si>
  <si>
    <t>lithium hydroxide production | lithium hydroxide | Cutoff, US</t>
  </si>
  <si>
    <t>market for lithium hydroxide | lithium hydroxide | Cutoff, GLO</t>
  </si>
  <si>
    <t>nickel sulfate production | nickel sulfate | Cutoff, US</t>
  </si>
  <si>
    <t>nickel sulfate production | nickel sulfate | Cutoff, NO</t>
  </si>
  <si>
    <t>nickel sulfate production | nickel sulfate | Cutoff, AU</t>
  </si>
  <si>
    <t>nickel sulfate production | nickel sulfate | Cutoff, FI</t>
  </si>
  <si>
    <t>Cobalt sulfate production, US</t>
  </si>
  <si>
    <t>Cobalt sulfate production, JP</t>
  </si>
  <si>
    <t>Oversea manufacturing scenario</t>
  </si>
  <si>
    <t>market group for transport, freight, lorry, unspecified | transport, freight, lorry, unspecified | Cutoff, GLO</t>
  </si>
  <si>
    <t>transport, freight, sea, ferry | transport, freight, sea, ferry | Cutoff</t>
  </si>
  <si>
    <t>Road</t>
  </si>
  <si>
    <t>kg/kWh</t>
  </si>
  <si>
    <t>Sea</t>
  </si>
  <si>
    <t>Graphite</t>
  </si>
  <si>
    <t>NiSO4</t>
  </si>
  <si>
    <t>CoSO4</t>
  </si>
  <si>
    <t>Plastics</t>
  </si>
  <si>
    <t>Fiber glass</t>
  </si>
  <si>
    <t>Coolant</t>
  </si>
  <si>
    <t>BMS</t>
  </si>
  <si>
    <t>Decarbonised water</t>
  </si>
  <si>
    <t>Li2CO3</t>
  </si>
  <si>
    <t>LiOH</t>
  </si>
  <si>
    <t>Assembly</t>
  </si>
  <si>
    <t>U.S. PEV fleet case</t>
  </si>
  <si>
    <t>U.S. manufacturing scenario</t>
  </si>
  <si>
    <t>PHEV-NMC622</t>
  </si>
  <si>
    <t>PHEV-NCA</t>
  </si>
  <si>
    <t>Transport</t>
  </si>
  <si>
    <t>Carbon footprint</t>
  </si>
  <si>
    <t>kg co2 eq.</t>
  </si>
  <si>
    <t>PMFP</t>
  </si>
  <si>
    <t>FFP</t>
  </si>
  <si>
    <t>FETP</t>
  </si>
  <si>
    <t>FEP</t>
  </si>
  <si>
    <t>GWP</t>
  </si>
  <si>
    <t>HTPc</t>
  </si>
  <si>
    <t>HTPnc</t>
  </si>
  <si>
    <t>IRP</t>
  </si>
  <si>
    <t>LOP</t>
  </si>
  <si>
    <t>METP</t>
  </si>
  <si>
    <t>MEP</t>
  </si>
  <si>
    <t>SOP</t>
  </si>
  <si>
    <t>HOFP</t>
  </si>
  <si>
    <t>EOFP</t>
  </si>
  <si>
    <t>ODP</t>
  </si>
  <si>
    <t>TAP</t>
  </si>
  <si>
    <t>TETP</t>
  </si>
  <si>
    <t>WCP</t>
  </si>
  <si>
    <t>Carbon
footprint</t>
  </si>
  <si>
    <t>"</t>
  </si>
  <si>
    <t>rgb(</t>
  </si>
  <si>
    <t>,</t>
  </si>
  <si>
    <t>)</t>
  </si>
  <si>
    <t>"rgb(167,5,254)",</t>
  </si>
  <si>
    <t>"rgb(42,139,254)",</t>
  </si>
  <si>
    <t>"rgb(139,100,0)",</t>
  </si>
  <si>
    <t>"rgb(120,42,182)",</t>
  </si>
  <si>
    <t>"rgb(87,84,90)",</t>
  </si>
  <si>
    <t>"rgb(26,133,86)",</t>
  </si>
  <si>
    <t>"rgb(22,255,50)",</t>
  </si>
  <si>
    <t>"rgb(247,225,160)",</t>
  </si>
  <si>
    <t>"rgb(226,226,226)",</t>
  </si>
  <si>
    <t>"rgb(28,190,79)",</t>
  </si>
  <si>
    <t>"rgb(196,69,28)",</t>
  </si>
  <si>
    <t>"rgb(222,160,253)",</t>
  </si>
  <si>
    <t>"rgb(254,0,250)",</t>
  </si>
  <si>
    <t>"rgb(43,93,152)",</t>
  </si>
  <si>
    <t>"rgb(254,175,22)",</t>
  </si>
  <si>
    <t>"rgb(248,161,159)",</t>
  </si>
  <si>
    <t>"rgb(144,173,28)",</t>
  </si>
  <si>
    <t>"rgb(246,34,46)",</t>
  </si>
  <si>
    <t>"rgb(28,255,206)",</t>
  </si>
  <si>
    <t>"rgb(46,217,255)",</t>
  </si>
  <si>
    <t>"rgb(177,13,161)",</t>
  </si>
  <si>
    <t>"rgb(192,117,166)",</t>
  </si>
  <si>
    <t>"rgb(252,28,191)",</t>
  </si>
  <si>
    <t>"rgb(176,0,104)",</t>
  </si>
  <si>
    <t>"rgb(251,228,38)",</t>
  </si>
  <si>
    <t>"rgb(250,0,135)",</t>
  </si>
  <si>
    <t>U.S. EV fleet case</t>
  </si>
  <si>
    <t>Ally-shoring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</si>
</sst>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3" x14ac:knownFonts="1"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 applyFill="1"/>
    <xf numFmtId="9" fontId="0" fillId="0" borderId="0" xfId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/>
    <xf numFmtId="11" fontId="0" fillId="0" borderId="0" xfId="0" applyNumberFormat="1" applyFont="1" applyFill="1"/>
    <xf numFmtId="9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/>
    <xf numFmtId="9" fontId="0" fillId="0" borderId="0" xfId="0" applyNumberFormat="1" applyFont="1" applyFill="1"/>
    <xf numFmtId="164" fontId="0" fillId="0" borderId="0" xfId="0" applyNumberFormat="1" applyFont="1" applyFill="1"/>
    <xf numFmtId="9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11" fontId="0" fillId="0" borderId="0" xfId="1" applyNumberFormat="1" applyFont="1" applyFill="1"/>
    <xf numFmtId="2" fontId="0" fillId="0" borderId="0" xfId="1" applyNumberFormat="1" applyFont="1" applyFill="1"/>
    <xf numFmtId="0" fontId="0" fillId="0" borderId="0" xfId="0" applyFont="1" applyFill="1" applyAlignment="1">
      <alignment horizontal="center"/>
    </xf>
    <xf numFmtId="11" fontId="0" fillId="0" borderId="0" xfId="0" applyNumberFormat="1" applyFont="1" applyFill="1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5" xfId="0" applyFont="1" applyFill="1" applyBorder="1"/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8" xfId="0" applyFont="1" applyFill="1" applyBorder="1"/>
    <xf numFmtId="9" fontId="0" fillId="0" borderId="2" xfId="0" applyNumberFormat="1" applyFont="1" applyFill="1" applyBorder="1"/>
    <xf numFmtId="9" fontId="0" fillId="0" borderId="3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6" xfId="0" applyFont="1" applyFill="1" applyBorder="1"/>
    <xf numFmtId="9" fontId="0" fillId="0" borderId="0" xfId="1" applyFont="1" applyFill="1" applyBorder="1"/>
    <xf numFmtId="9" fontId="0" fillId="0" borderId="5" xfId="1" applyFont="1" applyFill="1" applyBorder="1"/>
    <xf numFmtId="9" fontId="0" fillId="0" borderId="7" xfId="1" applyFont="1" applyFill="1" applyBorder="1"/>
    <xf numFmtId="9" fontId="0" fillId="0" borderId="8" xfId="1" applyFont="1" applyFill="1" applyBorder="1"/>
    <xf numFmtId="165" fontId="0" fillId="0" borderId="0" xfId="1" applyNumberFormat="1" applyFont="1" applyFill="1" applyBorder="1"/>
    <xf numFmtId="165" fontId="0" fillId="0" borderId="7" xfId="1" applyNumberFormat="1" applyFont="1" applyFill="1" applyBorder="1"/>
    <xf numFmtId="10" fontId="0" fillId="0" borderId="7" xfId="1" applyNumberFormat="1" applyFont="1" applyFill="1" applyBorder="1"/>
    <xf numFmtId="0" fontId="0" fillId="0" borderId="1" xfId="0" applyFont="1" applyFill="1" applyBorder="1" applyAlignment="1">
      <alignment horizontal="center" wrapText="1"/>
    </xf>
    <xf numFmtId="9" fontId="0" fillId="0" borderId="2" xfId="1" applyFont="1" applyFill="1" applyBorder="1"/>
    <xf numFmtId="9" fontId="0" fillId="0" borderId="3" xfId="1" applyFont="1" applyFill="1" applyBorder="1"/>
    <xf numFmtId="0" fontId="0" fillId="0" borderId="4" xfId="0" applyFont="1" applyFill="1" applyBorder="1" applyAlignment="1">
      <alignment horizontal="center" wrapText="1"/>
    </xf>
    <xf numFmtId="0" fontId="0" fillId="0" borderId="6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_supply%20chain_0817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V Sales Final 2019"/>
      <sheetName val="2019 U.S. consumption"/>
      <sheetName val="CSS"/>
      <sheetName val="Unit factors"/>
      <sheetName val="Sankey"/>
      <sheetName val="Sheet1"/>
      <sheetName val="Unit factor_2019"/>
      <sheetName val="Unit factor_2025"/>
      <sheetName val="Unit factor_2030"/>
      <sheetName val="Unit factor_2035"/>
      <sheetName val="Unit factor_2040"/>
      <sheetName val="Unit factor_2045"/>
      <sheetName val="Unit factor_2050"/>
      <sheetName val="LIB components"/>
      <sheetName val="LIB Maf LCIA"/>
      <sheetName val="LIB Maf LCI"/>
      <sheetName val="Unit factor_selected"/>
      <sheetName val="EV proj_ally shoring"/>
      <sheetName val="EV proj_reshoring"/>
      <sheetName val="EV proj_BAU"/>
      <sheetName val="Transport_projected"/>
      <sheetName val="LCI"/>
      <sheetName val="Figures"/>
      <sheetName val="Sheet9"/>
      <sheetName val="Breakdown"/>
      <sheetName val="LCIA_ally-shoring"/>
      <sheetName val="LCIA_reshoring"/>
      <sheetName val="LCIA_BAU"/>
      <sheetName val="Transport"/>
      <sheetName val="LCIA_TAU"/>
      <sheetName val="TEA"/>
      <sheetName val="Tariff"/>
      <sheetName val="Raw material trading"/>
      <sheetName val="Cathode active material cost"/>
      <sheetName val="Elec proj"/>
      <sheetName val="Sheet2"/>
      <sheetName val="Sheet6"/>
      <sheetName val="LCIA US"/>
      <sheetName val="LCIA China"/>
      <sheetName val="LCIA Europe"/>
      <sheetName val="LCIA Japan"/>
      <sheetName val="LCIA Korea"/>
      <sheetName val="IMF"/>
      <sheetName val="Figure"/>
      <sheetName val="Use"/>
      <sheetName val="Conden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3" t="str">
            <v>US</v>
          </cell>
          <cell r="C3">
            <v>0.1</v>
          </cell>
        </row>
        <row r="4">
          <cell r="A4" t="str">
            <v>China</v>
          </cell>
          <cell r="C4">
            <v>0.65</v>
          </cell>
        </row>
        <row r="5">
          <cell r="A5" t="str">
            <v>Japan</v>
          </cell>
          <cell r="C5">
            <v>0.19</v>
          </cell>
        </row>
        <row r="6">
          <cell r="A6" t="str">
            <v>Korea</v>
          </cell>
          <cell r="C6">
            <v>0.06</v>
          </cell>
        </row>
        <row r="7">
          <cell r="C7">
            <v>0</v>
          </cell>
        </row>
      </sheetData>
      <sheetData sheetId="14">
        <row r="3">
          <cell r="M3">
            <v>0.3</v>
          </cell>
          <cell r="N3">
            <v>0.17</v>
          </cell>
          <cell r="O3">
            <v>0.41</v>
          </cell>
          <cell r="Q3">
            <v>0.11</v>
          </cell>
        </row>
        <row r="6">
          <cell r="Q6">
            <v>0.11</v>
          </cell>
        </row>
        <row r="7">
          <cell r="M7">
            <v>0.46</v>
          </cell>
        </row>
        <row r="8">
          <cell r="M8">
            <v>0.16</v>
          </cell>
        </row>
        <row r="9">
          <cell r="N9">
            <v>0.13</v>
          </cell>
        </row>
        <row r="10">
          <cell r="N10">
            <v>0.11</v>
          </cell>
        </row>
        <row r="11">
          <cell r="O11">
            <v>0.11</v>
          </cell>
          <cell r="Q11">
            <v>0.17</v>
          </cell>
        </row>
        <row r="12">
          <cell r="O12">
            <v>0.08</v>
          </cell>
        </row>
        <row r="13">
          <cell r="O13">
            <v>0.08</v>
          </cell>
        </row>
        <row r="15">
          <cell r="Q15">
            <v>0.13</v>
          </cell>
        </row>
        <row r="20">
          <cell r="D20">
            <v>0.65</v>
          </cell>
          <cell r="E20">
            <v>0.79</v>
          </cell>
          <cell r="F20">
            <v>0.51</v>
          </cell>
          <cell r="G20">
            <v>0.21999999999999997</v>
          </cell>
        </row>
        <row r="21">
          <cell r="D21">
            <v>0.35</v>
          </cell>
          <cell r="E21">
            <v>0.21</v>
          </cell>
          <cell r="F21">
            <v>0.49</v>
          </cell>
          <cell r="G21">
            <v>0.78</v>
          </cell>
        </row>
        <row r="94">
          <cell r="D94">
            <v>0.38</v>
          </cell>
          <cell r="E94">
            <v>0.38</v>
          </cell>
        </row>
        <row r="95">
          <cell r="F95">
            <v>0.25</v>
          </cell>
        </row>
        <row r="96">
          <cell r="D96">
            <v>0.49</v>
          </cell>
          <cell r="E96">
            <v>0.33</v>
          </cell>
        </row>
        <row r="98">
          <cell r="D98">
            <v>0.84</v>
          </cell>
          <cell r="E98">
            <v>1.01</v>
          </cell>
          <cell r="F98">
            <v>1.29</v>
          </cell>
        </row>
        <row r="99">
          <cell r="D99">
            <v>0.34</v>
          </cell>
          <cell r="E99">
            <v>0.34</v>
          </cell>
          <cell r="F99">
            <v>0.25</v>
          </cell>
        </row>
        <row r="100">
          <cell r="F100">
            <v>8.5999999999999993E-2</v>
          </cell>
        </row>
        <row r="103">
          <cell r="D103">
            <v>0.87</v>
          </cell>
          <cell r="E103">
            <v>0.87</v>
          </cell>
          <cell r="F103">
            <v>0.84</v>
          </cell>
        </row>
        <row r="104">
          <cell r="D104">
            <v>0.06</v>
          </cell>
          <cell r="E104">
            <v>0.06</v>
          </cell>
          <cell r="F104">
            <v>0.35</v>
          </cell>
        </row>
        <row r="105">
          <cell r="F105">
            <v>0.04</v>
          </cell>
        </row>
        <row r="106">
          <cell r="D106">
            <v>0.64</v>
          </cell>
          <cell r="E106">
            <v>0.64</v>
          </cell>
          <cell r="F106">
            <v>0.64</v>
          </cell>
        </row>
      </sheetData>
      <sheetData sheetId="15">
        <row r="45">
          <cell r="AQ45">
            <v>1711.0383022884803</v>
          </cell>
          <cell r="AR45">
            <v>1571.9970161059441</v>
          </cell>
          <cell r="AS45">
            <v>1956.4489454103393</v>
          </cell>
          <cell r="AT45">
            <v>2242.7195778610921</v>
          </cell>
          <cell r="AU45">
            <v>1703.7463178619309</v>
          </cell>
          <cell r="AV45">
            <v>1556.9607666216134</v>
          </cell>
        </row>
        <row r="46">
          <cell r="AQ46">
            <v>35.656807684405464</v>
          </cell>
          <cell r="AR46">
            <v>32.739699777963239</v>
          </cell>
          <cell r="AS46">
            <v>40.794432669732835</v>
          </cell>
          <cell r="AT46">
            <v>46.687139811850763</v>
          </cell>
          <cell r="AU46">
            <v>35.538745143790933</v>
          </cell>
          <cell r="AV46">
            <v>32.261747364001643</v>
          </cell>
        </row>
        <row r="47">
          <cell r="AI47">
            <v>35.656807684405464</v>
          </cell>
          <cell r="AJ47">
            <v>32.739699777963239</v>
          </cell>
          <cell r="AK47">
            <v>40.794432669732835</v>
          </cell>
          <cell r="AL47">
            <v>46.687139811850763</v>
          </cell>
          <cell r="AM47">
            <v>35.538745143790933</v>
          </cell>
          <cell r="AN47">
            <v>32.261747364001643</v>
          </cell>
          <cell r="AQ47">
            <v>56.513699740322991</v>
          </cell>
          <cell r="AR47">
            <v>54.048230741975814</v>
          </cell>
          <cell r="AS47">
            <v>61.689142085937462</v>
          </cell>
          <cell r="AT47">
            <v>100.79808791615154</v>
          </cell>
          <cell r="AU47">
            <v>56.961066415784089</v>
          </cell>
          <cell r="AV47">
            <v>54.3588345996192</v>
          </cell>
        </row>
        <row r="48">
          <cell r="AI48">
            <v>17.115267688514621</v>
          </cell>
          <cell r="AJ48">
            <v>15.715055893422356</v>
          </cell>
          <cell r="AK48">
            <v>19.581327681471759</v>
          </cell>
          <cell r="AL48">
            <v>22.409827109688372</v>
          </cell>
          <cell r="AM48">
            <v>17.058597669019647</v>
          </cell>
          <cell r="AN48">
            <v>15.485638734720785</v>
          </cell>
          <cell r="AQ48">
            <v>106.28846091382303</v>
          </cell>
          <cell r="AR48">
            <v>95.483618684995676</v>
          </cell>
          <cell r="AS48">
            <v>121.67022742104677</v>
          </cell>
          <cell r="AT48">
            <v>188.47762822616622</v>
          </cell>
          <cell r="AU48">
            <v>177.47528993980998</v>
          </cell>
          <cell r="AV48">
            <v>345.78506921046989</v>
          </cell>
        </row>
        <row r="49">
          <cell r="AQ49">
            <v>1021.6959201117761</v>
          </cell>
          <cell r="AR49">
            <v>1043.634439959874</v>
          </cell>
          <cell r="AS49">
            <v>1024.6061353653165</v>
          </cell>
          <cell r="AT49">
            <v>1027.7740769582181</v>
          </cell>
          <cell r="AU49">
            <v>1050.5379698429485</v>
          </cell>
          <cell r="AV49">
            <v>1089.828342460658</v>
          </cell>
        </row>
        <row r="50">
          <cell r="AQ50">
            <v>251.26930113745487</v>
          </cell>
          <cell r="AR50">
            <v>226.02072046905892</v>
          </cell>
          <cell r="AS50">
            <v>290.20602392279301</v>
          </cell>
          <cell r="AT50">
            <v>457.64123266238369</v>
          </cell>
          <cell r="AU50">
            <v>432.68387813650332</v>
          </cell>
          <cell r="AV50">
            <v>849.99567081640896</v>
          </cell>
        </row>
        <row r="51">
          <cell r="AI51">
            <v>20.856892055917527</v>
          </cell>
          <cell r="AJ51">
            <v>21.308530964012576</v>
          </cell>
          <cell r="AK51">
            <v>20.894709416204623</v>
          </cell>
          <cell r="AL51">
            <v>54.110948104300782</v>
          </cell>
          <cell r="AM51">
            <v>21.422321271993152</v>
          </cell>
          <cell r="AN51">
            <v>22.097087235617558</v>
          </cell>
          <cell r="AQ51">
            <v>89.915708301460711</v>
          </cell>
          <cell r="AR51">
            <v>86.029281405675988</v>
          </cell>
          <cell r="AS51">
            <v>93.250742451040253</v>
          </cell>
          <cell r="AT51">
            <v>168.47816503359061</v>
          </cell>
          <cell r="AU51">
            <v>144.38512175186958</v>
          </cell>
          <cell r="AV51">
            <v>156.53844288139706</v>
          </cell>
        </row>
        <row r="52">
          <cell r="AI52">
            <v>10.011308186840415</v>
          </cell>
          <cell r="AJ52">
            <v>10.228094862726039</v>
          </cell>
          <cell r="AK52">
            <v>10.029460519778221</v>
          </cell>
          <cell r="AL52">
            <v>25.973255090064381</v>
          </cell>
          <cell r="AM52">
            <v>10.282714210556714</v>
          </cell>
          <cell r="AN52">
            <v>10.60660187309643</v>
          </cell>
          <cell r="AQ52">
            <v>165.68804883127262</v>
          </cell>
          <cell r="AR52">
            <v>158.52651386199861</v>
          </cell>
          <cell r="AS52">
            <v>171.83353009887134</v>
          </cell>
          <cell r="AT52">
            <v>310.45541388050526</v>
          </cell>
          <cell r="AU52">
            <v>266.05906304076092</v>
          </cell>
          <cell r="AV52">
            <v>288.45403832161048</v>
          </cell>
        </row>
        <row r="53">
          <cell r="AQ53">
            <v>165.68804883127262</v>
          </cell>
          <cell r="AR53">
            <v>158.52651386199861</v>
          </cell>
          <cell r="AS53">
            <v>171.83353009887134</v>
          </cell>
          <cell r="AT53">
            <v>310.45541388050526</v>
          </cell>
          <cell r="AU53">
            <v>266.05906304076092</v>
          </cell>
          <cell r="AV53">
            <v>288.45403832161048</v>
          </cell>
        </row>
        <row r="54">
          <cell r="AQ54">
            <v>25.025669885542364</v>
          </cell>
          <cell r="AR54">
            <v>22.463539200125947</v>
          </cell>
          <cell r="AS54">
            <v>35.324064350821182</v>
          </cell>
          <cell r="AT54">
            <v>44.524548956010541</v>
          </cell>
          <cell r="AU54">
            <v>41.834042596681968</v>
          </cell>
          <cell r="AV54">
            <v>81.053324555628691</v>
          </cell>
        </row>
        <row r="55">
          <cell r="AQ55">
            <v>6.2564174713855909</v>
          </cell>
          <cell r="AR55">
            <v>5.6158848000314867</v>
          </cell>
          <cell r="AS55">
            <v>8.8310160877052954</v>
          </cell>
          <cell r="AT55">
            <v>11.131137239002635</v>
          </cell>
          <cell r="AU55">
            <v>10.458510649170492</v>
          </cell>
          <cell r="AV55">
            <v>20.263331138907176</v>
          </cell>
        </row>
        <row r="56">
          <cell r="AQ56">
            <v>33.323809472424266</v>
          </cell>
          <cell r="AR56">
            <v>32.379456802042043</v>
          </cell>
          <cell r="AS56">
            <v>42.905027932960891</v>
          </cell>
          <cell r="AT56">
            <v>76.843665112507608</v>
          </cell>
          <cell r="AU56">
            <v>69.084997331811024</v>
          </cell>
          <cell r="AV56">
            <v>89.032258064516142</v>
          </cell>
        </row>
        <row r="57">
          <cell r="AQ57">
            <v>110.64045469533207</v>
          </cell>
          <cell r="AR57">
            <v>107.26458142591432</v>
          </cell>
          <cell r="AS57">
            <v>142.79329608938548</v>
          </cell>
          <cell r="AT57">
            <v>253.39168862760997</v>
          </cell>
          <cell r="AU57">
            <v>230.30243611859166</v>
          </cell>
          <cell r="AV57">
            <v>298.06451612903231</v>
          </cell>
        </row>
        <row r="58">
          <cell r="AQ58">
            <v>59.414009234660185</v>
          </cell>
          <cell r="AR58">
            <v>57.278460966108504</v>
          </cell>
          <cell r="AS58">
            <v>70.590397675977641</v>
          </cell>
          <cell r="AT58">
            <v>145.80198390460978</v>
          </cell>
          <cell r="AU58">
            <v>131.79817264349271</v>
          </cell>
          <cell r="AV58">
            <v>173.55421625806451</v>
          </cell>
        </row>
        <row r="59">
          <cell r="AQ59">
            <v>9.2421792142804726</v>
          </cell>
          <cell r="AR59">
            <v>8.9099828169502118</v>
          </cell>
          <cell r="AS59">
            <v>10.9807285273743</v>
          </cell>
          <cell r="AT59">
            <v>22.68030860738374</v>
          </cell>
          <cell r="AU59">
            <v>20.501937966765531</v>
          </cell>
          <cell r="AV59">
            <v>26.99732252903226</v>
          </cell>
        </row>
        <row r="60">
          <cell r="AQ60">
            <v>3.9609339489773454</v>
          </cell>
          <cell r="AR60">
            <v>3.8185640644072327</v>
          </cell>
          <cell r="AS60">
            <v>4.7060265117318441</v>
          </cell>
          <cell r="AT60">
            <v>9.7201322603073184</v>
          </cell>
          <cell r="AU60">
            <v>8.786544842899513</v>
          </cell>
          <cell r="AV60">
            <v>11.570281083870967</v>
          </cell>
        </row>
        <row r="61">
          <cell r="AQ61">
            <v>93.722147399365127</v>
          </cell>
          <cell r="AR61">
            <v>90.767558529890408</v>
          </cell>
          <cell r="AS61">
            <v>124.58100558659218</v>
          </cell>
          <cell r="AT61">
            <v>239.6772754915873</v>
          </cell>
          <cell r="AU61">
            <v>222.7179006228138</v>
          </cell>
          <cell r="AV61">
            <v>325.80645161290323</v>
          </cell>
        </row>
        <row r="62">
          <cell r="AQ62">
            <v>108.35523114614085</v>
          </cell>
          <cell r="AR62">
            <v>103.84867094977881</v>
          </cell>
          <cell r="AS62">
            <v>125.13966480446928</v>
          </cell>
          <cell r="AT62">
            <v>218.55797689033042</v>
          </cell>
          <cell r="AU62">
            <v>193.81766134269884</v>
          </cell>
          <cell r="AV62">
            <v>238.70967741935485</v>
          </cell>
        </row>
        <row r="63">
          <cell r="AQ63">
            <v>18.961885988913181</v>
          </cell>
          <cell r="AR63">
            <v>18.661470616783891</v>
          </cell>
          <cell r="AS63">
            <v>32.402234636871519</v>
          </cell>
          <cell r="AT63">
            <v>52.232921143320489</v>
          </cell>
          <cell r="AU63">
            <v>54.833588333011257</v>
          </cell>
          <cell r="AV63">
            <v>100</v>
          </cell>
        </row>
        <row r="64">
          <cell r="AQ64">
            <v>577.10397233884362</v>
          </cell>
          <cell r="AR64">
            <v>560.45585537106513</v>
          </cell>
          <cell r="AS64">
            <v>799.69778327737902</v>
          </cell>
          <cell r="AT64">
            <v>1353.1139929394744</v>
          </cell>
          <cell r="AU64">
            <v>1154.2771715097961</v>
          </cell>
          <cell r="AV64">
            <v>1187.9462110183129</v>
          </cell>
        </row>
        <row r="65">
          <cell r="AQ65">
            <v>22.79916927758395</v>
          </cell>
          <cell r="AR65">
            <v>22.141465891202568</v>
          </cell>
          <cell r="AS65">
            <v>31.592998845526076</v>
          </cell>
          <cell r="AT65">
            <v>53.456355276621203</v>
          </cell>
          <cell r="AU65">
            <v>45.601073442362321</v>
          </cell>
          <cell r="AV65">
            <v>46.931208336525927</v>
          </cell>
        </row>
        <row r="66">
          <cell r="AQ66">
            <v>32.210427753784053</v>
          </cell>
          <cell r="AR66">
            <v>30.724708607586301</v>
          </cell>
          <cell r="AS66">
            <v>37.150837988826815</v>
          </cell>
          <cell r="AT66">
            <v>77.736914656395697</v>
          </cell>
          <cell r="AU66">
            <v>71.184915247326046</v>
          </cell>
          <cell r="AV66">
            <v>93.387096774193552</v>
          </cell>
        </row>
        <row r="67">
          <cell r="AQ67">
            <v>23.875318987153427</v>
          </cell>
          <cell r="AR67">
            <v>23.419526374194295</v>
          </cell>
          <cell r="AS67">
            <v>41.061452513966479</v>
          </cell>
          <cell r="AT67">
            <v>64.334051287249139</v>
          </cell>
          <cell r="AU67">
            <v>68.006397448466714</v>
          </cell>
          <cell r="AV67">
            <v>125.3225806451613</v>
          </cell>
        </row>
        <row r="68">
          <cell r="AQ68">
            <v>61.250092995569872</v>
          </cell>
          <cell r="AR68">
            <v>59.610112621888995</v>
          </cell>
          <cell r="AS68">
            <v>100.55865921787711</v>
          </cell>
          <cell r="AT68">
            <v>325.35374011757551</v>
          </cell>
          <cell r="AU68">
            <v>321.00706848469906</v>
          </cell>
          <cell r="AV68">
            <v>580.64516129032268</v>
          </cell>
        </row>
        <row r="69">
          <cell r="AQ69">
            <v>206.06843683623109</v>
          </cell>
          <cell r="AR69">
            <v>193.98484645768784</v>
          </cell>
          <cell r="AS69">
            <v>316.48044692737432</v>
          </cell>
          <cell r="AT69">
            <v>912.17514696938963</v>
          </cell>
          <cell r="AU69">
            <v>955.37066847737105</v>
          </cell>
          <cell r="AV69">
            <v>1545.1612903225807</v>
          </cell>
        </row>
        <row r="84">
          <cell r="AI84">
            <v>40.044886604801817</v>
          </cell>
          <cell r="AJ84">
            <v>40.912025812910798</v>
          </cell>
          <cell r="AK84">
            <v>40.117495308933272</v>
          </cell>
          <cell r="AL84">
            <v>103.89212233086553</v>
          </cell>
          <cell r="AM84">
            <v>41.130501315760931</v>
          </cell>
          <cell r="AN84">
            <v>42.426040767452776</v>
          </cell>
        </row>
        <row r="85">
          <cell r="AI85">
            <v>7.0670772633068309E-3</v>
          </cell>
          <cell r="AJ85">
            <v>7.2201090309386559E-3</v>
          </cell>
          <cell r="AK85">
            <v>7.0798911670431437E-3</v>
          </cell>
          <cell r="AL85">
            <v>1.8334766753294068E-2</v>
          </cell>
          <cell r="AM85">
            <v>7.2586653458564391E-3</v>
          </cell>
          <cell r="AN85">
            <v>7.4873007142899854E-3</v>
          </cell>
        </row>
        <row r="86">
          <cell r="AI86">
            <v>0.73497603538391032</v>
          </cell>
          <cell r="AJ86">
            <v>0.7508913392176203</v>
          </cell>
          <cell r="AK86">
            <v>0.73630868137248706</v>
          </cell>
          <cell r="AL86">
            <v>1.9068157423425836</v>
          </cell>
          <cell r="AM86">
            <v>0.75490119596906979</v>
          </cell>
          <cell r="AN86">
            <v>0.77867927428615857</v>
          </cell>
        </row>
        <row r="88">
          <cell r="AI88">
            <v>68.460478990978231</v>
          </cell>
          <cell r="AJ88">
            <v>62.859680223152864</v>
          </cell>
          <cell r="AK88">
            <v>78.324633698393498</v>
          </cell>
          <cell r="AL88">
            <v>89.638533615446036</v>
          </cell>
          <cell r="AM88">
            <v>68.233800872373195</v>
          </cell>
          <cell r="AN88">
            <v>61.942019520481047</v>
          </cell>
        </row>
        <row r="89">
          <cell r="AI89">
            <v>1.2081829555092868E-2</v>
          </cell>
          <cell r="AJ89">
            <v>1.1093406787934643E-2</v>
          </cell>
          <cell r="AK89">
            <v>1.3822644659465182E-2</v>
          </cell>
          <cell r="AL89">
            <v>1.5819309193746651E-2</v>
          </cell>
          <cell r="AM89">
            <v>1.2041825651625936E-2</v>
          </cell>
          <cell r="AN89">
            <v>1.0931459042863377E-2</v>
          </cell>
        </row>
        <row r="90">
          <cell r="AI90">
            <v>1.2565102737296583</v>
          </cell>
          <cell r="AJ90">
            <v>1.1537143059452033</v>
          </cell>
          <cell r="AK90">
            <v>1.4375550445843792</v>
          </cell>
          <cell r="AL90">
            <v>1.6452081561496521</v>
          </cell>
          <cell r="AM90">
            <v>1.2523498677690972</v>
          </cell>
          <cell r="AN90">
            <v>1.1368717404577913</v>
          </cell>
        </row>
      </sheetData>
      <sheetData sheetId="16">
        <row r="1">
          <cell r="J1">
            <v>5</v>
          </cell>
          <cell r="K1">
            <v>6</v>
          </cell>
        </row>
        <row r="3">
          <cell r="D3" t="str">
            <v>market for carbon black | carbon black | Cutoff</v>
          </cell>
          <cell r="J3">
            <v>1.8610660714440601</v>
          </cell>
          <cell r="K3">
            <v>81.245632853398803</v>
          </cell>
          <cell r="L3">
            <v>3.7889234817691801E-3</v>
          </cell>
          <cell r="M3">
            <v>1.7603605863504399</v>
          </cell>
          <cell r="N3">
            <v>3.8782523603351798E-2</v>
          </cell>
          <cell r="O3">
            <v>1.03116716710561E-4</v>
          </cell>
          <cell r="P3">
            <v>1.87456905683915</v>
          </cell>
          <cell r="Q3">
            <v>4.9024013130721099E-2</v>
          </cell>
          <cell r="R3">
            <v>0.69349287830581097</v>
          </cell>
          <cell r="S3">
            <v>5.28670890157978E-2</v>
          </cell>
          <cell r="T3">
            <v>1.2105234988284801E-2</v>
          </cell>
          <cell r="U3">
            <v>5.2911573645000501E-2</v>
          </cell>
          <cell r="V3">
            <v>8.00449323335425E-6</v>
          </cell>
          <cell r="W3">
            <v>3.6596047269996201E-3</v>
          </cell>
          <cell r="X3">
            <v>4.0931840887840996E-3</v>
          </cell>
          <cell r="Y3">
            <v>4.24540669384734E-3</v>
          </cell>
          <cell r="Z3">
            <v>1.30367230358049E-6</v>
          </cell>
          <cell r="AA3">
            <v>8.5520366849935001E-3</v>
          </cell>
          <cell r="AB3">
            <v>3.7201543120109699</v>
          </cell>
          <cell r="AC3">
            <v>2.6215563822602401E-3</v>
          </cell>
        </row>
        <row r="4">
          <cell r="D4" t="str">
            <v>market for polypropylene, granulate | polypropylene, granulate | Cutoff, U</v>
          </cell>
          <cell r="J4">
            <v>2.2851673246201001</v>
          </cell>
          <cell r="K4">
            <v>81.822881436127503</v>
          </cell>
          <cell r="L4">
            <v>2.3890072728409198E-3</v>
          </cell>
          <cell r="M4">
            <v>1.7123110185425301</v>
          </cell>
          <cell r="N4">
            <v>5.3385657652873002E-2</v>
          </cell>
          <cell r="O4">
            <v>3.8785751219085301E-4</v>
          </cell>
          <cell r="P4">
            <v>2.3586767634771801</v>
          </cell>
          <cell r="Q4">
            <v>8.5018979776142603E-2</v>
          </cell>
          <cell r="R4">
            <v>1.1668106512265799</v>
          </cell>
          <cell r="S4">
            <v>4.96885142843713E-2</v>
          </cell>
          <cell r="T4">
            <v>1.16165868159666E-2</v>
          </cell>
          <cell r="U4">
            <v>7.1069064304050106E-2</v>
          </cell>
          <cell r="V4">
            <v>3.5608861503678998E-5</v>
          </cell>
          <cell r="W4">
            <v>4.3162679424172401E-3</v>
          </cell>
          <cell r="X4">
            <v>4.7592321820638002E-3</v>
          </cell>
          <cell r="Y4">
            <v>5.0691198416534496E-3</v>
          </cell>
          <cell r="Z4">
            <v>3.0810726457257998E-7</v>
          </cell>
          <cell r="AA4">
            <v>6.1800247594836202E-3</v>
          </cell>
          <cell r="AB4">
            <v>4.8087834475772997</v>
          </cell>
          <cell r="AC4">
            <v>2.0935983719951801E-2</v>
          </cell>
        </row>
        <row r="5">
          <cell r="D5" t="str">
            <v>market for polyethylene, low density, granulate | polyethylene, low density, granulate | Cutoff</v>
          </cell>
          <cell r="J5">
            <v>2.47002946841357</v>
          </cell>
          <cell r="K5">
            <v>83.123439426562797</v>
          </cell>
          <cell r="L5">
            <v>3.0416257228805701E-3</v>
          </cell>
          <cell r="M5">
            <v>1.70910189966563</v>
          </cell>
          <cell r="N5">
            <v>6.0928126297779002E-2</v>
          </cell>
          <cell r="O5">
            <v>5.3746045879161995E-4</v>
          </cell>
          <cell r="P5">
            <v>2.5431375027973901</v>
          </cell>
          <cell r="Q5">
            <v>9.2770004256156294E-2</v>
          </cell>
          <cell r="R5">
            <v>1.40459355508462</v>
          </cell>
          <cell r="S5">
            <v>0.104031780218904</v>
          </cell>
          <cell r="T5">
            <v>1.35738019728985E-2</v>
          </cell>
          <cell r="U5">
            <v>8.0891397324252198E-2</v>
          </cell>
          <cell r="V5">
            <v>5.6290275860228898E-5</v>
          </cell>
          <cell r="W5">
            <v>4.1416119219808501E-3</v>
          </cell>
          <cell r="X5">
            <v>5.87001393999849E-3</v>
          </cell>
          <cell r="Y5">
            <v>6.4688730485855904E-3</v>
          </cell>
          <cell r="Z5">
            <v>4.2325733571439501E-7</v>
          </cell>
          <cell r="AA5">
            <v>6.8705315331682301E-3</v>
          </cell>
          <cell r="AB5">
            <v>4.9773575547825804</v>
          </cell>
          <cell r="AC5">
            <v>3.2581903572112401E-2</v>
          </cell>
        </row>
        <row r="6">
          <cell r="D6" t="str">
            <v>market for polyethylene terephthalate, granulate, amorphous | polyethylene terephthalate, granulate, amorphous | Cutoff</v>
          </cell>
          <cell r="J6">
            <v>3.1071411911113702</v>
          </cell>
          <cell r="K6">
            <v>79.037172999432599</v>
          </cell>
          <cell r="L6">
            <v>3.8867195936418898E-3</v>
          </cell>
          <cell r="M6">
            <v>1.6037210159869399</v>
          </cell>
          <cell r="N6">
            <v>0.116926369114706</v>
          </cell>
          <cell r="O6">
            <v>6.1522908876615102E-4</v>
          </cell>
          <cell r="P6">
            <v>3.1857430496765198</v>
          </cell>
          <cell r="Q6">
            <v>0.156533818204421</v>
          </cell>
          <cell r="R6">
            <v>2.4248408605935801</v>
          </cell>
          <cell r="S6">
            <v>0.12360710963376299</v>
          </cell>
          <cell r="T6">
            <v>3.2566069302481203E-2</v>
          </cell>
          <cell r="U6">
            <v>0.156057027204102</v>
          </cell>
          <cell r="V6">
            <v>8.6974345167373807E-5</v>
          </cell>
          <cell r="W6">
            <v>1.11928021690077E-2</v>
          </cell>
          <cell r="X6">
            <v>6.5087350735740304E-3</v>
          </cell>
          <cell r="Y6">
            <v>6.8298523138679698E-3</v>
          </cell>
          <cell r="Z6">
            <v>1.9957416100938301E-5</v>
          </cell>
          <cell r="AA6">
            <v>8.9205048547400592E-3</v>
          </cell>
          <cell r="AB6">
            <v>14.010577449399999</v>
          </cell>
          <cell r="AC6">
            <v>3.9064848297714699E-2</v>
          </cell>
        </row>
        <row r="7">
          <cell r="D7" t="str">
            <v>market for injection moulding | injection moulding | Cutoff</v>
          </cell>
          <cell r="J7">
            <v>1.2388916959653</v>
          </cell>
          <cell r="K7">
            <v>24.647389751553899</v>
          </cell>
          <cell r="L7">
            <v>2.1221015528191502E-3</v>
          </cell>
          <cell r="M7">
            <v>0.40707929911635199</v>
          </cell>
          <cell r="N7">
            <v>3.11245041317007E-2</v>
          </cell>
          <cell r="O7">
            <v>5.1255735032348297E-4</v>
          </cell>
          <cell r="P7">
            <v>1.25929366803325</v>
          </cell>
          <cell r="Q7">
            <v>5.5111155694158399E-2</v>
          </cell>
          <cell r="R7">
            <v>0.90929568368118796</v>
          </cell>
          <cell r="S7">
            <v>0.178423359833037</v>
          </cell>
          <cell r="T7">
            <v>5.8608478776845399E-2</v>
          </cell>
          <cell r="U7">
            <v>4.18026934959373E-2</v>
          </cell>
          <cell r="V7">
            <v>4.7473523184909002E-5</v>
          </cell>
          <cell r="W7">
            <v>3.17918265661321E-3</v>
          </cell>
          <cell r="X7">
            <v>2.3057770043081001E-3</v>
          </cell>
          <cell r="Y7">
            <v>2.39412579924603E-3</v>
          </cell>
          <cell r="Z7">
            <v>4.9749678700071796E-7</v>
          </cell>
          <cell r="AA7">
            <v>3.4718863436972299E-3</v>
          </cell>
          <cell r="AB7">
            <v>1.5170316760164599</v>
          </cell>
          <cell r="AC7">
            <v>1.4354375713174701E-2</v>
          </cell>
        </row>
        <row r="8">
          <cell r="D8" t="str">
            <v>market for glass fibre | glass fibre | Cutoff</v>
          </cell>
          <cell r="J8">
            <v>2.4061992296112802</v>
          </cell>
          <cell r="K8">
            <v>37.736841429667599</v>
          </cell>
          <cell r="L8">
            <v>4.9937702544223198E-3</v>
          </cell>
          <cell r="M8">
            <v>0.68653994782114702</v>
          </cell>
          <cell r="N8">
            <v>0.11175678383681401</v>
          </cell>
          <cell r="O8">
            <v>6.9502212930101597E-4</v>
          </cell>
          <cell r="P8">
            <v>2.4518399932435502</v>
          </cell>
          <cell r="Q8">
            <v>0.13997999447500101</v>
          </cell>
          <cell r="R8">
            <v>5.1496286584642297</v>
          </cell>
          <cell r="S8">
            <v>0.20612876566090699</v>
          </cell>
          <cell r="T8">
            <v>2.83394362084818E-2</v>
          </cell>
          <cell r="U8">
            <v>0.15464445069225699</v>
          </cell>
          <cell r="V8">
            <v>7.7389123794226295E-5</v>
          </cell>
          <cell r="W8">
            <v>1.3233178736770299E-2</v>
          </cell>
          <cell r="X8">
            <v>9.0527065919078203E-3</v>
          </cell>
          <cell r="Y8">
            <v>9.1815471662020504E-3</v>
          </cell>
          <cell r="Z8">
            <v>3.4560415317334098E-6</v>
          </cell>
          <cell r="AA8">
            <v>1.1665175807251901E-2</v>
          </cell>
          <cell r="AB8">
            <v>20.210369506260001</v>
          </cell>
          <cell r="AC8">
            <v>1.8470711457731999E-2</v>
          </cell>
        </row>
        <row r="9">
          <cell r="D9" t="str">
            <v>market for ethylene glycol | ethylene glycol | Cutoff</v>
          </cell>
          <cell r="J9">
            <v>2.022135075</v>
          </cell>
          <cell r="K9">
            <v>54.676732090000002</v>
          </cell>
          <cell r="L9">
            <v>2.8721770000000001E-3</v>
          </cell>
          <cell r="M9">
            <v>1.099003518</v>
          </cell>
          <cell r="N9">
            <v>8.1093848999999996E-2</v>
          </cell>
          <cell r="O9">
            <v>5.5279400000000001E-4</v>
          </cell>
          <cell r="P9">
            <v>2.0720593919999999</v>
          </cell>
          <cell r="Q9">
            <v>9.6931059999999999E-2</v>
          </cell>
          <cell r="R9">
            <v>1.669757417</v>
          </cell>
          <cell r="S9">
            <v>0.105021431</v>
          </cell>
          <cell r="T9">
            <v>1.4191204000000001E-2</v>
          </cell>
          <cell r="U9">
            <v>0.10636509199999999</v>
          </cell>
          <cell r="V9">
            <v>3.82E-5</v>
          </cell>
          <cell r="W9">
            <v>5.5586330000000003E-3</v>
          </cell>
          <cell r="X9">
            <v>4.3236009999999998E-3</v>
          </cell>
          <cell r="Y9">
            <v>4.5468050000000001E-3</v>
          </cell>
          <cell r="Z9">
            <v>4.0999999999999999E-7</v>
          </cell>
          <cell r="AA9">
            <v>5.8340270000000003E-3</v>
          </cell>
          <cell r="AB9">
            <v>6.2447150709999999</v>
          </cell>
          <cell r="AC9">
            <v>2.7290313E-2</v>
          </cell>
        </row>
        <row r="10">
          <cell r="D10" t="str">
            <v>market for water, deionised | water, deionised | Cutoff</v>
          </cell>
          <cell r="J10">
            <v>4.6453460099373298E-4</v>
          </cell>
          <cell r="K10">
            <v>6.7356817063573297E-3</v>
          </cell>
          <cell r="L10">
            <v>1.1926877222292901E-6</v>
          </cell>
          <cell r="M10">
            <v>1.21399785641155E-4</v>
          </cell>
          <cell r="N10">
            <v>6.8768198294420898E-5</v>
          </cell>
          <cell r="O10">
            <v>2.0292444571195401E-7</v>
          </cell>
          <cell r="P10">
            <v>4.7913762815587901E-4</v>
          </cell>
          <cell r="Q10">
            <v>5.8256513385608398E-5</v>
          </cell>
          <cell r="R10">
            <v>1.3616854191432399E-3</v>
          </cell>
          <cell r="S10">
            <v>3.47258272993285E-5</v>
          </cell>
          <cell r="T10">
            <v>5.9973678411023598E-6</v>
          </cell>
          <cell r="U10">
            <v>9.0095402089087595E-5</v>
          </cell>
          <cell r="V10">
            <v>2.0265148346425901E-8</v>
          </cell>
          <cell r="W10">
            <v>5.7933294787373003E-6</v>
          </cell>
          <cell r="X10">
            <v>1.04850562551094E-6</v>
          </cell>
          <cell r="Y10">
            <v>1.06642467302304E-6</v>
          </cell>
          <cell r="Z10">
            <v>4.5098976562897201E-10</v>
          </cell>
          <cell r="AA10">
            <v>2.78163433838738E-6</v>
          </cell>
          <cell r="AB10">
            <v>6.8745978506028604E-3</v>
          </cell>
          <cell r="AC10">
            <v>1.04651817204292E-3</v>
          </cell>
        </row>
        <row r="11">
          <cell r="D11" t="str">
            <v>market for integrated circuit, logic type | integrated circuit, logic type | Cutoff</v>
          </cell>
          <cell r="J11">
            <v>1532.64946319249</v>
          </cell>
          <cell r="K11">
            <v>23770.0979664937</v>
          </cell>
          <cell r="L11">
            <v>3.4214610058089501</v>
          </cell>
          <cell r="M11">
            <v>400.386611424318</v>
          </cell>
          <cell r="N11">
            <v>1142.9616823771</v>
          </cell>
          <cell r="O11">
            <v>2.4225391071909499</v>
          </cell>
          <cell r="P11">
            <v>1559.78786511065</v>
          </cell>
          <cell r="Q11">
            <v>112.65897403648199</v>
          </cell>
          <cell r="R11">
            <v>17941.564177041801</v>
          </cell>
          <cell r="S11">
            <v>177.831281023576</v>
          </cell>
          <cell r="T11">
            <v>26.4998089631091</v>
          </cell>
          <cell r="U11">
            <v>1508.13300136356</v>
          </cell>
          <cell r="V11">
            <v>8.8538311483807697E-2</v>
          </cell>
          <cell r="W11">
            <v>58.323405811057</v>
          </cell>
          <cell r="X11">
            <v>4.8077401525901502</v>
          </cell>
          <cell r="Y11">
            <v>4.8749995541051296</v>
          </cell>
          <cell r="Z11">
            <v>8.4494083750058404E-4</v>
          </cell>
          <cell r="AA11">
            <v>6.1670844123321098</v>
          </cell>
          <cell r="AB11">
            <v>4475.5917878771797</v>
          </cell>
          <cell r="AC11">
            <v>15.608869696543</v>
          </cell>
        </row>
        <row r="12">
          <cell r="D12" t="str">
            <v>market for steel, chromium steel 18/8, hot rolled | steel, chromium steel 18/8, hot rolled | Cutoff</v>
          </cell>
          <cell r="J12">
            <v>5.1232711742175301</v>
          </cell>
          <cell r="K12">
            <v>75.533806489664698</v>
          </cell>
          <cell r="L12">
            <v>1.8486203638201099E-2</v>
          </cell>
          <cell r="M12">
            <v>1.2423665816071401</v>
          </cell>
          <cell r="N12">
            <v>0.44490215070143901</v>
          </cell>
          <cell r="O12">
            <v>1.78213670953845E-3</v>
          </cell>
          <cell r="P12">
            <v>5.2043123287475197</v>
          </cell>
          <cell r="Q12">
            <v>8.6507178816912091</v>
          </cell>
          <cell r="R12">
            <v>7.3639027441101801</v>
          </cell>
          <cell r="S12">
            <v>0.29849256051860801</v>
          </cell>
          <cell r="T12">
            <v>0.111294059150193</v>
          </cell>
          <cell r="U12">
            <v>0.65097193575275103</v>
          </cell>
          <cell r="V12">
            <v>1.4724220796958799E-4</v>
          </cell>
          <cell r="W12">
            <v>0.47212954879291802</v>
          </cell>
          <cell r="X12">
            <v>1.23310150860326E-2</v>
          </cell>
          <cell r="Y12">
            <v>1.27414756636142E-2</v>
          </cell>
          <cell r="Z12">
            <v>1.5810485263029401E-6</v>
          </cell>
          <cell r="AA12">
            <v>1.9140444490884399E-2</v>
          </cell>
          <cell r="AB12">
            <v>159.66850646492099</v>
          </cell>
          <cell r="AC12">
            <v>5.4194542216729501E-2</v>
          </cell>
        </row>
        <row r="13">
          <cell r="D13" t="str">
            <v>market for wire drawing, copper | wire drawing, copper | Cutoff</v>
          </cell>
          <cell r="J13">
            <v>0.68126047576785698</v>
          </cell>
          <cell r="K13">
            <v>11.142841402796799</v>
          </cell>
          <cell r="L13">
            <v>5.0831288837321301E-3</v>
          </cell>
          <cell r="M13">
            <v>0.17673155467440699</v>
          </cell>
          <cell r="N13">
            <v>1.4586830814437799</v>
          </cell>
          <cell r="O13">
            <v>1.91061759551063E-3</v>
          </cell>
          <cell r="P13">
            <v>0.69524009481215898</v>
          </cell>
          <cell r="Q13">
            <v>0.174037521321976</v>
          </cell>
          <cell r="R13">
            <v>21.884405718754699</v>
          </cell>
          <cell r="S13">
            <v>7.8910066718515401E-2</v>
          </cell>
          <cell r="T13">
            <v>-1.85187172728149E-2</v>
          </cell>
          <cell r="U13">
            <v>1.8673264395125</v>
          </cell>
          <cell r="V13">
            <v>5.5282478881770302E-5</v>
          </cell>
          <cell r="W13">
            <v>6.5638456528800002E-2</v>
          </cell>
          <cell r="X13">
            <v>3.3888311984713098E-3</v>
          </cell>
          <cell r="Y13">
            <v>3.54121185270952E-3</v>
          </cell>
          <cell r="Z13">
            <v>4.8416429739918898E-7</v>
          </cell>
          <cell r="AA13">
            <v>1.4452555053839199E-2</v>
          </cell>
          <cell r="AB13">
            <v>132.53238096466299</v>
          </cell>
          <cell r="AC13">
            <v>1.5486526081656401E-2</v>
          </cell>
        </row>
        <row r="14">
          <cell r="D14" t="str">
            <v>market for sheet rolling, chromium steel | sheet rolling, chromium steel | Cutoff</v>
          </cell>
          <cell r="J14">
            <v>0.61114206398930004</v>
          </cell>
          <cell r="K14">
            <v>9.96093626884808</v>
          </cell>
          <cell r="L14">
            <v>1.63781159934326E-3</v>
          </cell>
          <cell r="M14">
            <v>0.16016059923923401</v>
          </cell>
          <cell r="N14">
            <v>5.5512291386757499E-2</v>
          </cell>
          <cell r="O14">
            <v>2.56467203210831E-4</v>
          </cell>
          <cell r="P14">
            <v>0.62158200863806201</v>
          </cell>
          <cell r="Q14">
            <v>0.57924367469994897</v>
          </cell>
          <cell r="R14">
            <v>0.73141740967033497</v>
          </cell>
          <cell r="S14">
            <v>7.2215499622848595E-2</v>
          </cell>
          <cell r="T14">
            <v>9.8475917626843299E-3</v>
          </cell>
          <cell r="U14">
            <v>7.46465057269462E-2</v>
          </cell>
          <cell r="V14">
            <v>2.02119638718038E-5</v>
          </cell>
          <cell r="W14">
            <v>2.4897943769118601E-2</v>
          </cell>
          <cell r="X14">
            <v>1.4578568171339701E-3</v>
          </cell>
          <cell r="Y14">
            <v>1.51313072226205E-3</v>
          </cell>
          <cell r="Z14">
            <v>5.2160573147897505E-7</v>
          </cell>
          <cell r="AA14">
            <v>2.16352261202101E-3</v>
          </cell>
          <cell r="AB14">
            <v>8.9480939691147192</v>
          </cell>
          <cell r="AC14">
            <v>1.14663011110262E-2</v>
          </cell>
        </row>
        <row r="15">
          <cell r="D15" t="str">
            <v>market for water, decarbonised | water, decarbonised | Cutoff, U</v>
          </cell>
          <cell r="J15">
            <v>7.8063031073925105E-5</v>
          </cell>
          <cell r="K15">
            <v>1.6063399534128301E-3</v>
          </cell>
          <cell r="L15">
            <v>9.0770575455701799E-8</v>
          </cell>
          <cell r="M15">
            <v>2.5204323328626701E-5</v>
          </cell>
          <cell r="N15">
            <v>4.0733394742683598E-6</v>
          </cell>
          <cell r="O15">
            <v>2.2254412744346399E-7</v>
          </cell>
          <cell r="P15">
            <v>7.8852660824806994E-5</v>
          </cell>
          <cell r="Q15">
            <v>3.97235146480064E-5</v>
          </cell>
          <cell r="R15">
            <v>3.8632271704913597E-4</v>
          </cell>
          <cell r="S15">
            <v>1.3661854703481699E-5</v>
          </cell>
          <cell r="T15">
            <v>2.2259379648798201E-6</v>
          </cell>
          <cell r="U15">
            <v>5.5316355467951103E-6</v>
          </cell>
          <cell r="V15">
            <v>2.06408942370613E-7</v>
          </cell>
          <cell r="W15">
            <v>2.23733965261292E-7</v>
          </cell>
          <cell r="X15">
            <v>1.5288197499143199E-7</v>
          </cell>
          <cell r="Y15">
            <v>1.56188525525708E-7</v>
          </cell>
          <cell r="Z15">
            <v>4.0638609818376502E-11</v>
          </cell>
          <cell r="AA15">
            <v>1.8271685386498801E-7</v>
          </cell>
          <cell r="AB15">
            <v>2.0425632259646299E-4</v>
          </cell>
          <cell r="AC15">
            <v>1.00840204829347E-3</v>
          </cell>
        </row>
        <row r="16">
          <cell r="D16" t="str">
            <v>treatment of wastewater, average, capacity 1E9l/year | wastewater, average | Cutoff, U</v>
          </cell>
          <cell r="J16">
            <v>0.55089206452847095</v>
          </cell>
          <cell r="K16">
            <v>6.7594172884034096</v>
          </cell>
          <cell r="L16">
            <v>1.5890585967563401E-3</v>
          </cell>
          <cell r="M16">
            <v>0.12580947903643599</v>
          </cell>
          <cell r="N16">
            <v>4.7448378878581297E-2</v>
          </cell>
          <cell r="O16">
            <v>1.1047756134079901E-3</v>
          </cell>
          <cell r="P16">
            <v>0.56549930165641904</v>
          </cell>
          <cell r="Q16">
            <v>0.19106169086759001</v>
          </cell>
          <cell r="R16">
            <v>3.0510409705255999</v>
          </cell>
          <cell r="S16">
            <v>2.5966775927315201E-2</v>
          </cell>
          <cell r="T16">
            <v>2.4536310626487399E-2</v>
          </cell>
          <cell r="U16">
            <v>6.3410300352495397E-2</v>
          </cell>
          <cell r="V16">
            <v>6.0262542215228799E-3</v>
          </cell>
          <cell r="W16">
            <v>9.5605596141210697E-3</v>
          </cell>
          <cell r="X16">
            <v>2.0377226922842599E-3</v>
          </cell>
          <cell r="Y16">
            <v>2.0719848066008098E-3</v>
          </cell>
          <cell r="Z16">
            <v>1.4327542010331301E-6</v>
          </cell>
          <cell r="AA16">
            <v>3.8832599362614698E-3</v>
          </cell>
          <cell r="AB16">
            <v>3.1765730265923899</v>
          </cell>
          <cell r="AC16">
            <v>-0.89481263051832904</v>
          </cell>
        </row>
        <row r="17">
          <cell r="D17" t="str">
            <v>market for nitrogen, liquid | nitrogen, liquid | Cutoff, U</v>
          </cell>
          <cell r="J17">
            <v>0.42748962970710103</v>
          </cell>
          <cell r="K17">
            <v>6.2329352886204097</v>
          </cell>
          <cell r="L17">
            <v>9.6906921039563302E-4</v>
          </cell>
          <cell r="M17">
            <v>0.108969280871555</v>
          </cell>
          <cell r="N17">
            <v>9.6995200025398499E-3</v>
          </cell>
          <cell r="O17">
            <v>1.8332698448837099E-4</v>
          </cell>
          <cell r="P17">
            <v>0.43466643961692902</v>
          </cell>
          <cell r="Q17">
            <v>1.6793001546750001E-2</v>
          </cell>
          <cell r="R17">
            <v>0.30962764222939199</v>
          </cell>
          <cell r="S17">
            <v>3.7678298753647102E-2</v>
          </cell>
          <cell r="T17">
            <v>1.9137523455461101E-3</v>
          </cell>
          <cell r="U17">
            <v>1.29833090341634E-2</v>
          </cell>
          <cell r="V17">
            <v>1.3138671958194599E-5</v>
          </cell>
          <cell r="W17">
            <v>2.45541548806696E-4</v>
          </cell>
          <cell r="X17">
            <v>9.6726172463522397E-4</v>
          </cell>
          <cell r="Y17">
            <v>9.7493349359476997E-4</v>
          </cell>
          <cell r="Z17">
            <v>1.52820663058338E-7</v>
          </cell>
          <cell r="AA17">
            <v>1.4420926143346401E-3</v>
          </cell>
          <cell r="AB17">
            <v>0.433256371507169</v>
          </cell>
          <cell r="AC17">
            <v>1.10689445691753E-2</v>
          </cell>
        </row>
        <row r="18">
          <cell r="D18" t="str">
            <v>market for steam, in chemical industry | steam, in chemical industry | Cutoff, U</v>
          </cell>
          <cell r="J18">
            <v>0.33323651916325298</v>
          </cell>
          <cell r="K18">
            <v>4.62012047945358</v>
          </cell>
          <cell r="L18">
            <v>3.2444171257763001E-4</v>
          </cell>
          <cell r="M18">
            <v>9.8987790845884799E-2</v>
          </cell>
          <cell r="N18">
            <v>2.1815598820046898E-3</v>
          </cell>
          <cell r="O18">
            <v>3.8726908500411702E-5</v>
          </cell>
          <cell r="P18">
            <v>0.33715126836354598</v>
          </cell>
          <cell r="Q18">
            <v>4.3574727938661397E-3</v>
          </cell>
          <cell r="R18">
            <v>0.103739488677668</v>
          </cell>
          <cell r="S18">
            <v>3.1224958805002199E-3</v>
          </cell>
          <cell r="T18">
            <v>3.9492908983761199E-4</v>
          </cell>
          <cell r="U18">
            <v>3.54828366344469E-3</v>
          </cell>
          <cell r="V18">
            <v>2.77407977509435E-6</v>
          </cell>
          <cell r="W18">
            <v>8.0690052713555893E-5</v>
          </cell>
          <cell r="X18">
            <v>4.3905714441412499E-4</v>
          </cell>
          <cell r="Y18">
            <v>4.4981740156765801E-4</v>
          </cell>
          <cell r="Z18">
            <v>6.3138420079125895E-8</v>
          </cell>
          <cell r="AA18">
            <v>8.6862375084263905E-4</v>
          </cell>
          <cell r="AB18">
            <v>1.16515045615961</v>
          </cell>
          <cell r="AC18">
            <v>4.2192635065266699E-4</v>
          </cell>
        </row>
        <row r="20">
          <cell r="D20" t="str">
            <v>market for manganese sulfate | manganese sulfate | Cutoff</v>
          </cell>
          <cell r="J20">
            <v>0.80285103681439596</v>
          </cell>
          <cell r="K20">
            <v>14.185023018399001</v>
          </cell>
          <cell r="L20">
            <v>6.7858701619119104E-3</v>
          </cell>
          <cell r="M20">
            <v>0.24664130809425699</v>
          </cell>
          <cell r="N20">
            <v>8.1306422120416597E-2</v>
          </cell>
          <cell r="O20">
            <v>3.4010999268994598E-4</v>
          </cell>
          <cell r="P20">
            <v>0.81427485602142002</v>
          </cell>
          <cell r="Q20">
            <v>7.4468406673890195E-2</v>
          </cell>
          <cell r="R20">
            <v>1.84931334433592</v>
          </cell>
          <cell r="S20">
            <v>9.6727791363115906E-2</v>
          </cell>
          <cell r="T20">
            <v>-8.7991265338936903E-4</v>
          </cell>
          <cell r="U20">
            <v>0.10800364759834501</v>
          </cell>
          <cell r="V20">
            <v>2.3279400069267501E-5</v>
          </cell>
          <cell r="W20">
            <v>5.1418949215267302E-2</v>
          </cell>
          <cell r="X20">
            <v>2.5048857592025299E-3</v>
          </cell>
          <cell r="Y20">
            <v>2.5466823477162202E-3</v>
          </cell>
          <cell r="Z20">
            <v>3.4717710193116898E-7</v>
          </cell>
          <cell r="AA20">
            <v>2.12627684146647E-2</v>
          </cell>
          <cell r="AB20">
            <v>7.2801115997160899</v>
          </cell>
          <cell r="AC20">
            <v>9.8176194405132904E-3</v>
          </cell>
        </row>
        <row r="21">
          <cell r="D21" t="str">
            <v>market for aluminium sulfate, without water, in 4.33% aluminium solution state | aluminium sulfate, without water, in 4.33% aluminium solution state | Cutoff</v>
          </cell>
          <cell r="J21">
            <v>0.648943581191741</v>
          </cell>
          <cell r="K21">
            <v>9.4607444378703196</v>
          </cell>
          <cell r="L21">
            <v>3.29355498451298E-3</v>
          </cell>
          <cell r="M21">
            <v>0.18209152999919001</v>
          </cell>
          <cell r="N21">
            <v>9.0965571133342596E-2</v>
          </cell>
          <cell r="O21">
            <v>3.4565558552273901E-4</v>
          </cell>
          <cell r="P21">
            <v>0.65944055474987195</v>
          </cell>
          <cell r="Q21">
            <v>0.55433780860857496</v>
          </cell>
          <cell r="R21">
            <v>2.2739866568776899</v>
          </cell>
          <cell r="S21">
            <v>3.1889562117141702E-2</v>
          </cell>
          <cell r="T21">
            <v>1.2187990977938899E-2</v>
          </cell>
          <cell r="U21">
            <v>0.12514145454568801</v>
          </cell>
          <cell r="V21">
            <v>1.49459764686814E-5</v>
          </cell>
          <cell r="W21">
            <v>3.8572914816122399E-2</v>
          </cell>
          <cell r="X21">
            <v>2.2969394423110801E-3</v>
          </cell>
          <cell r="Y21">
            <v>2.3284193665224799E-3</v>
          </cell>
          <cell r="Z21">
            <v>2.2330661243708001E-7</v>
          </cell>
          <cell r="AA21">
            <v>1.00129616394511E-2</v>
          </cell>
          <cell r="AB21">
            <v>7.8497577604737296</v>
          </cell>
          <cell r="AC21">
            <v>2.0108275203495701E-2</v>
          </cell>
        </row>
        <row r="22">
          <cell r="D22" t="str">
            <v>market for sodium hydroxide, without water, in 50% solution state | sodium hydroxide, without water, in 50% solution state | Cutoff</v>
          </cell>
          <cell r="J22">
            <v>1.26612502122856</v>
          </cell>
          <cell r="K22">
            <v>19.642058281092201</v>
          </cell>
          <cell r="L22">
            <v>2.7537831593493901E-3</v>
          </cell>
          <cell r="M22">
            <v>0.32444630914455902</v>
          </cell>
          <cell r="N22">
            <v>7.1538768165405706E-2</v>
          </cell>
          <cell r="O22">
            <v>6.0259021621967895E-4</v>
          </cell>
          <cell r="P22">
            <v>1.2860561811937501</v>
          </cell>
          <cell r="Q22">
            <v>8.4314449698132093E-2</v>
          </cell>
          <cell r="R22">
            <v>1.6002726576462101</v>
          </cell>
          <cell r="S22">
            <v>0.154361303514016</v>
          </cell>
          <cell r="T22">
            <v>1.71064359834768E-2</v>
          </cell>
          <cell r="U22">
            <v>9.4276567582477502E-2</v>
          </cell>
          <cell r="V22">
            <v>6.6147467245358604E-5</v>
          </cell>
          <cell r="W22">
            <v>4.4028829755228703E-3</v>
          </cell>
          <cell r="X22">
            <v>3.1717099837702801E-3</v>
          </cell>
          <cell r="Y22">
            <v>3.2073251237404099E-3</v>
          </cell>
          <cell r="Z22">
            <v>1.39060886929682E-6</v>
          </cell>
          <cell r="AA22">
            <v>4.5831155273480398E-3</v>
          </cell>
          <cell r="AB22">
            <v>5.7827830681640799</v>
          </cell>
          <cell r="AC22">
            <v>3.5105049762050602E-2</v>
          </cell>
        </row>
        <row r="23">
          <cell r="D23" t="str">
            <v>market for ammonia, anhydrous, liquid | ammonia, anhydrous, liquid | Cutoff</v>
          </cell>
          <cell r="J23">
            <v>2.5870939838726201</v>
          </cell>
          <cell r="K23">
            <v>41.817502183841597</v>
          </cell>
          <cell r="L23">
            <v>1.05998377558368E-3</v>
          </cell>
          <cell r="M23">
            <v>0.90459931753414802</v>
          </cell>
          <cell r="N23">
            <v>4.1064069094983897E-2</v>
          </cell>
          <cell r="O23">
            <v>9.3953467865795395E-5</v>
          </cell>
          <cell r="P23">
            <v>2.6300669565695598</v>
          </cell>
          <cell r="Q23">
            <v>4.2363118654656098E-2</v>
          </cell>
          <cell r="R23">
            <v>0.685865599978563</v>
          </cell>
          <cell r="S23">
            <v>1.4126923840973801E-2</v>
          </cell>
          <cell r="T23">
            <v>6.9683415596700103E-3</v>
          </cell>
          <cell r="U23">
            <v>5.35927238210267E-2</v>
          </cell>
          <cell r="V23">
            <v>4.6683062300374197E-5</v>
          </cell>
          <cell r="W23">
            <v>5.1308724701283198E-3</v>
          </cell>
          <cell r="X23">
            <v>2.41591996926354E-3</v>
          </cell>
          <cell r="Y23">
            <v>2.5147188202799399E-3</v>
          </cell>
          <cell r="Z23">
            <v>4.9121690042504204E-7</v>
          </cell>
          <cell r="AA23">
            <v>3.0446275781781801E-3</v>
          </cell>
          <cell r="AB23">
            <v>4.0129794801999399</v>
          </cell>
          <cell r="AC23">
            <v>5.6129708481771699E-2</v>
          </cell>
        </row>
        <row r="24">
          <cell r="D24" t="str">
            <v>market for oxygen, liquid | oxygen, liquid | Cutoff</v>
          </cell>
          <cell r="J24">
            <v>1.07087202659614</v>
          </cell>
          <cell r="K24">
            <v>15.6073607476822</v>
          </cell>
          <cell r="L24">
            <v>2.4309009921840798E-3</v>
          </cell>
          <cell r="M24">
            <v>0.27252353867969398</v>
          </cell>
          <cell r="N24">
            <v>2.4304190439787401E-2</v>
          </cell>
          <cell r="O24">
            <v>4.6125223818120799E-4</v>
          </cell>
          <cell r="P24">
            <v>1.0889175614034901</v>
          </cell>
          <cell r="Q24">
            <v>4.1816723597430203E-2</v>
          </cell>
          <cell r="R24">
            <v>0.77606265993146095</v>
          </cell>
          <cell r="S24">
            <v>9.4805301933231501E-2</v>
          </cell>
          <cell r="T24">
            <v>4.4391275887865102E-3</v>
          </cell>
          <cell r="U24">
            <v>3.24868606998754E-2</v>
          </cell>
          <cell r="V24">
            <v>3.3000752210245598E-5</v>
          </cell>
          <cell r="W24">
            <v>5.9750219948006005E-4</v>
          </cell>
          <cell r="X24">
            <v>2.3939796704144302E-3</v>
          </cell>
          <cell r="Y24">
            <v>2.41253653225873E-3</v>
          </cell>
          <cell r="Z24">
            <v>3.8202765157840401E-7</v>
          </cell>
          <cell r="AA24">
            <v>3.6086729680790499E-3</v>
          </cell>
          <cell r="AB24">
            <v>1.00390017062433</v>
          </cell>
          <cell r="AC24">
            <v>2.7879455521700899E-2</v>
          </cell>
        </row>
        <row r="25">
          <cell r="D25" t="str">
            <v>Synthesis Graphite production</v>
          </cell>
          <cell r="J25">
            <v>3.97420329431925</v>
          </cell>
          <cell r="K25">
            <v>98.591186895985999</v>
          </cell>
          <cell r="L25">
            <v>3.0150444894290002E-2</v>
          </cell>
          <cell r="M25">
            <v>1.82768658275683</v>
          </cell>
          <cell r="N25">
            <v>0.124130797631911</v>
          </cell>
          <cell r="O25">
            <v>2.1688637668954998E-3</v>
          </cell>
          <cell r="P25">
            <v>4.0417642954612703</v>
          </cell>
          <cell r="Q25">
            <v>0.18230225138998599</v>
          </cell>
          <cell r="R25">
            <v>3.5304885809344602</v>
          </cell>
          <cell r="S25">
            <v>0.64039684083625903</v>
          </cell>
          <cell r="T25">
            <v>2.07111151328335E-2</v>
          </cell>
          <cell r="U25">
            <v>0.16666562178300701</v>
          </cell>
          <cell r="V25">
            <v>1.5010829334336401E-4</v>
          </cell>
          <cell r="W25">
            <v>5.2975701139724597E-3</v>
          </cell>
          <cell r="X25">
            <v>1.54309185418612E-2</v>
          </cell>
          <cell r="Y25">
            <v>1.5852436086000302E-2</v>
          </cell>
          <cell r="Z25">
            <v>1.74653803350498E-6</v>
          </cell>
          <cell r="AA25">
            <v>7.8458592619971901E-2</v>
          </cell>
          <cell r="AB25">
            <v>5.8247762656622504</v>
          </cell>
          <cell r="AC25">
            <v>2.4803150684458999E-2</v>
          </cell>
        </row>
        <row r="26">
          <cell r="J26">
            <v>5.1991569330086698</v>
          </cell>
          <cell r="K26">
            <v>95.520189208974003</v>
          </cell>
          <cell r="L26">
            <v>2.9668819714991201E-2</v>
          </cell>
          <cell r="M26">
            <v>1.9149033501735999</v>
          </cell>
          <cell r="N26">
            <v>0.11091884323944901</v>
          </cell>
          <cell r="O26">
            <v>1.0792894470630699E-3</v>
          </cell>
          <cell r="P26">
            <v>5.3407157925562103</v>
          </cell>
          <cell r="Q26">
            <v>0.18473480766432701</v>
          </cell>
          <cell r="R26">
            <v>2.83451367723735</v>
          </cell>
          <cell r="S26">
            <v>0.17938577819566101</v>
          </cell>
          <cell r="T26">
            <v>1.6654459375672E-2</v>
          </cell>
          <cell r="U26">
            <v>0.148042894646704</v>
          </cell>
          <cell r="V26">
            <v>7.3219064741260995E-5</v>
          </cell>
          <cell r="W26">
            <v>5.2057705236009397E-3</v>
          </cell>
          <cell r="X26">
            <v>2.2778603848219801E-2</v>
          </cell>
          <cell r="Y26">
            <v>2.31724134948059E-2</v>
          </cell>
          <cell r="Z26">
            <v>1.70615881814185E-6</v>
          </cell>
          <cell r="AA26">
            <v>8.4793643109040404E-2</v>
          </cell>
          <cell r="AB26">
            <v>7.0108556154946999</v>
          </cell>
          <cell r="AC26">
            <v>1.1960689344558E-2</v>
          </cell>
        </row>
        <row r="27">
          <cell r="J27">
            <v>4.3370288519201701</v>
          </cell>
          <cell r="K27">
            <v>94.428780793105503</v>
          </cell>
          <cell r="L27">
            <v>2.74030414526177E-2</v>
          </cell>
          <cell r="M27">
            <v>1.9234394970967399</v>
          </cell>
          <cell r="N27">
            <v>9.2868361356733903E-2</v>
          </cell>
          <cell r="O27">
            <v>9.9684107442207597E-4</v>
          </cell>
          <cell r="P27">
            <v>4.4154067962023396</v>
          </cell>
          <cell r="Q27">
            <v>0.136349480424069</v>
          </cell>
          <cell r="R27">
            <v>2.0539823747555999</v>
          </cell>
          <cell r="S27">
            <v>0.215015405308595</v>
          </cell>
          <cell r="T27">
            <v>3.0285516209629899E-2</v>
          </cell>
          <cell r="U27">
            <v>0.124485236397852</v>
          </cell>
          <cell r="V27">
            <v>7.6728247602000698E-5</v>
          </cell>
          <cell r="W27">
            <v>5.5036845026885297E-3</v>
          </cell>
          <cell r="X27">
            <v>1.78698871978068E-2</v>
          </cell>
          <cell r="Y27">
            <v>1.8332975055833499E-2</v>
          </cell>
          <cell r="Z27">
            <v>1.7048531553015399E-6</v>
          </cell>
          <cell r="AA27">
            <v>8.2225420917826406E-2</v>
          </cell>
          <cell r="AB27">
            <v>6.7080635661094297</v>
          </cell>
          <cell r="AC27">
            <v>1.0232387927289E-2</v>
          </cell>
        </row>
        <row r="28">
          <cell r="J28">
            <v>4.3862200206860802</v>
          </cell>
          <cell r="K28">
            <v>108.687317174841</v>
          </cell>
          <cell r="L28">
            <v>2.73495327238805E-2</v>
          </cell>
          <cell r="M28">
            <v>1.9731543279756301</v>
          </cell>
          <cell r="N28">
            <v>0.123981370593576</v>
          </cell>
          <cell r="O28">
            <v>2.1422404245981801E-3</v>
          </cell>
          <cell r="P28">
            <v>4.4406002945893004</v>
          </cell>
          <cell r="Q28">
            <v>0.19926623194690499</v>
          </cell>
          <cell r="R28">
            <v>3.5623885318810702</v>
          </cell>
          <cell r="S28">
            <v>0.95016735132388996</v>
          </cell>
          <cell r="T28">
            <v>2.1899435454047201E-2</v>
          </cell>
          <cell r="U28">
            <v>0.167918118477692</v>
          </cell>
          <cell r="V28">
            <v>1.5843744940795401E-4</v>
          </cell>
          <cell r="W28">
            <v>5.7846775831592104E-3</v>
          </cell>
          <cell r="X28">
            <v>1.8821810257979101E-2</v>
          </cell>
          <cell r="Y28">
            <v>1.9266893370120601E-2</v>
          </cell>
          <cell r="Z28">
            <v>1.8297986075173899E-6</v>
          </cell>
          <cell r="AA28">
            <v>7.8210614152065094E-2</v>
          </cell>
          <cell r="AB28">
            <v>7.0949233474638698</v>
          </cell>
          <cell r="AC28">
            <v>2.6203068537329399E-2</v>
          </cell>
        </row>
        <row r="29">
          <cell r="J29">
            <v>2.94988373191946</v>
          </cell>
          <cell r="K29">
            <v>95.121677822918201</v>
          </cell>
          <cell r="L29">
            <v>2.4855929607550498E-2</v>
          </cell>
          <cell r="M29">
            <v>1.5577199196764799</v>
          </cell>
          <cell r="N29">
            <v>0.108580067671849</v>
          </cell>
          <cell r="O29">
            <v>1.7021172704874299E-3</v>
          </cell>
          <cell r="P29">
            <v>3.0006142294218399</v>
          </cell>
          <cell r="Q29">
            <v>0.15497455622541001</v>
          </cell>
          <cell r="R29">
            <v>2.7804086668913599</v>
          </cell>
          <cell r="S29">
            <v>0.92754357356737005</v>
          </cell>
          <cell r="T29">
            <v>3.6341138454331998E-2</v>
          </cell>
          <cell r="U29">
            <v>0.14541056718037401</v>
          </cell>
          <cell r="V29">
            <v>1.2597977606011401E-4</v>
          </cell>
          <cell r="W29">
            <v>5.5455542455485297E-3</v>
          </cell>
          <cell r="X29">
            <v>1.30033427527137E-2</v>
          </cell>
          <cell r="Y29">
            <v>1.34047987825908E-2</v>
          </cell>
          <cell r="Z29">
            <v>1.57924448918388E-6</v>
          </cell>
          <cell r="AA29">
            <v>7.3274986141124807E-2</v>
          </cell>
          <cell r="AB29">
            <v>6.0299835557361696</v>
          </cell>
          <cell r="AC29">
            <v>2.9205137206009299E-2</v>
          </cell>
        </row>
        <row r="30">
          <cell r="D30" t="str">
            <v>polyvinylfluoride production | polyvinylfluoride | Cutoff</v>
          </cell>
          <cell r="J30">
            <v>13.5190817198421</v>
          </cell>
          <cell r="K30">
            <v>169.020743152965</v>
          </cell>
          <cell r="L30">
            <v>1.9621781096551699E-2</v>
          </cell>
          <cell r="M30">
            <v>2.7678169443706002</v>
          </cell>
          <cell r="N30">
            <v>0.54804352689675695</v>
          </cell>
          <cell r="O30">
            <v>4.63595534893108E-3</v>
          </cell>
          <cell r="P30">
            <v>14.5692639992804</v>
          </cell>
          <cell r="Q30">
            <v>0.50569825540319802</v>
          </cell>
          <cell r="R30">
            <v>12.493375283614</v>
          </cell>
          <cell r="S30">
            <v>1.64021704237471</v>
          </cell>
          <cell r="T30">
            <v>7.9592977350811195E-2</v>
          </cell>
          <cell r="U30">
            <v>0.72261091716585202</v>
          </cell>
          <cell r="V30">
            <v>3.1997572110617099E-4</v>
          </cell>
          <cell r="W30">
            <v>3.2455175596331702E-2</v>
          </cell>
          <cell r="X30">
            <v>1.38370851457048E-2</v>
          </cell>
          <cell r="Y30">
            <v>1.42147359122643E-2</v>
          </cell>
          <cell r="Z30">
            <v>3.5387887701148399E-6</v>
          </cell>
          <cell r="AA30">
            <v>3.5782699198453297E-2</v>
          </cell>
          <cell r="AB30">
            <v>43.882248854011102</v>
          </cell>
          <cell r="AC30">
            <v>0.15619278729848099</v>
          </cell>
        </row>
        <row r="31">
          <cell r="J31">
            <v>15.039985534548901</v>
          </cell>
          <cell r="K31">
            <v>166.58599185075201</v>
          </cell>
          <cell r="L31">
            <v>1.9046570276754299E-2</v>
          </cell>
          <cell r="M31">
            <v>2.90194437416858</v>
          </cell>
          <cell r="N31">
            <v>0.53160682895373601</v>
          </cell>
          <cell r="O31">
            <v>3.3191059231543001E-3</v>
          </cell>
          <cell r="P31">
            <v>16.1776720792239</v>
          </cell>
          <cell r="Q31">
            <v>0.50840027068597105</v>
          </cell>
          <cell r="R31">
            <v>11.6425114001319</v>
          </cell>
          <cell r="S31">
            <v>1.07742797314278</v>
          </cell>
          <cell r="T31">
            <v>7.5280574492716704E-2</v>
          </cell>
          <cell r="U31">
            <v>0.69983607782113999</v>
          </cell>
          <cell r="V31">
            <v>2.27337226548719E-4</v>
          </cell>
          <cell r="W31">
            <v>3.2334691835486103E-2</v>
          </cell>
          <cell r="X31">
            <v>2.2687630934567299E-2</v>
          </cell>
          <cell r="Y31">
            <v>2.3031526774757099E-2</v>
          </cell>
          <cell r="Z31">
            <v>3.5248109822684399E-6</v>
          </cell>
          <cell r="AA31">
            <v>4.3400670868197398E-2</v>
          </cell>
          <cell r="AB31">
            <v>45.3459770099428</v>
          </cell>
          <cell r="AC31">
            <v>0.14096758531779699</v>
          </cell>
        </row>
        <row r="32">
          <cell r="J32">
            <v>14.0334087386977</v>
          </cell>
          <cell r="K32">
            <v>165.31171902481299</v>
          </cell>
          <cell r="L32">
            <v>1.6401163087871401E-2</v>
          </cell>
          <cell r="M32">
            <v>2.9119107441399299</v>
          </cell>
          <cell r="N32">
            <v>0.51053200652812403</v>
          </cell>
          <cell r="O32">
            <v>3.2228434065090499E-3</v>
          </cell>
          <cell r="P32">
            <v>15.097328467696601</v>
          </cell>
          <cell r="Q32">
            <v>0.45190802930320301</v>
          </cell>
          <cell r="R32">
            <v>10.7312028431461</v>
          </cell>
          <cell r="S32">
            <v>1.1190273093474801</v>
          </cell>
          <cell r="T32">
            <v>9.1195501535423107E-2</v>
          </cell>
          <cell r="U32">
            <v>0.67233135702843705</v>
          </cell>
          <cell r="V32">
            <v>2.3143436955739999E-4</v>
          </cell>
          <cell r="W32">
            <v>3.2682521009697298E-2</v>
          </cell>
          <cell r="X32">
            <v>1.6956463621844799E-2</v>
          </cell>
          <cell r="Y32">
            <v>1.73812451698824E-2</v>
          </cell>
          <cell r="Z32">
            <v>3.5232865568993001E-6</v>
          </cell>
          <cell r="AA32">
            <v>4.0402145566710297E-2</v>
          </cell>
          <cell r="AB32">
            <v>44.992452449538</v>
          </cell>
          <cell r="AC32">
            <v>0.138949708692514</v>
          </cell>
        </row>
        <row r="33">
          <cell r="J33">
            <v>14.0908418395637</v>
          </cell>
          <cell r="K33">
            <v>181.95925919835199</v>
          </cell>
          <cell r="L33">
            <v>1.63386890240938E-2</v>
          </cell>
          <cell r="M33">
            <v>2.96995524619255</v>
          </cell>
          <cell r="N33">
            <v>0.54685796995964897</v>
          </cell>
          <cell r="O33">
            <v>4.5601532948666302E-3</v>
          </cell>
          <cell r="P33">
            <v>15.126743112038801</v>
          </cell>
          <cell r="Q33">
            <v>0.52536642086060104</v>
          </cell>
          <cell r="R33">
            <v>12.4923409730684</v>
          </cell>
          <cell r="S33">
            <v>1.9773532431804399</v>
          </cell>
          <cell r="T33">
            <v>8.1404341170890293E-2</v>
          </cell>
          <cell r="U33">
            <v>0.72304137591949702</v>
          </cell>
          <cell r="V33">
            <v>3.2683386801888101E-4</v>
          </cell>
          <cell r="W33">
            <v>3.3010594205317399E-2</v>
          </cell>
          <cell r="X33">
            <v>1.8067880457491199E-2</v>
          </cell>
          <cell r="Y33">
            <v>1.8471640582122101E-2</v>
          </cell>
          <cell r="Z33">
            <v>3.6691664971383699E-6</v>
          </cell>
          <cell r="AA33">
            <v>3.5714661863430801E-2</v>
          </cell>
          <cell r="AB33">
            <v>45.444130207984102</v>
          </cell>
          <cell r="AC33">
            <v>0.15759626118122499</v>
          </cell>
        </row>
        <row r="34">
          <cell r="J34">
            <v>13.0848514000963</v>
          </cell>
          <cell r="K34">
            <v>181.49488449002499</v>
          </cell>
          <cell r="L34">
            <v>1.32968786890767E-2</v>
          </cell>
          <cell r="M34">
            <v>2.8203355801624599</v>
          </cell>
          <cell r="N34">
            <v>0.52663290196575296</v>
          </cell>
          <cell r="O34">
            <v>4.0487324940760598E-3</v>
          </cell>
          <cell r="P34">
            <v>14.108887307331001</v>
          </cell>
          <cell r="Q34">
            <v>0.47534853325297999</v>
          </cell>
          <cell r="R34">
            <v>11.5275751097493</v>
          </cell>
          <cell r="S34">
            <v>1.9539484284575199</v>
          </cell>
          <cell r="T34">
            <v>9.7192618872820602E-2</v>
          </cell>
          <cell r="U34">
            <v>0.69857657311403598</v>
          </cell>
          <cell r="V34">
            <v>2.8690625917275001E-4</v>
          </cell>
          <cell r="W34">
            <v>3.2670363673345901E-2</v>
          </cell>
          <cell r="X34">
            <v>1.1098384447597E-2</v>
          </cell>
          <cell r="Y34">
            <v>1.14246460188289E-2</v>
          </cell>
          <cell r="Z34">
            <v>3.4257812082862301E-6</v>
          </cell>
          <cell r="AA34">
            <v>2.9452265855134E-2</v>
          </cell>
          <cell r="AB34">
            <v>44.014462681283803</v>
          </cell>
          <cell r="AC34">
            <v>0.160237202195016</v>
          </cell>
        </row>
        <row r="35">
          <cell r="D35" t="str">
            <v>N-methyl-2-pyrrolidone production | N-methyl-2-pyrrolidone | Cutoff</v>
          </cell>
          <cell r="J35">
            <v>6.4879205898290699</v>
          </cell>
          <cell r="K35">
            <v>125.952452784318</v>
          </cell>
          <cell r="L35">
            <v>9.9214462948709198E-3</v>
          </cell>
          <cell r="M35">
            <v>2.41148460558927</v>
          </cell>
          <cell r="N35">
            <v>0.25026023429359001</v>
          </cell>
          <cell r="O35">
            <v>2.0540745800392301E-3</v>
          </cell>
          <cell r="P35">
            <v>6.6156797373169303</v>
          </cell>
          <cell r="Q35">
            <v>0.29437182681735002</v>
          </cell>
          <cell r="R35">
            <v>5.6459688834287496</v>
          </cell>
          <cell r="S35">
            <v>0.48805992039867302</v>
          </cell>
          <cell r="T35">
            <v>0.104752477341506</v>
          </cell>
          <cell r="U35">
            <v>0.33219883382772097</v>
          </cell>
          <cell r="V35">
            <v>3.5679405459811998E-4</v>
          </cell>
          <cell r="W35">
            <v>1.7308063390277101E-2</v>
          </cell>
          <cell r="X35">
            <v>1.2446967755457601E-2</v>
          </cell>
          <cell r="Y35">
            <v>1.29668857202617E-2</v>
          </cell>
          <cell r="Z35">
            <v>2.1732299767681099E-6</v>
          </cell>
          <cell r="AA35">
            <v>2.0484364611693701E-2</v>
          </cell>
          <cell r="AB35">
            <v>22.867905043573099</v>
          </cell>
          <cell r="AC35">
            <v>0.28050704225773299</v>
          </cell>
        </row>
        <row r="36">
          <cell r="J36">
            <v>6.6128178235778003</v>
          </cell>
          <cell r="K36">
            <v>125.639331451525</v>
          </cell>
          <cell r="L36">
            <v>9.8723394138443693E-3</v>
          </cell>
          <cell r="M36">
            <v>2.4203772956003902</v>
          </cell>
          <cell r="N36">
            <v>0.24891313306141699</v>
          </cell>
          <cell r="O36">
            <v>1.94298072782102E-3</v>
          </cell>
          <cell r="P36">
            <v>6.7481218507462204</v>
          </cell>
          <cell r="Q36">
            <v>0.29461985216296899</v>
          </cell>
          <cell r="R36">
            <v>5.5750067363851104</v>
          </cell>
          <cell r="S36">
            <v>0.44105487087453299</v>
          </cell>
          <cell r="T36">
            <v>0.104338857538815</v>
          </cell>
          <cell r="U36">
            <v>0.33030004596284201</v>
          </cell>
          <cell r="V36">
            <v>3.4895436854457198E-4</v>
          </cell>
          <cell r="W36">
            <v>1.7298703432043101E-2</v>
          </cell>
          <cell r="X36">
            <v>1.3196143512184301E-2</v>
          </cell>
          <cell r="Y36">
            <v>1.3713236358022299E-2</v>
          </cell>
          <cell r="Z36">
            <v>2.1691128802997199E-6</v>
          </cell>
          <cell r="AA36">
            <v>2.1130291328226199E-2</v>
          </cell>
          <cell r="AB36">
            <v>22.9888386243403</v>
          </cell>
          <cell r="AC36">
            <v>0.279197614827005</v>
          </cell>
        </row>
        <row r="37">
          <cell r="J37">
            <v>6.5249145682511198</v>
          </cell>
          <cell r="K37">
            <v>125.52805059343601</v>
          </cell>
          <cell r="L37">
            <v>9.6413188851317902E-3</v>
          </cell>
          <cell r="M37">
            <v>2.4212476478356901</v>
          </cell>
          <cell r="N37">
            <v>0.247072691771415</v>
          </cell>
          <cell r="O37">
            <v>1.93457422708115E-3</v>
          </cell>
          <cell r="P37">
            <v>6.6537766197454298</v>
          </cell>
          <cell r="Q37">
            <v>0.289686446248276</v>
          </cell>
          <cell r="R37">
            <v>5.49542315260266</v>
          </cell>
          <cell r="S37">
            <v>0.444687695599774</v>
          </cell>
          <cell r="T37">
            <v>0.105728690784631</v>
          </cell>
          <cell r="U37">
            <v>0.32789808865119502</v>
          </cell>
          <cell r="V37">
            <v>3.4931216758135299E-4</v>
          </cell>
          <cell r="W37">
            <v>1.7329078975008901E-2</v>
          </cell>
          <cell r="X37">
            <v>1.26956469125344E-2</v>
          </cell>
          <cell r="Y37">
            <v>1.32198034191467E-2</v>
          </cell>
          <cell r="Z37">
            <v>2.16897975389247E-6</v>
          </cell>
          <cell r="AA37">
            <v>2.08684333793181E-2</v>
          </cell>
          <cell r="AB37">
            <v>22.957965709501</v>
          </cell>
          <cell r="AC37">
            <v>0.27902139585897401</v>
          </cell>
        </row>
        <row r="38">
          <cell r="J38">
            <v>6.5299301383998101</v>
          </cell>
          <cell r="K38">
            <v>126.981862146084</v>
          </cell>
          <cell r="L38">
            <v>9.6358630931821197E-3</v>
          </cell>
          <cell r="M38">
            <v>2.4263166109841201</v>
          </cell>
          <cell r="N38">
            <v>0.25024499859556398</v>
          </cell>
          <cell r="O38">
            <v>2.05136004317754E-3</v>
          </cell>
          <cell r="P38">
            <v>6.6563453686005802</v>
          </cell>
          <cell r="Q38">
            <v>0.29610148758001598</v>
          </cell>
          <cell r="R38">
            <v>5.6492214274468298</v>
          </cell>
          <cell r="S38">
            <v>0.51964436460525498</v>
          </cell>
          <cell r="T38">
            <v>0.104873639413473</v>
          </cell>
          <cell r="U38">
            <v>0.332326539373061</v>
          </cell>
          <cell r="V38">
            <v>3.5764330188313702E-4</v>
          </cell>
          <cell r="W38">
            <v>1.73577292498804E-2</v>
          </cell>
          <cell r="X38">
            <v>1.27927057343559E-2</v>
          </cell>
          <cell r="Y38">
            <v>1.3315026462956301E-2</v>
          </cell>
          <cell r="Z38">
            <v>2.1817192901968298E-6</v>
          </cell>
          <cell r="AA38">
            <v>2.0459080532613E-2</v>
          </cell>
          <cell r="AB38">
            <v>22.997410236227299</v>
          </cell>
          <cell r="AC38">
            <v>0.28064977897999799</v>
          </cell>
        </row>
        <row r="39">
          <cell r="J39">
            <v>6.0523230953280098</v>
          </cell>
          <cell r="K39">
            <v>126.952381615585</v>
          </cell>
          <cell r="L39">
            <v>8.1419117323043005E-3</v>
          </cell>
          <cell r="M39">
            <v>2.3791164711157098</v>
          </cell>
          <cell r="N39">
            <v>0.24292551684772801</v>
          </cell>
          <cell r="O39">
            <v>1.8921717464338501E-3</v>
          </cell>
          <cell r="P39">
            <v>6.16962284667233</v>
          </cell>
          <cell r="Q39">
            <v>0.276290640586416</v>
          </cell>
          <cell r="R39">
            <v>5.2888355628104797</v>
          </cell>
          <cell r="S39">
            <v>0.59292942480676503</v>
          </cell>
          <cell r="T39">
            <v>0.10175430551232501</v>
          </cell>
          <cell r="U39">
            <v>0.32278152697851198</v>
          </cell>
          <cell r="V39">
            <v>3.4650455810956798E-4</v>
          </cell>
          <cell r="W39">
            <v>1.7133443483398202E-2</v>
          </cell>
          <cell r="X39">
            <v>1.0531374292924601E-2</v>
          </cell>
          <cell r="Y39">
            <v>1.1021634627213299E-2</v>
          </cell>
          <cell r="Z39">
            <v>2.1338097289751301E-6</v>
          </cell>
          <cell r="AA39">
            <v>1.76199451929029E-2</v>
          </cell>
          <cell r="AB39">
            <v>22.407303779942499</v>
          </cell>
          <cell r="AC39">
            <v>0.28135199822941298</v>
          </cell>
        </row>
        <row r="40">
          <cell r="J40">
            <v>21.582113501581802</v>
          </cell>
          <cell r="K40">
            <v>289.298250749011</v>
          </cell>
          <cell r="L40">
            <v>5.2334209385656E-2</v>
          </cell>
          <cell r="M40">
            <v>5.0304098668092401</v>
          </cell>
          <cell r="N40">
            <v>3.3539263467476701</v>
          </cell>
          <cell r="O40">
            <v>9.7503914344923195E-3</v>
          </cell>
          <cell r="P40">
            <v>21.869597632417801</v>
          </cell>
          <cell r="Q40">
            <v>1.53492245471198</v>
          </cell>
          <cell r="R40">
            <v>65.837454130450595</v>
          </cell>
          <cell r="S40">
            <v>1.7456592895095</v>
          </cell>
          <cell r="T40">
            <v>0.395817790015835</v>
          </cell>
          <cell r="U40">
            <v>4.3935518930352702</v>
          </cell>
          <cell r="V40">
            <v>4.0497990322641304E-3</v>
          </cell>
          <cell r="W40">
            <v>0.57642417982771699</v>
          </cell>
          <cell r="X40">
            <v>5.1253796723808198E-2</v>
          </cell>
          <cell r="Y40">
            <v>5.21186214985246E-2</v>
          </cell>
          <cell r="Z40">
            <v>8.3669869406439604E-6</v>
          </cell>
          <cell r="AA40">
            <v>0.13448317747107</v>
          </cell>
          <cell r="AB40">
            <v>363.83759504071202</v>
          </cell>
          <cell r="AC40">
            <v>0.309132542931497</v>
          </cell>
        </row>
        <row r="41">
          <cell r="J41">
            <v>21.741479261362102</v>
          </cell>
          <cell r="K41">
            <v>288.88303264301601</v>
          </cell>
          <cell r="L41">
            <v>5.2259195520449803E-2</v>
          </cell>
          <cell r="M41">
            <v>5.0412966171150302</v>
          </cell>
          <cell r="N41">
            <v>3.3521641910180699</v>
          </cell>
          <cell r="O41">
            <v>9.6058947698296499E-3</v>
          </cell>
          <cell r="P41">
            <v>22.038700545353201</v>
          </cell>
          <cell r="Q41">
            <v>1.5351888534503899</v>
          </cell>
          <cell r="R41">
            <v>65.744643225536507</v>
          </cell>
          <cell r="S41">
            <v>1.6855575825018501</v>
          </cell>
          <cell r="T41">
            <v>0.39516045889528001</v>
          </cell>
          <cell r="U41">
            <v>4.3910684744758202</v>
          </cell>
          <cell r="V41">
            <v>4.03956895373302E-3</v>
          </cell>
          <cell r="W41">
            <v>0.57641115100664597</v>
          </cell>
          <cell r="X41">
            <v>5.2216014065898597E-2</v>
          </cell>
          <cell r="Y41">
            <v>5.3077121659952001E-2</v>
          </cell>
          <cell r="Z41">
            <v>8.3609902894309101E-6</v>
          </cell>
          <cell r="AA41">
            <v>0.135306073235542</v>
          </cell>
          <cell r="AB41">
            <v>363.99251803859499</v>
          </cell>
          <cell r="AC41">
            <v>0.307444752106171</v>
          </cell>
        </row>
        <row r="42">
          <cell r="J42">
            <v>21.630200337860501</v>
          </cell>
          <cell r="K42">
            <v>288.74658911271899</v>
          </cell>
          <cell r="L42">
            <v>5.1970084155986897E-2</v>
          </cell>
          <cell r="M42">
            <v>5.0431004135985003</v>
          </cell>
          <cell r="N42">
            <v>3.3497830012105498</v>
          </cell>
          <cell r="O42">
            <v>9.5950582112746506E-3</v>
          </cell>
          <cell r="P42">
            <v>21.919118084832199</v>
          </cell>
          <cell r="Q42">
            <v>1.52883213574823</v>
          </cell>
          <cell r="R42">
            <v>65.641766393703307</v>
          </cell>
          <cell r="S42">
            <v>1.6892816528802801</v>
          </cell>
          <cell r="T42">
            <v>0.39708672669188</v>
          </cell>
          <cell r="U42">
            <v>4.3879615446055702</v>
          </cell>
          <cell r="V42">
            <v>4.0400736582606499E-3</v>
          </cell>
          <cell r="W42">
            <v>0.57645149705677401</v>
          </cell>
          <cell r="X42">
            <v>5.1577043760821902E-2</v>
          </cell>
          <cell r="Y42">
            <v>5.2447378028560802E-2</v>
          </cell>
          <cell r="Z42">
            <v>8.3614622639185296E-6</v>
          </cell>
          <cell r="AA42">
            <v>0.13498241147444801</v>
          </cell>
          <cell r="AB42">
            <v>363.954660916899</v>
          </cell>
          <cell r="AC42">
            <v>0.30720141688897501</v>
          </cell>
        </row>
        <row r="43">
          <cell r="J43">
            <v>21.636719855654199</v>
          </cell>
          <cell r="K43">
            <v>290.636334446803</v>
          </cell>
          <cell r="L43">
            <v>5.1962992413345399E-2</v>
          </cell>
          <cell r="M43">
            <v>5.0496893345910099</v>
          </cell>
          <cell r="N43">
            <v>3.3539065425376902</v>
          </cell>
          <cell r="O43">
            <v>9.7468629280918796E-3</v>
          </cell>
          <cell r="P43">
            <v>21.922457087851299</v>
          </cell>
          <cell r="Q43">
            <v>1.53717076423315</v>
          </cell>
          <cell r="R43">
            <v>65.841681968557197</v>
          </cell>
          <cell r="S43">
            <v>1.7867145115293801</v>
          </cell>
          <cell r="T43">
            <v>0.39597528323409298</v>
          </cell>
          <cell r="U43">
            <v>4.3937178918251396</v>
          </cell>
          <cell r="V43">
            <v>4.0509029312470598E-3</v>
          </cell>
          <cell r="W43">
            <v>0.57648873828185598</v>
          </cell>
          <cell r="X43">
            <v>5.1703206230321298E-2</v>
          </cell>
          <cell r="Y43">
            <v>5.25711542514204E-2</v>
          </cell>
          <cell r="Z43">
            <v>8.3780218236810799E-6</v>
          </cell>
          <cell r="AA43">
            <v>0.13445031181500799</v>
          </cell>
          <cell r="AB43">
            <v>364.00593311252902</v>
          </cell>
          <cell r="AC43">
            <v>0.30931808008336098</v>
          </cell>
        </row>
        <row r="44">
          <cell r="J44">
            <v>19.893395480519501</v>
          </cell>
          <cell r="K44">
            <v>286.62955807909299</v>
          </cell>
          <cell r="L44">
            <v>4.9073760458437803E-2</v>
          </cell>
          <cell r="M44">
            <v>4.8932032431683696</v>
          </cell>
          <cell r="N44">
            <v>1.2529111412701299</v>
          </cell>
          <cell r="O44">
            <v>7.0426377085628803E-3</v>
          </cell>
          <cell r="P44">
            <v>20.109241201410502</v>
          </cell>
          <cell r="Q44">
            <v>1.19269306391547</v>
          </cell>
          <cell r="R44">
            <v>26.4774974401073</v>
          </cell>
          <cell r="S44">
            <v>1.9905932880526001</v>
          </cell>
          <cell r="T44">
            <v>0.39270071386592897</v>
          </cell>
          <cell r="U44">
            <v>1.6699560434535701</v>
          </cell>
          <cell r="V44">
            <v>3.9084799509502902E-3</v>
          </cell>
          <cell r="W44">
            <v>0.43541371443979399</v>
          </cell>
          <cell r="X44">
            <v>3.6992057554685903E-2</v>
          </cell>
          <cell r="Y44">
            <v>3.7703705591322599E-2</v>
          </cell>
          <cell r="Z44">
            <v>7.1671692236584398E-6</v>
          </cell>
          <cell r="AA44">
            <v>0.134730409029199</v>
          </cell>
          <cell r="AB44">
            <v>141.26000688355001</v>
          </cell>
          <cell r="AC44">
            <v>0.37925065295617999</v>
          </cell>
        </row>
        <row r="45">
          <cell r="J45">
            <v>1.69935535870043</v>
          </cell>
          <cell r="K45">
            <v>40.017620579166802</v>
          </cell>
          <cell r="L45">
            <v>2.2165571750494299E-3</v>
          </cell>
          <cell r="M45">
            <v>0.81068459283146299</v>
          </cell>
          <cell r="N45">
            <v>8.2484232945287006E-2</v>
          </cell>
          <cell r="O45">
            <v>4.3003195054142301E-4</v>
          </cell>
          <cell r="P45">
            <v>1.7648307266193299</v>
          </cell>
          <cell r="Q45">
            <v>8.7733395154900806E-2</v>
          </cell>
          <cell r="R45">
            <v>1.5708226740326501</v>
          </cell>
          <cell r="S45">
            <v>6.2127180566534899E-2</v>
          </cell>
          <cell r="T45">
            <v>1.2909626233769299E-2</v>
          </cell>
          <cell r="U45">
            <v>0.10715183486336401</v>
          </cell>
          <cell r="V45">
            <v>4.65516858764753E-5</v>
          </cell>
          <cell r="W45">
            <v>5.90892496568555E-3</v>
          </cell>
          <cell r="X45">
            <v>3.0874849784239202E-3</v>
          </cell>
          <cell r="Y45">
            <v>3.2482656286305098E-3</v>
          </cell>
          <cell r="Z45">
            <v>3.1883004140686899E-7</v>
          </cell>
          <cell r="AA45">
            <v>4.5700757142521399E-3</v>
          </cell>
          <cell r="AB45">
            <v>8.1546099081349102</v>
          </cell>
          <cell r="AC45">
            <v>1.60061520124101E-2</v>
          </cell>
        </row>
        <row r="46">
          <cell r="J46">
            <v>1.69935535870043</v>
          </cell>
          <cell r="K46">
            <v>40.017620579166802</v>
          </cell>
          <cell r="L46">
            <v>2.2165571750494299E-3</v>
          </cell>
          <cell r="M46">
            <v>0.81068459283146299</v>
          </cell>
          <cell r="N46">
            <v>8.2484232945287006E-2</v>
          </cell>
          <cell r="O46">
            <v>4.3003195054142301E-4</v>
          </cell>
          <cell r="P46">
            <v>1.7648307266193299</v>
          </cell>
          <cell r="Q46">
            <v>8.7733395154900806E-2</v>
          </cell>
          <cell r="R46">
            <v>1.5708226740326501</v>
          </cell>
          <cell r="S46">
            <v>6.2127180566534899E-2</v>
          </cell>
          <cell r="T46">
            <v>1.2909626233769299E-2</v>
          </cell>
          <cell r="U46">
            <v>0.10715183486336401</v>
          </cell>
          <cell r="V46">
            <v>4.65516858764753E-5</v>
          </cell>
          <cell r="W46">
            <v>5.90892496568555E-3</v>
          </cell>
          <cell r="X46">
            <v>3.0874849784239202E-3</v>
          </cell>
          <cell r="Y46">
            <v>3.2482656286305098E-3</v>
          </cell>
          <cell r="Z46">
            <v>3.1883004140686899E-7</v>
          </cell>
          <cell r="AA46">
            <v>4.5700757142521399E-3</v>
          </cell>
          <cell r="AB46">
            <v>8.1546099081349102</v>
          </cell>
          <cell r="AC46">
            <v>1.60061520124101E-2</v>
          </cell>
        </row>
        <row r="47">
          <cell r="J47">
            <v>1.6995332143659201</v>
          </cell>
          <cell r="K47">
            <v>40.015580184018397</v>
          </cell>
          <cell r="L47">
            <v>2.2152104086564498E-3</v>
          </cell>
          <cell r="M47">
            <v>0.81073153053457103</v>
          </cell>
          <cell r="N47">
            <v>8.2468908221622603E-2</v>
          </cell>
          <cell r="O47">
            <v>4.2945742961373901E-4</v>
          </cell>
          <cell r="P47">
            <v>1.76501388470793</v>
          </cell>
          <cell r="Q47">
            <v>8.7710869286780097E-2</v>
          </cell>
          <cell r="R47">
            <v>1.57009889648061</v>
          </cell>
          <cell r="S47">
            <v>6.1918660255001701E-2</v>
          </cell>
          <cell r="T47">
            <v>1.29143195676305E-2</v>
          </cell>
          <cell r="U47">
            <v>0.107131158203861</v>
          </cell>
          <cell r="V47">
            <v>4.6515715265817703E-5</v>
          </cell>
          <cell r="W47">
            <v>5.9090260021506099E-3</v>
          </cell>
          <cell r="X47">
            <v>3.08868055129448E-3</v>
          </cell>
          <cell r="Y47">
            <v>3.2494815791059102E-3</v>
          </cell>
          <cell r="Z47">
            <v>3.18809607643044E-7</v>
          </cell>
          <cell r="AA47">
            <v>4.5719221987118698E-3</v>
          </cell>
          <cell r="AB47">
            <v>8.1550428921057208</v>
          </cell>
          <cell r="AC47">
            <v>1.5999009481642401E-2</v>
          </cell>
        </row>
        <row r="48">
          <cell r="J48">
            <v>1.69955732768394</v>
          </cell>
          <cell r="K48">
            <v>40.022569662636897</v>
          </cell>
          <cell r="L48">
            <v>2.2151841788874602E-3</v>
          </cell>
          <cell r="M48">
            <v>0.81075590054970803</v>
          </cell>
          <cell r="N48">
            <v>8.2484159696738696E-2</v>
          </cell>
          <cell r="O48">
            <v>4.3001889988343302E-4</v>
          </cell>
          <cell r="P48">
            <v>1.76502623446204</v>
          </cell>
          <cell r="Q48">
            <v>8.7741710831644296E-2</v>
          </cell>
          <cell r="R48">
            <v>1.57083831126351</v>
          </cell>
          <cell r="S48">
            <v>6.2279028855989599E-2</v>
          </cell>
          <cell r="T48">
            <v>1.29102087437307E-2</v>
          </cell>
          <cell r="U48">
            <v>0.10715244883233201</v>
          </cell>
          <cell r="V48">
            <v>4.65557687961148E-5</v>
          </cell>
          <cell r="W48">
            <v>5.90916374385671E-3</v>
          </cell>
          <cell r="X48">
            <v>3.0891471802455498E-3</v>
          </cell>
          <cell r="Y48">
            <v>3.2499393822011499E-3</v>
          </cell>
          <cell r="Z48">
            <v>3.1887085541373798E-7</v>
          </cell>
          <cell r="AA48">
            <v>4.5699541561796397E-3</v>
          </cell>
          <cell r="AB48">
            <v>8.1552325292534409</v>
          </cell>
          <cell r="AC48">
            <v>1.60068382466481E-2</v>
          </cell>
        </row>
        <row r="49">
          <cell r="J49">
            <v>1.3595289992333801</v>
          </cell>
          <cell r="K49">
            <v>38.951420828410299</v>
          </cell>
          <cell r="L49">
            <v>1.0115147586776199E-3</v>
          </cell>
          <cell r="M49">
            <v>0.73447695973726301</v>
          </cell>
          <cell r="N49">
            <v>7.7842890418414301E-2</v>
          </cell>
          <cell r="O49">
            <v>3.5722923640549103E-4</v>
          </cell>
          <cell r="P49">
            <v>1.41788298825439</v>
          </cell>
          <cell r="Q49">
            <v>7.5763352963415603E-2</v>
          </cell>
          <cell r="R49">
            <v>1.35673365492939</v>
          </cell>
          <cell r="S49">
            <v>0.169205503676848</v>
          </cell>
          <cell r="T49">
            <v>1.4481722100514099E-2</v>
          </cell>
          <cell r="U49">
            <v>0.100924366542019</v>
          </cell>
          <cell r="V49">
            <v>4.2391833909448203E-5</v>
          </cell>
          <cell r="W49">
            <v>5.7039246215981401E-3</v>
          </cell>
          <cell r="X49">
            <v>1.7457389269925701E-3</v>
          </cell>
          <cell r="Y49">
            <v>1.9017831131015401E-3</v>
          </cell>
          <cell r="Z49">
            <v>2.1274851303522E-7</v>
          </cell>
          <cell r="AA49">
            <v>2.5077950723588001E-3</v>
          </cell>
          <cell r="AB49">
            <v>7.8925994390788903</v>
          </cell>
          <cell r="AC49">
            <v>1.6994239046267599E-2</v>
          </cell>
        </row>
        <row r="50">
          <cell r="J50">
            <v>2.21991496765117</v>
          </cell>
          <cell r="K50">
            <v>55.9237202231526</v>
          </cell>
          <cell r="L50">
            <v>3.0936544650006E-3</v>
          </cell>
          <cell r="M50">
            <v>1.1264221853617</v>
          </cell>
          <cell r="N50">
            <v>0.117302948295629</v>
          </cell>
          <cell r="O50">
            <v>6.4798584281941995E-4</v>
          </cell>
          <cell r="P50">
            <v>2.2984450430778498</v>
          </cell>
          <cell r="Q50">
            <v>0.12235040127951199</v>
          </cell>
          <cell r="R50">
            <v>2.24171710967634</v>
          </cell>
          <cell r="S50">
            <v>0.12389818442301601</v>
          </cell>
          <cell r="T50">
            <v>1.8138211995242001E-2</v>
          </cell>
          <cell r="U50">
            <v>0.15279935864931601</v>
          </cell>
          <cell r="V50">
            <v>6.02151997457886E-5</v>
          </cell>
          <cell r="W50">
            <v>8.4287010642867897E-3</v>
          </cell>
          <cell r="X50">
            <v>4.2395153743877197E-3</v>
          </cell>
          <cell r="Y50">
            <v>4.6780016163654103E-3</v>
          </cell>
          <cell r="Z50">
            <v>5.6291910590121796E-7</v>
          </cell>
          <cell r="AA50">
            <v>5.9805161596074704E-3</v>
          </cell>
          <cell r="AB50">
            <v>10.640389675611599</v>
          </cell>
          <cell r="AC50">
            <v>2.0778323842896702E-2</v>
          </cell>
        </row>
        <row r="51">
          <cell r="J51">
            <v>2.3332477289772902</v>
          </cell>
          <cell r="K51">
            <v>55.639860142212903</v>
          </cell>
          <cell r="L51">
            <v>3.0491228814418102E-3</v>
          </cell>
          <cell r="M51">
            <v>1.1344953088754599</v>
          </cell>
          <cell r="N51">
            <v>0.116081036817391</v>
          </cell>
          <cell r="O51">
            <v>5.4719274933770099E-4</v>
          </cell>
          <cell r="P51">
            <v>2.4186232971256301</v>
          </cell>
          <cell r="Q51">
            <v>0.122576303982405</v>
          </cell>
          <cell r="R51">
            <v>2.17734381019664</v>
          </cell>
          <cell r="S51">
            <v>8.1251211462272405E-2</v>
          </cell>
          <cell r="T51">
            <v>1.7763849677442801E-2</v>
          </cell>
          <cell r="U51">
            <v>0.151077133168491</v>
          </cell>
          <cell r="V51">
            <v>5.3102560643474897E-5</v>
          </cell>
          <cell r="W51">
            <v>8.4202474480413094E-3</v>
          </cell>
          <cell r="X51">
            <v>4.9193219369821801E-3</v>
          </cell>
          <cell r="Y51">
            <v>5.35524663470382E-3</v>
          </cell>
          <cell r="Z51">
            <v>5.5919082799240196E-7</v>
          </cell>
          <cell r="AA51">
            <v>6.5666114407655204E-3</v>
          </cell>
          <cell r="AB51">
            <v>10.750350084295899</v>
          </cell>
          <cell r="AC51">
            <v>1.9590326786501699E-2</v>
          </cell>
        </row>
        <row r="52">
          <cell r="J52">
            <v>2.2534793088493301</v>
          </cell>
          <cell r="K52">
            <v>55.538663504529602</v>
          </cell>
          <cell r="L52">
            <v>2.839497103168E-3</v>
          </cell>
          <cell r="M52">
            <v>1.13528011562679</v>
          </cell>
          <cell r="N52">
            <v>0.114410916420134</v>
          </cell>
          <cell r="O52">
            <v>5.3956412687890395E-4</v>
          </cell>
          <cell r="P52">
            <v>2.3330100402735598</v>
          </cell>
          <cell r="Q52">
            <v>0.118099392905407</v>
          </cell>
          <cell r="R52">
            <v>2.10512817031639</v>
          </cell>
          <cell r="S52">
            <v>8.4546911222138796E-2</v>
          </cell>
          <cell r="T52">
            <v>1.90239226564052E-2</v>
          </cell>
          <cell r="U52">
            <v>0.14889732689527199</v>
          </cell>
          <cell r="V52">
            <v>5.34269434038553E-5</v>
          </cell>
          <cell r="W52">
            <v>8.4477683364890602E-3</v>
          </cell>
          <cell r="X52">
            <v>4.4651399877172499E-3</v>
          </cell>
          <cell r="Y52">
            <v>4.9074718248295996E-3</v>
          </cell>
          <cell r="Z52">
            <v>5.5906291262730604E-7</v>
          </cell>
          <cell r="AA52">
            <v>6.32897868540105E-3</v>
          </cell>
          <cell r="AB52">
            <v>10.722100998607299</v>
          </cell>
          <cell r="AC52">
            <v>1.9430408729269402E-2</v>
          </cell>
        </row>
        <row r="53">
          <cell r="J53">
            <v>2.2580298955922</v>
          </cell>
          <cell r="K53">
            <v>56.857695116490603</v>
          </cell>
          <cell r="L53">
            <v>2.83454710670057E-3</v>
          </cell>
          <cell r="M53">
            <v>1.1398791454119599</v>
          </cell>
          <cell r="N53">
            <v>0.117289125068478</v>
          </cell>
          <cell r="O53">
            <v>6.45522965202388E-4</v>
          </cell>
          <cell r="P53">
            <v>2.3353406455964798</v>
          </cell>
          <cell r="Q53">
            <v>0.123919708676864</v>
          </cell>
          <cell r="R53">
            <v>2.24466811688999</v>
          </cell>
          <cell r="S53">
            <v>0.15255449842659499</v>
          </cell>
          <cell r="T53">
            <v>1.8248141375569099E-2</v>
          </cell>
          <cell r="U53">
            <v>0.15291522487077999</v>
          </cell>
          <cell r="V53">
            <v>6.09857150256193E-5</v>
          </cell>
          <cell r="W53">
            <v>8.4737625020864394E-3</v>
          </cell>
          <cell r="X53">
            <v>4.5532006816697097E-3</v>
          </cell>
          <cell r="Y53">
            <v>4.9938669320519699E-3</v>
          </cell>
          <cell r="Z53">
            <v>5.7062139218167097E-7</v>
          </cell>
          <cell r="AA53">
            <v>5.95757611656957E-3</v>
          </cell>
          <cell r="AB53">
            <v>10.757888702712499</v>
          </cell>
          <cell r="AC53">
            <v>2.0907827731134799E-2</v>
          </cell>
        </row>
        <row r="54">
          <cell r="J54">
            <v>0.64437119739862503</v>
          </cell>
          <cell r="K54">
            <v>18.195614872549999</v>
          </cell>
          <cell r="L54">
            <v>6.4067790799261705E-4</v>
          </cell>
          <cell r="M54">
            <v>0.35047896203745998</v>
          </cell>
          <cell r="N54">
            <v>3.6819228669230097E-2</v>
          </cell>
          <cell r="O54">
            <v>1.8352129402071001E-4</v>
          </cell>
          <cell r="P54">
            <v>0.66782270945730604</v>
          </cell>
          <cell r="Q54">
            <v>3.7584848895173502E-2</v>
          </cell>
          <cell r="R54">
            <v>0.66907835004105698</v>
          </cell>
          <cell r="S54">
            <v>6.9609021024243198E-2</v>
          </cell>
          <cell r="T54">
            <v>7.3109148877022198E-3</v>
          </cell>
          <cell r="U54">
            <v>4.8065184306646198E-2</v>
          </cell>
          <cell r="V54">
            <v>1.81199852055536E-5</v>
          </cell>
          <cell r="W54">
            <v>2.7385912453692998E-3</v>
          </cell>
          <cell r="X54">
            <v>1.1610545764772901E-3</v>
          </cell>
          <cell r="Y54">
            <v>1.3025663238346199E-3</v>
          </cell>
          <cell r="Z54">
            <v>1.6585361527498901E-7</v>
          </cell>
          <cell r="AA54">
            <v>1.4597043501964201E-3</v>
          </cell>
          <cell r="AB54">
            <v>3.5548242972736901</v>
          </cell>
          <cell r="AC54">
            <v>7.0618558511399403E-3</v>
          </cell>
        </row>
        <row r="55">
          <cell r="J55">
            <v>0.63990356136800997</v>
          </cell>
          <cell r="K55">
            <v>9.4653138576846807</v>
          </cell>
          <cell r="L55">
            <v>1.20173223105906E-3</v>
          </cell>
          <cell r="M55">
            <v>0.16911563712512701</v>
          </cell>
          <cell r="N55">
            <v>2.6721835286927599E-2</v>
          </cell>
          <cell r="O55">
            <v>2.35510373416612E-4</v>
          </cell>
          <cell r="P55">
            <v>0.65242985631356398</v>
          </cell>
          <cell r="Q55">
            <v>5.1548107074560402E-2</v>
          </cell>
          <cell r="R55">
            <v>0.53684020649838704</v>
          </cell>
          <cell r="S55">
            <v>5.1267919963273699E-2</v>
          </cell>
          <cell r="T55">
            <v>3.1790471937596398E-3</v>
          </cell>
          <cell r="U55">
            <v>3.4658770226862097E-2</v>
          </cell>
          <cell r="V55">
            <v>2.1033425243903299E-5</v>
          </cell>
          <cell r="W55">
            <v>2.4417426571916802E-3</v>
          </cell>
          <cell r="X55">
            <v>1.4033392512114199E-3</v>
          </cell>
          <cell r="Y55">
            <v>1.47498961213148E-3</v>
          </cell>
          <cell r="Z55">
            <v>2.13175347660657E-7</v>
          </cell>
          <cell r="AA55">
            <v>2.0769618775305101E-3</v>
          </cell>
          <cell r="AB55">
            <v>0.76710611473327694</v>
          </cell>
          <cell r="AC55">
            <v>5.2000002467056296E-3</v>
          </cell>
        </row>
        <row r="56">
          <cell r="J56">
            <v>0.59044869387988796</v>
          </cell>
          <cell r="K56">
            <v>9.4394495109585108</v>
          </cell>
          <cell r="L56">
            <v>1.2245543785572399E-3</v>
          </cell>
          <cell r="M56">
            <v>0.15912655430405701</v>
          </cell>
          <cell r="N56">
            <v>2.7946241941981399E-2</v>
          </cell>
          <cell r="O56">
            <v>2.9722690672188501E-4</v>
          </cell>
          <cell r="P56">
            <v>0.60143584779464898</v>
          </cell>
          <cell r="Q56">
            <v>5.2067291008062101E-2</v>
          </cell>
          <cell r="R56">
            <v>0.58660400107513899</v>
          </cell>
          <cell r="S56">
            <v>8.4873628179110497E-2</v>
          </cell>
          <cell r="T56">
            <v>2.6570664485049801E-3</v>
          </cell>
          <cell r="U56">
            <v>3.6247702725857797E-2</v>
          </cell>
          <cell r="V56">
            <v>2.5133155466098601E-5</v>
          </cell>
          <cell r="W56">
            <v>2.4587687121898098E-3</v>
          </cell>
          <cell r="X56">
            <v>1.0323292741295301E-3</v>
          </cell>
          <cell r="Y56">
            <v>1.1046939632364001E-3</v>
          </cell>
          <cell r="Z56">
            <v>1.9031396044306899E-7</v>
          </cell>
          <cell r="AA56">
            <v>1.748507121044E-3</v>
          </cell>
          <cell r="AB56">
            <v>0.65618787606498996</v>
          </cell>
          <cell r="AC56">
            <v>5.3891790526404996E-3</v>
          </cell>
        </row>
        <row r="57">
          <cell r="J57">
            <v>0.44668991722743701</v>
          </cell>
          <cell r="K57">
            <v>8.9559509694075707</v>
          </cell>
          <cell r="L57">
            <v>5.90207803237186E-4</v>
          </cell>
          <cell r="M57">
            <v>0.127304337712769</v>
          </cell>
          <cell r="N57">
            <v>2.3716460760129999E-2</v>
          </cell>
          <cell r="O57">
            <v>1.7723175196512501E-4</v>
          </cell>
          <cell r="P57">
            <v>0.45581749660612197</v>
          </cell>
          <cell r="Q57">
            <v>4.5307909037112501E-2</v>
          </cell>
          <cell r="R57">
            <v>0.39837454848590398</v>
          </cell>
          <cell r="S57">
            <v>8.7639543709659998E-2</v>
          </cell>
          <cell r="T57">
            <v>4.3959884962822098E-3</v>
          </cell>
          <cell r="U57">
            <v>3.04615308710844E-2</v>
          </cell>
          <cell r="V57">
            <v>1.7294770288085399E-5</v>
          </cell>
          <cell r="W57">
            <v>2.4581101444578501E-3</v>
          </cell>
          <cell r="X57">
            <v>9.1848553661240298E-4</v>
          </cell>
          <cell r="Y57">
            <v>9.8881565931625902E-4</v>
          </cell>
          <cell r="Z57">
            <v>1.85036096060308E-7</v>
          </cell>
          <cell r="AA57">
            <v>1.4301254951932299E-3</v>
          </cell>
          <cell r="AB57">
            <v>0.59183946769621398</v>
          </cell>
          <cell r="AC57">
            <v>1.3497201742468601E-2</v>
          </cell>
        </row>
        <row r="58">
          <cell r="J58">
            <v>0.64669771614924898</v>
          </cell>
          <cell r="K58">
            <v>11.1630572771899</v>
          </cell>
          <cell r="L58">
            <v>1.0582922726184701E-3</v>
          </cell>
          <cell r="M58">
            <v>0.19348865611298499</v>
          </cell>
          <cell r="N58">
            <v>2.67447700667592E-2</v>
          </cell>
          <cell r="O58">
            <v>2.7093942622513899E-4</v>
          </cell>
          <cell r="P58">
            <v>0.66029733530213397</v>
          </cell>
          <cell r="Q58">
            <v>5.0944172407849202E-2</v>
          </cell>
          <cell r="R58">
            <v>0.52259507326423005</v>
          </cell>
          <cell r="S58">
            <v>9.1616077460286202E-2</v>
          </cell>
          <cell r="T58">
            <v>1.95469625203388E-3</v>
          </cell>
          <cell r="U58">
            <v>3.4628764490735597E-2</v>
          </cell>
          <cell r="V58">
            <v>2.3184599702217E-5</v>
          </cell>
          <cell r="W58">
            <v>2.46597540455561E-3</v>
          </cell>
          <cell r="X58">
            <v>7.1807448588175299E-4</v>
          </cell>
          <cell r="Y58">
            <v>7.9702633479224497E-4</v>
          </cell>
          <cell r="Z58">
            <v>4.9662988916436996E-7</v>
          </cell>
          <cell r="AA58">
            <v>1.1085953344925599E-3</v>
          </cell>
          <cell r="AB58">
            <v>0.67354457487459296</v>
          </cell>
          <cell r="AC58">
            <v>8.9797201640615994E-3</v>
          </cell>
        </row>
        <row r="59">
          <cell r="J59">
            <v>0.54544818033674003</v>
          </cell>
          <cell r="K59">
            <v>9.0548672955732901</v>
          </cell>
          <cell r="L59">
            <v>4.3686073571440998E-4</v>
          </cell>
          <cell r="M59">
            <v>0.192440058985966</v>
          </cell>
          <cell r="N59">
            <v>2.0967641623969201E-2</v>
          </cell>
          <cell r="O59">
            <v>6.3180180204980795E-5</v>
          </cell>
          <cell r="P59">
            <v>0.55456476931889498</v>
          </cell>
          <cell r="Q59">
            <v>3.8602058047389497E-2</v>
          </cell>
          <cell r="R59">
            <v>0.27720581597470301</v>
          </cell>
          <cell r="S59">
            <v>3.8108849194041601E-3</v>
          </cell>
          <cell r="T59">
            <v>1.53249032618427E-3</v>
          </cell>
          <cell r="U59">
            <v>2.6679799094483599E-2</v>
          </cell>
          <cell r="V59">
            <v>9.1187921492286007E-6</v>
          </cell>
          <cell r="W59">
            <v>2.36305310741433E-3</v>
          </cell>
          <cell r="X59">
            <v>8.4180874616025803E-4</v>
          </cell>
          <cell r="Y59">
            <v>9.1236516362743099E-4</v>
          </cell>
          <cell r="Z59">
            <v>1.8149427273469301E-7</v>
          </cell>
          <cell r="AA59">
            <v>1.00474543039185E-3</v>
          </cell>
          <cell r="AB59">
            <v>0.58512287494133297</v>
          </cell>
          <cell r="AC59">
            <v>2.8837870289668902E-3</v>
          </cell>
        </row>
        <row r="60">
          <cell r="J60">
            <v>0.75471402769765195</v>
          </cell>
          <cell r="K60">
            <v>9.0276298172024099</v>
          </cell>
          <cell r="L60">
            <v>1.15996848245821E-3</v>
          </cell>
          <cell r="M60">
            <v>0.17082224228169099</v>
          </cell>
          <cell r="N60">
            <v>2.61745257316395E-2</v>
          </cell>
          <cell r="O60">
            <v>1.5111568822145899E-4</v>
          </cell>
          <cell r="P60">
            <v>0.77562422643052398</v>
          </cell>
          <cell r="Q60">
            <v>5.2393490757795799E-2</v>
          </cell>
          <cell r="R60">
            <v>0.49327420146838402</v>
          </cell>
          <cell r="S60">
            <v>2.30523481240438E-2</v>
          </cell>
          <cell r="T60">
            <v>2.11307168141335E-3</v>
          </cell>
          <cell r="U60">
            <v>3.3750405430076097E-2</v>
          </cell>
          <cell r="V60">
            <v>1.48223568365862E-5</v>
          </cell>
          <cell r="W60">
            <v>2.44645833814609E-3</v>
          </cell>
          <cell r="X60">
            <v>2.0176488669760699E-3</v>
          </cell>
          <cell r="Y60">
            <v>2.0862979488105301E-3</v>
          </cell>
          <cell r="Z60">
            <v>1.8489897974120801E-7</v>
          </cell>
          <cell r="AA60">
            <v>2.5980325635761E-3</v>
          </cell>
          <cell r="AB60">
            <v>0.81524030254421298</v>
          </cell>
          <cell r="AC60">
            <v>3.66701444108973E-3</v>
          </cell>
        </row>
        <row r="64">
          <cell r="J64">
            <v>0.522535005741392</v>
          </cell>
          <cell r="K64">
            <v>8.5266621095077095</v>
          </cell>
          <cell r="L64">
            <v>4.7561555246951603E-3</v>
          </cell>
          <cell r="M64">
            <v>0.13456402403544299</v>
          </cell>
          <cell r="N64">
            <v>1.4546601115320501</v>
          </cell>
          <cell r="O64">
            <v>1.8362928486469099E-3</v>
          </cell>
          <cell r="P64">
            <v>0.53365884809130604</v>
          </cell>
          <cell r="Q64">
            <v>0.16762047855739001</v>
          </cell>
          <cell r="R64">
            <v>21.75560164437</v>
          </cell>
          <cell r="S64">
            <v>5.5688835379599601E-2</v>
          </cell>
          <cell r="T64">
            <v>-1.95284495839874E-2</v>
          </cell>
          <cell r="U64">
            <v>1.8619412676359099</v>
          </cell>
          <cell r="V64">
            <v>4.9113176520876403E-5</v>
          </cell>
          <cell r="W64">
            <v>6.5526493475172004E-2</v>
          </cell>
          <cell r="X64">
            <v>2.9977290472855802E-3</v>
          </cell>
          <cell r="Y64">
            <v>3.1041440058436598E-3</v>
          </cell>
          <cell r="Z64">
            <v>4.2560967458544201E-7</v>
          </cell>
          <cell r="AA64">
            <v>1.39545979506273E-2</v>
          </cell>
          <cell r="AB64">
            <v>132.35008699643501</v>
          </cell>
          <cell r="AC64">
            <v>1.6841309328273699E-2</v>
          </cell>
        </row>
        <row r="65">
          <cell r="J65">
            <v>0.57001000939843605</v>
          </cell>
          <cell r="K65">
            <v>9.1614873247080695</v>
          </cell>
          <cell r="L65">
            <v>2.24082150617891E-3</v>
          </cell>
          <cell r="M65">
            <v>0.14477760722885399</v>
          </cell>
          <cell r="N65">
            <v>1.73865760553976</v>
          </cell>
          <cell r="O65">
            <v>2.21290249258867E-3</v>
          </cell>
          <cell r="P65">
            <v>0.58284760129792701</v>
          </cell>
          <cell r="Q65">
            <v>0.17876364653003199</v>
          </cell>
          <cell r="R65">
            <v>21.541541249231599</v>
          </cell>
          <cell r="S65">
            <v>6.7880004838615698E-2</v>
          </cell>
          <cell r="T65">
            <v>-2.63457965905344E-2</v>
          </cell>
          <cell r="U65">
            <v>2.1642138488129801</v>
          </cell>
          <cell r="V65">
            <v>6.0036505732749297E-5</v>
          </cell>
          <cell r="W65">
            <v>7.7111442278521306E-2</v>
          </cell>
          <cell r="X65">
            <v>3.3629049368118702E-3</v>
          </cell>
          <cell r="Y65">
            <v>3.4787197316458198E-3</v>
          </cell>
          <cell r="Z65">
            <v>4.7076281291665101E-7</v>
          </cell>
          <cell r="AA65">
            <v>4.3870865459874099E-3</v>
          </cell>
          <cell r="AB65">
            <v>16.799365472049299</v>
          </cell>
          <cell r="AC65">
            <v>1.7915188875904001E-2</v>
          </cell>
        </row>
        <row r="66">
          <cell r="J66">
            <v>0.44129493775099099</v>
          </cell>
          <cell r="K66">
            <v>8.9032219401454302</v>
          </cell>
          <cell r="L66">
            <v>1.82562439372714E-3</v>
          </cell>
          <cell r="M66">
            <v>0.122724966566487</v>
          </cell>
          <cell r="N66">
            <v>1.8394667440999499</v>
          </cell>
          <cell r="O66">
            <v>2.2422110961890598E-3</v>
          </cell>
          <cell r="P66">
            <v>0.45041601589213398</v>
          </cell>
          <cell r="Q66">
            <v>0.18831455799150701</v>
          </cell>
          <cell r="R66">
            <v>23.0043715719601</v>
          </cell>
          <cell r="S66">
            <v>7.6975510010128798E-2</v>
          </cell>
          <cell r="T66">
            <v>-2.5656590932711099E-2</v>
          </cell>
          <cell r="U66">
            <v>2.28948915066736</v>
          </cell>
          <cell r="V66">
            <v>6.0507841003147801E-5</v>
          </cell>
          <cell r="W66">
            <v>8.4220709548628203E-2</v>
          </cell>
          <cell r="X66">
            <v>3.3384456649342901E-3</v>
          </cell>
          <cell r="Y66">
            <v>3.4554298250029101E-3</v>
          </cell>
          <cell r="Z66">
            <v>4.8357950718953803E-7</v>
          </cell>
          <cell r="AA66">
            <v>4.2294292259365202E-3</v>
          </cell>
          <cell r="AB66">
            <v>17.459856403143</v>
          </cell>
          <cell r="AC66">
            <v>2.49038543042207E-2</v>
          </cell>
        </row>
        <row r="67">
          <cell r="J67">
            <v>0.59185326958362905</v>
          </cell>
          <cell r="K67">
            <v>8.8417737154966005</v>
          </cell>
          <cell r="L67">
            <v>4.9703372614572101E-3</v>
          </cell>
          <cell r="M67">
            <v>0.151903688019523</v>
          </cell>
          <cell r="N67">
            <v>1.8383515806696</v>
          </cell>
          <cell r="O67">
            <v>2.3470815114329398E-3</v>
          </cell>
          <cell r="P67">
            <v>0.60334157589770299</v>
          </cell>
          <cell r="Q67">
            <v>0.194526078840244</v>
          </cell>
          <cell r="R67">
            <v>22.919758635072402</v>
          </cell>
          <cell r="S67">
            <v>1.5628098416493201E-2</v>
          </cell>
          <cell r="T67">
            <v>-3.0344846669220198E-2</v>
          </cell>
          <cell r="U67">
            <v>2.2880848246535601</v>
          </cell>
          <cell r="V67">
            <v>6.2315888386616796E-5</v>
          </cell>
          <cell r="W67">
            <v>8.4155593472232795E-2</v>
          </cell>
          <cell r="X67">
            <v>4.3306760734434296E-3</v>
          </cell>
          <cell r="Y67">
            <v>4.4499971864911097E-3</v>
          </cell>
          <cell r="Z67">
            <v>4.96016751484198E-7</v>
          </cell>
          <cell r="AA67">
            <v>5.2737870796531403E-3</v>
          </cell>
          <cell r="AB67">
            <v>17.5916431475476</v>
          </cell>
          <cell r="AC67">
            <v>1.7220808284619901E-2</v>
          </cell>
        </row>
        <row r="68">
          <cell r="J68">
            <v>0.588704696466677</v>
          </cell>
          <cell r="K68">
            <v>9.1908123716242098</v>
          </cell>
          <cell r="L68">
            <v>2.2416806309863901E-3</v>
          </cell>
          <cell r="M68">
            <v>0.16090954132931501</v>
          </cell>
          <cell r="N68">
            <v>1.8369246093476601</v>
          </cell>
          <cell r="O68">
            <v>2.25230554470735E-3</v>
          </cell>
          <cell r="P68">
            <v>0.60133096102175698</v>
          </cell>
          <cell r="Q68">
            <v>0.18769421818510401</v>
          </cell>
          <cell r="R68">
            <v>22.904190440894901</v>
          </cell>
          <cell r="S68">
            <v>3.27009348789465E-2</v>
          </cell>
          <cell r="T68">
            <v>-3.0859186257918E-2</v>
          </cell>
          <cell r="U68">
            <v>2.28624272415257</v>
          </cell>
          <cell r="V68">
            <v>5.8104801665929703E-5</v>
          </cell>
          <cell r="W68">
            <v>8.4165809603948996E-2</v>
          </cell>
          <cell r="X68">
            <v>3.6643213587141698E-3</v>
          </cell>
          <cell r="Y68">
            <v>3.7866096677933799E-3</v>
          </cell>
          <cell r="Z68">
            <v>7.3268752693281997E-7</v>
          </cell>
          <cell r="AA68">
            <v>4.7786035988019596E-3</v>
          </cell>
          <cell r="AB68">
            <v>17.680619893687599</v>
          </cell>
          <cell r="AC68">
            <v>1.7267011281044398E-2</v>
          </cell>
        </row>
        <row r="73">
          <cell r="J73">
            <v>0.36293064610411302</v>
          </cell>
          <cell r="K73">
            <v>5.3370613243626002</v>
          </cell>
          <cell r="L73">
            <v>6.3445736091931402E-4</v>
          </cell>
          <cell r="M73">
            <v>9.7553285412259202E-2</v>
          </cell>
          <cell r="N73">
            <v>3.5756412701575598E-2</v>
          </cell>
          <cell r="O73">
            <v>1.5137556695523101E-4</v>
          </cell>
          <cell r="P73">
            <v>0.36912265129676203</v>
          </cell>
          <cell r="Q73">
            <v>0.22565003391126801</v>
          </cell>
          <cell r="R73">
            <v>0.297315452499604</v>
          </cell>
          <cell r="S73">
            <v>2.7512038542266599E-2</v>
          </cell>
          <cell r="T73">
            <v>4.1617904983504697E-3</v>
          </cell>
          <cell r="U73">
            <v>4.6207494726329103E-2</v>
          </cell>
          <cell r="V73">
            <v>1.0267360571911599E-5</v>
          </cell>
          <cell r="W73">
            <v>5.7824166534575401E-3</v>
          </cell>
          <cell r="X73">
            <v>8.7593646609061197E-4</v>
          </cell>
          <cell r="Y73">
            <v>9.2618857859466902E-4</v>
          </cell>
          <cell r="Z73">
            <v>1.04518104964901E-7</v>
          </cell>
          <cell r="AA73">
            <v>1.0334470394657801E-3</v>
          </cell>
          <cell r="AB73">
            <v>0.55263733886997002</v>
          </cell>
          <cell r="AC73">
            <v>7.6708571222166497E-3</v>
          </cell>
        </row>
        <row r="74">
          <cell r="J74">
            <v>0.35049691755579399</v>
          </cell>
          <cell r="K74">
            <v>5.2761575156130203</v>
          </cell>
          <cell r="L74">
            <v>6.8669053943899705E-4</v>
          </cell>
          <cell r="M74">
            <v>9.4648866250301403E-2</v>
          </cell>
          <cell r="N74">
            <v>3.61459288109406E-2</v>
          </cell>
          <cell r="O74">
            <v>1.7643538263152601E-4</v>
          </cell>
          <cell r="P74">
            <v>0.356303354607025</v>
          </cell>
          <cell r="Q74">
            <v>0.22791161025724499</v>
          </cell>
          <cell r="R74">
            <v>0.32249971036014502</v>
          </cell>
          <cell r="S74">
            <v>3.6733133499314598E-2</v>
          </cell>
          <cell r="T74">
            <v>3.88845799655726E-3</v>
          </cell>
          <cell r="U74">
            <v>4.6697009992056698E-2</v>
          </cell>
          <cell r="V74">
            <v>1.18509825191163E-5</v>
          </cell>
          <cell r="W74">
            <v>5.7938900773775301E-3</v>
          </cell>
          <cell r="X74">
            <v>7.6556629192585E-4</v>
          </cell>
          <cell r="Y74">
            <v>8.1630610517492003E-4</v>
          </cell>
          <cell r="Z74">
            <v>9.7080340666794298E-8</v>
          </cell>
          <cell r="AA74">
            <v>9.6329600457640402E-4</v>
          </cell>
          <cell r="AB74">
            <v>0.53409295463795003</v>
          </cell>
          <cell r="AC74">
            <v>7.68313931968215E-3</v>
          </cell>
        </row>
        <row r="75">
          <cell r="J75">
            <v>0.29133462157743401</v>
          </cell>
          <cell r="K75">
            <v>5.1593818006398697</v>
          </cell>
          <cell r="L75">
            <v>4.0971611244587902E-4</v>
          </cell>
          <cell r="M75">
            <v>8.3021556675609606E-2</v>
          </cell>
          <cell r="N75">
            <v>3.4202767956138899E-2</v>
          </cell>
          <cell r="O75">
            <v>1.22490240640158E-4</v>
          </cell>
          <cell r="P75">
            <v>0.29636207751705002</v>
          </cell>
          <cell r="Q75">
            <v>0.22488718248929199</v>
          </cell>
          <cell r="R75">
            <v>0.235644726353747</v>
          </cell>
          <cell r="S75">
            <v>3.7348152801734799E-2</v>
          </cell>
          <cell r="T75">
            <v>4.9098858650597601E-3</v>
          </cell>
          <cell r="U75">
            <v>4.4047422107106597E-2</v>
          </cell>
          <cell r="V75">
            <v>8.3160822458701008E-6</v>
          </cell>
          <cell r="W75">
            <v>5.7940750203669504E-3</v>
          </cell>
          <cell r="X75">
            <v>7.1136166545215603E-4</v>
          </cell>
          <cell r="Y75">
            <v>7.6148251645171295E-4</v>
          </cell>
          <cell r="Z75">
            <v>9.9007773582256793E-8</v>
          </cell>
          <cell r="AA75">
            <v>8.23391791012142E-4</v>
          </cell>
          <cell r="AB75">
            <v>0.51165957908898496</v>
          </cell>
          <cell r="AC75">
            <v>1.11745105425508E-2</v>
          </cell>
        </row>
        <row r="76">
          <cell r="J76">
            <v>0.26151177404479897</v>
          </cell>
          <cell r="K76">
            <v>4.2033870603869401</v>
          </cell>
          <cell r="L76">
            <v>4.20803241167037E-4</v>
          </cell>
          <cell r="M76">
            <v>7.0246367986525504E-2</v>
          </cell>
          <cell r="N76">
            <v>3.3342581707842801E-2</v>
          </cell>
          <cell r="O76">
            <v>8.3551411317063905E-5</v>
          </cell>
          <cell r="P76">
            <v>0.26736632352794898</v>
          </cell>
          <cell r="Q76">
            <v>0.22264430133341401</v>
          </cell>
          <cell r="R76">
            <v>0.205383149421907</v>
          </cell>
          <cell r="S76">
            <v>7.8941770542139203E-3</v>
          </cell>
          <cell r="T76">
            <v>5.9059895347110397E-3</v>
          </cell>
          <cell r="U76">
            <v>4.2929731934038498E-2</v>
          </cell>
          <cell r="V76">
            <v>9.9590453187196097E-6</v>
          </cell>
          <cell r="W76">
            <v>5.7517923729194301E-3</v>
          </cell>
          <cell r="X76">
            <v>6.8317488659279098E-4</v>
          </cell>
          <cell r="Y76">
            <v>7.3289881549677704E-4</v>
          </cell>
          <cell r="Z76">
            <v>1.8099822676291899E-7</v>
          </cell>
          <cell r="AA76">
            <v>8.1353971520497495E-4</v>
          </cell>
          <cell r="AB76">
            <v>0.55218524102435296</v>
          </cell>
          <cell r="AC76">
            <v>1.0878895075312299E-2</v>
          </cell>
        </row>
        <row r="77">
          <cell r="J77">
            <v>0.37336452826701699</v>
          </cell>
          <cell r="K77">
            <v>5.83676028873814</v>
          </cell>
          <cell r="L77">
            <v>5.3111535722177796E-4</v>
          </cell>
          <cell r="M77">
            <v>0.102725480993313</v>
          </cell>
          <cell r="N77">
            <v>3.61362476548572E-2</v>
          </cell>
          <cell r="O77">
            <v>1.7495615731782899E-4</v>
          </cell>
          <cell r="P77">
            <v>0.378436189309661</v>
          </cell>
          <cell r="Q77">
            <v>0.22885456191619899</v>
          </cell>
          <cell r="R77">
            <v>0.32427298716654002</v>
          </cell>
          <cell r="S77">
            <v>5.39364974914084E-2</v>
          </cell>
          <cell r="T77">
            <v>3.9543980822856501E-3</v>
          </cell>
          <cell r="U77">
            <v>4.6764993333904201E-2</v>
          </cell>
          <cell r="V77">
            <v>1.23131391457395E-5</v>
          </cell>
          <cell r="W77">
            <v>5.8209555524001604E-3</v>
          </cell>
          <cell r="X77">
            <v>9.5387077791544202E-4</v>
          </cell>
          <cell r="Y77">
            <v>1.00591986585721E-3</v>
          </cell>
          <cell r="Z77">
            <v>1.01680548097212E-7</v>
          </cell>
          <cell r="AA77">
            <v>9.4944999132858595E-4</v>
          </cell>
          <cell r="AB77">
            <v>0.604610765002629</v>
          </cell>
          <cell r="AC77">
            <v>7.7608528480447797E-3</v>
          </cell>
        </row>
        <row r="81">
          <cell r="J81">
            <v>1.8742471815194901</v>
          </cell>
          <cell r="K81">
            <v>26.397991990080499</v>
          </cell>
          <cell r="L81">
            <v>8.4901960055939803E-3</v>
          </cell>
          <cell r="M81">
            <v>0.49193242599840198</v>
          </cell>
          <cell r="N81">
            <v>0.17128397560088601</v>
          </cell>
          <cell r="O81">
            <v>2.0156505770319798E-3</v>
          </cell>
          <cell r="P81">
            <v>1.8983640004989599</v>
          </cell>
          <cell r="Q81">
            <v>0.39688066443297099</v>
          </cell>
          <cell r="R81">
            <v>5.4876550075385104</v>
          </cell>
          <cell r="S81">
            <v>5.4623110389249899E-2</v>
          </cell>
          <cell r="T81">
            <v>0.13780032539874201</v>
          </cell>
          <cell r="U81">
            <v>0.22552452859439201</v>
          </cell>
          <cell r="V81">
            <v>1.5622135703792701E-3</v>
          </cell>
          <cell r="W81">
            <v>1.37050088645936</v>
          </cell>
          <cell r="X81">
            <v>8.00275044923353E-3</v>
          </cell>
          <cell r="Y81">
            <v>8.1164509101824302E-3</v>
          </cell>
          <cell r="Z81">
            <v>6.8754576189127905E-7</v>
          </cell>
          <cell r="AA81">
            <v>1.26734988223087E-2</v>
          </cell>
          <cell r="AB81">
            <v>14.3511775632881</v>
          </cell>
          <cell r="AC81">
            <v>3.9539070753304997E-2</v>
          </cell>
        </row>
        <row r="82">
          <cell r="J82">
            <v>2.0806186436370799</v>
          </cell>
          <cell r="K82">
            <v>27.326014818067101</v>
          </cell>
          <cell r="L82">
            <v>4.5848246353710799E-3</v>
          </cell>
          <cell r="M82">
            <v>0.51064582850103502</v>
          </cell>
          <cell r="N82">
            <v>0.16984989257502101</v>
          </cell>
          <cell r="O82">
            <v>1.8835474230160501E-3</v>
          </cell>
          <cell r="P82">
            <v>2.1182110501627101</v>
          </cell>
          <cell r="Q82">
            <v>0.39477030931003898</v>
          </cell>
          <cell r="R82">
            <v>5.4054606083937404</v>
          </cell>
          <cell r="S82">
            <v>7.5127797045979203E-2</v>
          </cell>
          <cell r="T82">
            <v>0.13765226648803999</v>
          </cell>
          <cell r="U82">
            <v>0.22335463349194501</v>
          </cell>
          <cell r="V82">
            <v>1.5545633489907301E-3</v>
          </cell>
          <cell r="W82">
            <v>1.3705927665036599</v>
          </cell>
          <cell r="X82">
            <v>7.94626627167851E-3</v>
          </cell>
          <cell r="Y82">
            <v>8.0568637878258593E-3</v>
          </cell>
          <cell r="Z82">
            <v>7.0840091747162499E-7</v>
          </cell>
          <cell r="AA82">
            <v>1.27319289658426E-2</v>
          </cell>
          <cell r="AB82">
            <v>14.4792684657147</v>
          </cell>
          <cell r="AC82">
            <v>4.0399340315077997E-2</v>
          </cell>
        </row>
        <row r="83">
          <cell r="J83">
            <v>1.7708591149287201</v>
          </cell>
          <cell r="K83">
            <v>26.486644750711601</v>
          </cell>
          <cell r="L83">
            <v>3.8308452322937101E-3</v>
          </cell>
          <cell r="M83">
            <v>0.48620261774682999</v>
          </cell>
          <cell r="N83">
            <v>0.166547987844407</v>
          </cell>
          <cell r="O83">
            <v>1.7631032458622401E-3</v>
          </cell>
          <cell r="P83">
            <v>1.7972353268488099</v>
          </cell>
          <cell r="Q83">
            <v>0.37919996257058403</v>
          </cell>
          <cell r="R83">
            <v>5.1687344198196197</v>
          </cell>
          <cell r="S83">
            <v>8.3924216588841902E-2</v>
          </cell>
          <cell r="T83">
            <v>0.136953641949357</v>
          </cell>
          <cell r="U83">
            <v>0.21854327426192899</v>
          </cell>
          <cell r="V83">
            <v>1.5479688179654599E-3</v>
          </cell>
          <cell r="W83">
            <v>1.37055793570609</v>
          </cell>
          <cell r="X83">
            <v>6.67643540085974E-3</v>
          </cell>
          <cell r="Y83">
            <v>6.7937681657059797E-3</v>
          </cell>
          <cell r="Z83">
            <v>1.01536461841452E-6</v>
          </cell>
          <cell r="AA83">
            <v>1.12206865959071E-2</v>
          </cell>
          <cell r="AB83">
            <v>14.3889655080156</v>
          </cell>
          <cell r="AC83">
            <v>4.6340007895300302E-2</v>
          </cell>
        </row>
        <row r="84">
          <cell r="J84">
            <v>1.9035004472838899</v>
          </cell>
          <cell r="K84">
            <v>27.754372679655901</v>
          </cell>
          <cell r="L84">
            <v>4.6421089572843497E-3</v>
          </cell>
          <cell r="M84">
            <v>0.49757490235714602</v>
          </cell>
          <cell r="N84">
            <v>0.17171694414095801</v>
          </cell>
          <cell r="O84">
            <v>2.0383472101202799E-3</v>
          </cell>
          <cell r="P84">
            <v>1.93050344818283</v>
          </cell>
          <cell r="Q84">
            <v>0.39436850630361098</v>
          </cell>
          <cell r="R84">
            <v>5.5038278685701396</v>
          </cell>
          <cell r="S84">
            <v>0.141661761201029</v>
          </cell>
          <cell r="T84">
            <v>0.13810926290995701</v>
          </cell>
          <cell r="U84">
            <v>0.22598671375865101</v>
          </cell>
          <cell r="V84">
            <v>1.56545406312225E-3</v>
          </cell>
          <cell r="W84">
            <v>1.37060495422007</v>
          </cell>
          <cell r="X84">
            <v>6.8901392926296098E-3</v>
          </cell>
          <cell r="Y84">
            <v>7.0046307430902599E-3</v>
          </cell>
          <cell r="Z84">
            <v>7.1349608043164005E-7</v>
          </cell>
          <cell r="AA84">
            <v>1.18146422584715E-2</v>
          </cell>
          <cell r="AB84">
            <v>14.3083859316041</v>
          </cell>
          <cell r="AC84">
            <v>4.2239260304075398E-2</v>
          </cell>
        </row>
        <row r="85">
          <cell r="J85">
            <v>5.20563451182724</v>
          </cell>
          <cell r="K85">
            <v>60.871756552494297</v>
          </cell>
          <cell r="L85">
            <v>2.0076703724375401E-2</v>
          </cell>
          <cell r="M85">
            <v>1.14747040872872</v>
          </cell>
          <cell r="N85">
            <v>0.35865975249357401</v>
          </cell>
          <cell r="O85">
            <v>3.6996959442884099E-3</v>
          </cell>
          <cell r="P85">
            <v>5.2541602957296396</v>
          </cell>
          <cell r="Q85">
            <v>0.72085285014290101</v>
          </cell>
          <cell r="R85">
            <v>10.870443731853999</v>
          </cell>
          <cell r="S85">
            <v>0.11064689993118999</v>
          </cell>
          <cell r="T85">
            <v>0.23778573838693801</v>
          </cell>
          <cell r="U85">
            <v>0.47448610929819302</v>
          </cell>
          <cell r="V85">
            <v>2.5618753004043402E-3</v>
          </cell>
          <cell r="W85">
            <v>2.22883816151238</v>
          </cell>
          <cell r="X85">
            <v>1.64818241006192E-2</v>
          </cell>
          <cell r="Y85">
            <v>1.6720780720562298E-2</v>
          </cell>
          <cell r="Z85">
            <v>1.5305627397094399E-6</v>
          </cell>
          <cell r="AA85">
            <v>2.4996746601699499E-2</v>
          </cell>
          <cell r="AB85">
            <v>31.264816590136402</v>
          </cell>
          <cell r="AC85">
            <v>7.0094987614558901E-2</v>
          </cell>
        </row>
        <row r="86">
          <cell r="J86">
            <v>5.7707072758634901</v>
          </cell>
          <cell r="K86">
            <v>63.383540448242002</v>
          </cell>
          <cell r="L86">
            <v>9.3692330655808093E-3</v>
          </cell>
          <cell r="M86">
            <v>1.1975008406854899</v>
          </cell>
          <cell r="N86">
            <v>0.35415805947691298</v>
          </cell>
          <cell r="O86">
            <v>3.3082290160920198E-3</v>
          </cell>
          <cell r="P86">
            <v>5.8566320846599904</v>
          </cell>
          <cell r="Q86">
            <v>0.71389231175291101</v>
          </cell>
          <cell r="R86">
            <v>10.6191246059501</v>
          </cell>
          <cell r="S86">
            <v>0.16752108489445</v>
          </cell>
          <cell r="T86">
            <v>0.23734794792677799</v>
          </cell>
          <cell r="U86">
            <v>0.467737344123687</v>
          </cell>
          <cell r="V86">
            <v>2.5391353269758501E-3</v>
          </cell>
          <cell r="W86">
            <v>2.2290952937142001</v>
          </cell>
          <cell r="X86">
            <v>1.6342908219904001E-2</v>
          </cell>
          <cell r="Y86">
            <v>1.6573260789183801E-2</v>
          </cell>
          <cell r="Z86">
            <v>1.5748537182838901E-6</v>
          </cell>
          <cell r="AA86">
            <v>2.51613743375282E-2</v>
          </cell>
          <cell r="AB86">
            <v>31.623729318412298</v>
          </cell>
          <cell r="AC86">
            <v>7.2438373848081605E-2</v>
          </cell>
        </row>
        <row r="87">
          <cell r="J87">
            <v>4.9205050189053399</v>
          </cell>
          <cell r="K87">
            <v>61.071213980740303</v>
          </cell>
          <cell r="L87">
            <v>7.33836406816796E-3</v>
          </cell>
          <cell r="M87">
            <v>1.13087103860445</v>
          </cell>
          <cell r="N87">
            <v>0.34623653094902102</v>
          </cell>
          <cell r="O87">
            <v>3.0094998758197701E-3</v>
          </cell>
          <cell r="P87">
            <v>4.9751627401595098</v>
          </cell>
          <cell r="Q87">
            <v>0.67258103143643799</v>
          </cell>
          <cell r="R87">
            <v>10.000908888181501</v>
          </cell>
          <cell r="S87">
            <v>0.190432084427164</v>
          </cell>
          <cell r="T87">
            <v>0.23547116519910299</v>
          </cell>
          <cell r="U87">
            <v>0.45604126757396501</v>
          </cell>
          <cell r="V87">
            <v>2.5229371777578699E-3</v>
          </cell>
          <cell r="W87">
            <v>2.2290019913776802</v>
          </cell>
          <cell r="X87">
            <v>1.2853669239951199E-2</v>
          </cell>
          <cell r="Y87">
            <v>1.3102473812410901E-2</v>
          </cell>
          <cell r="Z87">
            <v>2.4218295598529499E-6</v>
          </cell>
          <cell r="AA87">
            <v>2.1022851388745201E-2</v>
          </cell>
          <cell r="AB87">
            <v>31.3849961580264</v>
          </cell>
          <cell r="AC87">
            <v>8.8611655406506104E-2</v>
          </cell>
        </row>
        <row r="88">
          <cell r="J88">
            <v>5.2585975409570898</v>
          </cell>
          <cell r="K88">
            <v>64.448582198066603</v>
          </cell>
          <cell r="L88">
            <v>9.4883713103271795E-3</v>
          </cell>
          <cell r="M88">
            <v>1.1569245733540601</v>
          </cell>
          <cell r="N88">
            <v>0.358428290388278</v>
          </cell>
          <cell r="O88">
            <v>3.70452830128394E-3</v>
          </cell>
          <cell r="P88">
            <v>5.3149563565347799</v>
          </cell>
          <cell r="Q88">
            <v>0.71081862802210805</v>
          </cell>
          <cell r="R88">
            <v>10.854355100974701</v>
          </cell>
          <cell r="S88">
            <v>0.35445209074060002</v>
          </cell>
          <cell r="T88">
            <v>0.238819175886715</v>
          </cell>
          <cell r="U88">
            <v>0.47378019363553497</v>
          </cell>
          <cell r="V88">
            <v>2.5674510619003998E-3</v>
          </cell>
          <cell r="W88">
            <v>2.2291323684080999</v>
          </cell>
          <cell r="X88">
            <v>1.33426384257557E-2</v>
          </cell>
          <cell r="Y88">
            <v>1.35838000898637E-2</v>
          </cell>
          <cell r="Z88">
            <v>1.56923920463221E-6</v>
          </cell>
          <cell r="AA88">
            <v>2.25180104338524E-2</v>
          </cell>
          <cell r="AB88">
            <v>31.1387995472946</v>
          </cell>
          <cell r="AC88">
            <v>7.7570981740430603E-2</v>
          </cell>
        </row>
        <row r="93">
          <cell r="J93">
            <v>6.7911000979949995E-2</v>
          </cell>
          <cell r="K93">
            <v>1.12976548062573</v>
          </cell>
          <cell r="L93">
            <v>1.40888136426929E-5</v>
          </cell>
          <cell r="M93">
            <v>2.46662548652926E-2</v>
          </cell>
          <cell r="N93">
            <v>1.3470362037861801E-4</v>
          </cell>
          <cell r="O93">
            <v>5.8480810969971801E-7</v>
          </cell>
          <cell r="P93">
            <v>6.8653803041099803E-2</v>
          </cell>
          <cell r="Q93">
            <v>3.1644424678691299E-4</v>
          </cell>
          <cell r="R93">
            <v>3.4630821738106301E-3</v>
          </cell>
          <cell r="S93">
            <v>1.4020576605456599E-4</v>
          </cell>
          <cell r="T93">
            <v>1.47358764084449E-5</v>
          </cell>
          <cell r="U93">
            <v>1.8961103714611299E-4</v>
          </cell>
          <cell r="V93">
            <v>1.21435055904058E-7</v>
          </cell>
          <cell r="W93">
            <v>1.0600976807002001E-5</v>
          </cell>
          <cell r="X93">
            <v>3.9505117139209901E-5</v>
          </cell>
          <cell r="Y93">
            <v>4.2354750823880399E-5</v>
          </cell>
          <cell r="Z93">
            <v>7.0498011938915596E-9</v>
          </cell>
          <cell r="AA93">
            <v>4.1106136526965401E-5</v>
          </cell>
          <cell r="AB93">
            <v>3.9971808435602602E-3</v>
          </cell>
          <cell r="AC93">
            <v>8.9078738150358992E-6</v>
          </cell>
        </row>
        <row r="94">
          <cell r="J94">
            <v>8.0255835238889101E-2</v>
          </cell>
          <cell r="K94">
            <v>1.3280389228243701</v>
          </cell>
          <cell r="L94">
            <v>3.2625467366219097E-5</v>
          </cell>
          <cell r="M94">
            <v>2.8866351921018999E-2</v>
          </cell>
          <cell r="N94">
            <v>4.5067611718069598E-4</v>
          </cell>
          <cell r="O94">
            <v>1.7932671974896699E-6</v>
          </cell>
          <cell r="P94">
            <v>8.1484583681056696E-2</v>
          </cell>
          <cell r="Q94">
            <v>1.6287904140258201E-3</v>
          </cell>
          <cell r="R94">
            <v>9.1574308760159501E-3</v>
          </cell>
          <cell r="S94">
            <v>3.2641218854135499E-4</v>
          </cell>
          <cell r="T94">
            <v>3.1799128651825801E-4</v>
          </cell>
          <cell r="U94">
            <v>5.9619837332342495E-4</v>
          </cell>
          <cell r="V94">
            <v>3.8080593948843199E-7</v>
          </cell>
          <cell r="W94">
            <v>7.2343441805085905E-5</v>
          </cell>
          <cell r="X94">
            <v>7.7023534360772601E-5</v>
          </cell>
          <cell r="Y94">
            <v>8.1320434095897697E-5</v>
          </cell>
          <cell r="Z94">
            <v>4.7593400183627502E-9</v>
          </cell>
          <cell r="AA94">
            <v>9.4186694126161696E-5</v>
          </cell>
          <cell r="AB94">
            <v>2.9120398038930798E-2</v>
          </cell>
          <cell r="AC94">
            <v>4.4155716996994898E-5</v>
          </cell>
        </row>
        <row r="95">
          <cell r="J95">
            <v>6.76380668220561E-2</v>
          </cell>
          <cell r="K95">
            <v>1.1331469326975001</v>
          </cell>
          <cell r="L95">
            <v>1.3363769547395101E-5</v>
          </cell>
          <cell r="M95">
            <v>2.4674836095740699E-2</v>
          </cell>
          <cell r="N95">
            <v>1.3790478552247099E-4</v>
          </cell>
          <cell r="O95">
            <v>8.8156541306380197E-7</v>
          </cell>
          <cell r="P95">
            <v>6.8354740712245801E-2</v>
          </cell>
          <cell r="Q95">
            <v>3.1950306154426801E-4</v>
          </cell>
          <cell r="R95">
            <v>3.65490143218206E-3</v>
          </cell>
          <cell r="S95">
            <v>3.5816391347293498E-4</v>
          </cell>
          <cell r="T95">
            <v>1.6743586132534901E-5</v>
          </cell>
          <cell r="U95">
            <v>1.94616790051269E-4</v>
          </cell>
          <cell r="V95">
            <v>1.4538930758673999E-7</v>
          </cell>
          <cell r="W95">
            <v>1.0769443261341801E-5</v>
          </cell>
          <cell r="X95">
            <v>3.8260035533256103E-5</v>
          </cell>
          <cell r="Y95">
            <v>4.1124262322827097E-5</v>
          </cell>
          <cell r="Z95">
            <v>7.0762297326614196E-9</v>
          </cell>
          <cell r="AA95">
            <v>3.9084174521889901E-5</v>
          </cell>
          <cell r="AB95">
            <v>4.0342261314306599E-3</v>
          </cell>
          <cell r="AC95">
            <v>1.2922772229057E-5</v>
          </cell>
        </row>
        <row r="96">
          <cell r="J96">
            <v>7.0286657781350806E-2</v>
          </cell>
          <cell r="K96">
            <v>1.3517092053503701</v>
          </cell>
          <cell r="L96">
            <v>1.07582995286308E-5</v>
          </cell>
          <cell r="M96">
            <v>2.9425269452900801E-2</v>
          </cell>
          <cell r="N96">
            <v>1.02687907737286E-4</v>
          </cell>
          <cell r="O96">
            <v>7.62119507371522E-7</v>
          </cell>
          <cell r="P96">
            <v>7.1039550097938706E-2</v>
          </cell>
          <cell r="Q96">
            <v>4.5878880002296699E-4</v>
          </cell>
          <cell r="R96">
            <v>1.72246236115327E-3</v>
          </cell>
          <cell r="S96">
            <v>3.7640221707278099E-4</v>
          </cell>
          <cell r="T96">
            <v>2.93275036626508E-5</v>
          </cell>
          <cell r="U96">
            <v>2.70339068548192E-4</v>
          </cell>
          <cell r="V96">
            <v>7.2076597519860196E-8</v>
          </cell>
          <cell r="W96">
            <v>1.7634459916314001E-5</v>
          </cell>
          <cell r="X96">
            <v>3.2317671343629298E-5</v>
          </cell>
          <cell r="Y96">
            <v>3.4205757659666297E-5</v>
          </cell>
          <cell r="Z96">
            <v>1.6058819893600599E-8</v>
          </cell>
          <cell r="AA96">
            <v>3.0952857493643499E-5</v>
          </cell>
          <cell r="AB96">
            <v>5.1747393326655898E-3</v>
          </cell>
          <cell r="AC96">
            <v>2.3561040784238901E-5</v>
          </cell>
        </row>
        <row r="97">
          <cell r="J97">
            <v>7.2330291417737905E-2</v>
          </cell>
          <cell r="K97">
            <v>1.16501563218455</v>
          </cell>
          <cell r="L97">
            <v>2.20203378162688E-5</v>
          </cell>
          <cell r="M97">
            <v>2.5362637371607499E-2</v>
          </cell>
          <cell r="N97">
            <v>1.7759307099869001E-4</v>
          </cell>
          <cell r="O97">
            <v>1.1685277267784501E-6</v>
          </cell>
          <cell r="P97">
            <v>7.3824719243562001E-2</v>
          </cell>
          <cell r="Q97">
            <v>4.68899762777373E-4</v>
          </cell>
          <cell r="R97">
            <v>3.62349515785103E-3</v>
          </cell>
          <cell r="S97">
            <v>3.4836319528183202E-4</v>
          </cell>
          <cell r="T97">
            <v>2.2738797241086598E-5</v>
          </cell>
          <cell r="U97">
            <v>2.2408356909574601E-4</v>
          </cell>
          <cell r="V97">
            <v>2.6215057101080201E-7</v>
          </cell>
          <cell r="W97">
            <v>1.5789113078908702E-5</v>
          </cell>
          <cell r="X97">
            <v>4.2326627703415898E-5</v>
          </cell>
          <cell r="Y97">
            <v>4.5027221579687799E-5</v>
          </cell>
          <cell r="Z97">
            <v>1.3366527697313499E-8</v>
          </cell>
          <cell r="AA97">
            <v>6.3341153208030005E-5</v>
          </cell>
          <cell r="AB97">
            <v>4.2937573612692901E-3</v>
          </cell>
          <cell r="AC97">
            <v>2.0378428231162899E-5</v>
          </cell>
        </row>
        <row r="98">
          <cell r="J98">
            <v>7.76172036079711E-2</v>
          </cell>
          <cell r="K98">
            <v>1.2334492330798601</v>
          </cell>
          <cell r="L98">
            <v>1.8845559066769299E-5</v>
          </cell>
          <cell r="M98">
            <v>2.6861542418406398E-2</v>
          </cell>
          <cell r="N98">
            <v>1.15772382420937E-4</v>
          </cell>
          <cell r="O98">
            <v>8.4441301983729495E-7</v>
          </cell>
          <cell r="P98">
            <v>7.9148724848107893E-2</v>
          </cell>
          <cell r="Q98">
            <v>5.34650799649301E-4</v>
          </cell>
          <cell r="R98">
            <v>1.91914568732441E-3</v>
          </cell>
          <cell r="S98">
            <v>2.8436884930436703E-4</v>
          </cell>
          <cell r="T98">
            <v>3.8579556884854302E-5</v>
          </cell>
          <cell r="U98">
            <v>1.6521029759626401E-4</v>
          </cell>
          <cell r="V98">
            <v>8.5032099085209495E-8</v>
          </cell>
          <cell r="W98">
            <v>2.05151655332958E-5</v>
          </cell>
          <cell r="X98">
            <v>3.5325481223865997E-5</v>
          </cell>
          <cell r="Y98">
            <v>3.8894325624004503E-5</v>
          </cell>
          <cell r="Z98">
            <v>2.24475842794105E-8</v>
          </cell>
          <cell r="AA98">
            <v>5.8368053652270399E-5</v>
          </cell>
          <cell r="AB98">
            <v>5.7723705293067301E-3</v>
          </cell>
          <cell r="AC98">
            <v>2.5487273851333302E-5</v>
          </cell>
        </row>
        <row r="99">
          <cell r="J99">
            <v>8.5623330230979899E-2</v>
          </cell>
          <cell r="K99">
            <v>1.468584944332</v>
          </cell>
          <cell r="L99">
            <v>2.4439813615240499E-5</v>
          </cell>
          <cell r="M99">
            <v>3.2006534933118599E-2</v>
          </cell>
          <cell r="N99">
            <v>1.43497731062594E-4</v>
          </cell>
          <cell r="O99">
            <v>1.18725929008209E-6</v>
          </cell>
          <cell r="P99">
            <v>8.77774050192551E-2</v>
          </cell>
          <cell r="Q99">
            <v>7.05603584137153E-4</v>
          </cell>
          <cell r="R99">
            <v>2.5945323383801699E-3</v>
          </cell>
          <cell r="S99">
            <v>3.8755046496059099E-4</v>
          </cell>
          <cell r="T99">
            <v>3.9042792748521101E-5</v>
          </cell>
          <cell r="U99">
            <v>1.9387677733964E-4</v>
          </cell>
          <cell r="V99">
            <v>1.1930492247521299E-7</v>
          </cell>
          <cell r="W99">
            <v>2.72556308636361E-5</v>
          </cell>
          <cell r="X99">
            <v>4.4271433554995701E-5</v>
          </cell>
          <cell r="Y99">
            <v>4.8747280024538103E-5</v>
          </cell>
          <cell r="Z99">
            <v>3.4013860038162803E-8</v>
          </cell>
          <cell r="AA99">
            <v>7.4827480118249296E-5</v>
          </cell>
          <cell r="AB99">
            <v>7.3789662187066698E-3</v>
          </cell>
          <cell r="AC99">
            <v>2.4731738697017002E-5</v>
          </cell>
        </row>
        <row r="100">
          <cell r="J100">
            <v>7.2782267546568497E-2</v>
          </cell>
          <cell r="K100">
            <v>1.17039789836895</v>
          </cell>
          <cell r="L100">
            <v>2.2506988576900398E-5</v>
          </cell>
          <cell r="M100">
            <v>2.54545402736777E-2</v>
          </cell>
          <cell r="N100">
            <v>1.8328465661405401E-4</v>
          </cell>
          <cell r="O100">
            <v>1.2287790080515799E-6</v>
          </cell>
          <cell r="P100">
            <v>7.4284020865589495E-2</v>
          </cell>
          <cell r="Q100">
            <v>4.7783192057624302E-4</v>
          </cell>
          <cell r="R100">
            <v>4.0112646926064302E-3</v>
          </cell>
          <cell r="S100">
            <v>4.3274850129381798E-4</v>
          </cell>
          <cell r="T100">
            <v>2.1353809821300601E-5</v>
          </cell>
          <cell r="U100">
            <v>2.3200308400569999E-4</v>
          </cell>
          <cell r="V100">
            <v>2.6772898905443999E-7</v>
          </cell>
          <cell r="W100">
            <v>1.5947609851927301E-5</v>
          </cell>
          <cell r="X100">
            <v>4.3295346578489999E-5</v>
          </cell>
          <cell r="Y100">
            <v>4.6004502567944199E-5</v>
          </cell>
          <cell r="Z100">
            <v>1.34632074024183E-8</v>
          </cell>
          <cell r="AA100">
            <v>6.56582287137063E-5</v>
          </cell>
          <cell r="AB100">
            <v>4.4478056863313901E-3</v>
          </cell>
          <cell r="AC100">
            <v>3.17057940251029E-5</v>
          </cell>
        </row>
        <row r="101">
          <cell r="J101">
            <v>7.2290894371041206E-2</v>
          </cell>
          <cell r="K101">
            <v>1.1651318390522101</v>
          </cell>
          <cell r="L101">
            <v>2.1461628327861302E-5</v>
          </cell>
          <cell r="M101">
            <v>2.53616266533894E-2</v>
          </cell>
          <cell r="N101">
            <v>1.73846778041047E-4</v>
          </cell>
          <cell r="O101">
            <v>1.07095569178468E-6</v>
          </cell>
          <cell r="P101">
            <v>7.3784747358496994E-2</v>
          </cell>
          <cell r="Q101">
            <v>4.6384307186477598E-4</v>
          </cell>
          <cell r="R101">
            <v>3.4558133004472099E-3</v>
          </cell>
          <cell r="S101">
            <v>3.9195452151208799E-4</v>
          </cell>
          <cell r="T101">
            <v>2.29029851293151E-5</v>
          </cell>
          <cell r="U101">
            <v>2.19003734190835E-4</v>
          </cell>
          <cell r="V101">
            <v>2.5701898703626099E-7</v>
          </cell>
          <cell r="W101">
            <v>1.57829689259479E-5</v>
          </cell>
          <cell r="X101">
            <v>4.2103548927924803E-5</v>
          </cell>
          <cell r="Y101">
            <v>4.48044126248476E-5</v>
          </cell>
          <cell r="Z101">
            <v>1.33750595577638E-8</v>
          </cell>
          <cell r="AA101">
            <v>6.2819614673519301E-5</v>
          </cell>
          <cell r="AB101">
            <v>4.23634900580485E-3</v>
          </cell>
          <cell r="AC101">
            <v>1.67358013495633E-5</v>
          </cell>
        </row>
        <row r="102">
          <cell r="J102">
            <v>7.2034502968421302E-2</v>
          </cell>
          <cell r="K102">
            <v>1.1610970561201699</v>
          </cell>
          <cell r="L102">
            <v>2.1540242620791801E-5</v>
          </cell>
          <cell r="M102">
            <v>2.52910095230061E-2</v>
          </cell>
          <cell r="N102">
            <v>1.7385554705893799E-4</v>
          </cell>
          <cell r="O102">
            <v>1.0582697723713099E-6</v>
          </cell>
          <cell r="P102">
            <v>7.3524758228043594E-2</v>
          </cell>
          <cell r="Q102">
            <v>4.6086882361913803E-4</v>
          </cell>
          <cell r="R102">
            <v>3.3936153078921601E-3</v>
          </cell>
          <cell r="S102">
            <v>2.47281460916179E-4</v>
          </cell>
          <cell r="T102">
            <v>2.3751061531718601E-5</v>
          </cell>
          <cell r="U102">
            <v>2.1885449887133301E-4</v>
          </cell>
          <cell r="V102">
            <v>2.5337009719306102E-7</v>
          </cell>
          <cell r="W102">
            <v>1.5698334296043898E-5</v>
          </cell>
          <cell r="X102">
            <v>4.1956862795326499E-5</v>
          </cell>
          <cell r="Y102">
            <v>4.4651660565341199E-5</v>
          </cell>
          <cell r="Z102">
            <v>1.3287972637684799E-8</v>
          </cell>
          <cell r="AA102">
            <v>6.2132984491301802E-5</v>
          </cell>
          <cell r="AB102">
            <v>4.27266476631224E-3</v>
          </cell>
          <cell r="AC102">
            <v>1.7430224760931699E-5</v>
          </cell>
        </row>
        <row r="103">
          <cell r="J103">
            <v>7.1719199734360195E-2</v>
          </cell>
          <cell r="K103">
            <v>1.23945031468804</v>
          </cell>
          <cell r="L103">
            <v>1.17509918012913E-5</v>
          </cell>
          <cell r="M103">
            <v>2.69928304624142E-2</v>
          </cell>
          <cell r="N103">
            <v>9.2291850663040498E-5</v>
          </cell>
          <cell r="O103">
            <v>3.6346161716660301E-7</v>
          </cell>
          <cell r="P103">
            <v>7.2633992090612207E-2</v>
          </cell>
          <cell r="Q103">
            <v>4.2422533486667201E-4</v>
          </cell>
          <cell r="R103">
            <v>1.2564408909479601E-3</v>
          </cell>
          <cell r="S103">
            <v>3.4431882889187E-4</v>
          </cell>
          <cell r="T103">
            <v>2.6476125019555301E-5</v>
          </cell>
          <cell r="U103">
            <v>2.2950355616246199E-4</v>
          </cell>
          <cell r="V103">
            <v>4.8754056102543998E-8</v>
          </cell>
          <cell r="W103">
            <v>1.68571835078873E-5</v>
          </cell>
          <cell r="X103">
            <v>3.2433685824597497E-5</v>
          </cell>
          <cell r="Y103">
            <v>3.4497661290005297E-5</v>
          </cell>
          <cell r="Z103">
            <v>1.7693351985248301E-8</v>
          </cell>
          <cell r="AA103">
            <v>3.5143833622567601E-5</v>
          </cell>
          <cell r="AB103">
            <v>4.8798702140898003E-3</v>
          </cell>
          <cell r="AC103">
            <v>1.7468522478378399E-5</v>
          </cell>
        </row>
        <row r="104">
          <cell r="J104">
            <v>7.2847579946668503E-2</v>
          </cell>
          <cell r="K104">
            <v>1.33080674362387</v>
          </cell>
          <cell r="L104">
            <v>1.38276612313566E-5</v>
          </cell>
          <cell r="M104">
            <v>2.9004453651437799E-2</v>
          </cell>
          <cell r="N104">
            <v>1.2433246196952999E-4</v>
          </cell>
          <cell r="O104">
            <v>1.2164676569445799E-6</v>
          </cell>
          <cell r="P104">
            <v>7.3814884584757198E-2</v>
          </cell>
          <cell r="Q104">
            <v>5.1589260164311499E-4</v>
          </cell>
          <cell r="R104">
            <v>2.2036004192619901E-3</v>
          </cell>
          <cell r="S104">
            <v>2.5151741564323601E-4</v>
          </cell>
          <cell r="T104">
            <v>3.0415115594076299E-5</v>
          </cell>
          <cell r="U104">
            <v>2.5952060279352799E-4</v>
          </cell>
          <cell r="V104">
            <v>1.01201919601468E-7</v>
          </cell>
          <cell r="W104">
            <v>1.9373392489753401E-5</v>
          </cell>
          <cell r="X104">
            <v>3.3771139623399301E-5</v>
          </cell>
          <cell r="Y104">
            <v>3.6478904700620197E-5</v>
          </cell>
          <cell r="Z104">
            <v>1.9544155930342399E-8</v>
          </cell>
          <cell r="AA104">
            <v>4.1900804111051503E-5</v>
          </cell>
          <cell r="AB104">
            <v>5.8869188794868996E-3</v>
          </cell>
          <cell r="AC104">
            <v>2.4076417814117401E-5</v>
          </cell>
        </row>
        <row r="105">
          <cell r="J105">
            <v>0.91226888674312201</v>
          </cell>
          <cell r="K105">
            <v>10.191753743305201</v>
          </cell>
          <cell r="L105">
            <v>1.4170312186763099E-3</v>
          </cell>
          <cell r="M105">
            <v>0.18445650596340299</v>
          </cell>
          <cell r="N105">
            <v>1.5492467650604899E-2</v>
          </cell>
          <cell r="O105">
            <v>1.6809128411069001E-4</v>
          </cell>
          <cell r="P105">
            <v>0.93883845468340699</v>
          </cell>
          <cell r="Q105">
            <v>2.9483754955927099E-2</v>
          </cell>
          <cell r="R105">
            <v>0.44072999834173499</v>
          </cell>
          <cell r="S105">
            <v>3.6029725890643897E-2</v>
          </cell>
          <cell r="T105">
            <v>1.4719825838190601E-3</v>
          </cell>
          <cell r="U105">
            <v>2.03873114579772E-2</v>
          </cell>
          <cell r="V105">
            <v>1.1421392281686201E-5</v>
          </cell>
          <cell r="W105">
            <v>4.1304384771793999E-4</v>
          </cell>
          <cell r="X105">
            <v>2.5746604795601502E-3</v>
          </cell>
          <cell r="Y105">
            <v>2.58083866186984E-3</v>
          </cell>
          <cell r="Z105">
            <v>2.04474679733034E-7</v>
          </cell>
          <cell r="AA105">
            <v>3.1649005163075601E-3</v>
          </cell>
          <cell r="AB105">
            <v>0.69628811022727199</v>
          </cell>
          <cell r="AC105">
            <v>2.4193183174688999E-3</v>
          </cell>
        </row>
        <row r="106">
          <cell r="J106">
            <v>0.70096298451554795</v>
          </cell>
          <cell r="K106">
            <v>9.9242516805923309</v>
          </cell>
          <cell r="L106">
            <v>8.6169340927104898E-4</v>
          </cell>
          <cell r="M106">
            <v>0.18654869883672301</v>
          </cell>
          <cell r="N106">
            <v>1.1068329934253E-2</v>
          </cell>
          <cell r="O106">
            <v>1.4788334963985799E-4</v>
          </cell>
          <cell r="P106">
            <v>0.71204703400843805</v>
          </cell>
          <cell r="Q106">
            <v>1.7624606122530501E-2</v>
          </cell>
          <cell r="R106">
            <v>0.24942330655699299</v>
          </cell>
          <cell r="S106">
            <v>4.4762477634009902E-2</v>
          </cell>
          <cell r="T106">
            <v>4.8129278862597304E-3</v>
          </cell>
          <cell r="U106">
            <v>1.4613375612670201E-2</v>
          </cell>
          <cell r="V106">
            <v>1.22814861201028E-5</v>
          </cell>
          <cell r="W106">
            <v>4.86061979847249E-4</v>
          </cell>
          <cell r="X106">
            <v>1.37154365347852E-3</v>
          </cell>
          <cell r="Y106">
            <v>1.39470178957268E-3</v>
          </cell>
          <cell r="Z106">
            <v>2.0415466433099601E-7</v>
          </cell>
          <cell r="AA106">
            <v>2.5354342929707701E-3</v>
          </cell>
          <cell r="AB106">
            <v>0.62207437263284404</v>
          </cell>
          <cell r="AC106">
            <v>1.9957150289249999E-3</v>
          </cell>
        </row>
        <row r="107">
          <cell r="J107">
            <v>0.71301964352680303</v>
          </cell>
          <cell r="K107">
            <v>13.4189909898412</v>
          </cell>
          <cell r="L107">
            <v>8.4857852477663697E-4</v>
          </cell>
          <cell r="M107">
            <v>0.19873370640507901</v>
          </cell>
          <cell r="N107">
            <v>1.86940674923026E-2</v>
          </cell>
          <cell r="O107">
            <v>4.28618484486945E-4</v>
          </cell>
          <cell r="P107">
            <v>0.71822191106406796</v>
          </cell>
          <cell r="Q107">
            <v>3.3045378554598201E-2</v>
          </cell>
          <cell r="R107">
            <v>0.61913069800931497</v>
          </cell>
          <cell r="S107">
            <v>0.22494677812795499</v>
          </cell>
          <cell r="T107">
            <v>2.7575159363620199E-3</v>
          </cell>
          <cell r="U107">
            <v>2.52586898479252E-2</v>
          </cell>
          <cell r="V107">
            <v>3.2308251268620802E-5</v>
          </cell>
          <cell r="W107">
            <v>5.5493283290378897E-4</v>
          </cell>
          <cell r="X107">
            <v>1.6048581290109699E-3</v>
          </cell>
          <cell r="Y107">
            <v>1.62360333719208E-3</v>
          </cell>
          <cell r="Z107">
            <v>2.3477854967801699E-7</v>
          </cell>
          <cell r="AA107">
            <v>1.55141302685283E-3</v>
          </cell>
          <cell r="AB107">
            <v>0.71689294649422497</v>
          </cell>
          <cell r="AC107">
            <v>5.9100975313858299E-3</v>
          </cell>
        </row>
        <row r="108">
          <cell r="J108">
            <v>0.46766318504530463</v>
          </cell>
          <cell r="K108">
            <v>10.579797208001311</v>
          </cell>
          <cell r="L108">
            <v>1.4702711928510966E-4</v>
          </cell>
          <cell r="M108">
            <v>0.13289509933919533</v>
          </cell>
          <cell r="N108">
            <v>2.0272363095407798E-2</v>
          </cell>
          <cell r="O108">
            <v>5.2299529604779398E-4</v>
          </cell>
          <cell r="P108">
            <v>0.47331220143661001</v>
          </cell>
          <cell r="Q108">
            <v>3.2407021488634398E-2</v>
          </cell>
          <cell r="R108">
            <v>0.61476437784076032</v>
          </cell>
          <cell r="S108">
            <v>0.161040681130493</v>
          </cell>
          <cell r="T108">
            <v>6.718798984219114E-3</v>
          </cell>
          <cell r="U108">
            <v>2.7080765749262267E-2</v>
          </cell>
          <cell r="V108">
            <v>3.5777612609257566E-5</v>
          </cell>
          <cell r="W108">
            <v>4.8355388098143798E-4</v>
          </cell>
          <cell r="X108">
            <v>1.6187900132998002E-4</v>
          </cell>
          <cell r="Y108">
            <v>1.7313298460465366E-4</v>
          </cell>
          <cell r="Z108">
            <v>2.12500159134733E-7</v>
          </cell>
          <cell r="AA108">
            <v>3.1742395970462198E-4</v>
          </cell>
          <cell r="AB108">
            <v>0.49634766082248866</v>
          </cell>
          <cell r="AC108">
            <v>6.3726093903102394E-3</v>
          </cell>
        </row>
        <row r="109">
          <cell r="J109">
            <v>0.38899761150678203</v>
          </cell>
          <cell r="K109">
            <v>9.6232578602001393</v>
          </cell>
          <cell r="L109">
            <v>1.5949937117216899E-4</v>
          </cell>
          <cell r="M109">
            <v>0.112693030142603</v>
          </cell>
          <cell r="N109">
            <v>1.41336496089871E-2</v>
          </cell>
          <cell r="O109">
            <v>2.7751197923858598E-4</v>
          </cell>
          <cell r="P109">
            <v>0.39487259727059798</v>
          </cell>
          <cell r="Q109">
            <v>2.1844878047093601E-2</v>
          </cell>
          <cell r="R109">
            <v>0.39675559132663202</v>
          </cell>
          <cell r="S109">
            <v>0.15386607491191501</v>
          </cell>
          <cell r="T109">
            <v>9.3180996754013302E-3</v>
          </cell>
          <cell r="U109">
            <v>1.8650254724993501E-2</v>
          </cell>
          <cell r="V109">
            <v>2.06168503597358E-5</v>
          </cell>
          <cell r="W109">
            <v>4.6435083523879998E-4</v>
          </cell>
          <cell r="X109">
            <v>1.8979427794515601E-4</v>
          </cell>
          <cell r="Y109">
            <v>2.01361160132075E-4</v>
          </cell>
          <cell r="Z109">
            <v>1.7114246771852901E-7</v>
          </cell>
          <cell r="AA109">
            <v>2.9630095729279402E-4</v>
          </cell>
          <cell r="AB109">
            <v>0.48809831262861902</v>
          </cell>
          <cell r="AC109">
            <v>9.0516571158616391E-3</v>
          </cell>
        </row>
        <row r="110">
          <cell r="J110">
            <v>0.45580310439782401</v>
          </cell>
          <cell r="K110">
            <v>10.7407967564594</v>
          </cell>
          <cell r="L110">
            <v>1.4253429681190401E-4</v>
          </cell>
          <cell r="M110">
            <v>0.132644909651986</v>
          </cell>
          <cell r="N110">
            <v>2.1806341084453802E-2</v>
          </cell>
          <cell r="O110">
            <v>5.8726643216667096E-4</v>
          </cell>
          <cell r="P110">
            <v>0.461452105394631</v>
          </cell>
          <cell r="Q110">
            <v>3.5650095202582298E-2</v>
          </cell>
          <cell r="R110">
            <v>0.687890616952329</v>
          </cell>
          <cell r="S110">
            <v>0.16703753384695399</v>
          </cell>
          <cell r="T110">
            <v>8.2666342520425797E-3</v>
          </cell>
          <cell r="U110">
            <v>2.9259797176135999E-2</v>
          </cell>
          <cell r="V110">
            <v>3.9818677149093597E-5</v>
          </cell>
          <cell r="W110">
            <v>4.5324428682607998E-4</v>
          </cell>
          <cell r="X110">
            <v>1.1289264497775E-4</v>
          </cell>
          <cell r="Y110">
            <v>1.26065238291398E-4</v>
          </cell>
          <cell r="Z110">
            <v>1.9824057993444999E-7</v>
          </cell>
          <cell r="AA110">
            <v>3.1383580160622697E-4</v>
          </cell>
          <cell r="AB110">
            <v>0.59432863656741397</v>
          </cell>
          <cell r="AC110">
            <v>2.6134268268416202E-3</v>
          </cell>
        </row>
        <row r="111">
          <cell r="J111">
            <v>0.55818883923130802</v>
          </cell>
          <cell r="K111">
            <v>11.375337007344401</v>
          </cell>
          <cell r="L111">
            <v>1.3904768987125601E-4</v>
          </cell>
          <cell r="M111">
            <v>0.153347358222997</v>
          </cell>
          <cell r="N111">
            <v>2.48770985927825E-2</v>
          </cell>
          <cell r="O111">
            <v>7.0420747673812499E-4</v>
          </cell>
          <cell r="P111">
            <v>0.56361190164460095</v>
          </cell>
          <cell r="Q111">
            <v>3.9726091216227298E-2</v>
          </cell>
          <cell r="R111">
            <v>0.75964692524332</v>
          </cell>
          <cell r="S111">
            <v>0.16221843463260999</v>
          </cell>
          <cell r="T111">
            <v>2.5716630252134299E-3</v>
          </cell>
          <cell r="U111">
            <v>3.3332245346657297E-2</v>
          </cell>
          <cell r="V111">
            <v>4.68973103189433E-5</v>
          </cell>
          <cell r="W111">
            <v>5.3306652087943399E-4</v>
          </cell>
          <cell r="X111">
            <v>1.82950081067034E-4</v>
          </cell>
          <cell r="Y111">
            <v>1.9197255539048799E-4</v>
          </cell>
          <cell r="Z111">
            <v>2.6811742975122001E-7</v>
          </cell>
          <cell r="AA111">
            <v>3.42135120214845E-4</v>
          </cell>
          <cell r="AB111">
            <v>0.40661603327143298</v>
          </cell>
          <cell r="AC111">
            <v>7.4527442282274602E-3</v>
          </cell>
        </row>
        <row r="113">
          <cell r="J113">
            <v>0.52903783492354495</v>
          </cell>
          <cell r="K113">
            <v>7.7974306144738099</v>
          </cell>
          <cell r="L113">
            <v>5.8836798820495602E-5</v>
          </cell>
          <cell r="M113">
            <v>6.2784484747077804E-2</v>
          </cell>
          <cell r="N113">
            <v>7.4970931271629302E-3</v>
          </cell>
          <cell r="O113">
            <v>8.0558205691504208E-6</v>
          </cell>
          <cell r="P113">
            <v>0.53201372556418103</v>
          </cell>
          <cell r="Q113">
            <v>6.0634039857901702E-3</v>
          </cell>
          <cell r="R113">
            <v>7.6347148525611905E-2</v>
          </cell>
          <cell r="S113">
            <v>0.19927142470811801</v>
          </cell>
          <cell r="T113">
            <v>5.6526728299820597E-3</v>
          </cell>
          <cell r="U113">
            <v>9.5607541063162695E-3</v>
          </cell>
          <cell r="V113">
            <v>4.8725364855322302E-6</v>
          </cell>
          <cell r="W113">
            <v>4.9301509673536404E-4</v>
          </cell>
          <cell r="X113">
            <v>7.6015634538821196E-5</v>
          </cell>
          <cell r="Y113">
            <v>8.3372325194686799E-5</v>
          </cell>
          <cell r="Z113">
            <v>1.6909667480783899E-7</v>
          </cell>
          <cell r="AA113">
            <v>1.29600233295547E-4</v>
          </cell>
          <cell r="AB113">
            <v>0.36809274141634901</v>
          </cell>
          <cell r="AC113">
            <v>3.4545100309671E-3</v>
          </cell>
        </row>
        <row r="114">
          <cell r="J114">
            <v>0.61203515177022405</v>
          </cell>
          <cell r="K114">
            <v>10.944449254827701</v>
          </cell>
          <cell r="L114">
            <v>1.5350766057593401E-3</v>
          </cell>
          <cell r="M114">
            <v>0.16307984728282199</v>
          </cell>
          <cell r="N114">
            <v>1.8730691766404399E-2</v>
          </cell>
          <cell r="O114">
            <v>4.3514381348138499E-4</v>
          </cell>
          <cell r="P114">
            <v>0.62046798970915695</v>
          </cell>
          <cell r="Q114">
            <v>2.8887540182804299E-2</v>
          </cell>
          <cell r="R114">
            <v>0.61131208258122305</v>
          </cell>
          <cell r="S114">
            <v>0.14902263340059399</v>
          </cell>
          <cell r="T114">
            <v>2.4662609556723599E-3</v>
          </cell>
          <cell r="U114">
            <v>2.4951705363933801E-2</v>
          </cell>
          <cell r="V114">
            <v>3.02667914488685E-5</v>
          </cell>
          <cell r="W114">
            <v>4.3554374731879998E-4</v>
          </cell>
          <cell r="X114">
            <v>7.7375721819774104E-4</v>
          </cell>
          <cell r="Y114">
            <v>7.8672655186845899E-4</v>
          </cell>
          <cell r="Z114">
            <v>2.14371546243603E-7</v>
          </cell>
          <cell r="AA114">
            <v>1.6121920631044699E-3</v>
          </cell>
          <cell r="AB114">
            <v>0.40558238722912499</v>
          </cell>
          <cell r="AC114">
            <v>5.5669804105883498E-3</v>
          </cell>
        </row>
        <row r="115">
          <cell r="E115" t="str">
            <v>US-MRO</v>
          </cell>
          <cell r="F115" t="str">
            <v>9e2811b4-1809-4598-a916-61da58e284fd</v>
          </cell>
          <cell r="G115">
            <v>1</v>
          </cell>
          <cell r="H115" t="str">
            <v>kWh</v>
          </cell>
          <cell r="I115">
            <v>2019</v>
          </cell>
          <cell r="J115">
            <v>0.65284074347335197</v>
          </cell>
          <cell r="K115">
            <v>9.8110082617663394</v>
          </cell>
          <cell r="L115">
            <v>3.0553525315374901E-3</v>
          </cell>
        </row>
        <row r="116">
          <cell r="E116" t="str">
            <v>US-NPCC</v>
          </cell>
          <cell r="F116" t="str">
            <v>8bb79c12-eb94-363d-9ec1-d71d46a0f2a3</v>
          </cell>
          <cell r="G116">
            <v>1</v>
          </cell>
          <cell r="H116" t="str">
            <v>kWh</v>
          </cell>
          <cell r="I116">
            <v>2019</v>
          </cell>
          <cell r="J116">
            <v>0.24894954349793699</v>
          </cell>
          <cell r="K116">
            <v>9.2636740222154899</v>
          </cell>
          <cell r="L116">
            <v>1.5068966156167501E-4</v>
          </cell>
        </row>
        <row r="117">
          <cell r="E117" t="str">
            <v>US-RFC</v>
          </cell>
          <cell r="F117" t="str">
            <v>b61cac0a-ced2-39d5-a7c7-d5c2ba600709</v>
          </cell>
          <cell r="G117">
            <v>1</v>
          </cell>
          <cell r="H117" t="str">
            <v>kWh</v>
          </cell>
          <cell r="I117">
            <v>2019</v>
          </cell>
          <cell r="J117">
            <v>0.97858189767189796</v>
          </cell>
          <cell r="K117">
            <v>15.3242394214972</v>
          </cell>
          <cell r="L117">
            <v>1.91905025993209E-3</v>
          </cell>
          <cell r="M117">
            <v>0.23708688961778801</v>
          </cell>
          <cell r="N117">
            <v>2.35857147989245E-2</v>
          </cell>
          <cell r="O117">
            <v>4.7820758361983602E-4</v>
          </cell>
          <cell r="P117">
            <v>0.99296492270380099</v>
          </cell>
          <cell r="Q117">
            <v>3.59884982983062E-2</v>
          </cell>
          <cell r="R117">
            <v>0.92709207865751497</v>
          </cell>
          <cell r="S117">
            <v>0.21622193418478</v>
          </cell>
          <cell r="T117">
            <v>1.4989679346981901E-3</v>
          </cell>
          <cell r="U117">
            <v>3.1681830815789902E-2</v>
          </cell>
          <cell r="V117">
            <v>3.4506721673967701E-5</v>
          </cell>
          <cell r="W117">
            <v>5.7870259223004295E-4</v>
          </cell>
          <cell r="X117">
            <v>1.572264286637E-3</v>
          </cell>
          <cell r="Y117">
            <v>1.59230330090298E-3</v>
          </cell>
          <cell r="Z117">
            <v>2.92338472267483E-7</v>
          </cell>
          <cell r="AA117">
            <v>3.5234741597651902E-3</v>
          </cell>
          <cell r="AB117">
            <v>0.57223418202551302</v>
          </cell>
          <cell r="AC117">
            <v>1.4924238806138799E-2</v>
          </cell>
        </row>
        <row r="118">
          <cell r="E118" t="str">
            <v>US-SERC</v>
          </cell>
          <cell r="F118" t="str">
            <v>c15204bc-dbef-4122-b600-8a21aa62ea84</v>
          </cell>
          <cell r="G118">
            <v>1</v>
          </cell>
          <cell r="H118" t="str">
            <v>kWh</v>
          </cell>
          <cell r="I118">
            <v>2019</v>
          </cell>
          <cell r="J118">
            <v>0.57878277519836896</v>
          </cell>
          <cell r="K118">
            <v>11.048911674373599</v>
          </cell>
          <cell r="L118">
            <v>1.0659488820158099E-3</v>
          </cell>
          <cell r="M118">
            <v>0.16218007875596899</v>
          </cell>
          <cell r="N118">
            <v>1.5638987417009E-2</v>
          </cell>
          <cell r="O118">
            <v>3.51956749437653E-4</v>
          </cell>
          <cell r="P118">
            <v>0.58671489923318898</v>
          </cell>
          <cell r="Q118">
            <v>2.4596230360916599E-2</v>
          </cell>
          <cell r="R118">
            <v>0.47013017668844598</v>
          </cell>
          <cell r="S118">
            <v>0.185026160017571</v>
          </cell>
          <cell r="T118">
            <v>2.6451759716733898E-3</v>
          </cell>
          <cell r="U118">
            <v>2.0758047918579998E-2</v>
          </cell>
          <cell r="V118">
            <v>2.5925929545980498E-5</v>
          </cell>
          <cell r="W118">
            <v>4.3362307228558898E-4</v>
          </cell>
          <cell r="X118">
            <v>5.9056743532041401E-4</v>
          </cell>
          <cell r="Y118">
            <v>6.0380604684911999E-4</v>
          </cell>
          <cell r="Z118">
            <v>2.2207224360827801E-7</v>
          </cell>
          <cell r="AA118">
            <v>1.1836083181385199E-3</v>
          </cell>
          <cell r="AB118">
            <v>0.37197375106132602</v>
          </cell>
          <cell r="AC118">
            <v>2.5235755597936599E-3</v>
          </cell>
        </row>
        <row r="119">
          <cell r="E119" t="str">
            <v>US-TRE</v>
          </cell>
          <cell r="F119" t="str">
            <v>bef92a0f-a340-44a2-b224-852a1da6994d</v>
          </cell>
          <cell r="G119">
            <v>1</v>
          </cell>
          <cell r="H119" t="str">
            <v>kWh</v>
          </cell>
          <cell r="I119">
            <v>2019</v>
          </cell>
          <cell r="J119">
            <v>0.48516195042617299</v>
          </cell>
          <cell r="K119">
            <v>8.7004093261560094</v>
          </cell>
          <cell r="L119">
            <v>1.9845244133334999E-3</v>
          </cell>
        </row>
        <row r="120">
          <cell r="E120" t="str">
            <v>US-WECC</v>
          </cell>
          <cell r="F120" t="str">
            <v>9a6b06ea-3c60-4626-b2d3-7b5b86c39539</v>
          </cell>
          <cell r="G120">
            <v>1</v>
          </cell>
          <cell r="H120" t="str">
            <v>kWh</v>
          </cell>
          <cell r="I120">
            <v>2019</v>
          </cell>
          <cell r="J120">
            <v>0.38636008301938801</v>
          </cell>
          <cell r="K120">
            <v>7.8770590436301804</v>
          </cell>
          <cell r="L120">
            <v>1.2077252383198699E-3</v>
          </cell>
          <cell r="M120">
            <v>0.10943209966827599</v>
          </cell>
          <cell r="N120">
            <v>1.5392204389190501E-2</v>
          </cell>
          <cell r="O120">
            <v>3.6455295417444001E-4</v>
          </cell>
          <cell r="P120">
            <v>0.39155774738090099</v>
          </cell>
          <cell r="Q120">
            <v>2.3116780363180101E-2</v>
          </cell>
          <cell r="R120">
            <v>0.43507622070079099</v>
          </cell>
          <cell r="S120">
            <v>6.7796176429910399E-2</v>
          </cell>
          <cell r="T120">
            <v>2.8974316959935798E-3</v>
          </cell>
          <cell r="U120">
            <v>2.03475794106498E-2</v>
          </cell>
          <cell r="V120">
            <v>2.4239355300983099E-5</v>
          </cell>
          <cell r="W120">
            <v>3.2915190235493699E-4</v>
          </cell>
          <cell r="X120">
            <v>4.9169722201209396E-4</v>
          </cell>
          <cell r="Y120">
            <v>4.9995587364242897E-4</v>
          </cell>
          <cell r="Z120">
            <v>1.5819916988141301E-7</v>
          </cell>
          <cell r="AA120">
            <v>6.3288647583448199E-4</v>
          </cell>
          <cell r="AB120">
            <v>0.30953398951309202</v>
          </cell>
          <cell r="AC120">
            <v>3.21391238923563E-3</v>
          </cell>
        </row>
        <row r="344">
          <cell r="J344">
            <v>0.133707721171866</v>
          </cell>
          <cell r="K344">
            <v>2.18345248828355</v>
          </cell>
          <cell r="L344">
            <v>1.8703107973426701E-4</v>
          </cell>
          <cell r="M344">
            <v>4.6116453081978301E-2</v>
          </cell>
          <cell r="N344">
            <v>2.68217613226768E-3</v>
          </cell>
          <cell r="O344">
            <v>1.10055778823364E-5</v>
          </cell>
          <cell r="P344">
            <v>0.13440192455011901</v>
          </cell>
          <cell r="Q344">
            <v>5.65175192158368E-3</v>
          </cell>
          <cell r="R344">
            <v>9.7973370679638697E-2</v>
          </cell>
          <cell r="S344">
            <v>2.5013911862921999E-3</v>
          </cell>
          <cell r="T344">
            <v>8.9182327445790095E-3</v>
          </cell>
          <cell r="U344">
            <v>4.9396614284142196E-3</v>
          </cell>
          <cell r="V344">
            <v>2.2826687409268102E-6</v>
          </cell>
          <cell r="W344">
            <v>2.7276746455271101E-4</v>
          </cell>
          <cell r="X344">
            <v>6.8097205383945195E-4</v>
          </cell>
          <cell r="Y344">
            <v>6.9574283770951304E-4</v>
          </cell>
          <cell r="Z344">
            <v>6.7532785204374996E-8</v>
          </cell>
          <cell r="AA344">
            <v>4.2142949109156901E-4</v>
          </cell>
          <cell r="AB344">
            <v>2.5674173759674299</v>
          </cell>
          <cell r="AC344">
            <v>2.7693293349468099E-4</v>
          </cell>
        </row>
        <row r="345">
          <cell r="J345">
            <v>0.10916084009818899</v>
          </cell>
          <cell r="K345">
            <v>1.5018961001187601</v>
          </cell>
          <cell r="L345">
            <v>7.28669502240907E-4</v>
          </cell>
          <cell r="M345">
            <v>3.2411041272833299E-2</v>
          </cell>
          <cell r="N345">
            <v>8.3481939932234005E-4</v>
          </cell>
          <cell r="O345">
            <v>3.3057494020882001E-6</v>
          </cell>
          <cell r="P345">
            <v>0.109625172489507</v>
          </cell>
          <cell r="Q345">
            <v>4.4344970849222298E-3</v>
          </cell>
          <cell r="R345">
            <v>1.4483476843009799E-2</v>
          </cell>
          <cell r="S345">
            <v>1.12241618912258E-3</v>
          </cell>
          <cell r="T345">
            <v>2.9363953264662998E-4</v>
          </cell>
          <cell r="U345">
            <v>1.2829894263427901E-3</v>
          </cell>
          <cell r="V345">
            <v>3.9858483224091699E-7</v>
          </cell>
          <cell r="W345">
            <v>1.99104757131005E-4</v>
          </cell>
          <cell r="X345">
            <v>2.3284427417211099E-3</v>
          </cell>
          <cell r="Y345">
            <v>2.3448080872698301E-3</v>
          </cell>
          <cell r="Z345">
            <v>7.6331635735922498E-8</v>
          </cell>
          <cell r="AA345">
            <v>2.2679886976680001E-3</v>
          </cell>
          <cell r="AB345">
            <v>0.28330198609212898</v>
          </cell>
          <cell r="AC345">
            <v>7.7360556508425501E-5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2">
          <cell r="BK32">
            <v>36.11341010758764</v>
          </cell>
          <cell r="BL32">
            <v>1.7897943444532516</v>
          </cell>
          <cell r="BM32">
            <v>33.57388132103214</v>
          </cell>
          <cell r="BN32">
            <v>1.8559619461070176</v>
          </cell>
        </row>
        <row r="35">
          <cell r="AX35">
            <v>1.1356358169223375</v>
          </cell>
        </row>
        <row r="36">
          <cell r="AX36">
            <v>40.427342114880908</v>
          </cell>
        </row>
        <row r="267">
          <cell r="AP267">
            <v>5.6620946524592632</v>
          </cell>
          <cell r="AQ267">
            <v>97.190198349197715</v>
          </cell>
        </row>
        <row r="353">
          <cell r="AK353">
            <v>8.9254219859652562</v>
          </cell>
          <cell r="AL353">
            <v>278.82946458261483</v>
          </cell>
        </row>
        <row r="384">
          <cell r="AP384">
            <v>3.5297942955949537</v>
          </cell>
          <cell r="AQ384">
            <v>72.493297016416165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77">
          <cell r="G77">
            <v>10.910949497676091</v>
          </cell>
          <cell r="H77">
            <v>11.454800742731647</v>
          </cell>
          <cell r="I77">
            <v>12.475912185502297</v>
          </cell>
          <cell r="J77">
            <v>14.301414478037813</v>
          </cell>
          <cell r="K77">
            <v>10.864633387082437</v>
          </cell>
          <cell r="L77">
            <v>11.345542153080666</v>
          </cell>
        </row>
        <row r="78">
          <cell r="G78">
            <v>2.7201095719291746E-2</v>
          </cell>
          <cell r="H78">
            <v>2.7728363000177864E-2</v>
          </cell>
          <cell r="I78">
            <v>2.7329493919758325E-2</v>
          </cell>
          <cell r="J78">
            <v>6.6935987327093299E-2</v>
          </cell>
          <cell r="K78">
            <v>2.8290009170504411E-2</v>
          </cell>
          <cell r="L78">
            <v>3.0000861890500712E-2</v>
          </cell>
        </row>
        <row r="79">
          <cell r="G79">
            <v>0.71029413408017628</v>
          </cell>
          <cell r="H79">
            <v>0.70981189741329809</v>
          </cell>
          <cell r="I79">
            <v>0.71140095142643756</v>
          </cell>
          <cell r="J79" t="str">
            <v>-</v>
          </cell>
          <cell r="K79" t="str">
            <v>-</v>
          </cell>
          <cell r="L79" t="str">
            <v>-</v>
          </cell>
        </row>
        <row r="80">
          <cell r="G80" t="str">
            <v>-</v>
          </cell>
          <cell r="H80" t="str">
            <v>-</v>
          </cell>
          <cell r="I80" t="str">
            <v>-</v>
          </cell>
          <cell r="J80">
            <v>0.7158503764314601</v>
          </cell>
          <cell r="K80">
            <v>0.71228959783423285</v>
          </cell>
          <cell r="L80">
            <v>0.71379678225081444</v>
          </cell>
        </row>
        <row r="81">
          <cell r="G81">
            <v>0.95000000000000007</v>
          </cell>
          <cell r="H81">
            <v>0.95</v>
          </cell>
          <cell r="I81">
            <v>0.95</v>
          </cell>
          <cell r="J81" t="str">
            <v>-</v>
          </cell>
          <cell r="K81" t="str">
            <v>-</v>
          </cell>
          <cell r="L81" t="str">
            <v>-</v>
          </cell>
        </row>
        <row r="82">
          <cell r="G82" t="str">
            <v>-</v>
          </cell>
          <cell r="H82" t="str">
            <v>-</v>
          </cell>
          <cell r="I82" t="str">
            <v>-</v>
          </cell>
          <cell r="J82">
            <v>0.95</v>
          </cell>
          <cell r="K82">
            <v>0.95</v>
          </cell>
          <cell r="L82">
            <v>0.95</v>
          </cell>
        </row>
        <row r="83">
          <cell r="G83">
            <v>67.396969296979265</v>
          </cell>
          <cell r="H83">
            <v>61.918768721112087</v>
          </cell>
          <cell r="I83">
            <v>77.063701649358421</v>
          </cell>
          <cell r="J83">
            <v>88.371316003970577</v>
          </cell>
          <cell r="K83">
            <v>67.156075183180761</v>
          </cell>
          <cell r="L83">
            <v>61.488532555422239</v>
          </cell>
        </row>
        <row r="84">
          <cell r="G84">
            <v>1.5906767742202264</v>
          </cell>
          <cell r="H84">
            <v>1.5874539792319193</v>
          </cell>
          <cell r="I84">
            <v>1.6417983216533927</v>
          </cell>
          <cell r="J84">
            <v>1.9099094056342598</v>
          </cell>
          <cell r="K84">
            <v>1.8482107978236419</v>
          </cell>
          <cell r="L84">
            <v>2.4064837969106532</v>
          </cell>
        </row>
        <row r="85">
          <cell r="G85">
            <v>0.30665520360551107</v>
          </cell>
          <cell r="H85">
            <v>0.29223106631257995</v>
          </cell>
          <cell r="I85">
            <v>0.33804721738919236</v>
          </cell>
          <cell r="J85" t="str">
            <v>-</v>
          </cell>
          <cell r="K85" t="str">
            <v>-</v>
          </cell>
          <cell r="L85" t="str">
            <v>-</v>
          </cell>
        </row>
        <row r="86">
          <cell r="G86" t="str">
            <v>-</v>
          </cell>
          <cell r="H86" t="str">
            <v>-</v>
          </cell>
          <cell r="I86" t="str">
            <v>-</v>
          </cell>
          <cell r="J86">
            <v>0.46505472936271741</v>
          </cell>
          <cell r="K86">
            <v>0.35811701977974431</v>
          </cell>
          <cell r="L86">
            <v>0.3983829168435043</v>
          </cell>
        </row>
        <row r="87">
          <cell r="G87" t="str">
            <v>-</v>
          </cell>
          <cell r="H87" t="str">
            <v>-</v>
          </cell>
          <cell r="I87" t="str">
            <v>-</v>
          </cell>
          <cell r="J87" t="str">
            <v>-</v>
          </cell>
          <cell r="K87" t="str">
            <v>-</v>
          </cell>
          <cell r="L87" t="str">
            <v>-</v>
          </cell>
        </row>
        <row r="88">
          <cell r="G88" t="str">
            <v>-</v>
          </cell>
          <cell r="H88" t="str">
            <v>-</v>
          </cell>
          <cell r="I88" t="str">
            <v>-</v>
          </cell>
          <cell r="J88" t="str">
            <v>-</v>
          </cell>
          <cell r="K88" t="str">
            <v>-</v>
          </cell>
          <cell r="L88" t="str">
            <v>-</v>
          </cell>
        </row>
        <row r="89">
          <cell r="M89" t="str">
            <v>tkm/kWh</v>
          </cell>
          <cell r="O89">
            <v>1</v>
          </cell>
          <cell r="P89" t="str">
            <v>tkm</v>
          </cell>
        </row>
        <row r="90">
          <cell r="M90" t="str">
            <v>tkm/kWh</v>
          </cell>
          <cell r="O90">
            <v>1</v>
          </cell>
          <cell r="P90" t="str">
            <v>tkm</v>
          </cell>
        </row>
      </sheetData>
      <sheetData sheetId="38"/>
      <sheetData sheetId="39"/>
      <sheetData sheetId="40"/>
      <sheetData sheetId="41"/>
      <sheetData sheetId="42"/>
      <sheetData sheetId="43">
        <row r="8">
          <cell r="C8">
            <v>0.18480050122629899</v>
          </cell>
          <cell r="D8">
            <v>0.80297502985489388</v>
          </cell>
          <cell r="E8">
            <v>1.2224468918807102E-2</v>
          </cell>
          <cell r="F8">
            <v>0.22229482341012782</v>
          </cell>
          <cell r="G8">
            <v>0.76253433222553935</v>
          </cell>
          <cell r="H8">
            <v>1.5170844364332787E-2</v>
          </cell>
        </row>
        <row r="10">
          <cell r="F10">
            <v>0.94132869354662296</v>
          </cell>
        </row>
        <row r="11">
          <cell r="F11">
            <v>5.8671306453377065E-2</v>
          </cell>
        </row>
        <row r="91">
          <cell r="M91" t="str">
            <v>Carbon footprint</v>
          </cell>
          <cell r="N91" t="str">
            <v>CED</v>
          </cell>
          <cell r="O91" t="str">
            <v>PMFP</v>
          </cell>
          <cell r="P91" t="str">
            <v>FFP</v>
          </cell>
          <cell r="Q91" t="str">
            <v>FETP</v>
          </cell>
          <cell r="R91" t="str">
            <v>FEP</v>
          </cell>
          <cell r="S91" t="str">
            <v>GWP</v>
          </cell>
          <cell r="T91" t="str">
            <v>HTPc</v>
          </cell>
          <cell r="U91" t="str">
            <v>HTPnc</v>
          </cell>
          <cell r="V91" t="str">
            <v>IRP</v>
          </cell>
          <cell r="W91" t="str">
            <v>LOP</v>
          </cell>
          <cell r="X91" t="str">
            <v>METP</v>
          </cell>
          <cell r="Y91" t="str">
            <v>MEP</v>
          </cell>
          <cell r="Z91" t="str">
            <v>SOP</v>
          </cell>
          <cell r="AA91" t="str">
            <v>HOFP</v>
          </cell>
          <cell r="AB91" t="str">
            <v>EOFP</v>
          </cell>
          <cell r="AC91" t="str">
            <v>ODP</v>
          </cell>
          <cell r="AD91" t="str">
            <v>TAP</v>
          </cell>
          <cell r="AE91" t="str">
            <v>TETP</v>
          </cell>
          <cell r="AF91" t="str">
            <v>WCP</v>
          </cell>
        </row>
        <row r="92">
          <cell r="K92" t="str">
            <v>EV</v>
          </cell>
          <cell r="L92" t="str">
            <v>U.S. PEV fleet case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  <cell r="AD92">
            <v>1</v>
          </cell>
          <cell r="AE92">
            <v>1</v>
          </cell>
          <cell r="AF92">
            <v>1</v>
          </cell>
        </row>
        <row r="93">
          <cell r="L93" t="str">
            <v>U.S. manufacturing scenario</v>
          </cell>
          <cell r="M93">
            <v>0.89678900645598969</v>
          </cell>
          <cell r="N93">
            <v>0.9798865854033838</v>
          </cell>
          <cell r="O93">
            <v>0.72891603138346561</v>
          </cell>
          <cell r="P93">
            <v>0.96432197639313411</v>
          </cell>
          <cell r="Q93">
            <v>0.65242428136897235</v>
          </cell>
          <cell r="R93">
            <v>0.69871122092413296</v>
          </cell>
          <cell r="S93">
            <v>0.89278168783759915</v>
          </cell>
          <cell r="T93">
            <v>0.68974710974972631</v>
          </cell>
          <cell r="U93">
            <v>0.67442522579798969</v>
          </cell>
          <cell r="V93">
            <v>1.2900158310340324</v>
          </cell>
          <cell r="W93">
            <v>0.91516563936597861</v>
          </cell>
          <cell r="X93">
            <v>0.63977010206078577</v>
          </cell>
          <cell r="Y93">
            <v>0.74353730817725139</v>
          </cell>
          <cell r="Z93">
            <v>0.66001074514367231</v>
          </cell>
          <cell r="AA93">
            <v>1.3413024283818571</v>
          </cell>
          <cell r="AB93">
            <v>1.339358489322267</v>
          </cell>
          <cell r="AC93">
            <v>1.1158549671733542</v>
          </cell>
          <cell r="AD93">
            <v>0.67837676156850835</v>
          </cell>
          <cell r="AE93">
            <v>0.35775643178577388</v>
          </cell>
          <cell r="AF93">
            <v>0.96781462115318895</v>
          </cell>
        </row>
        <row r="94">
          <cell r="L94" t="str">
            <v>Oversea manufacturing scenario</v>
          </cell>
          <cell r="M94">
            <v>0.92488832527948006</v>
          </cell>
          <cell r="N94">
            <v>0.96548446998844484</v>
          </cell>
          <cell r="O94">
            <v>1.1021843752334854</v>
          </cell>
          <cell r="P94">
            <v>0.95173220022195193</v>
          </cell>
          <cell r="Q94">
            <v>0.96598665654144222</v>
          </cell>
          <cell r="R94">
            <v>0.99962564796868858</v>
          </cell>
          <cell r="S94">
            <v>0.9236086715911227</v>
          </cell>
          <cell r="T94">
            <v>0.96108047396123208</v>
          </cell>
          <cell r="U94">
            <v>0.96883006793999338</v>
          </cell>
          <cell r="V94">
            <v>1.1733112788372206</v>
          </cell>
          <cell r="W94">
            <v>1.0418076912829524</v>
          </cell>
          <cell r="X94">
            <v>0.96430579904613822</v>
          </cell>
          <cell r="Y94">
            <v>0.99249088392734741</v>
          </cell>
          <cell r="Z94">
            <v>0.99286092521154534</v>
          </cell>
          <cell r="AA94">
            <v>0.86491469135767662</v>
          </cell>
          <cell r="AB94">
            <v>0.86560650392118232</v>
          </cell>
          <cell r="AC94">
            <v>0.94688824641938463</v>
          </cell>
          <cell r="AD94">
            <v>1.1190986082807326</v>
          </cell>
          <cell r="AE94">
            <v>0.92499974392191664</v>
          </cell>
          <cell r="AF94">
            <v>1.0271123341061044</v>
          </cell>
        </row>
        <row r="97">
          <cell r="K97" t="str">
            <v>PHEV</v>
          </cell>
          <cell r="L97" t="str">
            <v>U.S. PEV fleet case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</row>
        <row r="98">
          <cell r="L98" t="str">
            <v>U.S. manufacturing scenario</v>
          </cell>
          <cell r="M98">
            <v>0.86216461194153204</v>
          </cell>
          <cell r="N98">
            <v>0.93531533839086101</v>
          </cell>
          <cell r="O98">
            <v>0.75868353054313598</v>
          </cell>
          <cell r="P98">
            <v>0.91732706920175844</v>
          </cell>
          <cell r="Q98">
            <v>0.78453625432638274</v>
          </cell>
          <cell r="R98">
            <v>0.80000233440309432</v>
          </cell>
          <cell r="S98">
            <v>0.85942408727993369</v>
          </cell>
          <cell r="T98">
            <v>0.72047197765341653</v>
          </cell>
          <cell r="U98">
            <v>0.77968929857896774</v>
          </cell>
          <cell r="V98">
            <v>1.1007816179400645</v>
          </cell>
          <cell r="W98">
            <v>1.0767109602468941</v>
          </cell>
          <cell r="X98">
            <v>0.77796311814790831</v>
          </cell>
          <cell r="Y98">
            <v>0.81185252083478987</v>
          </cell>
          <cell r="Z98">
            <v>0.72949253311855222</v>
          </cell>
          <cell r="AA98">
            <v>1.2158370774915814</v>
          </cell>
          <cell r="AB98">
            <v>1.2142901147057026</v>
          </cell>
          <cell r="AC98">
            <v>1.0158125505613826</v>
          </cell>
          <cell r="AD98">
            <v>0.7086365995895616</v>
          </cell>
          <cell r="AE98">
            <v>0.39890818866149663</v>
          </cell>
          <cell r="AF98">
            <v>0.96720413126079807</v>
          </cell>
        </row>
        <row r="99">
          <cell r="L99" t="str">
            <v>Oversea manufacturing scenario</v>
          </cell>
          <cell r="M99">
            <v>0.95263059735512634</v>
          </cell>
          <cell r="N99">
            <v>0.98004905565049394</v>
          </cell>
          <cell r="O99">
            <v>1.0692871590329789</v>
          </cell>
          <cell r="P99">
            <v>0.96988175822419853</v>
          </cell>
          <cell r="Q99">
            <v>0.98022247939098872</v>
          </cell>
          <cell r="R99">
            <v>0.99828050407230584</v>
          </cell>
          <cell r="S99">
            <v>0.9517859592433745</v>
          </cell>
          <cell r="T99">
            <v>0.97618587817956581</v>
          </cell>
          <cell r="U99">
            <v>0.98274371311483288</v>
          </cell>
          <cell r="V99">
            <v>1.0845748422109525</v>
          </cell>
          <cell r="W99">
            <v>1.0404232460076817</v>
          </cell>
          <cell r="X99">
            <v>0.97959717596676765</v>
          </cell>
          <cell r="Y99">
            <v>0.99727485895954426</v>
          </cell>
          <cell r="Z99">
            <v>0.99267414180041436</v>
          </cell>
          <cell r="AA99">
            <v>0.89429986557024532</v>
          </cell>
          <cell r="AB99">
            <v>0.89494769143974118</v>
          </cell>
          <cell r="AC99">
            <v>0.96802428338634039</v>
          </cell>
          <cell r="AD99">
            <v>1.0865767981264578</v>
          </cell>
          <cell r="AE99">
            <v>0.93944228021998011</v>
          </cell>
          <cell r="AF99">
            <v>1.0166387269615471</v>
          </cell>
        </row>
        <row r="102">
          <cell r="K102" t="str">
            <v>PEV</v>
          </cell>
          <cell r="L102" t="str">
            <v>U.S. PEV fleet case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L103" t="str">
            <v>U.S. manufacturing scenario</v>
          </cell>
          <cell r="M103">
            <v>0.89357377154955198</v>
          </cell>
          <cell r="N103">
            <v>0.97567029689560147</v>
          </cell>
          <cell r="O103">
            <v>0.7310846802616211</v>
          </cell>
          <cell r="P103">
            <v>0.96005550831657893</v>
          </cell>
          <cell r="Q103">
            <v>0.66837025419767437</v>
          </cell>
          <cell r="R103">
            <v>0.71110687150014096</v>
          </cell>
          <cell r="S103">
            <v>0.88968086611706043</v>
          </cell>
          <cell r="T103">
            <v>0.69276556426129621</v>
          </cell>
          <cell r="U103">
            <v>0.68788485012415035</v>
          </cell>
          <cell r="V103">
            <v>1.2661891143971076</v>
          </cell>
          <cell r="W103">
            <v>0.92922512285477288</v>
          </cell>
          <cell r="X103">
            <v>0.65625629348169168</v>
          </cell>
          <cell r="Y103">
            <v>0.74947608959334744</v>
          </cell>
          <cell r="Z103">
            <v>0.66602474788138022</v>
          </cell>
          <cell r="AA103">
            <v>1.3318230286497483</v>
          </cell>
          <cell r="AB103">
            <v>1.3299011329173105</v>
          </cell>
          <cell r="AC103">
            <v>1.1059575147129526</v>
          </cell>
          <cell r="AD103">
            <v>0.68042242216494409</v>
          </cell>
          <cell r="AE103">
            <v>0.36048467263192685</v>
          </cell>
          <cell r="AF103">
            <v>0.96774869752158033</v>
          </cell>
        </row>
        <row r="104">
          <cell r="L104" t="str">
            <v>Oversea manufacturing scenario</v>
          </cell>
          <cell r="M104">
            <v>0.92746448358671829</v>
          </cell>
          <cell r="N104">
            <v>0.96686223029948715</v>
          </cell>
          <cell r="O104">
            <v>1.0997877173676371</v>
          </cell>
          <cell r="P104">
            <v>0.95337992152725937</v>
          </cell>
          <cell r="Q104">
            <v>0.96770492657610641</v>
          </cell>
          <cell r="R104">
            <v>0.99946103398488162</v>
          </cell>
          <cell r="S104">
            <v>0.92622794708208422</v>
          </cell>
          <cell r="T104">
            <v>0.96256445025219084</v>
          </cell>
          <cell r="U104">
            <v>0.97060914062940462</v>
          </cell>
          <cell r="V104">
            <v>1.162138363029366</v>
          </cell>
          <cell r="W104">
            <v>1.0416872013462422</v>
          </cell>
          <cell r="X104">
            <v>0.966130034265404</v>
          </cell>
          <cell r="Y104">
            <v>0.99290676467939454</v>
          </cell>
          <cell r="Z104">
            <v>0.9928447581557075</v>
          </cell>
          <cell r="AA104">
            <v>0.86713485661112721</v>
          </cell>
          <cell r="AB104">
            <v>0.86782521083696651</v>
          </cell>
          <cell r="AC104">
            <v>0.94897928868091974</v>
          </cell>
          <cell r="AD104">
            <v>1.1169000312258561</v>
          </cell>
          <cell r="AE104">
            <v>0.92595724174076854</v>
          </cell>
          <cell r="AF104">
            <v>1.0259813436873979</v>
          </cell>
        </row>
        <row r="105">
          <cell r="M105" t="str">
            <v>Carbon footprint</v>
          </cell>
          <cell r="N105" t="str">
            <v>CED</v>
          </cell>
          <cell r="O105" t="str">
            <v>Fine particulate matter formation</v>
          </cell>
          <cell r="P105" t="str">
            <v>Fossil resource scarcity</v>
          </cell>
          <cell r="Q105" t="str">
            <v>Freshwater ecotoxicity</v>
          </cell>
          <cell r="R105" t="str">
            <v>Freshwater eutrophication</v>
          </cell>
          <cell r="S105" t="str">
            <v>Global warming</v>
          </cell>
          <cell r="T105" t="str">
            <v>Human carcinogenic toxicity</v>
          </cell>
          <cell r="U105" t="str">
            <v>Human non-carcinogenic toxicity</v>
          </cell>
          <cell r="V105" t="str">
            <v>Ionizing radiation</v>
          </cell>
          <cell r="W105" t="str">
            <v>Land use</v>
          </cell>
          <cell r="X105" t="str">
            <v>Marine ecotoxicity</v>
          </cell>
          <cell r="Y105" t="str">
            <v>Marine eutrophication</v>
          </cell>
          <cell r="Z105" t="str">
            <v>Mineral resource scarcity</v>
          </cell>
          <cell r="AA105" t="str">
            <v>Ozone formation, Human health</v>
          </cell>
          <cell r="AB105" t="str">
            <v>Ozone formation, Terrestrial ecosystems</v>
          </cell>
          <cell r="AC105" t="str">
            <v>Stratospheric ozone depletion</v>
          </cell>
          <cell r="AD105" t="str">
            <v>Terrestrial acidification</v>
          </cell>
          <cell r="AE105" t="str">
            <v>Terrestrial ecotoxicity</v>
          </cell>
          <cell r="AF105" t="str">
            <v>Water consumption</v>
          </cell>
        </row>
        <row r="106">
          <cell r="L106" t="str">
            <v>EV-NMC622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L107" t="str">
            <v>EV-NCA</v>
          </cell>
          <cell r="M107">
            <v>1.0286819548698558</v>
          </cell>
          <cell r="N107">
            <v>1.019311918209034</v>
          </cell>
          <cell r="O107">
            <v>1.0700035749893269</v>
          </cell>
          <cell r="P107">
            <v>1.0237790126043906</v>
          </cell>
          <cell r="Q107">
            <v>1.0235753916243504</v>
          </cell>
          <cell r="R107">
            <v>1.024999133418365</v>
          </cell>
          <cell r="S107">
            <v>1.0286101913840917</v>
          </cell>
          <cell r="T107">
            <v>1.0381347552891536</v>
          </cell>
          <cell r="U107">
            <v>1.0153500990388236</v>
          </cell>
          <cell r="V107">
            <v>0.98643107040102873</v>
          </cell>
          <cell r="W107">
            <v>1.1182746009504796</v>
          </cell>
          <cell r="X107">
            <v>1.0284064130056747</v>
          </cell>
          <cell r="Y107">
            <v>1.0427877749382295</v>
          </cell>
          <cell r="Z107">
            <v>0.97667530908858202</v>
          </cell>
          <cell r="AA107">
            <v>1.0139227374844033</v>
          </cell>
          <cell r="AB107">
            <v>1.014007384078508</v>
          </cell>
          <cell r="AC107">
            <v>0.99867360518650239</v>
          </cell>
          <cell r="AD107">
            <v>1.0814419806181808</v>
          </cell>
          <cell r="AE107">
            <v>1.1299095543928401</v>
          </cell>
          <cell r="AF107">
            <v>1.005085502457469</v>
          </cell>
        </row>
        <row r="108">
          <cell r="L108" t="str">
            <v>EV-NMC532</v>
          </cell>
          <cell r="M108">
            <v>1.146881398787027</v>
          </cell>
          <cell r="N108">
            <v>1.1502124961048148</v>
          </cell>
          <cell r="O108">
            <v>1.049718725523543</v>
          </cell>
          <cell r="P108">
            <v>1.1372287377525692</v>
          </cell>
          <cell r="Q108">
            <v>1.2192764506319471</v>
          </cell>
          <cell r="R108">
            <v>1.2235419100270928</v>
          </cell>
          <cell r="S108">
            <v>1.1473395132300688</v>
          </cell>
          <cell r="T108">
            <v>1.1643960475125108</v>
          </cell>
          <cell r="U108">
            <v>1.239313400124578</v>
          </cell>
          <cell r="V108">
            <v>1.2491973959738993</v>
          </cell>
          <cell r="W108">
            <v>1.0693189630728139</v>
          </cell>
          <cell r="X108">
            <v>1.2126718306973547</v>
          </cell>
          <cell r="Y108">
            <v>1.1160012685213985</v>
          </cell>
          <cell r="Z108">
            <v>1.1232836060574514</v>
          </cell>
          <cell r="AA108">
            <v>1.0643220083321077</v>
          </cell>
          <cell r="AB108">
            <v>1.0645419658902524</v>
          </cell>
          <cell r="AC108">
            <v>1.1524261422589801</v>
          </cell>
          <cell r="AD108">
            <v>1.0278825618332414</v>
          </cell>
          <cell r="AE108">
            <v>1.0113944928356817</v>
          </cell>
          <cell r="AF108">
            <v>1.2051106505691007</v>
          </cell>
        </row>
        <row r="109">
          <cell r="L109" t="str">
            <v>PHEV-LMO/NMC532</v>
          </cell>
          <cell r="M109">
            <v>1.793341370733345</v>
          </cell>
          <cell r="N109">
            <v>1.8108650720789772</v>
          </cell>
          <cell r="O109">
            <v>1.3970942449623529</v>
          </cell>
          <cell r="P109">
            <v>1.7388377594266058</v>
          </cell>
          <cell r="Q109">
            <v>2.313826992850474</v>
          </cell>
          <cell r="R109">
            <v>2.3623749369530231</v>
          </cell>
          <cell r="S109">
            <v>1.7957307175636934</v>
          </cell>
          <cell r="T109">
            <v>1.9103445058928172</v>
          </cell>
          <cell r="U109">
            <v>2.4466047511538145</v>
          </cell>
          <cell r="V109">
            <v>2.4085823055843143</v>
          </cell>
          <cell r="W109">
            <v>1.7959865308166485</v>
          </cell>
          <cell r="X109">
            <v>2.2919393446011349</v>
          </cell>
          <cell r="Y109">
            <v>1.756017198491769</v>
          </cell>
          <cell r="Z109">
            <v>1.6279777800160458</v>
          </cell>
          <cell r="AA109">
            <v>1.3693991021448972</v>
          </cell>
          <cell r="AB109">
            <v>1.3708749636558353</v>
          </cell>
          <cell r="AC109">
            <v>1.8454444098861666</v>
          </cell>
          <cell r="AD109">
            <v>1.3004085182073581</v>
          </cell>
          <cell r="AE109">
            <v>1.3278598101603021</v>
          </cell>
          <cell r="AF109">
            <v>2.0990273873005907</v>
          </cell>
        </row>
        <row r="110">
          <cell r="L110" t="str">
            <v>PHEV-NMC622</v>
          </cell>
          <cell r="M110">
            <v>1.6400066982536055</v>
          </cell>
          <cell r="N110">
            <v>1.6629738899552999</v>
          </cell>
          <cell r="O110">
            <v>1.3065104540021386</v>
          </cell>
          <cell r="P110">
            <v>1.5947851133124731</v>
          </cell>
          <cell r="Q110">
            <v>2.204170358575956</v>
          </cell>
          <cell r="R110">
            <v>2.2400177709651565</v>
          </cell>
          <cell r="S110">
            <v>1.6416716099211957</v>
          </cell>
          <cell r="T110">
            <v>1.7600928827113838</v>
          </cell>
          <cell r="U110">
            <v>2.3408616556819393</v>
          </cell>
          <cell r="V110">
            <v>2.2366098019361407</v>
          </cell>
          <cell r="W110">
            <v>1.6338825562110471</v>
          </cell>
          <cell r="X110">
            <v>2.1833279645068178</v>
          </cell>
          <cell r="Y110">
            <v>1.5219195054127808</v>
          </cell>
          <cell r="Z110">
            <v>1.4465162607327584</v>
          </cell>
          <cell r="AA110">
            <v>1.3086794467428704</v>
          </cell>
          <cell r="AB110">
            <v>1.3099007594290417</v>
          </cell>
          <cell r="AC110">
            <v>1.7252883679435635</v>
          </cell>
          <cell r="AD110">
            <v>1.216520549132114</v>
          </cell>
          <cell r="AE110">
            <v>1.229961890049283</v>
          </cell>
          <cell r="AF110">
            <v>1.8964907957606676</v>
          </cell>
        </row>
        <row r="111">
          <cell r="L111" t="str">
            <v>PHEV-NCA</v>
          </cell>
          <cell r="M111">
            <v>2.2369141020109198</v>
          </cell>
          <cell r="N111">
            <v>2.2899795524730142</v>
          </cell>
          <cell r="O111">
            <v>1.6816433879397814</v>
          </cell>
          <cell r="P111">
            <v>2.1541220806714003</v>
          </cell>
          <cell r="Q111">
            <v>3.6150760959845929</v>
          </cell>
          <cell r="R111">
            <v>3.6247569974011808</v>
          </cell>
          <cell r="S111">
            <v>2.2398020709417916</v>
          </cell>
          <cell r="T111">
            <v>2.5152364364074593</v>
          </cell>
          <cell r="U111">
            <v>3.9072807101567064</v>
          </cell>
          <cell r="V111">
            <v>3.4331145817792348</v>
          </cell>
          <cell r="W111">
            <v>2.0346612765987078</v>
          </cell>
          <cell r="X111">
            <v>3.5713267333511469</v>
          </cell>
          <cell r="Y111">
            <v>2.0643771852029378</v>
          </cell>
          <cell r="Z111">
            <v>1.9244793077623825</v>
          </cell>
          <cell r="AA111">
            <v>1.6237543895774531</v>
          </cell>
          <cell r="AB111">
            <v>1.6264607994939004</v>
          </cell>
          <cell r="AC111">
            <v>2.4482522105665643</v>
          </cell>
          <cell r="AD111">
            <v>1.5180573449795207</v>
          </cell>
          <cell r="AE111">
            <v>1.6566105622302267</v>
          </cell>
          <cell r="AF111">
            <v>2.7890680852393639</v>
          </cell>
        </row>
        <row r="113">
          <cell r="M113" t="str">
            <v>Carbon footprint</v>
          </cell>
          <cell r="N113" t="str">
            <v>CED</v>
          </cell>
          <cell r="O113" t="str">
            <v>Fine particulate matter formation</v>
          </cell>
          <cell r="P113" t="str">
            <v>Fossil resource scarcity</v>
          </cell>
          <cell r="Q113" t="str">
            <v>Freshwater ecotoxicity</v>
          </cell>
          <cell r="R113" t="str">
            <v>Freshwater eutrophication</v>
          </cell>
          <cell r="S113" t="str">
            <v>Global warming</v>
          </cell>
          <cell r="T113" t="str">
            <v>Human carcinogenic toxicity</v>
          </cell>
          <cell r="U113" t="str">
            <v>Human non-carcinogenic toxicity</v>
          </cell>
          <cell r="V113" t="str">
            <v>Ionizing radiation</v>
          </cell>
          <cell r="W113" t="str">
            <v>Land use</v>
          </cell>
          <cell r="X113" t="str">
            <v>Marine ecotoxicity</v>
          </cell>
          <cell r="Y113" t="str">
            <v>Marine eutrophication</v>
          </cell>
          <cell r="Z113" t="str">
            <v>Mineral resource scarcity</v>
          </cell>
          <cell r="AA113" t="str">
            <v>Ozone formation, Human health</v>
          </cell>
          <cell r="AB113" t="str">
            <v>Ozone formation, Terrestrial ecosystems</v>
          </cell>
          <cell r="AC113" t="str">
            <v>Stratospheric ozone depletion</v>
          </cell>
          <cell r="AD113" t="str">
            <v>Terrestrial acidification</v>
          </cell>
          <cell r="AE113" t="str">
            <v>Terrestrial ecotoxicity</v>
          </cell>
          <cell r="AF113" t="str">
            <v>Water consumption</v>
          </cell>
        </row>
        <row r="114">
          <cell r="L114" t="str">
            <v>EV-NMC622</v>
          </cell>
          <cell r="M114">
            <v>16.522969537091743</v>
          </cell>
          <cell r="N114">
            <v>235.78332684099635</v>
          </cell>
          <cell r="O114">
            <v>9.6021290196943859E-2</v>
          </cell>
          <cell r="P114">
            <v>4.5508278200749945</v>
          </cell>
          <cell r="Q114">
            <v>7.7780715052491498</v>
          </cell>
          <cell r="R114">
            <v>1.3167913784104101E-2</v>
          </cell>
          <cell r="S114">
            <v>16.788819631719676</v>
          </cell>
          <cell r="T114">
            <v>2.0239994082318571</v>
          </cell>
          <cell r="U114">
            <v>100.45433954608009</v>
          </cell>
          <cell r="V114">
            <v>0.76724656071838548</v>
          </cell>
          <cell r="W114">
            <v>0.10909196298479398</v>
          </cell>
          <cell r="X114">
            <v>10.230354897634621</v>
          </cell>
          <cell r="Y114">
            <v>1.1037003864113558E-3</v>
          </cell>
          <cell r="Z114">
            <v>1.0433595503330377</v>
          </cell>
          <cell r="AA114">
            <v>0.11526408854452888</v>
          </cell>
          <cell r="AB114">
            <v>0.11648857333838022</v>
          </cell>
          <cell r="AC114">
            <v>7.5206521430042957E-6</v>
          </cell>
          <cell r="AD114">
            <v>0.29203556781835405</v>
          </cell>
          <cell r="AE114">
            <v>1011.8767251599453</v>
          </cell>
          <cell r="AF114">
            <v>0.12599510493230071</v>
          </cell>
        </row>
        <row r="115">
          <cell r="L115" t="str">
            <v>EV-NCA</v>
          </cell>
          <cell r="M115">
            <v>73.852996174829727</v>
          </cell>
          <cell r="N115">
            <v>1044.285117585928</v>
          </cell>
          <cell r="O115">
            <v>0.4464282420331514</v>
          </cell>
          <cell r="P115">
            <v>20.243962402652762</v>
          </cell>
          <cell r="Q115">
            <v>34.593194047727302</v>
          </cell>
          <cell r="R115">
            <v>5.8646131251224011E-2</v>
          </cell>
          <cell r="S115">
            <v>75.036035764503438</v>
          </cell>
          <cell r="T115">
            <v>9.1298366542228351</v>
          </cell>
          <cell r="U115">
            <v>443.18332715516777</v>
          </cell>
          <cell r="V115">
            <v>3.2885207676689134</v>
          </cell>
          <cell r="W115">
            <v>0.53007840636753234</v>
          </cell>
          <cell r="X115">
            <v>45.714541838205221</v>
          </cell>
          <cell r="Y115">
            <v>5.0008752520818529E-3</v>
          </cell>
          <cell r="Z115">
            <v>4.4277500817848514</v>
          </cell>
          <cell r="AA115">
            <v>0.50780594174541838</v>
          </cell>
          <cell r="AB115">
            <v>0.5132433599017785</v>
          </cell>
          <cell r="AC115">
            <v>3.2634575549655793E-5</v>
          </cell>
          <cell r="AD115">
            <v>1.3722646265808034</v>
          </cell>
          <cell r="AE115">
            <v>4967.8695460890704</v>
          </cell>
          <cell r="AF115">
            <v>0.55024433076802692</v>
          </cell>
        </row>
        <row r="116">
          <cell r="L116" t="str">
            <v>EV-NMC532</v>
          </cell>
          <cell r="M116">
            <v>1.2535263484440542</v>
          </cell>
          <cell r="N116">
            <v>17.939817826031405</v>
          </cell>
          <cell r="O116">
            <v>6.6675662169078413E-3</v>
          </cell>
          <cell r="P116">
            <v>0.34234586448187376</v>
          </cell>
          <cell r="Q116">
            <v>0.62733710157679357</v>
          </cell>
          <cell r="R116">
            <v>1.0657680093243706E-3</v>
          </cell>
          <cell r="S116">
            <v>1.2742040165400219</v>
          </cell>
          <cell r="T116">
            <v>0.15589707240255243</v>
          </cell>
          <cell r="U116">
            <v>8.2352484138885629</v>
          </cell>
          <cell r="V116">
            <v>6.3400528253087757E-2</v>
          </cell>
          <cell r="W116">
            <v>7.7166158541990462E-3</v>
          </cell>
          <cell r="X116">
            <v>0.82065542580298578</v>
          </cell>
          <cell r="Y116">
            <v>8.1478446262711892E-5</v>
          </cell>
          <cell r="Z116">
            <v>7.7526516831449663E-2</v>
          </cell>
          <cell r="AA116">
            <v>8.1151008055158416E-3</v>
          </cell>
          <cell r="AB116">
            <v>8.2030048614474462E-3</v>
          </cell>
          <cell r="AC116">
            <v>5.7331784376233655E-7</v>
          </cell>
          <cell r="AD116">
            <v>1.9856655571673383E-2</v>
          </cell>
          <cell r="AE116">
            <v>67.697876603197329</v>
          </cell>
          <cell r="AF116">
            <v>1.0044017323992488E-2</v>
          </cell>
        </row>
        <row r="117">
          <cell r="L117" t="str">
            <v>PHEV-LMO/NMC532</v>
          </cell>
          <cell r="M117">
            <v>2.2215788695067991</v>
          </cell>
          <cell r="N117">
            <v>32.011781932928265</v>
          </cell>
          <cell r="O117">
            <v>1.0057821116736775E-2</v>
          </cell>
          <cell r="P117">
            <v>0.59328058075764534</v>
          </cell>
          <cell r="Q117">
            <v>1.3493154122502899</v>
          </cell>
          <cell r="R117">
            <v>2.3322573330311165E-3</v>
          </cell>
          <cell r="S117">
            <v>2.2603310008549569</v>
          </cell>
          <cell r="T117">
            <v>0.28988967097110818</v>
          </cell>
          <cell r="U117">
            <v>18.426514102338228</v>
          </cell>
          <cell r="V117">
            <v>0.13855018445218109</v>
          </cell>
          <cell r="W117">
            <v>1.468948256867849E-2</v>
          </cell>
          <cell r="X117">
            <v>1.7579417738131522</v>
          </cell>
          <cell r="Y117">
            <v>1.4530836833900979E-4</v>
          </cell>
          <cell r="Z117">
            <v>0.12734829509428619</v>
          </cell>
          <cell r="AA117">
            <v>1.1834086125788318E-2</v>
          </cell>
          <cell r="AB117">
            <v>1.1972692757336697E-2</v>
          </cell>
          <cell r="AC117">
            <v>1.0405600196558038E-6</v>
          </cell>
          <cell r="AD117">
            <v>2.8472540585346557E-2</v>
          </cell>
          <cell r="AE117">
            <v>100.73734474350647</v>
          </cell>
          <cell r="AF117">
            <v>1.9828161342993592E-2</v>
          </cell>
        </row>
        <row r="118">
          <cell r="L118" t="str">
            <v>PHEV-NMC622</v>
          </cell>
          <cell r="M118">
            <v>6.9690638438448191</v>
          </cell>
          <cell r="N118">
            <v>100.8414869276958</v>
          </cell>
          <cell r="O118">
            <v>3.2264218140156412E-2</v>
          </cell>
          <cell r="P118">
            <v>1.866522788031453</v>
          </cell>
          <cell r="Q118">
            <v>4.4091797915460349</v>
          </cell>
          <cell r="R118">
            <v>7.5859357011415088E-3</v>
          </cell>
          <cell r="S118">
            <v>7.0883829177729547</v>
          </cell>
          <cell r="T118">
            <v>0.91619240465088214</v>
          </cell>
          <cell r="U118">
            <v>60.476293985747098</v>
          </cell>
          <cell r="V118">
            <v>0.44133248269779413</v>
          </cell>
          <cell r="W118">
            <v>4.5841024143724478E-2</v>
          </cell>
          <cell r="X118">
            <v>5.7444756966704329</v>
          </cell>
          <cell r="Y118">
            <v>4.3199985083463031E-4</v>
          </cell>
          <cell r="Z118">
            <v>0.38814860965796227</v>
          </cell>
          <cell r="AA118">
            <v>3.8794309054132017E-2</v>
          </cell>
          <cell r="AB118">
            <v>3.9243021602354829E-2</v>
          </cell>
          <cell r="AC118">
            <v>3.3370131255024981E-6</v>
          </cell>
          <cell r="AD118">
            <v>9.1368378375303455E-2</v>
          </cell>
          <cell r="AE118">
            <v>320.08106311722713</v>
          </cell>
          <cell r="AF118">
            <v>6.1453288935320878E-2</v>
          </cell>
        </row>
        <row r="119">
          <cell r="L119" t="str">
            <v>PHEV-NCA</v>
          </cell>
          <cell r="M119">
            <v>0.18911608975972802</v>
          </cell>
          <cell r="N119">
            <v>2.7627129647833577</v>
          </cell>
          <cell r="O119">
            <v>8.2621392670443813E-4</v>
          </cell>
          <cell r="P119">
            <v>5.0159336937389262E-2</v>
          </cell>
          <cell r="Q119">
            <v>0.14387337945504519</v>
          </cell>
          <cell r="R119">
            <v>2.4422321346564843E-4</v>
          </cell>
          <cell r="S119">
            <v>0.19240700316070836</v>
          </cell>
          <cell r="T119">
            <v>2.6048352897165651E-2</v>
          </cell>
          <cell r="U119">
            <v>2.0083268106637902</v>
          </cell>
          <cell r="V119">
            <v>1.3477654494141818E-2</v>
          </cell>
          <cell r="W119">
            <v>1.1357322190440357E-3</v>
          </cell>
          <cell r="X119">
            <v>0.18694392413704244</v>
          </cell>
          <cell r="Y119">
            <v>1.1658195004684049E-5</v>
          </cell>
          <cell r="Z119">
            <v>1.027397043472488E-2</v>
          </cell>
          <cell r="AA119">
            <v>9.5764694735421833E-4</v>
          </cell>
          <cell r="AB119">
            <v>9.6943344134179754E-4</v>
          </cell>
          <cell r="AC119">
            <v>9.4211241490859785E-8</v>
          </cell>
          <cell r="AD119">
            <v>2.2683757514687323E-3</v>
          </cell>
          <cell r="AE119">
            <v>8.577072925104428</v>
          </cell>
          <cell r="AF119">
            <v>1.7980586711940545E-3</v>
          </cell>
        </row>
        <row r="127">
          <cell r="K127" t="str">
            <v>PEV without transport</v>
          </cell>
          <cell r="L127" t="str">
            <v>U.S. PEV fleet case</v>
          </cell>
          <cell r="M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</row>
        <row r="128">
          <cell r="L128" t="str">
            <v>U.S. manufacturing scenario</v>
          </cell>
          <cell r="M128">
            <v>0.6644837143755391</v>
          </cell>
          <cell r="N128">
            <v>0.77351728008281873</v>
          </cell>
          <cell r="O128">
            <v>0.42465698716003708</v>
          </cell>
          <cell r="P128">
            <v>0.72323479779383226</v>
          </cell>
          <cell r="Q128">
            <v>0.66459943872298888</v>
          </cell>
          <cell r="R128">
            <v>0.70253261120181487</v>
          </cell>
          <cell r="S128">
            <v>0.66297322395150826</v>
          </cell>
          <cell r="T128">
            <v>0.61406296828237805</v>
          </cell>
          <cell r="U128">
            <v>0.68259828905900988</v>
          </cell>
          <cell r="V128">
            <v>1.2404644617706564</v>
          </cell>
          <cell r="W128">
            <v>0.8200259489706625</v>
          </cell>
          <cell r="X128">
            <v>0.6517606583792116</v>
          </cell>
          <cell r="Y128">
            <v>0.73680977487460564</v>
          </cell>
          <cell r="Z128">
            <v>0.65899125835146743</v>
          </cell>
          <cell r="AA128">
            <v>0.56235382046188376</v>
          </cell>
          <cell r="AB128">
            <v>0.56439163919244306</v>
          </cell>
          <cell r="AC128">
            <v>0.78743099715026488</v>
          </cell>
          <cell r="AD128">
            <v>0.35287162961435886</v>
          </cell>
          <cell r="AE128">
            <v>0.34634267600754792</v>
          </cell>
          <cell r="AF128">
            <v>0.95109834906757207</v>
          </cell>
        </row>
        <row r="129">
          <cell r="L129" t="str">
            <v>Oversea manufacturing scenario</v>
          </cell>
          <cell r="M129">
            <v>0.95313748583224966</v>
          </cell>
          <cell r="N129">
            <v>1.0013633452743873</v>
          </cell>
          <cell r="O129">
            <v>1.1737825024524564</v>
          </cell>
          <cell r="P129">
            <v>0.98934148172527181</v>
          </cell>
          <cell r="Q129">
            <v>0.9682149057045385</v>
          </cell>
          <cell r="R129">
            <v>1.0009187334340595</v>
          </cell>
          <cell r="S129">
            <v>0.95123515394351965</v>
          </cell>
          <cell r="T129">
            <v>0.97221357553578591</v>
          </cell>
          <cell r="U129">
            <v>0.97144875373656303</v>
          </cell>
          <cell r="V129">
            <v>1.1783640558378523</v>
          </cell>
          <cell r="W129">
            <v>1.0973603351639845</v>
          </cell>
          <cell r="X129">
            <v>0.96674028594888117</v>
          </cell>
          <cell r="Y129">
            <v>0.99527050103950099</v>
          </cell>
          <cell r="Z129">
            <v>0.99387399062454274</v>
          </cell>
          <cell r="AA129">
            <v>0.92899662131903171</v>
          </cell>
          <cell r="AB129">
            <v>0.93015599688336492</v>
          </cell>
          <cell r="AC129">
            <v>1.0032156744953489</v>
          </cell>
          <cell r="AD129">
            <v>1.1971087690162292</v>
          </cell>
          <cell r="AE129">
            <v>0.92724679407423483</v>
          </cell>
          <cell r="AF129">
            <v>1.0303124613025865</v>
          </cell>
        </row>
        <row r="135">
          <cell r="K135" t="str">
            <v>EV without transport</v>
          </cell>
          <cell r="L135" t="str">
            <v>U.S. PEV fleet case</v>
          </cell>
          <cell r="M135">
            <v>1</v>
          </cell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1</v>
          </cell>
        </row>
        <row r="136">
          <cell r="L136" t="str">
            <v>U.S. manufacturing scenario</v>
          </cell>
          <cell r="M136">
            <v>0.65838107469569851</v>
          </cell>
          <cell r="N136">
            <v>0.76953088704111927</v>
          </cell>
          <cell r="O136">
            <v>0.41617205503238486</v>
          </cell>
          <cell r="P136">
            <v>0.71870898473381584</v>
          </cell>
          <cell r="Q136">
            <v>0.64838319990238324</v>
          </cell>
          <cell r="R136">
            <v>0.6896049648000403</v>
          </cell>
          <cell r="S136">
            <v>0.65682831251598428</v>
          </cell>
          <cell r="T136">
            <v>0.60740652189115929</v>
          </cell>
          <cell r="U136">
            <v>0.66883695358977147</v>
          </cell>
          <cell r="V136">
            <v>1.2645398273832211</v>
          </cell>
          <cell r="W136">
            <v>0.79956138034271784</v>
          </cell>
          <cell r="X136">
            <v>0.63494905540089641</v>
          </cell>
          <cell r="Y136">
            <v>0.73065954885125695</v>
          </cell>
          <cell r="Z136">
            <v>0.65277455737349743</v>
          </cell>
          <cell r="AA136">
            <v>0.55173785428554745</v>
          </cell>
          <cell r="AB136">
            <v>0.5538233912138405</v>
          </cell>
          <cell r="AC136">
            <v>0.78372141471911994</v>
          </cell>
          <cell r="AD136">
            <v>0.34643853481823494</v>
          </cell>
          <cell r="AE136">
            <v>0.34353802285248519</v>
          </cell>
          <cell r="AF136">
            <v>0.95080443306282758</v>
          </cell>
        </row>
        <row r="137">
          <cell r="L137" t="str">
            <v>Oversea manufacturing scenario</v>
          </cell>
          <cell r="M137">
            <v>0.9511200028682123</v>
          </cell>
          <cell r="N137">
            <v>1.0013523587672737</v>
          </cell>
          <cell r="O137">
            <v>1.1782750141193583</v>
          </cell>
          <cell r="P137">
            <v>0.98885649705805567</v>
          </cell>
          <cell r="Q137">
            <v>0.96652646745854998</v>
          </cell>
          <cell r="R137">
            <v>1.0011914906805166</v>
          </cell>
          <cell r="S137">
            <v>0.94914172823198262</v>
          </cell>
          <cell r="T137">
            <v>0.97107700159459875</v>
          </cell>
          <cell r="U137">
            <v>0.9697264263218176</v>
          </cell>
          <cell r="V137">
            <v>1.1914215426363259</v>
          </cell>
          <cell r="W137">
            <v>1.099650719075546</v>
          </cell>
          <cell r="X137">
            <v>0.96495025296831205</v>
          </cell>
          <cell r="Y137">
            <v>0.99492309627672859</v>
          </cell>
          <cell r="Z137">
            <v>0.99392187046957214</v>
          </cell>
          <cell r="AA137">
            <v>0.92628617752219311</v>
          </cell>
          <cell r="AB137">
            <v>0.92749475569207618</v>
          </cell>
          <cell r="AC137">
            <v>1.0036996385245802</v>
          </cell>
          <cell r="AD137">
            <v>1.2008976577009771</v>
          </cell>
          <cell r="AE137">
            <v>0.92628913677032509</v>
          </cell>
          <cell r="AF137">
            <v>1.0317129834672243</v>
          </cell>
        </row>
        <row r="143">
          <cell r="K143" t="str">
            <v>PHEV without transport</v>
          </cell>
          <cell r="L143" t="str">
            <v>U.S. PEV fleet case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>
            <v>1</v>
          </cell>
          <cell r="V143">
            <v>1</v>
          </cell>
          <cell r="W143">
            <v>1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  <cell r="AF143">
            <v>1</v>
          </cell>
        </row>
        <row r="144">
          <cell r="L144" t="str">
            <v>U.S. manufacturing scenario</v>
          </cell>
          <cell r="M144">
            <v>0.72568618837091659</v>
          </cell>
          <cell r="N144">
            <v>0.81572245949315458</v>
          </cell>
          <cell r="O144">
            <v>0.53018981984076063</v>
          </cell>
          <cell r="P144">
            <v>0.77174957989082005</v>
          </cell>
          <cell r="Q144">
            <v>0.78295146873412891</v>
          </cell>
          <cell r="R144">
            <v>0.79644040207820366</v>
          </cell>
          <cell r="S144">
            <v>0.7245510043183172</v>
          </cell>
          <cell r="T144">
            <v>0.67616125606711874</v>
          </cell>
          <cell r="U144">
            <v>0.77767201110553341</v>
          </cell>
          <cell r="V144">
            <v>1.0865134691014275</v>
          </cell>
          <cell r="W144">
            <v>1.0308879835354663</v>
          </cell>
          <cell r="X144">
            <v>0.77605748353106441</v>
          </cell>
          <cell r="Y144">
            <v>0.80426458471698881</v>
          </cell>
          <cell r="Z144">
            <v>0.72506212223894206</v>
          </cell>
          <cell r="AA144">
            <v>0.66606993340663723</v>
          </cell>
          <cell r="AB144">
            <v>0.66771878106352489</v>
          </cell>
          <cell r="AC144">
            <v>0.83806628875297196</v>
          </cell>
          <cell r="AD144">
            <v>0.44107736160704369</v>
          </cell>
          <cell r="AE144">
            <v>0.38692134115611554</v>
          </cell>
          <cell r="AF144">
            <v>0.95886125872233763</v>
          </cell>
        </row>
        <row r="145">
          <cell r="L145" t="str">
            <v>Oversea manufacturing scenario</v>
          </cell>
          <cell r="M145">
            <v>0.97106363621580394</v>
          </cell>
          <cell r="N145">
            <v>1.0014589109962575</v>
          </cell>
          <cell r="O145">
            <v>1.1196669820586416</v>
          </cell>
          <cell r="P145">
            <v>0.99372921178869622</v>
          </cell>
          <cell r="Q145">
            <v>0.98049065826725001</v>
          </cell>
          <cell r="R145">
            <v>0.99897193515762883</v>
          </cell>
          <cell r="S145">
            <v>0.96983610245888008</v>
          </cell>
          <cell r="T145">
            <v>0.98233577597293631</v>
          </cell>
          <cell r="U145">
            <v>0.98315749238638972</v>
          </cell>
          <cell r="V145">
            <v>1.0902779888665453</v>
          </cell>
          <cell r="W145">
            <v>1.0751635933397798</v>
          </cell>
          <cell r="X145">
            <v>0.97992375672769594</v>
          </cell>
          <cell r="Y145">
            <v>0.99890223043877091</v>
          </cell>
          <cell r="Z145">
            <v>0.993369766443574</v>
          </cell>
          <cell r="AA145">
            <v>0.95351393883460267</v>
          </cell>
          <cell r="AB145">
            <v>0.95424095869232439</v>
          </cell>
          <cell r="AC145">
            <v>0.99953399603421011</v>
          </cell>
          <cell r="AD145">
            <v>1.1468075525545736</v>
          </cell>
          <cell r="AE145">
            <v>0.94071549722321302</v>
          </cell>
          <cell r="AF145">
            <v>1.0188653090475877</v>
          </cell>
        </row>
        <row r="147">
          <cell r="K147" t="str">
            <v>EV-NMC622</v>
          </cell>
          <cell r="L147" t="str">
            <v>U.S. PEV fleet case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>
            <v>1</v>
          </cell>
          <cell r="V147">
            <v>1</v>
          </cell>
          <cell r="W147">
            <v>1</v>
          </cell>
          <cell r="X147">
            <v>1</v>
          </cell>
          <cell r="Y147">
            <v>1</v>
          </cell>
          <cell r="Z147">
            <v>1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1</v>
          </cell>
        </row>
        <row r="148">
          <cell r="L148" t="str">
            <v>U.S. manufacturing scenario</v>
          </cell>
          <cell r="M148">
            <v>0.90659703993674268</v>
          </cell>
          <cell r="N148">
            <v>0.98834711170654721</v>
          </cell>
          <cell r="O148">
            <v>0.76217787228864131</v>
          </cell>
          <cell r="P148">
            <v>0.97407285879672845</v>
          </cell>
          <cell r="Q148">
            <v>0.66996620025085274</v>
          </cell>
          <cell r="R148">
            <v>0.71227503017267602</v>
          </cell>
          <cell r="S148">
            <v>0.90260519502669545</v>
          </cell>
          <cell r="T148">
            <v>0.69854573035371492</v>
          </cell>
          <cell r="U148">
            <v>0.6831634553397099</v>
          </cell>
          <cell r="V148">
            <v>1.2743720157601885</v>
          </cell>
          <cell r="W148">
            <v>0.94794721901323398</v>
          </cell>
          <cell r="X148">
            <v>0.6575839160401743</v>
          </cell>
          <cell r="Y148">
            <v>0.76725169254092573</v>
          </cell>
          <cell r="Z148">
            <v>0.67430644309375098</v>
          </cell>
          <cell r="AA148">
            <v>1.3554516524412188</v>
          </cell>
          <cell r="AB148">
            <v>1.3535564094531272</v>
          </cell>
          <cell r="AC148">
            <v>1.1218054249580389</v>
          </cell>
          <cell r="AD148">
            <v>0.71303285879636291</v>
          </cell>
          <cell r="AE148">
            <v>0.36039751068959036</v>
          </cell>
          <cell r="AF148">
            <v>0.97267832458664083</v>
          </cell>
        </row>
        <row r="149">
          <cell r="L149" t="str">
            <v>Oversea manufacturing scenario</v>
          </cell>
          <cell r="M149">
            <v>0.92461037297300497</v>
          </cell>
          <cell r="N149">
            <v>0.96553146374907517</v>
          </cell>
          <cell r="O149">
            <v>1.088323590303242</v>
          </cell>
          <cell r="P149">
            <v>0.95131298307768608</v>
          </cell>
          <cell r="Q149">
            <v>0.96677328238714022</v>
          </cell>
          <cell r="R149">
            <v>0.99895739602343858</v>
          </cell>
          <cell r="S149">
            <v>0.92338473309295888</v>
          </cell>
          <cell r="T149">
            <v>0.96171042674896134</v>
          </cell>
          <cell r="U149">
            <v>0.96917514253489856</v>
          </cell>
          <cell r="V149">
            <v>1.1727443142190492</v>
          </cell>
          <cell r="W149">
            <v>1.046409801365896</v>
          </cell>
          <cell r="X149">
            <v>0.96524682554672869</v>
          </cell>
          <cell r="Y149">
            <v>0.9937916270989321</v>
          </cell>
          <cell r="Z149">
            <v>0.99276705705183532</v>
          </cell>
          <cell r="AA149">
            <v>0.86416469924148953</v>
          </cell>
          <cell r="AB149">
            <v>0.86485235638363767</v>
          </cell>
          <cell r="AC149">
            <v>0.94588302187375817</v>
          </cell>
          <cell r="AD149">
            <v>1.1056471477827075</v>
          </cell>
          <cell r="AE149">
            <v>0.92621504765339702</v>
          </cell>
          <cell r="AF149">
            <v>1.0293301124436023</v>
          </cell>
        </row>
        <row r="151">
          <cell r="K151" t="str">
            <v>EV-NCA</v>
          </cell>
          <cell r="L151" t="str">
            <v>U.S. PEV fleet case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1</v>
          </cell>
          <cell r="Z151">
            <v>1</v>
          </cell>
          <cell r="AA151">
            <v>1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</row>
        <row r="152">
          <cell r="L152" t="str">
            <v>U.S. manufacturing scenario</v>
          </cell>
          <cell r="M152">
            <v>0.89475398911379256</v>
          </cell>
          <cell r="N152">
            <v>0.9781525917389513</v>
          </cell>
          <cell r="O152">
            <v>0.7211291891920607</v>
          </cell>
          <cell r="P152">
            <v>0.96231613785979275</v>
          </cell>
          <cell r="Q152">
            <v>0.64753973157549494</v>
          </cell>
          <cell r="R152">
            <v>0.69496834748602099</v>
          </cell>
          <cell r="S152">
            <v>0.89073721027307395</v>
          </cell>
          <cell r="T152">
            <v>0.68763021336140795</v>
          </cell>
          <cell r="U152">
            <v>0.67188005156931441</v>
          </cell>
          <cell r="V152">
            <v>1.2948198442990033</v>
          </cell>
          <cell r="W152">
            <v>0.9070677232896911</v>
          </cell>
          <cell r="X152">
            <v>0.63481662340903744</v>
          </cell>
          <cell r="Y152">
            <v>0.73754522498490671</v>
          </cell>
          <cell r="Z152">
            <v>0.65607157235203806</v>
          </cell>
          <cell r="AA152">
            <v>1.3384730158914844</v>
          </cell>
          <cell r="AB152">
            <v>1.3365155847488335</v>
          </cell>
          <cell r="AC152">
            <v>1.1149993253867212</v>
          </cell>
          <cell r="AD152">
            <v>0.67035854466612432</v>
          </cell>
          <cell r="AE152">
            <v>0.3570954883008326</v>
          </cell>
          <cell r="AF152">
            <v>0.9665279624723957</v>
          </cell>
        </row>
        <row r="153">
          <cell r="L153" t="str">
            <v>Oversea manufacturing scenario</v>
          </cell>
          <cell r="M153">
            <v>0.92482383109059618</v>
          </cell>
          <cell r="N153">
            <v>0.96537750665349298</v>
          </cell>
          <cell r="O153">
            <v>1.1055292362298215</v>
          </cell>
          <cell r="P153">
            <v>0.95172681400293191</v>
          </cell>
          <cell r="Q153">
            <v>0.96571554964185602</v>
          </cell>
          <cell r="R153">
            <v>0.99977603778644375</v>
          </cell>
          <cell r="S153">
            <v>0.9235302093898724</v>
          </cell>
          <cell r="T153">
            <v>0.96084318639671296</v>
          </cell>
          <cell r="U153">
            <v>0.96866357043298423</v>
          </cell>
          <cell r="V153">
            <v>1.1738619130774259</v>
          </cell>
          <cell r="W153">
            <v>1.0407017767300359</v>
          </cell>
          <cell r="X153">
            <v>0.96399333442378521</v>
          </cell>
          <cell r="Y153">
            <v>0.9921351687912302</v>
          </cell>
          <cell r="Z153">
            <v>0.99288419820050644</v>
          </cell>
          <cell r="AA153">
            <v>0.86499557398052274</v>
          </cell>
          <cell r="AB153">
            <v>0.86568797607269221</v>
          </cell>
          <cell r="AC153">
            <v>0.94701734013272454</v>
          </cell>
          <cell r="AD153">
            <v>1.1223143224815013</v>
          </cell>
          <cell r="AE153">
            <v>0.92468347686954422</v>
          </cell>
          <cell r="AF153">
            <v>1.0266031051905669</v>
          </cell>
        </row>
        <row r="155">
          <cell r="K155" t="str">
            <v>EV-NMC532</v>
          </cell>
          <cell r="L155" t="str">
            <v>U.S. PEV fleet case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L156" t="str">
            <v>U.S. manufacturing scenario</v>
          </cell>
          <cell r="M156">
            <v>0.88740291700772023</v>
          </cell>
          <cell r="N156">
            <v>0.96962632174768926</v>
          </cell>
          <cell r="O156">
            <v>0.77127352484815637</v>
          </cell>
          <cell r="P156">
            <v>0.9533141990288303</v>
          </cell>
          <cell r="Q156">
            <v>0.70427818791657071</v>
          </cell>
          <cell r="R156">
            <v>0.73708540346814944</v>
          </cell>
          <cell r="S156">
            <v>0.88374420361393635</v>
          </cell>
          <cell r="T156">
            <v>0.69948760917109698</v>
          </cell>
          <cell r="U156">
            <v>0.70480508720160351</v>
          </cell>
          <cell r="V156">
            <v>1.2301514414268591</v>
          </cell>
          <cell r="W156">
            <v>1.0079943597130265</v>
          </cell>
          <cell r="X156">
            <v>0.69363481383935566</v>
          </cell>
          <cell r="Y156">
            <v>0.79007827125709784</v>
          </cell>
          <cell r="Z156">
            <v>0.69259468891768772</v>
          </cell>
          <cell r="AA156">
            <v>1.3173834475575108</v>
          </cell>
          <cell r="AB156">
            <v>1.3156118783477075</v>
          </cell>
          <cell r="AC156">
            <v>1.0865033313503996</v>
          </cell>
          <cell r="AD156">
            <v>0.72281034646422826</v>
          </cell>
          <cell r="AE156">
            <v>0.36678233878763122</v>
          </cell>
          <cell r="AF156">
            <v>0.97729029380610122</v>
          </cell>
        </row>
        <row r="157">
          <cell r="L157" t="str">
            <v>Oversea manufacturing scenario</v>
          </cell>
          <cell r="M157">
            <v>0.9323518194367254</v>
          </cell>
          <cell r="N157">
            <v>0.97109321554935646</v>
          </cell>
          <cell r="O157">
            <v>1.0778411655802631</v>
          </cell>
          <cell r="P157">
            <v>0.95762338708106642</v>
          </cell>
          <cell r="Q157">
            <v>0.97118325897599167</v>
          </cell>
          <cell r="R157">
            <v>0.99960660349594466</v>
          </cell>
          <cell r="S157">
            <v>0.9311797947929279</v>
          </cell>
          <cell r="T157">
            <v>0.96679817359996034</v>
          </cell>
          <cell r="U157">
            <v>0.97358094813543594</v>
          </cell>
          <cell r="V157">
            <v>1.1516116097828619</v>
          </cell>
          <cell r="W157">
            <v>1.0527150893650308</v>
          </cell>
          <cell r="X157">
            <v>0.96998070453744489</v>
          </cell>
          <cell r="Y157">
            <v>0.99670373156547287</v>
          </cell>
          <cell r="Z157">
            <v>0.99279502855993396</v>
          </cell>
          <cell r="AA157">
            <v>0.87050605520024094</v>
          </cell>
          <cell r="AB157">
            <v>0.87121841452385063</v>
          </cell>
          <cell r="AC157">
            <v>0.95272623947806367</v>
          </cell>
          <cell r="AD157">
            <v>1.0946984296789741</v>
          </cell>
          <cell r="AE157">
            <v>0.93004326840392293</v>
          </cell>
          <cell r="AF157">
            <v>1.0271891071206063</v>
          </cell>
        </row>
        <row r="159">
          <cell r="K159" t="str">
            <v>PHEV-LMO/NMC532</v>
          </cell>
          <cell r="L159" t="str">
            <v>U.S. PEV fleet case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1</v>
          </cell>
          <cell r="X159">
            <v>1</v>
          </cell>
          <cell r="Y159">
            <v>1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F159">
            <v>1</v>
          </cell>
        </row>
        <row r="160">
          <cell r="L160" t="str">
            <v>U.S. manufacturing scenario</v>
          </cell>
          <cell r="M160">
            <v>0.84963001005271166</v>
          </cell>
          <cell r="N160">
            <v>0.92582103393487791</v>
          </cell>
          <cell r="O160">
            <v>0.74473610015803893</v>
          </cell>
          <cell r="P160">
            <v>0.90525326326623856</v>
          </cell>
          <cell r="Q160">
            <v>0.7803915467182615</v>
          </cell>
          <cell r="R160">
            <v>0.79571096425469989</v>
          </cell>
          <cell r="S160">
            <v>0.84697462830765391</v>
          </cell>
          <cell r="T160">
            <v>0.71309733589146951</v>
          </cell>
          <cell r="U160">
            <v>0.77414163859309038</v>
          </cell>
          <cell r="V160">
            <v>1.1115619029168653</v>
          </cell>
          <cell r="W160">
            <v>1.0635874281827378</v>
          </cell>
          <cell r="X160">
            <v>0.77344806424885726</v>
          </cell>
          <cell r="Y160">
            <v>0.82072771428287161</v>
          </cell>
          <cell r="Z160">
            <v>0.72804523596015369</v>
          </cell>
          <cell r="AA160">
            <v>1.1933333460408178</v>
          </cell>
          <cell r="AB160">
            <v>1.1918662387306274</v>
          </cell>
          <cell r="AC160">
            <v>1.00589636503128</v>
          </cell>
          <cell r="AD160">
            <v>0.69238006051455436</v>
          </cell>
          <cell r="AE160">
            <v>0.39675713114953243</v>
          </cell>
          <cell r="AF160">
            <v>0.97115116707883586</v>
          </cell>
        </row>
        <row r="161">
          <cell r="L161" t="str">
            <v>Oversea manufacturing scenario</v>
          </cell>
          <cell r="M161">
            <v>0.95313414712661926</v>
          </cell>
          <cell r="N161">
            <v>0.98193854342471876</v>
          </cell>
          <cell r="O161">
            <v>1.0724161620196677</v>
          </cell>
          <cell r="P161">
            <v>0.97141963534445008</v>
          </cell>
          <cell r="Q161">
            <v>0.97962753627032373</v>
          </cell>
          <cell r="R161">
            <v>0.99896464507033733</v>
          </cell>
          <cell r="S161">
            <v>0.95227430434778981</v>
          </cell>
          <cell r="T161">
            <v>0.9764235919519787</v>
          </cell>
          <cell r="U161">
            <v>0.98207514986186351</v>
          </cell>
          <cell r="V161">
            <v>1.0935955997563114</v>
          </cell>
          <cell r="W161">
            <v>1.0448482699233375</v>
          </cell>
          <cell r="X161">
            <v>0.97896978389937206</v>
          </cell>
          <cell r="Y161">
            <v>0.99806099629276424</v>
          </cell>
          <cell r="Z161">
            <v>0.9929088414474776</v>
          </cell>
          <cell r="AA161">
            <v>0.89476211426602859</v>
          </cell>
          <cell r="AB161">
            <v>0.89544252172863703</v>
          </cell>
          <cell r="AC161">
            <v>0.96977354395734416</v>
          </cell>
          <cell r="AD161">
            <v>1.090134464942712</v>
          </cell>
          <cell r="AE161">
            <v>0.93851648657274378</v>
          </cell>
          <cell r="AF161">
            <v>1.01772669626535</v>
          </cell>
        </row>
        <row r="163">
          <cell r="K163" t="str">
            <v>PHEV-NMC622</v>
          </cell>
          <cell r="L163" t="str">
            <v>U.S. PEV fleet case</v>
          </cell>
          <cell r="M163">
            <v>1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  <cell r="Y163">
            <v>1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D163">
            <v>1</v>
          </cell>
          <cell r="AE163">
            <v>1</v>
          </cell>
          <cell r="AF163">
            <v>1</v>
          </cell>
        </row>
        <row r="164">
          <cell r="L164" t="str">
            <v>U.S. manufacturing scenario</v>
          </cell>
          <cell r="M164">
            <v>0.86607033606955353</v>
          </cell>
          <cell r="N164">
            <v>0.93848806367427906</v>
          </cell>
          <cell r="O164">
            <v>0.76342747294570179</v>
          </cell>
          <cell r="P164">
            <v>0.92131409968980449</v>
          </cell>
          <cell r="Q164">
            <v>0.78471304876865144</v>
          </cell>
          <cell r="R164">
            <v>0.80025299247409631</v>
          </cell>
          <cell r="S164">
            <v>0.86329037028229427</v>
          </cell>
          <cell r="T164">
            <v>0.72205498017953917</v>
          </cell>
          <cell r="U164">
            <v>0.78030707212388062</v>
          </cell>
          <cell r="V164">
            <v>1.098545120446172</v>
          </cell>
          <cell r="W164">
            <v>1.0795252440086964</v>
          </cell>
          <cell r="X164">
            <v>0.77821016765952511</v>
          </cell>
          <cell r="Y164">
            <v>0.80860075549119759</v>
          </cell>
          <cell r="Z164">
            <v>0.72911841611230932</v>
          </cell>
          <cell r="AA164">
            <v>1.2243436998109221</v>
          </cell>
          <cell r="AB164">
            <v>1.2227705963595772</v>
          </cell>
          <cell r="AC164">
            <v>1.0197197076868041</v>
          </cell>
          <cell r="AD164">
            <v>0.71430797665178847</v>
          </cell>
          <cell r="AE164">
            <v>0.39931049795741774</v>
          </cell>
          <cell r="AF164">
            <v>0.96611434051717138</v>
          </cell>
        </row>
        <row r="165">
          <cell r="L165" t="str">
            <v>Oversea manufacturing scenario</v>
          </cell>
          <cell r="M165">
            <v>0.95220474930563193</v>
          </cell>
          <cell r="N165">
            <v>0.97932935652377018</v>
          </cell>
          <cell r="O165">
            <v>1.0683733422487711</v>
          </cell>
          <cell r="P165">
            <v>0.96921617480651012</v>
          </cell>
          <cell r="Q165">
            <v>0.98030776406363329</v>
          </cell>
          <cell r="R165">
            <v>0.99811849668071095</v>
          </cell>
          <cell r="S165">
            <v>0.95136198391425675</v>
          </cell>
          <cell r="T165">
            <v>0.97600397523496729</v>
          </cell>
          <cell r="U165">
            <v>0.98284397308002824</v>
          </cell>
          <cell r="V165">
            <v>1.08257596970376</v>
          </cell>
          <cell r="W165">
            <v>1.0389351141759233</v>
          </cell>
          <cell r="X165">
            <v>0.97968318740140059</v>
          </cell>
          <cell r="Y165">
            <v>0.99701767019134757</v>
          </cell>
          <cell r="Z165">
            <v>0.99261464135509792</v>
          </cell>
          <cell r="AA165">
            <v>0.89373947651493058</v>
          </cell>
          <cell r="AB165">
            <v>0.89437815022191791</v>
          </cell>
          <cell r="AC165">
            <v>0.96725287029908702</v>
          </cell>
          <cell r="AD165">
            <v>1.0855208644167207</v>
          </cell>
          <cell r="AE165">
            <v>0.93949936717622307</v>
          </cell>
          <cell r="AF165">
            <v>1.0164926817291686</v>
          </cell>
          <cell r="BG165" t="str">
            <v>Carbon footprint</v>
          </cell>
          <cell r="BJ165" t="str">
            <v>CED</v>
          </cell>
          <cell r="BM165" t="str">
            <v>Fine particulate matter formation</v>
          </cell>
          <cell r="BP165" t="str">
            <v>Fossil resource scarcity</v>
          </cell>
          <cell r="BS165" t="str">
            <v>Freshwater ecotoxicity</v>
          </cell>
          <cell r="BV165" t="str">
            <v>Freshwater eutrophication</v>
          </cell>
          <cell r="BY165" t="str">
            <v>Global warming</v>
          </cell>
          <cell r="CB165" t="str">
            <v>Human carcinogenic toxicity</v>
          </cell>
          <cell r="CE165" t="str">
            <v>Human non-carcinogenic toxicity</v>
          </cell>
          <cell r="CH165" t="str">
            <v>Ionizing radiation</v>
          </cell>
          <cell r="CK165" t="str">
            <v>Land use</v>
          </cell>
          <cell r="CN165" t="str">
            <v>Marine ecotoxicity</v>
          </cell>
          <cell r="CQ165" t="str">
            <v>Marine eutrophication</v>
          </cell>
          <cell r="CT165" t="str">
            <v>Mineral resource scarcity</v>
          </cell>
          <cell r="CW165" t="str">
            <v>Ozone formation, Human health</v>
          </cell>
          <cell r="CZ165" t="str">
            <v>Ozone formation, Terrestrial ecosystems</v>
          </cell>
          <cell r="DC165" t="str">
            <v>Stratospheric ozone depletion</v>
          </cell>
          <cell r="DF165" t="str">
            <v>Terrestrial acidification</v>
          </cell>
          <cell r="DI165" t="str">
            <v>Terrestrial ecotoxicity</v>
          </cell>
          <cell r="DL165" t="str">
            <v>Water consumption</v>
          </cell>
        </row>
        <row r="166">
          <cell r="BG166" t="str">
            <v>U.S. PEV fleet case</v>
          </cell>
          <cell r="BH166" t="str">
            <v>U.S. manufacturing scenario</v>
          </cell>
          <cell r="BI166" t="str">
            <v>Oversea manufacturing scenario</v>
          </cell>
          <cell r="BJ166" t="str">
            <v>U.S. PEV fleet case</v>
          </cell>
          <cell r="BK166" t="str">
            <v>U.S. manufacturing scenario</v>
          </cell>
          <cell r="BL166" t="str">
            <v>Oversea manufacturing scenario</v>
          </cell>
          <cell r="BM166" t="str">
            <v>U.S. PEV fleet case</v>
          </cell>
          <cell r="BN166" t="str">
            <v>U.S. manufacturing scenario</v>
          </cell>
          <cell r="BO166" t="str">
            <v>Oversea manufacturing scenario</v>
          </cell>
          <cell r="BP166" t="str">
            <v>U.S. PEV fleet case</v>
          </cell>
          <cell r="BQ166" t="str">
            <v>U.S. manufacturing scenario</v>
          </cell>
          <cell r="BR166" t="str">
            <v>Oversea manufacturing scenario</v>
          </cell>
          <cell r="BS166" t="str">
            <v>U.S. PEV fleet case</v>
          </cell>
          <cell r="BT166" t="str">
            <v>U.S. manufacturing scenario</v>
          </cell>
          <cell r="BU166" t="str">
            <v>Oversea manufacturing scenario</v>
          </cell>
          <cell r="BV166" t="str">
            <v>U.S. PEV fleet case</v>
          </cell>
          <cell r="BW166" t="str">
            <v>U.S. manufacturing scenario</v>
          </cell>
          <cell r="BX166" t="str">
            <v>Oversea manufacturing scenario</v>
          </cell>
          <cell r="BY166" t="str">
            <v>U.S. PEV fleet case</v>
          </cell>
          <cell r="BZ166" t="str">
            <v>U.S. manufacturing scenario</v>
          </cell>
          <cell r="CA166" t="str">
            <v>Oversea manufacturing scenario</v>
          </cell>
          <cell r="CB166" t="str">
            <v>U.S. PEV fleet case</v>
          </cell>
          <cell r="CC166" t="str">
            <v>U.S. manufacturing scenario</v>
          </cell>
          <cell r="CD166" t="str">
            <v>Oversea manufacturing scenario</v>
          </cell>
          <cell r="CE166" t="str">
            <v>U.S. PEV fleet case</v>
          </cell>
          <cell r="CF166" t="str">
            <v>U.S. manufacturing scenario</v>
          </cell>
          <cell r="CG166" t="str">
            <v>Oversea manufacturing scenario</v>
          </cell>
          <cell r="CH166" t="str">
            <v>U.S. PEV fleet case</v>
          </cell>
          <cell r="CI166" t="str">
            <v>U.S. manufacturing scenario</v>
          </cell>
          <cell r="CJ166" t="str">
            <v>Oversea manufacturing scenario</v>
          </cell>
          <cell r="CK166" t="str">
            <v>U.S. PEV fleet case</v>
          </cell>
          <cell r="CL166" t="str">
            <v>U.S. manufacturing scenario</v>
          </cell>
          <cell r="CM166" t="str">
            <v>Oversea manufacturing scenario</v>
          </cell>
          <cell r="CN166" t="str">
            <v>U.S. PEV fleet case</v>
          </cell>
          <cell r="CO166" t="str">
            <v>U.S. manufacturing scenario</v>
          </cell>
          <cell r="CP166" t="str">
            <v>Oversea manufacturing scenario</v>
          </cell>
          <cell r="CQ166" t="str">
            <v>U.S. PEV fleet case</v>
          </cell>
          <cell r="CR166" t="str">
            <v>U.S. manufacturing scenario</v>
          </cell>
          <cell r="CS166" t="str">
            <v>Oversea manufacturing scenario</v>
          </cell>
          <cell r="CT166" t="str">
            <v>U.S. PEV fleet case</v>
          </cell>
          <cell r="CU166" t="str">
            <v>U.S. manufacturing scenario</v>
          </cell>
          <cell r="CV166" t="str">
            <v>Oversea manufacturing scenario</v>
          </cell>
          <cell r="CW166" t="str">
            <v>U.S. PEV fleet case</v>
          </cell>
          <cell r="CX166" t="str">
            <v>U.S. manufacturing scenario</v>
          </cell>
          <cell r="CY166" t="str">
            <v>Oversea manufacturing scenario</v>
          </cell>
          <cell r="CZ166" t="str">
            <v>U.S. PEV fleet case</v>
          </cell>
          <cell r="DA166" t="str">
            <v>U.S. manufacturing scenario</v>
          </cell>
          <cell r="DB166" t="str">
            <v>Oversea manufacturing scenario</v>
          </cell>
          <cell r="DC166" t="str">
            <v>U.S. PEV fleet case</v>
          </cell>
          <cell r="DD166" t="str">
            <v>U.S. manufacturing scenario</v>
          </cell>
          <cell r="DE166" t="str">
            <v>Oversea manufacturing scenario</v>
          </cell>
          <cell r="DF166" t="str">
            <v>U.S. PEV fleet case</v>
          </cell>
          <cell r="DG166" t="str">
            <v>U.S. manufacturing scenario</v>
          </cell>
          <cell r="DH166" t="str">
            <v>Oversea manufacturing scenario</v>
          </cell>
          <cell r="DI166" t="str">
            <v>U.S. PEV fleet case</v>
          </cell>
          <cell r="DJ166" t="str">
            <v>U.S. manufacturing scenario</v>
          </cell>
          <cell r="DK166" t="str">
            <v>Oversea manufacturing scenario</v>
          </cell>
          <cell r="DL166" t="str">
            <v>U.S. PEV fleet case</v>
          </cell>
          <cell r="DM166" t="str">
            <v>U.S. manufacturing scenario</v>
          </cell>
          <cell r="DN166" t="str">
            <v>Oversea manufacturing scenario</v>
          </cell>
        </row>
        <row r="167">
          <cell r="K167" t="str">
            <v>PHEV-NCA</v>
          </cell>
          <cell r="L167" t="str">
            <v>U.S. PEV fleet case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B167">
            <v>1</v>
          </cell>
          <cell r="AC167">
            <v>1</v>
          </cell>
          <cell r="AD167">
            <v>1</v>
          </cell>
          <cell r="AE167">
            <v>1</v>
          </cell>
          <cell r="AF167">
            <v>1</v>
          </cell>
          <cell r="BF167" t="str">
            <v>Carbon black</v>
          </cell>
          <cell r="BG167">
            <v>6.1992789269883894E-4</v>
          </cell>
          <cell r="BH167">
            <v>6.1992789269883894E-4</v>
          </cell>
          <cell r="BI167">
            <v>6.1992789269883894E-4</v>
          </cell>
          <cell r="BJ167">
            <v>1.9068003581750688E-3</v>
          </cell>
          <cell r="BK167">
            <v>1.9068003581750688E-3</v>
          </cell>
          <cell r="BL167">
            <v>1.9068003581750688E-3</v>
          </cell>
          <cell r="BM167">
            <v>2.1524845546451132E-4</v>
          </cell>
          <cell r="BN167">
            <v>2.1524845546451132E-4</v>
          </cell>
          <cell r="BO167">
            <v>2.1524845546451132E-4</v>
          </cell>
          <cell r="BP167">
            <v>2.1423607723625206E-3</v>
          </cell>
          <cell r="BQ167">
            <v>2.1423607723625206E-3</v>
          </cell>
          <cell r="BR167">
            <v>2.1423607723625206E-3</v>
          </cell>
          <cell r="BS167">
            <v>2.6684502865925848E-5</v>
          </cell>
          <cell r="BT167">
            <v>2.6684502865925848E-5</v>
          </cell>
          <cell r="BU167">
            <v>2.6684502865925848E-5</v>
          </cell>
          <cell r="BV167">
            <v>4.1780209433490085E-5</v>
          </cell>
          <cell r="BW167">
            <v>4.1780209433490085E-5</v>
          </cell>
          <cell r="BX167">
            <v>4.1780209433490085E-5</v>
          </cell>
          <cell r="BY167">
            <v>6.1450380050216691E-4</v>
          </cell>
          <cell r="BZ167">
            <v>6.1450380050216691E-4</v>
          </cell>
          <cell r="CA167">
            <v>6.1450380050216691E-4</v>
          </cell>
          <cell r="CB167">
            <v>1.3151864433765686E-4</v>
          </cell>
          <cell r="CC167">
            <v>1.3151864433765686E-4</v>
          </cell>
          <cell r="CD167">
            <v>1.3151864433765686E-4</v>
          </cell>
          <cell r="CE167">
            <v>3.6874574481190625E-5</v>
          </cell>
          <cell r="CF167">
            <v>3.6874574481190625E-5</v>
          </cell>
          <cell r="CG167">
            <v>3.6874574481190625E-5</v>
          </cell>
          <cell r="CH167">
            <v>3.7746090202954918E-4</v>
          </cell>
          <cell r="CI167">
            <v>3.7746090202954918E-4</v>
          </cell>
          <cell r="CJ167">
            <v>3.7746090202954918E-4</v>
          </cell>
          <cell r="CK167">
            <v>3.0721836314282386E-4</v>
          </cell>
          <cell r="CL167">
            <v>3.0721836314282386E-4</v>
          </cell>
          <cell r="CM167">
            <v>3.0721836314282386E-4</v>
          </cell>
          <cell r="CN167">
            <v>2.7620731967119494E-5</v>
          </cell>
          <cell r="CO167">
            <v>2.7620731967119494E-5</v>
          </cell>
          <cell r="CP167">
            <v>2.7620731967119494E-5</v>
          </cell>
          <cell r="CQ167">
            <v>3.9752437543597431E-5</v>
          </cell>
          <cell r="CR167">
            <v>3.9752437543597431E-5</v>
          </cell>
          <cell r="CS167">
            <v>3.9752437543597431E-5</v>
          </cell>
          <cell r="CT167">
            <v>2.0270797094669689E-5</v>
          </cell>
          <cell r="CU167">
            <v>2.0270797094669689E-5</v>
          </cell>
          <cell r="CV167">
            <v>2.0270797094669689E-5</v>
          </cell>
          <cell r="CW167">
            <v>2.0170963156399127E-4</v>
          </cell>
          <cell r="CX167">
            <v>2.0170963156399127E-4</v>
          </cell>
          <cell r="CY167">
            <v>2.0170963156399127E-4</v>
          </cell>
          <cell r="CZ167">
            <v>2.0698323401229998E-4</v>
          </cell>
          <cell r="DA167">
            <v>2.0698323401229998E-4</v>
          </cell>
          <cell r="DB167">
            <v>2.0698323401229998E-4</v>
          </cell>
          <cell r="DC167">
            <v>9.704370522009534E-4</v>
          </cell>
          <cell r="DD167">
            <v>9.704370522009534E-4</v>
          </cell>
          <cell r="DE167">
            <v>9.704370522009534E-4</v>
          </cell>
          <cell r="DF167">
            <v>1.5930461191177573E-4</v>
          </cell>
          <cell r="DG167">
            <v>1.5930461191177573E-4</v>
          </cell>
          <cell r="DH167">
            <v>1.5930461191177573E-4</v>
          </cell>
          <cell r="DI167">
            <v>1.9325838534498503E-5</v>
          </cell>
          <cell r="DJ167">
            <v>1.9325838534498503E-5</v>
          </cell>
          <cell r="DK167">
            <v>1.9325838534498503E-5</v>
          </cell>
          <cell r="DL167">
            <v>1.146485227580181E-4</v>
          </cell>
          <cell r="DM167">
            <v>1.146485227580181E-4</v>
          </cell>
          <cell r="DN167">
            <v>1.146485227580181E-4</v>
          </cell>
        </row>
        <row r="168">
          <cell r="L168" t="str">
            <v>U.S. manufacturing scenario</v>
          </cell>
          <cell r="M168">
            <v>0.86548197055473386</v>
          </cell>
          <cell r="N168">
            <v>0.92951932137883098</v>
          </cell>
          <cell r="O168">
            <v>0.74321679456078915</v>
          </cell>
          <cell r="P168">
            <v>0.91177020417616661</v>
          </cell>
          <cell r="Q168">
            <v>0.81798927663690701</v>
          </cell>
          <cell r="R168">
            <v>0.83319780084835637</v>
          </cell>
          <cell r="S168">
            <v>0.86323997577487532</v>
          </cell>
          <cell r="T168">
            <v>0.74686510836835851</v>
          </cell>
          <cell r="U168">
            <v>0.81198652236822044</v>
          </cell>
          <cell r="V168">
            <v>1.0631955913301727</v>
          </cell>
          <cell r="W168">
            <v>1.1328582144627783</v>
          </cell>
          <cell r="X168">
            <v>0.81282935932099454</v>
          </cell>
          <cell r="Y168">
            <v>0.82172731403399379</v>
          </cell>
          <cell r="Z168">
            <v>0.76156619184018792</v>
          </cell>
          <cell r="AA168">
            <v>1.1493225448662441</v>
          </cell>
          <cell r="AB168">
            <v>1.1479363615546521</v>
          </cell>
          <cell r="AC168">
            <v>0.986942870491609</v>
          </cell>
          <cell r="AD168">
            <v>0.68424930101068893</v>
          </cell>
          <cell r="AE168">
            <v>0.40915879930375804</v>
          </cell>
          <cell r="AF168">
            <v>0.96092444875633631</v>
          </cell>
          <cell r="BF168" t="str">
            <v>Plastics</v>
          </cell>
          <cell r="BG168">
            <v>1.6319889808958502E-3</v>
          </cell>
          <cell r="BH168">
            <v>2.2000067792845011E-3</v>
          </cell>
          <cell r="BI168">
            <v>1.6319889808958502E-3</v>
          </cell>
          <cell r="BJ168">
            <v>3.2688691498577263E-3</v>
          </cell>
          <cell r="BK168">
            <v>3.8965252024342062E-3</v>
          </cell>
          <cell r="BL168">
            <v>3.2688691498577263E-3</v>
          </cell>
          <cell r="BM168">
            <v>3.6785017965420788E-4</v>
          </cell>
          <cell r="BN168">
            <v>5.6890002462407264E-4</v>
          </cell>
          <cell r="BO168">
            <v>3.6785017965420788E-4</v>
          </cell>
          <cell r="BP168">
            <v>3.3491226641740651E-3</v>
          </cell>
          <cell r="BQ168">
            <v>3.9412399765642722E-3</v>
          </cell>
          <cell r="BR168">
            <v>3.3491226641740651E-3</v>
          </cell>
          <cell r="BS168">
            <v>8.9924981223641227E-5</v>
          </cell>
          <cell r="BT168">
            <v>1.4441888507494972E-4</v>
          </cell>
          <cell r="BU168">
            <v>8.9924981223641227E-5</v>
          </cell>
          <cell r="BV168">
            <v>5.1670549533017391E-4</v>
          </cell>
          <cell r="BW168">
            <v>7.1627360522784811E-4</v>
          </cell>
          <cell r="BX168">
            <v>5.1670549533017391E-4</v>
          </cell>
          <cell r="BY168">
            <v>1.6469516371475678E-3</v>
          </cell>
          <cell r="BZ168">
            <v>2.2165467171327063E-3</v>
          </cell>
          <cell r="CA168">
            <v>1.6469516371475678E-3</v>
          </cell>
          <cell r="CB168">
            <v>5.5288578042727058E-4</v>
          </cell>
          <cell r="CC168">
            <v>8.1901674681429811E-4</v>
          </cell>
          <cell r="CD168">
            <v>5.5288578042727058E-4</v>
          </cell>
          <cell r="CE168">
            <v>1.6657611606032055E-4</v>
          </cell>
          <cell r="CF168">
            <v>3.6062533553728079E-4</v>
          </cell>
          <cell r="CG168">
            <v>1.6657611606032055E-4</v>
          </cell>
          <cell r="CH168">
            <v>2.361481415908626E-3</v>
          </cell>
          <cell r="CI168">
            <v>3.4044618313121061E-3</v>
          </cell>
          <cell r="CJ168">
            <v>2.361481415908626E-3</v>
          </cell>
          <cell r="CK168">
            <v>2.503323842034597E-3</v>
          </cell>
          <cell r="CL168">
            <v>3.0130255956798942E-3</v>
          </cell>
          <cell r="CM168">
            <v>2.503323842034597E-3</v>
          </cell>
          <cell r="CN168">
            <v>9.1115798140579897E-5</v>
          </cell>
          <cell r="CO168">
            <v>1.4832551797214758E-4</v>
          </cell>
          <cell r="CP168">
            <v>9.1115798140579897E-5</v>
          </cell>
          <cell r="CQ168">
            <v>6.3407133297070466E-4</v>
          </cell>
          <cell r="CR168">
            <v>9.0644230890860858E-4</v>
          </cell>
          <cell r="CS168">
            <v>6.3407133297070466E-4</v>
          </cell>
          <cell r="CT168">
            <v>6.5347409445085634E-5</v>
          </cell>
          <cell r="CU168">
            <v>1.1729337226250215E-4</v>
          </cell>
          <cell r="CV168">
            <v>6.5347409445085634E-5</v>
          </cell>
          <cell r="CW168">
            <v>4.9205092727007003E-4</v>
          </cell>
          <cell r="CX168">
            <v>8.082020866575281E-4</v>
          </cell>
          <cell r="CY168">
            <v>4.9205092727007003E-4</v>
          </cell>
          <cell r="CZ168">
            <v>5.1501213265536089E-4</v>
          </cell>
          <cell r="DA168">
            <v>8.3224831348257579E-4</v>
          </cell>
          <cell r="DB168">
            <v>5.1501213265536089E-4</v>
          </cell>
          <cell r="DC168">
            <v>5.0224572282338018E-3</v>
          </cell>
          <cell r="DD168">
            <v>6.8456343354662977E-3</v>
          </cell>
          <cell r="DE168">
            <v>5.0224572282338018E-3</v>
          </cell>
          <cell r="DF168">
            <v>2.532051578706541E-4</v>
          </cell>
          <cell r="DG168">
            <v>4.0719818545762387E-4</v>
          </cell>
          <cell r="DH168">
            <v>2.532051578706541E-4</v>
          </cell>
          <cell r="DI168">
            <v>5.711199195026666E-5</v>
          </cell>
          <cell r="DJ168">
            <v>1.3151707761167636E-4</v>
          </cell>
          <cell r="DK168">
            <v>5.711199195026666E-5</v>
          </cell>
          <cell r="DL168">
            <v>2.3477425979936996E-3</v>
          </cell>
          <cell r="DM168">
            <v>2.9202009024426865E-3</v>
          </cell>
          <cell r="DN168">
            <v>2.3477425979936996E-3</v>
          </cell>
        </row>
        <row r="169">
          <cell r="L169" t="str">
            <v>Oversea manufacturing scenario</v>
          </cell>
          <cell r="M169">
            <v>0.96240811927279202</v>
          </cell>
          <cell r="N169">
            <v>0.98442506562333221</v>
          </cell>
          <cell r="O169">
            <v>1.0668817671800941</v>
          </cell>
          <cell r="P169">
            <v>0.9764594764629041</v>
          </cell>
          <cell r="Q169">
            <v>0.98318849345549364</v>
          </cell>
          <cell r="R169">
            <v>0.99677935600971146</v>
          </cell>
          <cell r="S169">
            <v>0.9616685408054455</v>
          </cell>
          <cell r="T169">
            <v>0.97993841214365551</v>
          </cell>
          <cell r="U169">
            <v>0.9858587136445115</v>
          </cell>
          <cell r="V169">
            <v>1.0572955959762476</v>
          </cell>
          <cell r="W169">
            <v>1.0432550539811865</v>
          </cell>
          <cell r="X169">
            <v>0.98285391795912247</v>
          </cell>
          <cell r="Y169">
            <v>0.99700665074359529</v>
          </cell>
          <cell r="Z169">
            <v>0.99201289940807802</v>
          </cell>
          <cell r="AA169">
            <v>0.911289023599681</v>
          </cell>
          <cell r="AB169">
            <v>0.91189167810040783</v>
          </cell>
          <cell r="AC169">
            <v>0.97602762748064797</v>
          </cell>
          <cell r="AD169">
            <v>1.0844533130374825</v>
          </cell>
          <cell r="AE169">
            <v>0.94818530255562161</v>
          </cell>
          <cell r="AF169">
            <v>1.0096325756991409</v>
          </cell>
          <cell r="BF169" t="str">
            <v>Fiber glass</v>
          </cell>
          <cell r="BG169">
            <v>5.6801779838865096E-4</v>
          </cell>
          <cell r="BH169">
            <v>5.6801779838865096E-4</v>
          </cell>
          <cell r="BI169">
            <v>5.6801779838865096E-4</v>
          </cell>
          <cell r="BJ169">
            <v>6.2765605257648015E-4</v>
          </cell>
          <cell r="BK169">
            <v>6.2765605257648015E-4</v>
          </cell>
          <cell r="BL169">
            <v>6.2765605257648015E-4</v>
          </cell>
          <cell r="BM169">
            <v>2.0104984496986463E-4</v>
          </cell>
          <cell r="BN169">
            <v>2.0104984496986463E-4</v>
          </cell>
          <cell r="BO169">
            <v>2.0104984496986463E-4</v>
          </cell>
          <cell r="BP169">
            <v>5.9211731239020623E-4</v>
          </cell>
          <cell r="BQ169">
            <v>5.9211731239020623E-4</v>
          </cell>
          <cell r="BR169">
            <v>5.9211731239020623E-4</v>
          </cell>
          <cell r="BS169">
            <v>5.4493903851308497E-5</v>
          </cell>
          <cell r="BT169">
            <v>5.4493903851308497E-5</v>
          </cell>
          <cell r="BU169">
            <v>5.4493903851308497E-5</v>
          </cell>
          <cell r="BV169">
            <v>1.9956810989767417E-4</v>
          </cell>
          <cell r="BW169">
            <v>1.9956810989767417E-4</v>
          </cell>
          <cell r="BX169">
            <v>1.9956810989767417E-4</v>
          </cell>
          <cell r="BY169">
            <v>5.6959507998513884E-4</v>
          </cell>
          <cell r="BZ169">
            <v>5.6959507998513884E-4</v>
          </cell>
          <cell r="CA169">
            <v>5.6959507998513884E-4</v>
          </cell>
          <cell r="CB169">
            <v>2.6613096638702764E-4</v>
          </cell>
          <cell r="CC169">
            <v>2.6613096638702764E-4</v>
          </cell>
          <cell r="CD169">
            <v>2.6613096638702764E-4</v>
          </cell>
          <cell r="CE169">
            <v>1.9404921947696016E-4</v>
          </cell>
          <cell r="CF169">
            <v>1.9404921947696016E-4</v>
          </cell>
          <cell r="CG169">
            <v>1.9404921947696016E-4</v>
          </cell>
          <cell r="CH169">
            <v>1.0429804154034803E-3</v>
          </cell>
          <cell r="CI169">
            <v>1.0429804154034803E-3</v>
          </cell>
          <cell r="CJ169">
            <v>1.0429804154034803E-3</v>
          </cell>
          <cell r="CK169">
            <v>5.0970175364529753E-4</v>
          </cell>
          <cell r="CL169">
            <v>5.0970175364529753E-4</v>
          </cell>
          <cell r="CM169">
            <v>5.0970175364529753E-4</v>
          </cell>
          <cell r="CN169">
            <v>5.7209719831567671E-5</v>
          </cell>
          <cell r="CO169">
            <v>5.7209719831567671E-5</v>
          </cell>
          <cell r="CP169">
            <v>5.7209719831567671E-5</v>
          </cell>
          <cell r="CQ169">
            <v>2.7237097593790392E-4</v>
          </cell>
          <cell r="CR169">
            <v>2.7237097593790392E-4</v>
          </cell>
          <cell r="CS169">
            <v>2.7237097593790392E-4</v>
          </cell>
          <cell r="CT169">
            <v>5.1945962817416504E-5</v>
          </cell>
          <cell r="CU169">
            <v>5.1945962817416504E-5</v>
          </cell>
          <cell r="CV169">
            <v>5.1945962817416504E-5</v>
          </cell>
          <cell r="CW169">
            <v>3.1615115938745812E-4</v>
          </cell>
          <cell r="CX169">
            <v>3.1615115938745812E-4</v>
          </cell>
          <cell r="CY169">
            <v>3.1615115938745812E-4</v>
          </cell>
          <cell r="CZ169">
            <v>3.17236180827215E-4</v>
          </cell>
          <cell r="DA169">
            <v>3.17236180827215E-4</v>
          </cell>
          <cell r="DB169">
            <v>3.17236180827215E-4</v>
          </cell>
          <cell r="DC169">
            <v>1.8231771072324972E-3</v>
          </cell>
          <cell r="DD169">
            <v>1.8231771072324972E-3</v>
          </cell>
          <cell r="DE169">
            <v>1.8231771072324972E-3</v>
          </cell>
          <cell r="DF169">
            <v>1.5399302758696974E-4</v>
          </cell>
          <cell r="DG169">
            <v>1.5399302758696974E-4</v>
          </cell>
          <cell r="DH169">
            <v>1.5399302758696974E-4</v>
          </cell>
          <cell r="DI169">
            <v>7.4405085661409718E-5</v>
          </cell>
          <cell r="DJ169">
            <v>7.4405085661409718E-5</v>
          </cell>
          <cell r="DK169">
            <v>7.4405085661409718E-5</v>
          </cell>
          <cell r="DL169">
            <v>5.7245830444898672E-4</v>
          </cell>
          <cell r="DM169">
            <v>5.7245830444898672E-4</v>
          </cell>
          <cell r="DN169">
            <v>5.7245830444898672E-4</v>
          </cell>
        </row>
        <row r="170">
          <cell r="BF170" t="str">
            <v>Coolant</v>
          </cell>
          <cell r="BG170">
            <v>2.4241897125004568E-3</v>
          </cell>
          <cell r="BH170">
            <v>2.4241897125004568E-3</v>
          </cell>
          <cell r="BI170">
            <v>2.4241897125004568E-3</v>
          </cell>
          <cell r="BJ170">
            <v>4.6178364340411547E-3</v>
          </cell>
          <cell r="BK170">
            <v>4.6178364340411547E-3</v>
          </cell>
          <cell r="BL170">
            <v>4.6178364340411547E-3</v>
          </cell>
          <cell r="BM170">
            <v>5.8734464614040329E-4</v>
          </cell>
          <cell r="BN170">
            <v>5.8734464614040329E-4</v>
          </cell>
          <cell r="BO170">
            <v>5.8734464614040329E-4</v>
          </cell>
          <cell r="BP170">
            <v>4.812994043973751E-3</v>
          </cell>
          <cell r="BQ170">
            <v>4.812994043973751E-3</v>
          </cell>
          <cell r="BR170">
            <v>4.812994043973751E-3</v>
          </cell>
          <cell r="BS170">
            <v>2.0093537101102804E-4</v>
          </cell>
          <cell r="BT170">
            <v>2.0093537101102804E-4</v>
          </cell>
          <cell r="BU170">
            <v>2.0093537101102804E-4</v>
          </cell>
          <cell r="BV170">
            <v>8.0619769382359464E-4</v>
          </cell>
          <cell r="BW170">
            <v>8.0619769382359464E-4</v>
          </cell>
          <cell r="BX170">
            <v>8.0619769382359464E-4</v>
          </cell>
          <cell r="BY170">
            <v>2.444573174046978E-3</v>
          </cell>
          <cell r="BZ170">
            <v>2.444573174046978E-3</v>
          </cell>
          <cell r="CA170">
            <v>2.444573174046978E-3</v>
          </cell>
          <cell r="CB170">
            <v>9.3622376678328294E-4</v>
          </cell>
          <cell r="CC170">
            <v>9.3622376678328294E-4</v>
          </cell>
          <cell r="CD170">
            <v>9.3622376678328294E-4</v>
          </cell>
          <cell r="CE170">
            <v>3.1971993412938771E-4</v>
          </cell>
          <cell r="CF170">
            <v>3.1971993412938771E-4</v>
          </cell>
          <cell r="CG170">
            <v>3.1971993412938771E-4</v>
          </cell>
          <cell r="CH170">
            <v>2.6988912436345441E-3</v>
          </cell>
          <cell r="CI170">
            <v>2.6988912436345441E-3</v>
          </cell>
          <cell r="CJ170">
            <v>2.6988912436345441E-3</v>
          </cell>
          <cell r="CK170">
            <v>1.2964446743588438E-3</v>
          </cell>
          <cell r="CL170">
            <v>1.2964446743588438E-3</v>
          </cell>
          <cell r="CM170">
            <v>1.2964446743588438E-3</v>
          </cell>
          <cell r="CN170">
            <v>1.9995332644736496E-4</v>
          </cell>
          <cell r="CO170">
            <v>1.9995332644736496E-4</v>
          </cell>
          <cell r="CP170">
            <v>1.9995332644736496E-4</v>
          </cell>
          <cell r="CQ170">
            <v>6.8296888286802277E-4</v>
          </cell>
          <cell r="CR170">
            <v>6.8296888286802277E-4</v>
          </cell>
          <cell r="CS170">
            <v>6.8296888286802277E-4</v>
          </cell>
          <cell r="CT170">
            <v>1.109007141546733E-4</v>
          </cell>
          <cell r="CU170">
            <v>1.109007141546733E-4</v>
          </cell>
          <cell r="CV170">
            <v>1.109007141546733E-4</v>
          </cell>
          <cell r="CW170">
            <v>7.6682025104369579E-4</v>
          </cell>
          <cell r="CX170">
            <v>7.6682025104369579E-4</v>
          </cell>
          <cell r="CY170">
            <v>7.6682025104369579E-4</v>
          </cell>
          <cell r="CZ170">
            <v>7.9781343469422655E-4</v>
          </cell>
          <cell r="DA170">
            <v>7.9781343469422655E-4</v>
          </cell>
          <cell r="DB170">
            <v>7.9781343469422655E-4</v>
          </cell>
          <cell r="DC170">
            <v>1.0993539405581051E-3</v>
          </cell>
          <cell r="DD170">
            <v>1.0993539405581051E-3</v>
          </cell>
          <cell r="DE170">
            <v>1.0993539405581051E-3</v>
          </cell>
          <cell r="DF170">
            <v>3.9121144150855739E-4</v>
          </cell>
          <cell r="DG170">
            <v>3.9121144150855739E-4</v>
          </cell>
          <cell r="DH170">
            <v>3.9121144150855739E-4</v>
          </cell>
          <cell r="DI170">
            <v>1.1685442319964761E-4</v>
          </cell>
          <cell r="DJ170">
            <v>1.1685442319964761E-4</v>
          </cell>
          <cell r="DK170">
            <v>1.1685442319964761E-4</v>
          </cell>
          <cell r="DL170">
            <v>4.4590038019082096E-3</v>
          </cell>
          <cell r="DM170">
            <v>4.4590038019082096E-3</v>
          </cell>
          <cell r="DN170">
            <v>4.4590038019082096E-3</v>
          </cell>
        </row>
        <row r="171">
          <cell r="BF171" t="str">
            <v>BMS</v>
          </cell>
          <cell r="BG171">
            <v>0.11988719898197293</v>
          </cell>
          <cell r="BH171">
            <v>0.11988719898197293</v>
          </cell>
          <cell r="BI171">
            <v>0.11988719898197293</v>
          </cell>
          <cell r="BJ171">
            <v>0.13115282607601514</v>
          </cell>
          <cell r="BK171">
            <v>0.13115282607601514</v>
          </cell>
          <cell r="BL171">
            <v>0.13115282607601514</v>
          </cell>
          <cell r="BM171">
            <v>5.2856274514212577E-2</v>
          </cell>
          <cell r="BN171">
            <v>5.2856274514212577E-2</v>
          </cell>
          <cell r="BO171">
            <v>5.2856274514212577E-2</v>
          </cell>
          <cell r="BP171">
            <v>0.11425099035044024</v>
          </cell>
          <cell r="BQ171">
            <v>0.11425099035044024</v>
          </cell>
          <cell r="BR171">
            <v>0.11425099035044024</v>
          </cell>
          <cell r="BS171">
            <v>0.20984279162204122</v>
          </cell>
          <cell r="BT171">
            <v>0.20984279162204122</v>
          </cell>
          <cell r="BU171">
            <v>0.20984279162204122</v>
          </cell>
          <cell r="BV171">
            <v>0.24512211331337025</v>
          </cell>
          <cell r="BW171">
            <v>0.24512211331337025</v>
          </cell>
          <cell r="BX171">
            <v>0.24512211331337025</v>
          </cell>
          <cell r="BY171">
            <v>0.12006741035939747</v>
          </cell>
          <cell r="BZ171">
            <v>0.12006741035939747</v>
          </cell>
          <cell r="CA171">
            <v>0.12006741035939747</v>
          </cell>
          <cell r="CB171">
            <v>0.10399846635349348</v>
          </cell>
          <cell r="CC171">
            <v>0.10399846635349348</v>
          </cell>
          <cell r="CD171">
            <v>0.10399846635349348</v>
          </cell>
          <cell r="CE171">
            <v>0.25231096557678134</v>
          </cell>
          <cell r="CF171">
            <v>0.25231096557678134</v>
          </cell>
          <cell r="CG171">
            <v>0.25231096557678134</v>
          </cell>
          <cell r="CH171">
            <v>0.29441046166580503</v>
          </cell>
          <cell r="CI171">
            <v>0.29441046166580503</v>
          </cell>
          <cell r="CJ171">
            <v>0.29441046166580503</v>
          </cell>
          <cell r="CK171">
            <v>0.13359811912229619</v>
          </cell>
          <cell r="CL171">
            <v>0.13359811912229619</v>
          </cell>
          <cell r="CM171">
            <v>0.13359811912229619</v>
          </cell>
          <cell r="CN171">
            <v>0.20911858404012321</v>
          </cell>
          <cell r="CO171">
            <v>0.20911858404012321</v>
          </cell>
          <cell r="CP171">
            <v>0.20911858404012321</v>
          </cell>
          <cell r="CQ171">
            <v>0.10481991695374336</v>
          </cell>
          <cell r="CR171">
            <v>0.10481991695374336</v>
          </cell>
          <cell r="CS171">
            <v>0.10481991695374336</v>
          </cell>
          <cell r="CT171">
            <v>8.6768790577073263E-2</v>
          </cell>
          <cell r="CU171">
            <v>8.6768790577073263E-2</v>
          </cell>
          <cell r="CV171">
            <v>8.6768790577073263E-2</v>
          </cell>
          <cell r="CW171">
            <v>5.8041214500709336E-2</v>
          </cell>
          <cell r="CX171">
            <v>5.8041214500709336E-2</v>
          </cell>
          <cell r="CY171">
            <v>5.8041214500709336E-2</v>
          </cell>
          <cell r="CZ171">
            <v>5.8259324604488849E-2</v>
          </cell>
          <cell r="DA171">
            <v>5.8259324604488849E-2</v>
          </cell>
          <cell r="DB171">
            <v>5.8259324604488849E-2</v>
          </cell>
          <cell r="DC171">
            <v>0.15146631999240889</v>
          </cell>
          <cell r="DD171">
            <v>0.15146631999240889</v>
          </cell>
          <cell r="DE171">
            <v>0.15146631999240889</v>
          </cell>
          <cell r="DF171">
            <v>3.4152014300593558E-2</v>
          </cell>
          <cell r="DG171">
            <v>3.4152014300593558E-2</v>
          </cell>
          <cell r="DH171">
            <v>3.4152014300593558E-2</v>
          </cell>
          <cell r="DI171">
            <v>2.7869375923319277E-2</v>
          </cell>
          <cell r="DJ171">
            <v>2.7869375923319277E-2</v>
          </cell>
          <cell r="DK171">
            <v>2.7869375923319277E-2</v>
          </cell>
          <cell r="DL171">
            <v>0.16839988857592728</v>
          </cell>
          <cell r="DM171">
            <v>0.16839988857592728</v>
          </cell>
          <cell r="DN171">
            <v>0.16839988857592728</v>
          </cell>
        </row>
        <row r="172">
          <cell r="BF172" t="str">
            <v>MnSO4</v>
          </cell>
          <cell r="BG172">
            <v>1.1252857453546911E-3</v>
          </cell>
          <cell r="BH172">
            <v>1.1252857453546911E-3</v>
          </cell>
          <cell r="BI172">
            <v>1.1252857453546911E-3</v>
          </cell>
          <cell r="BJ172">
            <v>1.4008244172687375E-3</v>
          </cell>
          <cell r="BK172">
            <v>1.4008244172687375E-3</v>
          </cell>
          <cell r="BL172">
            <v>1.4008244172687375E-3</v>
          </cell>
          <cell r="BM172">
            <v>1.6221022036435342E-3</v>
          </cell>
          <cell r="BN172">
            <v>1.6221022036435342E-3</v>
          </cell>
          <cell r="BO172">
            <v>1.6221022036435342E-3</v>
          </cell>
          <cell r="BP172">
            <v>1.2630055113942084E-3</v>
          </cell>
          <cell r="BQ172">
            <v>1.2630055113942084E-3</v>
          </cell>
          <cell r="BR172">
            <v>1.2630055113942084E-3</v>
          </cell>
          <cell r="BS172">
            <v>2.3539452670331943E-4</v>
          </cell>
          <cell r="BT172">
            <v>2.3539452670331943E-4</v>
          </cell>
          <cell r="BU172">
            <v>2.3539452670331943E-4</v>
          </cell>
          <cell r="BV172">
            <v>5.798416235122195E-4</v>
          </cell>
          <cell r="BW172">
            <v>5.798416235122195E-4</v>
          </cell>
          <cell r="BX172">
            <v>5.798416235122195E-4</v>
          </cell>
          <cell r="BY172">
            <v>1.1231625471037959E-3</v>
          </cell>
          <cell r="BZ172">
            <v>1.1231625471037959E-3</v>
          </cell>
          <cell r="CA172">
            <v>1.1231625471037959E-3</v>
          </cell>
          <cell r="CB172">
            <v>8.4061857990013616E-4</v>
          </cell>
          <cell r="CC172">
            <v>8.4061857990013616E-4</v>
          </cell>
          <cell r="CD172">
            <v>8.4061857990013616E-4</v>
          </cell>
          <cell r="CE172">
            <v>4.1375568568280001E-4</v>
          </cell>
          <cell r="CF172">
            <v>4.1375568568280001E-4</v>
          </cell>
          <cell r="CG172">
            <v>4.1375568568280001E-4</v>
          </cell>
          <cell r="CH172">
            <v>2.9059377476447728E-3</v>
          </cell>
          <cell r="CI172">
            <v>2.9059377476447728E-3</v>
          </cell>
          <cell r="CJ172">
            <v>2.9059377476447728E-3</v>
          </cell>
          <cell r="CK172">
            <v>9.396410226843032E-5</v>
          </cell>
          <cell r="CL172">
            <v>9.396410226843032E-5</v>
          </cell>
          <cell r="CM172">
            <v>9.396410226843032E-5</v>
          </cell>
          <cell r="CN172">
            <v>2.3723097178933347E-4</v>
          </cell>
          <cell r="CO172">
            <v>2.3723097178933347E-4</v>
          </cell>
          <cell r="CP172">
            <v>2.3723097178933347E-4</v>
          </cell>
          <cell r="CQ172">
            <v>4.8646339393106899E-4</v>
          </cell>
          <cell r="CR172">
            <v>4.8646339393106899E-4</v>
          </cell>
          <cell r="CS172">
            <v>4.8646339393106899E-4</v>
          </cell>
          <cell r="CT172">
            <v>1.1984179443385917E-3</v>
          </cell>
          <cell r="CU172">
            <v>1.1984179443385917E-3</v>
          </cell>
          <cell r="CV172">
            <v>1.1984179443385917E-3</v>
          </cell>
          <cell r="CW172">
            <v>5.1939975681257857E-4</v>
          </cell>
          <cell r="CX172">
            <v>5.1939975681257857E-4</v>
          </cell>
          <cell r="CY172">
            <v>5.1939975681257857E-4</v>
          </cell>
          <cell r="CZ172">
            <v>5.2244322944988795E-4</v>
          </cell>
          <cell r="DA172">
            <v>5.2244322944988795E-4</v>
          </cell>
          <cell r="DB172">
            <v>5.2244322944988795E-4</v>
          </cell>
          <cell r="DC172">
            <v>1.0874228730973518E-3</v>
          </cell>
          <cell r="DD172">
            <v>1.0874228730973518E-3</v>
          </cell>
          <cell r="DE172">
            <v>1.0874228730973518E-3</v>
          </cell>
          <cell r="DF172">
            <v>1.6665834402040005E-3</v>
          </cell>
          <cell r="DG172">
            <v>1.6665834402040005E-3</v>
          </cell>
          <cell r="DH172">
            <v>1.6665834402040005E-3</v>
          </cell>
          <cell r="DI172">
            <v>1.5913433299963493E-4</v>
          </cell>
          <cell r="DJ172">
            <v>1.5913433299963493E-4</v>
          </cell>
          <cell r="DK172">
            <v>1.5913433299963493E-4</v>
          </cell>
          <cell r="DL172">
            <v>1.8066079357410216E-3</v>
          </cell>
          <cell r="DM172">
            <v>1.8066079357410216E-3</v>
          </cell>
          <cell r="DN172">
            <v>1.8066079357410216E-3</v>
          </cell>
        </row>
        <row r="173">
          <cell r="BF173" t="str">
            <v>Al2(SO4)3</v>
          </cell>
          <cell r="BG173">
            <v>6.572726006056315E-4</v>
          </cell>
          <cell r="BH173">
            <v>6.572726006056315E-4</v>
          </cell>
          <cell r="BI173">
            <v>6.572726006056315E-4</v>
          </cell>
          <cell r="BJ173">
            <v>6.7513358347803852E-4</v>
          </cell>
          <cell r="BK173">
            <v>6.7513358347803852E-4</v>
          </cell>
          <cell r="BL173">
            <v>6.7513358347803852E-4</v>
          </cell>
          <cell r="BM173">
            <v>5.6891623746411449E-4</v>
          </cell>
          <cell r="BN173">
            <v>5.6891623746411449E-4</v>
          </cell>
          <cell r="BO173">
            <v>5.6891623746411449E-4</v>
          </cell>
          <cell r="BP173">
            <v>6.7381382611128061E-4</v>
          </cell>
          <cell r="BQ173">
            <v>6.7381382611128061E-4</v>
          </cell>
          <cell r="BR173">
            <v>6.7381382611128061E-4</v>
          </cell>
          <cell r="BS173">
            <v>1.9030898949153299E-4</v>
          </cell>
          <cell r="BT173">
            <v>1.9030898949153299E-4</v>
          </cell>
          <cell r="BU173">
            <v>1.9030898949153299E-4</v>
          </cell>
          <cell r="BV173">
            <v>4.258379056323157E-4</v>
          </cell>
          <cell r="BW173">
            <v>4.258379056323157E-4</v>
          </cell>
          <cell r="BX173">
            <v>4.258379056323157E-4</v>
          </cell>
          <cell r="BY173">
            <v>6.5729145034870121E-4</v>
          </cell>
          <cell r="BZ173">
            <v>6.5729145034870121E-4</v>
          </cell>
          <cell r="CA173">
            <v>6.5729145034870121E-4</v>
          </cell>
          <cell r="CB173">
            <v>4.52180850279607E-3</v>
          </cell>
          <cell r="CC173">
            <v>4.52180850279607E-3</v>
          </cell>
          <cell r="CD173">
            <v>4.52180850279607E-3</v>
          </cell>
          <cell r="CE173">
            <v>3.6764793058376822E-4</v>
          </cell>
          <cell r="CF173">
            <v>3.6764793058376822E-4</v>
          </cell>
          <cell r="CG173">
            <v>3.6764793058376822E-4</v>
          </cell>
          <cell r="CH173">
            <v>6.9230000273206281E-4</v>
          </cell>
          <cell r="CI173">
            <v>6.9230000273206281E-4</v>
          </cell>
          <cell r="CJ173">
            <v>6.9230000273206281E-4</v>
          </cell>
          <cell r="CK173">
            <v>9.4051401678420948E-4</v>
          </cell>
          <cell r="CL173">
            <v>9.4051401678420948E-4</v>
          </cell>
          <cell r="CM173">
            <v>9.4051401678420948E-4</v>
          </cell>
          <cell r="CN173">
            <v>1.9863002889572648E-4</v>
          </cell>
          <cell r="CO173">
            <v>1.9863002889572648E-4</v>
          </cell>
          <cell r="CP173">
            <v>1.9863002889572648E-4</v>
          </cell>
          <cell r="CQ173">
            <v>2.2569057243756254E-4</v>
          </cell>
          <cell r="CR173">
            <v>2.2569057243756254E-4</v>
          </cell>
          <cell r="CS173">
            <v>2.2569057243756254E-4</v>
          </cell>
          <cell r="CT173">
            <v>6.4964830042065825E-4</v>
          </cell>
          <cell r="CU173">
            <v>6.4964830042065825E-4</v>
          </cell>
          <cell r="CV173">
            <v>6.4964830042065825E-4</v>
          </cell>
          <cell r="CW173">
            <v>3.4417086717146092E-4</v>
          </cell>
          <cell r="CX173">
            <v>3.4417086717146092E-4</v>
          </cell>
          <cell r="CY173">
            <v>3.4417086717146092E-4</v>
          </cell>
          <cell r="CZ173">
            <v>3.4517256723985224E-4</v>
          </cell>
          <cell r="DA173">
            <v>3.4517256723985224E-4</v>
          </cell>
          <cell r="DB173">
            <v>3.4517256723985224E-4</v>
          </cell>
          <cell r="DC173">
            <v>5.0542848705797906E-4</v>
          </cell>
          <cell r="DD173">
            <v>5.0542848705797906E-4</v>
          </cell>
          <cell r="DE173">
            <v>5.0542848705797906E-4</v>
          </cell>
          <cell r="DF173">
            <v>5.6712729264360353E-4</v>
          </cell>
          <cell r="DG173">
            <v>5.6712729264360353E-4</v>
          </cell>
          <cell r="DH173">
            <v>5.6712729264360353E-4</v>
          </cell>
          <cell r="DI173">
            <v>1.2399176684520181E-4</v>
          </cell>
          <cell r="DJ173">
            <v>1.2399176684520181E-4</v>
          </cell>
          <cell r="DK173">
            <v>1.2399176684520181E-4</v>
          </cell>
          <cell r="DL173">
            <v>2.6738884349862056E-3</v>
          </cell>
          <cell r="DM173">
            <v>2.6738884349862056E-3</v>
          </cell>
          <cell r="DN173">
            <v>2.6738884349862056E-3</v>
          </cell>
        </row>
        <row r="174">
          <cell r="BF174" t="str">
            <v>NaOH</v>
          </cell>
          <cell r="BG174">
            <v>1.7167185890035751E-2</v>
          </cell>
          <cell r="BH174">
            <v>1.7167185890035751E-2</v>
          </cell>
          <cell r="BI174">
            <v>1.7167185890035751E-2</v>
          </cell>
          <cell r="BJ174">
            <v>1.8764427864535211E-2</v>
          </cell>
          <cell r="BK174">
            <v>1.8764427864535211E-2</v>
          </cell>
          <cell r="BL174">
            <v>1.8764427864535211E-2</v>
          </cell>
          <cell r="BM174">
            <v>6.3679124190058681E-3</v>
          </cell>
          <cell r="BN174">
            <v>6.3679124190058681E-3</v>
          </cell>
          <cell r="BO174">
            <v>6.3679124190058681E-3</v>
          </cell>
          <cell r="BP174">
            <v>1.6072259734591584E-2</v>
          </cell>
          <cell r="BQ174">
            <v>1.6072259734591584E-2</v>
          </cell>
          <cell r="BR174">
            <v>1.6072259734591584E-2</v>
          </cell>
          <cell r="BS174">
            <v>2.0035843990448021E-3</v>
          </cell>
          <cell r="BT174">
            <v>2.0035843990448021E-3</v>
          </cell>
          <cell r="BU174">
            <v>2.0035843990448021E-3</v>
          </cell>
          <cell r="BV174">
            <v>9.9381774100249301E-3</v>
          </cell>
          <cell r="BW174">
            <v>9.9381774100249301E-3</v>
          </cell>
          <cell r="BX174">
            <v>9.9381774100249301E-3</v>
          </cell>
          <cell r="BY174">
            <v>1.7160352443224867E-2</v>
          </cell>
          <cell r="BZ174">
            <v>1.7160352443224867E-2</v>
          </cell>
          <cell r="CA174">
            <v>1.7160352443224867E-2</v>
          </cell>
          <cell r="CB174">
            <v>9.2071158203813012E-3</v>
          </cell>
          <cell r="CC174">
            <v>9.2071158203813012E-3</v>
          </cell>
          <cell r="CD174">
            <v>9.2071158203813012E-3</v>
          </cell>
          <cell r="CE174">
            <v>3.4635553287568673E-3</v>
          </cell>
          <cell r="CF174">
            <v>3.4635553287568673E-3</v>
          </cell>
          <cell r="CG174">
            <v>3.4635553287568673E-3</v>
          </cell>
          <cell r="CH174">
            <v>4.486091690701071E-2</v>
          </cell>
          <cell r="CI174">
            <v>4.486091690701071E-2</v>
          </cell>
          <cell r="CJ174">
            <v>4.486091690701071E-2</v>
          </cell>
          <cell r="CK174">
            <v>1.7671630241080288E-2</v>
          </cell>
          <cell r="CL174">
            <v>1.7671630241080288E-2</v>
          </cell>
          <cell r="CM174">
            <v>1.7671630241080288E-2</v>
          </cell>
          <cell r="CN174">
            <v>2.0032326989973875E-3</v>
          </cell>
          <cell r="CO174">
            <v>2.0032326989973875E-3</v>
          </cell>
          <cell r="CP174">
            <v>2.0032326989973875E-3</v>
          </cell>
          <cell r="CQ174">
            <v>1.3371689237404377E-2</v>
          </cell>
          <cell r="CR174">
            <v>1.3371689237404377E-2</v>
          </cell>
          <cell r="CS174">
            <v>1.3371689237404377E-2</v>
          </cell>
          <cell r="CT174">
            <v>9.9269748582792201E-4</v>
          </cell>
          <cell r="CU174">
            <v>9.9269748582792201E-4</v>
          </cell>
          <cell r="CV174">
            <v>9.9269748582792201E-4</v>
          </cell>
          <cell r="CW174">
            <v>6.3621215329146552E-3</v>
          </cell>
          <cell r="CX174">
            <v>6.3621215329146552E-3</v>
          </cell>
          <cell r="CY174">
            <v>6.3621215329146552E-3</v>
          </cell>
          <cell r="CZ174">
            <v>6.3650524548484848E-3</v>
          </cell>
          <cell r="DA174">
            <v>6.3650524548484848E-3</v>
          </cell>
          <cell r="DB174">
            <v>6.3650524548484848E-3</v>
          </cell>
          <cell r="DC174">
            <v>4.2135393947593185E-2</v>
          </cell>
          <cell r="DD174">
            <v>4.2135393947593185E-2</v>
          </cell>
          <cell r="DE174">
            <v>4.2135393947593185E-2</v>
          </cell>
          <cell r="DF174">
            <v>3.475063391764426E-3</v>
          </cell>
          <cell r="DG174">
            <v>3.475063391764426E-3</v>
          </cell>
          <cell r="DH174">
            <v>3.475063391764426E-3</v>
          </cell>
          <cell r="DI174">
            <v>1.222805618572056E-3</v>
          </cell>
          <cell r="DJ174">
            <v>1.222805618572056E-3</v>
          </cell>
          <cell r="DK174">
            <v>1.222805618572056E-3</v>
          </cell>
          <cell r="DL174">
            <v>6.2491649249120651E-2</v>
          </cell>
          <cell r="DM174">
            <v>6.2491649249120651E-2</v>
          </cell>
          <cell r="DN174">
            <v>6.2491649249120651E-2</v>
          </cell>
        </row>
        <row r="175">
          <cell r="BF175" t="str">
            <v>Ammonia</v>
          </cell>
          <cell r="BG175">
            <v>1.1318101122466935E-2</v>
          </cell>
          <cell r="BH175">
            <v>1.1318101122466935E-2</v>
          </cell>
          <cell r="BI175">
            <v>1.1318101122466935E-2</v>
          </cell>
          <cell r="BJ175">
            <v>1.2889772892205885E-2</v>
          </cell>
          <cell r="BK175">
            <v>1.2889772892205885E-2</v>
          </cell>
          <cell r="BL175">
            <v>1.2889772892205885E-2</v>
          </cell>
          <cell r="BM175">
            <v>7.9087055273544037E-4</v>
          </cell>
          <cell r="BN175">
            <v>7.9087055273544037E-4</v>
          </cell>
          <cell r="BO175">
            <v>7.9087055273544037E-4</v>
          </cell>
          <cell r="BP175">
            <v>1.4458698621004429E-2</v>
          </cell>
          <cell r="BQ175">
            <v>1.4458698621004429E-2</v>
          </cell>
          <cell r="BR175">
            <v>1.4458698621004429E-2</v>
          </cell>
          <cell r="BS175">
            <v>3.7107954132723902E-4</v>
          </cell>
          <cell r="BT175">
            <v>3.7107954132723902E-4</v>
          </cell>
          <cell r="BU175">
            <v>3.7107954132723902E-4</v>
          </cell>
          <cell r="BV175">
            <v>4.9996123169135408E-4</v>
          </cell>
          <cell r="BW175">
            <v>4.9996123169135408E-4</v>
          </cell>
          <cell r="BX175">
            <v>4.9996123169135408E-4</v>
          </cell>
          <cell r="BY175">
            <v>1.1323271289849239E-2</v>
          </cell>
          <cell r="BZ175">
            <v>1.1323271289849239E-2</v>
          </cell>
          <cell r="CA175">
            <v>1.1323271289849239E-2</v>
          </cell>
          <cell r="CB175">
            <v>1.4926169398133491E-3</v>
          </cell>
          <cell r="CC175">
            <v>1.4926169398133491E-3</v>
          </cell>
          <cell r="CD175">
            <v>1.4926169398133491E-3</v>
          </cell>
          <cell r="CE175">
            <v>4.7896746208922551E-4</v>
          </cell>
          <cell r="CF175">
            <v>4.7896746208922551E-4</v>
          </cell>
          <cell r="CG175">
            <v>4.7896746208922551E-4</v>
          </cell>
          <cell r="CH175">
            <v>1.3246957951777195E-3</v>
          </cell>
          <cell r="CI175">
            <v>1.3246957951777195E-3</v>
          </cell>
          <cell r="CJ175">
            <v>1.3246957951777195E-3</v>
          </cell>
          <cell r="CK175">
            <v>2.3226584699549005E-3</v>
          </cell>
          <cell r="CL175">
            <v>2.3226584699549005E-3</v>
          </cell>
          <cell r="CM175">
            <v>2.3226584699549005E-3</v>
          </cell>
          <cell r="CN175">
            <v>3.6742805521620768E-4</v>
          </cell>
          <cell r="CO175">
            <v>3.6742805521620768E-4</v>
          </cell>
          <cell r="CP175">
            <v>3.6742805521620768E-4</v>
          </cell>
          <cell r="CQ175">
            <v>3.044887402632525E-3</v>
          </cell>
          <cell r="CR175">
            <v>3.044887402632525E-3</v>
          </cell>
          <cell r="CS175">
            <v>3.044887402632525E-3</v>
          </cell>
          <cell r="CT175">
            <v>3.73258619205535E-4</v>
          </cell>
          <cell r="CU175">
            <v>3.73258619205535E-4</v>
          </cell>
          <cell r="CV175">
            <v>3.73258619205535E-4</v>
          </cell>
          <cell r="CW175">
            <v>1.5636151898098362E-3</v>
          </cell>
          <cell r="CX175">
            <v>1.5636151898098362E-3</v>
          </cell>
          <cell r="CY175">
            <v>1.5636151898098362E-3</v>
          </cell>
          <cell r="CZ175">
            <v>1.6102276444851162E-3</v>
          </cell>
          <cell r="DA175">
            <v>1.6102276444851162E-3</v>
          </cell>
          <cell r="DB175">
            <v>1.6102276444851162E-3</v>
          </cell>
          <cell r="DC175">
            <v>4.8023544329874775E-3</v>
          </cell>
          <cell r="DD175">
            <v>4.8023544329874775E-3</v>
          </cell>
          <cell r="DE175">
            <v>4.8023544329874775E-3</v>
          </cell>
          <cell r="DF175">
            <v>7.4486050814064791E-4</v>
          </cell>
          <cell r="DG175">
            <v>7.4486050814064791E-4</v>
          </cell>
          <cell r="DH175">
            <v>7.4486050814064791E-4</v>
          </cell>
          <cell r="DI175">
            <v>2.7379550210019846E-4</v>
          </cell>
          <cell r="DJ175">
            <v>2.7379550210019846E-4</v>
          </cell>
          <cell r="DK175">
            <v>2.7379550210019846E-4</v>
          </cell>
          <cell r="DL175">
            <v>3.2239182862411571E-2</v>
          </cell>
          <cell r="DM175">
            <v>3.2239182862411571E-2</v>
          </cell>
          <cell r="DN175">
            <v>3.2239182862411571E-2</v>
          </cell>
        </row>
        <row r="176">
          <cell r="BF176" t="str">
            <v>Oxygen</v>
          </cell>
          <cell r="BG176">
            <v>5.0447273773647603E-4</v>
          </cell>
          <cell r="BH176">
            <v>5.0447273773647603E-4</v>
          </cell>
          <cell r="BI176">
            <v>5.0447273773647603E-4</v>
          </cell>
          <cell r="BJ176">
            <v>5.1803059446350766E-4</v>
          </cell>
          <cell r="BK176">
            <v>5.1803059446350766E-4</v>
          </cell>
          <cell r="BL176">
            <v>5.1803059446350766E-4</v>
          </cell>
          <cell r="BM176">
            <v>1.9530448739675212E-4</v>
          </cell>
          <cell r="BN176">
            <v>1.9530448739675212E-4</v>
          </cell>
          <cell r="BO176">
            <v>1.9530448739675212E-4</v>
          </cell>
          <cell r="BP176">
            <v>4.6904631973736032E-4</v>
          </cell>
          <cell r="BQ176">
            <v>4.6904631973736032E-4</v>
          </cell>
          <cell r="BR176">
            <v>4.6904631973736032E-4</v>
          </cell>
          <cell r="BS176">
            <v>2.3649662764325073E-5</v>
          </cell>
          <cell r="BT176">
            <v>2.3649662764325073E-5</v>
          </cell>
          <cell r="BU176">
            <v>2.3649662764325073E-5</v>
          </cell>
          <cell r="BV176">
            <v>2.643021918308457E-4</v>
          </cell>
          <cell r="BW176">
            <v>2.643021918308457E-4</v>
          </cell>
          <cell r="BX176">
            <v>2.643021918308457E-4</v>
          </cell>
          <cell r="BY176">
            <v>5.0482269743804377E-4</v>
          </cell>
          <cell r="BZ176">
            <v>5.0482269743804377E-4</v>
          </cell>
          <cell r="CA176">
            <v>5.0482269743804377E-4</v>
          </cell>
          <cell r="CB176">
            <v>1.5865333576302844E-4</v>
          </cell>
          <cell r="CC176">
            <v>1.5865333576302844E-4</v>
          </cell>
          <cell r="CD176">
            <v>1.5865333576302844E-4</v>
          </cell>
          <cell r="CE176">
            <v>5.8358287842945984E-5</v>
          </cell>
          <cell r="CF176">
            <v>5.8358287842945984E-5</v>
          </cell>
          <cell r="CG176">
            <v>5.8358287842945984E-5</v>
          </cell>
          <cell r="CH176">
            <v>9.5728211101910228E-4</v>
          </cell>
          <cell r="CI176">
            <v>9.5728211101910228E-4</v>
          </cell>
          <cell r="CJ176">
            <v>9.5728211101910228E-4</v>
          </cell>
          <cell r="CK176">
            <v>1.5932807756400324E-4</v>
          </cell>
          <cell r="CL176">
            <v>1.5932807756400324E-4</v>
          </cell>
          <cell r="CM176">
            <v>1.5932807756400324E-4</v>
          </cell>
          <cell r="CN176">
            <v>2.3983523854271502E-5</v>
          </cell>
          <cell r="CO176">
            <v>2.3983523854271502E-5</v>
          </cell>
          <cell r="CP176">
            <v>2.3983523854271502E-5</v>
          </cell>
          <cell r="CQ176">
            <v>2.3177922329541684E-4</v>
          </cell>
          <cell r="CR176">
            <v>2.3177922329541684E-4</v>
          </cell>
          <cell r="CS176">
            <v>2.3177922329541684E-4</v>
          </cell>
          <cell r="CT176">
            <v>4.6805500848677509E-6</v>
          </cell>
          <cell r="CU176">
            <v>4.6805500848677509E-6</v>
          </cell>
          <cell r="CV176">
            <v>4.6805500848677509E-6</v>
          </cell>
          <cell r="CW176">
            <v>1.6684245008813188E-4</v>
          </cell>
          <cell r="CX176">
            <v>1.6684245008813188E-4</v>
          </cell>
          <cell r="CY176">
            <v>1.6684245008813188E-4</v>
          </cell>
          <cell r="CZ176">
            <v>1.663452899307266E-4</v>
          </cell>
          <cell r="DA176">
            <v>1.663452899307266E-4</v>
          </cell>
          <cell r="DB176">
            <v>1.663452899307266E-4</v>
          </cell>
          <cell r="DC176">
            <v>4.0217444535388446E-4</v>
          </cell>
          <cell r="DD176">
            <v>4.0217444535388446E-4</v>
          </cell>
          <cell r="DE176">
            <v>4.0217444535388446E-4</v>
          </cell>
          <cell r="DF176">
            <v>9.5066403026834563E-5</v>
          </cell>
          <cell r="DG176">
            <v>9.5066403026834563E-5</v>
          </cell>
          <cell r="DH176">
            <v>9.5066403026834563E-5</v>
          </cell>
          <cell r="DI176">
            <v>7.3754523559764443E-6</v>
          </cell>
          <cell r="DJ176">
            <v>7.3754523559764443E-6</v>
          </cell>
          <cell r="DK176">
            <v>7.3754523559764443E-6</v>
          </cell>
          <cell r="DL176">
            <v>1.7243058054637497E-3</v>
          </cell>
          <cell r="DM176">
            <v>1.7243058054637497E-3</v>
          </cell>
          <cell r="DN176">
            <v>1.7243058054637497E-3</v>
          </cell>
        </row>
        <row r="177">
          <cell r="BF177" t="str">
            <v>Decarbonised water</v>
          </cell>
          <cell r="BG177">
            <v>7.9891487032850398E-7</v>
          </cell>
          <cell r="BH177">
            <v>7.9891487032850398E-7</v>
          </cell>
          <cell r="BI177">
            <v>7.9891487032850398E-7</v>
          </cell>
          <cell r="BJ177">
            <v>1.1582928335961474E-6</v>
          </cell>
          <cell r="BK177">
            <v>1.1582928335961474E-6</v>
          </cell>
          <cell r="BL177">
            <v>1.1582928335961474E-6</v>
          </cell>
          <cell r="BM177">
            <v>1.584327669092099E-7</v>
          </cell>
          <cell r="BN177">
            <v>1.584327669092099E-7</v>
          </cell>
          <cell r="BO177">
            <v>1.584327669092099E-7</v>
          </cell>
          <cell r="BP177">
            <v>9.4241398563861169E-7</v>
          </cell>
          <cell r="BQ177">
            <v>9.4241398563861169E-7</v>
          </cell>
          <cell r="BR177">
            <v>9.4241398563861169E-7</v>
          </cell>
          <cell r="BS177">
            <v>8.610916259167439E-8</v>
          </cell>
          <cell r="BT177">
            <v>8.610916259167439E-8</v>
          </cell>
          <cell r="BU177">
            <v>8.610916259167439E-8</v>
          </cell>
          <cell r="BV177">
            <v>2.770341984282019E-6</v>
          </cell>
          <cell r="BW177">
            <v>2.770341984282019E-6</v>
          </cell>
          <cell r="BX177">
            <v>2.770341984282019E-6</v>
          </cell>
          <cell r="BY177">
            <v>7.941731337781589E-7</v>
          </cell>
          <cell r="BZ177">
            <v>7.941731337781589E-7</v>
          </cell>
          <cell r="CA177">
            <v>7.941731337781589E-7</v>
          </cell>
          <cell r="CB177">
            <v>3.2741746344794461E-6</v>
          </cell>
          <cell r="CC177">
            <v>3.2741746344794461E-6</v>
          </cell>
          <cell r="CD177">
            <v>3.2741746344794461E-6</v>
          </cell>
          <cell r="CE177">
            <v>6.3111858270239185E-7</v>
          </cell>
          <cell r="CF177">
            <v>6.3111858270239185E-7</v>
          </cell>
          <cell r="CG177">
            <v>6.3111858270239185E-7</v>
          </cell>
          <cell r="CH177">
            <v>2.9968978961713891E-6</v>
          </cell>
          <cell r="CI177">
            <v>2.9968978961713891E-6</v>
          </cell>
          <cell r="CJ177">
            <v>2.9968978961713891E-6</v>
          </cell>
          <cell r="CK177">
            <v>1.735652236363449E-6</v>
          </cell>
          <cell r="CL177">
            <v>1.735652236363449E-6</v>
          </cell>
          <cell r="CM177">
            <v>1.735652236363449E-6</v>
          </cell>
          <cell r="CN177">
            <v>8.8718414770065241E-8</v>
          </cell>
          <cell r="CO177">
            <v>8.8718414770065241E-8</v>
          </cell>
          <cell r="CP177">
            <v>8.8718414770065241E-8</v>
          </cell>
          <cell r="CQ177">
            <v>3.1494458062004228E-5</v>
          </cell>
          <cell r="CR177">
            <v>3.1494458062004228E-5</v>
          </cell>
          <cell r="CS177">
            <v>3.1494458062004228E-5</v>
          </cell>
          <cell r="CT177">
            <v>3.8075382543054069E-8</v>
          </cell>
          <cell r="CU177">
            <v>3.8075382543054069E-8</v>
          </cell>
          <cell r="CV177">
            <v>3.8075382543054069E-8</v>
          </cell>
          <cell r="CW177">
            <v>2.3147140745698533E-7</v>
          </cell>
          <cell r="CX177">
            <v>2.3147140745698533E-7</v>
          </cell>
          <cell r="CY177">
            <v>2.3147140745698533E-7</v>
          </cell>
          <cell r="CZ177">
            <v>2.3395950941522868E-7</v>
          </cell>
          <cell r="DA177">
            <v>2.3395950941522868E-7</v>
          </cell>
          <cell r="DB177">
            <v>2.3395950941522868E-7</v>
          </cell>
          <cell r="DC177">
            <v>9.2942314414827178E-7</v>
          </cell>
          <cell r="DD177">
            <v>9.2942314414827178E-7</v>
          </cell>
          <cell r="DE177">
            <v>9.2942314414827178E-7</v>
          </cell>
          <cell r="DF177">
            <v>1.0457144552688717E-7</v>
          </cell>
          <cell r="DG177">
            <v>1.0457144552688717E-7</v>
          </cell>
          <cell r="DH177">
            <v>1.0457144552688717E-7</v>
          </cell>
          <cell r="DI177">
            <v>3.2600826435103282E-8</v>
          </cell>
          <cell r="DJ177">
            <v>3.2600826435103282E-8</v>
          </cell>
          <cell r="DK177">
            <v>3.2600826435103282E-8</v>
          </cell>
          <cell r="DL177">
            <v>1.3549357095328483E-3</v>
          </cell>
          <cell r="DM177">
            <v>1.3549357095328483E-3</v>
          </cell>
          <cell r="DN177">
            <v>1.3549357095328483E-3</v>
          </cell>
        </row>
        <row r="178">
          <cell r="BF178" t="str">
            <v>Graphite</v>
          </cell>
          <cell r="BG178">
            <v>5.0068585960714736E-2</v>
          </cell>
          <cell r="BH178">
            <v>4.0908598867901103E-2</v>
          </cell>
          <cell r="BI178">
            <v>4.3663085758507789E-2</v>
          </cell>
          <cell r="BJ178">
            <v>6.9921734469601107E-2</v>
          </cell>
          <cell r="BK178">
            <v>7.1503686690426185E-2</v>
          </cell>
          <cell r="BL178">
            <v>7.1120152832942124E-2</v>
          </cell>
          <cell r="BM178">
            <v>5.116913613911022E-2</v>
          </cell>
          <cell r="BN178">
            <v>5.2930143880765244E-2</v>
          </cell>
          <cell r="BO178">
            <v>4.9468925269775102E-2</v>
          </cell>
          <cell r="BP178">
            <v>7.1879434790046992E-2</v>
          </cell>
          <cell r="BQ178">
            <v>6.8734983921848763E-2</v>
          </cell>
          <cell r="BR178">
            <v>7.1627669071998856E-2</v>
          </cell>
          <cell r="BS178">
            <v>2.3302137318795255E-3</v>
          </cell>
          <cell r="BT178">
            <v>2.6392937989226086E-3</v>
          </cell>
          <cell r="BU178">
            <v>2.2779075720227113E-3</v>
          </cell>
          <cell r="BV178">
            <v>1.5480008059737167E-2</v>
          </cell>
          <cell r="BW178">
            <v>2.7155571694937264E-2</v>
          </cell>
          <cell r="BX178">
            <v>1.9132281599162148E-2</v>
          </cell>
          <cell r="BY178">
            <v>5.0457444105211899E-2</v>
          </cell>
          <cell r="BZ178">
            <v>4.0942961485637315E-2</v>
          </cell>
          <cell r="CA178">
            <v>4.3690274738856748E-2</v>
          </cell>
          <cell r="CB178">
            <v>1.4604816811715056E-2</v>
          </cell>
          <cell r="CC178">
            <v>1.5113172393944444E-2</v>
          </cell>
          <cell r="CD178">
            <v>1.3286210634807253E-2</v>
          </cell>
          <cell r="CE178">
            <v>4.599895252902113E-3</v>
          </cell>
          <cell r="CF178">
            <v>5.8010280248031974E-3</v>
          </cell>
          <cell r="CG178">
            <v>4.4929977461596726E-3</v>
          </cell>
          <cell r="CH178">
            <v>6.1447218694862395E-2</v>
          </cell>
          <cell r="CI178">
            <v>0.14129308152137213</v>
          </cell>
          <cell r="CJ178">
            <v>0.10206048666390374</v>
          </cell>
          <cell r="CK178">
            <v>1.5657499429433907E-2</v>
          </cell>
          <cell r="CL178">
            <v>1.6242862574318947E-2</v>
          </cell>
          <cell r="CM178">
            <v>2.047883270761101E-2</v>
          </cell>
          <cell r="CN178">
            <v>2.3652005575502759E-3</v>
          </cell>
          <cell r="CO178">
            <v>2.6885348649530504E-3</v>
          </cell>
          <cell r="CP178">
            <v>2.3226249689671887E-3</v>
          </cell>
          <cell r="CQ178">
            <v>1.330372384878791E-2</v>
          </cell>
          <cell r="CR178">
            <v>2.3036672588051928E-2</v>
          </cell>
          <cell r="CS178">
            <v>1.7142460627632212E-2</v>
          </cell>
          <cell r="CT178">
            <v>9.0826515034134398E-4</v>
          </cell>
          <cell r="CU178">
            <v>9.0677283370006571E-4</v>
          </cell>
          <cell r="CV178">
            <v>9.4021811103944591E-4</v>
          </cell>
          <cell r="CW178">
            <v>3.178713784437575E-2</v>
          </cell>
          <cell r="CX178">
            <v>2.3498615659783367E-2</v>
          </cell>
          <cell r="CY178">
            <v>2.6400068566684174E-2</v>
          </cell>
          <cell r="CZ178">
            <v>3.2070603253417193E-2</v>
          </cell>
          <cell r="DA178">
            <v>2.3883447683551062E-2</v>
          </cell>
          <cell r="DB178">
            <v>2.6794089473448076E-2</v>
          </cell>
          <cell r="DC178">
            <v>3.95045571602958E-2</v>
          </cell>
          <cell r="DD178">
            <v>4.0175576638082883E-2</v>
          </cell>
          <cell r="DE178">
            <v>3.9983370821270674E-2</v>
          </cell>
          <cell r="DF178">
            <v>4.793690802014678E-2</v>
          </cell>
          <cell r="DG178">
            <v>4.5163173161299169E-2</v>
          </cell>
          <cell r="DH178">
            <v>4.6315780955478676E-2</v>
          </cell>
          <cell r="DI178">
            <v>1.0980028697559709E-3</v>
          </cell>
          <cell r="DJ178">
            <v>9.3506495576360985E-4</v>
          </cell>
          <cell r="DK178">
            <v>1.0469942538333667E-3</v>
          </cell>
          <cell r="DL178">
            <v>1.8610715211229662E-2</v>
          </cell>
          <cell r="DM178">
            <v>3.3519787200932072E-2</v>
          </cell>
          <cell r="DN178">
            <v>2.3154492547329261E-2</v>
          </cell>
        </row>
        <row r="179">
          <cell r="BF179" t="str">
            <v>PVDF</v>
          </cell>
          <cell r="BG179">
            <v>7.9257796514069483E-3</v>
          </cell>
          <cell r="BH179">
            <v>7.4020720281894352E-3</v>
          </cell>
          <cell r="BI179">
            <v>7.6047522297259433E-3</v>
          </cell>
          <cell r="BJ179">
            <v>6.5196371021091588E-3</v>
          </cell>
          <cell r="BK179">
            <v>6.5203653949515118E-3</v>
          </cell>
          <cell r="BL179">
            <v>6.6029373238986862E-3</v>
          </cell>
          <cell r="BM179">
            <v>1.6510045810091568E-3</v>
          </cell>
          <cell r="BN179">
            <v>1.8322695470439378E-3</v>
          </cell>
          <cell r="BO179">
            <v>1.5334651894484926E-3</v>
          </cell>
          <cell r="BP179">
            <v>5.8057198011540008E-3</v>
          </cell>
          <cell r="BQ179">
            <v>5.5367518957286531E-3</v>
          </cell>
          <cell r="BR179">
            <v>5.799594522475012E-3</v>
          </cell>
          <cell r="BS179">
            <v>5.9703594858334175E-4</v>
          </cell>
          <cell r="BT179">
            <v>6.1981892345761979E-4</v>
          </cell>
          <cell r="BU179">
            <v>5.9327381882895349E-4</v>
          </cell>
          <cell r="BV179">
            <v>2.3516082691680006E-3</v>
          </cell>
          <cell r="BW179">
            <v>3.0875038564087479E-3</v>
          </cell>
          <cell r="BX179">
            <v>2.5093076220306897E-3</v>
          </cell>
          <cell r="BY179">
            <v>8.3900545440634931E-3</v>
          </cell>
          <cell r="BZ179">
            <v>7.8503219905701159E-3</v>
          </cell>
          <cell r="CA179">
            <v>8.0507124156569184E-3</v>
          </cell>
          <cell r="CB179">
            <v>2.1725758020098187E-3</v>
          </cell>
          <cell r="CC179">
            <v>2.2299578134369739E-3</v>
          </cell>
          <cell r="CD179">
            <v>2.1028569866711464E-3</v>
          </cell>
          <cell r="CE179">
            <v>1.0064636803173391E-3</v>
          </cell>
          <cell r="CF179">
            <v>1.0919217724328679E-3</v>
          </cell>
          <cell r="CG179">
            <v>9.9699347357928652E-4</v>
          </cell>
          <cell r="CH179">
            <v>1.4875271852736212E-2</v>
          </cell>
          <cell r="CI179">
            <v>1.924928593500113E-2</v>
          </cell>
          <cell r="CJ179">
            <v>1.7106050450722624E-2</v>
          </cell>
          <cell r="CK179">
            <v>3.4150489090948076E-3</v>
          </cell>
          <cell r="CL179">
            <v>3.3202854729502602E-3</v>
          </cell>
          <cell r="CM179">
            <v>3.6846932322018092E-3</v>
          </cell>
          <cell r="CN179">
            <v>5.9698273686313488E-4</v>
          </cell>
          <cell r="CO179">
            <v>6.2003435266549532E-4</v>
          </cell>
          <cell r="CP179">
            <v>5.9384876794205382E-4</v>
          </cell>
          <cell r="CQ179">
            <v>2.0173888259578778E-3</v>
          </cell>
          <cell r="CR179">
            <v>2.6120030313425244E-3</v>
          </cell>
          <cell r="CS179">
            <v>2.1924105244623955E-3</v>
          </cell>
          <cell r="CT179">
            <v>2.9620263786323003E-4</v>
          </cell>
          <cell r="CU179">
            <v>2.9549309566863271E-4</v>
          </cell>
          <cell r="CV179">
            <v>2.9799028377397322E-4</v>
          </cell>
          <cell r="CW179">
            <v>1.5818555734883597E-3</v>
          </cell>
          <cell r="CX179">
            <v>1.1208221377667193E-3</v>
          </cell>
          <cell r="CY179">
            <v>1.3156594249505091E-3</v>
          </cell>
          <cell r="CZ179">
            <v>1.5949243626586591E-3</v>
          </cell>
          <cell r="DA179">
            <v>1.1391512514458189E-3</v>
          </cell>
          <cell r="DB179">
            <v>1.3340618392353174E-3</v>
          </cell>
          <cell r="DC179">
            <v>4.3258751925229046E-3</v>
          </cell>
          <cell r="DD179">
            <v>4.3299242570796039E-3</v>
          </cell>
          <cell r="DE179">
            <v>4.3406317150461206E-3</v>
          </cell>
          <cell r="DF179">
            <v>1.2414816335401685E-3</v>
          </cell>
          <cell r="DG179">
            <v>1.0956166395803711E-3</v>
          </cell>
          <cell r="DH179">
            <v>1.1538466503601629E-3</v>
          </cell>
          <cell r="DI179">
            <v>3.8529103908737657E-4</v>
          </cell>
          <cell r="DJ179">
            <v>3.7470802639360439E-4</v>
          </cell>
          <cell r="DK179">
            <v>3.8311706361915431E-4</v>
          </cell>
          <cell r="DL179">
            <v>1.0357790426411068E-2</v>
          </cell>
          <cell r="DM179">
            <v>1.1227859352889407E-2</v>
          </cell>
          <cell r="DN179">
            <v>1.0588435602601131E-2</v>
          </cell>
        </row>
        <row r="180">
          <cell r="BF180" t="str">
            <v>NMP</v>
          </cell>
          <cell r="BG180">
            <v>8.8889019950745256E-3</v>
          </cell>
          <cell r="BH180">
            <v>8.8751814461218836E-3</v>
          </cell>
          <cell r="BI180">
            <v>9.6307729355515279E-3</v>
          </cell>
          <cell r="BJ180">
            <v>9.3122865187517459E-3</v>
          </cell>
          <cell r="BK180">
            <v>9.3140926122974119E-3</v>
          </cell>
          <cell r="BL180">
            <v>9.630115968099786E-3</v>
          </cell>
          <cell r="BM180">
            <v>1.8332402502966778E-3</v>
          </cell>
          <cell r="BN180">
            <v>1.8441394733479232E-3</v>
          </cell>
          <cell r="BO180">
            <v>1.9591175952044194E-3</v>
          </cell>
          <cell r="BP180">
            <v>9.9539074390166543E-3</v>
          </cell>
          <cell r="BQ180">
            <v>9.9472290279894026E-3</v>
          </cell>
          <cell r="BR180">
            <v>1.0125892142547711E-2</v>
          </cell>
          <cell r="BS180">
            <v>3.373022294365765E-4</v>
          </cell>
          <cell r="BT180">
            <v>3.3839459202784374E-4</v>
          </cell>
          <cell r="BU180">
            <v>3.9631227117896796E-4</v>
          </cell>
          <cell r="BV180">
            <v>3.272240859779966E-3</v>
          </cell>
          <cell r="BW180">
            <v>3.3041158925274225E-3</v>
          </cell>
          <cell r="BX180">
            <v>3.510894404310151E-3</v>
          </cell>
          <cell r="BY180">
            <v>8.8731432361065163E-3</v>
          </cell>
          <cell r="BZ180">
            <v>8.8587713245764626E-3</v>
          </cell>
          <cell r="CA180">
            <v>9.69605482167369E-3</v>
          </cell>
          <cell r="CB180">
            <v>3.2748542365687275E-3</v>
          </cell>
          <cell r="CC180">
            <v>3.2792236364248355E-3</v>
          </cell>
          <cell r="CD180">
            <v>3.4261156673081133E-3</v>
          </cell>
          <cell r="CE180">
            <v>1.1381958790921416E-3</v>
          </cell>
          <cell r="CF180">
            <v>1.1423481205805103E-3</v>
          </cell>
          <cell r="CG180">
            <v>1.2353909691440919E-3</v>
          </cell>
          <cell r="CH180">
            <v>4.9374975695125941E-3</v>
          </cell>
          <cell r="CI180">
            <v>5.083433319203412E-3</v>
          </cell>
          <cell r="CJ180">
            <v>7.1339052693381597E-3</v>
          </cell>
          <cell r="CK180">
            <v>4.8463930343101962E-3</v>
          </cell>
          <cell r="CL180">
            <v>4.8486125918237449E-3</v>
          </cell>
          <cell r="CM180">
            <v>4.7039964769358912E-3</v>
          </cell>
          <cell r="CN180">
            <v>3.603447643884665E-4</v>
          </cell>
          <cell r="CO180">
            <v>3.6146101212170245E-4</v>
          </cell>
          <cell r="CP180">
            <v>4.190301123307425E-4</v>
          </cell>
          <cell r="CQ180">
            <v>9.9891532202690536E-2</v>
          </cell>
          <cell r="CR180">
            <v>9.9917338769728373E-2</v>
          </cell>
          <cell r="CS180">
            <v>9.9775036226425542E-2</v>
          </cell>
          <cell r="CT180">
            <v>2.7330625911521172E-4</v>
          </cell>
          <cell r="CU180">
            <v>2.7332337065018178E-4</v>
          </cell>
          <cell r="CV180">
            <v>2.9960744065498035E-4</v>
          </cell>
          <cell r="CW180">
            <v>2.1189558576074985E-3</v>
          </cell>
          <cell r="CX180">
            <v>2.1044262208572261E-3</v>
          </cell>
          <cell r="CY180">
            <v>2.160070094289172E-3</v>
          </cell>
          <cell r="CZ180">
            <v>2.1526976446848986E-3</v>
          </cell>
          <cell r="DA180">
            <v>2.1383920957245817E-3</v>
          </cell>
          <cell r="DB180">
            <v>2.1917044316001979E-3</v>
          </cell>
          <cell r="DC180">
            <v>7.5206222420487259E-3</v>
          </cell>
          <cell r="DD180">
            <v>7.5233788509771722E-3</v>
          </cell>
          <cell r="DE180">
            <v>7.838159123676431E-3</v>
          </cell>
          <cell r="DF180">
            <v>1.4960562105521475E-3</v>
          </cell>
          <cell r="DG180">
            <v>1.4922645654843695E-3</v>
          </cell>
          <cell r="DH180">
            <v>1.5921622989145772E-3</v>
          </cell>
          <cell r="DI180">
            <v>5.0130818885440629E-4</v>
          </cell>
          <cell r="DJ180">
            <v>5.010077280064889E-4</v>
          </cell>
          <cell r="DK180">
            <v>5.3614911474262911E-4</v>
          </cell>
          <cell r="DL180">
            <v>2.6659685399419139E-2</v>
          </cell>
          <cell r="DM180">
            <v>2.6694498092092345E-2</v>
          </cell>
          <cell r="DN180">
            <v>2.4877520474360995E-2</v>
          </cell>
        </row>
        <row r="181">
          <cell r="BF181" t="str">
            <v>LiPF6</v>
          </cell>
          <cell r="BG181">
            <v>1.91872895251902E-2</v>
          </cell>
          <cell r="BH181">
            <v>1.9344630443841403E-2</v>
          </cell>
          <cell r="BI181">
            <v>1.8629803565449521E-2</v>
          </cell>
          <cell r="BJ181">
            <v>1.8223484673359245E-2</v>
          </cell>
          <cell r="BK181">
            <v>1.8269980607135423E-2</v>
          </cell>
          <cell r="BL181">
            <v>1.8185833390279633E-2</v>
          </cell>
          <cell r="BM181">
            <v>7.8989953539813848E-3</v>
          </cell>
          <cell r="BN181">
            <v>8.000128385143232E-3</v>
          </cell>
          <cell r="BO181">
            <v>7.7324728727750742E-3</v>
          </cell>
          <cell r="BP181">
            <v>1.6427632802454926E-2</v>
          </cell>
          <cell r="BQ181">
            <v>1.6473330926111984E-2</v>
          </cell>
          <cell r="BR181">
            <v>1.6276555157686758E-2</v>
          </cell>
          <cell r="BS181">
            <v>5.5452733716798023E-3</v>
          </cell>
          <cell r="BT181">
            <v>6.2096003761210692E-3</v>
          </cell>
          <cell r="BU181">
            <v>4.3175822035076998E-3</v>
          </cell>
          <cell r="BV181">
            <v>1.0005684998578287E-2</v>
          </cell>
          <cell r="BW181">
            <v>1.0630425960930496E-2</v>
          </cell>
          <cell r="BX181">
            <v>9.1380231026543073E-3</v>
          </cell>
          <cell r="BY181">
            <v>1.9130923563867683E-2</v>
          </cell>
          <cell r="BZ181">
            <v>1.9290833906360133E-2</v>
          </cell>
          <cell r="CA181">
            <v>1.8556930093374949E-2</v>
          </cell>
          <cell r="CB181">
            <v>1.0656952204834468E-2</v>
          </cell>
          <cell r="CC181">
            <v>1.1080311834628938E-2</v>
          </cell>
          <cell r="CD181">
            <v>9.8671414551456133E-3</v>
          </cell>
          <cell r="CE181">
            <v>8.4505467203068747E-3</v>
          </cell>
          <cell r="CF181">
            <v>9.4198745797195987E-3</v>
          </cell>
          <cell r="CG181">
            <v>6.675027735221932E-3</v>
          </cell>
          <cell r="CH181">
            <v>3.348869034796096E-2</v>
          </cell>
          <cell r="CI181">
            <v>3.3537689471260353E-2</v>
          </cell>
          <cell r="CJ181">
            <v>3.5542091858204596E-2</v>
          </cell>
          <cell r="CK181">
            <v>2.6976103842592036E-2</v>
          </cell>
          <cell r="CL181">
            <v>2.7030640457874754E-2</v>
          </cell>
          <cell r="CM181">
            <v>2.6958187858137035E-2</v>
          </cell>
          <cell r="CN181">
            <v>5.5178774447716648E-3</v>
          </cell>
          <cell r="CO181">
            <v>6.1714518570723815E-3</v>
          </cell>
          <cell r="CP181">
            <v>4.3105747793407362E-3</v>
          </cell>
          <cell r="CQ181">
            <v>5.369417675469685E-2</v>
          </cell>
          <cell r="CR181">
            <v>5.4119088591859973E-2</v>
          </cell>
          <cell r="CS181">
            <v>5.3158942249509976E-2</v>
          </cell>
          <cell r="CT181">
            <v>8.2341076604021349E-3</v>
          </cell>
          <cell r="CU181">
            <v>8.5914391139161848E-3</v>
          </cell>
          <cell r="CV181">
            <v>7.5708527440953629E-3</v>
          </cell>
          <cell r="CW181">
            <v>6.5653607716116766E-3</v>
          </cell>
          <cell r="CX181">
            <v>6.79639295061566E-3</v>
          </cell>
          <cell r="CY181">
            <v>5.8993432532591858E-3</v>
          </cell>
          <cell r="CZ181">
            <v>6.605274796527184E-3</v>
          </cell>
          <cell r="DA181">
            <v>6.8374768375112681E-3</v>
          </cell>
          <cell r="DB181">
            <v>5.9405136332490458E-3</v>
          </cell>
          <cell r="DC181">
            <v>1.6342464231815165E-2</v>
          </cell>
          <cell r="DD181">
            <v>1.6759270156647601E-2</v>
          </cell>
          <cell r="DE181">
            <v>1.5590703031513694E-2</v>
          </cell>
          <cell r="DF181">
            <v>6.7726912172539353E-3</v>
          </cell>
          <cell r="DG181">
            <v>6.7408371501636094E-3</v>
          </cell>
          <cell r="DH181">
            <v>6.755247492876597E-3</v>
          </cell>
          <cell r="DI181">
            <v>4.5587217580905113E-3</v>
          </cell>
          <cell r="DJ181">
            <v>5.0859495050348839E-3</v>
          </cell>
          <cell r="DK181">
            <v>3.5755626655494346E-3</v>
          </cell>
          <cell r="DL181">
            <v>3.762542530666823E-2</v>
          </cell>
          <cell r="DM181">
            <v>3.6378188317989925E-2</v>
          </cell>
          <cell r="DN181">
            <v>4.0310581477884758E-2</v>
          </cell>
        </row>
        <row r="182">
          <cell r="BF182" t="str">
            <v>EC</v>
          </cell>
          <cell r="BG182">
            <v>2.71139758869082E-3</v>
          </cell>
          <cell r="BH182">
            <v>2.8067665008955425E-3</v>
          </cell>
          <cell r="BI182">
            <v>2.5342838945963354E-3</v>
          </cell>
          <cell r="BJ182">
            <v>4.6358257351778367E-3</v>
          </cell>
          <cell r="BK182">
            <v>4.656924047304477E-3</v>
          </cell>
          <cell r="BL182">
            <v>4.5966431555140765E-3</v>
          </cell>
          <cell r="BM182">
            <v>5.6660886186079261E-4</v>
          </cell>
          <cell r="BN182">
            <v>6.2437548226424973E-4</v>
          </cell>
          <cell r="BO182">
            <v>4.5932799539722996E-4</v>
          </cell>
          <cell r="BP182">
            <v>4.8138640961078432E-3</v>
          </cell>
          <cell r="BQ182">
            <v>4.8919902659124298E-3</v>
          </cell>
          <cell r="BR182">
            <v>4.668772637899327E-3</v>
          </cell>
          <cell r="BS182">
            <v>2.7870997873946602E-4</v>
          </cell>
          <cell r="BT182">
            <v>2.8140815872000174E-4</v>
          </cell>
          <cell r="BU182">
            <v>2.7369907306132833E-4</v>
          </cell>
          <cell r="BV182">
            <v>8.3893861664239243E-4</v>
          </cell>
          <cell r="BW182">
            <v>8.6394272903229192E-4</v>
          </cell>
          <cell r="BX182">
            <v>7.9250240791829327E-4</v>
          </cell>
          <cell r="BY182">
            <v>2.7727719395413508E-3</v>
          </cell>
          <cell r="BZ182">
            <v>2.8685926373398863E-3</v>
          </cell>
          <cell r="CA182">
            <v>2.5948192150583574E-3</v>
          </cell>
          <cell r="CB182">
            <v>1.1399408155848274E-3</v>
          </cell>
          <cell r="CC182">
            <v>1.1670409458256273E-3</v>
          </cell>
          <cell r="CD182">
            <v>1.0896120022804846E-3</v>
          </cell>
          <cell r="CE182">
            <v>4.0452902187288771E-4</v>
          </cell>
          <cell r="CF182">
            <v>4.1414733116516118E-4</v>
          </cell>
          <cell r="CG182">
            <v>3.866664474729513E-4</v>
          </cell>
          <cell r="CH182">
            <v>2.8431990202970694E-3</v>
          </cell>
          <cell r="CI182">
            <v>2.19943389888535E-3</v>
          </cell>
          <cell r="CJ182">
            <v>4.0387628172045475E-3</v>
          </cell>
          <cell r="CK182">
            <v>1.6582448011849347E-3</v>
          </cell>
          <cell r="CL182">
            <v>1.6245396241182084E-3</v>
          </cell>
          <cell r="CM182">
            <v>1.7208401300231413E-3</v>
          </cell>
          <cell r="CN182">
            <v>2.7460253951209275E-4</v>
          </cell>
          <cell r="CO182">
            <v>2.7734913219858777E-4</v>
          </cell>
          <cell r="CP182">
            <v>2.6950172452288766E-4</v>
          </cell>
          <cell r="CQ182">
            <v>1.1288093950369759E-3</v>
          </cell>
          <cell r="CR182">
            <v>1.1463257006703476E-3</v>
          </cell>
          <cell r="CS182">
            <v>1.0962791131464288E-3</v>
          </cell>
          <cell r="CT182">
            <v>1.6133196491746344E-4</v>
          </cell>
          <cell r="CU182">
            <v>1.6228852587691134E-4</v>
          </cell>
          <cell r="CV182">
            <v>1.5955549456420318E-4</v>
          </cell>
          <cell r="CW182">
            <v>6.9873589379979202E-4</v>
          </cell>
          <cell r="CX182">
            <v>7.5441950079988863E-4</v>
          </cell>
          <cell r="CY182">
            <v>5.9532348079961283E-4</v>
          </cell>
          <cell r="CZ182">
            <v>7.2996929641061525E-4</v>
          </cell>
          <cell r="DA182">
            <v>7.8525389332594368E-4</v>
          </cell>
          <cell r="DB182">
            <v>6.2729790213929119E-4</v>
          </cell>
          <cell r="DC182">
            <v>1.1102294933494693E-3</v>
          </cell>
          <cell r="DD182">
            <v>1.1767951236798496E-3</v>
          </cell>
          <cell r="DE182">
            <v>9.8660760845019194E-4</v>
          </cell>
          <cell r="DF182">
            <v>3.8974768939945595E-4</v>
          </cell>
          <cell r="DG182">
            <v>4.2210926304162938E-4</v>
          </cell>
          <cell r="DH182">
            <v>3.2964762406399094E-4</v>
          </cell>
          <cell r="DI182">
            <v>2.0890493721077908E-4</v>
          </cell>
          <cell r="DJ182">
            <v>2.1005028549566819E-4</v>
          </cell>
          <cell r="DK182">
            <v>2.0677786182455646E-4</v>
          </cell>
          <cell r="DL182">
            <v>3.5071191462557323E-3</v>
          </cell>
          <cell r="DM182">
            <v>3.4708743459439667E-3</v>
          </cell>
          <cell r="DN182">
            <v>3.5744309182632965E-3</v>
          </cell>
        </row>
        <row r="183">
          <cell r="BF183" t="str">
            <v>DMC</v>
          </cell>
          <cell r="BG183">
            <v>3.3550133555609457E-3</v>
          </cell>
          <cell r="BH183">
            <v>3.6665568117576442E-3</v>
          </cell>
          <cell r="BI183">
            <v>2.4287981579070314E-3</v>
          </cell>
          <cell r="BJ183">
            <v>5.7390616781112253E-3</v>
          </cell>
          <cell r="BK183">
            <v>6.5079460935643036E-3</v>
          </cell>
          <cell r="BL183">
            <v>4.3724810709131791E-3</v>
          </cell>
          <cell r="BM183">
            <v>7.3431303293016164E-4</v>
          </cell>
          <cell r="BN183">
            <v>8.714424424899499E-4</v>
          </cell>
          <cell r="BO183">
            <v>5.0294007563571319E-4</v>
          </cell>
          <cell r="BP183">
            <v>6.0426044111402365E-3</v>
          </cell>
          <cell r="BQ183">
            <v>6.7972753088238799E-3</v>
          </cell>
          <cell r="BR183">
            <v>4.5505994142724087E-3</v>
          </cell>
          <cell r="BS183">
            <v>3.4962308531609498E-4</v>
          </cell>
          <cell r="BT183">
            <v>4.0019777736426961E-4</v>
          </cell>
          <cell r="BU183">
            <v>2.6344061505318339E-4</v>
          </cell>
          <cell r="BV183">
            <v>9.8522783496851054E-4</v>
          </cell>
          <cell r="BW183">
            <v>1.301816427162833E-3</v>
          </cell>
          <cell r="BX183">
            <v>7.7334034162207716E-4</v>
          </cell>
          <cell r="BY183">
            <v>3.4214762983439144E-3</v>
          </cell>
          <cell r="BZ183">
            <v>3.7359404663887849E-3</v>
          </cell>
          <cell r="CA183">
            <v>2.4746966865260228E-3</v>
          </cell>
          <cell r="CB183">
            <v>1.4318377863297505E-3</v>
          </cell>
          <cell r="CC183">
            <v>1.6275208292040042E-3</v>
          </cell>
          <cell r="CD183">
            <v>1.0628457310153216E-3</v>
          </cell>
          <cell r="CE183">
            <v>5.0522008609072734E-4</v>
          </cell>
          <cell r="CF183">
            <v>5.9102862057390819E-4</v>
          </cell>
          <cell r="CG183">
            <v>3.7738084057780893E-4</v>
          </cell>
          <cell r="CH183">
            <v>2.9515665736374315E-3</v>
          </cell>
          <cell r="CI183">
            <v>4.3862583871561818E-3</v>
          </cell>
          <cell r="CJ183">
            <v>3.0910406745578542E-3</v>
          </cell>
          <cell r="CK183">
            <v>2.0341836427077591E-3</v>
          </cell>
          <cell r="CL183">
            <v>2.2825017210682929E-3</v>
          </cell>
          <cell r="CM183">
            <v>1.6605106235604596E-3</v>
          </cell>
          <cell r="CN183">
            <v>3.453189759710807E-4</v>
          </cell>
          <cell r="CO183">
            <v>3.9550204227420269E-4</v>
          </cell>
          <cell r="CP183">
            <v>2.6040056001778842E-4</v>
          </cell>
          <cell r="CQ183">
            <v>1.1734213921968531E-3</v>
          </cell>
          <cell r="CR183">
            <v>1.4827869225350263E-3</v>
          </cell>
          <cell r="CS183">
            <v>9.24158920975669E-4</v>
          </cell>
          <cell r="CT183">
            <v>2.0488817371107953E-4</v>
          </cell>
          <cell r="CU183">
            <v>2.3149413450396662E-4</v>
          </cell>
          <cell r="CV183">
            <v>1.55908292179151E-4</v>
          </cell>
          <cell r="CW183">
            <v>1.0256914274933086E-3</v>
          </cell>
          <cell r="CX183">
            <v>1.0359153468697104E-3</v>
          </cell>
          <cell r="CY183">
            <v>6.9821583417721165E-4</v>
          </cell>
          <cell r="CZ183">
            <v>1.1082966618068107E-3</v>
          </cell>
          <cell r="DA183">
            <v>1.130886264306141E-3</v>
          </cell>
          <cell r="DB183">
            <v>7.6229126265337204E-4</v>
          </cell>
          <cell r="DC183">
            <v>1.8190620799712993E-3</v>
          </cell>
          <cell r="DD183">
            <v>2.0777228391894637E-3</v>
          </cell>
          <cell r="DE183">
            <v>1.3642482359654845E-3</v>
          </cell>
          <cell r="DF183">
            <v>5.2036231982036964E-4</v>
          </cell>
          <cell r="DG183">
            <v>5.523828108291134E-4</v>
          </cell>
          <cell r="DH183">
            <v>3.6036121631291378E-4</v>
          </cell>
          <cell r="DI183">
            <v>2.4526760850027775E-4</v>
          </cell>
          <cell r="DJ183">
            <v>2.7408017235965623E-4</v>
          </cell>
          <cell r="DK183">
            <v>1.8649836755520879E-4</v>
          </cell>
          <cell r="DL183">
            <v>3.7986601479496345E-3</v>
          </cell>
          <cell r="DM183">
            <v>4.5057020027118207E-3</v>
          </cell>
          <cell r="DN183">
            <v>2.9640060578741143E-3</v>
          </cell>
        </row>
        <row r="184">
          <cell r="BF184" t="str">
            <v>Al</v>
          </cell>
          <cell r="BG184">
            <v>0.13730298962365142</v>
          </cell>
          <cell r="BH184">
            <v>3.4775845782194975E-2</v>
          </cell>
          <cell r="BI184">
            <v>0.1377026459875183</v>
          </cell>
          <cell r="BJ184">
            <v>0.11017908712557843</v>
          </cell>
          <cell r="BK184">
            <v>4.0383005098637882E-2</v>
          </cell>
          <cell r="BL184">
            <v>0.11171764833924344</v>
          </cell>
          <cell r="BM184">
            <v>5.1440258934127625E-2</v>
          </cell>
          <cell r="BN184">
            <v>1.4642339990655574E-2</v>
          </cell>
          <cell r="BO184">
            <v>5.4415404682364124E-2</v>
          </cell>
          <cell r="BP184">
            <v>0.10943139881272888</v>
          </cell>
          <cell r="BQ184">
            <v>2.9082693805281768E-2</v>
          </cell>
          <cell r="BR184">
            <v>0.11091028490450054</v>
          </cell>
          <cell r="BS184">
            <v>6.1853583990153602E-2</v>
          </cell>
          <cell r="BT184">
            <v>8.4402404582035809E-2</v>
          </cell>
          <cell r="BU184">
            <v>6.1991266200489913E-2</v>
          </cell>
          <cell r="BV184">
            <v>5.8719137968883145E-2</v>
          </cell>
          <cell r="BW184">
            <v>1.7647282771217455E-2</v>
          </cell>
          <cell r="BX184">
            <v>6.2008213441271082E-2</v>
          </cell>
          <cell r="BY184">
            <v>0.13802276980107542</v>
          </cell>
          <cell r="BZ184">
            <v>3.4823314123498393E-2</v>
          </cell>
          <cell r="CA184">
            <v>0.13830167382548109</v>
          </cell>
          <cell r="CB184">
            <v>0.21585258219903844</v>
          </cell>
          <cell r="CC184">
            <v>0.10052456404311408</v>
          </cell>
          <cell r="CD184">
            <v>0.21630994643361318</v>
          </cell>
          <cell r="CE184">
            <v>2.4995164298015311E-2</v>
          </cell>
          <cell r="CF184">
            <v>1.541220197779798E-2</v>
          </cell>
          <cell r="CG184">
            <v>2.5533379571943529E-2</v>
          </cell>
          <cell r="CH184">
            <v>5.6410341162382326E-2</v>
          </cell>
          <cell r="CI184">
            <v>3.2101225698683664E-2</v>
          </cell>
          <cell r="CJ184">
            <v>5.8158877430930234E-2</v>
          </cell>
          <cell r="CK184">
            <v>3.7586490226694316E-2</v>
          </cell>
          <cell r="CL184">
            <v>1.99045115563143E-2</v>
          </cell>
          <cell r="CM184">
            <v>3.8839964401791639E-2</v>
          </cell>
          <cell r="CN184">
            <v>5.7302784977155324E-2</v>
          </cell>
          <cell r="CO184">
            <v>7.7219968417775633E-2</v>
          </cell>
          <cell r="CP184">
            <v>5.7446361103556991E-2</v>
          </cell>
          <cell r="CQ184">
            <v>4.9543163919923854E-2</v>
          </cell>
          <cell r="CR184">
            <v>1.3192622855153645E-2</v>
          </cell>
          <cell r="CS184">
            <v>5.2027149195812507E-2</v>
          </cell>
          <cell r="CT184">
            <v>2.7535605534698034E-2</v>
          </cell>
          <cell r="CU184">
            <v>1.5200047801186049E-2</v>
          </cell>
          <cell r="CV184">
            <v>2.7496658025402541E-2</v>
          </cell>
          <cell r="CW184">
            <v>5.2715881457213974E-2</v>
          </cell>
          <cell r="CX184">
            <v>1.2508842137207413E-2</v>
          </cell>
          <cell r="CY184">
            <v>5.2500387395781972E-2</v>
          </cell>
          <cell r="CZ184">
            <v>5.2571938965688333E-2</v>
          </cell>
          <cell r="DA184">
            <v>1.2625621029701684E-2</v>
          </cell>
          <cell r="DB184">
            <v>5.2366612992732417E-2</v>
          </cell>
          <cell r="DC184">
            <v>7.440222975146743E-2</v>
          </cell>
          <cell r="DD184">
            <v>2.8027029117978195E-2</v>
          </cell>
          <cell r="DE184">
            <v>7.4939292899166926E-2</v>
          </cell>
          <cell r="DF184">
            <v>3.5070327519650155E-2</v>
          </cell>
          <cell r="DG184">
            <v>1.2191202529024815E-2</v>
          </cell>
          <cell r="DH184">
            <v>3.5147223171934423E-2</v>
          </cell>
          <cell r="DI184">
            <v>4.370714919411464E-3</v>
          </cell>
          <cell r="DJ184">
            <v>5.5943603423647412E-3</v>
          </cell>
          <cell r="DK184">
            <v>4.3818738101167242E-3</v>
          </cell>
          <cell r="DL184">
            <v>0.10750388474891208</v>
          </cell>
          <cell r="DM184">
            <v>0.13224581067351476</v>
          </cell>
          <cell r="DN184">
            <v>0.11034496126220021</v>
          </cell>
        </row>
        <row r="185">
          <cell r="BF185" t="str">
            <v>Cu</v>
          </cell>
          <cell r="BG185">
            <v>3.2604919548853105E-2</v>
          </cell>
          <cell r="BH185">
            <v>1.7110248941714024E-2</v>
          </cell>
          <cell r="BI185">
            <v>3.0304915630754953E-2</v>
          </cell>
          <cell r="BJ185">
            <v>3.5697505969050941E-2</v>
          </cell>
          <cell r="BK185">
            <v>2.0736646227988442E-2</v>
          </cell>
          <cell r="BL185">
            <v>3.5101667563037876E-2</v>
          </cell>
          <cell r="BM185">
            <v>5.1873606973031922E-2</v>
          </cell>
          <cell r="BN185">
            <v>1.872159565983984E-2</v>
          </cell>
          <cell r="BO185">
            <v>5.0750646797962741E-2</v>
          </cell>
          <cell r="BP185">
            <v>2.9284323540515807E-2</v>
          </cell>
          <cell r="BQ185">
            <v>1.6157139318817168E-2</v>
          </cell>
          <cell r="BR185">
            <v>2.8480136209634566E-2</v>
          </cell>
          <cell r="BS185">
            <v>0.34316835505747384</v>
          </cell>
          <cell r="BT185">
            <v>0.1995659291907716</v>
          </cell>
          <cell r="BU185">
            <v>0.33384427038991737</v>
          </cell>
          <cell r="BV185">
            <v>0.24264199028524974</v>
          </cell>
          <cell r="BW185">
            <v>0.14270028995075471</v>
          </cell>
          <cell r="BX185">
            <v>0.23679534080870238</v>
          </cell>
          <cell r="BY185">
            <v>3.27104058379072E-2</v>
          </cell>
          <cell r="BZ185">
            <v>1.7108968258598291E-2</v>
          </cell>
          <cell r="CA185">
            <v>3.0323917011080035E-2</v>
          </cell>
          <cell r="CB185">
            <v>0.13575016497689321</v>
          </cell>
          <cell r="CC185">
            <v>7.6112921090386379E-2</v>
          </cell>
          <cell r="CD185">
            <v>0.13209889725083618</v>
          </cell>
          <cell r="CE185">
            <v>0.35380435438532654</v>
          </cell>
          <cell r="CF185">
            <v>0.19080068976906897</v>
          </cell>
          <cell r="CG185">
            <v>0.34530886219679496</v>
          </cell>
          <cell r="CH185">
            <v>5.2074031950504078E-2</v>
          </cell>
          <cell r="CI185">
            <v>3.8190613528624996E-2</v>
          </cell>
          <cell r="CJ185">
            <v>5.9279440391722081E-2</v>
          </cell>
          <cell r="CK185">
            <v>0.232681769378386</v>
          </cell>
          <cell r="CL185">
            <v>0.1374751393725174</v>
          </cell>
          <cell r="CM185">
            <v>0.22507150742303575</v>
          </cell>
          <cell r="CN185">
            <v>0.32775369098248952</v>
          </cell>
          <cell r="CO185">
            <v>0.18848457186110334</v>
          </cell>
          <cell r="CP185">
            <v>0.31898111932061007</v>
          </cell>
          <cell r="CQ185">
            <v>5.0360402112027775E-2</v>
          </cell>
          <cell r="CR185">
            <v>3.1043826271558234E-2</v>
          </cell>
          <cell r="CS185">
            <v>4.9863261603615629E-2</v>
          </cell>
          <cell r="CT185">
            <v>0.12282589631848506</v>
          </cell>
          <cell r="CU185">
            <v>7.2474650082581027E-2</v>
          </cell>
          <cell r="CV185">
            <v>0.11967310268418717</v>
          </cell>
          <cell r="CW185">
            <v>4.3388602195747486E-2</v>
          </cell>
          <cell r="CX185">
            <v>2.4524413522573507E-2</v>
          </cell>
          <cell r="CY185">
            <v>4.104362918493859E-2</v>
          </cell>
          <cell r="CZ185">
            <v>4.3708412525513808E-2</v>
          </cell>
          <cell r="DA185">
            <v>2.4724967989967452E-2</v>
          </cell>
          <cell r="DB185">
            <v>4.138164487033924E-2</v>
          </cell>
          <cell r="DC185">
            <v>8.5354045677457469E-2</v>
          </cell>
          <cell r="DD185">
            <v>5.0213052099579575E-2</v>
          </cell>
          <cell r="DE185">
            <v>8.321941530862087E-2</v>
          </cell>
          <cell r="DF185">
            <v>4.7308798552513444E-2</v>
          </cell>
          <cell r="DG185">
            <v>1.1534821846493371E-2</v>
          </cell>
          <cell r="DH185">
            <v>4.6462031313486682E-2</v>
          </cell>
          <cell r="DI185">
            <v>0.11388401267100459</v>
          </cell>
          <cell r="DJ185">
            <v>1.676999516784489E-2</v>
          </cell>
          <cell r="DK185">
            <v>0.11365475174607753</v>
          </cell>
          <cell r="DL185">
            <v>0.12414866466728298</v>
          </cell>
          <cell r="DM185">
            <v>7.649450072924277E-2</v>
          </cell>
          <cell r="DN185">
            <v>0.12199797782999701</v>
          </cell>
        </row>
        <row r="186">
          <cell r="BF186" t="str">
            <v>Steel</v>
          </cell>
          <cell r="BG186">
            <v>6.7863451883050222E-4</v>
          </cell>
          <cell r="BH186">
            <v>2.9898022421167078E-4</v>
          </cell>
          <cell r="BI186">
            <v>6.7863451883050222E-4</v>
          </cell>
          <cell r="BJ186">
            <v>6.0277676220324189E-4</v>
          </cell>
          <cell r="BK186">
            <v>2.9333282183534965E-4</v>
          </cell>
          <cell r="BL186">
            <v>6.0277676220324189E-4</v>
          </cell>
          <cell r="BM186">
            <v>2.0700200008214747E-4</v>
          </cell>
          <cell r="BN186">
            <v>9.9677483009174515E-5</v>
          </cell>
          <cell r="BO186">
            <v>2.0700200008214747E-4</v>
          </cell>
          <cell r="BP186">
            <v>6.0422189006221084E-4</v>
          </cell>
          <cell r="BQ186">
            <v>2.8123873814120371E-4</v>
          </cell>
          <cell r="BR186">
            <v>6.0422189006221084E-4</v>
          </cell>
          <cell r="BS186">
            <v>1.0418259911836023E-4</v>
          </cell>
          <cell r="BT186">
            <v>6.4448142556836063E-5</v>
          </cell>
          <cell r="BU186">
            <v>1.0418259911836023E-4</v>
          </cell>
          <cell r="BV186">
            <v>3.6883207208308785E-4</v>
          </cell>
          <cell r="BW186">
            <v>1.6529137491713575E-4</v>
          </cell>
          <cell r="BX186">
            <v>3.6883207208308785E-4</v>
          </cell>
          <cell r="BY186">
            <v>6.7961486441612694E-4</v>
          </cell>
          <cell r="BZ186">
            <v>2.9916220209474183E-4</v>
          </cell>
          <cell r="CA186">
            <v>6.7961486441612694E-4</v>
          </cell>
          <cell r="CB186">
            <v>4.4046033367631434E-3</v>
          </cell>
          <cell r="CC186">
            <v>3.807425539345306E-3</v>
          </cell>
          <cell r="CD186">
            <v>4.4046033367631434E-3</v>
          </cell>
          <cell r="CE186">
            <v>9.4457702866625396E-5</v>
          </cell>
          <cell r="CF186">
            <v>5.0686248153307387E-5</v>
          </cell>
          <cell r="CG186">
            <v>9.4457702866625396E-5</v>
          </cell>
          <cell r="CH186">
            <v>5.6583732980539276E-4</v>
          </cell>
          <cell r="CI186">
            <v>4.2755917435170738E-4</v>
          </cell>
          <cell r="CJ186">
            <v>5.6583732980539276E-4</v>
          </cell>
          <cell r="CK186">
            <v>5.2914574272579467E-4</v>
          </cell>
          <cell r="CL186">
            <v>2.2761244052664189E-4</v>
          </cell>
          <cell r="CM186">
            <v>5.2914574272579467E-4</v>
          </cell>
          <cell r="CN186">
            <v>1.0914436889284342E-4</v>
          </cell>
          <cell r="CO186">
            <v>6.6131231596261382E-5</v>
          </cell>
          <cell r="CP186">
            <v>1.0914436889284342E-4</v>
          </cell>
          <cell r="CQ186">
            <v>3.860633479964772E-4</v>
          </cell>
          <cell r="CR186">
            <v>1.3691835124585324E-4</v>
          </cell>
          <cell r="CS186">
            <v>3.860633479964772E-4</v>
          </cell>
          <cell r="CT186">
            <v>3.9497253958091088E-4</v>
          </cell>
          <cell r="CU186">
            <v>1.3977569383885694E-4</v>
          </cell>
          <cell r="CV186">
            <v>3.9497253958091088E-4</v>
          </cell>
          <cell r="CW186">
            <v>2.5618654466147428E-4</v>
          </cell>
          <cell r="CX186">
            <v>1.279220623495646E-4</v>
          </cell>
          <cell r="CY186">
            <v>2.5618654466147428E-4</v>
          </cell>
          <cell r="CZ186">
            <v>2.7218009631425053E-4</v>
          </cell>
          <cell r="DA186">
            <v>1.3427786043295311E-4</v>
          </cell>
          <cell r="DB186">
            <v>2.7218009631425053E-4</v>
          </cell>
          <cell r="DC186">
            <v>3.4990339493462313E-4</v>
          </cell>
          <cell r="DD186">
            <v>1.9172075041372214E-4</v>
          </cell>
          <cell r="DE186">
            <v>3.4990339493462313E-4</v>
          </cell>
          <cell r="DF186">
            <v>1.0307598988951667E-4</v>
          </cell>
          <cell r="DG186">
            <v>4.9464722248275597E-5</v>
          </cell>
          <cell r="DH186">
            <v>1.0307598988951667E-4</v>
          </cell>
          <cell r="DI186">
            <v>3.3472514662140176E-5</v>
          </cell>
          <cell r="DJ186">
            <v>1.8639204519546354E-5</v>
          </cell>
          <cell r="DK186">
            <v>3.3472514662140176E-5</v>
          </cell>
          <cell r="DL186">
            <v>1.0904556372420952E-3</v>
          </cell>
          <cell r="DM186">
            <v>6.6612129676291859E-4</v>
          </cell>
          <cell r="DN186">
            <v>1.0904556372420952E-3</v>
          </cell>
        </row>
        <row r="187">
          <cell r="BF187" t="str">
            <v>Li2CO3</v>
          </cell>
          <cell r="BG187">
            <v>3.1828679681833593E-3</v>
          </cell>
          <cell r="BH187">
            <v>3.0169835759683342E-3</v>
          </cell>
          <cell r="BI187">
            <v>2.9597631323893146E-3</v>
          </cell>
          <cell r="BJ187">
            <v>3.0420460905511851E-3</v>
          </cell>
          <cell r="BK187">
            <v>3.0962875233731956E-3</v>
          </cell>
          <cell r="BL187">
            <v>2.9807265445524244E-3</v>
          </cell>
          <cell r="BM187">
            <v>1.55143463848471E-3</v>
          </cell>
          <cell r="BN187">
            <v>1.3440922420114849E-3</v>
          </cell>
          <cell r="BO187">
            <v>2.0004820268152233E-3</v>
          </cell>
          <cell r="BP187">
            <v>2.9402497029487411E-3</v>
          </cell>
          <cell r="BQ187">
            <v>2.8992656180750133E-3</v>
          </cell>
          <cell r="BR187">
            <v>2.8695350379730959E-3</v>
          </cell>
          <cell r="BS187">
            <v>5.6211555750860706E-4</v>
          </cell>
          <cell r="BT187">
            <v>5.6548042616967793E-4</v>
          </cell>
          <cell r="BU187">
            <v>5.6261185879881437E-4</v>
          </cell>
          <cell r="BV187">
            <v>3.7223245462503149E-3</v>
          </cell>
          <cell r="BW187">
            <v>3.8915990468245012E-3</v>
          </cell>
          <cell r="BX187">
            <v>3.802920162319793E-3</v>
          </cell>
          <cell r="BY187">
            <v>3.1833935504282083E-3</v>
          </cell>
          <cell r="BZ187">
            <v>3.0111308861595063E-3</v>
          </cell>
          <cell r="CA187">
            <v>2.9516268533554815E-3</v>
          </cell>
          <cell r="CB187">
            <v>5.0791015389638813E-3</v>
          </cell>
          <cell r="CC187">
            <v>5.0629657365021605E-3</v>
          </cell>
          <cell r="CD187">
            <v>5.0612288668491065E-3</v>
          </cell>
          <cell r="CE187">
            <v>1.3819059234843781E-3</v>
          </cell>
          <cell r="CF187">
            <v>1.3947255484070907E-3</v>
          </cell>
          <cell r="CG187">
            <v>1.3822838461942091E-3</v>
          </cell>
          <cell r="CH187">
            <v>2.3975742571426179E-3</v>
          </cell>
          <cell r="CI187">
            <v>4.277796585966563E-3</v>
          </cell>
          <cell r="CJ187">
            <v>2.1261708031703997E-3</v>
          </cell>
          <cell r="CK187">
            <v>1.6790305536876399E-2</v>
          </cell>
          <cell r="CL187">
            <v>1.6826064218449645E-2</v>
          </cell>
          <cell r="CM187">
            <v>1.6785649188249058E-2</v>
          </cell>
          <cell r="CN187">
            <v>5.6090736648619591E-4</v>
          </cell>
          <cell r="CO187">
            <v>5.6441900096622615E-4</v>
          </cell>
          <cell r="CP187">
            <v>5.6154662778771429E-4</v>
          </cell>
          <cell r="CQ187">
            <v>3.715152244655865E-2</v>
          </cell>
          <cell r="CR187">
            <v>3.7306819732589556E-2</v>
          </cell>
          <cell r="CS187">
            <v>3.7210093547898032E-2</v>
          </cell>
          <cell r="CT187">
            <v>3.6493609137866381E-2</v>
          </cell>
          <cell r="CU187">
            <v>3.6494310425348946E-2</v>
          </cell>
          <cell r="CV187">
            <v>3.6492369112923535E-2</v>
          </cell>
          <cell r="CW187">
            <v>1.8563250224731781E-3</v>
          </cell>
          <cell r="CX187">
            <v>1.6539486160687075E-3</v>
          </cell>
          <cell r="CY187">
            <v>1.8172247105150852E-3</v>
          </cell>
          <cell r="CZ187">
            <v>1.8628539787507864E-3</v>
          </cell>
          <cell r="DA187">
            <v>1.6632327029604556E-3</v>
          </cell>
          <cell r="DB187">
            <v>1.8247340678519352E-3</v>
          </cell>
          <cell r="DC187">
            <v>2.6223466936052724E-3</v>
          </cell>
          <cell r="DD187">
            <v>2.6881775798105073E-3</v>
          </cell>
          <cell r="DE187">
            <v>2.7535273578930455E-3</v>
          </cell>
          <cell r="DF187">
            <v>1.1249759958742403E-3</v>
          </cell>
          <cell r="DG187">
            <v>1.0592120422591746E-3</v>
          </cell>
          <cell r="DH187">
            <v>1.1023229597834411E-3</v>
          </cell>
          <cell r="DI187">
            <v>3.6039586021377495E-4</v>
          </cell>
          <cell r="DJ187">
            <v>3.5772323778283721E-4</v>
          </cell>
          <cell r="DK187">
            <v>3.5861817161103132E-4</v>
          </cell>
          <cell r="DL187">
            <v>8.5637115615528961E-3</v>
          </cell>
          <cell r="DM187">
            <v>8.9349925912771064E-3</v>
          </cell>
          <cell r="DN187">
            <v>8.6696620907777324E-3</v>
          </cell>
        </row>
        <row r="188">
          <cell r="BF188" t="str">
            <v>LiOH</v>
          </cell>
          <cell r="BG188">
            <v>1.6241173674995737E-2</v>
          </cell>
          <cell r="BH188">
            <v>1.5345263588811057E-2</v>
          </cell>
          <cell r="BI188">
            <v>1.5117006371515444E-2</v>
          </cell>
          <cell r="BJ188">
            <v>1.29444024054268E-2</v>
          </cell>
          <cell r="BK188">
            <v>1.3199234583593414E-2</v>
          </cell>
          <cell r="BL188">
            <v>1.263797255893522E-2</v>
          </cell>
          <cell r="BM188">
            <v>6.2156855796356323E-3</v>
          </cell>
          <cell r="BN188">
            <v>5.156599854475627E-3</v>
          </cell>
          <cell r="BO188">
            <v>8.4822114719570029E-3</v>
          </cell>
          <cell r="BP188">
            <v>1.2648406022502104E-2</v>
          </cell>
          <cell r="BQ188">
            <v>1.2400578506226192E-2</v>
          </cell>
          <cell r="BR188">
            <v>1.2298715242478111E-2</v>
          </cell>
          <cell r="BS188">
            <v>2.1572729405880333E-3</v>
          </cell>
          <cell r="BT188">
            <v>2.169869203232195E-3</v>
          </cell>
          <cell r="BU188">
            <v>2.1623665485916419E-3</v>
          </cell>
          <cell r="BV188">
            <v>1.2161409463592569E-2</v>
          </cell>
          <cell r="BW188">
            <v>1.2921436651654678E-2</v>
          </cell>
          <cell r="BX188">
            <v>1.263181761779544E-2</v>
          </cell>
          <cell r="BY188">
            <v>1.619050366826625E-2</v>
          </cell>
          <cell r="BZ188">
            <v>1.5262427391630506E-2</v>
          </cell>
          <cell r="CA188">
            <v>1.5021845956154392E-2</v>
          </cell>
          <cell r="CB188">
            <v>1.6879800631624298E-2</v>
          </cell>
          <cell r="CC188">
            <v>1.6758592902939889E-2</v>
          </cell>
          <cell r="CD188">
            <v>1.6807134552007046E-2</v>
          </cell>
          <cell r="CE188">
            <v>4.997229343691712E-3</v>
          </cell>
          <cell r="CF188">
            <v>5.0476474406472259E-3</v>
          </cell>
          <cell r="CG188">
            <v>5.0067988643860088E-3</v>
          </cell>
          <cell r="CH188">
            <v>9.6398073111946241E-3</v>
          </cell>
          <cell r="CI188">
            <v>1.9340017495303504E-2</v>
          </cell>
          <cell r="CJ188">
            <v>8.2415307909467894E-3</v>
          </cell>
          <cell r="CK188">
            <v>5.3230075583650782E-2</v>
          </cell>
          <cell r="CL188">
            <v>5.3446310721772826E-2</v>
          </cell>
          <cell r="CM188">
            <v>5.3211117625760064E-2</v>
          </cell>
          <cell r="CN188">
            <v>2.1621233835543547E-3</v>
          </cell>
          <cell r="CO188">
            <v>2.1752237016997252E-3</v>
          </cell>
          <cell r="CP188">
            <v>2.1680410946775838E-3</v>
          </cell>
          <cell r="CQ188">
            <v>0.11168771372629788</v>
          </cell>
          <cell r="CR188">
            <v>0.11240665937480598</v>
          </cell>
          <cell r="CS188">
            <v>0.11203025039833124</v>
          </cell>
          <cell r="CT188">
            <v>0.10913126604994454</v>
          </cell>
          <cell r="CU188">
            <v>0.10913499169534137</v>
          </cell>
          <cell r="CV188">
            <v>0.1091249157594512</v>
          </cell>
          <cell r="CW188">
            <v>6.9847832350317879E-3</v>
          </cell>
          <cell r="CX188">
            <v>5.9312743613770536E-3</v>
          </cell>
          <cell r="CY188">
            <v>6.7840367062720107E-3</v>
          </cell>
          <cell r="CZ188">
            <v>7.0115796745914144E-3</v>
          </cell>
          <cell r="DA188">
            <v>5.9723494409786998E-3</v>
          </cell>
          <cell r="DB188">
            <v>6.8158321224547451E-3</v>
          </cell>
          <cell r="DC188">
            <v>1.0831763616083016E-2</v>
          </cell>
          <cell r="DD188">
            <v>1.1050340209291841E-2</v>
          </cell>
          <cell r="DE188">
            <v>1.1536540659620093E-2</v>
          </cell>
          <cell r="DF188">
            <v>4.0665272857676989E-3</v>
          </cell>
          <cell r="DG188">
            <v>3.7191455078910704E-3</v>
          </cell>
          <cell r="DH188">
            <v>3.9521190095472853E-3</v>
          </cell>
          <cell r="DI188">
            <v>1.4460419974986697E-3</v>
          </cell>
          <cell r="DJ188">
            <v>1.4320817313325125E-3</v>
          </cell>
          <cell r="DK188">
            <v>1.4369815259160212E-3</v>
          </cell>
          <cell r="DL188">
            <v>2.8354764328282829E-2</v>
          </cell>
          <cell r="DM188">
            <v>3.0249623237544019E-2</v>
          </cell>
          <cell r="DN188">
            <v>2.8884910750022433E-2</v>
          </cell>
        </row>
        <row r="189">
          <cell r="BF189" t="str">
            <v>NiSO4</v>
          </cell>
          <cell r="BG189">
            <v>0.20600969101399161</v>
          </cell>
          <cell r="BH189">
            <v>8.3138207896921043E-2</v>
          </cell>
          <cell r="BI189">
            <v>0.19242110095547707</v>
          </cell>
          <cell r="BJ189">
            <v>0.18302873273722559</v>
          </cell>
          <cell r="BK189">
            <v>8.245036744561153E-2</v>
          </cell>
          <cell r="BL189">
            <v>0.17839763146997906</v>
          </cell>
          <cell r="BM189">
            <v>0.51427350116974391</v>
          </cell>
          <cell r="BN189">
            <v>0.11996040424387158</v>
          </cell>
          <cell r="BO189">
            <v>0.65513843365860158</v>
          </cell>
          <cell r="BP189">
            <v>0.19167290792612421</v>
          </cell>
          <cell r="BQ189">
            <v>8.176815523652449E-2</v>
          </cell>
          <cell r="BR189">
            <v>0.18441966791313641</v>
          </cell>
          <cell r="BS189">
            <v>0.35811018854652599</v>
          </cell>
          <cell r="BT189">
            <v>0.14284540696167691</v>
          </cell>
          <cell r="BU189">
            <v>0.33833986296623397</v>
          </cell>
          <cell r="BV189">
            <v>0.33489327600390684</v>
          </cell>
          <cell r="BW189">
            <v>0.13781462235358519</v>
          </cell>
          <cell r="BX189">
            <v>0.32925703247783578</v>
          </cell>
          <cell r="BY189">
            <v>0.20612900979110563</v>
          </cell>
          <cell r="BZ189">
            <v>8.269787312620229E-2</v>
          </cell>
          <cell r="CA189">
            <v>0.19214727270587201</v>
          </cell>
          <cell r="CB189">
            <v>0.36029355698344928</v>
          </cell>
          <cell r="CC189">
            <v>0.17319659789451711</v>
          </cell>
          <cell r="CD189">
            <v>0.34185828686871433</v>
          </cell>
          <cell r="CE189">
            <v>0.31935387370122437</v>
          </cell>
          <cell r="CF189">
            <v>0.17026608862224343</v>
          </cell>
          <cell r="CG189">
            <v>0.30311472662683714</v>
          </cell>
          <cell r="CH189">
            <v>0.10252418899804849</v>
          </cell>
          <cell r="CI189">
            <v>8.8590463056067867E-2</v>
          </cell>
          <cell r="CJ189">
            <v>0.1227572296729294</v>
          </cell>
          <cell r="CK189">
            <v>0.29413985589024788</v>
          </cell>
          <cell r="CL189">
            <v>0.15091696351124329</v>
          </cell>
          <cell r="CM189">
            <v>0.30417957743627966</v>
          </cell>
          <cell r="CN189">
            <v>0.37802950855889289</v>
          </cell>
          <cell r="CO189">
            <v>0.14851157197427942</v>
          </cell>
          <cell r="CP189">
            <v>0.35617053633987983</v>
          </cell>
          <cell r="CQ189">
            <v>0.3935575603690864</v>
          </cell>
          <cell r="CR189">
            <v>0.14486737915613929</v>
          </cell>
          <cell r="CS189">
            <v>0.37625735756281359</v>
          </cell>
          <cell r="CT189">
            <v>0.43044939257932074</v>
          </cell>
          <cell r="CU189">
            <v>0.2056177961345424</v>
          </cell>
          <cell r="CV189">
            <v>0.42868990250666178</v>
          </cell>
          <cell r="CW189">
            <v>0.14738963605585947</v>
          </cell>
          <cell r="CX189">
            <v>5.5987517280041546E-2</v>
          </cell>
          <cell r="CY189">
            <v>0.13831750421758054</v>
          </cell>
          <cell r="CZ189">
            <v>0.14814982043248476</v>
          </cell>
          <cell r="DA189">
            <v>5.6298814312856132E-2</v>
          </cell>
          <cell r="DB189">
            <v>0.13905658704723003</v>
          </cell>
          <cell r="DC189">
            <v>0.14729393148829509</v>
          </cell>
          <cell r="DD189">
            <v>7.2340175673201057E-2</v>
          </cell>
          <cell r="DE189">
            <v>0.14995345178801775</v>
          </cell>
          <cell r="DF189">
            <v>0.57208808521801713</v>
          </cell>
          <cell r="DG189">
            <v>0.13113785625688271</v>
          </cell>
          <cell r="DH189">
            <v>0.733183266904881</v>
          </cell>
          <cell r="DI189">
            <v>0.82784729313614402</v>
          </cell>
          <cell r="DJ189">
            <v>0.2772174977698863</v>
          </cell>
          <cell r="DK189">
            <v>0.75825081937169014</v>
          </cell>
          <cell r="DL189">
            <v>0.19468084681546027</v>
          </cell>
          <cell r="DM189">
            <v>0.11913284345926083</v>
          </cell>
          <cell r="DN189">
            <v>0.19992389047674591</v>
          </cell>
        </row>
        <row r="190">
          <cell r="BF190" t="str">
            <v>CoSO4</v>
          </cell>
          <cell r="BG190">
            <v>2.0305223186636467E-2</v>
          </cell>
          <cell r="BH190">
            <v>1.5977396650057207E-2</v>
          </cell>
          <cell r="BI190">
            <v>1.6886952752566319E-2</v>
          </cell>
          <cell r="BJ190">
            <v>2.3570923773189562E-2</v>
          </cell>
          <cell r="BK190">
            <v>1.9549829355893868E-2</v>
          </cell>
          <cell r="BL190">
            <v>2.3241962396637682E-2</v>
          </cell>
          <cell r="BM190">
            <v>1.0528217821685278E-2</v>
          </cell>
          <cell r="BN190">
            <v>8.789503928929368E-3</v>
          </cell>
          <cell r="BO190">
            <v>9.4085907013381018E-3</v>
          </cell>
          <cell r="BP190">
            <v>2.2102078255235819E-2</v>
          </cell>
          <cell r="BQ190">
            <v>1.8172336332154652E-2</v>
          </cell>
          <cell r="BR190">
            <v>2.0185670025885734E-2</v>
          </cell>
          <cell r="BS190">
            <v>3.8393189162369001E-3</v>
          </cell>
          <cell r="BT190">
            <v>3.9546427667684556E-3</v>
          </cell>
          <cell r="BU190">
            <v>2.4182402186085127E-3</v>
          </cell>
          <cell r="BV190">
            <v>8.1152045436390895E-3</v>
          </cell>
          <cell r="BW190">
            <v>7.6392489149769453E-3</v>
          </cell>
          <cell r="BX190">
            <v>6.7513401863296728E-3</v>
          </cell>
          <cell r="BY190">
            <v>2.033399696916724E-2</v>
          </cell>
          <cell r="BZ190">
            <v>1.5976826294189072E-2</v>
          </cell>
          <cell r="CA190">
            <v>1.6873651121632957E-2</v>
          </cell>
          <cell r="CB190">
            <v>1.1283698740009722E-2</v>
          </cell>
          <cell r="CC190">
            <v>1.0096683574697679E-2</v>
          </cell>
          <cell r="CD190">
            <v>9.8272085279387036E-3</v>
          </cell>
          <cell r="CE190">
            <v>6.8363748530901325E-3</v>
          </cell>
          <cell r="CF190">
            <v>6.7286031152975411E-3</v>
          </cell>
          <cell r="CG190">
            <v>4.6843932084544909E-3</v>
          </cell>
          <cell r="CH190">
            <v>3.0174609688054452E-2</v>
          </cell>
          <cell r="CI190">
            <v>2.5833817618217722E-2</v>
          </cell>
          <cell r="CJ190">
            <v>4.6898745227963563E-2</v>
          </cell>
          <cell r="CK190">
            <v>1.3271321175863177E-2</v>
          </cell>
          <cell r="CL190">
            <v>1.2660825843564984E-2</v>
          </cell>
          <cell r="CM190">
            <v>1.7245586479595218E-2</v>
          </cell>
          <cell r="CN190">
            <v>3.8414118942585451E-3</v>
          </cell>
          <cell r="CO190">
            <v>3.9520302541773559E-3</v>
          </cell>
          <cell r="CP190">
            <v>2.4455800499204429E-3</v>
          </cell>
          <cell r="CQ190">
            <v>1.2365702517085493E-2</v>
          </cell>
          <cell r="CR190">
            <v>2.1133724953087806E-2</v>
          </cell>
          <cell r="CS190">
            <v>1.1836966291872751E-2</v>
          </cell>
          <cell r="CT190">
            <v>0.16557537182846832</v>
          </cell>
          <cell r="CU190">
            <v>0.114192432832985</v>
          </cell>
          <cell r="CV190">
            <v>0.16486750255594496</v>
          </cell>
          <cell r="CW190">
            <v>1.1584671320634605E-2</v>
          </cell>
          <cell r="CX190">
            <v>8.5709990989857685E-3</v>
          </cell>
          <cell r="CY190">
            <v>9.5277086557202986E-3</v>
          </cell>
          <cell r="CZ190">
            <v>1.1644463478359212E-2</v>
          </cell>
          <cell r="DA190">
            <v>8.6393871099268819E-3</v>
          </cell>
          <cell r="DB190">
            <v>9.6000736765535638E-3</v>
          </cell>
          <cell r="DC190">
            <v>2.9650559892730407E-2</v>
          </cell>
          <cell r="DD190">
            <v>2.4034904282710993E-2</v>
          </cell>
          <cell r="DE190">
            <v>2.9415105909212234E-2</v>
          </cell>
          <cell r="DF190">
            <v>6.9865315140072264E-3</v>
          </cell>
          <cell r="DG190">
            <v>6.2654792859695692E-3</v>
          </cell>
          <cell r="DH190">
            <v>6.3410630672807739E-3</v>
          </cell>
          <cell r="DI190">
            <v>2.6886407625046622E-3</v>
          </cell>
          <cell r="DJ190">
            <v>2.9500237595275047E-3</v>
          </cell>
          <cell r="DK190">
            <v>1.6217281640759976E-3</v>
          </cell>
          <cell r="DL190">
            <v>7.8150908857050394E-2</v>
          </cell>
          <cell r="DM190">
            <v>7.3713095295629832E-2</v>
          </cell>
          <cell r="DN190">
            <v>8.7198694509049435E-2</v>
          </cell>
        </row>
        <row r="191">
          <cell r="BF191" t="str">
            <v>Assembly</v>
          </cell>
          <cell r="BG191">
            <v>0.14031050200901599</v>
          </cell>
          <cell r="BH191">
            <v>0.12612386113366225</v>
          </cell>
          <cell r="BI191">
            <v>0.13050124720349104</v>
          </cell>
          <cell r="BJ191">
            <v>0.14919882738071169</v>
          </cell>
          <cell r="BK191">
            <v>0.15303701898993693</v>
          </cell>
          <cell r="BL191">
            <v>0.15452996544599215</v>
          </cell>
          <cell r="BM191">
            <v>2.4930223597599832E-2</v>
          </cell>
          <cell r="BN191">
            <v>3.6314400504508022E-2</v>
          </cell>
          <cell r="BO191">
            <v>1.986712936642018E-2</v>
          </cell>
          <cell r="BP191">
            <v>0.14428270658461495</v>
          </cell>
          <cell r="BQ191">
            <v>0.13721601060624572</v>
          </cell>
          <cell r="BR191">
            <v>0.14669481505334447</v>
          </cell>
          <cell r="BS191">
            <v>4.3287670263135753E-3</v>
          </cell>
          <cell r="BT191">
            <v>5.2445547026032319E-3</v>
          </cell>
          <cell r="BU191">
            <v>4.3398738068197232E-3</v>
          </cell>
          <cell r="BV191">
            <v>4.0077900107335307E-2</v>
          </cell>
          <cell r="BW191">
            <v>6.9413753180296425E-2</v>
          </cell>
          <cell r="BX191">
            <v>4.7073349469077166E-2</v>
          </cell>
          <cell r="BY191">
            <v>0.14054387642134944</v>
          </cell>
          <cell r="BZ191">
            <v>0.12614779134578924</v>
          </cell>
          <cell r="CA191">
            <v>0.13012539870446377</v>
          </cell>
          <cell r="CB191">
            <v>3.0999886485721915E-2</v>
          </cell>
          <cell r="CC191">
            <v>3.2555925881239241E-2</v>
          </cell>
          <cell r="CD191">
            <v>3.061603358228103E-2</v>
          </cell>
          <cell r="CE191">
            <v>9.3121054192843843E-3</v>
          </cell>
          <cell r="CF191">
            <v>1.3002567323210784E-2</v>
          </cell>
          <cell r="CG191">
            <v>9.1912774207051628E-3</v>
          </cell>
          <cell r="CH191">
            <v>0.22877806107328946</v>
          </cell>
          <cell r="CI191">
            <v>0.4181790541274934</v>
          </cell>
          <cell r="CJ191">
            <v>0.30639961388658105</v>
          </cell>
          <cell r="CK191">
            <v>3.8087798937881563E-2</v>
          </cell>
          <cell r="CL191">
            <v>2.543905417315399E-2</v>
          </cell>
          <cell r="CM191">
            <v>5.2942229802875738E-2</v>
          </cell>
          <cell r="CN191">
            <v>4.3744810858202723E-3</v>
          </cell>
          <cell r="CO191">
            <v>5.2877938335512973E-3</v>
          </cell>
          <cell r="CP191">
            <v>4.412073452069675E-3</v>
          </cell>
          <cell r="CQ191">
            <v>3.6816924314010194E-2</v>
          </cell>
          <cell r="CR191">
            <v>6.092845506554858E-2</v>
          </cell>
          <cell r="CS191">
            <v>4.4510042278455127E-2</v>
          </cell>
          <cell r="CT191">
            <v>1.3117047998153486E-3</v>
          </cell>
          <cell r="CU191">
            <v>1.1075316957435918E-3</v>
          </cell>
          <cell r="CV191">
            <v>1.5429162405939361E-3</v>
          </cell>
          <cell r="CW191">
            <v>3.6294584930306038E-2</v>
          </cell>
          <cell r="CX191">
            <v>1.887507681978616E-2</v>
          </cell>
          <cell r="CY191">
            <v>2.7607040341955352E-2</v>
          </cell>
          <cell r="CZ191">
            <v>3.6469130021306993E-2</v>
          </cell>
          <cell r="DA191">
            <v>1.9176156086409147E-2</v>
          </cell>
          <cell r="DB191">
            <v>2.799521023111055E-2</v>
          </cell>
          <cell r="DC191">
            <v>6.9647760651644713E-2</v>
          </cell>
          <cell r="DD191">
            <v>8.1369680621852444E-2</v>
          </cell>
          <cell r="DE191">
            <v>7.0755657844417036E-2</v>
          </cell>
          <cell r="DF191">
            <v>1.8355823588830037E-2</v>
          </cell>
          <cell r="DG191">
            <v>1.3964448120736725E-2</v>
          </cell>
          <cell r="DH191">
            <v>1.5417266422209103E-2</v>
          </cell>
          <cell r="DI191">
            <v>1.3738908467548325E-3</v>
          </cell>
          <cell r="DJ191">
            <v>8.6194485374809806E-4</v>
          </cell>
          <cell r="DK191">
            <v>1.3810653582882269E-3</v>
          </cell>
          <cell r="DL191">
            <v>5.8401377400794117E-2</v>
          </cell>
          <cell r="DM191">
            <v>9.6314181822906852E-2</v>
          </cell>
          <cell r="DN191">
            <v>6.7569238729792258E-2</v>
          </cell>
        </row>
        <row r="192">
          <cell r="BF192" t="str">
            <v>Transport</v>
          </cell>
          <cell r="BG192">
            <v>0.1953225900016772</v>
          </cell>
          <cell r="BH192">
            <v>0.35887873727977787</v>
          </cell>
          <cell r="BI192">
            <v>0.16049628011491049</v>
          </cell>
          <cell r="BJ192">
            <v>0.19156033186350171</v>
          </cell>
          <cell r="BK192">
            <v>0.35032824368760074</v>
          </cell>
          <cell r="BL192">
            <v>0.15732037976180768</v>
          </cell>
          <cell r="BM192">
            <v>0.21135373909296637</v>
          </cell>
          <cell r="BN192">
            <v>0.39618053516981167</v>
          </cell>
          <cell r="BO192">
            <v>0.17408853569040639</v>
          </cell>
          <cell r="BP192">
            <v>0.21402519235518128</v>
          </cell>
          <cell r="BQ192">
            <v>0.39161117723853228</v>
          </cell>
          <cell r="BR192">
            <v>0.1757824407331989</v>
          </cell>
          <cell r="BS192">
            <v>3.3991234109594965E-3</v>
          </cell>
          <cell r="BT192">
            <v>6.0298709857592994E-3</v>
          </cell>
          <cell r="BU192">
            <v>2.7811028243880597E-3</v>
          </cell>
          <cell r="BV192">
            <v>7.9689608436543727E-3</v>
          </cell>
          <cell r="BW192">
            <v>1.4172715168383561E-2</v>
          </cell>
          <cell r="BX192">
            <v>6.5185827452382888E-3</v>
          </cell>
          <cell r="BY192">
            <v>0.19304788675697196</v>
          </cell>
          <cell r="BZ192">
            <v>0.35469322202584752</v>
          </cell>
          <cell r="CA192">
            <v>0.1586267294163039</v>
          </cell>
          <cell r="CB192">
            <v>6.4066314585776399E-2</v>
          </cell>
          <cell r="CC192">
            <v>0.11804334728037255</v>
          </cell>
          <cell r="CD192">
            <v>5.2637015491242986E-2</v>
          </cell>
          <cell r="CE192">
            <v>5.3085824979669039E-3</v>
          </cell>
          <cell r="CF192">
            <v>8.9101903955813438E-3</v>
          </cell>
          <cell r="CG192">
            <v>4.3174027445993506E-3</v>
          </cell>
          <cell r="CH192">
            <v>4.525669906631017E-2</v>
          </cell>
          <cell r="CI192">
            <v>8.1863979475258031E-2</v>
          </cell>
          <cell r="CJ192">
            <v>3.7103174657123879E-2</v>
          </cell>
          <cell r="CK192">
            <v>9.9691125552984691E-2</v>
          </cell>
          <cell r="CL192">
            <v>0.14011064812693952</v>
          </cell>
          <cell r="CM192">
            <v>7.9642662251138974E-2</v>
          </cell>
          <cell r="CN192">
            <v>4.0805427497158618E-3</v>
          </cell>
          <cell r="CO192">
            <v>7.1551723315793877E-3</v>
          </cell>
          <cell r="CP192">
            <v>3.334573381209864E-3</v>
          </cell>
          <cell r="CQ192">
            <v>1.3080809956819695E-2</v>
          </cell>
          <cell r="CR192">
            <v>2.2304383358203596E-2</v>
          </cell>
          <cell r="CS192">
            <v>1.0655207919620005E-2</v>
          </cell>
          <cell r="CT192">
            <v>5.968082929624953E-3</v>
          </cell>
          <cell r="CU192">
            <v>1.0966404009652271E-2</v>
          </cell>
          <cell r="CV192">
            <v>4.9022899288092905E-3</v>
          </cell>
          <cell r="CW192">
            <v>0.58697726413151685</v>
          </cell>
          <cell r="CX192">
            <v>1.0995581151964873</v>
          </cell>
          <cell r="CY192">
            <v>0.48343813046136347</v>
          </cell>
          <cell r="CZ192">
            <v>0.58494201007934365</v>
          </cell>
          <cell r="DA192">
            <v>1.0956458736260708</v>
          </cell>
          <cell r="DB192">
            <v>0.48175653245791283</v>
          </cell>
          <cell r="DC192">
            <v>0.29990919950391021</v>
          </cell>
          <cell r="DD192">
            <v>0.5546843175825894</v>
          </cell>
          <cell r="DE192">
            <v>0.24663722405324642</v>
          </cell>
          <cell r="DF192">
            <v>0.21488007309804102</v>
          </cell>
          <cell r="DG192">
            <v>0.40337587411634346</v>
          </cell>
          <cell r="DH192">
            <v>0.17702608200214021</v>
          </cell>
          <cell r="DI192">
            <v>1.1073832353941909E-2</v>
          </cell>
          <cell r="DJ192">
            <v>1.7977337355502152E-2</v>
          </cell>
          <cell r="DK192">
            <v>8.9786232148418299E-3</v>
          </cell>
          <cell r="DL192">
            <v>2.0361678545196708E-2</v>
          </cell>
          <cell r="DM192">
            <v>3.6016307302589493E-2</v>
          </cell>
          <cell r="DN192">
            <v>1.6647773522965249E-2</v>
          </cell>
        </row>
      </sheetData>
      <sheetData sheetId="44">
        <row r="24">
          <cell r="E24">
            <v>13.038651962087753</v>
          </cell>
          <cell r="F24">
            <v>146.32254210309398</v>
          </cell>
          <cell r="G24">
            <v>2.884647504423074E-2</v>
          </cell>
          <cell r="H24">
            <v>2.8148279539344649</v>
          </cell>
          <cell r="I24">
            <v>2.9564718275331092</v>
          </cell>
          <cell r="J24">
            <v>4.5737441763211801E-3</v>
          </cell>
          <cell r="K24">
            <v>13.319848809284814</v>
          </cell>
          <cell r="L24">
            <v>2.6184958684054154</v>
          </cell>
          <cell r="M24">
            <v>15.062657458083354</v>
          </cell>
          <cell r="N24">
            <v>0.21091945789442276</v>
          </cell>
          <cell r="O24">
            <v>4.5968003028186127E-2</v>
          </cell>
          <cell r="P24">
            <v>3.6081037017033255</v>
          </cell>
          <cell r="Q24">
            <v>3.100164628547828E-4</v>
          </cell>
          <cell r="R24">
            <v>0.16252546160937589</v>
          </cell>
          <cell r="S24">
            <v>3.409563002444737E-2</v>
          </cell>
          <cell r="T24">
            <v>3.430809345103833E-2</v>
          </cell>
          <cell r="U24">
            <v>3.1036809004733485E-6</v>
          </cell>
          <cell r="V24">
            <v>6.0400108604216685E-2</v>
          </cell>
          <cell r="W24">
            <v>27.152849147590484</v>
          </cell>
          <cell r="X24">
            <v>7.6374519759127374E-2</v>
          </cell>
          <cell r="Z24">
            <v>13.078466985623951</v>
          </cell>
          <cell r="AA24">
            <v>148.49799262636884</v>
          </cell>
          <cell r="AB24">
            <v>3.0584370575271646E-2</v>
          </cell>
          <cell r="AC24">
            <v>2.8551537902422064</v>
          </cell>
          <cell r="AD24">
            <v>2.9631122300912498</v>
          </cell>
          <cell r="AE24">
            <v>4.8431282600656491E-3</v>
          </cell>
          <cell r="AF24">
            <v>13.348082735872211</v>
          </cell>
          <cell r="AG24">
            <v>2.6241533528176242</v>
          </cell>
          <cell r="AH24">
            <v>15.398557947017213</v>
          </cell>
          <cell r="AI24">
            <v>0.2190464099725884</v>
          </cell>
          <cell r="AJ24">
            <v>4.760701102983423E-2</v>
          </cell>
          <cell r="AK24">
            <v>3.6172308972720848</v>
          </cell>
          <cell r="AL24">
            <v>3.2661457614748316E-4</v>
          </cell>
          <cell r="AM24">
            <v>0.16229212511297941</v>
          </cell>
          <cell r="AN24">
            <v>3.395051593635097E-2</v>
          </cell>
          <cell r="AO24">
            <v>3.416833835564223E-2</v>
          </cell>
          <cell r="AP24">
            <v>3.1276232105766897E-6</v>
          </cell>
          <cell r="AQ24">
            <v>6.0537096634477094E-2</v>
          </cell>
          <cell r="AR24">
            <v>27.224131703193532</v>
          </cell>
          <cell r="AS24">
            <v>7.8530343740861874E-2</v>
          </cell>
        </row>
        <row r="32">
          <cell r="E32">
            <v>7.5666523279214566</v>
          </cell>
          <cell r="F32">
            <v>117.17291647253705</v>
          </cell>
          <cell r="G32">
            <v>7.0704988289273032E-2</v>
          </cell>
          <cell r="H32">
            <v>1.8540265240963234</v>
          </cell>
          <cell r="I32">
            <v>39.763189267847949</v>
          </cell>
          <cell r="J32">
            <v>4.7654631937766E-2</v>
          </cell>
          <cell r="K32">
            <v>7.7127326457372805</v>
          </cell>
          <cell r="L32">
            <v>4.0141774975480793</v>
          </cell>
          <cell r="M32">
            <v>528.13881162932012</v>
          </cell>
          <cell r="N32">
            <v>0.54705916089339945</v>
          </cell>
          <cell r="O32">
            <v>-0.73815806360135738</v>
          </cell>
          <cell r="P32">
            <v>50.025736167579041</v>
          </cell>
          <cell r="Q32">
            <v>7.8891845766375986E-4</v>
          </cell>
          <cell r="R32">
            <v>1.7670176338823278</v>
          </cell>
          <cell r="S32">
            <v>6.976541326158206E-2</v>
          </cell>
          <cell r="T32">
            <v>7.0984272227801362E-2</v>
          </cell>
          <cell r="U32">
            <v>9.0504181178252711E-6</v>
          </cell>
          <cell r="V32">
            <v>0.19593178867444377</v>
          </cell>
          <cell r="W32">
            <v>1679.350874282404</v>
          </cell>
          <cell r="X32">
            <v>0.21776189398630813</v>
          </cell>
          <cell r="Z32">
            <v>6.9960279307725024</v>
          </cell>
          <cell r="AA32">
            <v>115.07482489707036</v>
          </cell>
          <cell r="AB32">
            <v>6.9071404966017547E-2</v>
          </cell>
          <cell r="AC32">
            <v>1.7994171245346366</v>
          </cell>
          <cell r="AD32">
            <v>38.643276222941559</v>
          </cell>
          <cell r="AE32">
            <v>4.6462109204350573E-2</v>
          </cell>
          <cell r="AF32">
            <v>7.1110916493159531</v>
          </cell>
          <cell r="AG32">
            <v>3.9016998148163968</v>
          </cell>
          <cell r="AH32">
            <v>514.93483707507846</v>
          </cell>
          <cell r="AI32">
            <v>0.63046052886123305</v>
          </cell>
          <cell r="AJ32">
            <v>-0.71337660839418371</v>
          </cell>
          <cell r="AK32">
            <v>48.636923833217786</v>
          </cell>
          <cell r="AL32">
            <v>7.806456986068082E-4</v>
          </cell>
          <cell r="AM32">
            <v>1.7199784212042344</v>
          </cell>
          <cell r="AN32">
            <v>6.5832868854501236E-2</v>
          </cell>
          <cell r="AO32">
            <v>6.704025960975149E-2</v>
          </cell>
          <cell r="AP32">
            <v>8.8134309130469747E-6</v>
          </cell>
          <cell r="AQ32">
            <v>0.19217508967659166</v>
          </cell>
          <cell r="AR32">
            <v>1675.7037228663937</v>
          </cell>
          <cell r="AS32">
            <v>0.2136977502220074</v>
          </cell>
        </row>
        <row r="33">
          <cell r="E33">
            <v>1.681081840304101</v>
          </cell>
          <cell r="F33">
            <v>20.430794752252449</v>
          </cell>
          <cell r="G33">
            <v>3.0212996051734993E-3</v>
          </cell>
          <cell r="H33">
            <v>0.40056498044121092</v>
          </cell>
          <cell r="I33">
            <v>0.11615804958608343</v>
          </cell>
          <cell r="J33">
            <v>7.6192583825456428E-4</v>
          </cell>
          <cell r="K33">
            <v>1.7108935778060912</v>
          </cell>
          <cell r="L33">
            <v>1.4215840632639418</v>
          </cell>
          <cell r="M33">
            <v>1.4849785737243562</v>
          </cell>
          <cell r="N33">
            <v>5.1999838077642621E-2</v>
          </cell>
          <cell r="O33">
            <v>1.6756603733355895E-2</v>
          </cell>
          <cell r="P33">
            <v>0.16356271492904587</v>
          </cell>
          <cell r="Q33">
            <v>6.7725640935859595E-5</v>
          </cell>
          <cell r="R33">
            <v>6.5758951194595058E-2</v>
          </cell>
          <cell r="S33">
            <v>4.3398276359010671E-3</v>
          </cell>
          <cell r="T33">
            <v>4.6748360085259524E-3</v>
          </cell>
          <cell r="U33">
            <v>3.6708451489064148E-7</v>
          </cell>
          <cell r="V33">
            <v>4.5182493076905651E-3</v>
          </cell>
          <cell r="W33">
            <v>5.9119072034146498</v>
          </cell>
          <cell r="X33">
            <v>1.7345595442986188E-2</v>
          </cell>
          <cell r="Z33">
            <v>1.681081840304101</v>
          </cell>
          <cell r="AA33">
            <v>20.430794752252449</v>
          </cell>
          <cell r="AB33">
            <v>3.0212996051734993E-3</v>
          </cell>
          <cell r="AC33">
            <v>0.40056498044121092</v>
          </cell>
          <cell r="AD33">
            <v>0.11615804958608343</v>
          </cell>
          <cell r="AE33">
            <v>7.6192583825456428E-4</v>
          </cell>
          <cell r="AF33">
            <v>1.7108935778060912</v>
          </cell>
          <cell r="AG33">
            <v>1.4215840632639418</v>
          </cell>
          <cell r="AH33">
            <v>1.4849785737243562</v>
          </cell>
          <cell r="AI33">
            <v>5.1999838077642621E-2</v>
          </cell>
          <cell r="AJ33">
            <v>1.6756603733355895E-2</v>
          </cell>
          <cell r="AK33">
            <v>0.16356271492904587</v>
          </cell>
          <cell r="AL33">
            <v>6.7725640935859595E-5</v>
          </cell>
          <cell r="AM33">
            <v>6.5758951194595058E-2</v>
          </cell>
          <cell r="AN33">
            <v>4.3398276359010671E-3</v>
          </cell>
          <cell r="AO33">
            <v>4.6748360085259524E-3</v>
          </cell>
          <cell r="AP33">
            <v>3.6708451489064148E-7</v>
          </cell>
          <cell r="AQ33">
            <v>4.5182493076905651E-3</v>
          </cell>
          <cell r="AR33">
            <v>5.9119072034146498</v>
          </cell>
          <cell r="AS33">
            <v>1.7345595442986188E-2</v>
          </cell>
        </row>
        <row r="71">
          <cell r="Z71">
            <v>2.2652502912447572</v>
          </cell>
          <cell r="AA71">
            <v>38.619833012184259</v>
          </cell>
          <cell r="AB71">
            <v>6.4031962412444791E-3</v>
          </cell>
          <cell r="AC71">
            <v>0.48882125558487777</v>
          </cell>
          <cell r="AD71">
            <v>4.4556605096605653</v>
          </cell>
          <cell r="AE71">
            <v>1.0891270503207299E-3</v>
          </cell>
          <cell r="AF71">
            <v>2.3025078607917702</v>
          </cell>
          <cell r="AG71">
            <v>0.9789680592280785</v>
          </cell>
          <cell r="AH71">
            <v>9.1868736435955434</v>
          </cell>
          <cell r="AI71">
            <v>5.9974286775209815E-2</v>
          </cell>
          <cell r="AJ71">
            <v>2.1804041156683475E-2</v>
          </cell>
          <cell r="AK71">
            <v>5.3648612586345958</v>
          </cell>
          <cell r="AL71">
            <v>5.5078944963530361E-5</v>
          </cell>
          <cell r="AM71">
            <v>7.6777438359454844E-2</v>
          </cell>
          <cell r="AN71">
            <v>6.0037655388888514E-3</v>
          </cell>
          <cell r="AO71">
            <v>6.0931446734490795E-3</v>
          </cell>
          <cell r="AP71">
            <v>8.8173536076826556E-7</v>
          </cell>
          <cell r="AQ71">
            <v>1.7319045656217218E-2</v>
          </cell>
          <cell r="AR71">
            <v>38.887657647521863</v>
          </cell>
          <cell r="AS71">
            <v>8.5612931512637713E-2</v>
          </cell>
        </row>
        <row r="74">
          <cell r="Z74">
            <v>5.0139911162504056</v>
          </cell>
          <cell r="AA74">
            <v>87.933747714833601</v>
          </cell>
          <cell r="AB74">
            <v>1.3132545393233823E-2</v>
          </cell>
          <cell r="AC74">
            <v>1.0408273613657613</v>
          </cell>
          <cell r="AD74">
            <v>2.863337373030276</v>
          </cell>
          <cell r="AE74">
            <v>1.611717795678286E-3</v>
          </cell>
          <cell r="AF74">
            <v>5.0979747473962576</v>
          </cell>
          <cell r="AG74">
            <v>2.490274543945449</v>
          </cell>
          <cell r="AH74">
            <v>9.9304183180353913</v>
          </cell>
          <cell r="AI74">
            <v>7.8148776172902223E-2</v>
          </cell>
          <cell r="AJ74">
            <v>3.5126632624131883E-2</v>
          </cell>
          <cell r="AK74">
            <v>3.4765952493598968</v>
          </cell>
          <cell r="AL74">
            <v>1.0824201962877042E-4</v>
          </cell>
          <cell r="AM74">
            <v>0.16516014760589257</v>
          </cell>
          <cell r="AN74">
            <v>1.2901327746316851E-2</v>
          </cell>
          <cell r="AO74">
            <v>1.306103447179938E-2</v>
          </cell>
          <cell r="AP74">
            <v>1.8271729026433433E-6</v>
          </cell>
          <cell r="AQ74">
            <v>3.6199086767236897E-2</v>
          </cell>
          <cell r="AR74">
            <v>23.303349540861298</v>
          </cell>
          <cell r="AS74">
            <v>0.20398338392869972</v>
          </cell>
        </row>
        <row r="77">
          <cell r="Z77">
            <v>6.0021885361969778</v>
          </cell>
          <cell r="AA77">
            <v>105.4242375805096</v>
          </cell>
          <cell r="AB77">
            <v>1.3138092903863119E-2</v>
          </cell>
          <cell r="AC77">
            <v>1.1705875290219401</v>
          </cell>
          <cell r="AD77">
            <v>2.8917045024432642</v>
          </cell>
          <cell r="AE77">
            <v>2.3613941935270743E-3</v>
          </cell>
          <cell r="AF77">
            <v>6.1479190889972646</v>
          </cell>
          <cell r="AG77">
            <v>2.573387531769491</v>
          </cell>
          <cell r="AH77">
            <v>11.098352785594258</v>
          </cell>
          <cell r="AI77">
            <v>0.48433080715072752</v>
          </cell>
          <cell r="AJ77">
            <v>3.3753438283109928E-2</v>
          </cell>
          <cell r="AK77">
            <v>3.5173180954104115</v>
          </cell>
          <cell r="AL77">
            <v>1.7528503486675828E-4</v>
          </cell>
          <cell r="AM77">
            <v>0.17329015581570609</v>
          </cell>
          <cell r="AN77">
            <v>1.3504328304599297E-2</v>
          </cell>
          <cell r="AO77">
            <v>1.3672568906625857E-2</v>
          </cell>
          <cell r="AP77">
            <v>2.0888505224837862E-6</v>
          </cell>
          <cell r="AQ77">
            <v>3.0929009717710985E-2</v>
          </cell>
          <cell r="AR77">
            <v>23.863592522515685</v>
          </cell>
          <cell r="AS77">
            <v>0.11169896579148834</v>
          </cell>
        </row>
        <row r="80">
          <cell r="Z80">
            <v>10.467996033505898</v>
          </cell>
          <cell r="AA80">
            <v>162.21108248454445</v>
          </cell>
          <cell r="AB80">
            <v>1.179256253842551E-2</v>
          </cell>
          <cell r="AC80">
            <v>3.4821962847189996</v>
          </cell>
          <cell r="AD80">
            <v>2.8711682750018386</v>
          </cell>
          <cell r="AE80">
            <v>1.6396218574436805E-3</v>
          </cell>
          <cell r="AF80">
            <v>10.588802119481475</v>
          </cell>
          <cell r="AG80">
            <v>2.409706517154127</v>
          </cell>
          <cell r="AH80">
            <v>10.128506346414355</v>
          </cell>
          <cell r="AI80">
            <v>7.7986879379341512E-2</v>
          </cell>
          <cell r="AJ80">
            <v>3.4297636842318499E-2</v>
          </cell>
          <cell r="AK80">
            <v>3.4876373267186791</v>
          </cell>
          <cell r="AL80">
            <v>1.1625116160868112E-4</v>
          </cell>
          <cell r="AM80">
            <v>0.1651504368045473</v>
          </cell>
          <cell r="AN80">
            <v>1.7497592346779993E-2</v>
          </cell>
          <cell r="AO80">
            <v>1.7752579383447084E-2</v>
          </cell>
          <cell r="AP80">
            <v>3.2682831493748331E-6</v>
          </cell>
          <cell r="AQ80">
            <v>3.3119782351258398E-2</v>
          </cell>
          <cell r="AR80">
            <v>24.433137606983742</v>
          </cell>
          <cell r="AS80">
            <v>2.7738468364873911E-2</v>
          </cell>
        </row>
        <row r="83">
          <cell r="Z83">
            <v>15.403079895915489</v>
          </cell>
          <cell r="AA83">
            <v>148.33623684471632</v>
          </cell>
          <cell r="AB83">
            <v>2.8439442907493357E-2</v>
          </cell>
          <cell r="AC83">
            <v>3.0265740713465794</v>
          </cell>
          <cell r="AD83">
            <v>2.94011188464314</v>
          </cell>
          <cell r="AE83">
            <v>3.5325786097661527E-3</v>
          </cell>
          <cell r="AF83">
            <v>15.825030313662252</v>
          </cell>
          <cell r="AG83">
            <v>2.6829401907117472</v>
          </cell>
          <cell r="AH83">
            <v>14.522913317807113</v>
          </cell>
          <cell r="AI83">
            <v>9.0271173629036083E-2</v>
          </cell>
          <cell r="AJ83">
            <v>4.5254372086123436E-2</v>
          </cell>
          <cell r="AK83">
            <v>3.5868017058075341</v>
          </cell>
          <cell r="AL83">
            <v>2.4590122059104307E-4</v>
          </cell>
          <cell r="AM83">
            <v>0.16444037031079442</v>
          </cell>
          <cell r="AN83">
            <v>4.3015453248571152E-2</v>
          </cell>
          <cell r="AO83">
            <v>4.3217650035638565E-2</v>
          </cell>
          <cell r="AP83">
            <v>3.3104122618443724E-6</v>
          </cell>
          <cell r="AQ83">
            <v>6.9486255932727253E-2</v>
          </cell>
          <cell r="AR83">
            <v>28.218556704033823</v>
          </cell>
          <cell r="AS83">
            <v>4.0620426316610128E-2</v>
          </cell>
        </row>
        <row r="101">
          <cell r="Z101">
            <v>6.9162234808211718</v>
          </cell>
          <cell r="AA101">
            <v>115.03097511076999</v>
          </cell>
          <cell r="AB101">
            <v>0.11843833239166093</v>
          </cell>
          <cell r="AC101">
            <v>1.7577854415168526</v>
          </cell>
          <cell r="AD101">
            <v>39.620893214504214</v>
          </cell>
          <cell r="AE101">
            <v>4.7685535885283965E-2</v>
          </cell>
          <cell r="AF101">
            <v>7.0342766742618306</v>
          </cell>
          <cell r="AG101">
            <v>4.2389033989919538</v>
          </cell>
          <cell r="AH101">
            <v>585.36534710645481</v>
          </cell>
          <cell r="AI101">
            <v>0.57362938959243515</v>
          </cell>
          <cell r="AJ101">
            <v>-0.71675273134787143</v>
          </cell>
          <cell r="AK101">
            <v>50.671224096675452</v>
          </cell>
          <cell r="AL101">
            <v>7.9367445962400668E-4</v>
          </cell>
          <cell r="AM101">
            <v>1.7439551024471573</v>
          </cell>
          <cell r="AN101">
            <v>6.7021889627928183E-2</v>
          </cell>
          <cell r="AO101">
            <v>6.8232701410226915E-2</v>
          </cell>
          <cell r="AP101">
            <v>9.0336391077730021E-6</v>
          </cell>
          <cell r="AQ101">
            <v>0.35864042038154437</v>
          </cell>
          <cell r="AR101">
            <v>3588.1690489743396</v>
          </cell>
          <cell r="AS101">
            <v>0.2201096455676409</v>
          </cell>
        </row>
        <row r="119">
          <cell r="Z119">
            <v>6.9162234808211718</v>
          </cell>
          <cell r="AA119">
            <v>115.03097511076999</v>
          </cell>
          <cell r="AB119">
            <v>0.11843833239166093</v>
          </cell>
          <cell r="AC119">
            <v>1.7577854415168526</v>
          </cell>
          <cell r="AD119">
            <v>39.620893214504214</v>
          </cell>
          <cell r="AE119">
            <v>4.7685535885283965E-2</v>
          </cell>
          <cell r="AF119">
            <v>7.0342766742618306</v>
          </cell>
          <cell r="AG119">
            <v>4.2389033989919538</v>
          </cell>
          <cell r="AH119">
            <v>585.36534710645481</v>
          </cell>
          <cell r="AI119">
            <v>0.57362938959243515</v>
          </cell>
          <cell r="AJ119">
            <v>-0.71675273134787143</v>
          </cell>
          <cell r="AK119">
            <v>50.671224096675452</v>
          </cell>
          <cell r="AL119">
            <v>7.9367445962400668E-4</v>
          </cell>
          <cell r="AM119">
            <v>1.7439551024471573</v>
          </cell>
          <cell r="AN119">
            <v>6.7021889627928183E-2</v>
          </cell>
          <cell r="AO119">
            <v>6.8232701410226915E-2</v>
          </cell>
          <cell r="AP119">
            <v>9.0336391077730021E-6</v>
          </cell>
          <cell r="AQ119">
            <v>0.35864042038154437</v>
          </cell>
          <cell r="AR119">
            <v>3588.1690489743396</v>
          </cell>
          <cell r="AS119">
            <v>0.2201096455676409</v>
          </cell>
        </row>
        <row r="122">
          <cell r="Z122">
            <v>5.5077888524739214</v>
          </cell>
          <cell r="AA122">
            <v>94.729055947076688</v>
          </cell>
          <cell r="AB122">
            <v>3.1428701724302975E-2</v>
          </cell>
          <cell r="AC122">
            <v>1.408242908136335</v>
          </cell>
          <cell r="AD122">
            <v>30.815772937224992</v>
          </cell>
          <cell r="AE122">
            <v>3.7473066912964446E-2</v>
          </cell>
          <cell r="AF122">
            <v>5.5966478868932121</v>
          </cell>
          <cell r="AG122">
            <v>3.0306094272792024</v>
          </cell>
          <cell r="AH122">
            <v>383.24618874943855</v>
          </cell>
          <cell r="AI122">
            <v>0.64640587427919893</v>
          </cell>
          <cell r="AJ122">
            <v>-0.58273160762231568</v>
          </cell>
          <cell r="AK122">
            <v>38.378143072049319</v>
          </cell>
          <cell r="AL122">
            <v>6.5738275524886841E-4</v>
          </cell>
          <cell r="AM122">
            <v>1.401043121517948</v>
          </cell>
          <cell r="AN122">
            <v>5.1859996767845792E-2</v>
          </cell>
          <cell r="AO122">
            <v>5.2820644040782634E-2</v>
          </cell>
          <cell r="AP122">
            <v>7.0534383428070526E-6</v>
          </cell>
          <cell r="AQ122">
            <v>6.5723993771939077E-2</v>
          </cell>
          <cell r="AR122">
            <v>373.79846060688965</v>
          </cell>
          <cell r="AS122">
            <v>0.17764447574582082</v>
          </cell>
        </row>
        <row r="125">
          <cell r="Z125">
            <v>5.3758577321096048</v>
          </cell>
          <cell r="AA125">
            <v>108.88038722755047</v>
          </cell>
          <cell r="AB125">
            <v>3.4979001161899892E-2</v>
          </cell>
          <cell r="AC125">
            <v>1.4009915236058319</v>
          </cell>
          <cell r="AD125">
            <v>40.896011785071416</v>
          </cell>
          <cell r="AE125">
            <v>4.88011876927796E-2</v>
          </cell>
          <cell r="AF125">
            <v>5.4597938812850666</v>
          </cell>
          <cell r="AG125">
            <v>3.932575611965246</v>
          </cell>
          <cell r="AH125">
            <v>504.38252725493516</v>
          </cell>
          <cell r="AI125">
            <v>0.92458601492188675</v>
          </cell>
          <cell r="AJ125">
            <v>-0.74870235499831328</v>
          </cell>
          <cell r="AK125">
            <v>50.886711341624768</v>
          </cell>
          <cell r="AL125">
            <v>8.0528110329925883E-4</v>
          </cell>
          <cell r="AM125">
            <v>1.8246331622056897</v>
          </cell>
          <cell r="AN125">
            <v>6.5142610987627969E-2</v>
          </cell>
          <cell r="AO125">
            <v>6.636665807084545E-2</v>
          </cell>
          <cell r="AP125">
            <v>8.8688175181653009E-6</v>
          </cell>
          <cell r="AQ125">
            <v>7.90539847065512E-2</v>
          </cell>
          <cell r="AR125">
            <v>404.93691701677392</v>
          </cell>
          <cell r="AS125">
            <v>0.29161330380920514</v>
          </cell>
        </row>
        <row r="128">
          <cell r="Z128">
            <v>6.9676290283491493</v>
          </cell>
          <cell r="AA128">
            <v>113.23669812596781</v>
          </cell>
          <cell r="AB128">
            <v>6.6175111004293768E-2</v>
          </cell>
          <cell r="AC128">
            <v>1.8131034691760723</v>
          </cell>
          <cell r="AD128">
            <v>40.840868033168867</v>
          </cell>
          <cell r="AE128">
            <v>4.9734429315543206E-2</v>
          </cell>
          <cell r="AF128">
            <v>7.0634592781462375</v>
          </cell>
          <cell r="AG128">
            <v>3.9557537131235381</v>
          </cell>
          <cell r="AH128">
            <v>499.7721509791437</v>
          </cell>
          <cell r="AI128">
            <v>0.30571817728517797</v>
          </cell>
          <cell r="AJ128">
            <v>-0.77380338493331557</v>
          </cell>
          <cell r="AK128">
            <v>50.809556223110278</v>
          </cell>
          <cell r="AL128">
            <v>8.5284555906469186E-4</v>
          </cell>
          <cell r="AM128">
            <v>1.8240100535471617</v>
          </cell>
          <cell r="AN128">
            <v>7.4909056799142101E-2</v>
          </cell>
          <cell r="AO128">
            <v>7.6163870776391071E-2</v>
          </cell>
          <cell r="AP128">
            <v>9.1716666173680199E-6</v>
          </cell>
          <cell r="AQ128">
            <v>8.9449976371760373E-2</v>
          </cell>
          <cell r="AR128">
            <v>405.05387118293942</v>
          </cell>
          <cell r="AS128">
            <v>0.21369335167224024</v>
          </cell>
        </row>
        <row r="131">
          <cell r="Z131">
            <v>6.9145186559809062</v>
          </cell>
          <cell r="AA131">
            <v>116.4959419586926</v>
          </cell>
          <cell r="AB131">
            <v>3.8604743862691547E-2</v>
          </cell>
          <cell r="AC131">
            <v>1.8991034232873252</v>
          </cell>
          <cell r="AD131">
            <v>40.848978977892848</v>
          </cell>
          <cell r="AE131">
            <v>4.8772603003043181E-2</v>
          </cell>
          <cell r="AF131">
            <v>7.0210149059704561</v>
          </cell>
          <cell r="AG131">
            <v>3.9027593768790947</v>
          </cell>
          <cell r="AH131">
            <v>501.29333865870774</v>
          </cell>
          <cell r="AI131">
            <v>0.47683329082500159</v>
          </cell>
          <cell r="AJ131">
            <v>-0.77900779388497521</v>
          </cell>
          <cell r="AK131">
            <v>50.822675859049816</v>
          </cell>
          <cell r="AL131">
            <v>8.0989654586649941E-4</v>
          </cell>
          <cell r="AM131">
            <v>1.8241066493215876</v>
          </cell>
          <cell r="AN131">
            <v>6.8156454795432739E-2</v>
          </cell>
          <cell r="AO131">
            <v>6.9440698141348595E-2</v>
          </cell>
          <cell r="AP131">
            <v>1.1538940391059193E-5</v>
          </cell>
          <cell r="AQ131">
            <v>8.4401950064465284E-2</v>
          </cell>
          <cell r="AR131">
            <v>405.93495501646629</v>
          </cell>
          <cell r="AS131">
            <v>0.21412866225265578</v>
          </cell>
        </row>
        <row r="158">
          <cell r="Z158">
            <v>0.33129320346169067</v>
          </cell>
          <cell r="AA158">
            <v>4.3254421263649503</v>
          </cell>
          <cell r="AB158">
            <v>7.102532676726901E-4</v>
          </cell>
          <cell r="AC158">
            <v>8.4550059372614408E-2</v>
          </cell>
          <cell r="AD158">
            <v>3.1720014908809838E-2</v>
          </cell>
          <cell r="AE158">
            <v>1.3729090472830777E-4</v>
          </cell>
          <cell r="AF158">
            <v>0.33642743380646156</v>
          </cell>
          <cell r="AG158">
            <v>0.6280270019509816</v>
          </cell>
          <cell r="AH158">
            <v>0.35638279845410448</v>
          </cell>
          <cell r="AI158">
            <v>1.388418808929558E-2</v>
          </cell>
          <cell r="AJ158">
            <v>2.566523757592911E-3</v>
          </cell>
          <cell r="AK158">
            <v>4.395979789759398E-2</v>
          </cell>
          <cell r="AL158">
            <v>8.9622385297229696E-6</v>
          </cell>
          <cell r="AM158">
            <v>1.0270756575032855E-2</v>
          </cell>
          <cell r="AN158">
            <v>1.3228362499642407E-3</v>
          </cell>
          <cell r="AO158">
            <v>1.3853833042439985E-3</v>
          </cell>
          <cell r="AP158">
            <v>9.4929918701652736E-8</v>
          </cell>
          <cell r="AQ158">
            <v>1.0856008369052783E-3</v>
          </cell>
          <cell r="AR158">
            <v>1.6675599295810579</v>
          </cell>
          <cell r="AS158">
            <v>3.3337382187776663E-3</v>
          </cell>
        </row>
        <row r="160">
          <cell r="Z160">
            <v>1.3894924064565173</v>
          </cell>
          <cell r="AA160">
            <v>18.657739618105808</v>
          </cell>
          <cell r="AB160">
            <v>2.5900840903035952E-3</v>
          </cell>
          <cell r="AC160">
            <v>0.34108826913045814</v>
          </cell>
          <cell r="AD160">
            <v>0.15698846731361624</v>
          </cell>
          <cell r="AE160">
            <v>6.3280911520509624E-4</v>
          </cell>
          <cell r="AF160">
            <v>1.414402802413723</v>
          </cell>
          <cell r="AG160">
            <v>3.3340434671475818</v>
          </cell>
          <cell r="AH160">
            <v>1.7167500811458281</v>
          </cell>
          <cell r="AI160">
            <v>6.7895086123359746E-2</v>
          </cell>
          <cell r="AJ160">
            <v>1.3547258711683574E-2</v>
          </cell>
          <cell r="AK160">
            <v>0.21868917450931946</v>
          </cell>
          <cell r="AL160">
            <v>4.0687344415630793E-5</v>
          </cell>
          <cell r="AM160">
            <v>5.4355210439042505E-2</v>
          </cell>
          <cell r="AN160">
            <v>3.6720183179036908E-3</v>
          </cell>
          <cell r="AO160">
            <v>3.951110579029961E-3</v>
          </cell>
          <cell r="AP160">
            <v>3.460693624814127E-7</v>
          </cell>
          <cell r="AQ160">
            <v>4.039003741760229E-3</v>
          </cell>
          <cell r="AR160">
            <v>8.2322381353850016</v>
          </cell>
          <cell r="AS160">
            <v>2.305679463738659E-2</v>
          </cell>
        </row>
        <row r="162">
          <cell r="Z162">
            <v>1.3696566828666932</v>
          </cell>
          <cell r="AA162">
            <v>17.460724800154608</v>
          </cell>
          <cell r="AB162">
            <v>2.6740925738905712E-3</v>
          </cell>
          <cell r="AC162">
            <v>0.3286329032754477</v>
          </cell>
          <cell r="AD162">
            <v>0.15727573339040343</v>
          </cell>
          <cell r="AE162">
            <v>5.9648497963569786E-4</v>
          </cell>
          <cell r="AF162">
            <v>1.395830683105131</v>
          </cell>
          <cell r="AG162">
            <v>3.3315282127133101</v>
          </cell>
          <cell r="AH162">
            <v>1.7003411619951001</v>
          </cell>
          <cell r="AI162">
            <v>3.1565252662949739E-2</v>
          </cell>
          <cell r="AJ162">
            <v>1.4848952736977733E-2</v>
          </cell>
          <cell r="AK162">
            <v>0.21903341457640985</v>
          </cell>
          <cell r="AL162">
            <v>4.4043583499430229E-5</v>
          </cell>
          <cell r="AM162">
            <v>5.4264920732030743E-2</v>
          </cell>
          <cell r="AN162">
            <v>3.6839146217194107E-3</v>
          </cell>
          <cell r="AO162">
            <v>3.9625157656039125E-3</v>
          </cell>
          <cell r="AP162">
            <v>4.5700084460162947E-7</v>
          </cell>
          <cell r="AQ162">
            <v>4.0913365722278052E-3</v>
          </cell>
          <cell r="AR162">
            <v>8.3439104215054005</v>
          </cell>
          <cell r="AS162">
            <v>2.174268261204091E-2</v>
          </cell>
        </row>
        <row r="164">
          <cell r="Z164">
            <v>1.5245640205443494</v>
          </cell>
          <cell r="AA164">
            <v>19.685392453783251</v>
          </cell>
          <cell r="AB164">
            <v>2.8321412987306993E-3</v>
          </cell>
          <cell r="AC164">
            <v>0.37289054494689572</v>
          </cell>
          <cell r="AD164">
            <v>0.15948026702274423</v>
          </cell>
          <cell r="AE164">
            <v>7.1965492752074339E-4</v>
          </cell>
          <cell r="AF164">
            <v>1.5499211724331952</v>
          </cell>
          <cell r="AG164">
            <v>3.3416369027860462</v>
          </cell>
          <cell r="AH164">
            <v>1.8618941286183244</v>
          </cell>
          <cell r="AI164">
            <v>9.3414337159930555E-2</v>
          </cell>
          <cell r="AJ164">
            <v>1.2188774236913094E-2</v>
          </cell>
          <cell r="AK164">
            <v>0.22234297738386588</v>
          </cell>
          <cell r="AL164">
            <v>4.7239871837919431E-5</v>
          </cell>
          <cell r="AM164">
            <v>5.4398883339552187E-2</v>
          </cell>
          <cell r="AN164">
            <v>4.0530863351077948E-3</v>
          </cell>
          <cell r="AO164">
            <v>4.3347198531392007E-3</v>
          </cell>
          <cell r="AP164">
            <v>3.5054396565850866E-7</v>
          </cell>
          <cell r="AQ164">
            <v>4.2966961271483414E-3</v>
          </cell>
          <cell r="AR164">
            <v>8.3900770475374831</v>
          </cell>
          <cell r="AS164">
            <v>1.7541945527618511E-2</v>
          </cell>
        </row>
        <row r="166">
          <cell r="Z166">
            <v>11.885970697685707</v>
          </cell>
          <cell r="AA166">
            <v>151.55885022176182</v>
          </cell>
          <cell r="AB166">
            <v>0.34719750575307212</v>
          </cell>
          <cell r="AC166">
            <v>3.1355030968644728</v>
          </cell>
          <cell r="AD166">
            <v>10.038176517848374</v>
          </cell>
          <cell r="AE166">
            <v>1.7879157506942717E-2</v>
          </cell>
          <cell r="AF166">
            <v>12.062688554982303</v>
          </cell>
          <cell r="AG166">
            <v>2.754650279455122</v>
          </cell>
          <cell r="AH166">
            <v>117.20711644402014</v>
          </cell>
          <cell r="AI166">
            <v>0.20303797650331182</v>
          </cell>
          <cell r="AJ166">
            <v>0.18458189163717909</v>
          </cell>
          <cell r="AK166">
            <v>14.095991626574641</v>
          </cell>
          <cell r="AL166">
            <v>1.7516620082847429E-3</v>
          </cell>
          <cell r="AM166">
            <v>1.1897492035725585</v>
          </cell>
          <cell r="AN166">
            <v>5.8643192193500393E-2</v>
          </cell>
          <cell r="AO166">
            <v>5.9608440531150324E-2</v>
          </cell>
          <cell r="AP166">
            <v>3.5884185638198473E-6</v>
          </cell>
          <cell r="AQ166">
            <v>1.1893512428039055</v>
          </cell>
          <cell r="AR166">
            <v>3355.8395598377306</v>
          </cell>
          <cell r="AS166">
            <v>7.0480577492094618E-2</v>
          </cell>
        </row>
        <row r="168">
          <cell r="Z168">
            <v>12.789626901696058</v>
          </cell>
          <cell r="AA168">
            <v>144.56734608426288</v>
          </cell>
          <cell r="AB168">
            <v>2.509809093031274E-2</v>
          </cell>
          <cell r="AC168">
            <v>3.0236708364898424</v>
          </cell>
          <cell r="AD168">
            <v>10.468352160207878</v>
          </cell>
          <cell r="AE168">
            <v>1.4953217108699937E-2</v>
          </cell>
          <cell r="AF168">
            <v>13.06558517490183</v>
          </cell>
          <cell r="AG168">
            <v>2.6726494338861588</v>
          </cell>
          <cell r="AH168">
            <v>119.42247903345073</v>
          </cell>
          <cell r="AI168">
            <v>9.773721490903943E-2</v>
          </cell>
          <cell r="AJ168">
            <v>0.1785557501707801</v>
          </cell>
          <cell r="AK168">
            <v>14.665335030412132</v>
          </cell>
          <cell r="AL168">
            <v>1.5469387101543868E-3</v>
          </cell>
          <cell r="AM168">
            <v>1.3537282505127972</v>
          </cell>
          <cell r="AN168">
            <v>6.1156851923907518E-2</v>
          </cell>
          <cell r="AO168">
            <v>6.2106163605555383E-2</v>
          </cell>
          <cell r="AP168">
            <v>3.2160651867431377E-6</v>
          </cell>
          <cell r="AQ168">
            <v>7.2718889818380886E-2</v>
          </cell>
          <cell r="AR168">
            <v>3447.5527287938271</v>
          </cell>
          <cell r="AS168">
            <v>7.0270626631942071E-2</v>
          </cell>
        </row>
        <row r="170">
          <cell r="Z170">
            <v>12.25298909855484</v>
          </cell>
          <cell r="AA170">
            <v>152.85081138036276</v>
          </cell>
          <cell r="AB170">
            <v>2.4535588327704375E-2</v>
          </cell>
          <cell r="AC170">
            <v>3.2110491725113963</v>
          </cell>
          <cell r="AD170">
            <v>10.506068126569588</v>
          </cell>
          <cell r="AE170">
            <v>1.6364078506319168E-2</v>
          </cell>
          <cell r="AF170">
            <v>12.444244170139607</v>
          </cell>
          <cell r="AG170">
            <v>2.7422819622260275</v>
          </cell>
          <cell r="AH170">
            <v>120.87134060504219</v>
          </cell>
          <cell r="AI170">
            <v>0.11412019022920782</v>
          </cell>
          <cell r="AJ170">
            <v>0.18279043598053282</v>
          </cell>
          <cell r="AK170">
            <v>14.717690863830668</v>
          </cell>
          <cell r="AL170">
            <v>1.6357093759783406E-3</v>
          </cell>
          <cell r="AM170">
            <v>1.3540188220690694</v>
          </cell>
          <cell r="AN170">
            <v>6.3585063194490685E-2</v>
          </cell>
          <cell r="AO170">
            <v>6.4580956441956508E-2</v>
          </cell>
          <cell r="AP170">
            <v>3.4013941199108261E-6</v>
          </cell>
          <cell r="AQ170">
            <v>7.7574678698244776E-2</v>
          </cell>
          <cell r="AR170">
            <v>3448.0201528848129</v>
          </cell>
          <cell r="AS170">
            <v>6.4480877032923559E-2</v>
          </cell>
        </row>
        <row r="172">
          <cell r="Z172">
            <v>4.1216489889006755</v>
          </cell>
          <cell r="AA172">
            <v>71.731688805610091</v>
          </cell>
          <cell r="AB172">
            <v>0.15866551557505842</v>
          </cell>
          <cell r="AC172">
            <v>1.0567018168018103</v>
          </cell>
          <cell r="AD172">
            <v>3.5500081271476081</v>
          </cell>
          <cell r="AE172">
            <v>4.9340885925613451E-3</v>
          </cell>
          <cell r="AF172">
            <v>4.1661775896328361</v>
          </cell>
          <cell r="AG172">
            <v>0.64950042830511434</v>
          </cell>
          <cell r="AH172">
            <v>40.871695790198416</v>
          </cell>
          <cell r="AI172">
            <v>0.65529113826518903</v>
          </cell>
          <cell r="AJ172">
            <v>0.26815167083172703</v>
          </cell>
          <cell r="AK172">
            <v>4.4931335527761096</v>
          </cell>
          <cell r="AL172">
            <v>1.9608332487033308E-4</v>
          </cell>
          <cell r="AM172">
            <v>1.5345987719396161</v>
          </cell>
          <cell r="AN172">
            <v>1.3916538208784695E-2</v>
          </cell>
          <cell r="AO172">
            <v>1.4150323458486061E-2</v>
          </cell>
          <cell r="AP172">
            <v>3.3419557147427399E-6</v>
          </cell>
          <cell r="AQ172">
            <v>0.5416366796465687</v>
          </cell>
          <cell r="AR172">
            <v>65.779425676923722</v>
          </cell>
          <cell r="AS172">
            <v>0.10819569364150769</v>
          </cell>
        </row>
        <row r="174">
          <cell r="Z174">
            <v>12.241913569405625</v>
          </cell>
          <cell r="AA174">
            <v>153.19548659835701</v>
          </cell>
          <cell r="AB174">
            <v>2.477462053920142E-2</v>
          </cell>
          <cell r="AC174">
            <v>3.2058154292804595</v>
          </cell>
          <cell r="AD174">
            <v>10.508158324317197</v>
          </cell>
          <cell r="AE174">
            <v>1.6437283022593129E-2</v>
          </cell>
          <cell r="AF174">
            <v>12.433133658632245</v>
          </cell>
          <cell r="AG174">
            <v>2.7457787478487758</v>
          </cell>
          <cell r="AH174">
            <v>120.98064162151931</v>
          </cell>
          <cell r="AI174">
            <v>0.13429907690713699</v>
          </cell>
          <cell r="AJ174">
            <v>0.18201275742525136</v>
          </cell>
          <cell r="AK174">
            <v>14.720561327046989</v>
          </cell>
          <cell r="AL174">
            <v>1.6401927205136086E-3</v>
          </cell>
          <cell r="AM174">
            <v>1.353952607923766</v>
          </cell>
          <cell r="AN174">
            <v>6.3562600758817506E-2</v>
          </cell>
          <cell r="AO174">
            <v>6.4553116905352814E-2</v>
          </cell>
          <cell r="AP174">
            <v>3.4349969111352649E-6</v>
          </cell>
          <cell r="AQ174">
            <v>7.7365694300282728E-2</v>
          </cell>
          <cell r="AR174">
            <v>3448.001975172675</v>
          </cell>
          <cell r="AS174">
            <v>6.5949798754574088E-2</v>
          </cell>
        </row>
        <row r="176">
          <cell r="Z176">
            <v>3.4058072624936222</v>
          </cell>
          <cell r="AA176">
            <v>45.176157996567781</v>
          </cell>
          <cell r="AB176">
            <v>7.297105572071202E-3</v>
          </cell>
          <cell r="AC176">
            <v>0.9124296969760004</v>
          </cell>
          <cell r="AD176">
            <v>2.7021191799352455</v>
          </cell>
          <cell r="AE176">
            <v>4.3750764384464834E-3</v>
          </cell>
          <cell r="AF176">
            <v>3.4406869191052682</v>
          </cell>
          <cell r="AG176">
            <v>1.0008971342456738</v>
          </cell>
          <cell r="AH176">
            <v>50.132306143657651</v>
          </cell>
          <cell r="AI176">
            <v>0.10633858165581814</v>
          </cell>
          <cell r="AJ176">
            <v>4.7368347860665648E-2</v>
          </cell>
          <cell r="AK176">
            <v>3.7535555428118226</v>
          </cell>
          <cell r="AL176">
            <v>4.1105925351893964E-4</v>
          </cell>
          <cell r="AM176">
            <v>0.32222893638854327</v>
          </cell>
          <cell r="AN176">
            <v>1.5581805667884851E-2</v>
          </cell>
          <cell r="AO176">
            <v>1.5839275249271118E-2</v>
          </cell>
          <cell r="AP176">
            <v>1.0130276104921271E-6</v>
          </cell>
          <cell r="AQ176">
            <v>2.128191913599984E-2</v>
          </cell>
          <cell r="AR176">
            <v>811.31511051367386</v>
          </cell>
          <cell r="AS176">
            <v>2.6677251217455771E-2</v>
          </cell>
        </row>
        <row r="178">
          <cell r="Z178">
            <v>3.3591246532309729</v>
          </cell>
          <cell r="AA178">
            <v>58.047356300482363</v>
          </cell>
          <cell r="AB178">
            <v>0.12229367708265187</v>
          </cell>
          <cell r="AC178">
            <v>0.85868249228305593</v>
          </cell>
          <cell r="AD178">
            <v>2.8062770068335596</v>
          </cell>
          <cell r="AE178">
            <v>3.8757457422724756E-3</v>
          </cell>
          <cell r="AF178">
            <v>3.3952816416231162</v>
          </cell>
          <cell r="AG178">
            <v>0.60450100855208566</v>
          </cell>
          <cell r="AH178">
            <v>37.963358841083362</v>
          </cell>
          <cell r="AI178">
            <v>0.524923372730695</v>
          </cell>
          <cell r="AJ178">
            <v>0.20843668754962141</v>
          </cell>
          <cell r="AK178">
            <v>3.5533027887083071</v>
          </cell>
          <cell r="AL178">
            <v>1.5490896614917156E-4</v>
          </cell>
          <cell r="AM178">
            <v>1.1810073864488391</v>
          </cell>
          <cell r="AN178">
            <v>1.107608559338857E-2</v>
          </cell>
          <cell r="AO178">
            <v>1.1264102069959415E-2</v>
          </cell>
          <cell r="AP178">
            <v>2.6363439444152048E-6</v>
          </cell>
          <cell r="AQ178">
            <v>0.41724224171301577</v>
          </cell>
          <cell r="AR178">
            <v>55.382009497021386</v>
          </cell>
          <cell r="AS178">
            <v>8.8184541546482587E-2</v>
          </cell>
        </row>
        <row r="180">
          <cell r="Z180">
            <v>9.0850557428426431</v>
          </cell>
          <cell r="AA180">
            <v>122.44703416326955</v>
          </cell>
          <cell r="AB180">
            <v>1.7704775085527837E-2</v>
          </cell>
          <cell r="AC180">
            <v>2.5188674387789094</v>
          </cell>
          <cell r="AD180">
            <v>8.0029432875609654</v>
          </cell>
          <cell r="AE180">
            <v>1.3076011428100491E-2</v>
          </cell>
          <cell r="AF180">
            <v>9.2018069269005558</v>
          </cell>
          <cell r="AG180">
            <v>2.2316181285722712</v>
          </cell>
          <cell r="AH180">
            <v>98.186206458134492</v>
          </cell>
          <cell r="AI180">
            <v>0.1421265484621814</v>
          </cell>
          <cell r="AJ180">
            <v>0.15294944102670852</v>
          </cell>
          <cell r="AK180">
            <v>11.218793303174317</v>
          </cell>
          <cell r="AL180">
            <v>1.2903305336703687E-3</v>
          </cell>
          <cell r="AM180">
            <v>1.0320463548469136</v>
          </cell>
          <cell r="AN180">
            <v>4.7881705715915733E-2</v>
          </cell>
          <cell r="AO180">
            <v>4.8647660422738562E-2</v>
          </cell>
          <cell r="AP180">
            <v>2.6501363084349385E-6</v>
          </cell>
          <cell r="AQ180">
            <v>5.6525561908051219E-2</v>
          </cell>
          <cell r="AR180">
            <v>2634.9948953208691</v>
          </cell>
          <cell r="AS180">
            <v>7.015400306543941E-2</v>
          </cell>
        </row>
        <row r="182">
          <cell r="Z182">
            <v>9.1592042731478998</v>
          </cell>
          <cell r="AA182">
            <v>121.60361783047667</v>
          </cell>
          <cell r="AB182">
            <v>1.7630372495597842E-2</v>
          </cell>
          <cell r="AC182">
            <v>2.584077093245702</v>
          </cell>
          <cell r="AD182">
            <v>8.2835024370919559</v>
          </cell>
          <cell r="AE182">
            <v>1.8003906174619791E-2</v>
          </cell>
          <cell r="AF182">
            <v>9.235474081249917</v>
          </cell>
          <cell r="AG182">
            <v>2.4688763573401156</v>
          </cell>
          <cell r="AH182">
            <v>104.97703196932014</v>
          </cell>
          <cell r="AI182">
            <v>6.6042813375604692E-2</v>
          </cell>
          <cell r="AJ182">
            <v>0.14417694201979206</v>
          </cell>
          <cell r="AK182">
            <v>11.591510598387163</v>
          </cell>
          <cell r="AL182">
            <v>1.5845587022818718E-3</v>
          </cell>
          <cell r="AM182">
            <v>1.0414533514156794</v>
          </cell>
          <cell r="AN182">
            <v>4.7194652795958518E-2</v>
          </cell>
          <cell r="AO182">
            <v>4.7946857007695041E-2</v>
          </cell>
          <cell r="AP182">
            <v>2.9043293812813861E-6</v>
          </cell>
          <cell r="AQ182">
            <v>5.5724840283356357E-2</v>
          </cell>
          <cell r="AR182">
            <v>2650.9102527744135</v>
          </cell>
          <cell r="AS182">
            <v>5.1681795303875303E-2</v>
          </cell>
        </row>
        <row r="184">
          <cell r="Z184">
            <v>9.1884195195732215</v>
          </cell>
          <cell r="AA184">
            <v>124.8831343824791</v>
          </cell>
          <cell r="AB184">
            <v>1.7784103709857696E-2</v>
          </cell>
          <cell r="AC184">
            <v>2.5454070143059293</v>
          </cell>
          <cell r="AD184">
            <v>8.0051839822928805</v>
          </cell>
          <cell r="AE184">
            <v>1.3108330666884219E-2</v>
          </cell>
          <cell r="AF184">
            <v>9.3067783459148714</v>
          </cell>
          <cell r="AG184">
            <v>2.2344922890690393</v>
          </cell>
          <cell r="AH184">
            <v>98.257409113721863</v>
          </cell>
          <cell r="AI184">
            <v>0.25666899016541161</v>
          </cell>
          <cell r="AJ184">
            <v>0.16166214428513867</v>
          </cell>
          <cell r="AK184">
            <v>11.22172896768596</v>
          </cell>
          <cell r="AL184">
            <v>1.2945072445768686E-3</v>
          </cell>
          <cell r="AM184">
            <v>1.0321853017551568</v>
          </cell>
          <cell r="AN184">
            <v>4.7929854652214762E-2</v>
          </cell>
          <cell r="AO184">
            <v>4.8699501965610438E-2</v>
          </cell>
          <cell r="AP184">
            <v>2.7248063516388128E-6</v>
          </cell>
          <cell r="AQ184">
            <v>5.6599663256753405E-2</v>
          </cell>
          <cell r="AR184">
            <v>2635.1218404651131</v>
          </cell>
          <cell r="AS184">
            <v>6.0948995835693784E-2</v>
          </cell>
        </row>
        <row r="188">
          <cell r="Z188">
            <v>11.885970697685705</v>
          </cell>
          <cell r="AA188">
            <v>151.55885022176184</v>
          </cell>
          <cell r="AB188">
            <v>0.34719750575307212</v>
          </cell>
          <cell r="AC188">
            <v>3.1355030968644733</v>
          </cell>
          <cell r="AD188">
            <v>10.038176517848374</v>
          </cell>
          <cell r="AE188">
            <v>1.7879157506942717E-2</v>
          </cell>
          <cell r="AF188">
            <v>12.062688554982305</v>
          </cell>
          <cell r="AG188">
            <v>2.7546502794551215</v>
          </cell>
          <cell r="AH188">
            <v>117.20711644402014</v>
          </cell>
          <cell r="AI188">
            <v>0.20303797650331182</v>
          </cell>
          <cell r="AJ188">
            <v>0.18458189163717909</v>
          </cell>
          <cell r="AK188">
            <v>14.095991626574641</v>
          </cell>
          <cell r="AL188">
            <v>1.7516620082847429E-3</v>
          </cell>
          <cell r="AM188">
            <v>1.1897492035725585</v>
          </cell>
          <cell r="AN188">
            <v>5.86431921935004E-2</v>
          </cell>
          <cell r="AO188">
            <v>5.9608440531150331E-2</v>
          </cell>
          <cell r="AP188">
            <v>3.5884185638198478E-6</v>
          </cell>
          <cell r="AQ188">
            <v>1.1893512428039057</v>
          </cell>
          <cell r="AR188">
            <v>3355.8395598377306</v>
          </cell>
          <cell r="AS188">
            <v>7.0480577492094618E-2</v>
          </cell>
        </row>
        <row r="190"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</row>
        <row r="192">
          <cell r="Z192">
            <v>12.252989098554842</v>
          </cell>
          <cell r="AA192">
            <v>152.85081138036276</v>
          </cell>
          <cell r="AB192">
            <v>2.4535588327704378E-2</v>
          </cell>
          <cell r="AC192">
            <v>3.2110491725113963</v>
          </cell>
          <cell r="AD192">
            <v>10.506068126569589</v>
          </cell>
          <cell r="AE192">
            <v>1.6364078506319171E-2</v>
          </cell>
          <cell r="AF192">
            <v>12.444244170139607</v>
          </cell>
          <cell r="AG192">
            <v>2.7422819622260275</v>
          </cell>
          <cell r="AH192">
            <v>120.87134060504223</v>
          </cell>
          <cell r="AI192">
            <v>0.1141201902292078</v>
          </cell>
          <cell r="AJ192">
            <v>0.18279043598053285</v>
          </cell>
          <cell r="AK192">
            <v>14.71769086383067</v>
          </cell>
          <cell r="AL192">
            <v>1.6357093759783406E-3</v>
          </cell>
          <cell r="AM192">
            <v>1.3540188220690696</v>
          </cell>
          <cell r="AN192">
            <v>6.3585063194490685E-2</v>
          </cell>
          <cell r="AO192">
            <v>6.4580956441956522E-2</v>
          </cell>
          <cell r="AP192">
            <v>3.4013941199108273E-6</v>
          </cell>
          <cell r="AQ192">
            <v>7.7574678698244776E-2</v>
          </cell>
          <cell r="AR192">
            <v>3448.0201528848129</v>
          </cell>
          <cell r="AS192">
            <v>6.4480877032923559E-2</v>
          </cell>
        </row>
        <row r="194">
          <cell r="Z194">
            <v>4.1216489889006764</v>
          </cell>
          <cell r="AA194">
            <v>71.731688805610091</v>
          </cell>
          <cell r="AB194">
            <v>0.1586655155750584</v>
          </cell>
          <cell r="AC194">
            <v>1.0567018168018103</v>
          </cell>
          <cell r="AD194">
            <v>3.5500081271476081</v>
          </cell>
          <cell r="AE194">
            <v>4.9340885925613443E-3</v>
          </cell>
          <cell r="AF194">
            <v>4.166177589632837</v>
          </cell>
          <cell r="AG194">
            <v>0.64950042830511434</v>
          </cell>
          <cell r="AH194">
            <v>40.871695790198423</v>
          </cell>
          <cell r="AI194">
            <v>0.65529113826518914</v>
          </cell>
          <cell r="AJ194">
            <v>0.26815167083172714</v>
          </cell>
          <cell r="AK194">
            <v>4.4931335527761096</v>
          </cell>
          <cell r="AL194">
            <v>1.9608332487033311E-4</v>
          </cell>
          <cell r="AM194">
            <v>1.5345987719396159</v>
          </cell>
          <cell r="AN194">
            <v>1.3916538208784695E-2</v>
          </cell>
          <cell r="AO194">
            <v>1.4150323458486064E-2</v>
          </cell>
          <cell r="AP194">
            <v>3.3419557147427403E-6</v>
          </cell>
          <cell r="AQ194">
            <v>0.54163667964656892</v>
          </cell>
          <cell r="AR194">
            <v>65.779425676923722</v>
          </cell>
          <cell r="AS194">
            <v>0.1081956936415077</v>
          </cell>
        </row>
        <row r="196">
          <cell r="Z196">
            <v>12.241913569405623</v>
          </cell>
          <cell r="AA196">
            <v>153.19548659835704</v>
          </cell>
          <cell r="AB196">
            <v>2.477462053920142E-2</v>
          </cell>
          <cell r="AC196">
            <v>3.205815429280459</v>
          </cell>
          <cell r="AD196">
            <v>10.508158324317197</v>
          </cell>
          <cell r="AE196">
            <v>1.6437283022593129E-2</v>
          </cell>
          <cell r="AF196">
            <v>12.433133658632244</v>
          </cell>
          <cell r="AG196">
            <v>2.7457787478487763</v>
          </cell>
          <cell r="AH196">
            <v>120.98064162151933</v>
          </cell>
          <cell r="AI196">
            <v>0.13429907690713699</v>
          </cell>
          <cell r="AJ196">
            <v>0.18201275742525139</v>
          </cell>
          <cell r="AK196">
            <v>14.720561327046987</v>
          </cell>
          <cell r="AL196">
            <v>1.6401927205136086E-3</v>
          </cell>
          <cell r="AM196">
            <v>1.353952607923766</v>
          </cell>
          <cell r="AN196">
            <v>6.356260075881752E-2</v>
          </cell>
          <cell r="AO196">
            <v>6.45531169053528E-2</v>
          </cell>
          <cell r="AP196">
            <v>3.4349969111352644E-6</v>
          </cell>
          <cell r="AQ196">
            <v>7.7365694300282728E-2</v>
          </cell>
          <cell r="AR196">
            <v>3448.0019751726745</v>
          </cell>
          <cell r="AS196">
            <v>6.5949798754574088E-2</v>
          </cell>
        </row>
        <row r="208">
          <cell r="Z208">
            <v>4.8234775480301995</v>
          </cell>
          <cell r="AA208">
            <v>76.683855869022068</v>
          </cell>
          <cell r="AB208">
            <v>1.4457880427018718E-2</v>
          </cell>
          <cell r="AC208">
            <v>1.4104160763171774</v>
          </cell>
          <cell r="AD208">
            <v>0.46176579869576667</v>
          </cell>
          <cell r="AE208">
            <v>1.5847546921753809E-3</v>
          </cell>
          <cell r="AF208">
            <v>4.9103454144521965</v>
          </cell>
          <cell r="AG208">
            <v>0.32984896382182072</v>
          </cell>
          <cell r="AH208">
            <v>10.51186877248867</v>
          </cell>
          <cell r="AI208">
            <v>0.27954187984912093</v>
          </cell>
          <cell r="AJ208">
            <v>3.698255593860858E-2</v>
          </cell>
          <cell r="AK208">
            <v>0.60807582738421617</v>
          </cell>
          <cell r="AL208">
            <v>1.9140584281600011E-4</v>
          </cell>
          <cell r="AM208">
            <v>2.277199355758976</v>
          </cell>
          <cell r="AN208">
            <v>1.8640521075988892E-2</v>
          </cell>
          <cell r="AO208">
            <v>1.8929854261307097E-2</v>
          </cell>
          <cell r="AP208">
            <v>3.037045364797347E-6</v>
          </cell>
          <cell r="AQ208">
            <v>2.9166099543977822E-2</v>
          </cell>
          <cell r="AR208">
            <v>43.077954250228835</v>
          </cell>
          <cell r="AS208">
            <v>0.13227924174891501</v>
          </cell>
        </row>
        <row r="210">
          <cell r="Z210">
            <v>3.9089915354980338</v>
          </cell>
          <cell r="AA210">
            <v>77.855636072033931</v>
          </cell>
          <cell r="AB210">
            <v>1.2464108899812091E-2</v>
          </cell>
          <cell r="AC210">
            <v>1.2845731836919443</v>
          </cell>
          <cell r="AD210">
            <v>0.21093029636240282</v>
          </cell>
          <cell r="AE210">
            <v>1.1791471691083492E-3</v>
          </cell>
          <cell r="AF210">
            <v>3.9735095932334739</v>
          </cell>
          <cell r="AG210">
            <v>0.2699135248884561</v>
          </cell>
          <cell r="AH210">
            <v>5.6468172114113306</v>
          </cell>
          <cell r="AI210">
            <v>0.6152921817084902</v>
          </cell>
          <cell r="AJ210">
            <v>6.1437215466981249E-2</v>
          </cell>
          <cell r="AK210">
            <v>0.28298088530209037</v>
          </cell>
          <cell r="AL210">
            <v>1.8017279560579949E-4</v>
          </cell>
          <cell r="AM210">
            <v>2.2615940535220331</v>
          </cell>
          <cell r="AN210">
            <v>1.4217775506275359E-2</v>
          </cell>
          <cell r="AO210">
            <v>1.449765165275582E-2</v>
          </cell>
          <cell r="AP210">
            <v>3.101399283389429E-6</v>
          </cell>
          <cell r="AQ210">
            <v>2.5765016777794466E-2</v>
          </cell>
          <cell r="AR210">
            <v>18.037497021876071</v>
          </cell>
          <cell r="AS210">
            <v>0.14508721539508532</v>
          </cell>
        </row>
        <row r="212">
          <cell r="Z212">
            <v>4.0686016045653837</v>
          </cell>
          <cell r="AA212">
            <v>73.940164434189313</v>
          </cell>
          <cell r="AB212">
            <v>1.3390681195480883E-2</v>
          </cell>
          <cell r="AC212">
            <v>1.2709911091952835</v>
          </cell>
          <cell r="AD212">
            <v>0.45689881182884168</v>
          </cell>
          <cell r="AE212">
            <v>1.6379291626369189E-3</v>
          </cell>
          <cell r="AF212">
            <v>4.1272248586881064</v>
          </cell>
          <cell r="AG212">
            <v>0.31595885031199972</v>
          </cell>
          <cell r="AH212">
            <v>10.319050073841678</v>
          </cell>
          <cell r="AI212">
            <v>0.40228533967892299</v>
          </cell>
          <cell r="AJ212">
            <v>4.1237364869455451E-2</v>
          </cell>
          <cell r="AK212">
            <v>0.60144546111354213</v>
          </cell>
          <cell r="AL212">
            <v>1.9577375195978076E-4</v>
          </cell>
          <cell r="AM212">
            <v>2.2772141808092874</v>
          </cell>
          <cell r="AN212">
            <v>1.6522634813726483E-2</v>
          </cell>
          <cell r="AO212">
            <v>1.680363361126494E-2</v>
          </cell>
          <cell r="AP212">
            <v>3.0033122577847519E-6</v>
          </cell>
          <cell r="AQ212">
            <v>2.7013098954321364E-2</v>
          </cell>
          <cell r="AR212">
            <v>42.663433304478652</v>
          </cell>
          <cell r="AS212">
            <v>0.15106992100788422</v>
          </cell>
        </row>
        <row r="214">
          <cell r="Z214">
            <v>3.5331761150275836</v>
          </cell>
          <cell r="AA214">
            <v>71.187147415964091</v>
          </cell>
          <cell r="AB214">
            <v>1.2131551541934267E-2</v>
          </cell>
          <cell r="AC214">
            <v>1.2034128192106262</v>
          </cell>
          <cell r="AD214">
            <v>0.20526888325529996</v>
          </cell>
          <cell r="AE214">
            <v>1.0983991520411992E-3</v>
          </cell>
          <cell r="AF214">
            <v>3.5810146198416359</v>
          </cell>
          <cell r="AG214">
            <v>0.2615340438777915</v>
          </cell>
          <cell r="AH214">
            <v>5.4701120992641474</v>
          </cell>
          <cell r="AI214">
            <v>0.33785928155714234</v>
          </cell>
          <cell r="AJ214">
            <v>4.0313240540547003E-2</v>
          </cell>
          <cell r="AK214">
            <v>0.27711781290992926</v>
          </cell>
          <cell r="AL214">
            <v>1.6974662928631105E-4</v>
          </cell>
          <cell r="AM214">
            <v>2.2612028437682525</v>
          </cell>
          <cell r="AN214">
            <v>1.4021316159329026E-2</v>
          </cell>
          <cell r="AO214">
            <v>1.4263742555015897E-2</v>
          </cell>
          <cell r="AP214">
            <v>2.799520941332405E-6</v>
          </cell>
          <cell r="AQ214">
            <v>2.5117814722884498E-2</v>
          </cell>
          <cell r="AR214">
            <v>17.722438905382717</v>
          </cell>
          <cell r="AS214">
            <v>0.1673854317950268</v>
          </cell>
        </row>
        <row r="216">
          <cell r="Z216">
            <v>4.6150219045543865</v>
          </cell>
          <cell r="AA216">
            <v>80.054929981772787</v>
          </cell>
          <cell r="AB216">
            <v>1.38632804520954E-2</v>
          </cell>
          <cell r="AC216">
            <v>1.4252947716557791</v>
          </cell>
          <cell r="AD216">
            <v>0.46511201618776399</v>
          </cell>
          <cell r="AE216">
            <v>1.857113252592063E-3</v>
          </cell>
          <cell r="AF216">
            <v>4.6795544573559322</v>
          </cell>
          <cell r="AG216">
            <v>0.33356794329058381</v>
          </cell>
          <cell r="AH216">
            <v>10.69830699253999</v>
          </cell>
          <cell r="AI216">
            <v>0.47694200440257001</v>
          </cell>
          <cell r="AJ216">
            <v>3.8329382927885007E-2</v>
          </cell>
          <cell r="AK216">
            <v>0.61316720087409504</v>
          </cell>
          <cell r="AL216">
            <v>2.1323875655223498E-4</v>
          </cell>
          <cell r="AM216">
            <v>2.2773475610675176</v>
          </cell>
          <cell r="AN216">
            <v>1.7625751832279195E-2</v>
          </cell>
          <cell r="AO216">
            <v>1.7928214765026679E-2</v>
          </cell>
          <cell r="AP216">
            <v>3.0687490104247168E-6</v>
          </cell>
          <cell r="AQ216">
            <v>2.747879397136337E-2</v>
          </cell>
          <cell r="AR216">
            <v>43.099348330726045</v>
          </cell>
          <cell r="AS216">
            <v>0.13592916814053807</v>
          </cell>
        </row>
        <row r="230">
          <cell r="Z230">
            <v>2.7836456716347895</v>
          </cell>
          <cell r="AA230">
            <v>45.681111676148625</v>
          </cell>
          <cell r="AB230">
            <v>9.269722093458008E-3</v>
          </cell>
          <cell r="AC230">
            <v>0.84719201798573707</v>
          </cell>
          <cell r="AD230">
            <v>0.54787847659640365</v>
          </cell>
          <cell r="AE230">
            <v>1.45644008107783E-3</v>
          </cell>
          <cell r="AF230">
            <v>2.8341337964718933</v>
          </cell>
          <cell r="AG230">
            <v>0.26342426516754763</v>
          </cell>
          <cell r="AH230">
            <v>11.215191916746987</v>
          </cell>
          <cell r="AI230">
            <v>0.19095558404528309</v>
          </cell>
          <cell r="AJ230">
            <v>3.4675663143237737E-2</v>
          </cell>
          <cell r="AK230">
            <v>0.71806965599676664</v>
          </cell>
          <cell r="AL230">
            <v>5.509116739474578E-4</v>
          </cell>
          <cell r="AM230">
            <v>0.42006763806172714</v>
          </cell>
          <cell r="AN230">
            <v>8.1656113760479754E-3</v>
          </cell>
          <cell r="AO230">
            <v>8.3715492344836398E-3</v>
          </cell>
          <cell r="AP230">
            <v>1.6521761659580915E-6</v>
          </cell>
          <cell r="AQ230">
            <v>2.293678009992537E-2</v>
          </cell>
          <cell r="AR230">
            <v>58.154011309625233</v>
          </cell>
          <cell r="AS230">
            <v>9.6203461037684054E-2</v>
          </cell>
        </row>
        <row r="232">
          <cell r="Z232">
            <v>4.0116516061418466</v>
          </cell>
          <cell r="AA232">
            <v>72.739022816741354</v>
          </cell>
          <cell r="AB232">
            <v>1.3202700397368377E-2</v>
          </cell>
          <cell r="AC232">
            <v>1.2526350156113746</v>
          </cell>
          <cell r="AD232">
            <v>0.46071852478945508</v>
          </cell>
          <cell r="AE232">
            <v>1.6277253112304379E-3</v>
          </cell>
          <cell r="AF232">
            <v>4.0698534396016406</v>
          </cell>
          <cell r="AG232">
            <v>0.31358108444774746</v>
          </cell>
          <cell r="AH232">
            <v>10.353604172755295</v>
          </cell>
          <cell r="AI232">
            <v>0.39323196205049837</v>
          </cell>
          <cell r="AJ232">
            <v>4.0990857296084704E-2</v>
          </cell>
          <cell r="AK232">
            <v>0.60633488826267301</v>
          </cell>
          <cell r="AL232">
            <v>2.1085940574118653E-4</v>
          </cell>
          <cell r="AM232">
            <v>2.1974402901267673</v>
          </cell>
          <cell r="AN232">
            <v>1.6165332373547732E-2</v>
          </cell>
          <cell r="AO232">
            <v>1.6443091986193065E-2</v>
          </cell>
          <cell r="AP232">
            <v>2.9462298392349934E-6</v>
          </cell>
          <cell r="AQ232">
            <v>2.6837998724867966E-2</v>
          </cell>
          <cell r="AR232">
            <v>43.327303333422492</v>
          </cell>
          <cell r="AS232">
            <v>0.14887630837867982</v>
          </cell>
        </row>
        <row r="234">
          <cell r="Z234">
            <v>4.7386958748853472</v>
          </cell>
          <cell r="AA234">
            <v>75.341498981933753</v>
          </cell>
          <cell r="AB234">
            <v>1.4233033994229012E-2</v>
          </cell>
          <cell r="AC234">
            <v>1.386395043326702</v>
          </cell>
          <cell r="AD234">
            <v>0.46542647207588123</v>
          </cell>
          <cell r="AE234">
            <v>1.5763403395819488E-3</v>
          </cell>
          <cell r="AF234">
            <v>4.8241413255483687</v>
          </cell>
          <cell r="AG234">
            <v>0.3269898186259011</v>
          </cell>
          <cell r="AH234">
            <v>10.540212624451321</v>
          </cell>
          <cell r="AI234">
            <v>0.27452053365916929</v>
          </cell>
          <cell r="AJ234">
            <v>3.6872853685146104E-2</v>
          </cell>
          <cell r="AK234">
            <v>0.61274850683385462</v>
          </cell>
          <cell r="AL234">
            <v>2.0663747093980012E-4</v>
          </cell>
          <cell r="AM234">
            <v>2.1974250600446572</v>
          </cell>
          <cell r="AN234">
            <v>1.82093854651353E-2</v>
          </cell>
          <cell r="AO234">
            <v>1.8495073991017706E-2</v>
          </cell>
          <cell r="AP234">
            <v>2.9770507888758588E-6</v>
          </cell>
          <cell r="AQ234">
            <v>2.8913282133538595E-2</v>
          </cell>
          <cell r="AR234">
            <v>43.728627937413073</v>
          </cell>
          <cell r="AS234">
            <v>0.13069586446386083</v>
          </cell>
        </row>
        <row r="236">
          <cell r="Z236">
            <v>3.4814002675117717</v>
          </cell>
          <cell r="AA236">
            <v>70.069744036159122</v>
          </cell>
          <cell r="AB236">
            <v>1.1965155910660734E-2</v>
          </cell>
          <cell r="AC236">
            <v>1.1864041255426925</v>
          </cell>
          <cell r="AD236">
            <v>0.20290604923437758</v>
          </cell>
          <cell r="AE236">
            <v>1.089959321694997E-3</v>
          </cell>
          <cell r="AF236">
            <v>3.5287692252752993</v>
          </cell>
          <cell r="AG236">
            <v>0.25888610402068818</v>
          </cell>
          <cell r="AH236">
            <v>5.3962410417559008</v>
          </cell>
          <cell r="AI236">
            <v>0.33351786708869546</v>
          </cell>
          <cell r="AJ236">
            <v>4.0425041109298641E-2</v>
          </cell>
          <cell r="AK236">
            <v>0.27396920765493843</v>
          </cell>
          <cell r="AL236">
            <v>1.8505551665677457E-4</v>
          </cell>
          <cell r="AM236">
            <v>2.1810252293836609</v>
          </cell>
          <cell r="AN236">
            <v>1.3664593161054584E-2</v>
          </cell>
          <cell r="AO236">
            <v>1.3902544098855324E-2</v>
          </cell>
          <cell r="AP236">
            <v>2.7428665389099073E-6</v>
          </cell>
          <cell r="AQ236">
            <v>2.5016684345289565E-2</v>
          </cell>
          <cell r="AR236">
            <v>17.697123120216382</v>
          </cell>
          <cell r="AS236">
            <v>0.16505732684903351</v>
          </cell>
        </row>
        <row r="238">
          <cell r="Z238">
            <v>4.5248713830279907</v>
          </cell>
          <cell r="AA238">
            <v>75.071826658874087</v>
          </cell>
          <cell r="AB238">
            <v>1.3671081589148123E-2</v>
          </cell>
          <cell r="AC238">
            <v>1.388472673211371</v>
          </cell>
          <cell r="AD238">
            <v>0.46096058533209988</v>
          </cell>
          <cell r="AE238">
            <v>1.5562245120376158E-3</v>
          </cell>
          <cell r="AF238">
            <v>4.5946553775760046</v>
          </cell>
          <cell r="AG238">
            <v>0.31501021895704573</v>
          </cell>
          <cell r="AH238">
            <v>10.347102644022359</v>
          </cell>
          <cell r="AI238">
            <v>0.28342523992182622</v>
          </cell>
          <cell r="AJ238">
            <v>4.0253006870690951E-2</v>
          </cell>
          <cell r="AK238">
            <v>0.60692059941979981</v>
          </cell>
          <cell r="AL238">
            <v>2.075266970352088E-4</v>
          </cell>
          <cell r="AM238">
            <v>2.1974988255032191</v>
          </cell>
          <cell r="AN238">
            <v>1.6991928176798708E-2</v>
          </cell>
          <cell r="AO238">
            <v>1.7294772410876715E-2</v>
          </cell>
          <cell r="AP238">
            <v>2.9768036048303235E-6</v>
          </cell>
          <cell r="AQ238">
            <v>2.8275113824408015E-2</v>
          </cell>
          <cell r="AR238">
            <v>43.653522256151646</v>
          </cell>
          <cell r="AS238">
            <v>0.13027277522283126</v>
          </cell>
        </row>
        <row r="252"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</row>
        <row r="254">
          <cell r="Z254">
            <v>3.9089915354980338</v>
          </cell>
          <cell r="AA254">
            <v>77.855636072033946</v>
          </cell>
          <cell r="AB254">
            <v>1.2464108899812089E-2</v>
          </cell>
          <cell r="AC254">
            <v>1.2845731836919443</v>
          </cell>
          <cell r="AD254">
            <v>0.21093029636240282</v>
          </cell>
          <cell r="AE254">
            <v>1.179147169108349E-3</v>
          </cell>
          <cell r="AF254">
            <v>3.9735095932334739</v>
          </cell>
          <cell r="AG254">
            <v>0.26991352488845616</v>
          </cell>
          <cell r="AH254">
            <v>5.6468172114113306</v>
          </cell>
          <cell r="AI254">
            <v>0.6152921817084902</v>
          </cell>
          <cell r="AJ254">
            <v>6.1437215466981249E-2</v>
          </cell>
          <cell r="AK254">
            <v>0.28298088530209042</v>
          </cell>
          <cell r="AL254">
            <v>1.8017279560579954E-4</v>
          </cell>
          <cell r="AM254">
            <v>2.2615940535220327</v>
          </cell>
          <cell r="AN254">
            <v>1.4217775506275357E-2</v>
          </cell>
          <cell r="AO254">
            <v>1.449765165275582E-2</v>
          </cell>
          <cell r="AP254">
            <v>3.1013992833894294E-6</v>
          </cell>
          <cell r="AQ254">
            <v>2.5765016777794462E-2</v>
          </cell>
          <cell r="AR254">
            <v>18.037497021876071</v>
          </cell>
          <cell r="AS254">
            <v>0.14508721539508532</v>
          </cell>
        </row>
        <row r="256">
          <cell r="Z256">
            <v>4.0686016045653846</v>
          </cell>
          <cell r="AA256">
            <v>73.940164434189327</v>
          </cell>
          <cell r="AB256">
            <v>1.3390681195480883E-2</v>
          </cell>
          <cell r="AC256">
            <v>1.2709911091952837</v>
          </cell>
          <cell r="AD256">
            <v>0.45689881182884173</v>
          </cell>
          <cell r="AE256">
            <v>1.6379291626369191E-3</v>
          </cell>
          <cell r="AF256">
            <v>4.1272248586881064</v>
          </cell>
          <cell r="AG256">
            <v>0.31595885031199983</v>
          </cell>
          <cell r="AH256">
            <v>10.319050073841682</v>
          </cell>
          <cell r="AI256">
            <v>0.40228533967892299</v>
          </cell>
          <cell r="AJ256">
            <v>4.1237364869455458E-2</v>
          </cell>
          <cell r="AK256">
            <v>0.60144546111354225</v>
          </cell>
          <cell r="AL256">
            <v>1.9577375195978082E-4</v>
          </cell>
          <cell r="AM256">
            <v>2.2772141808092878</v>
          </cell>
          <cell r="AN256">
            <v>1.6522634813726487E-2</v>
          </cell>
          <cell r="AO256">
            <v>1.6803633611264943E-2</v>
          </cell>
          <cell r="AP256">
            <v>3.0033122577847527E-6</v>
          </cell>
          <cell r="AQ256">
            <v>2.7013098954321375E-2</v>
          </cell>
          <cell r="AR256">
            <v>42.663433304478666</v>
          </cell>
          <cell r="AS256">
            <v>0.15106992100788427</v>
          </cell>
        </row>
        <row r="258">
          <cell r="Z258">
            <v>3.5331761150275844</v>
          </cell>
          <cell r="AA258">
            <v>71.187147415964105</v>
          </cell>
          <cell r="AB258">
            <v>1.2131551541934271E-2</v>
          </cell>
          <cell r="AC258">
            <v>1.2034128192106262</v>
          </cell>
          <cell r="AD258">
            <v>0.20526888325530002</v>
          </cell>
          <cell r="AE258">
            <v>1.0983991520411992E-3</v>
          </cell>
          <cell r="AF258">
            <v>3.5810146198416373</v>
          </cell>
          <cell r="AG258">
            <v>0.26153404387779156</v>
          </cell>
          <cell r="AH258">
            <v>5.4701120992641483</v>
          </cell>
          <cell r="AI258">
            <v>0.33785928155714245</v>
          </cell>
          <cell r="AJ258">
            <v>4.0313240540547003E-2</v>
          </cell>
          <cell r="AK258">
            <v>0.27711781290992932</v>
          </cell>
          <cell r="AL258">
            <v>1.6974662928631113E-4</v>
          </cell>
          <cell r="AM258">
            <v>2.261202843768253</v>
          </cell>
          <cell r="AN258">
            <v>1.402131615932903E-2</v>
          </cell>
          <cell r="AO258">
            <v>1.4263742555015901E-2</v>
          </cell>
          <cell r="AP258">
            <v>2.799520941332405E-6</v>
          </cell>
          <cell r="AQ258">
            <v>2.5117814722884501E-2</v>
          </cell>
          <cell r="AR258">
            <v>17.72243890538272</v>
          </cell>
          <cell r="AS258">
            <v>0.16738543179502682</v>
          </cell>
        </row>
        <row r="260">
          <cell r="Z260">
            <v>4.6150219045543865</v>
          </cell>
          <cell r="AA260">
            <v>80.054929981772787</v>
          </cell>
          <cell r="AB260">
            <v>1.3863280452095398E-2</v>
          </cell>
          <cell r="AC260">
            <v>1.4252947716557789</v>
          </cell>
          <cell r="AD260">
            <v>0.46511201618776399</v>
          </cell>
          <cell r="AE260">
            <v>1.8571132525920632E-3</v>
          </cell>
          <cell r="AF260">
            <v>4.6795544573559313</v>
          </cell>
          <cell r="AG260">
            <v>0.33356794329058381</v>
          </cell>
          <cell r="AH260">
            <v>10.698306992539989</v>
          </cell>
          <cell r="AI260">
            <v>0.47694200440257001</v>
          </cell>
          <cell r="AJ260">
            <v>3.8329382927884993E-2</v>
          </cell>
          <cell r="AK260">
            <v>0.61316720087409504</v>
          </cell>
          <cell r="AL260">
            <v>2.1323875655223501E-4</v>
          </cell>
          <cell r="AM260">
            <v>2.2773475610675176</v>
          </cell>
          <cell r="AN260">
            <v>1.7625751832279192E-2</v>
          </cell>
          <cell r="AO260">
            <v>1.7928214765026679E-2</v>
          </cell>
          <cell r="AP260">
            <v>3.0687490104247172E-6</v>
          </cell>
          <cell r="AQ260">
            <v>2.747879397136337E-2</v>
          </cell>
          <cell r="AR260">
            <v>43.099348330726038</v>
          </cell>
          <cell r="AS260">
            <v>0.13592916814053807</v>
          </cell>
        </row>
        <row r="317">
          <cell r="AB317">
            <v>0</v>
          </cell>
          <cell r="AC317" t="str">
            <v>US-MRO</v>
          </cell>
          <cell r="AD317">
            <v>90.847193430439887</v>
          </cell>
        </row>
        <row r="318">
          <cell r="AB318">
            <v>0</v>
          </cell>
          <cell r="AC318" t="str">
            <v>US-NPCC</v>
          </cell>
          <cell r="AD318">
            <v>85.585414012091988</v>
          </cell>
        </row>
        <row r="319">
          <cell r="AB319">
            <v>0</v>
          </cell>
          <cell r="AC319" t="str">
            <v>US-RFC</v>
          </cell>
          <cell r="AD319">
            <v>95.814693928409895</v>
          </cell>
        </row>
        <row r="320">
          <cell r="AB320">
            <v>0</v>
          </cell>
          <cell r="AC320" t="str">
            <v>US-SERC</v>
          </cell>
          <cell r="AD320">
            <v>90.045460590423431</v>
          </cell>
        </row>
        <row r="321">
          <cell r="T321">
            <v>1</v>
          </cell>
          <cell r="Y321">
            <v>0</v>
          </cell>
          <cell r="AB321">
            <v>0</v>
          </cell>
          <cell r="AC321" t="str">
            <v>US-TRE</v>
          </cell>
          <cell r="AD321">
            <v>89.413244975057239</v>
          </cell>
        </row>
        <row r="322">
          <cell r="AB322">
            <v>0</v>
          </cell>
          <cell r="AC322" t="str">
            <v>US-WECC</v>
          </cell>
          <cell r="AD322">
            <v>88.408771886221075</v>
          </cell>
        </row>
      </sheetData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BE50-E6DA-48D7-9072-C3612437256E}">
  <sheetPr codeName="Sheet5"/>
  <dimension ref="A1:HQ374"/>
  <sheetViews>
    <sheetView topLeftCell="A238" zoomScale="60" zoomScaleNormal="60" workbookViewId="0">
      <selection activeCell="J25" sqref="J25"/>
    </sheetView>
  </sheetViews>
  <sheetFormatPr defaultRowHeight="12.75" x14ac:dyDescent="0.2"/>
  <cols>
    <col min="1" max="1" width="9.28515625" style="12" bestFit="1" customWidth="1"/>
    <col min="2" max="2" width="30.5703125" style="12" bestFit="1" customWidth="1"/>
    <col min="3" max="3" width="21.42578125" style="12" bestFit="1" customWidth="1"/>
    <col min="4" max="4" width="33.42578125" style="12" bestFit="1" customWidth="1"/>
    <col min="5" max="5" width="10.42578125" style="2" bestFit="1" customWidth="1"/>
    <col min="6" max="6" width="9.7109375" style="12" bestFit="1" customWidth="1"/>
    <col min="7" max="7" width="13.85546875" style="12" bestFit="1" customWidth="1"/>
    <col min="8" max="11" width="10.140625" style="12" customWidth="1"/>
    <col min="12" max="12" width="13" style="12" customWidth="1"/>
    <col min="13" max="13" width="9.140625" style="12"/>
    <col min="14" max="14" width="70.5703125" style="12" customWidth="1"/>
    <col min="15" max="15" width="10.42578125" style="12" bestFit="1" customWidth="1"/>
    <col min="16" max="16" width="9.140625" style="12"/>
    <col min="17" max="17" width="14.5703125" style="12" bestFit="1" customWidth="1"/>
    <col min="18" max="18" width="10.42578125" style="12" bestFit="1" customWidth="1"/>
    <col min="19" max="21" width="14.42578125" style="12" bestFit="1" customWidth="1"/>
    <col min="22" max="22" width="9.42578125" style="12" customWidth="1"/>
    <col min="23" max="24" width="14.42578125" style="12" bestFit="1" customWidth="1"/>
    <col min="25" max="25" width="10.42578125" style="12" bestFit="1" customWidth="1"/>
    <col min="26" max="28" width="14.42578125" style="12" bestFit="1" customWidth="1"/>
    <col min="29" max="29" width="15.140625" style="12" bestFit="1" customWidth="1"/>
    <col min="30" max="30" width="14.85546875" style="12" bestFit="1" customWidth="1"/>
    <col min="31" max="32" width="14.42578125" style="12" bestFit="1" customWidth="1"/>
    <col min="33" max="34" width="14.85546875" style="12" bestFit="1" customWidth="1"/>
    <col min="35" max="35" width="10.42578125" style="12" bestFit="1" customWidth="1"/>
    <col min="36" max="36" width="21.5703125" style="12" bestFit="1" customWidth="1"/>
    <col min="37" max="37" width="9.7109375" style="12" bestFit="1" customWidth="1"/>
    <col min="38" max="39" width="14.5703125" style="12" bestFit="1" customWidth="1"/>
    <col min="40" max="40" width="14.85546875" style="12" bestFit="1" customWidth="1"/>
    <col min="41" max="42" width="14.5703125" style="12" bestFit="1" customWidth="1"/>
    <col min="43" max="43" width="14.85546875" style="12" bestFit="1" customWidth="1"/>
    <col min="44" max="47" width="14.5703125" style="12" bestFit="1" customWidth="1"/>
    <col min="48" max="48" width="14.7109375" style="12" bestFit="1" customWidth="1"/>
    <col min="49" max="49" width="14.5703125" style="12" bestFit="1" customWidth="1"/>
    <col min="50" max="53" width="14.85546875" style="12" bestFit="1" customWidth="1"/>
    <col min="54" max="54" width="15.140625" style="12" bestFit="1" customWidth="1"/>
    <col min="55" max="55" width="14.85546875" style="12" bestFit="1" customWidth="1"/>
    <col min="56" max="56" width="14.5703125" style="12" bestFit="1" customWidth="1"/>
    <col min="57" max="57" width="14.85546875" style="12" bestFit="1" customWidth="1"/>
    <col min="58" max="58" width="9.140625" style="12"/>
    <col min="59" max="59" width="15.28515625" style="12" bestFit="1" customWidth="1"/>
    <col min="60" max="60" width="14.7109375" style="12" bestFit="1" customWidth="1"/>
    <col min="61" max="61" width="14.85546875" style="12" bestFit="1" customWidth="1"/>
    <col min="62" max="63" width="14.7109375" style="12" bestFit="1" customWidth="1"/>
    <col min="64" max="64" width="14.85546875" style="12" bestFit="1" customWidth="1"/>
    <col min="65" max="70" width="14.7109375" style="12" bestFit="1" customWidth="1"/>
    <col min="71" max="74" width="14.85546875" style="12" bestFit="1" customWidth="1"/>
    <col min="75" max="75" width="15.140625" style="12" bestFit="1" customWidth="1"/>
    <col min="76" max="76" width="14.85546875" style="12" bestFit="1" customWidth="1"/>
    <col min="77" max="77" width="14.7109375" style="12" bestFit="1" customWidth="1"/>
    <col min="78" max="78" width="14.85546875" style="12" bestFit="1" customWidth="1"/>
    <col min="79" max="79" width="9.140625" style="12"/>
    <col min="80" max="81" width="14.7109375" style="12" bestFit="1" customWidth="1"/>
    <col min="82" max="82" width="14.85546875" style="12" bestFit="1" customWidth="1"/>
    <col min="83" max="84" width="14.7109375" style="12" bestFit="1" customWidth="1"/>
    <col min="85" max="85" width="14.85546875" style="12" bestFit="1" customWidth="1"/>
    <col min="86" max="91" width="14.7109375" style="12" bestFit="1" customWidth="1"/>
    <col min="92" max="95" width="14.85546875" style="12" bestFit="1" customWidth="1"/>
    <col min="96" max="96" width="15.140625" style="12" bestFit="1" customWidth="1"/>
    <col min="97" max="97" width="14.85546875" style="12" bestFit="1" customWidth="1"/>
    <col min="98" max="98" width="14.7109375" style="12" bestFit="1" customWidth="1"/>
    <col min="99" max="99" width="14.85546875" style="12" bestFit="1" customWidth="1"/>
    <col min="100" max="100" width="9.140625" style="12"/>
    <col min="101" max="101" width="14.5703125" style="12" bestFit="1" customWidth="1"/>
    <col min="102" max="102" width="14.42578125" style="12" bestFit="1" customWidth="1"/>
    <col min="103" max="104" width="14.7109375" style="12" bestFit="1" customWidth="1"/>
    <col min="105" max="105" width="14.5703125" style="12" bestFit="1" customWidth="1"/>
    <col min="106" max="106" width="14.7109375" style="12" bestFit="1" customWidth="1"/>
    <col min="107" max="112" width="14.5703125" style="12" bestFit="1" customWidth="1"/>
    <col min="113" max="116" width="14.7109375" style="12" bestFit="1" customWidth="1"/>
    <col min="117" max="117" width="15" style="12" bestFit="1" customWidth="1"/>
    <col min="118" max="118" width="14.7109375" style="12" bestFit="1" customWidth="1"/>
    <col min="119" max="120" width="14.5703125" style="12" bestFit="1" customWidth="1"/>
    <col min="121" max="121" width="9.140625" style="12"/>
    <col min="122" max="122" width="14.5703125" style="12" bestFit="1" customWidth="1"/>
    <col min="123" max="123" width="14.42578125" style="12" bestFit="1" customWidth="1"/>
    <col min="124" max="125" width="14.7109375" style="12" bestFit="1" customWidth="1"/>
    <col min="126" max="126" width="14.5703125" style="12" bestFit="1" customWidth="1"/>
    <col min="127" max="127" width="14.7109375" style="12" bestFit="1" customWidth="1"/>
    <col min="128" max="133" width="14.5703125" style="12" bestFit="1" customWidth="1"/>
    <col min="134" max="137" width="14.7109375" style="12" bestFit="1" customWidth="1"/>
    <col min="138" max="138" width="15" style="12" bestFit="1" customWidth="1"/>
    <col min="139" max="139" width="14.7109375" style="12" bestFit="1" customWidth="1"/>
    <col min="140" max="141" width="14.5703125" style="12" bestFit="1" customWidth="1"/>
    <col min="142" max="142" width="9.140625" style="12"/>
    <col min="143" max="143" width="14.5703125" style="12" bestFit="1" customWidth="1"/>
    <col min="144" max="144" width="14.42578125" style="12" bestFit="1" customWidth="1"/>
    <col min="145" max="146" width="14.7109375" style="12" bestFit="1" customWidth="1"/>
    <col min="147" max="147" width="14.5703125" style="12" bestFit="1" customWidth="1"/>
    <col min="148" max="148" width="14.7109375" style="12" bestFit="1" customWidth="1"/>
    <col min="149" max="154" width="14.5703125" style="12" bestFit="1" customWidth="1"/>
    <col min="155" max="158" width="14.7109375" style="12" bestFit="1" customWidth="1"/>
    <col min="159" max="159" width="15" style="12" bestFit="1" customWidth="1"/>
    <col min="160" max="160" width="14.7109375" style="12" bestFit="1" customWidth="1"/>
    <col min="161" max="162" width="14.5703125" style="12" bestFit="1" customWidth="1"/>
    <col min="163" max="163" width="9.140625" style="12"/>
    <col min="164" max="165" width="14.42578125" style="12" bestFit="1" customWidth="1"/>
    <col min="166" max="166" width="14.7109375" style="12" bestFit="1" customWidth="1"/>
    <col min="167" max="167" width="14.42578125" style="12" bestFit="1" customWidth="1"/>
    <col min="168" max="168" width="14.5703125" style="12" bestFit="1" customWidth="1"/>
    <col min="169" max="169" width="14.7109375" style="12" bestFit="1" customWidth="1"/>
    <col min="170" max="170" width="14.42578125" style="12" bestFit="1" customWidth="1"/>
    <col min="171" max="171" width="14.5703125" style="12" bestFit="1" customWidth="1"/>
    <col min="172" max="173" width="14.42578125" style="12" bestFit="1" customWidth="1"/>
    <col min="174" max="175" width="14.5703125" style="12" bestFit="1" customWidth="1"/>
    <col min="176" max="179" width="14.7109375" style="12" bestFit="1" customWidth="1"/>
    <col min="180" max="180" width="15" style="12" bestFit="1" customWidth="1"/>
    <col min="181" max="181" width="14.7109375" style="12" bestFit="1" customWidth="1"/>
    <col min="182" max="182" width="14.42578125" style="12" bestFit="1" customWidth="1"/>
    <col min="183" max="183" width="14.7109375" style="12" bestFit="1" customWidth="1"/>
    <col min="184" max="184" width="9.140625" style="12"/>
    <col min="185" max="185" width="14.5703125" style="12" bestFit="1" customWidth="1"/>
    <col min="186" max="186" width="9.140625" style="12" customWidth="1"/>
    <col min="187" max="188" width="14.7109375" style="12" bestFit="1" customWidth="1"/>
    <col min="189" max="189" width="14.5703125" style="12" bestFit="1" customWidth="1"/>
    <col min="190" max="190" width="14.7109375" style="12" bestFit="1" customWidth="1"/>
    <col min="191" max="196" width="14.5703125" style="12" bestFit="1" customWidth="1"/>
    <col min="197" max="200" width="14.7109375" style="12" bestFit="1" customWidth="1"/>
    <col min="201" max="201" width="14.85546875" style="12" bestFit="1" customWidth="1"/>
    <col min="202" max="202" width="14.7109375" style="12" bestFit="1" customWidth="1"/>
    <col min="203" max="204" width="14.5703125" style="12" bestFit="1" customWidth="1"/>
    <col min="205" max="205" width="9.140625" style="12"/>
    <col min="206" max="207" width="14.5703125" style="12" bestFit="1" customWidth="1"/>
    <col min="208" max="210" width="14.7109375" style="12" bestFit="1" customWidth="1"/>
    <col min="211" max="211" width="14.85546875" style="12" bestFit="1" customWidth="1"/>
    <col min="212" max="212" width="14.7109375" style="12" bestFit="1" customWidth="1"/>
    <col min="213" max="214" width="14.5703125" style="12" bestFit="1" customWidth="1"/>
    <col min="215" max="217" width="14.7109375" style="12" bestFit="1" customWidth="1"/>
    <col min="218" max="218" width="14.85546875" style="12" bestFit="1" customWidth="1"/>
    <col min="219" max="221" width="14.7109375" style="12" bestFit="1" customWidth="1"/>
    <col min="222" max="222" width="15.140625" style="12" bestFit="1" customWidth="1"/>
    <col min="223" max="225" width="14.7109375" style="12" bestFit="1" customWidth="1"/>
    <col min="226" max="226" width="9.140625" style="12"/>
    <col min="227" max="228" width="10.28515625" style="12" bestFit="1" customWidth="1"/>
    <col min="229" max="16384" width="9.140625" style="12"/>
  </cols>
  <sheetData>
    <row r="1" spans="1:225" x14ac:dyDescent="0.2">
      <c r="A1" s="1"/>
      <c r="B1" s="1"/>
      <c r="C1" s="1"/>
      <c r="D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3" t="s">
        <v>0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1"/>
      <c r="BG1" s="3" t="s">
        <v>1</v>
      </c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1"/>
      <c r="CB1" s="3" t="s">
        <v>2</v>
      </c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W1" s="13" t="s">
        <v>3</v>
      </c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R1" s="13" t="s">
        <v>4</v>
      </c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M1" s="13" t="s">
        <v>5</v>
      </c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H1" s="13" t="s">
        <v>6</v>
      </c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C1" s="14" t="s">
        <v>7</v>
      </c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X1" s="14" t="s">
        <v>8</v>
      </c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</row>
    <row r="2" spans="1:225" x14ac:dyDescent="0.2">
      <c r="A2" s="1"/>
      <c r="B2" s="1"/>
      <c r="C2" s="1"/>
      <c r="D2" s="1"/>
      <c r="F2" s="1"/>
      <c r="G2" s="1" t="s">
        <v>4</v>
      </c>
      <c r="H2" s="1" t="s">
        <v>5</v>
      </c>
      <c r="I2" s="1" t="s">
        <v>9</v>
      </c>
      <c r="J2" s="1" t="s">
        <v>10</v>
      </c>
      <c r="K2" s="1" t="s">
        <v>4</v>
      </c>
      <c r="L2" s="1" t="s">
        <v>5</v>
      </c>
      <c r="M2" s="1"/>
      <c r="N2" s="1"/>
      <c r="O2" s="1"/>
      <c r="P2" s="1"/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11</v>
      </c>
      <c r="X2" s="1" t="s">
        <v>15</v>
      </c>
      <c r="Y2" s="1" t="s">
        <v>15</v>
      </c>
      <c r="Z2" s="1" t="s">
        <v>17</v>
      </c>
      <c r="AA2" s="1" t="s">
        <v>18</v>
      </c>
      <c r="AB2" s="1" t="s">
        <v>15</v>
      </c>
      <c r="AC2" s="1" t="s">
        <v>19</v>
      </c>
      <c r="AD2" s="1" t="s">
        <v>20</v>
      </c>
      <c r="AE2" s="1" t="s">
        <v>21</v>
      </c>
      <c r="AF2" s="1" t="s">
        <v>21</v>
      </c>
      <c r="AG2" s="1" t="s">
        <v>22</v>
      </c>
      <c r="AH2" s="1" t="s">
        <v>23</v>
      </c>
      <c r="AI2" s="1" t="s">
        <v>15</v>
      </c>
      <c r="AJ2" s="1" t="s">
        <v>24</v>
      </c>
      <c r="AK2" s="1"/>
      <c r="AL2" s="1" t="str">
        <f>Q2</f>
        <v>kg CO2 eq</v>
      </c>
      <c r="AM2" s="1" t="str">
        <f>R2</f>
        <v>MJ</v>
      </c>
      <c r="AN2" s="1" t="str">
        <f>S2</f>
        <v>kg PM2.5 eq</v>
      </c>
      <c r="AO2" s="1" t="str">
        <f>T2</f>
        <v>kg oil eq</v>
      </c>
      <c r="AP2" s="1" t="str">
        <f>U2</f>
        <v>kg 1,4-DCB</v>
      </c>
      <c r="AQ2" s="1" t="str">
        <f>V2</f>
        <v>kg P eq</v>
      </c>
      <c r="AR2" s="1" t="str">
        <f>W2</f>
        <v>kg CO2 eq</v>
      </c>
      <c r="AS2" s="1" t="str">
        <f>X2</f>
        <v>kg 1,4-DCB</v>
      </c>
      <c r="AT2" s="1" t="str">
        <f>Y2</f>
        <v>kg 1,4-DCB</v>
      </c>
      <c r="AU2" s="1" t="str">
        <f>Z2</f>
        <v>kBq Co-60 eq</v>
      </c>
      <c r="AV2" s="1" t="str">
        <f>AA2</f>
        <v>m2a crop eq</v>
      </c>
      <c r="AW2" s="1" t="str">
        <f>AB2</f>
        <v>kg 1,4-DCB</v>
      </c>
      <c r="AX2" s="1" t="str">
        <f>AC2</f>
        <v>kg N eq</v>
      </c>
      <c r="AY2" s="1" t="str">
        <f>AD2</f>
        <v>kg Cu eq</v>
      </c>
      <c r="AZ2" s="1" t="str">
        <f>AE2</f>
        <v>kg NOx eq</v>
      </c>
      <c r="BA2" s="1" t="str">
        <f>AF2</f>
        <v>kg NOx eq</v>
      </c>
      <c r="BB2" s="1" t="str">
        <f>AG2</f>
        <v>kg CFC11 eq</v>
      </c>
      <c r="BC2" s="1" t="str">
        <f>AH2</f>
        <v>kg SO2 eq</v>
      </c>
      <c r="BD2" s="1" t="str">
        <f>AI2</f>
        <v>kg 1,4-DCB</v>
      </c>
      <c r="BE2" s="1" t="str">
        <f>AJ2</f>
        <v>m3</v>
      </c>
      <c r="BF2" s="1"/>
      <c r="BG2" s="1" t="str">
        <f t="shared" ref="BG2:BV3" si="0">AL2</f>
        <v>kg CO2 eq</v>
      </c>
      <c r="BH2" s="1" t="str">
        <f t="shared" si="0"/>
        <v>MJ</v>
      </c>
      <c r="BI2" s="1" t="str">
        <f t="shared" si="0"/>
        <v>kg PM2.5 eq</v>
      </c>
      <c r="BJ2" s="1" t="str">
        <f t="shared" si="0"/>
        <v>kg oil eq</v>
      </c>
      <c r="BK2" s="1" t="str">
        <f t="shared" si="0"/>
        <v>kg 1,4-DCB</v>
      </c>
      <c r="BL2" s="1" t="str">
        <f t="shared" si="0"/>
        <v>kg P eq</v>
      </c>
      <c r="BM2" s="1" t="str">
        <f t="shared" si="0"/>
        <v>kg CO2 eq</v>
      </c>
      <c r="BN2" s="1" t="str">
        <f t="shared" si="0"/>
        <v>kg 1,4-DCB</v>
      </c>
      <c r="BO2" s="1" t="str">
        <f t="shared" si="0"/>
        <v>kg 1,4-DCB</v>
      </c>
      <c r="BP2" s="1" t="str">
        <f t="shared" si="0"/>
        <v>kBq Co-60 eq</v>
      </c>
      <c r="BQ2" s="1" t="str">
        <f t="shared" si="0"/>
        <v>m2a crop eq</v>
      </c>
      <c r="BR2" s="1" t="str">
        <f t="shared" si="0"/>
        <v>kg 1,4-DCB</v>
      </c>
      <c r="BS2" s="1" t="str">
        <f t="shared" si="0"/>
        <v>kg N eq</v>
      </c>
      <c r="BT2" s="1" t="str">
        <f t="shared" si="0"/>
        <v>kg Cu eq</v>
      </c>
      <c r="BU2" s="1" t="str">
        <f t="shared" si="0"/>
        <v>kg NOx eq</v>
      </c>
      <c r="BV2" s="1" t="str">
        <f t="shared" si="0"/>
        <v>kg NOx eq</v>
      </c>
      <c r="BW2" s="1" t="str">
        <f t="shared" ref="BQ2:BZ3" si="1">BB2</f>
        <v>kg CFC11 eq</v>
      </c>
      <c r="BX2" s="1" t="str">
        <f t="shared" si="1"/>
        <v>kg SO2 eq</v>
      </c>
      <c r="BY2" s="1" t="str">
        <f t="shared" si="1"/>
        <v>kg 1,4-DCB</v>
      </c>
      <c r="BZ2" s="1" t="str">
        <f t="shared" si="1"/>
        <v>m3</v>
      </c>
      <c r="CA2" s="1"/>
      <c r="CB2" s="1" t="str">
        <f>BG2</f>
        <v>kg CO2 eq</v>
      </c>
      <c r="CC2" s="1" t="str">
        <f t="shared" ref="CC2:CR3" si="2">BH2</f>
        <v>MJ</v>
      </c>
      <c r="CD2" s="1" t="str">
        <f t="shared" si="2"/>
        <v>kg PM2.5 eq</v>
      </c>
      <c r="CE2" s="1" t="str">
        <f t="shared" si="2"/>
        <v>kg oil eq</v>
      </c>
      <c r="CF2" s="1" t="str">
        <f t="shared" si="2"/>
        <v>kg 1,4-DCB</v>
      </c>
      <c r="CG2" s="1" t="str">
        <f t="shared" si="2"/>
        <v>kg P eq</v>
      </c>
      <c r="CH2" s="1" t="str">
        <f t="shared" si="2"/>
        <v>kg CO2 eq</v>
      </c>
      <c r="CI2" s="1" t="str">
        <f t="shared" si="2"/>
        <v>kg 1,4-DCB</v>
      </c>
      <c r="CJ2" s="1" t="str">
        <f t="shared" si="2"/>
        <v>kg 1,4-DCB</v>
      </c>
      <c r="CK2" s="1" t="str">
        <f t="shared" si="2"/>
        <v>kBq Co-60 eq</v>
      </c>
      <c r="CL2" s="1" t="str">
        <f t="shared" si="2"/>
        <v>m2a crop eq</v>
      </c>
      <c r="CM2" s="1" t="str">
        <f t="shared" si="2"/>
        <v>kg 1,4-DCB</v>
      </c>
      <c r="CN2" s="1" t="str">
        <f t="shared" si="2"/>
        <v>kg N eq</v>
      </c>
      <c r="CO2" s="1" t="str">
        <f t="shared" si="2"/>
        <v>kg Cu eq</v>
      </c>
      <c r="CP2" s="1" t="str">
        <f t="shared" si="2"/>
        <v>kg NOx eq</v>
      </c>
      <c r="CQ2" s="1" t="str">
        <f t="shared" si="2"/>
        <v>kg NOx eq</v>
      </c>
      <c r="CR2" s="1" t="str">
        <f t="shared" si="2"/>
        <v>kg CFC11 eq</v>
      </c>
      <c r="CS2" s="1" t="str">
        <f t="shared" ref="CS2:DH3" si="3">BX2</f>
        <v>kg SO2 eq</v>
      </c>
      <c r="CT2" s="1" t="str">
        <f t="shared" si="3"/>
        <v>kg 1,4-DCB</v>
      </c>
      <c r="CU2" s="1" t="str">
        <f t="shared" si="3"/>
        <v>m3</v>
      </c>
      <c r="CW2" s="12" t="str">
        <f t="shared" si="3"/>
        <v>kg CO2 eq</v>
      </c>
      <c r="CX2" s="12" t="str">
        <f t="shared" si="3"/>
        <v>MJ</v>
      </c>
      <c r="CY2" s="12" t="str">
        <f t="shared" si="3"/>
        <v>kg PM2.5 eq</v>
      </c>
      <c r="CZ2" s="12" t="str">
        <f t="shared" si="3"/>
        <v>kg oil eq</v>
      </c>
      <c r="DA2" s="12" t="str">
        <f t="shared" si="3"/>
        <v>kg 1,4-DCB</v>
      </c>
      <c r="DB2" s="12" t="str">
        <f t="shared" si="3"/>
        <v>kg P eq</v>
      </c>
      <c r="DC2" s="12" t="str">
        <f t="shared" si="3"/>
        <v>kg CO2 eq</v>
      </c>
      <c r="DD2" s="12" t="str">
        <f t="shared" si="3"/>
        <v>kg 1,4-DCB</v>
      </c>
      <c r="DE2" s="12" t="str">
        <f t="shared" si="3"/>
        <v>kg 1,4-DCB</v>
      </c>
      <c r="DF2" s="12" t="str">
        <f t="shared" si="3"/>
        <v>kBq Co-60 eq</v>
      </c>
      <c r="DG2" s="12" t="str">
        <f t="shared" si="3"/>
        <v>m2a crop eq</v>
      </c>
      <c r="DH2" s="12" t="str">
        <f t="shared" si="3"/>
        <v>kg 1,4-DCB</v>
      </c>
      <c r="DI2" s="12" t="str">
        <f t="shared" ref="DH2:DP3" si="4">CN2</f>
        <v>kg N eq</v>
      </c>
      <c r="DJ2" s="12" t="str">
        <f t="shared" si="4"/>
        <v>kg Cu eq</v>
      </c>
      <c r="DK2" s="12" t="str">
        <f t="shared" si="4"/>
        <v>kg NOx eq</v>
      </c>
      <c r="DL2" s="12" t="str">
        <f t="shared" si="4"/>
        <v>kg NOx eq</v>
      </c>
      <c r="DM2" s="12" t="str">
        <f t="shared" si="4"/>
        <v>kg CFC11 eq</v>
      </c>
      <c r="DN2" s="12" t="str">
        <f t="shared" si="4"/>
        <v>kg SO2 eq</v>
      </c>
      <c r="DO2" s="12" t="str">
        <f t="shared" si="4"/>
        <v>kg 1,4-DCB</v>
      </c>
      <c r="DP2" s="12" t="str">
        <f t="shared" si="4"/>
        <v>m3</v>
      </c>
      <c r="DR2" s="12" t="str">
        <f t="shared" ref="DR2:EG3" si="5">CW2</f>
        <v>kg CO2 eq</v>
      </c>
      <c r="DS2" s="12" t="str">
        <f t="shared" si="5"/>
        <v>MJ</v>
      </c>
      <c r="DT2" s="12" t="str">
        <f t="shared" si="5"/>
        <v>kg PM2.5 eq</v>
      </c>
      <c r="DU2" s="12" t="str">
        <f t="shared" si="5"/>
        <v>kg oil eq</v>
      </c>
      <c r="DV2" s="12" t="str">
        <f t="shared" si="5"/>
        <v>kg 1,4-DCB</v>
      </c>
      <c r="DW2" s="12" t="str">
        <f t="shared" si="5"/>
        <v>kg P eq</v>
      </c>
      <c r="DX2" s="12" t="str">
        <f t="shared" si="5"/>
        <v>kg CO2 eq</v>
      </c>
      <c r="DY2" s="12" t="str">
        <f t="shared" si="5"/>
        <v>kg 1,4-DCB</v>
      </c>
      <c r="DZ2" s="12" t="str">
        <f t="shared" si="5"/>
        <v>kg 1,4-DCB</v>
      </c>
      <c r="EA2" s="12" t="str">
        <f t="shared" si="5"/>
        <v>kBq Co-60 eq</v>
      </c>
      <c r="EB2" s="12" t="str">
        <f t="shared" si="5"/>
        <v>m2a crop eq</v>
      </c>
      <c r="EC2" s="12" t="str">
        <f t="shared" si="5"/>
        <v>kg 1,4-DCB</v>
      </c>
      <c r="ED2" s="12" t="str">
        <f t="shared" si="5"/>
        <v>kg N eq</v>
      </c>
      <c r="EE2" s="12" t="str">
        <f t="shared" si="5"/>
        <v>kg Cu eq</v>
      </c>
      <c r="EF2" s="12" t="str">
        <f t="shared" si="5"/>
        <v>kg NOx eq</v>
      </c>
      <c r="EG2" s="12" t="str">
        <f t="shared" si="5"/>
        <v>kg NOx eq</v>
      </c>
      <c r="EH2" s="12" t="str">
        <f t="shared" ref="EB2:EK3" si="6">DM2</f>
        <v>kg CFC11 eq</v>
      </c>
      <c r="EI2" s="12" t="str">
        <f t="shared" si="6"/>
        <v>kg SO2 eq</v>
      </c>
      <c r="EJ2" s="12" t="str">
        <f t="shared" si="6"/>
        <v>kg 1,4-DCB</v>
      </c>
      <c r="EK2" s="12" t="str">
        <f t="shared" si="6"/>
        <v>m3</v>
      </c>
      <c r="EM2" s="12" t="str">
        <f t="shared" ref="EM2:FB3" si="7">DR2</f>
        <v>kg CO2 eq</v>
      </c>
      <c r="EN2" s="12" t="str">
        <f t="shared" si="7"/>
        <v>MJ</v>
      </c>
      <c r="EO2" s="12" t="str">
        <f t="shared" si="7"/>
        <v>kg PM2.5 eq</v>
      </c>
      <c r="EP2" s="12" t="str">
        <f t="shared" si="7"/>
        <v>kg oil eq</v>
      </c>
      <c r="EQ2" s="12" t="str">
        <f t="shared" si="7"/>
        <v>kg 1,4-DCB</v>
      </c>
      <c r="ER2" s="12" t="str">
        <f t="shared" si="7"/>
        <v>kg P eq</v>
      </c>
      <c r="ES2" s="12" t="str">
        <f t="shared" si="7"/>
        <v>kg CO2 eq</v>
      </c>
      <c r="ET2" s="12" t="str">
        <f t="shared" si="7"/>
        <v>kg 1,4-DCB</v>
      </c>
      <c r="EU2" s="12" t="str">
        <f t="shared" si="7"/>
        <v>kg 1,4-DCB</v>
      </c>
      <c r="EV2" s="12" t="str">
        <f t="shared" si="7"/>
        <v>kBq Co-60 eq</v>
      </c>
      <c r="EW2" s="12" t="str">
        <f t="shared" si="7"/>
        <v>m2a crop eq</v>
      </c>
      <c r="EX2" s="12" t="str">
        <f t="shared" si="7"/>
        <v>kg 1,4-DCB</v>
      </c>
      <c r="EY2" s="12" t="str">
        <f t="shared" si="7"/>
        <v>kg N eq</v>
      </c>
      <c r="EZ2" s="12" t="str">
        <f t="shared" si="7"/>
        <v>kg Cu eq</v>
      </c>
      <c r="FA2" s="12" t="str">
        <f t="shared" si="7"/>
        <v>kg NOx eq</v>
      </c>
      <c r="FB2" s="12" t="str">
        <f t="shared" si="7"/>
        <v>kg NOx eq</v>
      </c>
      <c r="FC2" s="12" t="str">
        <f t="shared" ref="EW2:FF3" si="8">EH2</f>
        <v>kg CFC11 eq</v>
      </c>
      <c r="FD2" s="12" t="str">
        <f t="shared" si="8"/>
        <v>kg SO2 eq</v>
      </c>
      <c r="FE2" s="12" t="str">
        <f t="shared" si="8"/>
        <v>kg 1,4-DCB</v>
      </c>
      <c r="FF2" s="12" t="str">
        <f t="shared" si="8"/>
        <v>m3</v>
      </c>
      <c r="FH2" s="12" t="str">
        <f>EM2</f>
        <v>kg CO2 eq</v>
      </c>
      <c r="FI2" s="12" t="str">
        <f t="shared" ref="FI2:FY3" si="9">EN2</f>
        <v>MJ</v>
      </c>
      <c r="FJ2" s="12" t="str">
        <f t="shared" si="9"/>
        <v>kg PM2.5 eq</v>
      </c>
      <c r="FK2" s="12" t="str">
        <f t="shared" si="9"/>
        <v>kg oil eq</v>
      </c>
      <c r="FL2" s="12" t="str">
        <f t="shared" si="9"/>
        <v>kg 1,4-DCB</v>
      </c>
      <c r="FM2" s="12" t="str">
        <f t="shared" si="9"/>
        <v>kg P eq</v>
      </c>
      <c r="FN2" s="12" t="str">
        <f t="shared" si="9"/>
        <v>kg CO2 eq</v>
      </c>
      <c r="FO2" s="12" t="str">
        <f t="shared" si="9"/>
        <v>kg 1,4-DCB</v>
      </c>
      <c r="FP2" s="12" t="str">
        <f t="shared" si="9"/>
        <v>kg 1,4-DCB</v>
      </c>
      <c r="FQ2" s="12" t="str">
        <f t="shared" si="9"/>
        <v>kBq Co-60 eq</v>
      </c>
      <c r="FR2" s="12" t="str">
        <f t="shared" si="9"/>
        <v>m2a crop eq</v>
      </c>
      <c r="FS2" s="12" t="str">
        <f t="shared" si="9"/>
        <v>kg 1,4-DCB</v>
      </c>
      <c r="FT2" s="12" t="str">
        <f t="shared" si="9"/>
        <v>kg N eq</v>
      </c>
      <c r="FU2" s="12" t="str">
        <f t="shared" si="9"/>
        <v>kg Cu eq</v>
      </c>
      <c r="FV2" s="12" t="str">
        <f t="shared" si="9"/>
        <v>kg NOx eq</v>
      </c>
      <c r="FW2" s="12" t="str">
        <f t="shared" si="9"/>
        <v>kg NOx eq</v>
      </c>
      <c r="FX2" s="12" t="str">
        <f t="shared" si="9"/>
        <v>kg CFC11 eq</v>
      </c>
      <c r="FY2" s="12" t="str">
        <f t="shared" si="9"/>
        <v>kg SO2 eq</v>
      </c>
      <c r="FZ2" s="12" t="str">
        <f>FE2</f>
        <v>kg 1,4-DCB</v>
      </c>
      <c r="GA2" s="12" t="str">
        <f>FF2</f>
        <v>m3</v>
      </c>
      <c r="GC2" s="12" t="str">
        <f>FH2</f>
        <v>kg CO2 eq</v>
      </c>
      <c r="GD2" s="12" t="str">
        <f t="shared" ref="GD2:GS3" si="10">FI2</f>
        <v>MJ</v>
      </c>
      <c r="GE2" s="12" t="str">
        <f t="shared" si="10"/>
        <v>kg PM2.5 eq</v>
      </c>
      <c r="GF2" s="12" t="str">
        <f t="shared" si="10"/>
        <v>kg oil eq</v>
      </c>
      <c r="GG2" s="12" t="str">
        <f t="shared" si="10"/>
        <v>kg 1,4-DCB</v>
      </c>
      <c r="GH2" s="12" t="str">
        <f t="shared" si="10"/>
        <v>kg P eq</v>
      </c>
      <c r="GI2" s="12" t="str">
        <f t="shared" si="10"/>
        <v>kg CO2 eq</v>
      </c>
      <c r="GJ2" s="12" t="str">
        <f t="shared" si="10"/>
        <v>kg 1,4-DCB</v>
      </c>
      <c r="GK2" s="12" t="str">
        <f t="shared" si="10"/>
        <v>kg 1,4-DCB</v>
      </c>
      <c r="GL2" s="12" t="str">
        <f t="shared" si="10"/>
        <v>kBq Co-60 eq</v>
      </c>
      <c r="GM2" s="12" t="str">
        <f t="shared" si="10"/>
        <v>m2a crop eq</v>
      </c>
      <c r="GN2" s="12" t="str">
        <f t="shared" si="10"/>
        <v>kg 1,4-DCB</v>
      </c>
      <c r="GO2" s="12" t="str">
        <f t="shared" si="10"/>
        <v>kg N eq</v>
      </c>
      <c r="GP2" s="12" t="str">
        <f t="shared" si="10"/>
        <v>kg Cu eq</v>
      </c>
      <c r="GQ2" s="12" t="str">
        <f t="shared" si="10"/>
        <v>kg NOx eq</v>
      </c>
      <c r="GR2" s="12" t="str">
        <f t="shared" si="10"/>
        <v>kg NOx eq</v>
      </c>
      <c r="GS2" s="12" t="str">
        <f t="shared" si="10"/>
        <v>kg CFC11 eq</v>
      </c>
      <c r="GT2" s="12" t="str">
        <f t="shared" ref="GT2:GV3" si="11">FY2</f>
        <v>kg SO2 eq</v>
      </c>
      <c r="GU2" s="12" t="str">
        <f t="shared" si="11"/>
        <v>kg 1,4-DCB</v>
      </c>
      <c r="GV2" s="12" t="str">
        <f t="shared" si="11"/>
        <v>m3</v>
      </c>
      <c r="GX2" s="12" t="str">
        <f t="shared" ref="GX2:HQ3" si="12">GC2</f>
        <v>kg CO2 eq</v>
      </c>
      <c r="GY2" s="12" t="str">
        <f t="shared" si="12"/>
        <v>MJ</v>
      </c>
      <c r="GZ2" s="12" t="str">
        <f t="shared" si="12"/>
        <v>kg PM2.5 eq</v>
      </c>
      <c r="HA2" s="12" t="str">
        <f t="shared" si="12"/>
        <v>kg oil eq</v>
      </c>
      <c r="HB2" s="12" t="str">
        <f t="shared" si="12"/>
        <v>kg 1,4-DCB</v>
      </c>
      <c r="HC2" s="12" t="str">
        <f t="shared" si="12"/>
        <v>kg P eq</v>
      </c>
      <c r="HD2" s="12" t="str">
        <f t="shared" si="12"/>
        <v>kg CO2 eq</v>
      </c>
      <c r="HE2" s="12" t="str">
        <f t="shared" si="12"/>
        <v>kg 1,4-DCB</v>
      </c>
      <c r="HF2" s="12" t="str">
        <f t="shared" si="12"/>
        <v>kg 1,4-DCB</v>
      </c>
      <c r="HG2" s="12" t="str">
        <f t="shared" si="12"/>
        <v>kBq Co-60 eq</v>
      </c>
      <c r="HH2" s="12" t="str">
        <f t="shared" si="12"/>
        <v>m2a crop eq</v>
      </c>
      <c r="HI2" s="12" t="str">
        <f t="shared" si="12"/>
        <v>kg 1,4-DCB</v>
      </c>
      <c r="HJ2" s="12" t="str">
        <f t="shared" si="12"/>
        <v>kg N eq</v>
      </c>
      <c r="HK2" s="12" t="str">
        <f t="shared" si="12"/>
        <v>kg Cu eq</v>
      </c>
      <c r="HL2" s="12" t="str">
        <f t="shared" si="12"/>
        <v>kg NOx eq</v>
      </c>
      <c r="HM2" s="12" t="str">
        <f t="shared" si="12"/>
        <v>kg NOx eq</v>
      </c>
      <c r="HN2" s="12" t="str">
        <f t="shared" si="12"/>
        <v>kg CFC11 eq</v>
      </c>
      <c r="HO2" s="12" t="str">
        <f t="shared" si="12"/>
        <v>kg SO2 eq</v>
      </c>
      <c r="HP2" s="12" t="str">
        <f t="shared" si="12"/>
        <v>kg 1,4-DCB</v>
      </c>
      <c r="HQ2" s="12" t="str">
        <f t="shared" si="12"/>
        <v>m3</v>
      </c>
    </row>
    <row r="3" spans="1:225" x14ac:dyDescent="0.2">
      <c r="A3" s="1"/>
      <c r="B3" s="1"/>
      <c r="C3" s="1"/>
      <c r="D3" s="1" t="s">
        <v>25</v>
      </c>
      <c r="E3" s="2" t="s">
        <v>26</v>
      </c>
      <c r="F3" s="1"/>
      <c r="G3" s="1" t="s">
        <v>27</v>
      </c>
      <c r="H3" s="1" t="s">
        <v>27</v>
      </c>
      <c r="I3" s="1" t="s">
        <v>27</v>
      </c>
      <c r="J3" s="1" t="s">
        <v>28</v>
      </c>
      <c r="K3" s="1" t="s">
        <v>28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29</v>
      </c>
      <c r="Q3" s="1" t="s">
        <v>32</v>
      </c>
      <c r="R3" s="1" t="s">
        <v>33</v>
      </c>
      <c r="S3" s="1" t="s">
        <v>34</v>
      </c>
      <c r="T3" s="1" t="s">
        <v>35</v>
      </c>
      <c r="U3" s="1" t="s">
        <v>36</v>
      </c>
      <c r="V3" s="1" t="s">
        <v>37</v>
      </c>
      <c r="W3" s="1" t="s">
        <v>38</v>
      </c>
      <c r="X3" s="1" t="s">
        <v>39</v>
      </c>
      <c r="Y3" s="1" t="s">
        <v>40</v>
      </c>
      <c r="Z3" s="1" t="s">
        <v>41</v>
      </c>
      <c r="AA3" s="1" t="s">
        <v>42</v>
      </c>
      <c r="AB3" s="1" t="s">
        <v>43</v>
      </c>
      <c r="AC3" s="1" t="s">
        <v>44</v>
      </c>
      <c r="AD3" s="1" t="s">
        <v>45</v>
      </c>
      <c r="AE3" s="1" t="s">
        <v>46</v>
      </c>
      <c r="AF3" s="1" t="s">
        <v>47</v>
      </c>
      <c r="AG3" s="1" t="s">
        <v>48</v>
      </c>
      <c r="AH3" s="1" t="s">
        <v>49</v>
      </c>
      <c r="AI3" s="1" t="s">
        <v>50</v>
      </c>
      <c r="AJ3" s="1" t="s">
        <v>51</v>
      </c>
      <c r="AK3" s="1"/>
      <c r="AL3" s="1" t="str">
        <f>Q3</f>
        <v>IPCC 2013 100a</v>
      </c>
      <c r="AM3" s="1" t="str">
        <f>R3</f>
        <v>CED</v>
      </c>
      <c r="AN3" s="1" t="str">
        <f>S3</f>
        <v>Fine particulate matter formation</v>
      </c>
      <c r="AO3" s="1" t="str">
        <f>T3</f>
        <v>Fossil resource scarcity</v>
      </c>
      <c r="AP3" s="1" t="str">
        <f>U3</f>
        <v>Freshwater ecotoxicity</v>
      </c>
      <c r="AQ3" s="1" t="str">
        <f>V3</f>
        <v>Freshwater eutrophication</v>
      </c>
      <c r="AR3" s="1" t="str">
        <f>W3</f>
        <v>Global warming</v>
      </c>
      <c r="AS3" s="1" t="str">
        <f>X3</f>
        <v>Human carcinogenic toxicity</v>
      </c>
      <c r="AT3" s="1" t="str">
        <f>Y3</f>
        <v>Human non-carcinogenic toxicity</v>
      </c>
      <c r="AU3" s="1" t="str">
        <f>Z3</f>
        <v>Ionizing radiation</v>
      </c>
      <c r="AV3" s="1" t="str">
        <f>AA3</f>
        <v>Land use</v>
      </c>
      <c r="AW3" s="1" t="str">
        <f>AB3</f>
        <v>Marine ecotoxicity</v>
      </c>
      <c r="AX3" s="1" t="str">
        <f>AC3</f>
        <v>Marine eutrophication</v>
      </c>
      <c r="AY3" s="1" t="str">
        <f>AD3</f>
        <v>Mineral resource scarcity</v>
      </c>
      <c r="AZ3" s="1" t="str">
        <f>AE3</f>
        <v>Ozone formation, Human health</v>
      </c>
      <c r="BA3" s="1" t="str">
        <f>AF3</f>
        <v>Ozone formation, Terrestrial ecosystems</v>
      </c>
      <c r="BB3" s="1" t="str">
        <f>AG3</f>
        <v>Stratospheric ozone depletion</v>
      </c>
      <c r="BC3" s="1" t="str">
        <f>AH3</f>
        <v>Terrestrial acidification</v>
      </c>
      <c r="BD3" s="1" t="str">
        <f>AI3</f>
        <v>Terrestrial ecotoxicity</v>
      </c>
      <c r="BE3" s="1" t="str">
        <f>AJ3</f>
        <v>Water consumption</v>
      </c>
      <c r="BF3" s="1"/>
      <c r="BG3" s="1" t="str">
        <f t="shared" si="0"/>
        <v>IPCC 2013 100a</v>
      </c>
      <c r="BH3" s="1" t="str">
        <f t="shared" si="0"/>
        <v>CED</v>
      </c>
      <c r="BI3" s="1" t="str">
        <f t="shared" si="0"/>
        <v>Fine particulate matter formation</v>
      </c>
      <c r="BJ3" s="1" t="str">
        <f t="shared" si="0"/>
        <v>Fossil resource scarcity</v>
      </c>
      <c r="BK3" s="1" t="str">
        <f t="shared" si="0"/>
        <v>Freshwater ecotoxicity</v>
      </c>
      <c r="BL3" s="1" t="str">
        <f t="shared" si="0"/>
        <v>Freshwater eutrophication</v>
      </c>
      <c r="BM3" s="1" t="str">
        <f t="shared" si="0"/>
        <v>Global warming</v>
      </c>
      <c r="BN3" s="1" t="str">
        <f t="shared" si="0"/>
        <v>Human carcinogenic toxicity</v>
      </c>
      <c r="BO3" s="1" t="str">
        <f t="shared" si="0"/>
        <v>Human non-carcinogenic toxicity</v>
      </c>
      <c r="BP3" s="1" t="str">
        <f t="shared" si="0"/>
        <v>Ionizing radiation</v>
      </c>
      <c r="BQ3" s="1" t="str">
        <f t="shared" si="1"/>
        <v>Land use</v>
      </c>
      <c r="BR3" s="1" t="str">
        <f t="shared" si="1"/>
        <v>Marine ecotoxicity</v>
      </c>
      <c r="BS3" s="1" t="str">
        <f t="shared" si="1"/>
        <v>Marine eutrophication</v>
      </c>
      <c r="BT3" s="1" t="str">
        <f t="shared" si="1"/>
        <v>Mineral resource scarcity</v>
      </c>
      <c r="BU3" s="1" t="str">
        <f t="shared" si="1"/>
        <v>Ozone formation, Human health</v>
      </c>
      <c r="BV3" s="1" t="str">
        <f t="shared" si="1"/>
        <v>Ozone formation, Terrestrial ecosystems</v>
      </c>
      <c r="BW3" s="1" t="str">
        <f t="shared" si="1"/>
        <v>Stratospheric ozone depletion</v>
      </c>
      <c r="BX3" s="1" t="str">
        <f t="shared" si="1"/>
        <v>Terrestrial acidification</v>
      </c>
      <c r="BY3" s="1" t="str">
        <f t="shared" si="1"/>
        <v>Terrestrial ecotoxicity</v>
      </c>
      <c r="BZ3" s="1" t="str">
        <f t="shared" si="1"/>
        <v>Water consumption</v>
      </c>
      <c r="CA3" s="1"/>
      <c r="CB3" s="1" t="str">
        <f>BG3</f>
        <v>IPCC 2013 100a</v>
      </c>
      <c r="CC3" s="1" t="str">
        <f t="shared" si="2"/>
        <v>CED</v>
      </c>
      <c r="CD3" s="1" t="str">
        <f t="shared" si="2"/>
        <v>Fine particulate matter formation</v>
      </c>
      <c r="CE3" s="1" t="str">
        <f t="shared" si="2"/>
        <v>Fossil resource scarcity</v>
      </c>
      <c r="CF3" s="1" t="str">
        <f t="shared" si="2"/>
        <v>Freshwater ecotoxicity</v>
      </c>
      <c r="CG3" s="1" t="str">
        <f t="shared" si="2"/>
        <v>Freshwater eutrophication</v>
      </c>
      <c r="CH3" s="1" t="str">
        <f t="shared" si="2"/>
        <v>Global warming</v>
      </c>
      <c r="CI3" s="1" t="str">
        <f t="shared" si="2"/>
        <v>Human carcinogenic toxicity</v>
      </c>
      <c r="CJ3" s="1" t="str">
        <f t="shared" si="2"/>
        <v>Human non-carcinogenic toxicity</v>
      </c>
      <c r="CK3" s="1" t="str">
        <f t="shared" si="2"/>
        <v>Ionizing radiation</v>
      </c>
      <c r="CL3" s="1" t="str">
        <f t="shared" si="2"/>
        <v>Land use</v>
      </c>
      <c r="CM3" s="1" t="str">
        <f t="shared" si="2"/>
        <v>Marine ecotoxicity</v>
      </c>
      <c r="CN3" s="1" t="str">
        <f t="shared" si="2"/>
        <v>Marine eutrophication</v>
      </c>
      <c r="CO3" s="1" t="str">
        <f t="shared" si="2"/>
        <v>Mineral resource scarcity</v>
      </c>
      <c r="CP3" s="1" t="str">
        <f t="shared" si="2"/>
        <v>Ozone formation, Human health</v>
      </c>
      <c r="CQ3" s="1" t="str">
        <f t="shared" si="2"/>
        <v>Ozone formation, Terrestrial ecosystems</v>
      </c>
      <c r="CR3" s="1" t="str">
        <f t="shared" si="2"/>
        <v>Stratospheric ozone depletion</v>
      </c>
      <c r="CS3" s="1" t="str">
        <f t="shared" si="3"/>
        <v>Terrestrial acidification</v>
      </c>
      <c r="CT3" s="1" t="str">
        <f t="shared" si="3"/>
        <v>Terrestrial ecotoxicity</v>
      </c>
      <c r="CU3" s="1" t="str">
        <f t="shared" si="3"/>
        <v>Water consumption</v>
      </c>
      <c r="CW3" s="12" t="str">
        <f t="shared" si="3"/>
        <v>IPCC 2013 100a</v>
      </c>
      <c r="CX3" s="12" t="str">
        <f t="shared" si="3"/>
        <v>CED</v>
      </c>
      <c r="CY3" s="12" t="str">
        <f t="shared" si="3"/>
        <v>Fine particulate matter formation</v>
      </c>
      <c r="CZ3" s="12" t="str">
        <f t="shared" si="3"/>
        <v>Fossil resource scarcity</v>
      </c>
      <c r="DA3" s="12" t="str">
        <f t="shared" si="3"/>
        <v>Freshwater ecotoxicity</v>
      </c>
      <c r="DB3" s="12" t="str">
        <f t="shared" si="3"/>
        <v>Freshwater eutrophication</v>
      </c>
      <c r="DC3" s="12" t="str">
        <f t="shared" si="3"/>
        <v>Global warming</v>
      </c>
      <c r="DD3" s="12" t="str">
        <f t="shared" si="3"/>
        <v>Human carcinogenic toxicity</v>
      </c>
      <c r="DE3" s="12" t="str">
        <f t="shared" si="3"/>
        <v>Human non-carcinogenic toxicity</v>
      </c>
      <c r="DF3" s="12" t="str">
        <f t="shared" si="3"/>
        <v>Ionizing radiation</v>
      </c>
      <c r="DG3" s="12" t="str">
        <f t="shared" si="3"/>
        <v>Land use</v>
      </c>
      <c r="DH3" s="12" t="str">
        <f t="shared" si="4"/>
        <v>Marine ecotoxicity</v>
      </c>
      <c r="DI3" s="12" t="str">
        <f t="shared" si="4"/>
        <v>Marine eutrophication</v>
      </c>
      <c r="DJ3" s="12" t="str">
        <f t="shared" si="4"/>
        <v>Mineral resource scarcity</v>
      </c>
      <c r="DK3" s="12" t="str">
        <f t="shared" si="4"/>
        <v>Ozone formation, Human health</v>
      </c>
      <c r="DL3" s="12" t="str">
        <f t="shared" si="4"/>
        <v>Ozone formation, Terrestrial ecosystems</v>
      </c>
      <c r="DM3" s="12" t="str">
        <f t="shared" si="4"/>
        <v>Stratospheric ozone depletion</v>
      </c>
      <c r="DN3" s="12" t="str">
        <f t="shared" si="4"/>
        <v>Terrestrial acidification</v>
      </c>
      <c r="DO3" s="12" t="str">
        <f t="shared" si="4"/>
        <v>Terrestrial ecotoxicity</v>
      </c>
      <c r="DP3" s="12" t="str">
        <f t="shared" si="4"/>
        <v>Water consumption</v>
      </c>
      <c r="DR3" s="12" t="str">
        <f t="shared" si="5"/>
        <v>IPCC 2013 100a</v>
      </c>
      <c r="DS3" s="12" t="str">
        <f t="shared" si="5"/>
        <v>CED</v>
      </c>
      <c r="DT3" s="12" t="str">
        <f t="shared" si="5"/>
        <v>Fine particulate matter formation</v>
      </c>
      <c r="DU3" s="12" t="str">
        <f t="shared" si="5"/>
        <v>Fossil resource scarcity</v>
      </c>
      <c r="DV3" s="12" t="str">
        <f t="shared" si="5"/>
        <v>Freshwater ecotoxicity</v>
      </c>
      <c r="DW3" s="12" t="str">
        <f t="shared" si="5"/>
        <v>Freshwater eutrophication</v>
      </c>
      <c r="DX3" s="12" t="str">
        <f t="shared" si="5"/>
        <v>Global warming</v>
      </c>
      <c r="DY3" s="12" t="str">
        <f t="shared" si="5"/>
        <v>Human carcinogenic toxicity</v>
      </c>
      <c r="DZ3" s="12" t="str">
        <f t="shared" si="5"/>
        <v>Human non-carcinogenic toxicity</v>
      </c>
      <c r="EA3" s="12" t="str">
        <f t="shared" si="5"/>
        <v>Ionizing radiation</v>
      </c>
      <c r="EB3" s="12" t="str">
        <f t="shared" si="6"/>
        <v>Land use</v>
      </c>
      <c r="EC3" s="12" t="str">
        <f t="shared" si="6"/>
        <v>Marine ecotoxicity</v>
      </c>
      <c r="ED3" s="12" t="str">
        <f t="shared" si="6"/>
        <v>Marine eutrophication</v>
      </c>
      <c r="EE3" s="12" t="str">
        <f t="shared" si="6"/>
        <v>Mineral resource scarcity</v>
      </c>
      <c r="EF3" s="12" t="str">
        <f t="shared" si="6"/>
        <v>Ozone formation, Human health</v>
      </c>
      <c r="EG3" s="12" t="str">
        <f t="shared" si="6"/>
        <v>Ozone formation, Terrestrial ecosystems</v>
      </c>
      <c r="EH3" s="12" t="str">
        <f t="shared" si="6"/>
        <v>Stratospheric ozone depletion</v>
      </c>
      <c r="EI3" s="12" t="str">
        <f t="shared" si="6"/>
        <v>Terrestrial acidification</v>
      </c>
      <c r="EJ3" s="12" t="str">
        <f t="shared" si="6"/>
        <v>Terrestrial ecotoxicity</v>
      </c>
      <c r="EK3" s="12" t="str">
        <f t="shared" si="6"/>
        <v>Water consumption</v>
      </c>
      <c r="EM3" s="12" t="str">
        <f t="shared" si="7"/>
        <v>IPCC 2013 100a</v>
      </c>
      <c r="EN3" s="12" t="str">
        <f t="shared" si="7"/>
        <v>CED</v>
      </c>
      <c r="EO3" s="12" t="str">
        <f t="shared" si="7"/>
        <v>Fine particulate matter formation</v>
      </c>
      <c r="EP3" s="12" t="str">
        <f t="shared" si="7"/>
        <v>Fossil resource scarcity</v>
      </c>
      <c r="EQ3" s="12" t="str">
        <f t="shared" si="7"/>
        <v>Freshwater ecotoxicity</v>
      </c>
      <c r="ER3" s="12" t="str">
        <f t="shared" si="7"/>
        <v>Freshwater eutrophication</v>
      </c>
      <c r="ES3" s="12" t="str">
        <f t="shared" si="7"/>
        <v>Global warming</v>
      </c>
      <c r="ET3" s="12" t="str">
        <f t="shared" si="7"/>
        <v>Human carcinogenic toxicity</v>
      </c>
      <c r="EU3" s="12" t="str">
        <f t="shared" si="7"/>
        <v>Human non-carcinogenic toxicity</v>
      </c>
      <c r="EV3" s="12" t="str">
        <f t="shared" si="7"/>
        <v>Ionizing radiation</v>
      </c>
      <c r="EW3" s="12" t="str">
        <f t="shared" si="8"/>
        <v>Land use</v>
      </c>
      <c r="EX3" s="12" t="str">
        <f t="shared" si="8"/>
        <v>Marine ecotoxicity</v>
      </c>
      <c r="EY3" s="12" t="str">
        <f t="shared" si="8"/>
        <v>Marine eutrophication</v>
      </c>
      <c r="EZ3" s="12" t="str">
        <f t="shared" si="8"/>
        <v>Mineral resource scarcity</v>
      </c>
      <c r="FA3" s="12" t="str">
        <f t="shared" si="8"/>
        <v>Ozone formation, Human health</v>
      </c>
      <c r="FB3" s="12" t="str">
        <f t="shared" si="8"/>
        <v>Ozone formation, Terrestrial ecosystems</v>
      </c>
      <c r="FC3" s="12" t="str">
        <f t="shared" si="8"/>
        <v>Stratospheric ozone depletion</v>
      </c>
      <c r="FD3" s="12" t="str">
        <f t="shared" si="8"/>
        <v>Terrestrial acidification</v>
      </c>
      <c r="FE3" s="12" t="str">
        <f t="shared" si="8"/>
        <v>Terrestrial ecotoxicity</v>
      </c>
      <c r="FF3" s="12" t="str">
        <f t="shared" si="8"/>
        <v>Water consumption</v>
      </c>
      <c r="FH3" s="12" t="str">
        <f>EM3</f>
        <v>IPCC 2013 100a</v>
      </c>
      <c r="FI3" s="12" t="str">
        <f t="shared" si="9"/>
        <v>CED</v>
      </c>
      <c r="FJ3" s="12" t="str">
        <f t="shared" si="9"/>
        <v>Fine particulate matter formation</v>
      </c>
      <c r="FK3" s="12" t="str">
        <f t="shared" si="9"/>
        <v>Fossil resource scarcity</v>
      </c>
      <c r="FL3" s="12" t="str">
        <f t="shared" si="9"/>
        <v>Freshwater ecotoxicity</v>
      </c>
      <c r="FM3" s="12" t="str">
        <f t="shared" si="9"/>
        <v>Freshwater eutrophication</v>
      </c>
      <c r="FN3" s="12" t="str">
        <f t="shared" si="9"/>
        <v>Global warming</v>
      </c>
      <c r="FO3" s="12" t="str">
        <f t="shared" si="9"/>
        <v>Human carcinogenic toxicity</v>
      </c>
      <c r="FP3" s="12" t="str">
        <f t="shared" si="9"/>
        <v>Human non-carcinogenic toxicity</v>
      </c>
      <c r="FQ3" s="12" t="str">
        <f t="shared" si="9"/>
        <v>Ionizing radiation</v>
      </c>
      <c r="FR3" s="12" t="str">
        <f t="shared" si="9"/>
        <v>Land use</v>
      </c>
      <c r="FS3" s="12" t="str">
        <f t="shared" si="9"/>
        <v>Marine ecotoxicity</v>
      </c>
      <c r="FT3" s="12" t="str">
        <f t="shared" si="9"/>
        <v>Marine eutrophication</v>
      </c>
      <c r="FU3" s="12" t="str">
        <f t="shared" si="9"/>
        <v>Mineral resource scarcity</v>
      </c>
      <c r="FV3" s="12" t="str">
        <f t="shared" si="9"/>
        <v>Ozone formation, Human health</v>
      </c>
      <c r="FW3" s="12" t="str">
        <f t="shared" si="9"/>
        <v>Ozone formation, Terrestrial ecosystems</v>
      </c>
      <c r="FX3" s="12" t="str">
        <f t="shared" si="9"/>
        <v>Stratospheric ozone depletion</v>
      </c>
      <c r="FY3" s="12" t="str">
        <f t="shared" si="9"/>
        <v>Terrestrial acidification</v>
      </c>
      <c r="FZ3" s="12" t="str">
        <f>FE3</f>
        <v>Terrestrial ecotoxicity</v>
      </c>
      <c r="GA3" s="12" t="str">
        <f>FF3</f>
        <v>Water consumption</v>
      </c>
      <c r="GC3" s="12" t="str">
        <f>FH3</f>
        <v>IPCC 2013 100a</v>
      </c>
      <c r="GD3" s="12" t="str">
        <f t="shared" si="10"/>
        <v>CED</v>
      </c>
      <c r="GE3" s="12" t="str">
        <f t="shared" si="10"/>
        <v>Fine particulate matter formation</v>
      </c>
      <c r="GF3" s="12" t="str">
        <f t="shared" si="10"/>
        <v>Fossil resource scarcity</v>
      </c>
      <c r="GG3" s="12" t="str">
        <f t="shared" si="10"/>
        <v>Freshwater ecotoxicity</v>
      </c>
      <c r="GH3" s="12" t="str">
        <f t="shared" si="10"/>
        <v>Freshwater eutrophication</v>
      </c>
      <c r="GI3" s="12" t="str">
        <f t="shared" si="10"/>
        <v>Global warming</v>
      </c>
      <c r="GJ3" s="12" t="str">
        <f t="shared" si="10"/>
        <v>Human carcinogenic toxicity</v>
      </c>
      <c r="GK3" s="12" t="str">
        <f t="shared" si="10"/>
        <v>Human non-carcinogenic toxicity</v>
      </c>
      <c r="GL3" s="12" t="str">
        <f t="shared" si="10"/>
        <v>Ionizing radiation</v>
      </c>
      <c r="GM3" s="12" t="str">
        <f t="shared" si="10"/>
        <v>Land use</v>
      </c>
      <c r="GN3" s="12" t="str">
        <f t="shared" si="10"/>
        <v>Marine ecotoxicity</v>
      </c>
      <c r="GO3" s="12" t="str">
        <f t="shared" si="10"/>
        <v>Marine eutrophication</v>
      </c>
      <c r="GP3" s="12" t="str">
        <f t="shared" si="10"/>
        <v>Mineral resource scarcity</v>
      </c>
      <c r="GQ3" s="12" t="str">
        <f t="shared" si="10"/>
        <v>Ozone formation, Human health</v>
      </c>
      <c r="GR3" s="12" t="str">
        <f t="shared" si="10"/>
        <v>Ozone formation, Terrestrial ecosystems</v>
      </c>
      <c r="GS3" s="12" t="str">
        <f t="shared" si="10"/>
        <v>Stratospheric ozone depletion</v>
      </c>
      <c r="GT3" s="12" t="str">
        <f t="shared" si="11"/>
        <v>Terrestrial acidification</v>
      </c>
      <c r="GU3" s="12" t="str">
        <f t="shared" si="11"/>
        <v>Terrestrial ecotoxicity</v>
      </c>
      <c r="GV3" s="12" t="str">
        <f t="shared" si="11"/>
        <v>Water consumption</v>
      </c>
      <c r="GX3" s="12" t="str">
        <f>GC3</f>
        <v>IPCC 2013 100a</v>
      </c>
      <c r="GY3" s="12" t="str">
        <f t="shared" si="12"/>
        <v>CED</v>
      </c>
      <c r="GZ3" s="12" t="str">
        <f t="shared" si="12"/>
        <v>Fine particulate matter formation</v>
      </c>
      <c r="HA3" s="12" t="str">
        <f t="shared" si="12"/>
        <v>Fossil resource scarcity</v>
      </c>
      <c r="HB3" s="12" t="str">
        <f t="shared" si="12"/>
        <v>Freshwater ecotoxicity</v>
      </c>
      <c r="HC3" s="12" t="str">
        <f t="shared" si="12"/>
        <v>Freshwater eutrophication</v>
      </c>
      <c r="HD3" s="12" t="str">
        <f t="shared" si="12"/>
        <v>Global warming</v>
      </c>
      <c r="HE3" s="12" t="str">
        <f t="shared" si="12"/>
        <v>Human carcinogenic toxicity</v>
      </c>
      <c r="HF3" s="12" t="str">
        <f t="shared" si="12"/>
        <v>Human non-carcinogenic toxicity</v>
      </c>
      <c r="HG3" s="12" t="str">
        <f t="shared" si="12"/>
        <v>Ionizing radiation</v>
      </c>
      <c r="HH3" s="12" t="str">
        <f t="shared" si="12"/>
        <v>Land use</v>
      </c>
      <c r="HI3" s="12" t="str">
        <f t="shared" si="12"/>
        <v>Marine ecotoxicity</v>
      </c>
      <c r="HJ3" s="12" t="str">
        <f t="shared" si="12"/>
        <v>Marine eutrophication</v>
      </c>
      <c r="HK3" s="12" t="str">
        <f t="shared" si="12"/>
        <v>Mineral resource scarcity</v>
      </c>
      <c r="HL3" s="12" t="str">
        <f t="shared" si="12"/>
        <v>Ozone formation, Human health</v>
      </c>
      <c r="HM3" s="12" t="str">
        <f t="shared" si="12"/>
        <v>Ozone formation, Terrestrial ecosystems</v>
      </c>
      <c r="HN3" s="12" t="str">
        <f t="shared" si="12"/>
        <v>Stratospheric ozone depletion</v>
      </c>
      <c r="HO3" s="12" t="str">
        <f t="shared" si="12"/>
        <v>Terrestrial acidification</v>
      </c>
      <c r="HP3" s="12" t="str">
        <f>GU3</f>
        <v>Terrestrial ecotoxicity</v>
      </c>
      <c r="HQ3" s="12" t="str">
        <f>GV3</f>
        <v>Water consumption</v>
      </c>
    </row>
    <row r="4" spans="1:225" x14ac:dyDescent="0.2">
      <c r="A4" s="1"/>
      <c r="B4" s="4" t="str">
        <f>B50</f>
        <v>US EV fleet case</v>
      </c>
      <c r="C4" s="1" t="str">
        <f>C27</f>
        <v>Carbon black</v>
      </c>
      <c r="D4" s="1" t="str">
        <f t="shared" ref="D4:M4" si="13">D27</f>
        <v>GLO</v>
      </c>
      <c r="E4" s="2">
        <f t="shared" si="13"/>
        <v>1</v>
      </c>
      <c r="F4" s="1"/>
      <c r="G4" s="1">
        <f t="shared" si="13"/>
        <v>35.656807684405464</v>
      </c>
      <c r="H4" s="1">
        <f t="shared" si="13"/>
        <v>32.739699777963239</v>
      </c>
      <c r="I4" s="1">
        <f t="shared" si="13"/>
        <v>40.794432669732835</v>
      </c>
      <c r="J4" s="1">
        <f t="shared" si="13"/>
        <v>46.687139811850763</v>
      </c>
      <c r="K4" s="1">
        <f t="shared" si="13"/>
        <v>35.538745143790933</v>
      </c>
      <c r="L4" s="1">
        <f t="shared" si="13"/>
        <v>32.261747364001643</v>
      </c>
      <c r="M4" s="1" t="str">
        <f t="shared" si="13"/>
        <v>g/kWh</v>
      </c>
      <c r="N4" s="1" t="str">
        <f>'[1]Unit factor_selected'!D3</f>
        <v>market for carbon black | carbon black | Cutoff</v>
      </c>
      <c r="O4" s="1">
        <f>O27</f>
        <v>1</v>
      </c>
      <c r="P4" s="1" t="str">
        <f>P27</f>
        <v>kg</v>
      </c>
      <c r="Q4" s="1">
        <f>'[1]Unit factor_selected'!J3</f>
        <v>1.8610660714440601</v>
      </c>
      <c r="R4" s="1">
        <f>'[1]Unit factor_selected'!K3</f>
        <v>81.245632853398803</v>
      </c>
      <c r="S4" s="1">
        <f>'[1]Unit factor_selected'!L3</f>
        <v>3.7889234817691801E-3</v>
      </c>
      <c r="T4" s="1">
        <f>'[1]Unit factor_selected'!M3</f>
        <v>1.7603605863504399</v>
      </c>
      <c r="U4" s="1">
        <f>'[1]Unit factor_selected'!N3</f>
        <v>3.8782523603351798E-2</v>
      </c>
      <c r="V4" s="1">
        <f>'[1]Unit factor_selected'!O3</f>
        <v>1.03116716710561E-4</v>
      </c>
      <c r="W4" s="1">
        <f>'[1]Unit factor_selected'!P3</f>
        <v>1.87456905683915</v>
      </c>
      <c r="X4" s="1">
        <f>'[1]Unit factor_selected'!Q3</f>
        <v>4.9024013130721099E-2</v>
      </c>
      <c r="Y4" s="1">
        <f>'[1]Unit factor_selected'!R3</f>
        <v>0.69349287830581097</v>
      </c>
      <c r="Z4" s="1">
        <f>'[1]Unit factor_selected'!S3</f>
        <v>5.28670890157978E-2</v>
      </c>
      <c r="AA4" s="1">
        <f>'[1]Unit factor_selected'!T3</f>
        <v>1.2105234988284801E-2</v>
      </c>
      <c r="AB4" s="1">
        <f>'[1]Unit factor_selected'!U3</f>
        <v>5.2911573645000501E-2</v>
      </c>
      <c r="AC4" s="1">
        <f>'[1]Unit factor_selected'!V3</f>
        <v>8.00449323335425E-6</v>
      </c>
      <c r="AD4" s="1">
        <f>'[1]Unit factor_selected'!W3</f>
        <v>3.6596047269996201E-3</v>
      </c>
      <c r="AE4" s="1">
        <f>'[1]Unit factor_selected'!X3</f>
        <v>4.0931840887840996E-3</v>
      </c>
      <c r="AF4" s="1">
        <f>'[1]Unit factor_selected'!Y3</f>
        <v>4.24540669384734E-3</v>
      </c>
      <c r="AG4" s="1">
        <f>'[1]Unit factor_selected'!Z3</f>
        <v>1.30367230358049E-6</v>
      </c>
      <c r="AH4" s="1">
        <f>'[1]Unit factor_selected'!AA3</f>
        <v>8.5520366849935001E-3</v>
      </c>
      <c r="AI4" s="1">
        <f>'[1]Unit factor_selected'!AB3</f>
        <v>3.7201543120109699</v>
      </c>
      <c r="AJ4" s="1">
        <f>'[1]Unit factor_selected'!AC3</f>
        <v>2.6215563822602401E-3</v>
      </c>
      <c r="AK4" s="1"/>
      <c r="AL4" s="1">
        <f>IFERROR($G4/1000*Q4,0)</f>
        <v>6.635967499745285E-2</v>
      </c>
      <c r="AM4" s="1">
        <f t="shared" ref="AM4:BE17" si="14">IFERROR($G4/1000*R4,0)</f>
        <v>2.8969599058514555</v>
      </c>
      <c r="AN4" s="1">
        <f t="shared" si="14"/>
        <v>1.3510091592037159E-4</v>
      </c>
      <c r="AO4" s="1">
        <f t="shared" si="14"/>
        <v>6.2768838882704875E-2</v>
      </c>
      <c r="AP4" s="1">
        <f t="shared" si="14"/>
        <v>1.3828609856406306E-3</v>
      </c>
      <c r="AQ4" s="1">
        <f t="shared" si="14"/>
        <v>3.6768129367957926E-6</v>
      </c>
      <c r="AR4" s="1">
        <f t="shared" si="14"/>
        <v>6.6841148350850907E-2</v>
      </c>
      <c r="AS4" s="1">
        <f t="shared" si="14"/>
        <v>1.7480398081198903E-3</v>
      </c>
      <c r="AT4" s="1">
        <f t="shared" si="14"/>
        <v>2.4727742192255101E-2</v>
      </c>
      <c r="AU4" s="1">
        <f t="shared" si="14"/>
        <v>1.8850716258706466E-3</v>
      </c>
      <c r="AV4" s="1">
        <f t="shared" si="14"/>
        <v>4.3163403595180736E-4</v>
      </c>
      <c r="AW4" s="1">
        <f t="shared" si="14"/>
        <v>1.8866578057390394E-3</v>
      </c>
      <c r="AX4" s="1">
        <f t="shared" si="14"/>
        <v>2.8541467583283734E-7</v>
      </c>
      <c r="AY4" s="1">
        <f t="shared" si="14"/>
        <v>1.3048982195156661E-4</v>
      </c>
      <c r="AZ4" s="1">
        <f t="shared" si="14"/>
        <v>1.4594987787064305E-4</v>
      </c>
      <c r="BA4" s="1">
        <f t="shared" si="14"/>
        <v>1.5137765002460222E-4</v>
      </c>
      <c r="BB4" s="1">
        <f t="shared" si="14"/>
        <v>4.6484792612255388E-8</v>
      </c>
      <c r="BC4" s="1">
        <f t="shared" si="14"/>
        <v>3.0493832738679366E-4</v>
      </c>
      <c r="BD4" s="1">
        <f t="shared" si="14"/>
        <v>0.13264882685968687</v>
      </c>
      <c r="BE4" s="1">
        <f t="shared" si="14"/>
        <v>9.3476331756079108E-5</v>
      </c>
      <c r="BF4" s="1"/>
      <c r="BG4" s="1">
        <f>IFERROR($H4/1000*Q4,0)</f>
        <v>6.0930744446032012E-2</v>
      </c>
      <c r="BH4" s="1">
        <f t="shared" ref="BH4:BZ17" si="15">IFERROR($H4/1000*R4,0)</f>
        <v>2.6599576278909036</v>
      </c>
      <c r="BI4" s="1">
        <f t="shared" si="15"/>
        <v>1.2404821727479814E-4</v>
      </c>
      <c r="BJ4" s="1">
        <f t="shared" si="15"/>
        <v>5.7633677098072739E-2</v>
      </c>
      <c r="BK4" s="1">
        <f t="shared" si="15"/>
        <v>1.269728179405511E-3</v>
      </c>
      <c r="BL4" s="1">
        <f t="shared" si="15"/>
        <v>3.3760103471930523E-6</v>
      </c>
      <c r="BM4" s="1">
        <f t="shared" si="15"/>
        <v>6.1372828133973475E-2</v>
      </c>
      <c r="BN4" s="1">
        <f t="shared" si="15"/>
        <v>1.6050314718107366E-3</v>
      </c>
      <c r="BO4" s="1">
        <f t="shared" si="15"/>
        <v>2.2704748633887849E-2</v>
      </c>
      <c r="BP4" s="1">
        <f t="shared" si="15"/>
        <v>1.7308526225120781E-3</v>
      </c>
      <c r="BQ4" s="1">
        <f t="shared" si="15"/>
        <v>3.9632175925814072E-4</v>
      </c>
      <c r="BR4" s="1">
        <f t="shared" si="15"/>
        <v>1.7323090359169086E-3</v>
      </c>
      <c r="BS4" s="1">
        <f t="shared" si="15"/>
        <v>2.6206470533475639E-7</v>
      </c>
      <c r="BT4" s="1">
        <f t="shared" si="15"/>
        <v>1.1981436006798269E-4</v>
      </c>
      <c r="BU4" s="1">
        <f t="shared" si="15"/>
        <v>1.3400961820272744E-4</v>
      </c>
      <c r="BV4" s="1">
        <f t="shared" si="15"/>
        <v>1.389933405919174E-4</v>
      </c>
      <c r="BW4" s="1">
        <f t="shared" si="15"/>
        <v>4.2681839828070993E-8</v>
      </c>
      <c r="BX4" s="1">
        <f t="shared" si="15"/>
        <v>2.7999111355681515E-4</v>
      </c>
      <c r="BY4" s="1">
        <f t="shared" si="15"/>
        <v>0.12179673530293454</v>
      </c>
      <c r="BZ4" s="1">
        <f t="shared" si="15"/>
        <v>8.5828968906203701E-5</v>
      </c>
      <c r="CA4" s="1"/>
      <c r="CB4" s="1">
        <f>IFERROR($I4/1000*Q4,0)</f>
        <v>7.5921134545448909E-2</v>
      </c>
      <c r="CC4" s="1">
        <f t="shared" ref="CC4:CU17" si="16">IFERROR($I4/1000*R4,0)</f>
        <v>3.3143694991478116</v>
      </c>
      <c r="CD4" s="1">
        <f t="shared" si="16"/>
        <v>1.5456698386780252E-4</v>
      </c>
      <c r="CE4" s="1">
        <f t="shared" si="16"/>
        <v>7.1812911414324443E-2</v>
      </c>
      <c r="CF4" s="1">
        <f t="shared" si="16"/>
        <v>1.5821110478992594E-3</v>
      </c>
      <c r="CG4" s="1">
        <f t="shared" si="16"/>
        <v>4.2065879569728957E-6</v>
      </c>
      <c r="CH4" s="1">
        <f t="shared" si="16"/>
        <v>7.647198117398929E-2</v>
      </c>
      <c r="CI4" s="1">
        <f t="shared" si="16"/>
        <v>1.9999068028613005E-3</v>
      </c>
      <c r="CJ4" s="1">
        <f t="shared" si="16"/>
        <v>2.8290648530985632E-2</v>
      </c>
      <c r="CK4" s="1">
        <f t="shared" si="16"/>
        <v>2.1566829032997358E-3</v>
      </c>
      <c r="CL4" s="1">
        <f t="shared" si="16"/>
        <v>4.9382619368087846E-4</v>
      </c>
      <c r="CM4" s="1">
        <f t="shared" si="16"/>
        <v>2.1584976285105835E-3</v>
      </c>
      <c r="CN4" s="1">
        <f t="shared" si="16"/>
        <v>3.2653876026340206E-7</v>
      </c>
      <c r="CO4" s="1">
        <f t="shared" si="16"/>
        <v>1.4929149863342203E-4</v>
      </c>
      <c r="CP4" s="1">
        <f t="shared" si="16"/>
        <v>1.6697912271472471E-4</v>
      </c>
      <c r="CQ4" s="1">
        <f t="shared" si="16"/>
        <v>1.7318895752778841E-4</v>
      </c>
      <c r="CR4" s="1">
        <f t="shared" si="16"/>
        <v>5.3182572011809806E-8</v>
      </c>
      <c r="CS4" s="1">
        <f t="shared" si="16"/>
        <v>3.4887548473505256E-4</v>
      </c>
      <c r="CT4" s="1">
        <f t="shared" si="16"/>
        <v>0.15176158460234779</v>
      </c>
      <c r="CU4" s="1">
        <f t="shared" si="16"/>
        <v>1.0694490532602377E-4</v>
      </c>
      <c r="CW4" s="12">
        <f>IFERROR($J4/1000*Q4,0)</f>
        <v>8.6887851876600669E-2</v>
      </c>
      <c r="CX4" s="12">
        <f t="shared" ref="CX4:DP17" si="17">IFERROR($J4/1000*R4,0)</f>
        <v>3.7931262201289253</v>
      </c>
      <c r="CY4" s="12">
        <f t="shared" si="17"/>
        <v>1.768940003297621E-4</v>
      </c>
      <c r="CZ4" s="12">
        <f t="shared" si="17"/>
        <v>8.2186200814214572E-2</v>
      </c>
      <c r="DA4" s="12">
        <f t="shared" si="17"/>
        <v>1.8106451017260877E-3</v>
      </c>
      <c r="DB4" s="12">
        <f t="shared" si="17"/>
        <v>4.8142245700049691E-6</v>
      </c>
      <c r="DC4" s="12">
        <f t="shared" si="17"/>
        <v>8.7518267643618614E-2</v>
      </c>
      <c r="DD4" s="12">
        <f t="shared" si="17"/>
        <v>2.2887909551719834E-3</v>
      </c>
      <c r="DE4" s="12">
        <f t="shared" si="17"/>
        <v>3.2377198967986201E-2</v>
      </c>
      <c r="DF4" s="12">
        <f t="shared" si="17"/>
        <v>2.4682131763261116E-3</v>
      </c>
      <c r="DG4" s="12">
        <f t="shared" si="17"/>
        <v>5.6515879835336016E-4</v>
      </c>
      <c r="DH4" s="12">
        <f t="shared" si="17"/>
        <v>2.4702900364291765E-3</v>
      </c>
      <c r="DI4" s="12">
        <f t="shared" si="17"/>
        <v>3.7370689470862325E-7</v>
      </c>
      <c r="DJ4" s="12">
        <f t="shared" si="17"/>
        <v>1.7085647754554122E-4</v>
      </c>
      <c r="DK4" s="12">
        <f t="shared" si="17"/>
        <v>1.9109905782870623E-4</v>
      </c>
      <c r="DL4" s="12">
        <f t="shared" si="17"/>
        <v>1.9820589587381788E-4</v>
      </c>
      <c r="DM4" s="12">
        <f t="shared" si="17"/>
        <v>6.0864731106099889E-8</v>
      </c>
      <c r="DN4" s="12">
        <f t="shared" si="17"/>
        <v>3.9927013238836824E-4</v>
      </c>
      <c r="DO4" s="12">
        <f t="shared" si="17"/>
        <v>0.17368336448651564</v>
      </c>
      <c r="DP4" s="12">
        <f t="shared" si="17"/>
        <v>1.2239296934323351E-4</v>
      </c>
      <c r="DR4" s="12">
        <f>IFERROR($K4/1000*Q4,0)</f>
        <v>6.6139952808806662E-2</v>
      </c>
      <c r="DS4" s="12">
        <f t="shared" ref="DS4:EK17" si="18">IFERROR($K4/1000*R4,0)</f>
        <v>2.8873678400229479</v>
      </c>
      <c r="DT4" s="12">
        <f t="shared" si="18"/>
        <v>1.3465358598791988E-4</v>
      </c>
      <c r="DU4" s="12">
        <f t="shared" si="18"/>
        <v>6.2561006239482658E-2</v>
      </c>
      <c r="DV4" s="12">
        <f t="shared" si="18"/>
        <v>1.3782822223725761E-3</v>
      </c>
      <c r="DW4" s="12">
        <f t="shared" si="18"/>
        <v>3.6646387152411151E-6</v>
      </c>
      <c r="DX4" s="12">
        <f t="shared" si="18"/>
        <v>6.6619831965443091E-2</v>
      </c>
      <c r="DY4" s="12">
        <f t="shared" si="18"/>
        <v>1.7422519085785574E-3</v>
      </c>
      <c r="DZ4" s="12">
        <f t="shared" si="18"/>
        <v>2.4645866661144235E-2</v>
      </c>
      <c r="EA4" s="12">
        <f t="shared" si="18"/>
        <v>1.8788300030265471E-3</v>
      </c>
      <c r="EB4" s="12">
        <f t="shared" si="18"/>
        <v>4.3020486115435459E-4</v>
      </c>
      <c r="EC4" s="12">
        <f t="shared" si="18"/>
        <v>1.8804109309265979E-3</v>
      </c>
      <c r="ED4" s="12">
        <f t="shared" si="18"/>
        <v>2.8446964502537572E-7</v>
      </c>
      <c r="EE4" s="12">
        <f t="shared" si="18"/>
        <v>1.300577597198521E-4</v>
      </c>
      <c r="EF4" s="12">
        <f t="shared" si="18"/>
        <v>1.4546662615791823E-4</v>
      </c>
      <c r="EG4" s="12">
        <f t="shared" si="18"/>
        <v>1.5087642652438467E-4</v>
      </c>
      <c r="EH4" s="12">
        <f t="shared" si="18"/>
        <v>4.6330877747965877E-8</v>
      </c>
      <c r="EI4" s="12">
        <f t="shared" si="18"/>
        <v>3.0392865220833467E-4</v>
      </c>
      <c r="EJ4" s="12">
        <f t="shared" si="18"/>
        <v>0.13220961599013276</v>
      </c>
      <c r="EK4" s="12">
        <f t="shared" si="18"/>
        <v>9.3166824149225233E-5</v>
      </c>
      <c r="EM4" s="12">
        <f>IFERROR($L4/1000*Q4,0)</f>
        <v>6.0041243424643294E-2</v>
      </c>
      <c r="EN4" s="12">
        <f t="shared" ref="EN4:FF17" si="19">IFERROR($L4/1000*R4,0)</f>
        <v>2.6211260815447841</v>
      </c>
      <c r="EO4" s="12">
        <f t="shared" si="19"/>
        <v>1.2223729215037076E-4</v>
      </c>
      <c r="EP4" s="12">
        <f t="shared" si="19"/>
        <v>5.6792308506383692E-2</v>
      </c>
      <c r="EQ4" s="12">
        <f t="shared" si="19"/>
        <v>1.2511919786297664E-3</v>
      </c>
      <c r="ER4" s="12">
        <f t="shared" si="19"/>
        <v>3.3267254635214453E-6</v>
      </c>
      <c r="ES4" s="12">
        <f t="shared" si="19"/>
        <v>6.047687332811949E-2</v>
      </c>
      <c r="ET4" s="12">
        <f t="shared" si="19"/>
        <v>1.5816003263928232E-3</v>
      </c>
      <c r="EU4" s="12">
        <f t="shared" si="19"/>
        <v>2.237329203863641E-2</v>
      </c>
      <c r="EV4" s="12">
        <f t="shared" si="19"/>
        <v>1.7055846696978549E-3</v>
      </c>
      <c r="EW4" s="12">
        <f t="shared" si="19"/>
        <v>3.9053603297391763E-4</v>
      </c>
      <c r="EX4" s="12">
        <f t="shared" si="19"/>
        <v>1.7070198215667735E-3</v>
      </c>
      <c r="EY4" s="12">
        <f t="shared" si="19"/>
        <v>2.5823893847133543E-7</v>
      </c>
      <c r="EZ4" s="12">
        <f t="shared" si="19"/>
        <v>1.1806524315456795E-4</v>
      </c>
      <c r="FA4" s="12">
        <f t="shared" si="19"/>
        <v>1.3205327098670389E-4</v>
      </c>
      <c r="FB4" s="12">
        <f t="shared" si="19"/>
        <v>1.3696423821434435E-4</v>
      </c>
      <c r="FC4" s="12">
        <f t="shared" si="19"/>
        <v>4.2058746503559821E-8</v>
      </c>
      <c r="FD4" s="12">
        <f t="shared" si="19"/>
        <v>2.7590364697893438E-4</v>
      </c>
      <c r="FE4" s="12">
        <f t="shared" si="19"/>
        <v>0.12001867856919925</v>
      </c>
      <c r="FF4" s="12">
        <f t="shared" si="19"/>
        <v>8.4575989704965981E-5</v>
      </c>
      <c r="FH4" s="12">
        <f>IFERROR(AL4*[1]Figure!$C$8+BG4*[1]Figure!$D$8+CB4*[1]Figure!$E$8,0)</f>
        <v>6.211726309090846E-2</v>
      </c>
      <c r="FI4" s="12">
        <f>IFERROR(AM4*[1]Figure!$C$8+BH4*[1]Figure!$D$8+CC4*[1]Figure!$E$8,0)</f>
        <v>2.7117556052300666</v>
      </c>
      <c r="FJ4" s="12">
        <f>IFERROR(AN4*[1]Figure!$C$8+BI4*[1]Figure!$D$8+CD4*[1]Figure!$E$8,0)</f>
        <v>1.2646383723805986E-4</v>
      </c>
      <c r="FK4" s="12">
        <f>IFERROR(AO4*[1]Figure!$C$8+BJ4*[1]Figure!$D$8+CE4*[1]Figure!$E$8,0)</f>
        <v>5.8755991178942396E-2</v>
      </c>
      <c r="FL4" s="12">
        <f>IFERROR(AP4*[1]Figure!$C$8+BK4*[1]Figure!$D$8+CF4*[1]Figure!$E$8,0)</f>
        <v>1.2944538933695685E-3</v>
      </c>
      <c r="FM4" s="12">
        <f>IFERROR(AQ4*[1]Figure!$C$8+BL4*[1]Figure!$D$8+CG4*[1]Figure!$E$8,0)</f>
        <v>3.441752186697218E-6</v>
      </c>
      <c r="FN4" s="12">
        <f>IFERROR(AR4*[1]Figure!$C$8+BM4*[1]Figure!$D$8+CH4*[1]Figure!$E$8,0)</f>
        <v>6.2567955577956316E-2</v>
      </c>
      <c r="FO4" s="12">
        <f>IFERROR(AS4*[1]Figure!$C$8+BN4*[1]Figure!$D$8+CI4*[1]Figure!$E$8,0)</f>
        <v>1.6362866252514383E-3</v>
      </c>
      <c r="FP4" s="12">
        <f>IFERROR(AT4*[1]Figure!$C$8+BO4*[1]Figure!$D$8+CJ4*[1]Figure!$E$8,0)</f>
        <v>2.3146883517127331E-2</v>
      </c>
      <c r="FQ4" s="12">
        <f>IFERROR(AU4*[1]Figure!$C$8+BP4*[1]Figure!$D$8+CK4*[1]Figure!$E$8,0)</f>
        <v>1.7645579206635373E-3</v>
      </c>
      <c r="FR4" s="12">
        <f>IFERROR(AV4*[1]Figure!$C$8+BQ4*[1]Figure!$D$8+CL4*[1]Figure!$E$8,0)</f>
        <v>4.0403942561861872E-4</v>
      </c>
      <c r="FS4" s="12">
        <f>IFERROR(AW4*[1]Figure!$C$8+BR4*[1]Figure!$D$8+CM4*[1]Figure!$E$8,0)</f>
        <v>1.7660426951474127E-3</v>
      </c>
      <c r="FT4" s="12">
        <f>IFERROR(AX4*[1]Figure!$C$8+BS4*[1]Figure!$D$8+CN4*[1]Figure!$E$8,0)</f>
        <v>2.6716795266696572E-7</v>
      </c>
      <c r="FU4" s="12">
        <f>IFERROR(AY4*[1]Figure!$C$8+BT4*[1]Figure!$D$8+CO4*[1]Figure!$E$8,0)</f>
        <v>1.2214753313909984E-4</v>
      </c>
      <c r="FV4" s="12">
        <f>IFERROR(AZ4*[1]Figure!$C$8+BU4*[1]Figure!$D$8+CP4*[1]Figure!$E$8,0)</f>
        <v>1.3661921885730577E-4</v>
      </c>
      <c r="FW4" s="12">
        <f>IFERROR(BA4*[1]Figure!$C$8+BV4*[1]Figure!$D$8+CQ4*[1]Figure!$E$8,0)</f>
        <v>1.4169999043881111E-4</v>
      </c>
      <c r="FX4" s="12">
        <f>IFERROR(BB4*[1]Figure!$C$8+BW4*[1]Figure!$D$8+CR4*[1]Figure!$E$8,0)</f>
        <v>4.3512993282933047E-8</v>
      </c>
      <c r="FY4" s="12">
        <f>IFERROR(BC4*[1]Figure!$C$8+BX4*[1]Figure!$D$8+CS4*[1]Figure!$E$8,0)</f>
        <v>2.8544344603125476E-4</v>
      </c>
      <c r="FZ4" s="12">
        <f>IFERROR(BD4*[1]Figure!$C$8+BY4*[1]Figure!$D$8+CT4*[1]Figure!$E$8,0)</f>
        <v>0.12416851163089347</v>
      </c>
      <c r="GA4" s="12">
        <f>IFERROR(BE4*[1]Figure!$C$8+BZ4*[1]Figure!$D$8+CU4*[1]Figure!$E$8,0)</f>
        <v>8.7500336502375646E-5</v>
      </c>
      <c r="GC4" s="12">
        <f>IFERROR(CW4*[1]Figure!$F$8+DR4*[1]Figure!$G$8+EM4*[1]Figure!$H$8,0)</f>
        <v>7.0659580797322638E-2</v>
      </c>
      <c r="GD4" s="12">
        <f>IFERROR(CX4*[1]Figure!$F$8+DS4*[1]Figure!$G$8+EN4*[1]Figure!$H$8,0)</f>
        <v>3.0846741268996913</v>
      </c>
      <c r="GE4" s="12">
        <f>IFERROR(CY4*[1]Figure!$F$8+DT4*[1]Figure!$G$8+EO4*[1]Figure!$H$8,0)</f>
        <v>1.4385504577341904E-4</v>
      </c>
      <c r="GF4" s="12">
        <f>IFERROR(CZ4*[1]Figure!$F$8+DU4*[1]Figure!$G$8+EP4*[1]Figure!$H$8,0)</f>
        <v>6.6836069386368352E-2</v>
      </c>
      <c r="GG4" s="12">
        <f>IFERROR(DA4*[1]Figure!$F$8+DV4*[1]Figure!$G$8+EQ4*[1]Figure!$H$8,0)</f>
        <v>1.4724661859795121E-3</v>
      </c>
      <c r="GH4" s="12">
        <f>IFERROR(DB4*[1]Figure!$F$8+DW4*[1]Figure!$G$8+ER4*[1]Figure!$H$8,0)</f>
        <v>3.9150592704701421E-6</v>
      </c>
      <c r="GI4" s="12">
        <f>IFERROR(DC4*[1]Figure!$F$8+DX4*[1]Figure!$G$8+ES4*[1]Figure!$H$8,0)</f>
        <v>7.1172252164647662E-2</v>
      </c>
      <c r="GJ4" s="12">
        <f>IFERROR(DD4*[1]Figure!$F$8+DY4*[1]Figure!$G$8+ET4*[1]Figure!$H$8,0)</f>
        <v>1.861307489277559E-3</v>
      </c>
      <c r="GK4" s="12">
        <f>IFERROR(DE4*[1]Figure!$F$8+DZ4*[1]Figure!$G$8+EU4*[1]Figure!$H$8,0)</f>
        <v>2.6330024935114285E-2</v>
      </c>
      <c r="GL4" s="12">
        <f>IFERROR(DF4*[1]Figure!$F$8+EA4*[1]Figure!$G$8+EV4*[1]Figure!$H$8,0)</f>
        <v>2.0072185534672979E-3</v>
      </c>
      <c r="GM4" s="12">
        <f>IFERROR(DG4*[1]Figure!$F$8+EB4*[1]Figure!$G$8+EW4*[1]Figure!$H$8,0)</f>
        <v>4.5960261317406814E-4</v>
      </c>
      <c r="GN4" s="12">
        <f>IFERROR(DH4*[1]Figure!$F$8+EC4*[1]Figure!$G$8+EX4*[1]Figure!$H$8,0)</f>
        <v>2.008907512983361E-3</v>
      </c>
      <c r="GO4" s="12">
        <f>IFERROR(DI4*[1]Figure!$F$8+ED4*[1]Figure!$G$8+EY4*[1]Figure!$H$8,0)</f>
        <v>3.0390868171862085E-7</v>
      </c>
      <c r="GP4" s="12">
        <f>IFERROR(DJ4*[1]Figure!$F$8+EE4*[1]Figure!$G$8+EZ4*[1]Figure!$H$8,0)</f>
        <v>1.3894516689192467E-4</v>
      </c>
      <c r="GQ4" s="12">
        <f>IFERROR(DK4*[1]Figure!$F$8+EF4*[1]Figure!$G$8+FA4*[1]Figure!$H$8,0)</f>
        <v>1.5540698757424474E-4</v>
      </c>
      <c r="GR4" s="12">
        <f>IFERROR(DL4*[1]Figure!$F$8+EG4*[1]Figure!$G$8+FB4*[1]Figure!$H$8,0)</f>
        <v>1.6118646291189307E-4</v>
      </c>
      <c r="GS4" s="12">
        <f>IFERROR(DM4*[1]Figure!$F$8+EH4*[1]Figure!$G$8+FC4*[1]Figure!$H$8,0)</f>
        <v>4.9496866275468078E-8</v>
      </c>
      <c r="GT4" s="12">
        <f>IFERROR(DN4*[1]Figure!$F$8+EI4*[1]Figure!$G$8+FD4*[1]Figure!$H$8,0)</f>
        <v>3.2469740671597057E-4</v>
      </c>
      <c r="GU4" s="12">
        <f>IFERROR(DO4*[1]Figure!$F$8+EJ4*[1]Figure!$G$8+FE4*[1]Figure!$H$8,0)</f>
        <v>0.14124406877402393</v>
      </c>
      <c r="GV4" s="12">
        <f>IFERROR(DP4*[1]Figure!$F$8+EK4*[1]Figure!$G$8+FF4*[1]Figure!$H$8,0)</f>
        <v>9.9533314721772444E-5</v>
      </c>
      <c r="GX4" s="12">
        <f>IFERROR(FH4*[1]Figure!$F$10+GC4*[1]Figure!$F$11,0)</f>
        <v>6.2618452030883592E-2</v>
      </c>
      <c r="GY4" s="12">
        <f>IFERROR(FI4*[1]Figure!$F$10+GD4*[1]Figure!$F$11,0)</f>
        <v>2.7336352220970856</v>
      </c>
      <c r="GZ4" s="12">
        <f>IFERROR(FJ4*[1]Figure!$F$10+GE4*[1]Figure!$F$11,0)</f>
        <v>1.2748420216363252E-4</v>
      </c>
      <c r="HA4" s="12">
        <f>IFERROR(FK4*[1]Figure!$F$10+GF4*[1]Figure!$F$11,0)</f>
        <v>5.9230059923617538E-2</v>
      </c>
      <c r="HB4" s="12">
        <f>IFERROR(FL4*[1]Figure!$F$10+GG4*[1]Figure!$F$11,0)</f>
        <v>1.3048981071417548E-3</v>
      </c>
      <c r="HC4" s="12">
        <f>IFERROR(FM4*[1]Figure!$F$10+GH4*[1]Figure!$F$11,0)</f>
        <v>3.4695217316558133E-6</v>
      </c>
      <c r="HD4" s="12">
        <f>IFERROR(FN4*[1]Figure!$F$10+GI4*[1]Figure!$F$11,0)</f>
        <v>6.3072780899809833E-2</v>
      </c>
      <c r="HE4" s="12">
        <f>IFERROR(FO4*[1]Figure!$F$10+GJ4*[1]Figure!$F$11,0)</f>
        <v>1.6494888933231188E-3</v>
      </c>
      <c r="HF4" s="12">
        <f>IFERROR(FP4*[1]Figure!$F$10+GK4*[1]Figure!$F$11,0)</f>
        <v>2.3333642582746481E-2</v>
      </c>
      <c r="HG4" s="12">
        <f>IFERROR(FQ4*[1]Figure!$F$10+GL4*[1]Figure!$F$11,0)</f>
        <v>1.7787951370149373E-3</v>
      </c>
      <c r="HH4" s="12">
        <f>IFERROR(FR4*[1]Figure!$F$10+GM4*[1]Figure!$F$11,0)</f>
        <v>4.0729939042321098E-4</v>
      </c>
      <c r="HI4" s="12">
        <f>IFERROR(FS4*[1]Figure!$F$10+GN4*[1]Figure!$F$11,0)</f>
        <v>1.7802918913014094E-3</v>
      </c>
      <c r="HJ4" s="12">
        <f>IFERROR(FT4*[1]Figure!$F$10+GO4*[1]Figure!$F$11,0)</f>
        <v>2.6932357924047587E-7</v>
      </c>
      <c r="HK4" s="12">
        <f>IFERROR(FU4*[1]Figure!$F$10+GP4*[1]Figure!$F$11,0)</f>
        <v>1.2313307225670343E-4</v>
      </c>
      <c r="HL4" s="12">
        <f>IFERROR(FV4*[1]Figure!$F$10+GQ4*[1]Figure!$F$11,0)</f>
        <v>1.3772152179327248E-4</v>
      </c>
      <c r="HM4" s="12">
        <f>IFERROR(FW4*[1]Figure!$F$10+GR4*[1]Figure!$F$11,0)</f>
        <v>1.428432872369746E-4</v>
      </c>
      <c r="HN4" s="12">
        <f>IFERROR(FX4*[1]Figure!$F$10+GS4*[1]Figure!$F$11,0)</f>
        <v>4.3864074929056156E-8</v>
      </c>
      <c r="HO4" s="12">
        <f>IFERROR(FY4*[1]Figure!$F$10+GT4*[1]Figure!$F$11,0)</f>
        <v>2.8774652718809658E-4</v>
      </c>
      <c r="HP4" s="12">
        <f>IFERROR(FZ4*[1]Figure!$F$10+GU4*[1]Figure!$F$11,0)</f>
        <v>0.12517035687690023</v>
      </c>
      <c r="HQ4" s="12">
        <f>IFERROR(GA4*[1]Figure!$F$10+GV4*[1]Figure!$F$11,0)</f>
        <v>8.8206327055032689E-5</v>
      </c>
    </row>
    <row r="5" spans="1:225" x14ac:dyDescent="0.2">
      <c r="A5" s="1"/>
      <c r="B5" s="4"/>
      <c r="C5" s="1" t="str">
        <f t="shared" ref="C5:M20" si="20">C28</f>
        <v>PP</v>
      </c>
      <c r="D5" s="1" t="str">
        <f t="shared" si="20"/>
        <v>GLO</v>
      </c>
      <c r="E5" s="2">
        <f t="shared" si="20"/>
        <v>1</v>
      </c>
      <c r="F5" s="1"/>
      <c r="G5" s="1">
        <f t="shared" si="20"/>
        <v>28.986603834519709</v>
      </c>
      <c r="H5" s="1">
        <f t="shared" si="20"/>
        <v>26.28210326453318</v>
      </c>
      <c r="I5" s="1">
        <f t="shared" si="20"/>
        <v>40.030090862553024</v>
      </c>
      <c r="J5" s="1">
        <f t="shared" si="20"/>
        <v>54.244681216317858</v>
      </c>
      <c r="K5" s="1">
        <f t="shared" si="20"/>
        <v>50.620587439581485</v>
      </c>
      <c r="L5" s="1">
        <f t="shared" si="20"/>
        <v>92.623605639499658</v>
      </c>
      <c r="M5" s="1" t="str">
        <f t="shared" si="20"/>
        <v>g/kWh</v>
      </c>
      <c r="N5" s="1" t="str">
        <f>'[1]Unit factor_selected'!D4</f>
        <v>market for polypropylene, granulate | polypropylene, granulate | Cutoff, U</v>
      </c>
      <c r="O5" s="1">
        <f t="shared" ref="O5:P20" si="21">O28</f>
        <v>1</v>
      </c>
      <c r="P5" s="1" t="str">
        <f t="shared" si="21"/>
        <v>kg</v>
      </c>
      <c r="Q5" s="1">
        <f>'[1]Unit factor_selected'!J4</f>
        <v>2.2851673246201001</v>
      </c>
      <c r="R5" s="1">
        <f>'[1]Unit factor_selected'!K4</f>
        <v>81.822881436127503</v>
      </c>
      <c r="S5" s="1">
        <f>'[1]Unit factor_selected'!L4</f>
        <v>2.3890072728409198E-3</v>
      </c>
      <c r="T5" s="1">
        <f>'[1]Unit factor_selected'!M4</f>
        <v>1.7123110185425301</v>
      </c>
      <c r="U5" s="1">
        <f>'[1]Unit factor_selected'!N4</f>
        <v>5.3385657652873002E-2</v>
      </c>
      <c r="V5" s="1">
        <f>'[1]Unit factor_selected'!O4</f>
        <v>3.8785751219085301E-4</v>
      </c>
      <c r="W5" s="1">
        <f>'[1]Unit factor_selected'!P4</f>
        <v>2.3586767634771801</v>
      </c>
      <c r="X5" s="1">
        <f>'[1]Unit factor_selected'!Q4</f>
        <v>8.5018979776142603E-2</v>
      </c>
      <c r="Y5" s="1">
        <f>'[1]Unit factor_selected'!R4</f>
        <v>1.1668106512265799</v>
      </c>
      <c r="Z5" s="1">
        <f>'[1]Unit factor_selected'!S4</f>
        <v>4.96885142843713E-2</v>
      </c>
      <c r="AA5" s="1">
        <f>'[1]Unit factor_selected'!T4</f>
        <v>1.16165868159666E-2</v>
      </c>
      <c r="AB5" s="1">
        <f>'[1]Unit factor_selected'!U4</f>
        <v>7.1069064304050106E-2</v>
      </c>
      <c r="AC5" s="1">
        <f>'[1]Unit factor_selected'!V4</f>
        <v>3.5608861503678998E-5</v>
      </c>
      <c r="AD5" s="1">
        <f>'[1]Unit factor_selected'!W4</f>
        <v>4.3162679424172401E-3</v>
      </c>
      <c r="AE5" s="1">
        <f>'[1]Unit factor_selected'!X4</f>
        <v>4.7592321820638002E-3</v>
      </c>
      <c r="AF5" s="1">
        <f>'[1]Unit factor_selected'!Y4</f>
        <v>5.0691198416534496E-3</v>
      </c>
      <c r="AG5" s="1">
        <f>'[1]Unit factor_selected'!Z4</f>
        <v>3.0810726457257998E-7</v>
      </c>
      <c r="AH5" s="1">
        <f>'[1]Unit factor_selected'!AA4</f>
        <v>6.1800247594836202E-3</v>
      </c>
      <c r="AI5" s="1">
        <f>'[1]Unit factor_selected'!AB4</f>
        <v>4.8087834475772997</v>
      </c>
      <c r="AJ5" s="1">
        <f>'[1]Unit factor_selected'!AC4</f>
        <v>2.0935983719951801E-2</v>
      </c>
      <c r="AK5" s="1"/>
      <c r="AL5" s="1">
        <f t="shared" ref="AL5:AV44" si="22">IFERROR($G5/1000*Q5,0)</f>
        <v>6.6239239934352143E-2</v>
      </c>
      <c r="AM5" s="1">
        <f t="shared" si="14"/>
        <v>2.3717674487879052</v>
      </c>
      <c r="AN5" s="1">
        <f t="shared" si="14"/>
        <v>6.9249207375626085E-5</v>
      </c>
      <c r="AO5" s="1">
        <f t="shared" si="14"/>
        <v>4.9634081135975255E-2</v>
      </c>
      <c r="AP5" s="1">
        <f t="shared" si="14"/>
        <v>1.547468908829125E-3</v>
      </c>
      <c r="AQ5" s="1">
        <f t="shared" si="14"/>
        <v>1.1242672050118655E-5</v>
      </c>
      <c r="AR5" s="1">
        <f t="shared" si="14"/>
        <v>6.837002891660017E-2</v>
      </c>
      <c r="AS5" s="1">
        <f t="shared" si="14"/>
        <v>2.4644114851860889E-3</v>
      </c>
      <c r="AT5" s="1">
        <f t="shared" si="14"/>
        <v>3.3821878097002822E-2</v>
      </c>
      <c r="AU5" s="1">
        <f t="shared" si="14"/>
        <v>1.4403012786869446E-3</v>
      </c>
      <c r="AV5" s="1">
        <f t="shared" si="14"/>
        <v>3.3672539994372854E-4</v>
      </c>
      <c r="AW5" s="1">
        <f t="shared" si="14"/>
        <v>2.0600508118715066E-3</v>
      </c>
      <c r="AX5" s="1">
        <f t="shared" si="14"/>
        <v>1.0321799614054229E-6</v>
      </c>
      <c r="AY5" s="1">
        <f t="shared" si="14"/>
        <v>1.2511394889048606E-4</v>
      </c>
      <c r="AZ5" s="1">
        <f t="shared" si="14"/>
        <v>1.3795397781798016E-4</v>
      </c>
      <c r="BA5" s="1">
        <f t="shared" si="14"/>
        <v>1.4693656863971183E-4</v>
      </c>
      <c r="BB5" s="1">
        <f t="shared" si="14"/>
        <v>8.9309832167029259E-9</v>
      </c>
      <c r="BC5" s="1">
        <f t="shared" si="14"/>
        <v>1.7913792939067467E-4</v>
      </c>
      <c r="BD5" s="1">
        <f t="shared" si="14"/>
        <v>0.13939030072091907</v>
      </c>
      <c r="BE5" s="1">
        <f t="shared" si="14"/>
        <v>6.0686306597619707E-4</v>
      </c>
      <c r="BF5" s="1"/>
      <c r="BG5" s="1">
        <f t="shared" ref="BG5:BQ44" si="23">IFERROR($H5/1000*Q5,0)</f>
        <v>6.0059003602402489E-2</v>
      </c>
      <c r="BH5" s="1">
        <f t="shared" si="15"/>
        <v>2.1504774193059579</v>
      </c>
      <c r="BI5" s="1">
        <f t="shared" si="15"/>
        <v>6.278813584452585E-5</v>
      </c>
      <c r="BJ5" s="1">
        <f t="shared" si="15"/>
        <v>4.5003135010332769E-2</v>
      </c>
      <c r="BK5" s="1">
        <f t="shared" si="15"/>
        <v>1.4030873672778244E-3</v>
      </c>
      <c r="BL5" s="1">
        <f t="shared" si="15"/>
        <v>1.0193711187324937E-5</v>
      </c>
      <c r="BM5" s="1">
        <f t="shared" si="15"/>
        <v>6.1990986265362154E-2</v>
      </c>
      <c r="BN5" s="1">
        <f t="shared" si="15"/>
        <v>2.2344776059218382E-3</v>
      </c>
      <c r="BO5" s="1">
        <f t="shared" si="15"/>
        <v>3.0666238025694181E-2</v>
      </c>
      <c r="BP5" s="1">
        <f t="shared" si="15"/>
        <v>1.3059186634830785E-3</v>
      </c>
      <c r="BQ5" s="1">
        <f t="shared" si="15"/>
        <v>3.0530833427864888E-4</v>
      </c>
      <c r="BR5" s="1">
        <f t="shared" si="15"/>
        <v>1.8678444869527939E-3</v>
      </c>
      <c r="BS5" s="1">
        <f t="shared" si="15"/>
        <v>9.3587577517215173E-7</v>
      </c>
      <c r="BT5" s="1">
        <f t="shared" si="15"/>
        <v>1.1344059978000406E-4</v>
      </c>
      <c r="BU5" s="1">
        <f t="shared" si="15"/>
        <v>1.2508263166889039E-4</v>
      </c>
      <c r="BV5" s="1">
        <f t="shared" si="15"/>
        <v>1.3322713113863004E-4</v>
      </c>
      <c r="BW5" s="1">
        <f t="shared" si="15"/>
        <v>8.0977069440493925E-9</v>
      </c>
      <c r="BX5" s="1">
        <f t="shared" si="15"/>
        <v>1.6242404890612035E-4</v>
      </c>
      <c r="BY5" s="1">
        <f t="shared" si="15"/>
        <v>0.12638494314600449</v>
      </c>
      <c r="BZ5" s="1">
        <f t="shared" si="15"/>
        <v>5.5024168607235879E-4</v>
      </c>
      <c r="CA5" s="1"/>
      <c r="CB5" s="1">
        <f t="shared" ref="CB5:CL44" si="24">IFERROR($I5/1000*Q5,0)</f>
        <v>9.1475455640679812E-2</v>
      </c>
      <c r="CC5" s="1">
        <f t="shared" si="16"/>
        <v>3.2753773785240874</v>
      </c>
      <c r="CD5" s="1">
        <f t="shared" si="16"/>
        <v>9.5632178203122027E-5</v>
      </c>
      <c r="CE5" s="1">
        <f t="shared" si="16"/>
        <v>6.8543965657208203E-2</v>
      </c>
      <c r="CF5" s="1">
        <f t="shared" si="16"/>
        <v>2.1370327266016557E-3</v>
      </c>
      <c r="CG5" s="1">
        <f t="shared" si="16"/>
        <v>1.5525971454723614E-5</v>
      </c>
      <c r="CH5" s="1">
        <f t="shared" si="16"/>
        <v>9.4418045157384015E-2</v>
      </c>
      <c r="CI5" s="1">
        <f t="shared" si="16"/>
        <v>3.4033174854805467E-3</v>
      </c>
      <c r="CJ5" s="1">
        <f t="shared" si="16"/>
        <v>4.6707536387994665E-2</v>
      </c>
      <c r="CK5" s="1">
        <f t="shared" si="16"/>
        <v>1.9890357416286471E-3</v>
      </c>
      <c r="CL5" s="1">
        <f t="shared" si="16"/>
        <v>4.6501302575587856E-4</v>
      </c>
      <c r="CM5" s="1">
        <f t="shared" si="16"/>
        <v>2.8449011016077495E-3</v>
      </c>
      <c r="CN5" s="1">
        <f t="shared" si="16"/>
        <v>1.425425961504337E-6</v>
      </c>
      <c r="CO5" s="1">
        <f t="shared" si="16"/>
        <v>1.7278059792208691E-4</v>
      </c>
      <c r="CP5" s="1">
        <f t="shared" si="16"/>
        <v>1.9051249668400043E-4</v>
      </c>
      <c r="CQ5" s="1">
        <f t="shared" si="16"/>
        <v>2.02917327854558E-4</v>
      </c>
      <c r="CR5" s="1">
        <f t="shared" si="16"/>
        <v>1.2333561796253041E-8</v>
      </c>
      <c r="CS5" s="1">
        <f t="shared" si="16"/>
        <v>2.473869526549567E-4</v>
      </c>
      <c r="CT5" s="1">
        <f t="shared" si="16"/>
        <v>0.19249603834486032</v>
      </c>
      <c r="CU5" s="1">
        <f t="shared" si="16"/>
        <v>8.3806933060660155E-4</v>
      </c>
      <c r="CW5" s="12">
        <f t="shared" ref="CW5:DG44" si="25">IFERROR($J5/1000*Q5,0)</f>
        <v>0.12395817304996327</v>
      </c>
      <c r="CX5" s="12">
        <f t="shared" si="17"/>
        <v>4.4384561197033081</v>
      </c>
      <c r="CY5" s="12">
        <f t="shared" si="17"/>
        <v>1.295909379387206E-4</v>
      </c>
      <c r="CZ5" s="12">
        <f t="shared" si="17"/>
        <v>9.2883765344028077E-2</v>
      </c>
      <c r="DA5" s="12">
        <f t="shared" si="17"/>
        <v>2.8958879809035756E-3</v>
      </c>
      <c r="DB5" s="12">
        <f t="shared" si="17"/>
        <v>2.1039207106146939E-5</v>
      </c>
      <c r="DC5" s="12">
        <f t="shared" si="17"/>
        <v>0.12794566912715599</v>
      </c>
      <c r="DD5" s="12">
        <f t="shared" si="17"/>
        <v>4.6118274552934303E-3</v>
      </c>
      <c r="DE5" s="12">
        <f t="shared" si="17"/>
        <v>6.3293271815590066E-2</v>
      </c>
      <c r="DF5" s="12">
        <f t="shared" si="17"/>
        <v>2.6953376174681772E-3</v>
      </c>
      <c r="DG5" s="12">
        <f t="shared" si="17"/>
        <v>6.3013804865378904E-4</v>
      </c>
      <c r="DH5" s="12">
        <f t="shared" si="17"/>
        <v>3.8551187375151924E-3</v>
      </c>
      <c r="DI5" s="12">
        <f t="shared" si="17"/>
        <v>1.9315913407430802E-6</v>
      </c>
      <c r="DJ5" s="12">
        <f t="shared" si="17"/>
        <v>2.3413457858063538E-4</v>
      </c>
      <c r="DK5" s="12">
        <f t="shared" si="17"/>
        <v>2.5816303255049165E-4</v>
      </c>
      <c r="DL5" s="12">
        <f t="shared" si="17"/>
        <v>2.7497278985780303E-4</v>
      </c>
      <c r="DM5" s="12">
        <f t="shared" si="17"/>
        <v>1.6713180347171306E-8</v>
      </c>
      <c r="DN5" s="12">
        <f t="shared" si="17"/>
        <v>3.3523347298714039E-4</v>
      </c>
      <c r="DO5" s="12">
        <f t="shared" si="17"/>
        <v>0.26085092515213659</v>
      </c>
      <c r="DP5" s="12">
        <f t="shared" si="17"/>
        <v>1.1356657628388059E-3</v>
      </c>
      <c r="DR5" s="12">
        <f t="shared" ref="DR5:EB44" si="26">IFERROR($K5/1000*Q5,0)</f>
        <v>0.11567651237000626</v>
      </c>
      <c r="DS5" s="12">
        <f t="shared" si="18"/>
        <v>4.1419223242960008</v>
      </c>
      <c r="DT5" s="12">
        <f t="shared" si="18"/>
        <v>1.2093295154863988E-4</v>
      </c>
      <c r="DU5" s="12">
        <f t="shared" si="18"/>
        <v>8.6678189637890979E-2</v>
      </c>
      <c r="DV5" s="12">
        <f t="shared" si="18"/>
        <v>2.7024133512368203E-3</v>
      </c>
      <c r="DW5" s="12">
        <f t="shared" si="18"/>
        <v>1.9633575109955616E-5</v>
      </c>
      <c r="DX5" s="12">
        <f t="shared" si="18"/>
        <v>0.11939760334730565</v>
      </c>
      <c r="DY5" s="12">
        <f t="shared" si="18"/>
        <v>4.3037106997822362E-3</v>
      </c>
      <c r="DZ5" s="12">
        <f t="shared" si="18"/>
        <v>5.90646405958501E-2</v>
      </c>
      <c r="EA5" s="12">
        <f t="shared" si="18"/>
        <v>2.5152617820749109E-3</v>
      </c>
      <c r="EB5" s="12">
        <f t="shared" si="18"/>
        <v>5.8803844866712671E-4</v>
      </c>
      <c r="EC5" s="12">
        <f t="shared" si="18"/>
        <v>3.5975577838524074E-3</v>
      </c>
      <c r="ED5" s="12">
        <f t="shared" si="18"/>
        <v>1.8025414873709296E-6</v>
      </c>
      <c r="EE5" s="12">
        <f t="shared" si="18"/>
        <v>2.1849201879179435E-4</v>
      </c>
      <c r="EF5" s="12">
        <f t="shared" si="18"/>
        <v>2.4091512881743078E-4</v>
      </c>
      <c r="EG5" s="12">
        <f t="shared" si="18"/>
        <v>2.5660182418613592E-4</v>
      </c>
      <c r="EH5" s="12">
        <f t="shared" si="18"/>
        <v>1.5596570727066552E-8</v>
      </c>
      <c r="EI5" s="12">
        <f t="shared" si="18"/>
        <v>3.1283648371621914E-4</v>
      </c>
      <c r="EJ5" s="12">
        <f t="shared" si="18"/>
        <v>0.2434234429860988</v>
      </c>
      <c r="EK5" s="12">
        <f t="shared" si="18"/>
        <v>1.0597917945294746E-3</v>
      </c>
      <c r="EM5" s="12">
        <f t="shared" ref="EM5:EW44" si="27">IFERROR($L5/1000*Q5,0)</f>
        <v>0.21166043709588264</v>
      </c>
      <c r="EN5" s="12">
        <f t="shared" si="19"/>
        <v>7.5787303024274113</v>
      </c>
      <c r="EO5" s="12">
        <f t="shared" si="19"/>
        <v>2.2127846750951392E-4</v>
      </c>
      <c r="EP5" s="12">
        <f t="shared" si="19"/>
        <v>0.15860042051365331</v>
      </c>
      <c r="EQ5" s="12">
        <f t="shared" si="19"/>
        <v>4.9447721012450463E-3</v>
      </c>
      <c r="ER5" s="12">
        <f t="shared" si="19"/>
        <v>3.5924761253483004E-5</v>
      </c>
      <c r="ES5" s="12">
        <f t="shared" si="19"/>
        <v>0.21846914637136175</v>
      </c>
      <c r="ET5" s="12">
        <f t="shared" si="19"/>
        <v>7.8747644546580294E-3</v>
      </c>
      <c r="EU5" s="12">
        <f t="shared" si="19"/>
        <v>0.10807420961517851</v>
      </c>
      <c r="EV5" s="12">
        <f t="shared" si="19"/>
        <v>4.6023293518882525E-3</v>
      </c>
      <c r="EW5" s="12">
        <f t="shared" si="19"/>
        <v>1.0759701561191012E-3</v>
      </c>
      <c r="EX5" s="12">
        <f t="shared" si="19"/>
        <v>6.5826729852665796E-3</v>
      </c>
      <c r="EY5" s="12">
        <f t="shared" si="19"/>
        <v>3.2982211451883242E-6</v>
      </c>
      <c r="EZ5" s="12">
        <f t="shared" si="19"/>
        <v>3.9978829973286905E-4</v>
      </c>
      <c r="FA5" s="12">
        <f t="shared" si="19"/>
        <v>4.4081724477829288E-4</v>
      </c>
      <c r="FB5" s="12">
        <f t="shared" si="19"/>
        <v>4.6952015715267208E-4</v>
      </c>
      <c r="FC5" s="12">
        <f t="shared" si="19"/>
        <v>2.8538005768435634E-8</v>
      </c>
      <c r="FD5" s="12">
        <f t="shared" si="19"/>
        <v>5.7241617616475462E-4</v>
      </c>
      <c r="FE5" s="12">
        <f t="shared" si="19"/>
        <v>0.44540686165415339</v>
      </c>
      <c r="FF5" s="12">
        <f t="shared" si="19"/>
        <v>1.9391662997518006E-3</v>
      </c>
      <c r="FH5" s="12">
        <f>IFERROR(AL5*[1]Figure!$C$8+BG5*[1]Figure!$D$8+CB5*[1]Figure!$E$8,0)</f>
        <v>6.1585163815724875E-2</v>
      </c>
      <c r="FI5" s="12">
        <f>IFERROR(AM5*[1]Figure!$C$8+BH5*[1]Figure!$D$8+CC5*[1]Figure!$E$8,0)</f>
        <v>2.2051232322588334</v>
      </c>
      <c r="FJ5" s="12">
        <f>IFERROR(AN5*[1]Figure!$C$8+BI5*[1]Figure!$D$8+CD5*[1]Figure!$E$8,0)</f>
        <v>6.4383646076912777E-5</v>
      </c>
      <c r="FK5" s="12">
        <f>IFERROR(AO5*[1]Figure!$C$8+BJ5*[1]Figure!$D$8+CE5*[1]Figure!$E$8,0)</f>
        <v>4.6146710328069121E-2</v>
      </c>
      <c r="FL5" s="12">
        <f>IFERROR(AP5*[1]Figure!$C$8+BK5*[1]Figure!$D$8+CF5*[1]Figure!$E$8,0)</f>
        <v>1.4387412407574874E-3</v>
      </c>
      <c r="FM5" s="12">
        <f>IFERROR(AQ5*[1]Figure!$C$8+BL5*[1]Figure!$D$8+CG5*[1]Figure!$E$8,0)</f>
        <v>1.0452743730441793E-5</v>
      </c>
      <c r="FN5" s="12">
        <f>IFERROR(AR5*[1]Figure!$C$8+BM5*[1]Figure!$D$8+CH5*[1]Figure!$E$8,0)</f>
        <v>6.3566240118208731E-2</v>
      </c>
      <c r="FO5" s="12">
        <f>IFERROR(AS5*[1]Figure!$C$8+BN5*[1]Figure!$D$8+CI5*[1]Figure!$E$8,0)</f>
        <v>2.2912579488375065E-3</v>
      </c>
      <c r="FP5" s="12">
        <f>IFERROR(AT5*[1]Figure!$C$8+BO5*[1]Figure!$D$8+CJ5*[1]Figure!$E$8,0)</f>
        <v>3.1445498245809063E-2</v>
      </c>
      <c r="FQ5" s="12">
        <f>IFERROR(AU5*[1]Figure!$C$8+BP5*[1]Figure!$D$8+CK5*[1]Figure!$E$8,0)</f>
        <v>1.3391033816185505E-3</v>
      </c>
      <c r="FR5" s="12">
        <f>IFERROR(AV5*[1]Figure!$C$8+BQ5*[1]Figure!$D$8+CL5*[1]Figure!$E$8,0)</f>
        <v>3.1306652879776624E-4</v>
      </c>
      <c r="FS5" s="12">
        <f>IFERROR(AW5*[1]Figure!$C$8+BR5*[1]Figure!$D$8+CM5*[1]Figure!$E$8,0)</f>
        <v>1.9153083103544011E-3</v>
      </c>
      <c r="FT5" s="12">
        <f>IFERROR(AX5*[1]Figure!$C$8+BS5*[1]Figure!$D$8+CN5*[1]Figure!$E$8,0)</f>
        <v>9.5965732809526505E-7</v>
      </c>
      <c r="FU5" s="12">
        <f>IFERROR(AY5*[1]Figure!$C$8+BT5*[1]Figure!$D$8+CO5*[1]Figure!$E$8,0)</f>
        <v>1.1632324050954066E-4</v>
      </c>
      <c r="FV5" s="12">
        <f>IFERROR(AZ5*[1]Figure!$C$8+BU5*[1]Figure!$D$8+CP5*[1]Figure!$E$8,0)</f>
        <v>1.2826110823993834E-4</v>
      </c>
      <c r="FW5" s="12">
        <f>IFERROR(BA5*[1]Figure!$C$8+BV5*[1]Figure!$D$8+CQ5*[1]Figure!$E$8,0)</f>
        <v>1.3661256770405999E-4</v>
      </c>
      <c r="FX5" s="12">
        <f>IFERROR(BB5*[1]Figure!$C$8+BW5*[1]Figure!$D$8+CR5*[1]Figure!$E$8,0)</f>
        <v>8.3034778928810885E-9</v>
      </c>
      <c r="FY5" s="12">
        <f>IFERROR(BC5*[1]Figure!$C$8+BX5*[1]Figure!$D$8+CS5*[1]Figure!$E$8,0)</f>
        <v>1.6655140877323171E-4</v>
      </c>
      <c r="FZ5" s="12">
        <f>IFERROR(BD5*[1]Figure!$C$8+BY5*[1]Figure!$D$8+CT5*[1]Figure!$E$8,0)</f>
        <v>0.12959651277292267</v>
      </c>
      <c r="GA5" s="12">
        <f>IFERROR(BE5*[1]Figure!$C$8+BZ5*[1]Figure!$D$8+CU5*[1]Figure!$E$8,0)</f>
        <v>5.6422388555329506E-4</v>
      </c>
      <c r="GC5" s="12">
        <f>IFERROR(CW5*[1]Figure!$F$8+DR5*[1]Figure!$G$8+EM5*[1]Figure!$H$8,0)</f>
        <v>0.11897363985189399</v>
      </c>
      <c r="GD5" s="12">
        <f>IFERROR(CX5*[1]Figure!$F$8+DS5*[1]Figure!$G$8+EN5*[1]Figure!$H$8,0)</f>
        <v>4.2599795309275317</v>
      </c>
      <c r="GE5" s="12">
        <f>IFERROR(CY5*[1]Figure!$F$8+DT5*[1]Figure!$G$8+EO5*[1]Figure!$H$8,0)</f>
        <v>1.2437990330961123E-4</v>
      </c>
      <c r="GF5" s="12">
        <f>IFERROR(CZ5*[1]Figure!$F$8+DU5*[1]Figure!$G$8+EP5*[1]Figure!$H$8,0)</f>
        <v>8.9148777964596693E-2</v>
      </c>
      <c r="GG5" s="12">
        <f>IFERROR(DA5*[1]Figure!$F$8+DV5*[1]Figure!$G$8+EQ5*[1]Figure!$H$8,0)</f>
        <v>2.7794402354783063E-3</v>
      </c>
      <c r="GH5" s="12">
        <f>IFERROR(DB5*[1]Figure!$F$8+DW5*[1]Figure!$G$8+ER5*[1]Figure!$H$8,0)</f>
        <v>2.0193190875822419E-5</v>
      </c>
      <c r="GI5" s="12">
        <f>IFERROR(DC5*[1]Figure!$F$8+DX5*[1]Figure!$G$8+ES5*[1]Figure!$H$8,0)</f>
        <v>0.1228007930804879</v>
      </c>
      <c r="GJ5" s="12">
        <f>IFERROR(DD5*[1]Figure!$F$8+DY5*[1]Figure!$G$8+ET5*[1]Figure!$H$8,0)</f>
        <v>4.4263793602701855E-3</v>
      </c>
      <c r="GK5" s="12">
        <f>IFERROR(DE5*[1]Figure!$F$8+DZ5*[1]Figure!$G$8+EU5*[1]Figure!$H$8,0)</f>
        <v>6.0748159970064004E-2</v>
      </c>
      <c r="GL5" s="12">
        <f>IFERROR(DF5*[1]Figure!$F$8+EA5*[1]Figure!$G$8+EV5*[1]Figure!$H$8,0)</f>
        <v>2.5869542853835725E-3</v>
      </c>
      <c r="GM5" s="12">
        <f>IFERROR(DG5*[1]Figure!$F$8+EB5*[1]Figure!$G$8+EW5*[1]Figure!$H$8,0)</f>
        <v>6.0479930780597585E-4</v>
      </c>
      <c r="GN5" s="12">
        <f>IFERROR(DH5*[1]Figure!$F$8+EC5*[1]Figure!$G$8+EX5*[1]Figure!$H$8,0)</f>
        <v>3.7000989686944781E-3</v>
      </c>
      <c r="GO5" s="12">
        <f>IFERROR(DI5*[1]Figure!$F$8+ED5*[1]Figure!$G$8+EY5*[1]Figure!$H$8,0)</f>
        <v>1.8539193250450408E-6</v>
      </c>
      <c r="GP5" s="12">
        <f>IFERROR(DJ5*[1]Figure!$F$8+EE5*[1]Figure!$G$8+EZ5*[1]Figure!$H$8,0)</f>
        <v>2.2471969651972654E-4</v>
      </c>
      <c r="GQ5" s="12">
        <f>IFERROR(DK5*[1]Figure!$F$8+EF5*[1]Figure!$G$8+FA5*[1]Figure!$H$8,0)</f>
        <v>2.4778193242130947E-4</v>
      </c>
      <c r="GR5" s="12">
        <f>IFERROR(DL5*[1]Figure!$F$8+EG5*[1]Figure!$G$8+FB5*[1]Figure!$H$8,0)</f>
        <v>2.6391574564774118E-4</v>
      </c>
      <c r="GS5" s="12">
        <f>IFERROR(DM5*[1]Figure!$F$8+EH5*[1]Figure!$G$8+FC5*[1]Figure!$H$8,0)</f>
        <v>1.6041119762249521E-8</v>
      </c>
      <c r="GT5" s="12">
        <f>IFERROR(DN5*[1]Figure!$F$8+EI5*[1]Figure!$G$8+FD5*[1]Figure!$H$8,0)</f>
        <v>3.217532616053952E-4</v>
      </c>
      <c r="GU5" s="12">
        <f>IFERROR(DO5*[1]Figure!$F$8+EJ5*[1]Figure!$G$8+FE5*[1]Figure!$H$8,0)</f>
        <v>0.25036174106547027</v>
      </c>
      <c r="GV5" s="12">
        <f>IFERROR(DP5*[1]Figure!$F$8+EK5*[1]Figure!$G$8+FF5*[1]Figure!$H$8,0)</f>
        <v>1.0899990386729131E-3</v>
      </c>
      <c r="GX5" s="12">
        <f>IFERROR(FH5*[1]Figure!$F$10+GC5*[1]Figure!$F$11,0)</f>
        <v>6.4952220680135245E-2</v>
      </c>
      <c r="GY5" s="12">
        <f>IFERROR(FI5*[1]Figure!$F$10+GD5*[1]Figure!$F$11,0)</f>
        <v>2.3256843358756769</v>
      </c>
      <c r="GZ5" s="12">
        <f>IFERROR(FJ5*[1]Figure!$F$10+GE5*[1]Figure!$F$11,0)</f>
        <v>6.7903704871068066E-5</v>
      </c>
      <c r="HA5" s="12">
        <f>IFERROR(FK5*[1]Figure!$F$10+GF5*[1]Figure!$F$11,0)</f>
        <v>4.8669697816500677E-2</v>
      </c>
      <c r="HB5" s="12">
        <f>IFERROR(FL5*[1]Figure!$F$10+GG5*[1]Figure!$F$11,0)</f>
        <v>1.5174018023384871E-3</v>
      </c>
      <c r="HC5" s="12">
        <f>IFERROR(FM5*[1]Figure!$F$10+GH5*[1]Figure!$F$11,0)</f>
        <v>1.1024228489901341E-5</v>
      </c>
      <c r="HD5" s="12">
        <f>IFERROR(FN5*[1]Figure!$F$10+GI5*[1]Figure!$F$11,0)</f>
        <v>6.7041608727687413E-2</v>
      </c>
      <c r="HE5" s="12">
        <f>IFERROR(FO5*[1]Figure!$F$10+GJ5*[1]Figure!$F$11,0)</f>
        <v>2.4165283114828402E-3</v>
      </c>
      <c r="HF5" s="12">
        <f>IFERROR(FP5*[1]Figure!$F$10+GK5*[1]Figure!$F$11,0)</f>
        <v>3.316472369173247E-2</v>
      </c>
      <c r="HG5" s="12">
        <f>IFERROR(FQ5*[1]Figure!$F$10+GL5*[1]Figure!$F$11,0)</f>
        <v>1.4123164244014717E-3</v>
      </c>
      <c r="HH5" s="12">
        <f>IFERROR(FR5*[1]Figure!$F$10+GM5*[1]Figure!$F$11,0)</f>
        <v>3.3018287207745223E-4</v>
      </c>
      <c r="HI5" s="12">
        <f>IFERROR(FS5*[1]Figure!$F$10+GN5*[1]Figure!$F$11,0)</f>
        <v>2.0200243100249966E-3</v>
      </c>
      <c r="HJ5" s="12">
        <f>IFERROR(FT5*[1]Figure!$F$10+GO5*[1]Figure!$F$11,0)</f>
        <v>1.0121248477679144E-6</v>
      </c>
      <c r="HK5" s="12">
        <f>IFERROR(FU5*[1]Figure!$F$10+GP5*[1]Figure!$F$11,0)</f>
        <v>1.2268300219857428E-4</v>
      </c>
      <c r="HL5" s="12">
        <f>IFERROR(FV5*[1]Figure!$F$10+GQ5*[1]Figure!$F$11,0)</f>
        <v>1.3527355114304379E-4</v>
      </c>
      <c r="HM5" s="12">
        <f>IFERROR(FW5*[1]Figure!$F$10+GR5*[1]Figure!$F$11,0)</f>
        <v>1.4408161146968251E-4</v>
      </c>
      <c r="HN5" s="12">
        <f>IFERROR(FX5*[1]Figure!$F$10+GS5*[1]Figure!$F$11,0)</f>
        <v>8.757455450225285E-9</v>
      </c>
      <c r="HO5" s="12">
        <f>IFERROR(FY5*[1]Figure!$F$10+GT5*[1]Figure!$F$11,0)</f>
        <v>1.7565730424287952E-4</v>
      </c>
      <c r="HP5" s="12">
        <f>IFERROR(FZ5*[1]Figure!$F$10+GU5*[1]Figure!$F$11,0)</f>
        <v>0.13668196649098677</v>
      </c>
      <c r="HQ5" s="12">
        <f>IFERROR(GA5*[1]Figure!$F$10+GV5*[1]Figure!$F$11,0)</f>
        <v>5.9507180068754737E-4</v>
      </c>
    </row>
    <row r="6" spans="1:225" x14ac:dyDescent="0.2">
      <c r="A6" s="1"/>
      <c r="B6" s="4"/>
      <c r="C6" s="1" t="str">
        <f t="shared" si="20"/>
        <v>PE</v>
      </c>
      <c r="D6" s="1" t="str">
        <f t="shared" si="20"/>
        <v>GLO</v>
      </c>
      <c r="E6" s="2">
        <f t="shared" si="20"/>
        <v>1</v>
      </c>
      <c r="F6" s="1"/>
      <c r="G6" s="1">
        <f t="shared" si="20"/>
        <v>6.2564174713855909</v>
      </c>
      <c r="H6" s="1">
        <f t="shared" si="20"/>
        <v>5.6158848000314867</v>
      </c>
      <c r="I6" s="1">
        <f t="shared" si="20"/>
        <v>8.8310160877052954</v>
      </c>
      <c r="J6" s="1">
        <f t="shared" si="20"/>
        <v>11.131137239002635</v>
      </c>
      <c r="K6" s="1">
        <f t="shared" si="20"/>
        <v>10.458510649170492</v>
      </c>
      <c r="L6" s="1">
        <f t="shared" si="20"/>
        <v>20.263331138907176</v>
      </c>
      <c r="M6" s="1" t="str">
        <f t="shared" si="20"/>
        <v>g/kWh</v>
      </c>
      <c r="N6" s="1" t="str">
        <f>'[1]Unit factor_selected'!D5</f>
        <v>market for polyethylene, low density, granulate | polyethylene, low density, granulate | Cutoff</v>
      </c>
      <c r="O6" s="1">
        <f t="shared" si="21"/>
        <v>1</v>
      </c>
      <c r="P6" s="1" t="str">
        <f t="shared" si="21"/>
        <v>kg</v>
      </c>
      <c r="Q6" s="1">
        <f>'[1]Unit factor_selected'!J5</f>
        <v>2.47002946841357</v>
      </c>
      <c r="R6" s="1">
        <f>'[1]Unit factor_selected'!K5</f>
        <v>83.123439426562797</v>
      </c>
      <c r="S6" s="1">
        <f>'[1]Unit factor_selected'!L5</f>
        <v>3.0416257228805701E-3</v>
      </c>
      <c r="T6" s="1">
        <f>'[1]Unit factor_selected'!M5</f>
        <v>1.70910189966563</v>
      </c>
      <c r="U6" s="1">
        <f>'[1]Unit factor_selected'!N5</f>
        <v>6.0928126297779002E-2</v>
      </c>
      <c r="V6" s="1">
        <f>'[1]Unit factor_selected'!O5</f>
        <v>5.3746045879161995E-4</v>
      </c>
      <c r="W6" s="1">
        <f>'[1]Unit factor_selected'!P5</f>
        <v>2.5431375027973901</v>
      </c>
      <c r="X6" s="1">
        <f>'[1]Unit factor_selected'!Q5</f>
        <v>9.2770004256156294E-2</v>
      </c>
      <c r="Y6" s="1">
        <f>'[1]Unit factor_selected'!R5</f>
        <v>1.40459355508462</v>
      </c>
      <c r="Z6" s="1">
        <f>'[1]Unit factor_selected'!S5</f>
        <v>0.104031780218904</v>
      </c>
      <c r="AA6" s="1">
        <f>'[1]Unit factor_selected'!T5</f>
        <v>1.35738019728985E-2</v>
      </c>
      <c r="AB6" s="1">
        <f>'[1]Unit factor_selected'!U5</f>
        <v>8.0891397324252198E-2</v>
      </c>
      <c r="AC6" s="1">
        <f>'[1]Unit factor_selected'!V5</f>
        <v>5.6290275860228898E-5</v>
      </c>
      <c r="AD6" s="1">
        <f>'[1]Unit factor_selected'!W5</f>
        <v>4.1416119219808501E-3</v>
      </c>
      <c r="AE6" s="1">
        <f>'[1]Unit factor_selected'!X5</f>
        <v>5.87001393999849E-3</v>
      </c>
      <c r="AF6" s="1">
        <f>'[1]Unit factor_selected'!Y5</f>
        <v>6.4688730485855904E-3</v>
      </c>
      <c r="AG6" s="1">
        <f>'[1]Unit factor_selected'!Z5</f>
        <v>4.2325733571439501E-7</v>
      </c>
      <c r="AH6" s="1">
        <f>'[1]Unit factor_selected'!AA5</f>
        <v>6.8705315331682301E-3</v>
      </c>
      <c r="AI6" s="1">
        <f>'[1]Unit factor_selected'!AB5</f>
        <v>4.9773575547825804</v>
      </c>
      <c r="AJ6" s="1">
        <f>'[1]Unit factor_selected'!AC5</f>
        <v>3.2581903572112401E-2</v>
      </c>
      <c r="AK6" s="1"/>
      <c r="AL6" s="1">
        <f t="shared" si="22"/>
        <v>1.5453535521019923E-2</v>
      </c>
      <c r="AM6" s="1">
        <f t="shared" si="14"/>
        <v>0.5200549387100093</v>
      </c>
      <c r="AN6" s="1">
        <f t="shared" si="14"/>
        <v>1.9029680314045824E-5</v>
      </c>
      <c r="AO6" s="1">
        <f t="shared" si="14"/>
        <v>1.0692854985446349E-2</v>
      </c>
      <c r="AP6" s="1">
        <f t="shared" si="14"/>
        <v>3.811917938682124E-4</v>
      </c>
      <c r="AQ6" s="1">
        <f t="shared" si="14"/>
        <v>3.3625770045628062E-6</v>
      </c>
      <c r="AR6" s="1">
        <f t="shared" si="14"/>
        <v>1.5910929904637511E-2</v>
      </c>
      <c r="AS6" s="1">
        <f t="shared" si="14"/>
        <v>5.8040787544873186E-4</v>
      </c>
      <c r="AT6" s="1">
        <f t="shared" si="14"/>
        <v>8.7877236582270153E-3</v>
      </c>
      <c r="AU6" s="1">
        <f t="shared" si="14"/>
        <v>6.5086624734089684E-4</v>
      </c>
      <c r="AV6" s="1">
        <f t="shared" si="14"/>
        <v>8.4923371816370376E-5</v>
      </c>
      <c r="AW6" s="1">
        <f t="shared" si="14"/>
        <v>5.0609035150424504E-4</v>
      </c>
      <c r="AX6" s="1">
        <f t="shared" si="14"/>
        <v>3.5217546536105063E-7</v>
      </c>
      <c r="AY6" s="1">
        <f t="shared" si="14"/>
        <v>2.5911653188379846E-5</v>
      </c>
      <c r="AZ6" s="1">
        <f t="shared" si="14"/>
        <v>3.6725257771483519E-5</v>
      </c>
      <c r="BA6" s="1">
        <f t="shared" si="14"/>
        <v>4.0471970361346254E-5</v>
      </c>
      <c r="BB6" s="1">
        <f t="shared" si="14"/>
        <v>2.6480745900556572E-9</v>
      </c>
      <c r="BC6" s="1">
        <f t="shared" si="14"/>
        <v>4.2984913521819341E-5</v>
      </c>
      <c r="BD6" s="1">
        <f t="shared" si="14"/>
        <v>3.1140426767074798E-2</v>
      </c>
      <c r="BE6" s="1">
        <f t="shared" si="14"/>
        <v>2.0384599075956461E-4</v>
      </c>
      <c r="BF6" s="1"/>
      <c r="BG6" s="1">
        <f t="shared" si="23"/>
        <v>1.3871400947293621E-2</v>
      </c>
      <c r="BH6" s="1">
        <f t="shared" si="15"/>
        <v>0.46681166000197205</v>
      </c>
      <c r="BI6" s="1">
        <f t="shared" si="15"/>
        <v>1.7081419664509779E-5</v>
      </c>
      <c r="BJ6" s="1">
        <f t="shared" si="15"/>
        <v>9.5981193800371515E-3</v>
      </c>
      <c r="BK6" s="1">
        <f t="shared" si="15"/>
        <v>3.4216533837009579E-4</v>
      </c>
      <c r="BL6" s="1">
        <f t="shared" si="15"/>
        <v>3.0183160211458078E-6</v>
      </c>
      <c r="BM6" s="1">
        <f t="shared" si="15"/>
        <v>1.4281967246349897E-2</v>
      </c>
      <c r="BN6" s="1">
        <f t="shared" si="15"/>
        <v>5.2098565680100449E-4</v>
      </c>
      <c r="BO6" s="1">
        <f t="shared" si="15"/>
        <v>7.8880355962219068E-3</v>
      </c>
      <c r="BP6" s="1">
        <f t="shared" si="15"/>
        <v>5.8423049325155932E-4</v>
      </c>
      <c r="BQ6" s="1">
        <f t="shared" si="15"/>
        <v>7.62289081782381E-5</v>
      </c>
      <c r="BR6" s="1">
        <f t="shared" si="15"/>
        <v>4.5427676868657564E-4</v>
      </c>
      <c r="BS6" s="1">
        <f t="shared" si="15"/>
        <v>3.1611970459303883E-7</v>
      </c>
      <c r="BT6" s="1">
        <f t="shared" si="15"/>
        <v>2.325881544028145E-5</v>
      </c>
      <c r="BU6" s="1">
        <f t="shared" si="15"/>
        <v>3.296532206161046E-5</v>
      </c>
      <c r="BV6" s="1">
        <f t="shared" si="15"/>
        <v>3.6328445826885163E-5</v>
      </c>
      <c r="BW6" s="1">
        <f t="shared" si="15"/>
        <v>2.3769644381402953E-9</v>
      </c>
      <c r="BX6" s="1">
        <f t="shared" si="15"/>
        <v>3.8584113605256491E-5</v>
      </c>
      <c r="BY6" s="1">
        <f t="shared" si="15"/>
        <v>2.7952266636225381E-2</v>
      </c>
      <c r="BZ6" s="1">
        <f t="shared" si="15"/>
        <v>1.8297621702671765E-4</v>
      </c>
      <c r="CA6" s="1"/>
      <c r="CB6" s="1">
        <f t="shared" si="24"/>
        <v>2.1812869972666394E-2</v>
      </c>
      <c r="CC6" s="1">
        <f t="shared" si="16"/>
        <v>0.73406443084137263</v>
      </c>
      <c r="CD6" s="1">
        <f t="shared" si="16"/>
        <v>2.6860645691536561E-5</v>
      </c>
      <c r="CE6" s="1">
        <f t="shared" si="16"/>
        <v>1.509310637147486E-2</v>
      </c>
      <c r="CF6" s="1">
        <f t="shared" si="16"/>
        <v>5.3805726352942646E-4</v>
      </c>
      <c r="CG6" s="1">
        <f t="shared" si="16"/>
        <v>4.7463219580942646E-6</v>
      </c>
      <c r="CH6" s="1">
        <f t="shared" si="16"/>
        <v>2.2458488200450422E-2</v>
      </c>
      <c r="CI6" s="1">
        <f t="shared" si="16"/>
        <v>8.1925340004260488E-4</v>
      </c>
      <c r="CJ6" s="1">
        <f t="shared" si="16"/>
        <v>1.2403988281639453E-2</v>
      </c>
      <c r="CK6" s="1">
        <f t="shared" si="16"/>
        <v>9.1870632474576265E-4</v>
      </c>
      <c r="CL6" s="1">
        <f t="shared" si="16"/>
        <v>1.1987046359399252E-4</v>
      </c>
      <c r="CM6" s="1">
        <f t="shared" si="16"/>
        <v>7.1435323112743223E-4</v>
      </c>
      <c r="CN6" s="1">
        <f t="shared" si="16"/>
        <v>4.9710033170305038E-7</v>
      </c>
      <c r="CO6" s="1">
        <f t="shared" si="16"/>
        <v>3.6574641512044935E-5</v>
      </c>
      <c r="CP6" s="1">
        <f t="shared" si="16"/>
        <v>5.183818753918101E-5</v>
      </c>
      <c r="CQ6" s="1">
        <f t="shared" si="16"/>
        <v>5.7126721961382545E-5</v>
      </c>
      <c r="CR6" s="1">
        <f t="shared" si="16"/>
        <v>3.737792340933103E-9</v>
      </c>
      <c r="CS6" s="1">
        <f t="shared" si="16"/>
        <v>6.0673774500495164E-5</v>
      </c>
      <c r="CT6" s="1">
        <f t="shared" si="16"/>
        <v>4.3955124640546454E-2</v>
      </c>
      <c r="CU6" s="1">
        <f t="shared" si="16"/>
        <v>2.8773131461338721E-4</v>
      </c>
      <c r="CW6" s="12">
        <f t="shared" si="25"/>
        <v>2.7494236997292171E-2</v>
      </c>
      <c r="CX6" s="12">
        <f t="shared" si="17"/>
        <v>0.92525841203499293</v>
      </c>
      <c r="CY6" s="12">
        <f t="shared" si="17"/>
        <v>3.3856753351064225E-5</v>
      </c>
      <c r="CZ6" s="12">
        <f t="shared" si="17"/>
        <v>1.9024247800618239E-2</v>
      </c>
      <c r="DA6" s="12">
        <f t="shared" si="17"/>
        <v>6.7819933553586362E-4</v>
      </c>
      <c r="DB6" s="12">
        <f t="shared" si="17"/>
        <v>5.9825461273468414E-6</v>
      </c>
      <c r="DC6" s="12">
        <f t="shared" si="17"/>
        <v>2.8308012561292197E-2</v>
      </c>
      <c r="DD6" s="12">
        <f t="shared" si="17"/>
        <v>1.0326356490381343E-3</v>
      </c>
      <c r="DE6" s="12">
        <f t="shared" si="17"/>
        <v>1.5634723626665511E-2</v>
      </c>
      <c r="DF6" s="12">
        <f t="shared" si="17"/>
        <v>1.1579920228343798E-3</v>
      </c>
      <c r="DG6" s="12">
        <f t="shared" si="17"/>
        <v>1.5109185261537791E-4</v>
      </c>
      <c r="DH6" s="12">
        <f t="shared" si="17"/>
        <v>9.004132450709417E-4</v>
      </c>
      <c r="DI6" s="12">
        <f t="shared" si="17"/>
        <v>6.2657478582152495E-7</v>
      </c>
      <c r="DJ6" s="12">
        <f t="shared" si="17"/>
        <v>4.6100850694258311E-5</v>
      </c>
      <c r="DK6" s="12">
        <f t="shared" si="17"/>
        <v>6.5339930760981762E-5</v>
      </c>
      <c r="DL6" s="12">
        <f t="shared" si="17"/>
        <v>7.2005913685491564E-5</v>
      </c>
      <c r="DM6" s="12">
        <f t="shared" si="17"/>
        <v>4.711335491251542E-9</v>
      </c>
      <c r="DN6" s="12">
        <f t="shared" si="17"/>
        <v>7.6476829400590746E-5</v>
      </c>
      <c r="DO6" s="12">
        <f t="shared" si="17"/>
        <v>5.5403650029871479E-2</v>
      </c>
      <c r="DP6" s="12">
        <f t="shared" si="17"/>
        <v>3.626736401691333E-4</v>
      </c>
      <c r="DR6" s="12">
        <f t="shared" si="26"/>
        <v>2.5832829499168253E-2</v>
      </c>
      <c r="DS6" s="12">
        <f t="shared" si="18"/>
        <v>0.86934737643838533</v>
      </c>
      <c r="DT6" s="12">
        <f t="shared" si="18"/>
        <v>3.1810875013537337E-5</v>
      </c>
      <c r="DU6" s="12">
        <f t="shared" si="18"/>
        <v>1.7874660418170509E-2</v>
      </c>
      <c r="DV6" s="12">
        <f t="shared" si="18"/>
        <v>6.3721745771932645E-4</v>
      </c>
      <c r="DW6" s="12">
        <f t="shared" si="18"/>
        <v>5.6210359317802157E-6</v>
      </c>
      <c r="DX6" s="12">
        <f t="shared" si="18"/>
        <v>2.6597430655311359E-2</v>
      </c>
      <c r="DY6" s="12">
        <f t="shared" si="18"/>
        <v>9.7023607743660246E-4</v>
      </c>
      <c r="DZ6" s="12">
        <f t="shared" si="18"/>
        <v>1.4689956653608739E-2</v>
      </c>
      <c r="EA6" s="12">
        <f t="shared" si="18"/>
        <v>1.0880174812715716E-3</v>
      </c>
      <c r="EB6" s="12">
        <f t="shared" si="18"/>
        <v>1.419617524832904E-4</v>
      </c>
      <c r="EC6" s="12">
        <f t="shared" si="18"/>
        <v>8.4600354034197311E-4</v>
      </c>
      <c r="ED6" s="12">
        <f t="shared" si="18"/>
        <v>5.887124495289486E-7</v>
      </c>
      <c r="EE6" s="12">
        <f t="shared" si="18"/>
        <v>4.3315092390768194E-5</v>
      </c>
      <c r="EF6" s="12">
        <f t="shared" si="18"/>
        <v>6.1391603302253446E-5</v>
      </c>
      <c r="EG6" s="12">
        <f t="shared" si="18"/>
        <v>6.7654777666764385E-5</v>
      </c>
      <c r="EH6" s="12">
        <f t="shared" si="18"/>
        <v>4.4266413529085303E-9</v>
      </c>
      <c r="EI6" s="12">
        <f t="shared" si="18"/>
        <v>7.1855527205101605E-5</v>
      </c>
      <c r="EJ6" s="12">
        <f t="shared" si="18"/>
        <v>5.2055746991422819E-2</v>
      </c>
      <c r="EK6" s="12">
        <f t="shared" si="18"/>
        <v>3.4075818547918364E-4</v>
      </c>
      <c r="EM6" s="12">
        <f t="shared" si="27"/>
        <v>5.0051025041323034E-2</v>
      </c>
      <c r="EN6" s="12">
        <f t="shared" si="19"/>
        <v>1.6843577785053343</v>
      </c>
      <c r="EO6" s="12">
        <f t="shared" si="19"/>
        <v>6.1633469223346902E-5</v>
      </c>
      <c r="EP6" s="12">
        <f t="shared" si="19"/>
        <v>3.4632097743059968E-2</v>
      </c>
      <c r="EQ6" s="12">
        <f t="shared" si="19"/>
        <v>1.2346067988450544E-3</v>
      </c>
      <c r="ER6" s="12">
        <f t="shared" si="19"/>
        <v>1.089073925056357E-5</v>
      </c>
      <c r="ES6" s="12">
        <f t="shared" si="19"/>
        <v>5.1532437350956993E-2</v>
      </c>
      <c r="ET6" s="12">
        <f t="shared" si="19"/>
        <v>1.8798293160003231E-3</v>
      </c>
      <c r="EU6" s="12">
        <f t="shared" si="19"/>
        <v>2.8461744322254512E-2</v>
      </c>
      <c r="EV6" s="12">
        <f t="shared" si="19"/>
        <v>2.1080304115456651E-3</v>
      </c>
      <c r="EW6" s="12">
        <f t="shared" si="19"/>
        <v>2.7505044419079384E-4</v>
      </c>
      <c r="EX6" s="12">
        <f t="shared" si="19"/>
        <v>1.6391291702702322E-3</v>
      </c>
      <c r="EY6" s="12">
        <f t="shared" si="19"/>
        <v>1.1406284996562511E-6</v>
      </c>
      <c r="EZ6" s="12">
        <f t="shared" si="19"/>
        <v>8.3922853823943758E-5</v>
      </c>
      <c r="FA6" s="12">
        <f t="shared" si="19"/>
        <v>1.189460362561906E-4</v>
      </c>
      <c r="FB6" s="12">
        <f t="shared" si="19"/>
        <v>1.3108091667904178E-4</v>
      </c>
      <c r="FC6" s="12">
        <f t="shared" si="19"/>
        <v>8.5766035505523894E-9</v>
      </c>
      <c r="FD6" s="12">
        <f t="shared" si="19"/>
        <v>1.3921985555689147E-4</v>
      </c>
      <c r="FE6" s="12">
        <f t="shared" si="19"/>
        <v>0.10085784432930074</v>
      </c>
      <c r="FF6" s="12">
        <f t="shared" si="19"/>
        <v>6.6021790121765622E-4</v>
      </c>
      <c r="FH6" s="12">
        <f>IFERROR(AL6*[1]Figure!$C$8+BG6*[1]Figure!$D$8+CB6*[1]Figure!$E$8,0)</f>
        <v>1.4260860450796036E-2</v>
      </c>
      <c r="FI6" s="12">
        <f>IFERROR(AM6*[1]Figure!$C$8+BH6*[1]Figure!$D$8+CC6*[1]Figure!$E$8,0)</f>
        <v>0.47991806778474017</v>
      </c>
      <c r="FJ6" s="12">
        <f>IFERROR(AN6*[1]Figure!$C$8+BI6*[1]Figure!$D$8+CD6*[1]Figure!$E$8,0)</f>
        <v>1.7561005053680893E-5</v>
      </c>
      <c r="FK6" s="12">
        <f>IFERROR(AO6*[1]Figure!$C$8+BJ6*[1]Figure!$D$8+CE6*[1]Figure!$E$8,0)</f>
        <v>9.8676003663131263E-3</v>
      </c>
      <c r="FL6" s="12">
        <f>IFERROR(AP6*[1]Figure!$C$8+BK6*[1]Figure!$D$8+CF6*[1]Figure!$E$8,0)</f>
        <v>3.5177212165778907E-4</v>
      </c>
      <c r="FM6" s="12">
        <f>IFERROR(AQ6*[1]Figure!$C$8+BL6*[1]Figure!$D$8+CG6*[1]Figure!$E$8,0)</f>
        <v>3.1030595783016679E-6</v>
      </c>
      <c r="FN6" s="12">
        <f>IFERROR(AR6*[1]Figure!$C$8+BM6*[1]Figure!$D$8+CH6*[1]Figure!$E$8,0)</f>
        <v>1.4682953988347748E-2</v>
      </c>
      <c r="FO6" s="12">
        <f>IFERROR(AS6*[1]Figure!$C$8+BN6*[1]Figure!$D$8+CI6*[1]Figure!$E$8,0)</f>
        <v>5.3561307734782291E-4</v>
      </c>
      <c r="FP6" s="12">
        <f>IFERROR(AT6*[1]Figure!$C$8+BO6*[1]Figure!$D$8+CJ6*[1]Figure!$E$8,0)</f>
        <v>8.1095035242694583E-3</v>
      </c>
      <c r="FQ6" s="12">
        <f>IFERROR(AU6*[1]Figure!$C$8+BP6*[1]Figure!$D$8+CK6*[1]Figure!$E$8,0)</f>
        <v>6.0063360341305438E-4</v>
      </c>
      <c r="FR6" s="12">
        <f>IFERROR(AV6*[1]Figure!$C$8+BQ6*[1]Figure!$D$8+CL6*[1]Figure!$E$8,0)</f>
        <v>7.8369144254207058E-5</v>
      </c>
      <c r="FS6" s="12">
        <f>IFERROR(AW6*[1]Figure!$C$8+BR6*[1]Figure!$D$8+CM6*[1]Figure!$E$8,0)</f>
        <v>4.6703124139323279E-4</v>
      </c>
      <c r="FT6" s="12">
        <f>IFERROR(AX6*[1]Figure!$C$8+BS6*[1]Figure!$D$8+CN6*[1]Figure!$E$8,0)</f>
        <v>3.2499521930607544E-7</v>
      </c>
      <c r="FU6" s="12">
        <f>IFERROR(AY6*[1]Figure!$C$8+BT6*[1]Figure!$D$8+CO6*[1]Figure!$E$8,0)</f>
        <v>2.3911840087744593E-5</v>
      </c>
      <c r="FV6" s="12">
        <f>IFERROR(AZ6*[1]Figure!$C$8+BU6*[1]Figure!$D$8+CP6*[1]Figure!$E$8,0)</f>
        <v>3.3890870822813045E-5</v>
      </c>
      <c r="FW6" s="12">
        <f>IFERROR(BA6*[1]Figure!$C$8+BV6*[1]Figure!$D$8+CQ6*[1]Figure!$E$8,0)</f>
        <v>3.7348419117867963E-5</v>
      </c>
      <c r="FX6" s="12">
        <f>IFERROR(BB6*[1]Figure!$C$8+BW6*[1]Figure!$D$8+CR6*[1]Figure!$E$8,0)</f>
        <v>2.4437011285033284E-9</v>
      </c>
      <c r="FY6" s="12">
        <f>IFERROR(BC6*[1]Figure!$C$8+BX6*[1]Figure!$D$8+CS6*[1]Figure!$E$8,0)</f>
        <v>3.9667418008674798E-5</v>
      </c>
      <c r="FZ6" s="12">
        <f>IFERROR(BD6*[1]Figure!$C$8+BY6*[1]Figure!$D$8+CT6*[1]Figure!$E$8,0)</f>
        <v>2.8737066666681962E-2</v>
      </c>
      <c r="GA6" s="12">
        <f>IFERROR(BE6*[1]Figure!$C$8+BZ6*[1]Figure!$D$8+CU6*[1]Figure!$E$8,0)</f>
        <v>1.8811353710756205E-4</v>
      </c>
      <c r="GC6" s="12">
        <f>IFERROR(CW6*[1]Figure!$F$8+DR6*[1]Figure!$G$8+EM6*[1]Figure!$H$8,0)</f>
        <v>2.656956226093098E-2</v>
      </c>
      <c r="GD6" s="12">
        <f>IFERROR(CX6*[1]Figure!$F$8+DS6*[1]Figure!$G$8+EN6*[1]Figure!$H$8,0)</f>
        <v>0.89414050618808061</v>
      </c>
      <c r="GE6" s="12">
        <f>IFERROR(CY6*[1]Figure!$F$8+DT6*[1]Figure!$G$8+EO6*[1]Figure!$H$8,0)</f>
        <v>3.2718097112594151E-5</v>
      </c>
      <c r="GF6" s="12">
        <f>IFERROR(CZ6*[1]Figure!$F$8+DU6*[1]Figure!$G$8+EP6*[1]Figure!$H$8,0)</f>
        <v>1.8384432215947197E-2</v>
      </c>
      <c r="GG6" s="12">
        <f>IFERROR(DA6*[1]Figure!$F$8+DV6*[1]Figure!$G$8+EQ6*[1]Figure!$H$8,0)</f>
        <v>6.5539041773069872E-4</v>
      </c>
      <c r="GH6" s="12">
        <f>IFERROR(DB6*[1]Figure!$F$8+DW6*[1]Figure!$G$8+ER6*[1]Figure!$H$8,0)</f>
        <v>5.7813436257601301E-6</v>
      </c>
      <c r="GI6" s="12">
        <f>IFERROR(DC6*[1]Figure!$F$8+DX6*[1]Figure!$G$8+ES6*[1]Figure!$H$8,0)</f>
        <v>2.7355969263833164E-2</v>
      </c>
      <c r="GJ6" s="12">
        <f>IFERROR(DD6*[1]Figure!$F$8+DY6*[1]Figure!$G$8+ET6*[1]Figure!$H$8,0)</f>
        <v>9.9790647664373231E-4</v>
      </c>
      <c r="GK6" s="12">
        <f>IFERROR(DE6*[1]Figure!$F$8+DZ6*[1]Figure!$G$8+EU6*[1]Figure!$H$8,0)</f>
        <v>1.5108903108387776E-2</v>
      </c>
      <c r="GL6" s="12">
        <f>IFERROR(DF6*[1]Figure!$F$8+EA6*[1]Figure!$G$8+EV6*[1]Figure!$H$8,0)</f>
        <v>1.119046917046276E-3</v>
      </c>
      <c r="GM6" s="12">
        <f>IFERROR(DG6*[1]Figure!$F$8+EB6*[1]Figure!$G$8+EW6*[1]Figure!$H$8,0)</f>
        <v>1.4601039430841675E-4</v>
      </c>
      <c r="GN6" s="12">
        <f>IFERROR(DH6*[1]Figure!$F$8+EC6*[1]Figure!$G$8+EX6*[1]Figure!$H$8,0)</f>
        <v>8.7013092153950138E-4</v>
      </c>
      <c r="GO6" s="12">
        <f>IFERROR(DI6*[1]Figure!$F$8+ED6*[1]Figure!$G$8+EY6*[1]Figure!$H$8,0)</f>
        <v>6.055020833876603E-7</v>
      </c>
      <c r="GP6" s="12">
        <f>IFERROR(DJ6*[1]Figure!$F$8+EE6*[1]Figure!$G$8+EZ6*[1]Figure!$H$8,0)</f>
        <v>4.4550406069592487E-5</v>
      </c>
      <c r="GQ6" s="12">
        <f>IFERROR(DK6*[1]Figure!$F$8+EF6*[1]Figure!$G$8+FA6*[1]Figure!$H$8,0)</f>
        <v>6.3142445402278414E-5</v>
      </c>
      <c r="GR6" s="12">
        <f>IFERROR(DL6*[1]Figure!$F$8+EG6*[1]Figure!$G$8+FB6*[1]Figure!$H$8,0)</f>
        <v>6.9584240763266586E-5</v>
      </c>
      <c r="GS6" s="12">
        <f>IFERROR(DM6*[1]Figure!$F$8+EH6*[1]Figure!$G$8+FC6*[1]Figure!$H$8,0)</f>
        <v>4.5528858167357079E-9</v>
      </c>
      <c r="GT6" s="12">
        <f>IFERROR(DN6*[1]Figure!$F$8+EI6*[1]Figure!$G$8+FD6*[1]Figure!$H$8,0)</f>
        <v>7.3904792501705511E-5</v>
      </c>
      <c r="GU6" s="12">
        <f>IFERROR(DO6*[1]Figure!$F$8+EJ6*[1]Figure!$G$8+FE6*[1]Figure!$H$8,0)</f>
        <v>5.354033752951496E-2</v>
      </c>
      <c r="GV6" s="12">
        <f>IFERROR(DP6*[1]Figure!$F$8+EK6*[1]Figure!$G$8+FF6*[1]Figure!$H$8,0)</f>
        <v>3.5047635123758102E-4</v>
      </c>
      <c r="GX6" s="12">
        <f>IFERROR(FH6*[1]Figure!$F$10+GC6*[1]Figure!$F$11,0)</f>
        <v>1.49830280667417E-2</v>
      </c>
      <c r="GY6" s="12">
        <f>IFERROR(FI6*[1]Figure!$F$10+GD6*[1]Figure!$F$11,0)</f>
        <v>0.50422103940816765</v>
      </c>
      <c r="GZ6" s="12">
        <f>IFERROR(FJ6*[1]Figure!$F$10+GE6*[1]Figure!$F$11,0)</f>
        <v>1.8450291446811442E-5</v>
      </c>
      <c r="HA6" s="12">
        <f>IFERROR(FK6*[1]Figure!$F$10+GF6*[1]Figure!$F$11,0)</f>
        <v>1.0367294017774888E-2</v>
      </c>
      <c r="HB6" s="12">
        <f>IFERROR(FL6*[1]Figure!$F$10+GG6*[1]Figure!$F$11,0)</f>
        <v>3.6958580375153497E-4</v>
      </c>
      <c r="HC6" s="12">
        <f>IFERROR(FM6*[1]Figure!$F$10+GH6*[1]Figure!$F$11,0)</f>
        <v>3.2601980024192943E-6</v>
      </c>
      <c r="HD6" s="12">
        <f>IFERROR(FN6*[1]Figure!$F$10+GI6*[1]Figure!$F$11,0)</f>
        <v>1.5426496351264082E-2</v>
      </c>
      <c r="HE6" s="12">
        <f>IFERROR(FO6*[1]Figure!$F$10+GJ6*[1]Figure!$F$11,0)</f>
        <v>5.6273643504928662E-4</v>
      </c>
      <c r="HF6" s="12">
        <f>IFERROR(FP6*[1]Figure!$F$10+GK6*[1]Figure!$F$11,0)</f>
        <v>8.5201674422589035E-3</v>
      </c>
      <c r="HG6" s="12">
        <f>IFERROR(FQ6*[1]Figure!$F$10+GL6*[1]Figure!$F$11,0)</f>
        <v>6.3104958980673986E-4</v>
      </c>
      <c r="HH6" s="12">
        <f>IFERROR(FR6*[1]Figure!$F$10+GM6*[1]Figure!$F$11,0)</f>
        <v>8.2337744765027097E-5</v>
      </c>
      <c r="HI6" s="12">
        <f>IFERROR(FS6*[1]Figure!$F$10+GN6*[1]Figure!$F$11,0)</f>
        <v>4.9068162625835287E-4</v>
      </c>
      <c r="HJ6" s="12">
        <f>IFERROR(FT6*[1]Figure!$F$10+GO6*[1]Figure!$F$11,0)</f>
        <v>3.414529234908819E-7</v>
      </c>
      <c r="HK6" s="12">
        <f>IFERROR(FU6*[1]Figure!$F$10+GP6*[1]Figure!$F$11,0)</f>
        <v>2.5122731717223834E-5</v>
      </c>
      <c r="HL6" s="12">
        <f>IFERROR(FV6*[1]Figure!$F$10+GQ6*[1]Figure!$F$11,0)</f>
        <v>3.5607098919208673E-5</v>
      </c>
      <c r="HM6" s="12">
        <f>IFERROR(FW6*[1]Figure!$F$10+GR6*[1]Figure!$F$11,0)</f>
        <v>3.9239736888401557E-5</v>
      </c>
      <c r="HN6" s="12">
        <f>IFERROR(FX6*[1]Figure!$F$10+GS6*[1]Figure!$F$11,0)</f>
        <v>2.5674497497133809E-9</v>
      </c>
      <c r="HO6" s="12">
        <f>IFERROR(FY6*[1]Figure!$F$10+GT6*[1]Figure!$F$11,0)</f>
        <v>4.1676169499714434E-5</v>
      </c>
      <c r="HP6" s="12">
        <f>IFERROR(FZ6*[1]Figure!$F$10+GU6*[1]Figure!$F$11,0)</f>
        <v>3.0192306972521354E-2</v>
      </c>
      <c r="HQ6" s="12">
        <f>IFERROR(GA6*[1]Figure!$F$10+GV6*[1]Figure!$F$11,0)</f>
        <v>1.9763957553201709E-4</v>
      </c>
    </row>
    <row r="7" spans="1:225" x14ac:dyDescent="0.2">
      <c r="A7" s="1"/>
      <c r="B7" s="4"/>
      <c r="C7" s="1" t="str">
        <f t="shared" si="20"/>
        <v>PET</v>
      </c>
      <c r="D7" s="1" t="str">
        <f t="shared" si="20"/>
        <v>GLO</v>
      </c>
      <c r="E7" s="2">
        <f t="shared" si="20"/>
        <v>1</v>
      </c>
      <c r="F7" s="1"/>
      <c r="G7" s="1">
        <f t="shared" si="20"/>
        <v>9.2421792142804726</v>
      </c>
      <c r="H7" s="1">
        <f t="shared" si="20"/>
        <v>8.9099828169502118</v>
      </c>
      <c r="I7" s="1">
        <f t="shared" si="20"/>
        <v>10.9807285273743</v>
      </c>
      <c r="J7" s="1">
        <f t="shared" si="20"/>
        <v>22.68030860738374</v>
      </c>
      <c r="K7" s="1">
        <f t="shared" si="20"/>
        <v>20.501937966765531</v>
      </c>
      <c r="L7" s="1">
        <f t="shared" si="20"/>
        <v>26.99732252903226</v>
      </c>
      <c r="M7" s="1" t="str">
        <f t="shared" si="20"/>
        <v>g/kWh</v>
      </c>
      <c r="N7" s="1" t="str">
        <f>'[1]Unit factor_selected'!D6</f>
        <v>market for polyethylene terephthalate, granulate, amorphous | polyethylene terephthalate, granulate, amorphous | Cutoff</v>
      </c>
      <c r="O7" s="1">
        <f t="shared" si="21"/>
        <v>1</v>
      </c>
      <c r="P7" s="1" t="str">
        <f t="shared" si="21"/>
        <v>kg</v>
      </c>
      <c r="Q7" s="1">
        <f>'[1]Unit factor_selected'!J6</f>
        <v>3.1071411911113702</v>
      </c>
      <c r="R7" s="1">
        <f>'[1]Unit factor_selected'!K6</f>
        <v>79.037172999432599</v>
      </c>
      <c r="S7" s="1">
        <f>'[1]Unit factor_selected'!L6</f>
        <v>3.8867195936418898E-3</v>
      </c>
      <c r="T7" s="1">
        <f>'[1]Unit factor_selected'!M6</f>
        <v>1.6037210159869399</v>
      </c>
      <c r="U7" s="1">
        <f>'[1]Unit factor_selected'!N6</f>
        <v>0.116926369114706</v>
      </c>
      <c r="V7" s="1">
        <f>'[1]Unit factor_selected'!O6</f>
        <v>6.1522908876615102E-4</v>
      </c>
      <c r="W7" s="1">
        <f>'[1]Unit factor_selected'!P6</f>
        <v>3.1857430496765198</v>
      </c>
      <c r="X7" s="1">
        <f>'[1]Unit factor_selected'!Q6</f>
        <v>0.156533818204421</v>
      </c>
      <c r="Y7" s="1">
        <f>'[1]Unit factor_selected'!R6</f>
        <v>2.4248408605935801</v>
      </c>
      <c r="Z7" s="1">
        <f>'[1]Unit factor_selected'!S6</f>
        <v>0.12360710963376299</v>
      </c>
      <c r="AA7" s="1">
        <f>'[1]Unit factor_selected'!T6</f>
        <v>3.2566069302481203E-2</v>
      </c>
      <c r="AB7" s="1">
        <f>'[1]Unit factor_selected'!U6</f>
        <v>0.156057027204102</v>
      </c>
      <c r="AC7" s="1">
        <f>'[1]Unit factor_selected'!V6</f>
        <v>8.6974345167373807E-5</v>
      </c>
      <c r="AD7" s="1">
        <f>'[1]Unit factor_selected'!W6</f>
        <v>1.11928021690077E-2</v>
      </c>
      <c r="AE7" s="1">
        <f>'[1]Unit factor_selected'!X6</f>
        <v>6.5087350735740304E-3</v>
      </c>
      <c r="AF7" s="1">
        <f>'[1]Unit factor_selected'!Y6</f>
        <v>6.8298523138679698E-3</v>
      </c>
      <c r="AG7" s="1">
        <f>'[1]Unit factor_selected'!Z6</f>
        <v>1.9957416100938301E-5</v>
      </c>
      <c r="AH7" s="1">
        <f>'[1]Unit factor_selected'!AA6</f>
        <v>8.9205048547400592E-3</v>
      </c>
      <c r="AI7" s="1">
        <f>'[1]Unit factor_selected'!AB6</f>
        <v>14.010577449399999</v>
      </c>
      <c r="AJ7" s="1">
        <f>'[1]Unit factor_selected'!AC6</f>
        <v>3.9064848297714699E-2</v>
      </c>
      <c r="AK7" s="1"/>
      <c r="AL7" s="1">
        <f t="shared" si="22"/>
        <v>2.8716755732324177E-2</v>
      </c>
      <c r="AM7" s="1">
        <f t="shared" si="14"/>
        <v>0.73047571745084583</v>
      </c>
      <c r="AN7" s="1">
        <f t="shared" si="14"/>
        <v>3.5921759040093722E-5</v>
      </c>
      <c r="AO7" s="1">
        <f t="shared" si="14"/>
        <v>1.4821877039459259E-2</v>
      </c>
      <c r="AP7" s="1">
        <f t="shared" si="14"/>
        <v>1.0806544582332221E-3</v>
      </c>
      <c r="AQ7" s="1">
        <f t="shared" si="14"/>
        <v>5.6860574962152375E-6</v>
      </c>
      <c r="AR7" s="1">
        <f t="shared" si="14"/>
        <v>2.9443208195758817E-2</v>
      </c>
      <c r="AS7" s="1">
        <f t="shared" si="14"/>
        <v>1.4467136009408581E-3</v>
      </c>
      <c r="AT7" s="1">
        <f t="shared" si="14"/>
        <v>2.2410813799715962E-2</v>
      </c>
      <c r="AU7" s="1">
        <f t="shared" si="14"/>
        <v>1.1423990593944519E-3</v>
      </c>
      <c r="AV7" s="1">
        <f t="shared" si="14"/>
        <v>3.0098144879820918E-4</v>
      </c>
      <c r="AW7" s="1">
        <f t="shared" si="14"/>
        <v>1.4423070130681539E-3</v>
      </c>
      <c r="AX7" s="1">
        <f t="shared" si="14"/>
        <v>8.0383248508155755E-7</v>
      </c>
      <c r="AY7" s="1">
        <f t="shared" si="14"/>
        <v>1.0344588355595637E-4</v>
      </c>
      <c r="AZ7" s="1">
        <f t="shared" si="14"/>
        <v>6.015489600824419E-5</v>
      </c>
      <c r="BA7" s="1">
        <f t="shared" si="14"/>
        <v>6.3122719091835946E-5</v>
      </c>
      <c r="BB7" s="1">
        <f t="shared" si="14"/>
        <v>1.8445001625883841E-7</v>
      </c>
      <c r="BC7" s="1">
        <f t="shared" si="14"/>
        <v>8.2444904549366628E-5</v>
      </c>
      <c r="BD7" s="1">
        <f t="shared" si="14"/>
        <v>0.12948826768291141</v>
      </c>
      <c r="BE7" s="1">
        <f t="shared" si="14"/>
        <v>3.610443289461587E-4</v>
      </c>
      <c r="BF7" s="1"/>
      <c r="BG7" s="1">
        <f t="shared" si="23"/>
        <v>2.7684574622640519E-2</v>
      </c>
      <c r="BH7" s="1">
        <f t="shared" si="15"/>
        <v>0.7042198533252656</v>
      </c>
      <c r="BI7" s="1">
        <f t="shared" si="15"/>
        <v>3.4630604793652942E-5</v>
      </c>
      <c r="BJ7" s="1">
        <f t="shared" si="15"/>
        <v>1.428912669562557E-2</v>
      </c>
      <c r="BK7" s="1">
        <f t="shared" si="15"/>
        <v>1.0418119396604082E-3</v>
      </c>
      <c r="BL7" s="1">
        <f t="shared" si="15"/>
        <v>5.4816806093943419E-6</v>
      </c>
      <c r="BM7" s="1">
        <f t="shared" si="15"/>
        <v>2.8384915831836353E-2</v>
      </c>
      <c r="BN7" s="1">
        <f t="shared" si="15"/>
        <v>1.3947136304729992E-3</v>
      </c>
      <c r="BO7" s="1">
        <f t="shared" si="15"/>
        <v>2.160529040172756E-2</v>
      </c>
      <c r="BP7" s="1">
        <f t="shared" si="15"/>
        <v>1.1013372228897091E-3</v>
      </c>
      <c r="BQ7" s="1">
        <f t="shared" si="15"/>
        <v>2.9016311790071726E-4</v>
      </c>
      <c r="BR7" s="1">
        <f t="shared" si="15"/>
        <v>1.3904654308528805E-3</v>
      </c>
      <c r="BS7" s="1">
        <f t="shared" si="15"/>
        <v>7.7493992095679725E-7</v>
      </c>
      <c r="BT7" s="1">
        <f t="shared" si="15"/>
        <v>9.9727674999381655E-5</v>
      </c>
      <c r="BU7" s="1">
        <f t="shared" si="15"/>
        <v>5.7992717665625776E-5</v>
      </c>
      <c r="BV7" s="1">
        <f t="shared" si="15"/>
        <v>6.0853866758871248E-5</v>
      </c>
      <c r="BW7" s="1">
        <f t="shared" si="15"/>
        <v>1.7782023453008573E-7</v>
      </c>
      <c r="BX7" s="1">
        <f t="shared" si="15"/>
        <v>7.9481544974254872E-5</v>
      </c>
      <c r="BY7" s="1">
        <f t="shared" si="15"/>
        <v>0.12483400432970411</v>
      </c>
      <c r="BZ7" s="1">
        <f t="shared" si="15"/>
        <v>3.4806712707940464E-4</v>
      </c>
      <c r="CA7" s="1"/>
      <c r="CB7" s="1">
        <f t="shared" si="24"/>
        <v>3.4118673915816383E-2</v>
      </c>
      <c r="CC7" s="1">
        <f t="shared" si="16"/>
        <v>0.86788574027788723</v>
      </c>
      <c r="CD7" s="1">
        <f t="shared" si="16"/>
        <v>4.2679012719808147E-5</v>
      </c>
      <c r="CE7" s="1">
        <f t="shared" si="16"/>
        <v>1.7610025110197484E-2</v>
      </c>
      <c r="CF7" s="1">
        <f t="shared" si="16"/>
        <v>1.2839367169401492E-3</v>
      </c>
      <c r="CG7" s="1">
        <f t="shared" si="16"/>
        <v>6.7556636058849694E-6</v>
      </c>
      <c r="CH7" s="1">
        <f t="shared" si="16"/>
        <v>3.4981779586467358E-2</v>
      </c>
      <c r="CI7" s="1">
        <f t="shared" si="16"/>
        <v>1.718855363056108E-3</v>
      </c>
      <c r="CJ7" s="1">
        <f t="shared" si="16"/>
        <v>2.6626519212262771E-2</v>
      </c>
      <c r="CK7" s="1">
        <f t="shared" si="16"/>
        <v>1.3572961149417439E-3</v>
      </c>
      <c r="CL7" s="1">
        <f t="shared" si="16"/>
        <v>3.5759916621420381E-4</v>
      </c>
      <c r="CM7" s="1">
        <f t="shared" si="16"/>
        <v>1.7136198505173098E-3</v>
      </c>
      <c r="CN7" s="1">
        <f t="shared" si="16"/>
        <v>9.5504167312908066E-7</v>
      </c>
      <c r="CO7" s="1">
        <f t="shared" si="16"/>
        <v>1.2290512207847979E-4</v>
      </c>
      <c r="CP7" s="1">
        <f t="shared" si="16"/>
        <v>7.1470652899516019E-5</v>
      </c>
      <c r="CQ7" s="1">
        <f t="shared" si="16"/>
        <v>7.4996754140643377E-5</v>
      </c>
      <c r="CR7" s="1">
        <f t="shared" si="16"/>
        <v>2.1914696831225236E-7</v>
      </c>
      <c r="CS7" s="1">
        <f t="shared" si="16"/>
        <v>9.7953642137025101E-5</v>
      </c>
      <c r="CT7" s="1">
        <f t="shared" si="16"/>
        <v>0.15384634748361362</v>
      </c>
      <c r="CU7" s="1">
        <f t="shared" si="16"/>
        <v>4.2896049412026514E-4</v>
      </c>
      <c r="CW7" s="12">
        <f t="shared" si="25"/>
        <v>7.0470921101119771E-2</v>
      </c>
      <c r="CX7" s="12">
        <f t="shared" si="17"/>
        <v>1.792587475082309</v>
      </c>
      <c r="CY7" s="12">
        <f t="shared" si="17"/>
        <v>8.8151999854163185E-5</v>
      </c>
      <c r="CZ7" s="12">
        <f t="shared" si="17"/>
        <v>3.6372887562730792E-2</v>
      </c>
      <c r="DA7" s="12">
        <f t="shared" si="17"/>
        <v>2.6519261358623949E-3</v>
      </c>
      <c r="DB7" s="12">
        <f t="shared" si="17"/>
        <v>1.3953585597455791E-5</v>
      </c>
      <c r="DC7" s="12">
        <f t="shared" si="17"/>
        <v>7.2253635510491299E-2</v>
      </c>
      <c r="DD7" s="12">
        <f t="shared" si="17"/>
        <v>3.5502353043683713E-3</v>
      </c>
      <c r="DE7" s="12">
        <f t="shared" si="17"/>
        <v>5.4996139042056372E-2</v>
      </c>
      <c r="DF7" s="12">
        <f t="shared" si="17"/>
        <v>2.8034473925604604E-3</v>
      </c>
      <c r="DG7" s="12">
        <f t="shared" si="17"/>
        <v>7.3860850190971981E-4</v>
      </c>
      <c r="DH7" s="12">
        <f t="shared" si="17"/>
        <v>3.5394215373399131E-3</v>
      </c>
      <c r="DI7" s="12">
        <f t="shared" si="17"/>
        <v>1.9726049893211527E-6</v>
      </c>
      <c r="DJ7" s="12">
        <f t="shared" si="17"/>
        <v>2.5385620737448873E-4</v>
      </c>
      <c r="DK7" s="12">
        <f t="shared" si="17"/>
        <v>1.4762012011236152E-4</v>
      </c>
      <c r="DL7" s="12">
        <f t="shared" si="17"/>
        <v>1.5490315822137946E-4</v>
      </c>
      <c r="DM7" s="12">
        <f t="shared" si="17"/>
        <v>4.5264035617524977E-7</v>
      </c>
      <c r="DN7" s="12">
        <f t="shared" si="17"/>
        <v>2.0231980303916941E-4</v>
      </c>
      <c r="DO7" s="12">
        <f t="shared" si="17"/>
        <v>0.31776422032004331</v>
      </c>
      <c r="DP7" s="12">
        <f t="shared" si="17"/>
        <v>8.8600281509279869E-4</v>
      </c>
      <c r="DR7" s="12">
        <f t="shared" si="26"/>
        <v>6.3702415954147273E-2</v>
      </c>
      <c r="DS7" s="12">
        <f t="shared" si="18"/>
        <v>1.6204152179028826</v>
      </c>
      <c r="DT7" s="12">
        <f t="shared" si="18"/>
        <v>7.9685284003058152E-5</v>
      </c>
      <c r="DU7" s="12">
        <f t="shared" si="18"/>
        <v>3.2879388785762437E-2</v>
      </c>
      <c r="DV7" s="12">
        <f t="shared" si="18"/>
        <v>2.3972171662688313E-3</v>
      </c>
      <c r="DW7" s="12">
        <f t="shared" si="18"/>
        <v>1.2613388613233311E-5</v>
      </c>
      <c r="DX7" s="12">
        <f t="shared" si="18"/>
        <v>6.5313906382522449E-2</v>
      </c>
      <c r="DY7" s="12">
        <f t="shared" si="18"/>
        <v>3.209246630527992E-3</v>
      </c>
      <c r="DZ7" s="12">
        <f t="shared" si="18"/>
        <v>4.9713936903167923E-2</v>
      </c>
      <c r="EA7" s="12">
        <f t="shared" si="18"/>
        <v>2.5341852939625947E-3</v>
      </c>
      <c r="EB7" s="12">
        <f t="shared" si="18"/>
        <v>6.6766753266085676E-4</v>
      </c>
      <c r="EC7" s="12">
        <f t="shared" si="18"/>
        <v>3.1994714910163402E-3</v>
      </c>
      <c r="ED7" s="12">
        <f t="shared" si="18"/>
        <v>1.7831426293215511E-6</v>
      </c>
      <c r="EE7" s="12">
        <f t="shared" si="18"/>
        <v>2.2947413574327455E-4</v>
      </c>
      <c r="EF7" s="12">
        <f t="shared" si="18"/>
        <v>1.3344168272052585E-4</v>
      </c>
      <c r="EG7" s="12">
        <f t="shared" si="18"/>
        <v>1.4002520846109114E-4</v>
      </c>
      <c r="EH7" s="12">
        <f t="shared" si="18"/>
        <v>4.0916570687836463E-7</v>
      </c>
      <c r="EI7" s="12">
        <f t="shared" si="18"/>
        <v>1.8288763716411144E-4</v>
      </c>
      <c r="EJ7" s="12">
        <f t="shared" si="18"/>
        <v>0.28724398974616283</v>
      </c>
      <c r="EK7" s="12">
        <f t="shared" si="18"/>
        <v>8.009050964808528E-4</v>
      </c>
      <c r="EM7" s="12">
        <f t="shared" si="27"/>
        <v>8.3884492879675129E-2</v>
      </c>
      <c r="EN7" s="12">
        <f t="shared" si="19"/>
        <v>2.1337920512486019</v>
      </c>
      <c r="EO7" s="12">
        <f t="shared" si="19"/>
        <v>1.049310224494593E-4</v>
      </c>
      <c r="EP7" s="12">
        <f t="shared" si="19"/>
        <v>4.329617351518672E-2</v>
      </c>
      <c r="EQ7" s="12">
        <f t="shared" si="19"/>
        <v>3.1566988991383938E-3</v>
      </c>
      <c r="ER7" s="12">
        <f t="shared" si="19"/>
        <v>1.6609538138662398E-5</v>
      </c>
      <c r="ES7" s="12">
        <f t="shared" si="19"/>
        <v>8.6006532606739849E-2</v>
      </c>
      <c r="ET7" s="12">
        <f t="shared" si="19"/>
        <v>4.2259939767656553E-3</v>
      </c>
      <c r="EU7" s="12">
        <f t="shared" si="19"/>
        <v>6.546421079502103E-2</v>
      </c>
      <c r="EV7" s="12">
        <f t="shared" si="19"/>
        <v>3.3370610056641502E-3</v>
      </c>
      <c r="EW7" s="12">
        <f t="shared" si="19"/>
        <v>8.7919667646190163E-4</v>
      </c>
      <c r="EX7" s="12">
        <f t="shared" si="19"/>
        <v>4.2131218963511029E-3</v>
      </c>
      <c r="EY7" s="12">
        <f t="shared" si="19"/>
        <v>2.3480744482349687E-6</v>
      </c>
      <c r="EZ7" s="12">
        <f t="shared" si="19"/>
        <v>3.0217569016035271E-4</v>
      </c>
      <c r="FA7" s="12">
        <f t="shared" si="19"/>
        <v>1.757184200373026E-4</v>
      </c>
      <c r="FB7" s="12">
        <f t="shared" si="19"/>
        <v>1.8438772574315085E-4</v>
      </c>
      <c r="FC7" s="12">
        <f t="shared" si="19"/>
        <v>5.3879679932313276E-7</v>
      </c>
      <c r="FD7" s="12">
        <f t="shared" si="19"/>
        <v>2.4082974668521544E-4</v>
      </c>
      <c r="FE7" s="12">
        <f t="shared" si="19"/>
        <v>0.37824807821943796</v>
      </c>
      <c r="FF7" s="12">
        <f t="shared" si="19"/>
        <v>1.0546463090411206E-3</v>
      </c>
      <c r="FH7" s="12">
        <f>IFERROR(AL7*[1]Figure!$C$8+BG7*[1]Figure!$D$8+CB7*[1]Figure!$E$8,0)</f>
        <v>2.7953975655896326E-2</v>
      </c>
      <c r="FI7" s="12">
        <f>IFERROR(AM7*[1]Figure!$C$8+BH7*[1]Figure!$D$8+CC7*[1]Figure!$E$8,0)</f>
        <v>0.71107267872392377</v>
      </c>
      <c r="FJ7" s="12">
        <f>IFERROR(AN7*[1]Figure!$C$8+BI7*[1]Figure!$D$8+CD7*[1]Figure!$E$8,0)</f>
        <v>3.4967598258094823E-5</v>
      </c>
      <c r="FK7" s="12">
        <f>IFERROR(AO7*[1]Figure!$C$8+BJ7*[1]Figure!$D$8+CE7*[1]Figure!$E$8,0)</f>
        <v>1.4428175445645968E-2</v>
      </c>
      <c r="FL7" s="12">
        <f>IFERROR(AP7*[1]Figure!$C$8+BK7*[1]Figure!$D$8+CF7*[1]Figure!$E$8,0)</f>
        <v>1.0519499033758853E-3</v>
      </c>
      <c r="FM7" s="12">
        <f>IFERROR(AQ7*[1]Figure!$C$8+BL7*[1]Figure!$D$8+CG7*[1]Figure!$E$8,0)</f>
        <v>5.5350233260616018E-6</v>
      </c>
      <c r="FN7" s="12">
        <f>IFERROR(AR7*[1]Figure!$C$8+BM7*[1]Figure!$D$8+CH7*[1]Figure!$E$8,0)</f>
        <v>2.8661131947063278E-2</v>
      </c>
      <c r="FO7" s="12">
        <f>IFERROR(AS7*[1]Figure!$C$8+BN7*[1]Figure!$D$8+CI7*[1]Figure!$E$8,0)</f>
        <v>1.4082857116144627E-3</v>
      </c>
      <c r="FP7" s="12">
        <f>IFERROR(AT7*[1]Figure!$C$8+BO7*[1]Figure!$D$8+CJ7*[1]Figure!$E$8,0)</f>
        <v>2.1815533384953935E-2</v>
      </c>
      <c r="FQ7" s="12">
        <f>IFERROR(AU7*[1]Figure!$C$8+BP7*[1]Figure!$D$8+CK7*[1]Figure!$E$8,0)</f>
        <v>1.1120544323774402E-3</v>
      </c>
      <c r="FR7" s="12">
        <f>IFERROR(AV7*[1]Figure!$C$8+BQ7*[1]Figure!$D$8+CL7*[1]Figure!$E$8,0)</f>
        <v>2.9298672074962114E-4</v>
      </c>
      <c r="FS7" s="12">
        <f>IFERROR(AW7*[1]Figure!$C$8+BR7*[1]Figure!$D$8+CM7*[1]Figure!$E$8,0)</f>
        <v>1.4039961723897902E-3</v>
      </c>
      <c r="FT7" s="12">
        <f>IFERROR(AX7*[1]Figure!$C$8+BS7*[1]Figure!$D$8+CN7*[1]Figure!$E$8,0)</f>
        <v>7.8248092956041869E-7</v>
      </c>
      <c r="FU7" s="12">
        <f>IFERROR(AY7*[1]Figure!$C$8+BT7*[1]Figure!$D$8+CO7*[1]Figure!$E$8,0)</f>
        <v>1.006981337857363E-4</v>
      </c>
      <c r="FV7" s="12">
        <f>IFERROR(AZ7*[1]Figure!$C$8+BU7*[1]Figure!$D$8+CP7*[1]Figure!$E$8,0)</f>
        <v>5.8557049907438691E-5</v>
      </c>
      <c r="FW7" s="12">
        <f>IFERROR(BA7*[1]Figure!$C$8+BV7*[1]Figure!$D$8+CQ7*[1]Figure!$E$8,0)</f>
        <v>6.1446041094432254E-5</v>
      </c>
      <c r="FX7" s="12">
        <f>IFERROR(BB7*[1]Figure!$C$8+BW7*[1]Figure!$D$8+CR7*[1]Figure!$E$8,0)</f>
        <v>1.795506188892161E-7</v>
      </c>
      <c r="FY7" s="12">
        <f>IFERROR(BC7*[1]Figure!$C$8+BX7*[1]Figure!$D$8+CS7*[1]Figure!$E$8,0)</f>
        <v>8.0254986886680742E-5</v>
      </c>
      <c r="FZ7" s="12">
        <f>IFERROR(BD7*[1]Figure!$C$8+BY7*[1]Figure!$D$8+CT7*[1]Figure!$E$8,0)</f>
        <v>0.12604877501736275</v>
      </c>
      <c r="GA7" s="12">
        <f>IFERROR(BE7*[1]Figure!$C$8+BZ7*[1]Figure!$D$8+CU7*[1]Figure!$E$8,0)</f>
        <v>3.5145419894002435E-4</v>
      </c>
      <c r="GC7" s="12">
        <f>IFERROR(CW7*[1]Figure!$F$8+DR7*[1]Figure!$G$8+EM7*[1]Figure!$H$8,0)</f>
        <v>6.5513198758530247E-2</v>
      </c>
      <c r="GD7" s="12">
        <f>IFERROR(CX7*[1]Figure!$F$8+DS7*[1]Figure!$G$8+EN7*[1]Figure!$H$8,0)</f>
        <v>1.6664765794476482</v>
      </c>
      <c r="GE7" s="12">
        <f>IFERROR(CY7*[1]Figure!$F$8+DT7*[1]Figure!$G$8+EO7*[1]Figure!$H$8,0)</f>
        <v>8.1950390276876273E-5</v>
      </c>
      <c r="GF7" s="12">
        <f>IFERROR(CZ7*[1]Figure!$F$8+DU7*[1]Figure!$G$8+EP7*[1]Figure!$H$8,0)</f>
        <v>3.3814006899378968E-2</v>
      </c>
      <c r="GG7" s="12">
        <f>IFERROR(DA7*[1]Figure!$F$8+DV7*[1]Figure!$G$8+EQ7*[1]Figure!$H$8,0)</f>
        <v>2.4653596308525259E-3</v>
      </c>
      <c r="GH7" s="12">
        <f>IFERROR(DB7*[1]Figure!$F$8+DW7*[1]Figure!$G$8+ER7*[1]Figure!$H$8,0)</f>
        <v>1.297193242768272E-5</v>
      </c>
      <c r="GI7" s="12">
        <f>IFERROR(DC7*[1]Figure!$F$8+DX7*[1]Figure!$G$8+ES7*[1]Figure!$H$8,0)</f>
        <v>6.7170496855475312E-2</v>
      </c>
      <c r="GJ7" s="12">
        <f>IFERROR(DD7*[1]Figure!$F$8+DY7*[1]Figure!$G$8+ET7*[1]Figure!$H$8,0)</f>
        <v>3.3004715633118127E-3</v>
      </c>
      <c r="GK7" s="12">
        <f>IFERROR(DE7*[1]Figure!$F$8+DZ7*[1]Figure!$G$8+EU7*[1]Figure!$H$8,0)</f>
        <v>5.1127088048757652E-2</v>
      </c>
      <c r="GL7" s="12">
        <f>IFERROR(DF7*[1]Figure!$F$8+EA7*[1]Figure!$G$8+EV7*[1]Figure!$H$8,0)</f>
        <v>2.6062211670875748E-3</v>
      </c>
      <c r="GM7" s="12">
        <f>IFERROR(DG7*[1]Figure!$F$8+EB7*[1]Figure!$G$8+EW7*[1]Figure!$H$8,0)</f>
        <v>6.8664641861170223E-4</v>
      </c>
      <c r="GN7" s="12">
        <f>IFERROR(DH7*[1]Figure!$F$8+EC7*[1]Figure!$G$8+EX7*[1]Figure!$H$8,0)</f>
        <v>3.2904185590712795E-3</v>
      </c>
      <c r="GO7" s="12">
        <f>IFERROR(DI7*[1]Figure!$F$8+ED7*[1]Figure!$G$8+EY7*[1]Figure!$H$8,0)</f>
        <v>1.8338296238817235E-6</v>
      </c>
      <c r="GP7" s="12">
        <f>IFERROR(DJ7*[1]Figure!$F$8+EE7*[1]Figure!$G$8+EZ7*[1]Figure!$H$8,0)</f>
        <v>2.3599708801801491E-4</v>
      </c>
      <c r="GQ7" s="12">
        <f>IFERROR(DK7*[1]Figure!$F$8+EF7*[1]Figure!$G$8+FA7*[1]Figure!$H$8,0)</f>
        <v>1.3723484975884011E-4</v>
      </c>
      <c r="GR7" s="12">
        <f>IFERROR(DL7*[1]Figure!$F$8+EG7*[1]Figure!$G$8+FB7*[1]Figure!$H$8,0)</f>
        <v>1.4400551652105534E-4</v>
      </c>
      <c r="GS7" s="12">
        <f>IFERROR(DM7*[1]Figure!$F$8+EH7*[1]Figure!$G$8+FC7*[1]Figure!$H$8,0)</f>
        <v>4.2079650949489091E-7</v>
      </c>
      <c r="GT7" s="12">
        <f>IFERROR(DN7*[1]Figure!$F$8+EI7*[1]Figure!$G$8+FD7*[1]Figure!$H$8,0)</f>
        <v>1.8808633777146955E-4</v>
      </c>
      <c r="GU7" s="12">
        <f>IFERROR(DO7*[1]Figure!$F$8+EJ7*[1]Figure!$G$8+FE7*[1]Figure!$H$8,0)</f>
        <v>0.295409087874766</v>
      </c>
      <c r="GV7" s="12">
        <f>IFERROR(DP7*[1]Figure!$F$8+EK7*[1]Figure!$G$8+FF7*[1]Figure!$H$8,0)</f>
        <v>8.2367134725686887E-4</v>
      </c>
      <c r="GX7" s="12">
        <f>IFERROR(FH7*[1]Figure!$F$10+GC7*[1]Figure!$F$11,0)</f>
        <v>3.0157624344701719E-2</v>
      </c>
      <c r="GY7" s="12">
        <f>IFERROR(FI7*[1]Figure!$F$10+GD7*[1]Figure!$F$11,0)</f>
        <v>0.76712747377003732</v>
      </c>
      <c r="GZ7" s="12">
        <f>IFERROR(FJ7*[1]Figure!$F$10+GE7*[1]Figure!$F$11,0)</f>
        <v>3.7724140046664024E-5</v>
      </c>
      <c r="HA7" s="12">
        <f>IFERROR(FK7*[1]Figure!$F$10+GF7*[1]Figure!$F$11,0)</f>
        <v>1.5565567503721452E-2</v>
      </c>
      <c r="HB7" s="12">
        <f>IFERROR(FL7*[1]Figure!$F$10+GG7*[1]Figure!$F$11,0)</f>
        <v>1.1348764986408516E-3</v>
      </c>
      <c r="HC7" s="12">
        <f>IFERROR(FM7*[1]Figure!$F$10+GH7*[1]Figure!$F$11,0)</f>
        <v>5.9713564990287237E-6</v>
      </c>
      <c r="HD7" s="12">
        <f>IFERROR(FN7*[1]Figure!$F$10+GI7*[1]Figure!$F$11,0)</f>
        <v>3.0920526696929646E-2</v>
      </c>
      <c r="HE7" s="12">
        <f>IFERROR(FO7*[1]Figure!$F$10+GJ7*[1]Figure!$F$11,0)</f>
        <v>1.5193027275861423E-3</v>
      </c>
      <c r="HF7" s="12">
        <f>IFERROR(FP7*[1]Figure!$F$10+GK7*[1]Figure!$F$11,0)</f>
        <v>2.3535280591258877E-2</v>
      </c>
      <c r="HG7" s="12">
        <f>IFERROR(FQ7*[1]Figure!$F$10+GL7*[1]Figure!$F$11,0)</f>
        <v>1.1997191467620603E-3</v>
      </c>
      <c r="HH7" s="12">
        <f>IFERROR(FR7*[1]Figure!$F$10+GM7*[1]Figure!$F$11,0)</f>
        <v>3.1608324952123109E-4</v>
      </c>
      <c r="HI7" s="12">
        <f>IFERROR(FS7*[1]Figure!$F$10+GN7*[1]Figure!$F$11,0)</f>
        <v>1.514675038339291E-3</v>
      </c>
      <c r="HJ7" s="12">
        <f>IFERROR(FT7*[1]Figure!$F$10+GO7*[1]Figure!$F$11,0)</f>
        <v>8.4416493099430185E-7</v>
      </c>
      <c r="HK7" s="12">
        <f>IFERROR(FU7*[1]Figure!$F$10+GP7*[1]Figure!$F$11,0)</f>
        <v>1.0863630019231977E-4</v>
      </c>
      <c r="HL7" s="12">
        <f>IFERROR(FV7*[1]Figure!$F$10+GQ7*[1]Figure!$F$11,0)</f>
        <v>6.3173179213597724E-5</v>
      </c>
      <c r="HM7" s="12">
        <f>IFERROR(FW7*[1]Figure!$F$10+GR7*[1]Figure!$F$11,0)</f>
        <v>6.6289913377817704E-5</v>
      </c>
      <c r="HN7" s="12">
        <f>IFERROR(FX7*[1]Figure!$F$10+GS7*[1]Figure!$F$11,0)</f>
        <v>1.9370483046755953E-7</v>
      </c>
      <c r="HO7" s="12">
        <f>IFERROR(FY7*[1]Figure!$F$10+GT7*[1]Figure!$F$11,0)</f>
        <v>8.658159311972383E-5</v>
      </c>
      <c r="HP7" s="12">
        <f>IFERROR(FZ7*[1]Figure!$F$10+GU7*[1]Figure!$F$11,0)</f>
        <v>0.13598536583405926</v>
      </c>
      <c r="HQ7" s="12">
        <f>IFERROR(GA7*[1]Figure!$F$10+GV7*[1]Figure!$F$11,0)</f>
        <v>3.7915979596146173E-4</v>
      </c>
    </row>
    <row r="8" spans="1:225" x14ac:dyDescent="0.2">
      <c r="A8" s="1"/>
      <c r="B8" s="4"/>
      <c r="C8" s="1" t="str">
        <f t="shared" si="20"/>
        <v>Injection moulding</v>
      </c>
      <c r="D8" s="1" t="str">
        <f t="shared" si="20"/>
        <v>GLO</v>
      </c>
      <c r="E8" s="2">
        <f t="shared" si="20"/>
        <v>1</v>
      </c>
      <c r="F8" s="1"/>
      <c r="G8" s="5">
        <f>G31</f>
        <v>44.485200520185771</v>
      </c>
      <c r="H8" s="1">
        <f t="shared" si="20"/>
        <v>40.807970881514876</v>
      </c>
      <c r="I8" s="1">
        <f t="shared" si="20"/>
        <v>59.841835477632614</v>
      </c>
      <c r="J8" s="1">
        <f t="shared" si="20"/>
        <v>88.056127062704235</v>
      </c>
      <c r="K8" s="1">
        <f t="shared" si="20"/>
        <v>81.581036055517501</v>
      </c>
      <c r="L8" s="1">
        <f t="shared" si="20"/>
        <v>139.88425930743909</v>
      </c>
      <c r="M8" s="1" t="str">
        <f t="shared" si="20"/>
        <v>g/kWh</v>
      </c>
      <c r="N8" s="1" t="str">
        <f>'[1]Unit factor_selected'!D7</f>
        <v>market for injection moulding | injection moulding | Cutoff</v>
      </c>
      <c r="O8" s="1">
        <f t="shared" si="21"/>
        <v>1</v>
      </c>
      <c r="P8" s="1" t="str">
        <f t="shared" si="21"/>
        <v>kg</v>
      </c>
      <c r="Q8" s="1">
        <f>'[1]Unit factor_selected'!J7</f>
        <v>1.2388916959653</v>
      </c>
      <c r="R8" s="1">
        <f>'[1]Unit factor_selected'!K7</f>
        <v>24.647389751553899</v>
      </c>
      <c r="S8" s="1">
        <f>'[1]Unit factor_selected'!L7</f>
        <v>2.1221015528191502E-3</v>
      </c>
      <c r="T8" s="1">
        <f>'[1]Unit factor_selected'!M7</f>
        <v>0.40707929911635199</v>
      </c>
      <c r="U8" s="1">
        <f>'[1]Unit factor_selected'!N7</f>
        <v>3.11245041317007E-2</v>
      </c>
      <c r="V8" s="1">
        <f>'[1]Unit factor_selected'!O7</f>
        <v>5.1255735032348297E-4</v>
      </c>
      <c r="W8" s="1">
        <f>'[1]Unit factor_selected'!P7</f>
        <v>1.25929366803325</v>
      </c>
      <c r="X8" s="1">
        <f>'[1]Unit factor_selected'!Q7</f>
        <v>5.5111155694158399E-2</v>
      </c>
      <c r="Y8" s="1">
        <f>'[1]Unit factor_selected'!R7</f>
        <v>0.90929568368118796</v>
      </c>
      <c r="Z8" s="1">
        <f>'[1]Unit factor_selected'!S7</f>
        <v>0.178423359833037</v>
      </c>
      <c r="AA8" s="1">
        <f>'[1]Unit factor_selected'!T7</f>
        <v>5.8608478776845399E-2</v>
      </c>
      <c r="AB8" s="1">
        <f>'[1]Unit factor_selected'!U7</f>
        <v>4.18026934959373E-2</v>
      </c>
      <c r="AC8" s="1">
        <f>'[1]Unit factor_selected'!V7</f>
        <v>4.7473523184909002E-5</v>
      </c>
      <c r="AD8" s="1">
        <f>'[1]Unit factor_selected'!W7</f>
        <v>3.17918265661321E-3</v>
      </c>
      <c r="AE8" s="1">
        <f>'[1]Unit factor_selected'!X7</f>
        <v>2.3057770043081001E-3</v>
      </c>
      <c r="AF8" s="1">
        <f>'[1]Unit factor_selected'!Y7</f>
        <v>2.39412579924603E-3</v>
      </c>
      <c r="AG8" s="1">
        <f>'[1]Unit factor_selected'!Z7</f>
        <v>4.9749678700071796E-7</v>
      </c>
      <c r="AH8" s="1">
        <f>'[1]Unit factor_selected'!AA7</f>
        <v>3.4718863436972299E-3</v>
      </c>
      <c r="AI8" s="1">
        <f>'[1]Unit factor_selected'!AB7</f>
        <v>1.5170316760164599</v>
      </c>
      <c r="AJ8" s="1">
        <f>'[1]Unit factor_selected'!AC7</f>
        <v>1.4354375713174701E-2</v>
      </c>
      <c r="AK8" s="1"/>
      <c r="AL8" s="1">
        <f t="shared" si="22"/>
        <v>5.51123455178094E-2</v>
      </c>
      <c r="AM8" s="1">
        <f t="shared" si="14"/>
        <v>1.096444075397047</v>
      </c>
      <c r="AN8" s="1">
        <f t="shared" si="14"/>
        <v>9.4402113101357498E-5</v>
      </c>
      <c r="AO8" s="1">
        <f t="shared" si="14"/>
        <v>1.8109004248807601E-2</v>
      </c>
      <c r="AP8" s="1">
        <f t="shared" si="14"/>
        <v>1.3845798073900562E-3</v>
      </c>
      <c r="AQ8" s="1">
        <f t="shared" si="14"/>
        <v>2.2801216507235247E-5</v>
      </c>
      <c r="AR8" s="1">
        <f t="shared" si="14"/>
        <v>5.6019931336259383E-2</v>
      </c>
      <c r="AS8" s="1">
        <f t="shared" si="14"/>
        <v>2.4516308119538143E-3</v>
      </c>
      <c r="AT8" s="1">
        <f t="shared" si="14"/>
        <v>4.0450200820697058E-2</v>
      </c>
      <c r="AU8" s="1">
        <f t="shared" si="14"/>
        <v>7.9371989396579117E-3</v>
      </c>
      <c r="AV8" s="1">
        <f t="shared" si="14"/>
        <v>2.6072099305710196E-3</v>
      </c>
      <c r="AW8" s="1">
        <f t="shared" si="14"/>
        <v>1.8596012024506363E-3</v>
      </c>
      <c r="AX8" s="1">
        <f t="shared" si="14"/>
        <v>2.1118691982803653E-6</v>
      </c>
      <c r="AY8" s="1">
        <f t="shared" si="14"/>
        <v>1.4142657796973555E-4</v>
      </c>
      <c r="AZ8" s="1">
        <f t="shared" si="14"/>
        <v>1.0257295239147908E-4</v>
      </c>
      <c r="BA8" s="1">
        <f t="shared" si="14"/>
        <v>1.0650316625000967E-4</v>
      </c>
      <c r="BB8" s="1">
        <f t="shared" si="14"/>
        <v>2.2131244327875088E-8</v>
      </c>
      <c r="BC8" s="1">
        <f t="shared" si="14"/>
        <v>1.544475601826659E-4</v>
      </c>
      <c r="BD8" s="1">
        <f t="shared" si="14"/>
        <v>6.7485458303065723E-2</v>
      </c>
      <c r="BE8" s="1">
        <f t="shared" si="14"/>
        <v>6.3855728194266116E-4</v>
      </c>
      <c r="BF8" s="1"/>
      <c r="BG8" s="1">
        <f t="shared" si="23"/>
        <v>5.0556656254302543E-2</v>
      </c>
      <c r="BH8" s="1">
        <f t="shared" si="15"/>
        <v>1.0058099632867596</v>
      </c>
      <c r="BI8" s="1">
        <f t="shared" si="15"/>
        <v>8.6598658375061378E-5</v>
      </c>
      <c r="BJ8" s="1">
        <f t="shared" si="15"/>
        <v>1.6612080184807577E-2</v>
      </c>
      <c r="BK8" s="1">
        <f t="shared" si="15"/>
        <v>1.2701278583080314E-3</v>
      </c>
      <c r="BL8" s="1">
        <f t="shared" si="15"/>
        <v>2.0916425427107111E-5</v>
      </c>
      <c r="BM8" s="1">
        <f t="shared" si="15"/>
        <v>5.1389219336376926E-2</v>
      </c>
      <c r="BN8" s="1">
        <f t="shared" si="15"/>
        <v>2.2489744368138485E-3</v>
      </c>
      <c r="BO8" s="1">
        <f t="shared" si="15"/>
        <v>3.7106511782349076E-2</v>
      </c>
      <c r="BP8" s="1">
        <f t="shared" si="15"/>
        <v>7.2810952726486246E-3</v>
      </c>
      <c r="BQ8" s="1">
        <f t="shared" si="15"/>
        <v>2.3916930953353896E-3</v>
      </c>
      <c r="BR8" s="1">
        <f t="shared" si="15"/>
        <v>1.7058830989511006E-3</v>
      </c>
      <c r="BS8" s="1">
        <f t="shared" si="15"/>
        <v>1.9372981517726878E-6</v>
      </c>
      <c r="BT8" s="1">
        <f t="shared" si="15"/>
        <v>1.2973599327808897E-4</v>
      </c>
      <c r="BU8" s="1">
        <f t="shared" si="15"/>
        <v>9.4094080851071549E-5</v>
      </c>
      <c r="BV8" s="1">
        <f t="shared" si="15"/>
        <v>9.7699415902315518E-5</v>
      </c>
      <c r="BW8" s="1">
        <f t="shared" si="15"/>
        <v>2.0301834397572505E-8</v>
      </c>
      <c r="BX8" s="1">
        <f t="shared" si="15"/>
        <v>1.416806368175257E-4</v>
      </c>
      <c r="BY8" s="1">
        <f t="shared" si="15"/>
        <v>6.1906984461215404E-2</v>
      </c>
      <c r="BZ8" s="1">
        <f t="shared" si="15"/>
        <v>5.8577294612555749E-4</v>
      </c>
      <c r="CA8" s="1"/>
      <c r="CB8" s="1">
        <f t="shared" si="24"/>
        <v>7.4137553044560739E-2</v>
      </c>
      <c r="CC8" s="1">
        <f t="shared" si="16"/>
        <v>1.4749450424655766</v>
      </c>
      <c r="CD8" s="1">
        <f t="shared" si="16"/>
        <v>1.2699045199063229E-4</v>
      </c>
      <c r="CE8" s="1">
        <f t="shared" si="16"/>
        <v>2.4360372444070733E-2</v>
      </c>
      <c r="CF8" s="1">
        <f t="shared" si="16"/>
        <v>1.8625474555721299E-3</v>
      </c>
      <c r="CG8" s="1">
        <f t="shared" si="16"/>
        <v>3.0672372630909175E-5</v>
      </c>
      <c r="CH8" s="1">
        <f t="shared" si="16"/>
        <v>7.5358444500470259E-2</v>
      </c>
      <c r="CI8" s="1">
        <f t="shared" si="16"/>
        <v>3.297952712032023E-3</v>
      </c>
      <c r="CJ8" s="1">
        <f t="shared" si="16"/>
        <v>5.4413922703371122E-2</v>
      </c>
      <c r="CK8" s="1">
        <f t="shared" si="16"/>
        <v>1.0677181344495044E-2</v>
      </c>
      <c r="CL8" s="1">
        <f t="shared" si="16"/>
        <v>3.5072389445583055E-3</v>
      </c>
      <c r="CM8" s="1">
        <f t="shared" si="16"/>
        <v>2.501549906705783E-3</v>
      </c>
      <c r="CN8" s="1">
        <f t="shared" si="16"/>
        <v>2.840902763974902E-6</v>
      </c>
      <c r="CO8" s="1">
        <f t="shared" si="16"/>
        <v>1.9024812549039071E-4</v>
      </c>
      <c r="CP8" s="1">
        <f t="shared" si="16"/>
        <v>1.3798192813991393E-4</v>
      </c>
      <c r="CQ8" s="1">
        <f t="shared" si="16"/>
        <v>1.4326888219123662E-4</v>
      </c>
      <c r="CR8" s="1">
        <f t="shared" si="16"/>
        <v>2.9771120878347803E-8</v>
      </c>
      <c r="CS8" s="1">
        <f t="shared" si="16"/>
        <v>2.0776405137656908E-4</v>
      </c>
      <c r="CT8" s="1">
        <f t="shared" si="16"/>
        <v>9.0781959970534259E-2</v>
      </c>
      <c r="CU8" s="1">
        <f t="shared" si="16"/>
        <v>8.5899218981192577E-4</v>
      </c>
      <c r="CW8" s="12">
        <f t="shared" si="25"/>
        <v>0.10909200459684959</v>
      </c>
      <c r="CX8" s="12">
        <f t="shared" si="17"/>
        <v>2.170353683726824</v>
      </c>
      <c r="CY8" s="12">
        <f t="shared" si="17"/>
        <v>1.8686404397500503E-4</v>
      </c>
      <c r="CZ8" s="12">
        <f t="shared" si="17"/>
        <v>3.5845826487586073E-2</v>
      </c>
      <c r="DA8" s="12">
        <f t="shared" si="17"/>
        <v>2.7407032905846997E-3</v>
      </c>
      <c r="DB8" s="12">
        <f t="shared" si="17"/>
        <v>4.5133815167007622E-5</v>
      </c>
      <c r="DC8" s="12">
        <f t="shared" si="17"/>
        <v>0.11088852324159475</v>
      </c>
      <c r="DD8" s="12">
        <f t="shared" si="17"/>
        <v>4.8528749283772874E-3</v>
      </c>
      <c r="DE8" s="12">
        <f t="shared" si="17"/>
        <v>8.0069056259799196E-2</v>
      </c>
      <c r="DF8" s="12">
        <f t="shared" si="17"/>
        <v>1.5711270044412504E-2</v>
      </c>
      <c r="DG8" s="12">
        <f t="shared" si="17"/>
        <v>5.1608356541257023E-3</v>
      </c>
      <c r="DH8" s="12">
        <f t="shared" si="17"/>
        <v>3.6809832900415347E-3</v>
      </c>
      <c r="DI8" s="12">
        <f t="shared" si="17"/>
        <v>4.1803345896845818E-6</v>
      </c>
      <c r="DJ8" s="12">
        <f t="shared" si="17"/>
        <v>2.7994651196627839E-4</v>
      </c>
      <c r="DK8" s="12">
        <f t="shared" si="17"/>
        <v>2.0303779286961557E-4</v>
      </c>
      <c r="DL8" s="12">
        <f t="shared" si="17"/>
        <v>2.1081744558250673E-4</v>
      </c>
      <c r="DM8" s="12">
        <f t="shared" si="17"/>
        <v>4.3807640289422319E-8</v>
      </c>
      <c r="DN8" s="12">
        <f t="shared" si="17"/>
        <v>3.0572086502787089E-4</v>
      </c>
      <c r="DO8" s="12">
        <f t="shared" si="17"/>
        <v>0.13358393402145255</v>
      </c>
      <c r="DP8" s="12">
        <f t="shared" si="17"/>
        <v>1.2639907317051071E-3</v>
      </c>
      <c r="DR8" s="12">
        <f t="shared" si="26"/>
        <v>0.10107006811742637</v>
      </c>
      <c r="DS8" s="12">
        <f t="shared" si="18"/>
        <v>2.0107595919959111</v>
      </c>
      <c r="DT8" s="12">
        <f t="shared" si="18"/>
        <v>1.7312324329400876E-4</v>
      </c>
      <c r="DU8" s="12">
        <f t="shared" si="18"/>
        <v>3.3209950978665907E-2</v>
      </c>
      <c r="DV8" s="12">
        <f t="shared" si="18"/>
        <v>2.5391692937783783E-3</v>
      </c>
      <c r="DW8" s="12">
        <f t="shared" si="18"/>
        <v>4.1814959677260582E-5</v>
      </c>
      <c r="DX8" s="12">
        <f t="shared" si="18"/>
        <v>0.10273448213630546</v>
      </c>
      <c r="DY8" s="12">
        <f t="shared" si="18"/>
        <v>4.4960251797463748E-3</v>
      </c>
      <c r="DZ8" s="12">
        <f t="shared" si="18"/>
        <v>7.4181283955521427E-2</v>
      </c>
      <c r="EA8" s="12">
        <f t="shared" si="18"/>
        <v>1.4555962551685566E-2</v>
      </c>
      <c r="EB8" s="12">
        <f t="shared" si="18"/>
        <v>4.7813404202528571E-3</v>
      </c>
      <c r="EC8" s="12">
        <f t="shared" si="18"/>
        <v>3.410307045309808E-3</v>
      </c>
      <c r="ED8" s="12">
        <f t="shared" si="18"/>
        <v>3.8729392066305075E-6</v>
      </c>
      <c r="EE8" s="12">
        <f t="shared" si="18"/>
        <v>2.5936101493623823E-4</v>
      </c>
      <c r="EF8" s="12">
        <f t="shared" si="18"/>
        <v>1.8810767692444225E-4</v>
      </c>
      <c r="EG8" s="12">
        <f t="shared" si="18"/>
        <v>1.9531526314973504E-4</v>
      </c>
      <c r="EH8" s="12">
        <f t="shared" si="18"/>
        <v>4.0586303317809684E-8</v>
      </c>
      <c r="EI8" s="12">
        <f t="shared" si="18"/>
        <v>2.8324008498582256E-4</v>
      </c>
      <c r="EJ8" s="12">
        <f t="shared" si="18"/>
        <v>0.12376101585846097</v>
      </c>
      <c r="EK8" s="12">
        <f t="shared" si="18"/>
        <v>1.17104484261095E-3</v>
      </c>
      <c r="EM8" s="12">
        <f t="shared" si="27"/>
        <v>0.173301447252243</v>
      </c>
      <c r="EN8" s="12">
        <f t="shared" si="19"/>
        <v>3.4477818592578822</v>
      </c>
      <c r="EO8" s="12">
        <f t="shared" si="19"/>
        <v>2.9684860389127314E-4</v>
      </c>
      <c r="EP8" s="12">
        <f t="shared" si="19"/>
        <v>5.6943986236282343E-2</v>
      </c>
      <c r="EQ8" s="12">
        <f t="shared" si="19"/>
        <v>4.3538282067742797E-3</v>
      </c>
      <c r="ER8" s="12">
        <f t="shared" si="19"/>
        <v>7.1698705302583986E-5</v>
      </c>
      <c r="ES8" s="12">
        <f t="shared" si="19"/>
        <v>0.17615536200337925</v>
      </c>
      <c r="ET8" s="12">
        <f t="shared" si="19"/>
        <v>7.7091831938543012E-3</v>
      </c>
      <c r="EU8" s="12">
        <f t="shared" si="19"/>
        <v>0.12719615320319441</v>
      </c>
      <c r="EV8" s="12">
        <f t="shared" si="19"/>
        <v>2.495861953338906E-2</v>
      </c>
      <c r="EW8" s="12">
        <f t="shared" si="19"/>
        <v>8.1984036428347819E-3</v>
      </c>
      <c r="EX8" s="12">
        <f t="shared" si="19"/>
        <v>5.8475388167350904E-3</v>
      </c>
      <c r="EY8" s="12">
        <f t="shared" si="19"/>
        <v>6.6407986274355319E-6</v>
      </c>
      <c r="EZ8" s="12">
        <f t="shared" si="19"/>
        <v>4.4471761112339534E-4</v>
      </c>
      <c r="FA8" s="12">
        <f t="shared" si="19"/>
        <v>3.2254190837576434E-4</v>
      </c>
      <c r="FB8" s="12">
        <f t="shared" si="19"/>
        <v>3.3490051411636153E-4</v>
      </c>
      <c r="FC8" s="12">
        <f t="shared" si="19"/>
        <v>6.9591969557426227E-8</v>
      </c>
      <c r="FD8" s="12">
        <f t="shared" si="19"/>
        <v>4.8566224958769989E-4</v>
      </c>
      <c r="FE8" s="12">
        <f t="shared" si="19"/>
        <v>0.21220885234548539</v>
      </c>
      <c r="FF8" s="12">
        <f t="shared" si="19"/>
        <v>2.0079512144581357E-3</v>
      </c>
      <c r="FH8" s="12">
        <f>IFERROR(AL8*[1]Figure!$C$8+BG8*[1]Figure!$D$8+CB8*[1]Figure!$E$8,0)</f>
        <v>5.1686813853519982E-2</v>
      </c>
      <c r="FI8" s="12">
        <f>IFERROR(AM8*[1]Figure!$C$8+BH8*[1]Figure!$D$8+CC8*[1]Figure!$E$8,0)</f>
        <v>1.0282941198270847</v>
      </c>
      <c r="FJ8" s="12">
        <f>IFERROR(AN8*[1]Figure!$C$8+BI8*[1]Figure!$D$8+CD8*[1]Figure!$E$8,0)</f>
        <v>8.8534508945406045E-5</v>
      </c>
      <c r="FK8" s="12">
        <f>IFERROR(AO8*[1]Figure!$C$8+BJ8*[1]Figure!$D$8+CE8*[1]Figure!$E$8,0)</f>
        <v>1.6983431260029686E-2</v>
      </c>
      <c r="FL8" s="12">
        <f>IFERROR(AP8*[1]Figure!$C$8+BK8*[1]Figure!$D$8+CF8*[1]Figure!$E$8,0)</f>
        <v>1.2985206508183637E-3</v>
      </c>
      <c r="FM8" s="12">
        <f>IFERROR(AQ8*[1]Figure!$C$8+BL8*[1]Figure!$D$8+CG8*[1]Figure!$E$8,0)</f>
        <v>2.1383997036788046E-5</v>
      </c>
      <c r="FN8" s="12">
        <f>IFERROR(AR8*[1]Figure!$C$8+BM8*[1]Figure!$D$8+CH8*[1]Figure!$E$8,0)</f>
        <v>5.2537988283016188E-2</v>
      </c>
      <c r="FO8" s="12">
        <f>IFERROR(AS8*[1]Figure!$C$8+BN8*[1]Figure!$D$8+CI8*[1]Figure!$E$8,0)</f>
        <v>2.2992486388383276E-3</v>
      </c>
      <c r="FP8" s="12">
        <f>IFERROR(AT8*[1]Figure!$C$8+BO8*[1]Figure!$D$8+CJ8*[1]Figure!$E$8,0)</f>
        <v>3.7936001099449716E-2</v>
      </c>
      <c r="FQ8" s="12">
        <f>IFERROR(AU8*[1]Figure!$C$8+BP8*[1]Figure!$D$8+CK8*[1]Figure!$E$8,0)</f>
        <v>7.4438589077992336E-3</v>
      </c>
      <c r="FR8" s="12">
        <f>IFERROR(AV8*[1]Figure!$C$8+BQ8*[1]Figure!$D$8+CL8*[1]Figure!$E$8,0)</f>
        <v>2.4451576700709695E-3</v>
      </c>
      <c r="FS8" s="12">
        <f>IFERROR(AW8*[1]Figure!$C$8+BR8*[1]Figure!$D$8+CM8*[1]Figure!$E$8,0)</f>
        <v>1.7440168856864943E-3</v>
      </c>
      <c r="FT8" s="12">
        <f>IFERROR(AX8*[1]Figure!$C$8+BS8*[1]Figure!$D$8+CN8*[1]Figure!$E$8,0)</f>
        <v>1.9806050551636628E-6</v>
      </c>
      <c r="FU8" s="12">
        <f>IFERROR(AY8*[1]Figure!$C$8+BT8*[1]Figure!$D$8+CO8*[1]Figure!$E$8,0)</f>
        <v>1.3263614786817378E-4</v>
      </c>
      <c r="FV8" s="12">
        <f>IFERROR(AZ8*[1]Figure!$C$8+BU8*[1]Figure!$D$8+CP8*[1]Figure!$E$8,0)</f>
        <v>9.6197486186668061E-5</v>
      </c>
      <c r="FW8" s="12">
        <f>IFERROR(BA8*[1]Figure!$C$8+BV8*[1]Figure!$D$8+CQ8*[1]Figure!$E$8,0)</f>
        <v>9.9883415903536131E-5</v>
      </c>
      <c r="FX8" s="12">
        <f>IFERROR(BB8*[1]Figure!$C$8+BW8*[1]Figure!$D$8+CR8*[1]Figure!$E$8,0)</f>
        <v>2.0755667267908309E-8</v>
      </c>
      <c r="FY8" s="12">
        <f>IFERROR(BC8*[1]Figure!$C$8+BX8*[1]Figure!$D$8+CS8*[1]Figure!$E$8,0)</f>
        <v>1.4484780530184702E-4</v>
      </c>
      <c r="FZ8" s="12">
        <f>IFERROR(BD8*[1]Figure!$C$8+BY8*[1]Figure!$D$8+CT8*[1]Figure!$E$8,0)</f>
        <v>6.3290870463912116E-2</v>
      </c>
      <c r="GA8" s="12">
        <f>IFERROR(BE8*[1]Figure!$C$8+BZ8*[1]Figure!$D$8+CU8*[1]Figure!$E$8,0)</f>
        <v>5.9886747799391951E-4</v>
      </c>
      <c r="GC8" s="12">
        <f>IFERROR(CW8*[1]Figure!$F$8+DR8*[1]Figure!$G$8+EM8*[1]Figure!$H$8,0)</f>
        <v>0.10394911408160243</v>
      </c>
      <c r="GD8" s="12">
        <f>IFERROR(CX8*[1]Figure!$F$8+DS8*[1]Figure!$G$8+EN8*[1]Figure!$H$8,0)</f>
        <v>2.0680373735992461</v>
      </c>
      <c r="GE8" s="12">
        <f>IFERROR(CY8*[1]Figure!$F$8+DT8*[1]Figure!$G$8+EO8*[1]Figure!$H$8,0)</f>
        <v>1.7805477034444665E-4</v>
      </c>
      <c r="GF8" s="12">
        <f>IFERROR(CZ8*[1]Figure!$F$8+DU8*[1]Figure!$G$8+EP8*[1]Figure!$H$8,0)</f>
        <v>3.415595781448328E-2</v>
      </c>
      <c r="GG8" s="12">
        <f>IFERROR(DA8*[1]Figure!$F$8+DV8*[1]Figure!$G$8+EQ8*[1]Figure!$H$8,0)</f>
        <v>2.6114991659529868E-3</v>
      </c>
      <c r="GH8" s="12">
        <f>IFERROR(DB8*[1]Figure!$F$8+DW8*[1]Figure!$G$8+ER8*[1]Figure!$H$8,0)</f>
        <v>4.3006085726182725E-5</v>
      </c>
      <c r="GI8" s="12">
        <f>IFERROR(DC8*[1]Figure!$F$8+DX8*[1]Figure!$G$8+ES8*[1]Figure!$H$8,0)</f>
        <v>0.10566094000544039</v>
      </c>
      <c r="GJ8" s="12">
        <f>IFERROR(DD8*[1]Figure!$F$8+DY8*[1]Figure!$G$8+ET8*[1]Figure!$H$8,0)</f>
        <v>4.624097351752272E-3</v>
      </c>
      <c r="GK8" s="12">
        <f>IFERROR(DE8*[1]Figure!$F$8+DZ8*[1]Figure!$G$8+EU8*[1]Figure!$H$8,0)</f>
        <v>7.6294385590531782E-2</v>
      </c>
      <c r="GL8" s="12">
        <f>IFERROR(DF8*[1]Figure!$F$8+EA8*[1]Figure!$G$8+EV8*[1]Figure!$H$8,0)</f>
        <v>1.4970598516810662E-2</v>
      </c>
      <c r="GM8" s="12">
        <f>IFERROR(DG8*[1]Figure!$F$8+EB8*[1]Figure!$G$8+EW8*[1]Figure!$H$8,0)</f>
        <v>4.917539980584482E-3</v>
      </c>
      <c r="GN8" s="12">
        <f>IFERROR(DH8*[1]Figure!$F$8+EC8*[1]Figure!$G$8+EX8*[1]Figure!$H$8,0)</f>
        <v>3.5074518372178636E-3</v>
      </c>
      <c r="GO8" s="12">
        <f>IFERROR(DI8*[1]Figure!$F$8+ED8*[1]Figure!$G$8+EY8*[1]Figure!$H$8,0)</f>
        <v>3.9832623735189866E-6</v>
      </c>
      <c r="GP8" s="12">
        <f>IFERROR(DJ8*[1]Figure!$F$8+EE8*[1]Figure!$G$8+EZ8*[1]Figure!$H$8,0)</f>
        <v>2.6674908043599851E-4</v>
      </c>
      <c r="GQ8" s="12">
        <f>IFERROR(DK8*[1]Figure!$F$8+EF8*[1]Figure!$G$8+FA8*[1]Figure!$H$8,0)</f>
        <v>1.9346604521455399E-4</v>
      </c>
      <c r="GR8" s="12">
        <f>IFERROR(DL8*[1]Figure!$F$8+EG8*[1]Figure!$G$8+FB8*[1]Figure!$H$8,0)</f>
        <v>2.0087894417407064E-4</v>
      </c>
      <c r="GS8" s="12">
        <f>IFERROR(DM8*[1]Figure!$F$8+EH8*[1]Figure!$G$8+FC8*[1]Figure!$H$8,0)</f>
        <v>4.1742430299263836E-8</v>
      </c>
      <c r="GT8" s="12">
        <f>IFERROR(DN8*[1]Figure!$F$8+EI8*[1]Figure!$G$8+FD8*[1]Figure!$H$8,0)</f>
        <v>2.9130836117045801E-4</v>
      </c>
      <c r="GU8" s="12">
        <f>IFERROR(DO8*[1]Figure!$F$8+EJ8*[1]Figure!$G$8+FE8*[1]Figure!$H$8,0)</f>
        <v>0.1272864280785819</v>
      </c>
      <c r="GV8" s="12">
        <f>IFERROR(DP8*[1]Figure!$F$8+EK8*[1]Figure!$G$8+FF8*[1]Figure!$H$8,0)</f>
        <v>1.204402808928645E-3</v>
      </c>
      <c r="GX8" s="12">
        <f>IFERROR(FH8*[1]Figure!$F$10+GC8*[1]Figure!$F$11,0)</f>
        <v>5.4753111286160207E-2</v>
      </c>
      <c r="GY8" s="12">
        <f>IFERROR(FI8*[1]Figure!$F$10+GD8*[1]Figure!$F$11,0)</f>
        <v>1.0892972149019826</v>
      </c>
      <c r="GZ8" s="12">
        <f>IFERROR(FJ8*[1]Figure!$F$10+GE8*[1]Figure!$F$11,0)</f>
        <v>9.3786779635735582E-5</v>
      </c>
      <c r="HA8" s="12">
        <f>IFERROR(FK8*[1]Figure!$F$10+GF8*[1]Figure!$F$11,0)</f>
        <v>1.7990965828084789E-2</v>
      </c>
      <c r="HB8" s="12">
        <f>IFERROR(FL8*[1]Figure!$F$10+GG8*[1]Figure!$F$11,0)</f>
        <v>1.3755548156465271E-3</v>
      </c>
      <c r="HC8" s="12">
        <f>IFERROR(FM8*[1]Figure!$F$10+GH8*[1]Figure!$F$11,0)</f>
        <v>2.2652593228445617E-5</v>
      </c>
      <c r="HD8" s="12">
        <f>IFERROR(FN8*[1]Figure!$F$10+GI8*[1]Figure!$F$11,0)</f>
        <v>5.5654781263230493E-2</v>
      </c>
      <c r="HE8" s="12">
        <f>IFERROR(FO8*[1]Figure!$F$10+GJ8*[1]Figure!$F$11,0)</f>
        <v>2.4356505501314405E-3</v>
      </c>
      <c r="HF8" s="12">
        <f>IFERROR(FP8*[1]Figure!$F$10+GK8*[1]Figure!$F$11,0)</f>
        <v>4.0186537630982462E-2</v>
      </c>
      <c r="HG8" s="12">
        <f>IFERROR(FQ8*[1]Figure!$F$10+GL8*[1]Figure!$F$11,0)</f>
        <v>7.885462553994315E-3</v>
      </c>
      <c r="HH8" s="12">
        <f>IFERROR(FR8*[1]Figure!$F$10+GM8*[1]Figure!$F$11,0)</f>
        <v>2.5902155702810163E-3</v>
      </c>
      <c r="HI8" s="12">
        <f>IFERROR(FS8*[1]Figure!$F$10+GN8*[1]Figure!$F$11,0)</f>
        <v>1.8474799181383875E-3</v>
      </c>
      <c r="HJ8" s="12">
        <f>IFERROR(FT8*[1]Figure!$F$10+GO8*[1]Figure!$F$11,0)</f>
        <v>2.0981035764099865E-6</v>
      </c>
      <c r="HK8" s="12">
        <f>IFERROR(FU8*[1]Figure!$F$10+GP8*[1]Figure!$F$11,0)</f>
        <v>1.4050472883422172E-4</v>
      </c>
      <c r="HL8" s="12">
        <f>IFERROR(FV8*[1]Figure!$F$10+GQ8*[1]Figure!$F$11,0)</f>
        <v>1.0190435962167156E-4</v>
      </c>
      <c r="HM8" s="12">
        <f>IFERROR(FW8*[1]Figure!$F$10+GR8*[1]Figure!$F$11,0)</f>
        <v>1.0580895549311737E-4</v>
      </c>
      <c r="HN8" s="12">
        <f>IFERROR(FX8*[1]Figure!$F$10+GS8*[1]Figure!$F$11,0)</f>
        <v>2.1986988073185377E-8</v>
      </c>
      <c r="HO8" s="12">
        <f>IFERROR(FY8*[1]Figure!$F$10+GT8*[1]Figure!$F$11,0)</f>
        <v>1.5344083745854627E-4</v>
      </c>
      <c r="HP8" s="12">
        <f>IFERROR(FZ8*[1]Figure!$F$10+GU8*[1]Figure!$F$11,0)</f>
        <v>6.7045573436377154E-2</v>
      </c>
      <c r="HQ8" s="12">
        <f>IFERROR(GA8*[1]Figure!$F$10+GV8*[1]Figure!$F$11,0)</f>
        <v>6.343950269635379E-4</v>
      </c>
    </row>
    <row r="9" spans="1:225" x14ac:dyDescent="0.2">
      <c r="A9" s="1"/>
      <c r="B9" s="4"/>
      <c r="C9" s="1" t="str">
        <f t="shared" si="20"/>
        <v>Fibre glass</v>
      </c>
      <c r="D9" s="1" t="str">
        <f t="shared" si="20"/>
        <v>GLO</v>
      </c>
      <c r="E9" s="2">
        <f t="shared" si="20"/>
        <v>1</v>
      </c>
      <c r="F9" s="1"/>
      <c r="G9" s="1">
        <f t="shared" si="20"/>
        <v>22.79916927758395</v>
      </c>
      <c r="H9" s="1">
        <f t="shared" si="20"/>
        <v>22.141465891202568</v>
      </c>
      <c r="I9" s="1">
        <f t="shared" si="20"/>
        <v>31.592998845526076</v>
      </c>
      <c r="J9" s="1">
        <f t="shared" si="20"/>
        <v>53.456355276621203</v>
      </c>
      <c r="K9" s="1">
        <f t="shared" si="20"/>
        <v>45.601073442362321</v>
      </c>
      <c r="L9" s="1">
        <f t="shared" si="20"/>
        <v>46.931208336525927</v>
      </c>
      <c r="M9" s="1" t="str">
        <f t="shared" si="20"/>
        <v>g/kWh</v>
      </c>
      <c r="N9" s="1" t="str">
        <f>'[1]Unit factor_selected'!D8</f>
        <v>market for glass fibre | glass fibre | Cutoff</v>
      </c>
      <c r="O9" s="1">
        <f t="shared" si="21"/>
        <v>1</v>
      </c>
      <c r="P9" s="1" t="str">
        <f t="shared" si="21"/>
        <v>kg</v>
      </c>
      <c r="Q9" s="1">
        <f>'[1]Unit factor_selected'!J8</f>
        <v>2.4061992296112802</v>
      </c>
      <c r="R9" s="1">
        <f>'[1]Unit factor_selected'!K8</f>
        <v>37.736841429667599</v>
      </c>
      <c r="S9" s="1">
        <f>'[1]Unit factor_selected'!L8</f>
        <v>4.9937702544223198E-3</v>
      </c>
      <c r="T9" s="1">
        <f>'[1]Unit factor_selected'!M8</f>
        <v>0.68653994782114702</v>
      </c>
      <c r="U9" s="1">
        <f>'[1]Unit factor_selected'!N8</f>
        <v>0.11175678383681401</v>
      </c>
      <c r="V9" s="1">
        <f>'[1]Unit factor_selected'!O8</f>
        <v>6.9502212930101597E-4</v>
      </c>
      <c r="W9" s="1">
        <f>'[1]Unit factor_selected'!P8</f>
        <v>2.4518399932435502</v>
      </c>
      <c r="X9" s="1">
        <f>'[1]Unit factor_selected'!Q8</f>
        <v>0.13997999447500101</v>
      </c>
      <c r="Y9" s="1">
        <f>'[1]Unit factor_selected'!R8</f>
        <v>5.1496286584642297</v>
      </c>
      <c r="Z9" s="1">
        <f>'[1]Unit factor_selected'!S8</f>
        <v>0.20612876566090699</v>
      </c>
      <c r="AA9" s="1">
        <f>'[1]Unit factor_selected'!T8</f>
        <v>2.83394362084818E-2</v>
      </c>
      <c r="AB9" s="1">
        <f>'[1]Unit factor_selected'!U8</f>
        <v>0.15464445069225699</v>
      </c>
      <c r="AC9" s="1">
        <f>'[1]Unit factor_selected'!V8</f>
        <v>7.7389123794226295E-5</v>
      </c>
      <c r="AD9" s="1">
        <f>'[1]Unit factor_selected'!W8</f>
        <v>1.3233178736770299E-2</v>
      </c>
      <c r="AE9" s="1">
        <f>'[1]Unit factor_selected'!X8</f>
        <v>9.0527065919078203E-3</v>
      </c>
      <c r="AF9" s="1">
        <f>'[1]Unit factor_selected'!Y8</f>
        <v>9.1815471662020504E-3</v>
      </c>
      <c r="AG9" s="1">
        <f>'[1]Unit factor_selected'!Z8</f>
        <v>3.4560415317334098E-6</v>
      </c>
      <c r="AH9" s="1">
        <f>'[1]Unit factor_selected'!AA8</f>
        <v>1.1665175807251901E-2</v>
      </c>
      <c r="AI9" s="1">
        <f>'[1]Unit factor_selected'!AB8</f>
        <v>20.210369506260001</v>
      </c>
      <c r="AJ9" s="1">
        <f>'[1]Unit factor_selected'!AC8</f>
        <v>1.8470711457731999E-2</v>
      </c>
      <c r="AK9" s="1"/>
      <c r="AL9" s="1">
        <f t="shared" si="22"/>
        <v>5.485934355149967E-2</v>
      </c>
      <c r="AM9" s="1">
        <f t="shared" si="14"/>
        <v>0.86036863575633471</v>
      </c>
      <c r="AN9" s="1">
        <f t="shared" si="14"/>
        <v>1.1385381336393794E-4</v>
      </c>
      <c r="AO9" s="1">
        <f t="shared" si="14"/>
        <v>1.5652540486197984E-2</v>
      </c>
      <c r="AP9" s="1">
        <f t="shared" si="14"/>
        <v>2.5479618326138802E-3</v>
      </c>
      <c r="AQ9" s="1">
        <f t="shared" si="14"/>
        <v>1.5845927177600702E-5</v>
      </c>
      <c r="AR9" s="1">
        <f t="shared" si="14"/>
        <v>5.589991504750999E-2</v>
      </c>
      <c r="AS9" s="1">
        <f t="shared" si="14"/>
        <v>3.191427589510814E-3</v>
      </c>
      <c r="AT9" s="1">
        <f t="shared" si="14"/>
        <v>0.11740725550102352</v>
      </c>
      <c r="AU9" s="1">
        <f t="shared" si="14"/>
        <v>4.6995646212824524E-3</v>
      </c>
      <c r="AV9" s="1">
        <f t="shared" si="14"/>
        <v>6.4611560334846847E-4</v>
      </c>
      <c r="AW9" s="1">
        <f t="shared" si="14"/>
        <v>3.5257650091717516E-3</v>
      </c>
      <c r="AX9" s="1">
        <f t="shared" si="14"/>
        <v>1.7644077336284652E-6</v>
      </c>
      <c r="AY9" s="1">
        <f t="shared" si="14"/>
        <v>3.0170548210015058E-4</v>
      </c>
      <c r="AZ9" s="1">
        <f t="shared" si="14"/>
        <v>2.0639419000920649E-4</v>
      </c>
      <c r="BA9" s="1">
        <f t="shared" si="14"/>
        <v>2.0933164807236177E-4</v>
      </c>
      <c r="BB9" s="1">
        <f t="shared" si="14"/>
        <v>7.8794875912350538E-8</v>
      </c>
      <c r="BC9" s="1">
        <f t="shared" si="14"/>
        <v>2.6595631788231311E-4</v>
      </c>
      <c r="BD9" s="1">
        <f t="shared" si="14"/>
        <v>0.46077963553574253</v>
      </c>
      <c r="BE9" s="1">
        <f t="shared" si="14"/>
        <v>4.2111687720224126E-4</v>
      </c>
      <c r="BF9" s="1"/>
      <c r="BG9" s="1">
        <f t="shared" si="23"/>
        <v>5.3276778169876061E-2</v>
      </c>
      <c r="BH9" s="1">
        <f t="shared" si="15"/>
        <v>0.83554898735670513</v>
      </c>
      <c r="BI9" s="1">
        <f t="shared" si="15"/>
        <v>1.1056939375679376E-4</v>
      </c>
      <c r="BJ9" s="1">
        <f t="shared" si="15"/>
        <v>1.5201000837629918E-2</v>
      </c>
      <c r="BK9" s="1">
        <f t="shared" si="15"/>
        <v>2.4744590174333157E-3</v>
      </c>
      <c r="BL9" s="1">
        <f t="shared" si="15"/>
        <v>1.5388808769549425E-5</v>
      </c>
      <c r="BM9" s="1">
        <f t="shared" si="15"/>
        <v>5.4287331581088401E-2</v>
      </c>
      <c r="BN9" s="1">
        <f t="shared" si="15"/>
        <v>3.0993622731189589E-3</v>
      </c>
      <c r="BO9" s="1">
        <f t="shared" si="15"/>
        <v>0.11402032729374499</v>
      </c>
      <c r="BP9" s="1">
        <f t="shared" si="15"/>
        <v>4.5639930340766596E-3</v>
      </c>
      <c r="BQ9" s="1">
        <f t="shared" si="15"/>
        <v>6.2747666018601086E-4</v>
      </c>
      <c r="BR9" s="1">
        <f t="shared" si="15"/>
        <v>3.4240548302663658E-3</v>
      </c>
      <c r="BS9" s="1">
        <f t="shared" si="15"/>
        <v>1.7135086448399147E-6</v>
      </c>
      <c r="BT9" s="1">
        <f t="shared" si="15"/>
        <v>2.9300197563238666E-4</v>
      </c>
      <c r="BU9" s="1">
        <f t="shared" si="15"/>
        <v>2.0044019422779164E-4</v>
      </c>
      <c r="BV9" s="1">
        <f t="shared" si="15"/>
        <v>2.032929134089303E-4</v>
      </c>
      <c r="BW9" s="1">
        <f t="shared" si="15"/>
        <v>7.6521825693454772E-8</v>
      </c>
      <c r="BX9" s="1">
        <f t="shared" si="15"/>
        <v>2.5828409225114933E-4</v>
      </c>
      <c r="BY9" s="1">
        <f t="shared" si="15"/>
        <v>0.44748720707145634</v>
      </c>
      <c r="BZ9" s="1">
        <f t="shared" si="15"/>
        <v>4.0896862772761756E-4</v>
      </c>
      <c r="CA9" s="1"/>
      <c r="CB9" s="1">
        <f t="shared" si="24"/>
        <v>7.6019049483214904E-2</v>
      </c>
      <c r="CC9" s="1">
        <f t="shared" si="16"/>
        <v>1.1922199877212891</v>
      </c>
      <c r="CD9" s="1">
        <f t="shared" si="16"/>
        <v>1.5776817788278681E-4</v>
      </c>
      <c r="CE9" s="1">
        <f t="shared" si="16"/>
        <v>2.1689855778921029E-2</v>
      </c>
      <c r="CF9" s="1">
        <f t="shared" si="16"/>
        <v>3.5307319427361722E-3</v>
      </c>
      <c r="CG9" s="1">
        <f t="shared" si="16"/>
        <v>2.1957833328622074E-5</v>
      </c>
      <c r="CH9" s="1">
        <f t="shared" si="16"/>
        <v>7.7460978075958142E-2</v>
      </c>
      <c r="CI9" s="1">
        <f t="shared" si="16"/>
        <v>4.4223878038454536E-3</v>
      </c>
      <c r="CJ9" s="1">
        <f t="shared" si="16"/>
        <v>0.1626922122617484</v>
      </c>
      <c r="CK9" s="1">
        <f t="shared" si="16"/>
        <v>6.5122258555547494E-3</v>
      </c>
      <c r="CL9" s="1">
        <f t="shared" si="16"/>
        <v>8.9532777541742538E-4</v>
      </c>
      <c r="CM9" s="1">
        <f t="shared" si="16"/>
        <v>4.8856819521874897E-3</v>
      </c>
      <c r="CN9" s="1">
        <f t="shared" si="16"/>
        <v>2.4449544986872658E-6</v>
      </c>
      <c r="CO9" s="1">
        <f t="shared" si="16"/>
        <v>4.1807580055342429E-4</v>
      </c>
      <c r="CP9" s="1">
        <f t="shared" si="16"/>
        <v>2.8600214890703009E-4</v>
      </c>
      <c r="CQ9" s="1">
        <f t="shared" si="16"/>
        <v>2.9007260902196458E-4</v>
      </c>
      <c r="CR9" s="1">
        <f t="shared" si="16"/>
        <v>1.0918671612214379E-7</v>
      </c>
      <c r="CS9" s="1">
        <f t="shared" si="16"/>
        <v>3.6853788581136799E-4</v>
      </c>
      <c r="CT9" s="1">
        <f t="shared" si="16"/>
        <v>0.6385061804789276</v>
      </c>
      <c r="CU9" s="1">
        <f t="shared" si="16"/>
        <v>5.8354516576017228E-4</v>
      </c>
      <c r="CW9" s="12">
        <f t="shared" si="25"/>
        <v>0.12862664088443282</v>
      </c>
      <c r="CX9" s="12">
        <f t="shared" si="17"/>
        <v>2.017274002481829</v>
      </c>
      <c r="CY9" s="12">
        <f t="shared" si="17"/>
        <v>2.6694875689022257E-4</v>
      </c>
      <c r="CZ9" s="12">
        <f t="shared" si="17"/>
        <v>3.6699923362320218E-2</v>
      </c>
      <c r="DA9" s="12">
        <f t="shared" si="17"/>
        <v>5.9741103413532871E-3</v>
      </c>
      <c r="DB9" s="12">
        <f t="shared" si="17"/>
        <v>3.7153349869028871E-5</v>
      </c>
      <c r="DC9" s="12">
        <f t="shared" si="17"/>
        <v>0.13106642976025576</v>
      </c>
      <c r="DD9" s="12">
        <f t="shared" si="17"/>
        <v>7.482820316275127E-3</v>
      </c>
      <c r="DE9" s="12">
        <f t="shared" si="17"/>
        <v>0.27528037910953407</v>
      </c>
      <c r="DF9" s="12">
        <f t="shared" si="17"/>
        <v>1.1018892529900841E-2</v>
      </c>
      <c r="DG9" s="12">
        <f t="shared" si="17"/>
        <v>1.5149229702997461E-3</v>
      </c>
      <c r="DH9" s="12">
        <f t="shared" si="17"/>
        <v>8.2667286977632197E-3</v>
      </c>
      <c r="DI9" s="12">
        <f t="shared" si="17"/>
        <v>4.1369404960905805E-6</v>
      </c>
      <c r="DJ9" s="12">
        <f t="shared" si="17"/>
        <v>7.0739750399182247E-4</v>
      </c>
      <c r="DK9" s="12">
        <f t="shared" si="17"/>
        <v>4.8392469979203513E-4</v>
      </c>
      <c r="DL9" s="12">
        <f t="shared" si="17"/>
        <v>4.9081204730555138E-4</v>
      </c>
      <c r="DM9" s="12">
        <f t="shared" si="17"/>
        <v>1.8474738397109929E-7</v>
      </c>
      <c r="DN9" s="12">
        <f t="shared" si="17"/>
        <v>6.2357778231670409E-4</v>
      </c>
      <c r="DO9" s="12">
        <f t="shared" si="17"/>
        <v>1.0803726925984261</v>
      </c>
      <c r="DP9" s="12">
        <f t="shared" si="17"/>
        <v>9.8737691389647964E-4</v>
      </c>
      <c r="DR9" s="12">
        <f t="shared" si="26"/>
        <v>0.10972526778645962</v>
      </c>
      <c r="DS9" s="12">
        <f t="shared" si="18"/>
        <v>1.7208404775170532</v>
      </c>
      <c r="DT9" s="12">
        <f t="shared" si="18"/>
        <v>2.2772128412619657E-4</v>
      </c>
      <c r="DU9" s="12">
        <f t="shared" si="18"/>
        <v>3.130695858170772E-2</v>
      </c>
      <c r="DV9" s="12">
        <f t="shared" si="18"/>
        <v>5.0962293074247661E-3</v>
      </c>
      <c r="DW9" s="12">
        <f t="shared" si="18"/>
        <v>3.1693755162322672E-5</v>
      </c>
      <c r="DX9" s="12">
        <f t="shared" si="18"/>
        <v>0.11180653560082027</v>
      </c>
      <c r="DY9" s="12">
        <f t="shared" si="18"/>
        <v>6.3832380085159929E-3</v>
      </c>
      <c r="DZ9" s="12">
        <f t="shared" si="18"/>
        <v>0.23482859465552108</v>
      </c>
      <c r="EA9" s="12">
        <f t="shared" si="18"/>
        <v>9.3996929814865113E-3</v>
      </c>
      <c r="EB9" s="12">
        <f t="shared" si="18"/>
        <v>1.2923087118581205E-3</v>
      </c>
      <c r="EC9" s="12">
        <f t="shared" si="18"/>
        <v>7.0519529534713897E-3</v>
      </c>
      <c r="ED9" s="12">
        <f t="shared" si="18"/>
        <v>3.5290271177805824E-6</v>
      </c>
      <c r="EE9" s="12">
        <f t="shared" si="18"/>
        <v>6.0344715545136989E-4</v>
      </c>
      <c r="EF9" s="12">
        <f t="shared" si="18"/>
        <v>4.1281313814974603E-4</v>
      </c>
      <c r="EG9" s="12">
        <f t="shared" si="18"/>
        <v>4.1868840664049332E-4</v>
      </c>
      <c r="EH9" s="12">
        <f t="shared" si="18"/>
        <v>1.5759920370842959E-7</v>
      </c>
      <c r="EI9" s="12">
        <f t="shared" si="18"/>
        <v>5.3194453870456209E-4</v>
      </c>
      <c r="EJ9" s="12">
        <f t="shared" si="18"/>
        <v>0.9216145441522422</v>
      </c>
      <c r="EK9" s="12">
        <f t="shared" si="18"/>
        <v>8.422842697167201E-4</v>
      </c>
      <c r="EM9" s="12">
        <f t="shared" si="27"/>
        <v>0.11292583734407517</v>
      </c>
      <c r="EN9" s="12">
        <f t="shared" si="19"/>
        <v>1.771035567098173</v>
      </c>
      <c r="EO9" s="12">
        <f t="shared" si="19"/>
        <v>2.3436367219503997E-4</v>
      </c>
      <c r="EP9" s="12">
        <f t="shared" si="19"/>
        <v>3.2220149322541893E-2</v>
      </c>
      <c r="EQ9" s="12">
        <f t="shared" si="19"/>
        <v>5.2448809052656111E-3</v>
      </c>
      <c r="ER9" s="12">
        <f t="shared" si="19"/>
        <v>3.261822834872184E-5</v>
      </c>
      <c r="ES9" s="12">
        <f t="shared" si="19"/>
        <v>0.11506781353073937</v>
      </c>
      <c r="ET9" s="12">
        <f t="shared" si="19"/>
        <v>6.5694302836520205E-3</v>
      </c>
      <c r="EU9" s="12">
        <f t="shared" si="19"/>
        <v>0.24167829542612929</v>
      </c>
      <c r="EV9" s="12">
        <f t="shared" si="19"/>
        <v>9.6738720453829578E-3</v>
      </c>
      <c r="EW9" s="12">
        <f t="shared" si="19"/>
        <v>1.3300039848399459E-3</v>
      </c>
      <c r="EX9" s="12">
        <f t="shared" si="19"/>
        <v>7.2576509335259241E-3</v>
      </c>
      <c r="EY9" s="12">
        <f t="shared" si="19"/>
        <v>3.63196509176803E-6</v>
      </c>
      <c r="EZ9" s="12">
        <f t="shared" si="19"/>
        <v>6.2104906824985188E-4</v>
      </c>
      <c r="FA9" s="12">
        <f t="shared" si="19"/>
        <v>4.2485445907426749E-4</v>
      </c>
      <c r="FB9" s="12">
        <f t="shared" si="19"/>
        <v>4.3090110290866767E-4</v>
      </c>
      <c r="FC9" s="12">
        <f t="shared" si="19"/>
        <v>1.6219620514546685E-7</v>
      </c>
      <c r="FD9" s="12">
        <f t="shared" si="19"/>
        <v>5.4746079609234097E-4</v>
      </c>
      <c r="FE9" s="12">
        <f t="shared" si="19"/>
        <v>0.94849706185645877</v>
      </c>
      <c r="FF9" s="12">
        <f t="shared" si="19"/>
        <v>8.6685280754667698E-4</v>
      </c>
      <c r="FH9" s="12">
        <f>IFERROR(AL9*[1]Figure!$C$8+BG9*[1]Figure!$D$8+CB9*[1]Figure!$E$8,0)</f>
        <v>5.3847249234436484E-2</v>
      </c>
      <c r="FI9" s="12">
        <f>IFERROR(AM9*[1]Figure!$C$8+BH9*[1]Figure!$D$8+CC9*[1]Figure!$E$8,0)</f>
        <v>0.84449578437941375</v>
      </c>
      <c r="FJ9" s="12">
        <f>IFERROR(AN9*[1]Figure!$C$8+BI9*[1]Figure!$D$8+CD9*[1]Figure!$E$8,0)</f>
        <v>1.1175333621598517E-4</v>
      </c>
      <c r="FK9" s="12">
        <f>IFERROR(AO9*[1]Figure!$C$8+BJ9*[1]Figure!$D$8+CE9*[1]Figure!$E$8,0)</f>
        <v>1.5363768396557302E-2</v>
      </c>
      <c r="FL9" s="12">
        <f>IFERROR(AP9*[1]Figure!$C$8+BK9*[1]Figure!$D$8+CF9*[1]Figure!$E$8,0)</f>
        <v>2.5009547500653702E-3</v>
      </c>
      <c r="FM9" s="12">
        <f>IFERROR(AQ9*[1]Figure!$C$8+BL9*[1]Figure!$D$8+CG9*[1]Figure!$E$8,0)</f>
        <v>1.5553587317026334E-5</v>
      </c>
      <c r="FN9" s="12">
        <f>IFERROR(AR9*[1]Figure!$C$8+BM9*[1]Figure!$D$8+CH9*[1]Figure!$E$8,0)</f>
        <v>5.4868623335264315E-2</v>
      </c>
      <c r="FO9" s="12">
        <f>IFERROR(AS9*[1]Figure!$C$8+BN9*[1]Figure!$D$8+CI9*[1]Figure!$E$8,0)</f>
        <v>3.132549274212886E-3</v>
      </c>
      <c r="FP9" s="12">
        <f>IFERROR(AT9*[1]Figure!$C$8+BO9*[1]Figure!$D$8+CJ9*[1]Figure!$E$8,0)</f>
        <v>0.11524122126907865</v>
      </c>
      <c r="FQ9" s="12">
        <f>IFERROR(AU9*[1]Figure!$C$8+BP9*[1]Figure!$D$8+CK9*[1]Figure!$E$8,0)</f>
        <v>4.6128628429170935E-3</v>
      </c>
      <c r="FR9" s="12">
        <f>IFERROR(AV9*[1]Figure!$C$8+BQ9*[1]Figure!$D$8+CL9*[1]Figure!$E$8,0)</f>
        <v>6.3419548385777584E-4</v>
      </c>
      <c r="FS9" s="12">
        <f>IFERROR(AW9*[1]Figure!$C$8+BR9*[1]Figure!$D$8+CM9*[1]Figure!$E$8,0)</f>
        <v>3.4607185376307075E-3</v>
      </c>
      <c r="FT9" s="12">
        <f>IFERROR(AX9*[1]Figure!$C$8+BS9*[1]Figure!$D$8+CN9*[1]Figure!$E$8,0)</f>
        <v>1.7318563590661478E-6</v>
      </c>
      <c r="FU9" s="12">
        <f>IFERROR(AY9*[1]Figure!$C$8+BT9*[1]Figure!$D$8+CO9*[1]Figure!$E$8,0)</f>
        <v>2.9613934907535934E-4</v>
      </c>
      <c r="FV9" s="12">
        <f>IFERROR(AZ9*[1]Figure!$C$8+BU9*[1]Figure!$D$8+CP9*[1]Figure!$E$8,0)</f>
        <v>2.0258644508810509E-4</v>
      </c>
      <c r="FW9" s="12">
        <f>IFERROR(BA9*[1]Figure!$C$8+BV9*[1]Figure!$D$8+CQ9*[1]Figure!$E$8,0)</f>
        <v>2.0546971029331015E-4</v>
      </c>
      <c r="FX9" s="12">
        <f>IFERROR(BB9*[1]Figure!$C$8+BW9*[1]Figure!$D$8+CR9*[1]Figure!$E$8,0)</f>
        <v>7.7341197451001016E-8</v>
      </c>
      <c r="FY9" s="12">
        <f>IFERROR(BC9*[1]Figure!$C$8+BX9*[1]Figure!$D$8+CS9*[1]Figure!$E$8,0)</f>
        <v>2.6104971746586711E-4</v>
      </c>
      <c r="FZ9" s="12">
        <f>IFERROR(BD9*[1]Figure!$C$8+BY9*[1]Figure!$D$8+CT9*[1]Figure!$E$8,0)</f>
        <v>0.45227876001749323</v>
      </c>
      <c r="GA9" s="12">
        <f>IFERROR(BE9*[1]Figure!$C$8+BZ9*[1]Figure!$D$8+CU9*[1]Figure!$E$8,0)</f>
        <v>4.1334773578268201E-4</v>
      </c>
      <c r="GC9" s="12">
        <f>IFERROR(CW9*[1]Figure!$F$8+DR9*[1]Figure!$G$8+EM9*[1]Figure!$H$8,0)</f>
        <v>0.11397550052411831</v>
      </c>
      <c r="GD9" s="12">
        <f>IFERROR(CX9*[1]Figure!$F$8+DS9*[1]Figure!$G$8+EN9*[1]Figure!$H$8,0)</f>
        <v>1.7874976174938286</v>
      </c>
      <c r="GE9" s="12">
        <f>IFERROR(CY9*[1]Figure!$F$8+DT9*[1]Figure!$G$8+EO9*[1]Figure!$H$8,0)</f>
        <v>2.3654211889270125E-4</v>
      </c>
      <c r="GF9" s="12">
        <f>IFERROR(CZ9*[1]Figure!$F$8+DU9*[1]Figure!$G$8+EP9*[1]Figure!$H$8,0)</f>
        <v>3.251964060987516E-2</v>
      </c>
      <c r="GG9" s="12">
        <f>IFERROR(DA9*[1]Figure!$F$8+DV9*[1]Figure!$G$8+EQ9*[1]Figure!$H$8,0)</f>
        <v>5.2936328870923591E-3</v>
      </c>
      <c r="GH9" s="12">
        <f>IFERROR(DB9*[1]Figure!$F$8+DW9*[1]Figure!$G$8+ER9*[1]Figure!$H$8,0)</f>
        <v>3.2921419842370653E-5</v>
      </c>
      <c r="GI9" s="12">
        <f>IFERROR(DC9*[1]Figure!$F$8+DX9*[1]Figure!$G$8+ES9*[1]Figure!$H$8,0)</f>
        <v>0.11613738671179336</v>
      </c>
      <c r="GJ9" s="12">
        <f>IFERROR(DD9*[1]Figure!$F$8+DY9*[1]Figure!$G$8+ET9*[1]Figure!$H$8,0)</f>
        <v>6.6304941574721393E-3</v>
      </c>
      <c r="GK9" s="12">
        <f>IFERROR(DE9*[1]Figure!$F$8+DZ9*[1]Figure!$G$8+EU9*[1]Figure!$H$8,0)</f>
        <v>0.2439247326816836</v>
      </c>
      <c r="GL9" s="12">
        <f>IFERROR(DF9*[1]Figure!$F$8+EA9*[1]Figure!$G$8+EV9*[1]Figure!$H$8,0)</f>
        <v>9.7637921870733623E-3</v>
      </c>
      <c r="GM9" s="12">
        <f>IFERROR(DG9*[1]Figure!$F$8+EB9*[1]Figure!$G$8+EW9*[1]Figure!$H$8,0)</f>
        <v>1.3423665782466565E-3</v>
      </c>
      <c r="GN9" s="12">
        <f>IFERROR(DH9*[1]Figure!$F$8+EC9*[1]Figure!$G$8+EX9*[1]Figure!$H$8,0)</f>
        <v>7.3251119250731141E-3</v>
      </c>
      <c r="GO9" s="12">
        <f>IFERROR(DI9*[1]Figure!$F$8+ED9*[1]Figure!$G$8+EY9*[1]Figure!$H$8,0)</f>
        <v>3.6657247708432007E-6</v>
      </c>
      <c r="GP9" s="12">
        <f>IFERROR(DJ9*[1]Figure!$F$8+EE9*[1]Figure!$G$8+EZ9*[1]Figure!$H$8,0)</f>
        <v>6.268218157031713E-4</v>
      </c>
      <c r="GQ9" s="12">
        <f>IFERROR(DK9*[1]Figure!$F$8+EF9*[1]Figure!$G$8+FA9*[1]Figure!$H$8,0)</f>
        <v>4.2880354719312399E-4</v>
      </c>
      <c r="GR9" s="12">
        <f>IFERROR(DL9*[1]Figure!$F$8+EG9*[1]Figure!$G$8+FB9*[1]Figure!$H$8,0)</f>
        <v>4.3490639552018126E-4</v>
      </c>
      <c r="GS9" s="12">
        <f>IFERROR(DM9*[1]Figure!$F$8+EH9*[1]Figure!$G$8+FC9*[1]Figure!$H$8,0)</f>
        <v>1.6370384403916996E-7</v>
      </c>
      <c r="GT9" s="12">
        <f>IFERROR(DN9*[1]Figure!$F$8+EI9*[1]Figure!$G$8+FD9*[1]Figure!$H$8,0)</f>
        <v>5.5254952913776729E-4</v>
      </c>
      <c r="GU9" s="12">
        <f>IFERROR(DO9*[1]Figure!$F$8+EJ9*[1]Figure!$G$8+FE9*[1]Figure!$H$8,0)</f>
        <v>0.95731348921821746</v>
      </c>
      <c r="GV9" s="12">
        <f>IFERROR(DP9*[1]Figure!$F$8+EK9*[1]Figure!$G$8+FF9*[1]Figure!$H$8,0)</f>
        <v>8.7491033889644564E-4</v>
      </c>
      <c r="GX9" s="12">
        <f>IFERROR(FH9*[1]Figure!$F$10+GC9*[1]Figure!$F$11,0)</f>
        <v>5.737505229235907E-2</v>
      </c>
      <c r="GY9" s="12">
        <f>IFERROR(FI9*[1]Figure!$F$10+GD9*[1]Figure!$F$11,0)</f>
        <v>0.89982293391616597</v>
      </c>
      <c r="GZ9" s="12">
        <f>IFERROR(FJ9*[1]Figure!$F$10+GE9*[1]Figure!$F$11,0)</f>
        <v>1.1907485712635465E-4</v>
      </c>
      <c r="HA9" s="12">
        <f>IFERROR(FK9*[1]Figure!$F$10+GF9*[1]Figure!$F$11,0)</f>
        <v>1.6370325832659849E-2</v>
      </c>
      <c r="HB9" s="12">
        <f>IFERROR(FL9*[1]Figure!$F$10+GG9*[1]Figure!$F$11,0)</f>
        <v>2.664804824868527E-3</v>
      </c>
      <c r="HC9" s="12">
        <f>IFERROR(FM9*[1]Figure!$F$10+GH9*[1]Figure!$F$11,0)</f>
        <v>1.6572580741551741E-5</v>
      </c>
      <c r="HD9" s="12">
        <f>IFERROR(FN9*[1]Figure!$F$10+GI9*[1]Figure!$F$11,0)</f>
        <v>5.8463341727348093E-2</v>
      </c>
      <c r="HE9" s="12">
        <f>IFERROR(FO9*[1]Figure!$F$10+GJ9*[1]Figure!$F$11,0)</f>
        <v>3.3377782704156118E-3</v>
      </c>
      <c r="HF9" s="12">
        <f>IFERROR(FP9*[1]Figure!$F$10+GK9*[1]Figure!$F$11,0)</f>
        <v>0.12279125100266425</v>
      </c>
      <c r="HG9" s="12">
        <f>IFERROR(FQ9*[1]Figure!$F$10+GL9*[1]Figure!$F$11,0)</f>
        <v>4.9150745969877788E-3</v>
      </c>
      <c r="HH9" s="12">
        <f>IFERROR(FR9*[1]Figure!$F$10+GM9*[1]Figure!$F$11,0)</f>
        <v>6.7574480715808921E-4</v>
      </c>
      <c r="HI9" s="12">
        <f>IFERROR(FS9*[1]Figure!$F$10+GN9*[1]Figure!$F$11,0)</f>
        <v>3.6874475463217452E-3</v>
      </c>
      <c r="HJ9" s="12">
        <f>IFERROR(FT9*[1]Figure!$F$10+GO9*[1]Figure!$F$11,0)</f>
        <v>1.845318945294025E-6</v>
      </c>
      <c r="HK9" s="12">
        <f>IFERROR(FU9*[1]Figure!$F$10+GP9*[1]Figure!$F$11,0)</f>
        <v>3.1554092141363832E-4</v>
      </c>
      <c r="HL9" s="12">
        <f>IFERROR(FV9*[1]Figure!$F$10+GQ9*[1]Figure!$F$11,0)</f>
        <v>2.1585889801070354E-4</v>
      </c>
      <c r="HM9" s="12">
        <f>IFERROR(FW9*[1]Figure!$F$10+GR9*[1]Figure!$F$11,0)</f>
        <v>2.189310603639029E-4</v>
      </c>
      <c r="HN9" s="12">
        <f>IFERROR(FX9*[1]Figure!$F$10+GS9*[1]Figure!$F$11,0)</f>
        <v>8.2408206755100172E-8</v>
      </c>
      <c r="HO9" s="12">
        <f>IFERROR(FY9*[1]Figure!$F$10+GT9*[1]Figure!$F$11,0)</f>
        <v>2.7815239224757089E-4</v>
      </c>
      <c r="HP9" s="12">
        <f>IFERROR(FZ9*[1]Figure!$F$10+GU9*[1]Figure!$F$11,0)</f>
        <v>0.48190980738402728</v>
      </c>
      <c r="HQ9" s="12">
        <f>IFERROR(GA9*[1]Figure!$F$10+GV9*[1]Figure!$F$11,0)</f>
        <v>4.404282167173881E-4</v>
      </c>
    </row>
    <row r="10" spans="1:225" x14ac:dyDescent="0.2">
      <c r="A10" s="1"/>
      <c r="B10" s="4"/>
      <c r="C10" s="1" t="str">
        <f t="shared" si="20"/>
        <v>EG</v>
      </c>
      <c r="D10" s="1" t="str">
        <f t="shared" si="20"/>
        <v>GLO</v>
      </c>
      <c r="E10" s="2">
        <f t="shared" si="20"/>
        <v>1</v>
      </c>
      <c r="F10" s="1"/>
      <c r="G10" s="1">
        <f t="shared" si="20"/>
        <v>103.03421841811554</v>
      </c>
      <c r="H10" s="1">
        <f t="shared" si="20"/>
        <v>96.992423228843919</v>
      </c>
      <c r="I10" s="1">
        <f t="shared" si="20"/>
        <v>158.24022346368716</v>
      </c>
      <c r="J10" s="1">
        <f t="shared" si="20"/>
        <v>456.08757348469481</v>
      </c>
      <c r="K10" s="1">
        <f t="shared" si="20"/>
        <v>477.68533423868553</v>
      </c>
      <c r="L10" s="1">
        <f t="shared" si="20"/>
        <v>772.58064516129036</v>
      </c>
      <c r="M10" s="1" t="str">
        <f t="shared" si="20"/>
        <v>g/kWh</v>
      </c>
      <c r="N10" s="1" t="str">
        <f>'[1]Unit factor_selected'!D9</f>
        <v>market for ethylene glycol | ethylene glycol | Cutoff</v>
      </c>
      <c r="O10" s="1">
        <f t="shared" si="21"/>
        <v>1</v>
      </c>
      <c r="P10" s="1" t="str">
        <f t="shared" si="21"/>
        <v>kg</v>
      </c>
      <c r="Q10" s="1">
        <f>'[1]Unit factor_selected'!J9</f>
        <v>2.022135075</v>
      </c>
      <c r="R10" s="1">
        <f>'[1]Unit factor_selected'!K9</f>
        <v>54.676732090000002</v>
      </c>
      <c r="S10" s="1">
        <f>'[1]Unit factor_selected'!L9</f>
        <v>2.8721770000000001E-3</v>
      </c>
      <c r="T10" s="1">
        <f>'[1]Unit factor_selected'!M9</f>
        <v>1.099003518</v>
      </c>
      <c r="U10" s="1">
        <f>'[1]Unit factor_selected'!N9</f>
        <v>8.1093848999999996E-2</v>
      </c>
      <c r="V10" s="1">
        <f>'[1]Unit factor_selected'!O9</f>
        <v>5.5279400000000001E-4</v>
      </c>
      <c r="W10" s="1">
        <f>'[1]Unit factor_selected'!P9</f>
        <v>2.0720593919999999</v>
      </c>
      <c r="X10" s="1">
        <f>'[1]Unit factor_selected'!Q9</f>
        <v>9.6931059999999999E-2</v>
      </c>
      <c r="Y10" s="1">
        <f>'[1]Unit factor_selected'!R9</f>
        <v>1.669757417</v>
      </c>
      <c r="Z10" s="1">
        <f>'[1]Unit factor_selected'!S9</f>
        <v>0.105021431</v>
      </c>
      <c r="AA10" s="1">
        <f>'[1]Unit factor_selected'!T9</f>
        <v>1.4191204000000001E-2</v>
      </c>
      <c r="AB10" s="1">
        <f>'[1]Unit factor_selected'!U9</f>
        <v>0.10636509199999999</v>
      </c>
      <c r="AC10" s="1">
        <f>'[1]Unit factor_selected'!V9</f>
        <v>3.82E-5</v>
      </c>
      <c r="AD10" s="1">
        <f>'[1]Unit factor_selected'!W9</f>
        <v>5.5586330000000003E-3</v>
      </c>
      <c r="AE10" s="1">
        <f>'[1]Unit factor_selected'!X9</f>
        <v>4.3236009999999998E-3</v>
      </c>
      <c r="AF10" s="1">
        <f>'[1]Unit factor_selected'!Y9</f>
        <v>4.5468050000000001E-3</v>
      </c>
      <c r="AG10" s="1">
        <f>'[1]Unit factor_selected'!Z9</f>
        <v>4.0999999999999999E-7</v>
      </c>
      <c r="AH10" s="1">
        <f>'[1]Unit factor_selected'!AA9</f>
        <v>5.8340270000000003E-3</v>
      </c>
      <c r="AI10" s="1">
        <f>'[1]Unit factor_selected'!AB9</f>
        <v>6.2447150709999999</v>
      </c>
      <c r="AJ10" s="1">
        <f>'[1]Unit factor_selected'!AC9</f>
        <v>2.7290313E-2</v>
      </c>
      <c r="AK10" s="1"/>
      <c r="AL10" s="1">
        <f t="shared" si="22"/>
        <v>0.20834910698848244</v>
      </c>
      <c r="AM10" s="1">
        <f t="shared" si="14"/>
        <v>5.6335743565498468</v>
      </c>
      <c r="AN10" s="1">
        <f t="shared" si="14"/>
        <v>2.9593251235348787E-4</v>
      </c>
      <c r="AO10" s="1">
        <f t="shared" si="14"/>
        <v>0.11323496851588936</v>
      </c>
      <c r="AP10" s="1">
        <f t="shared" si="14"/>
        <v>8.3554413502316804E-3</v>
      </c>
      <c r="AQ10" s="1">
        <f t="shared" si="14"/>
        <v>5.695669773622376E-5</v>
      </c>
      <c r="AR10" s="1">
        <f t="shared" si="14"/>
        <v>0.21349301997063566</v>
      </c>
      <c r="AS10" s="1">
        <f t="shared" si="14"/>
        <v>9.9872160075394623E-3</v>
      </c>
      <c r="AT10" s="1">
        <f t="shared" si="14"/>
        <v>0.17204215040844642</v>
      </c>
      <c r="AU10" s="1">
        <f t="shared" si="14"/>
        <v>1.0820801060237049E-2</v>
      </c>
      <c r="AV10" s="1">
        <f t="shared" si="14"/>
        <v>1.462179612552035E-3</v>
      </c>
      <c r="AW10" s="1">
        <f t="shared" si="14"/>
        <v>1.0959244121190953E-2</v>
      </c>
      <c r="AX10" s="1">
        <f t="shared" si="14"/>
        <v>3.9359071435720133E-6</v>
      </c>
      <c r="AY10" s="1">
        <f t="shared" si="14"/>
        <v>5.727294066281449E-4</v>
      </c>
      <c r="AZ10" s="1">
        <f t="shared" si="14"/>
        <v>4.4547884978678274E-4</v>
      </c>
      <c r="BA10" s="1">
        <f t="shared" si="14"/>
        <v>4.6847649947457981E-4</v>
      </c>
      <c r="BB10" s="1">
        <f t="shared" si="14"/>
        <v>4.2244029551427373E-8</v>
      </c>
      <c r="BC10" s="1">
        <f t="shared" si="14"/>
        <v>6.011044121751834E-4</v>
      </c>
      <c r="BD10" s="1">
        <f t="shared" si="14"/>
        <v>0.64341933658431183</v>
      </c>
      <c r="BE10" s="1">
        <f t="shared" si="14"/>
        <v>2.8118360703407379E-3</v>
      </c>
      <c r="BF10" s="1"/>
      <c r="BG10" s="1">
        <f t="shared" si="23"/>
        <v>0.19613178102029005</v>
      </c>
      <c r="BH10" s="1">
        <f t="shared" si="15"/>
        <v>5.3032287396433926</v>
      </c>
      <c r="BI10" s="1">
        <f t="shared" si="15"/>
        <v>2.7857940717215124E-4</v>
      </c>
      <c r="BJ10" s="1">
        <f t="shared" si="15"/>
        <v>0.10659501434784439</v>
      </c>
      <c r="BK10" s="1">
        <f t="shared" si="15"/>
        <v>7.8654889234639619E-3</v>
      </c>
      <c r="BL10" s="1">
        <f t="shared" si="15"/>
        <v>5.3616829606365548E-5</v>
      </c>
      <c r="BM10" s="1">
        <f t="shared" si="15"/>
        <v>0.200974061504165</v>
      </c>
      <c r="BN10" s="1">
        <f t="shared" si="15"/>
        <v>9.4015783955404639E-3</v>
      </c>
      <c r="BO10" s="1">
        <f t="shared" si="15"/>
        <v>0.16195381807916523</v>
      </c>
      <c r="BP10" s="1">
        <f t="shared" si="15"/>
        <v>1.0186283083650828E-2</v>
      </c>
      <c r="BQ10" s="1">
        <f t="shared" si="15"/>
        <v>1.3764392644948628E-3</v>
      </c>
      <c r="BR10" s="1">
        <f t="shared" si="15"/>
        <v>1.031660802003892E-2</v>
      </c>
      <c r="BS10" s="1">
        <f t="shared" si="15"/>
        <v>3.7051105673418377E-6</v>
      </c>
      <c r="BT10" s="1">
        <f t="shared" si="15"/>
        <v>5.3914528450981847E-4</v>
      </c>
      <c r="BU10" s="1">
        <f t="shared" si="15"/>
        <v>4.193565380646528E-4</v>
      </c>
      <c r="BV10" s="1">
        <f t="shared" si="15"/>
        <v>4.4100563489902372E-4</v>
      </c>
      <c r="BW10" s="1">
        <f t="shared" si="15"/>
        <v>3.976689352382601E-8</v>
      </c>
      <c r="BX10" s="1">
        <f t="shared" si="15"/>
        <v>5.6585641591250268E-4</v>
      </c>
      <c r="BY10" s="1">
        <f t="shared" si="15"/>
        <v>0.6056900471099721</v>
      </c>
      <c r="BZ10" s="1">
        <f t="shared" si="15"/>
        <v>2.6469535885436215E-3</v>
      </c>
      <c r="CA10" s="1"/>
      <c r="CB10" s="1">
        <f t="shared" si="24"/>
        <v>0.31998310614175979</v>
      </c>
      <c r="CC10" s="1">
        <f t="shared" si="16"/>
        <v>8.6520583041857542</v>
      </c>
      <c r="CD10" s="1">
        <f t="shared" si="16"/>
        <v>4.5449393030726258E-4</v>
      </c>
      <c r="CE10" s="1">
        <f t="shared" si="16"/>
        <v>0.17390656227569831</v>
      </c>
      <c r="CF10" s="1">
        <f t="shared" si="16"/>
        <v>1.2832308787290502E-2</v>
      </c>
      <c r="CG10" s="1">
        <f t="shared" si="16"/>
        <v>8.7474246089385479E-5</v>
      </c>
      <c r="CH10" s="1">
        <f t="shared" si="16"/>
        <v>0.32788314122011175</v>
      </c>
      <c r="CI10" s="1">
        <f t="shared" si="16"/>
        <v>1.5338392594972067E-2</v>
      </c>
      <c r="CJ10" s="1">
        <f t="shared" si="16"/>
        <v>0.26422278679622907</v>
      </c>
      <c r="CK10" s="1">
        <f t="shared" si="16"/>
        <v>1.6618614709916203E-2</v>
      </c>
      <c r="CL10" s="1">
        <f t="shared" si="16"/>
        <v>2.2456192921787711E-3</v>
      </c>
      <c r="CM10" s="1">
        <f t="shared" si="16"/>
        <v>1.6831235926815642E-2</v>
      </c>
      <c r="CN10" s="1">
        <f t="shared" si="16"/>
        <v>6.0447765363128496E-6</v>
      </c>
      <c r="CO10" s="1">
        <f t="shared" si="16"/>
        <v>8.7959932807262582E-4</v>
      </c>
      <c r="CP10" s="1">
        <f t="shared" si="16"/>
        <v>6.8416758840782123E-4</v>
      </c>
      <c r="CQ10" s="1">
        <f t="shared" si="16"/>
        <v>7.1948743924581007E-4</v>
      </c>
      <c r="CR10" s="1">
        <f t="shared" si="16"/>
        <v>6.4878491620111737E-8</v>
      </c>
      <c r="CS10" s="1">
        <f t="shared" si="16"/>
        <v>9.2317773617318444E-4</v>
      </c>
      <c r="CT10" s="1">
        <f t="shared" si="16"/>
        <v>0.98816510830209503</v>
      </c>
      <c r="CU10" s="1">
        <f t="shared" si="16"/>
        <v>4.3184252275139667E-3</v>
      </c>
      <c r="CW10" s="12">
        <f t="shared" si="25"/>
        <v>0.92227067961504139</v>
      </c>
      <c r="CX10" s="12">
        <f t="shared" si="17"/>
        <v>24.937378065000846</v>
      </c>
      <c r="CY10" s="12">
        <f t="shared" si="17"/>
        <v>1.3099642385485503E-3</v>
      </c>
      <c r="CZ10" s="12">
        <f t="shared" si="17"/>
        <v>0.50124184777576308</v>
      </c>
      <c r="DA10" s="12">
        <f t="shared" si="17"/>
        <v>3.6985896814944241E-2</v>
      </c>
      <c r="DB10" s="12">
        <f t="shared" si="17"/>
        <v>2.5212247409689837E-4</v>
      </c>
      <c r="DC10" s="12">
        <f t="shared" si="17"/>
        <v>0.94504054021345196</v>
      </c>
      <c r="DD10" s="12">
        <f t="shared" si="17"/>
        <v>4.4209051950699359E-2</v>
      </c>
      <c r="DE10" s="12">
        <f t="shared" si="17"/>
        <v>0.76155560862760174</v>
      </c>
      <c r="DF10" s="12">
        <f t="shared" si="17"/>
        <v>4.7898969628680302E-2</v>
      </c>
      <c r="DG10" s="12">
        <f t="shared" si="17"/>
        <v>6.4724317971862951E-3</v>
      </c>
      <c r="DH10" s="12">
        <f t="shared" si="17"/>
        <v>4.8511796713756321E-2</v>
      </c>
      <c r="DI10" s="12">
        <f t="shared" si="17"/>
        <v>1.742254530711534E-5</v>
      </c>
      <c r="DJ10" s="12">
        <f t="shared" si="17"/>
        <v>2.5352234368619499E-3</v>
      </c>
      <c r="DK10" s="12">
        <f t="shared" si="17"/>
        <v>1.9719406888059998E-3</v>
      </c>
      <c r="DL10" s="12">
        <f t="shared" si="17"/>
        <v>2.0737412595580778E-3</v>
      </c>
      <c r="DM10" s="12">
        <f t="shared" si="17"/>
        <v>1.8699590512872486E-7</v>
      </c>
      <c r="DN10" s="12">
        <f t="shared" si="17"/>
        <v>2.6608272180741938E-3</v>
      </c>
      <c r="DO10" s="12">
        <f t="shared" si="17"/>
        <v>2.8481369438356938</v>
      </c>
      <c r="DP10" s="12">
        <f t="shared" si="17"/>
        <v>1.2446772635807821E-2</v>
      </c>
      <c r="DR10" s="12">
        <f t="shared" si="26"/>
        <v>0.96594426917714449</v>
      </c>
      <c r="DS10" s="12">
        <f t="shared" si="18"/>
        <v>26.118273043490714</v>
      </c>
      <c r="DT10" s="12">
        <f t="shared" si="18"/>
        <v>1.3719968302376652E-3</v>
      </c>
      <c r="DU10" s="12">
        <f t="shared" si="18"/>
        <v>0.52497786282532122</v>
      </c>
      <c r="DV10" s="12">
        <f t="shared" si="18"/>
        <v>3.8737342364266493E-2</v>
      </c>
      <c r="DW10" s="12">
        <f t="shared" si="18"/>
        <v>2.6406158665513994E-4</v>
      </c>
      <c r="DX10" s="12">
        <f t="shared" si="18"/>
        <v>0.98979238322992746</v>
      </c>
      <c r="DY10" s="12">
        <f t="shared" si="18"/>
        <v>4.630254579421008E-2</v>
      </c>
      <c r="DZ10" s="12">
        <f t="shared" si="18"/>
        <v>0.79761862983716925</v>
      </c>
      <c r="EA10" s="12">
        <f t="shared" si="18"/>
        <v>5.016719736946005E-2</v>
      </c>
      <c r="EB10" s="12">
        <f t="shared" si="18"/>
        <v>6.7789300259893711E-3</v>
      </c>
      <c r="EC10" s="12">
        <f t="shared" si="18"/>
        <v>5.0809044523348536E-2</v>
      </c>
      <c r="ED10" s="12">
        <f t="shared" si="18"/>
        <v>1.8247579767917787E-5</v>
      </c>
      <c r="EE10" s="12">
        <f t="shared" si="18"/>
        <v>2.6552774625151873E-3</v>
      </c>
      <c r="EF10" s="12">
        <f t="shared" si="18"/>
        <v>2.065320788799715E-3</v>
      </c>
      <c r="EG10" s="12">
        <f t="shared" si="18"/>
        <v>2.1719420661431266E-3</v>
      </c>
      <c r="EH10" s="12">
        <f t="shared" si="18"/>
        <v>1.9585098703786105E-7</v>
      </c>
      <c r="EI10" s="12">
        <f t="shared" si="18"/>
        <v>2.7868291374525162E-3</v>
      </c>
      <c r="EJ10" s="12">
        <f t="shared" si="18"/>
        <v>2.9830088059159916</v>
      </c>
      <c r="EK10" s="12">
        <f t="shared" si="18"/>
        <v>1.3036182286883346E-2</v>
      </c>
      <c r="EM10" s="12">
        <f t="shared" si="27"/>
        <v>1.5622624208467741</v>
      </c>
      <c r="EN10" s="12">
        <f t="shared" si="19"/>
        <v>42.242184953403225</v>
      </c>
      <c r="EO10" s="12">
        <f t="shared" si="19"/>
        <v>2.2189883596774192E-3</v>
      </c>
      <c r="EP10" s="12">
        <f t="shared" si="19"/>
        <v>0.84906884697096774</v>
      </c>
      <c r="EQ10" s="12">
        <f t="shared" si="19"/>
        <v>6.2651538179032254E-2</v>
      </c>
      <c r="ER10" s="12">
        <f t="shared" si="19"/>
        <v>4.2707794516129032E-4</v>
      </c>
      <c r="ES10" s="12">
        <f t="shared" si="19"/>
        <v>1.6008329818838709</v>
      </c>
      <c r="ET10" s="12">
        <f t="shared" si="19"/>
        <v>7.4887060870967748E-2</v>
      </c>
      <c r="EU10" s="12">
        <f t="shared" si="19"/>
        <v>1.2900222624887097</v>
      </c>
      <c r="EV10" s="12">
        <f t="shared" si="19"/>
        <v>8.1137524917741941E-2</v>
      </c>
      <c r="EW10" s="12">
        <f t="shared" si="19"/>
        <v>1.0963849541935484E-2</v>
      </c>
      <c r="EX10" s="12">
        <f t="shared" si="19"/>
        <v>8.2175611400000001E-2</v>
      </c>
      <c r="EY10" s="12">
        <f t="shared" si="19"/>
        <v>2.951258064516129E-5</v>
      </c>
      <c r="EZ10" s="12">
        <f t="shared" si="19"/>
        <v>4.2944922693548392E-3</v>
      </c>
      <c r="FA10" s="12">
        <f t="shared" si="19"/>
        <v>3.3403304499999998E-3</v>
      </c>
      <c r="FB10" s="12">
        <f t="shared" si="19"/>
        <v>3.5127735403225808E-3</v>
      </c>
      <c r="FC10" s="12">
        <f t="shared" si="19"/>
        <v>3.1675806451612905E-7</v>
      </c>
      <c r="FD10" s="12">
        <f t="shared" si="19"/>
        <v>4.5072563435483871E-3</v>
      </c>
      <c r="FE10" s="12">
        <f t="shared" si="19"/>
        <v>4.8245459984016126</v>
      </c>
      <c r="FF10" s="12">
        <f t="shared" si="19"/>
        <v>2.108396762419355E-2</v>
      </c>
      <c r="FH10" s="12">
        <f>IFERROR(AL10*[1]Figure!$C$8+BG10*[1]Figure!$D$8+CB10*[1]Figure!$E$8,0)</f>
        <v>0.19990356565735753</v>
      </c>
      <c r="FI10" s="12">
        <f>IFERROR(AM10*[1]Figure!$C$8+BH10*[1]Figure!$D$8+CC10*[1]Figure!$E$8,0)</f>
        <v>5.4052144381517477</v>
      </c>
      <c r="FJ10" s="12">
        <f>IFERROR(AN10*[1]Figure!$C$8+BI10*[1]Figure!$D$8+CD10*[1]Figure!$E$8,0)</f>
        <v>2.8393673132792686E-4</v>
      </c>
      <c r="FK10" s="12">
        <f>IFERROR(AO10*[1]Figure!$C$8+BJ10*[1]Figure!$D$8+CE10*[1]Figure!$E$8,0)</f>
        <v>0.10864492913173961</v>
      </c>
      <c r="FL10" s="12">
        <f>IFERROR(AP10*[1]Figure!$C$8+BK10*[1]Figure!$D$8+CF10*[1]Figure!$E$8,0)</f>
        <v>8.0167491125583377E-3</v>
      </c>
      <c r="FM10" s="12">
        <f>IFERROR(AQ10*[1]Figure!$C$8+BL10*[1]Figure!$D$8+CG10*[1]Figure!$E$8,0)</f>
        <v>5.4647927846260869E-5</v>
      </c>
      <c r="FN10" s="12">
        <f>IFERROR(AR10*[1]Figure!$C$8+BM10*[1]Figure!$D$8+CH10*[1]Figure!$E$8,0)</f>
        <v>0.20483896740410198</v>
      </c>
      <c r="FO10" s="12">
        <f>IFERROR(AS10*[1]Figure!$C$8+BN10*[1]Figure!$D$8+CI10*[1]Figure!$E$8,0)</f>
        <v>9.5823789204325365E-3</v>
      </c>
      <c r="FP10" s="12">
        <f>IFERROR(AT10*[1]Figure!$C$8+BO10*[1]Figure!$D$8+CJ10*[1]Figure!$E$8,0)</f>
        <v>0.16506833077959404</v>
      </c>
      <c r="FQ10" s="12">
        <f>IFERROR(AU10*[1]Figure!$C$8+BP10*[1]Figure!$D$8+CK10*[1]Figure!$E$8,0)</f>
        <v>1.03821741618018E-2</v>
      </c>
      <c r="FR10" s="12">
        <f>IFERROR(AV10*[1]Figure!$C$8+BQ10*[1]Figure!$D$8+CL10*[1]Figure!$E$8,0)</f>
        <v>1.4029093880244153E-3</v>
      </c>
      <c r="FS10" s="12">
        <f>IFERROR(AW10*[1]Figure!$C$8+BR10*[1]Figure!$D$8+CM10*[1]Figure!$E$8,0)</f>
        <v>1.0515005360001916E-2</v>
      </c>
      <c r="FT10" s="12">
        <f>IFERROR(AX10*[1]Figure!$C$8+BS10*[1]Figure!$D$8+CN10*[1]Figure!$E$8,0)</f>
        <v>3.7763630642285644E-6</v>
      </c>
      <c r="FU10" s="12">
        <f>IFERROR(AY10*[1]Figure!$C$8+BT10*[1]Figure!$D$8+CO10*[1]Figure!$E$8,0)</f>
        <v>5.4951351698434624E-4</v>
      </c>
      <c r="FV10" s="12">
        <f>IFERROR(AZ10*[1]Figure!$C$8+BU10*[1]Figure!$D$8+CP10*[1]Figure!$E$8,0)</f>
        <v>4.2742112881836877E-4</v>
      </c>
      <c r="FW10" s="12">
        <f>IFERROR(BA10*[1]Figure!$C$8+BV10*[1]Figure!$D$8+CQ10*[1]Figure!$E$8,0)</f>
        <v>4.4948655660339686E-4</v>
      </c>
      <c r="FX10" s="12">
        <f>IFERROR(BB10*[1]Figure!$C$8+BW10*[1]Figure!$D$8+CR10*[1]Figure!$E$8,0)</f>
        <v>4.0531645453762086E-8</v>
      </c>
      <c r="FY10" s="12">
        <f>IFERROR(BC10*[1]Figure!$C$8+BX10*[1]Figure!$D$8+CS10*[1]Figure!$E$8,0)</f>
        <v>5.7673832666262266E-4</v>
      </c>
      <c r="FZ10" s="12">
        <f>IFERROR(BD10*[1]Figure!$C$8+BY10*[1]Figure!$D$8+CT10*[1]Figure!$E$8,0)</f>
        <v>0.61733799321350413</v>
      </c>
      <c r="GA10" s="12">
        <f>IFERROR(BE10*[1]Figure!$C$8+BZ10*[1]Figure!$D$8+CU10*[1]Figure!$E$8,0)</f>
        <v>2.6978568069224249E-3</v>
      </c>
      <c r="GC10" s="12">
        <f>IFERROR(CW10*[1]Figure!$F$8+DR10*[1]Figure!$G$8+EM10*[1]Figure!$H$8,0)</f>
        <v>0.96528250616835698</v>
      </c>
      <c r="GD10" s="12">
        <f>IFERROR(CX10*[1]Figure!$F$8+DS10*[1]Figure!$G$8+EN10*[1]Figure!$H$8,0)</f>
        <v>26.100379560910895</v>
      </c>
      <c r="GE10" s="12">
        <f>IFERROR(CY10*[1]Figure!$F$8+DT10*[1]Figure!$G$8+EO10*[1]Figure!$H$8,0)</f>
        <v>1.3710568828934995E-3</v>
      </c>
      <c r="GF10" s="12">
        <f>IFERROR(CZ10*[1]Figure!$F$8+DU10*[1]Figure!$G$8+EP10*[1]Figure!$H$8,0)</f>
        <v>0.52461820343177645</v>
      </c>
      <c r="GG10" s="12">
        <f>IFERROR(DA10*[1]Figure!$F$8+DV10*[1]Figure!$G$8+EQ10*[1]Figure!$H$8,0)</f>
        <v>3.8710803627971441E-2</v>
      </c>
      <c r="GH10" s="12">
        <f>IFERROR(DB10*[1]Figure!$F$8+DW10*[1]Figure!$G$8+ER10*[1]Figure!$H$8,0)</f>
        <v>2.6388067954106906E-4</v>
      </c>
      <c r="GI10" s="12">
        <f>IFERROR(DC10*[1]Figure!$F$8+DX10*[1]Figure!$G$8+ES10*[1]Figure!$H$8,0)</f>
        <v>0.98911428201176999</v>
      </c>
      <c r="GJ10" s="12">
        <f>IFERROR(DD10*[1]Figure!$F$8+DY10*[1]Figure!$G$8+ET10*[1]Figure!$H$8,0)</f>
        <v>4.6270824179416081E-2</v>
      </c>
      <c r="GK10" s="12">
        <f>IFERROR(DE10*[1]Figure!$F$8+DZ10*[1]Figure!$G$8+EU10*[1]Figure!$H$8,0)</f>
        <v>0.79707218578114125</v>
      </c>
      <c r="GL10" s="12">
        <f>IFERROR(DF10*[1]Figure!$F$8+EA10*[1]Figure!$G$8+EV10*[1]Figure!$H$8,0)</f>
        <v>5.0132828103516852E-2</v>
      </c>
      <c r="GM10" s="12">
        <f>IFERROR(DG10*[1]Figure!$F$8+EB10*[1]Figure!$G$8+EW10*[1]Figure!$H$8,0)</f>
        <v>6.774285818995752E-3</v>
      </c>
      <c r="GN10" s="12">
        <f>IFERROR(DH10*[1]Figure!$F$8+EC10*[1]Figure!$G$8+EX10*[1]Figure!$H$8,0)</f>
        <v>5.0774235531515041E-2</v>
      </c>
      <c r="GO10" s="12">
        <f>IFERROR(DI10*[1]Figure!$F$8+ED10*[1]Figure!$G$8+EY10*[1]Figure!$H$8,0)</f>
        <v>1.8235078453219172E-5</v>
      </c>
      <c r="GP10" s="12">
        <f>IFERROR(DJ10*[1]Figure!$F$8+EE10*[1]Figure!$G$8+EZ10*[1]Figure!$H$8,0)</f>
        <v>2.6534583467971999E-3</v>
      </c>
      <c r="GQ10" s="12">
        <f>IFERROR(DK10*[1]Figure!$F$8+EF10*[1]Figure!$G$8+FA10*[1]Figure!$H$8,0)</f>
        <v>2.0639058490946821E-3</v>
      </c>
      <c r="GR10" s="12">
        <f>IFERROR(DL10*[1]Figure!$F$8+EG10*[1]Figure!$G$8+FB10*[1]Figure!$H$8,0)</f>
        <v>2.1704540807981464E-3</v>
      </c>
      <c r="GS10" s="12">
        <f>IFERROR(DM10*[1]Figure!$F$8+EH10*[1]Figure!$G$8+FC10*[1]Figure!$H$8,0)</f>
        <v>1.9571681062355654E-7</v>
      </c>
      <c r="GT10" s="12">
        <f>IFERROR(DN10*[1]Figure!$F$8+EI10*[1]Figure!$G$8+FD10*[1]Figure!$H$8,0)</f>
        <v>2.7849198964188188E-3</v>
      </c>
      <c r="GU10" s="12">
        <f>IFERROR(DO10*[1]Figure!$F$8+EJ10*[1]Figure!$G$8+FE10*[1]Figure!$H$8,0)</f>
        <v>2.9809651632901861</v>
      </c>
      <c r="GV10" s="12">
        <f>IFERROR(DP10*[1]Figure!$F$8+EK10*[1]Figure!$G$8+FF10*[1]Figure!$H$8,0)</f>
        <v>1.3027251271411178E-2</v>
      </c>
      <c r="GX10" s="12">
        <f>IFERROR(FH10*[1]Figure!$F$10+GC10*[1]Figure!$F$11,0)</f>
        <v>0.24480934802903945</v>
      </c>
      <c r="GY10" s="12">
        <f>IFERROR(FI10*[1]Figure!$F$10+GD10*[1]Figure!$F$11,0)</f>
        <v>6.6194268131723906</v>
      </c>
      <c r="GZ10" s="12">
        <f>IFERROR(FJ10*[1]Figure!$F$10+GE10*[1]Figure!$F$11,0)</f>
        <v>3.4771949089207229E-4</v>
      </c>
      <c r="HA10" s="12">
        <f>IFERROR(FK10*[1]Figure!$F$10+GF10*[1]Figure!$F$11,0)</f>
        <v>0.13305062458461175</v>
      </c>
      <c r="HB10" s="12">
        <f>IFERROR(FL10*[1]Figure!$F$10+GG10*[1]Figure!$F$11,0)</f>
        <v>9.8176093913288024E-3</v>
      </c>
      <c r="HC10" s="12">
        <f>IFERROR(FM10*[1]Figure!$F$10+GH10*[1]Figure!$F$11,0)</f>
        <v>6.6923886741030318E-5</v>
      </c>
      <c r="HD10" s="12">
        <f>IFERROR(FN10*[1]Figure!$F$10+GI10*[1]Figure!$F$11,0)</f>
        <v>0.2508534247312672</v>
      </c>
      <c r="HE10" s="12">
        <f>IFERROR(FO10*[1]Figure!$F$10+GJ10*[1]Figure!$F$11,0)</f>
        <v>1.173493793552031E-2</v>
      </c>
      <c r="HF10" s="12">
        <f>IFERROR(FP10*[1]Figure!$F$10+GK10*[1]Figure!$F$11,0)</f>
        <v>0.20214882263610551</v>
      </c>
      <c r="HG10" s="12">
        <f>IFERROR(FQ10*[1]Figure!$F$10+GL10*[1]Figure!$F$11,0)</f>
        <v>1.2714396960938304E-2</v>
      </c>
      <c r="HH10" s="12">
        <f>IFERROR(FR10*[1]Figure!$F$10+GM10*[1]Figure!$F$11,0)</f>
        <v>1.7180550606823812E-3</v>
      </c>
      <c r="HI10" s="12">
        <f>IFERROR(FS10*[1]Figure!$F$10+GN10*[1]Figure!$F$11,0)</f>
        <v>1.2877066990971808E-2</v>
      </c>
      <c r="HJ10" s="12">
        <f>IFERROR(FT10*[1]Figure!$F$10+GO10*[1]Figure!$F$11,0)</f>
        <v>4.6246747857381912E-6</v>
      </c>
      <c r="HK10" s="12">
        <f>IFERROR(FU10*[1]Figure!$F$10+GP10*[1]Figure!$F$11,0)</f>
        <v>6.7295470885529447E-4</v>
      </c>
      <c r="HL10" s="12">
        <f>IFERROR(FV10*[1]Figure!$F$10+GQ10*[1]Figure!$F$11,0)</f>
        <v>5.2343582534796938E-4</v>
      </c>
      <c r="HM10" s="12">
        <f>IFERROR(FW10*[1]Figure!$F$10+GR10*[1]Figure!$F$11,0)</f>
        <v>5.5045796961173668E-4</v>
      </c>
      <c r="HN10" s="12">
        <f>IFERROR(FX10*[1]Figure!$F$10+GS10*[1]Figure!$F$11,0)</f>
        <v>4.9636561836457032E-8</v>
      </c>
      <c r="HO10" s="12">
        <f>IFERROR(FY10*[1]Figure!$F$10+GT10*[1]Figure!$F$11,0)</f>
        <v>7.0629522424648771E-4</v>
      </c>
      <c r="HP10" s="12">
        <f>IFERROR(FZ10*[1]Figure!$F$10+GU10*[1]Figure!$F$11,0)</f>
        <v>0.75601508725060151</v>
      </c>
      <c r="HQ10" s="12">
        <f>IFERROR(GA10*[1]Figure!$F$10+GV10*[1]Figure!$F$11,0)</f>
        <v>3.3038958750262614E-3</v>
      </c>
    </row>
    <row r="11" spans="1:225" x14ac:dyDescent="0.2">
      <c r="A11" s="1"/>
      <c r="B11" s="4"/>
      <c r="C11" s="1" t="str">
        <f t="shared" si="20"/>
        <v>DI water</v>
      </c>
      <c r="D11" s="1" t="str">
        <f t="shared" si="20"/>
        <v>RoW</v>
      </c>
      <c r="E11" s="2">
        <f t="shared" si="20"/>
        <v>1</v>
      </c>
      <c r="F11" s="1"/>
      <c r="G11" s="1">
        <f t="shared" si="20"/>
        <v>103.03421841811554</v>
      </c>
      <c r="H11" s="1">
        <f t="shared" si="20"/>
        <v>96.992423228843919</v>
      </c>
      <c r="I11" s="1">
        <f t="shared" si="20"/>
        <v>158.24022346368716</v>
      </c>
      <c r="J11" s="1">
        <f t="shared" si="20"/>
        <v>456.08757348469481</v>
      </c>
      <c r="K11" s="1">
        <f t="shared" si="20"/>
        <v>477.68533423868553</v>
      </c>
      <c r="L11" s="1">
        <f t="shared" si="20"/>
        <v>772.58064516129036</v>
      </c>
      <c r="M11" s="1" t="str">
        <f t="shared" si="20"/>
        <v>g/kWh</v>
      </c>
      <c r="N11" s="1" t="str">
        <f>'[1]Unit factor_selected'!D10</f>
        <v>market for water, deionised | water, deionised | Cutoff</v>
      </c>
      <c r="O11" s="1">
        <f t="shared" si="21"/>
        <v>1</v>
      </c>
      <c r="P11" s="1" t="str">
        <f t="shared" si="21"/>
        <v>kg</v>
      </c>
      <c r="Q11" s="1">
        <f>'[1]Unit factor_selected'!J10</f>
        <v>4.6453460099373298E-4</v>
      </c>
      <c r="R11" s="1">
        <f>'[1]Unit factor_selected'!K10</f>
        <v>6.7356817063573297E-3</v>
      </c>
      <c r="S11" s="1">
        <f>'[1]Unit factor_selected'!L10</f>
        <v>1.1926877222292901E-6</v>
      </c>
      <c r="T11" s="1">
        <f>'[1]Unit factor_selected'!M10</f>
        <v>1.21399785641155E-4</v>
      </c>
      <c r="U11" s="1">
        <f>'[1]Unit factor_selected'!N10</f>
        <v>6.8768198294420898E-5</v>
      </c>
      <c r="V11" s="1">
        <f>'[1]Unit factor_selected'!O10</f>
        <v>2.0292444571195401E-7</v>
      </c>
      <c r="W11" s="1">
        <f>'[1]Unit factor_selected'!P10</f>
        <v>4.7913762815587901E-4</v>
      </c>
      <c r="X11" s="1">
        <f>'[1]Unit factor_selected'!Q10</f>
        <v>5.8256513385608398E-5</v>
      </c>
      <c r="Y11" s="1">
        <f>'[1]Unit factor_selected'!R10</f>
        <v>1.3616854191432399E-3</v>
      </c>
      <c r="Z11" s="1">
        <f>'[1]Unit factor_selected'!S10</f>
        <v>3.47258272993285E-5</v>
      </c>
      <c r="AA11" s="1">
        <f>'[1]Unit factor_selected'!T10</f>
        <v>5.9973678411023598E-6</v>
      </c>
      <c r="AB11" s="1">
        <f>'[1]Unit factor_selected'!U10</f>
        <v>9.0095402089087595E-5</v>
      </c>
      <c r="AC11" s="1">
        <f>'[1]Unit factor_selected'!V10</f>
        <v>2.0265148346425901E-8</v>
      </c>
      <c r="AD11" s="1">
        <f>'[1]Unit factor_selected'!W10</f>
        <v>5.7933294787373003E-6</v>
      </c>
      <c r="AE11" s="1">
        <f>'[1]Unit factor_selected'!X10</f>
        <v>1.04850562551094E-6</v>
      </c>
      <c r="AF11" s="1">
        <f>'[1]Unit factor_selected'!Y10</f>
        <v>1.06642467302304E-6</v>
      </c>
      <c r="AG11" s="1">
        <f>'[1]Unit factor_selected'!Z10</f>
        <v>4.5098976562897201E-10</v>
      </c>
      <c r="AH11" s="1">
        <f>'[1]Unit factor_selected'!AA10</f>
        <v>2.78163433838738E-6</v>
      </c>
      <c r="AI11" s="1">
        <f>'[1]Unit factor_selected'!AB10</f>
        <v>6.8745978506028604E-3</v>
      </c>
      <c r="AJ11" s="1">
        <f>'[1]Unit factor_selected'!AC10</f>
        <v>1.04651817204292E-3</v>
      </c>
      <c r="AK11" s="1"/>
      <c r="AL11" s="1">
        <f t="shared" si="22"/>
        <v>4.7862959541560435E-5</v>
      </c>
      <c r="AM11" s="1">
        <f t="shared" si="14"/>
        <v>6.9400570012772634E-4</v>
      </c>
      <c r="AN11" s="1">
        <f t="shared" si="14"/>
        <v>1.2288764727677738E-7</v>
      </c>
      <c r="AO11" s="1">
        <f t="shared" si="14"/>
        <v>1.2508332029663171E-5</v>
      </c>
      <c r="AP11" s="1">
        <f t="shared" si="14"/>
        <v>7.0854775632876433E-6</v>
      </c>
      <c r="AQ11" s="1">
        <f t="shared" si="14"/>
        <v>2.09081616618605E-8</v>
      </c>
      <c r="AR11" s="1">
        <f t="shared" si="14"/>
        <v>4.9367571031750663E-5</v>
      </c>
      <c r="AS11" s="1">
        <f t="shared" si="14"/>
        <v>6.0024143244506471E-6</v>
      </c>
      <c r="AT11" s="1">
        <f t="shared" si="14"/>
        <v>1.4030019289276778E-4</v>
      </c>
      <c r="AU11" s="1">
        <f t="shared" si="14"/>
        <v>3.5779484747087721E-6</v>
      </c>
      <c r="AV11" s="1">
        <f t="shared" si="14"/>
        <v>6.1793410807392258E-7</v>
      </c>
      <c r="AW11" s="1">
        <f t="shared" si="14"/>
        <v>9.2829093373149946E-6</v>
      </c>
      <c r="AX11" s="1">
        <f t="shared" si="14"/>
        <v>2.0880037210011593E-9</v>
      </c>
      <c r="AY11" s="1">
        <f t="shared" si="14"/>
        <v>5.9691117488032646E-7</v>
      </c>
      <c r="AZ11" s="1">
        <f t="shared" si="14"/>
        <v>1.0803195763151705E-7</v>
      </c>
      <c r="BA11" s="1">
        <f t="shared" si="14"/>
        <v>1.0987823268672335E-7</v>
      </c>
      <c r="BB11" s="1">
        <f t="shared" si="14"/>
        <v>4.6467378016150237E-11</v>
      </c>
      <c r="BC11" s="1">
        <f t="shared" si="14"/>
        <v>2.8660351998073561E-7</v>
      </c>
      <c r="BD11" s="1">
        <f t="shared" si="14"/>
        <v>7.0831881647572274E-4</v>
      </c>
      <c r="BE11" s="1">
        <f t="shared" si="14"/>
        <v>1.0782718191679724E-4</v>
      </c>
      <c r="BF11" s="1"/>
      <c r="BG11" s="1">
        <f t="shared" si="23"/>
        <v>4.5056336624026292E-5</v>
      </c>
      <c r="BH11" s="1">
        <f t="shared" si="15"/>
        <v>6.5331009079779175E-4</v>
      </c>
      <c r="BI11" s="1">
        <f t="shared" si="15"/>
        <v>1.1568167233430915E-7</v>
      </c>
      <c r="BJ11" s="1">
        <f t="shared" si="15"/>
        <v>1.1774859388797836E-5</v>
      </c>
      <c r="BK11" s="1">
        <f t="shared" si="15"/>
        <v>6.6699941936575348E-6</v>
      </c>
      <c r="BL11" s="1">
        <f t="shared" si="15"/>
        <v>1.9682133721972407E-8</v>
      </c>
      <c r="BM11" s="1">
        <f t="shared" si="15"/>
        <v>4.6472719614959464E-5</v>
      </c>
      <c r="BN11" s="1">
        <f t="shared" si="15"/>
        <v>5.6504404021337405E-6</v>
      </c>
      <c r="BO11" s="1">
        <f t="shared" si="15"/>
        <v>1.3207316847808686E-4</v>
      </c>
      <c r="BP11" s="1">
        <f t="shared" si="15"/>
        <v>3.3681421383882123E-6</v>
      </c>
      <c r="BQ11" s="1">
        <f t="shared" si="15"/>
        <v>5.8169923990325801E-7</v>
      </c>
      <c r="BR11" s="1">
        <f t="shared" si="15"/>
        <v>8.7385713703976538E-6</v>
      </c>
      <c r="BS11" s="1">
        <f t="shared" si="15"/>
        <v>1.9655658452118478E-9</v>
      </c>
      <c r="BT11" s="1">
        <f t="shared" si="15"/>
        <v>5.6190906470582602E-7</v>
      </c>
      <c r="BU11" s="1">
        <f t="shared" si="15"/>
        <v>1.0169710138738083E-7</v>
      </c>
      <c r="BV11" s="1">
        <f t="shared" si="15"/>
        <v>1.034351132275322E-7</v>
      </c>
      <c r="BW11" s="1">
        <f t="shared" si="15"/>
        <v>4.3742590219762383E-11</v>
      </c>
      <c r="BX11" s="1">
        <f t="shared" si="15"/>
        <v>2.6979745501675402E-7</v>
      </c>
      <c r="BY11" s="1">
        <f t="shared" si="15"/>
        <v>6.6678390425377342E-4</v>
      </c>
      <c r="BZ11" s="1">
        <f t="shared" si="15"/>
        <v>1.01504333459463E-4</v>
      </c>
      <c r="CA11" s="1"/>
      <c r="CB11" s="1">
        <f t="shared" si="24"/>
        <v>7.3508059067863056E-5</v>
      </c>
      <c r="CC11" s="1">
        <f t="shared" si="16"/>
        <v>1.0658557783942535E-3</v>
      </c>
      <c r="CD11" s="1">
        <f t="shared" si="16"/>
        <v>1.887311716879589E-7</v>
      </c>
      <c r="CE11" s="1">
        <f t="shared" si="16"/>
        <v>1.9210329208300087E-5</v>
      </c>
      <c r="CF11" s="1">
        <f t="shared" si="16"/>
        <v>1.0881895065304314E-5</v>
      </c>
      <c r="CG11" s="1">
        <f t="shared" si="16"/>
        <v>3.2110809635704458E-8</v>
      </c>
      <c r="CH11" s="1">
        <f t="shared" si="16"/>
        <v>7.5818845349247334E-5</v>
      </c>
      <c r="CI11" s="1">
        <f t="shared" si="16"/>
        <v>9.2185236963539542E-6</v>
      </c>
      <c r="CJ11" s="1">
        <f t="shared" si="16"/>
        <v>2.1547340501247079E-4</v>
      </c>
      <c r="CK11" s="1">
        <f t="shared" si="16"/>
        <v>5.4950226718071501E-6</v>
      </c>
      <c r="CL11" s="1">
        <f t="shared" si="16"/>
        <v>9.4902482736996842E-7</v>
      </c>
      <c r="CM11" s="1">
        <f t="shared" si="16"/>
        <v>1.4256716559627967E-5</v>
      </c>
      <c r="CN11" s="1">
        <f t="shared" si="16"/>
        <v>3.2067616028632049E-9</v>
      </c>
      <c r="CO11" s="1">
        <f t="shared" si="16"/>
        <v>9.1673775131415667E-7</v>
      </c>
      <c r="CP11" s="1">
        <f t="shared" si="16"/>
        <v>1.6591576448378422E-7</v>
      </c>
      <c r="CQ11" s="1">
        <f t="shared" si="16"/>
        <v>1.6875127856635537E-7</v>
      </c>
      <c r="CR11" s="1">
        <f t="shared" si="16"/>
        <v>7.1364721292964423E-11</v>
      </c>
      <c r="CS11" s="1">
        <f t="shared" si="16"/>
        <v>4.4016643930068458E-7</v>
      </c>
      <c r="CT11" s="1">
        <f t="shared" si="16"/>
        <v>1.0878379001023801E-3</v>
      </c>
      <c r="CU11" s="1">
        <f t="shared" si="16"/>
        <v>1.6560126940288106E-4</v>
      </c>
      <c r="CW11" s="12">
        <f t="shared" si="25"/>
        <v>2.1186845896691258E-4</v>
      </c>
      <c r="CX11" s="12">
        <f t="shared" si="17"/>
        <v>3.0720607252177632E-3</v>
      </c>
      <c r="CY11" s="12">
        <f t="shared" si="17"/>
        <v>5.4397004915654459E-7</v>
      </c>
      <c r="CZ11" s="12">
        <f t="shared" si="17"/>
        <v>5.5368933654636482E-5</v>
      </c>
      <c r="DA11" s="12">
        <f t="shared" si="17"/>
        <v>3.1364320693016759E-5</v>
      </c>
      <c r="DB11" s="12">
        <f t="shared" si="17"/>
        <v>9.2551318045491779E-8</v>
      </c>
      <c r="DC11" s="12">
        <f t="shared" si="17"/>
        <v>2.1852871819082686E-4</v>
      </c>
      <c r="DD11" s="12">
        <f t="shared" si="17"/>
        <v>2.6570071829720775E-5</v>
      </c>
      <c r="DE11" s="12">
        <f t="shared" si="17"/>
        <v>6.2104779866652994E-4</v>
      </c>
      <c r="DF11" s="12">
        <f t="shared" si="17"/>
        <v>1.5838018310199307E-5</v>
      </c>
      <c r="DG11" s="12">
        <f t="shared" si="17"/>
        <v>2.7353249459435181E-6</v>
      </c>
      <c r="DH11" s="12">
        <f t="shared" si="17"/>
        <v>4.1091393320939867E-5</v>
      </c>
      <c r="DI11" s="12">
        <f t="shared" si="17"/>
        <v>9.2426823356287651E-9</v>
      </c>
      <c r="DJ11" s="12">
        <f t="shared" si="17"/>
        <v>2.642265584354647E-6</v>
      </c>
      <c r="DK11" s="12">
        <f t="shared" si="17"/>
        <v>4.782103865243367E-7</v>
      </c>
      <c r="DL11" s="12">
        <f t="shared" si="17"/>
        <v>4.8638304142328736E-7</v>
      </c>
      <c r="DM11" s="12">
        <f t="shared" si="17"/>
        <v>2.0569082787214905E-10</v>
      </c>
      <c r="DN11" s="12">
        <f t="shared" si="17"/>
        <v>1.2686688557168046E-6</v>
      </c>
      <c r="DO11" s="12">
        <f t="shared" si="17"/>
        <v>3.135418652364557E-3</v>
      </c>
      <c r="DP11" s="12">
        <f t="shared" si="17"/>
        <v>4.7730393369469377E-4</v>
      </c>
      <c r="DR11" s="12">
        <f t="shared" si="26"/>
        <v>2.2190136614112576E-4</v>
      </c>
      <c r="DS11" s="12">
        <f t="shared" si="18"/>
        <v>3.2175363672267009E-3</v>
      </c>
      <c r="DT11" s="12">
        <f t="shared" si="18"/>
        <v>5.6972943323547502E-7</v>
      </c>
      <c r="DU11" s="12">
        <f t="shared" si="18"/>
        <v>5.7990897180499908E-5</v>
      </c>
      <c r="DV11" s="12">
        <f t="shared" si="18"/>
        <v>3.2849559787262649E-5</v>
      </c>
      <c r="DW11" s="12">
        <f t="shared" si="18"/>
        <v>9.6934031675114753E-8</v>
      </c>
      <c r="DX11" s="12">
        <f t="shared" si="18"/>
        <v>2.2887701805197208E-4</v>
      </c>
      <c r="DY11" s="12">
        <f t="shared" si="18"/>
        <v>2.7828282068184804E-5</v>
      </c>
      <c r="DZ11" s="12">
        <f t="shared" si="18"/>
        <v>6.5045715457138316E-4</v>
      </c>
      <c r="EA11" s="12">
        <f t="shared" si="18"/>
        <v>1.6588018420194604E-5</v>
      </c>
      <c r="EB11" s="12">
        <f t="shared" si="18"/>
        <v>2.8648546617293246E-6</v>
      </c>
      <c r="EC11" s="12">
        <f t="shared" si="18"/>
        <v>4.3037252260294577E-5</v>
      </c>
      <c r="ED11" s="12">
        <f t="shared" si="18"/>
        <v>9.6803641612590026E-9</v>
      </c>
      <c r="EE11" s="12">
        <f t="shared" si="18"/>
        <v>2.7673885284054572E-6</v>
      </c>
      <c r="EF11" s="12">
        <f t="shared" si="18"/>
        <v>5.0085576017333542E-7</v>
      </c>
      <c r="EG11" s="12">
        <f t="shared" si="18"/>
        <v>5.0941542637339181E-7</v>
      </c>
      <c r="EH11" s="12">
        <f t="shared" si="18"/>
        <v>2.1543119693270194E-10</v>
      </c>
      <c r="EI11" s="12">
        <f t="shared" si="18"/>
        <v>1.3287459286623804E-6</v>
      </c>
      <c r="EJ11" s="12">
        <f t="shared" si="18"/>
        <v>3.2838945720217766E-3</v>
      </c>
      <c r="EK11" s="12">
        <f t="shared" si="18"/>
        <v>4.9990638279918042E-4</v>
      </c>
      <c r="EM11" s="12">
        <f t="shared" si="27"/>
        <v>3.5889044173548082E-4</v>
      </c>
      <c r="EN11" s="12">
        <f t="shared" si="19"/>
        <v>5.2038573182986471E-3</v>
      </c>
      <c r="EO11" s="12">
        <f t="shared" si="19"/>
        <v>9.2144744991585474E-7</v>
      </c>
      <c r="EP11" s="12">
        <f t="shared" si="19"/>
        <v>9.3791124713085884E-5</v>
      </c>
      <c r="EQ11" s="12">
        <f t="shared" si="19"/>
        <v>5.3128979004883241E-5</v>
      </c>
      <c r="ER11" s="12">
        <f t="shared" si="19"/>
        <v>1.5677549918713865E-7</v>
      </c>
      <c r="ES11" s="12">
        <f t="shared" si="19"/>
        <v>3.7017245788171946E-4</v>
      </c>
      <c r="ET11" s="12">
        <f t="shared" si="19"/>
        <v>4.5007854696300684E-5</v>
      </c>
      <c r="EU11" s="12">
        <f t="shared" si="19"/>
        <v>1.0520117996284063E-3</v>
      </c>
      <c r="EV11" s="12">
        <f t="shared" si="19"/>
        <v>2.6828502058674759E-5</v>
      </c>
      <c r="EW11" s="12">
        <f t="shared" si="19"/>
        <v>4.6334503159484364E-6</v>
      </c>
      <c r="EX11" s="12">
        <f t="shared" si="19"/>
        <v>6.9605963872053158E-5</v>
      </c>
      <c r="EY11" s="12">
        <f t="shared" si="19"/>
        <v>1.5656461383770977E-8</v>
      </c>
      <c r="EZ11" s="12">
        <f t="shared" si="19"/>
        <v>4.4758142263147855E-6</v>
      </c>
      <c r="FA11" s="12">
        <f t="shared" si="19"/>
        <v>8.1005515261248426E-7</v>
      </c>
      <c r="FB11" s="12">
        <f t="shared" si="19"/>
        <v>8.2389906190005832E-7</v>
      </c>
      <c r="FC11" s="12">
        <f t="shared" si="19"/>
        <v>3.4842596409077033E-10</v>
      </c>
      <c r="FD11" s="12">
        <f t="shared" si="19"/>
        <v>2.1490368517541211E-6</v>
      </c>
      <c r="FE11" s="12">
        <f t="shared" si="19"/>
        <v>5.311181242643178E-3</v>
      </c>
      <c r="FF11" s="12">
        <f t="shared" si="19"/>
        <v>8.0851968452993334E-4</v>
      </c>
      <c r="FH11" s="12">
        <f>IFERROR(AL11*[1]Figure!$C$8+BG11*[1]Figure!$D$8+CB11*[1]Figure!$E$8,0)</f>
        <v>4.5922809142641031E-5</v>
      </c>
      <c r="FI11" s="12">
        <f>IFERROR(AM11*[1]Figure!$C$8+BH11*[1]Figure!$D$8+CC11*[1]Figure!$E$8,0)</f>
        <v>6.6587381173528412E-4</v>
      </c>
      <c r="FJ11" s="12">
        <f>IFERROR(AN11*[1]Figure!$C$8+BI11*[1]Figure!$D$8+CD11*[1]Figure!$E$8,0)</f>
        <v>1.1790633144988454E-7</v>
      </c>
      <c r="FK11" s="12">
        <f>IFERROR(AO11*[1]Figure!$C$8+BJ11*[1]Figure!$D$8+CE11*[1]Figure!$E$8,0)</f>
        <v>1.200130017017076E-5</v>
      </c>
      <c r="FL11" s="12">
        <f>IFERROR(AP11*[1]Figure!$C$8+BK11*[1]Figure!$D$8+CF11*[1]Figure!$E$8,0)</f>
        <v>6.7982639799109124E-6</v>
      </c>
      <c r="FM11" s="12">
        <f>IFERROR(AQ11*[1]Figure!$C$8+BL11*[1]Figure!$D$8+CG11*[1]Figure!$E$8,0)</f>
        <v>2.0060638262190516E-8</v>
      </c>
      <c r="FN11" s="12">
        <f>IFERROR(AR11*[1]Figure!$C$8+BM11*[1]Figure!$D$8+CH11*[1]Figure!$E$8,0)</f>
        <v>4.7366430409684341E-5</v>
      </c>
      <c r="FO11" s="12">
        <f>IFERROR(AS11*[1]Figure!$C$8+BN11*[1]Figure!$D$8+CI11*[1]Figure!$E$8,0)</f>
        <v>5.7591032827264014E-6</v>
      </c>
      <c r="FP11" s="12">
        <f>IFERROR(AT11*[1]Figure!$C$8+BO11*[1]Figure!$D$8+CJ11*[1]Figure!$E$8,0)</f>
        <v>1.3461305031285662E-4</v>
      </c>
      <c r="FQ11" s="12">
        <f>IFERROR(AU11*[1]Figure!$C$8+BP11*[1]Figure!$D$8+CK11*[1]Figure!$E$8,0)</f>
        <v>3.4329144394755007E-6</v>
      </c>
      <c r="FR11" s="12">
        <f>IFERROR(AV11*[1]Figure!$C$8+BQ11*[1]Figure!$D$8+CL11*[1]Figure!$E$8,0)</f>
        <v>5.9288582193013502E-7</v>
      </c>
      <c r="FS11" s="12">
        <f>IFERROR(AW11*[1]Figure!$C$8+BR11*[1]Figure!$D$8+CM11*[1]Figure!$E$8,0)</f>
        <v>8.9066216938756934E-6</v>
      </c>
      <c r="FT11" s="12">
        <f>IFERROR(AX11*[1]Figure!$C$8+BS11*[1]Figure!$D$8+CN11*[1]Figure!$E$8,0)</f>
        <v>2.0033653849883602E-9</v>
      </c>
      <c r="FU11" s="12">
        <f>IFERROR(AY11*[1]Figure!$C$8+BT11*[1]Figure!$D$8+CO11*[1]Figure!$E$8,0)</f>
        <v>5.7271506446099657E-7</v>
      </c>
      <c r="FV11" s="12">
        <f>IFERROR(AZ11*[1]Figure!$C$8+BU11*[1]Figure!$D$8+CP11*[1]Figure!$E$8,0)</f>
        <v>1.0365282504752307E-7</v>
      </c>
      <c r="FW11" s="12">
        <f>IFERROR(BA11*[1]Figure!$C$8+BV11*[1]Figure!$D$8+CQ11*[1]Figure!$E$8,0)</f>
        <v>1.0542426036613176E-7</v>
      </c>
      <c r="FX11" s="12">
        <f>IFERROR(BB11*[1]Figure!$C$8+BW11*[1]Figure!$D$8+CR11*[1]Figure!$E$8,0)</f>
        <v>4.4583798253045734E-11</v>
      </c>
      <c r="FY11" s="12">
        <f>IFERROR(BC11*[1]Figure!$C$8+BX11*[1]Figure!$D$8+CS11*[1]Figure!$E$8,0)</f>
        <v>2.7498589459884725E-7</v>
      </c>
      <c r="FZ11" s="12">
        <f>IFERROR(BD11*[1]Figure!$C$8+BY11*[1]Figure!$D$8+CT11*[1]Figure!$E$8,0)</f>
        <v>6.7960673833617087E-4</v>
      </c>
      <c r="GA11" s="12">
        <f>IFERROR(BE11*[1]Figure!$C$8+BZ11*[1]Figure!$D$8+CU11*[1]Figure!$E$8,0)</f>
        <v>1.0345635002478737E-4</v>
      </c>
      <c r="GC11" s="12">
        <f>IFERROR(CW11*[1]Figure!$F$8+DR11*[1]Figure!$G$8+EM11*[1]Figure!$H$8,0)</f>
        <v>2.2174934275799959E-4</v>
      </c>
      <c r="GD11" s="12">
        <f>IFERROR(CX11*[1]Figure!$F$8+DS11*[1]Figure!$G$8+EN11*[1]Figure!$H$8,0)</f>
        <v>3.2153320510821749E-3</v>
      </c>
      <c r="GE11" s="12">
        <f>IFERROR(CY11*[1]Figure!$F$8+DT11*[1]Figure!$G$8+EO11*[1]Figure!$H$8,0)</f>
        <v>5.6933911479168528E-7</v>
      </c>
      <c r="GF11" s="12">
        <f>IFERROR(CZ11*[1]Figure!$F$8+DU11*[1]Figure!$G$8+EP11*[1]Figure!$H$8,0)</f>
        <v>5.7951167941634857E-5</v>
      </c>
      <c r="GG11" s="12">
        <f>IFERROR(DA11*[1]Figure!$F$8+DV11*[1]Figure!$G$8+EQ11*[1]Figure!$H$8,0)</f>
        <v>3.2827054737835015E-5</v>
      </c>
      <c r="GH11" s="12">
        <f>IFERROR(DB11*[1]Figure!$F$8+DW11*[1]Figure!$G$8+ER11*[1]Figure!$H$8,0)</f>
        <v>9.6867622712918736E-8</v>
      </c>
      <c r="GI11" s="12">
        <f>IFERROR(DC11*[1]Figure!$F$8+DX11*[1]Figure!$G$8+ES11*[1]Figure!$H$8,0)</f>
        <v>2.2872021568879079E-4</v>
      </c>
      <c r="GJ11" s="12">
        <f>IFERROR(DD11*[1]Figure!$F$8+DY11*[1]Figure!$G$8+ET11*[1]Figure!$H$8,0)</f>
        <v>2.7809217067999525E-5</v>
      </c>
      <c r="GK11" s="12">
        <f>IFERROR(DE11*[1]Figure!$F$8+DZ11*[1]Figure!$G$8+EU11*[1]Figure!$H$8,0)</f>
        <v>6.5001153001784313E-4</v>
      </c>
      <c r="GL11" s="12">
        <f>IFERROR(DF11*[1]Figure!$F$8+EA11*[1]Figure!$G$8+EV11*[1]Figure!$H$8,0)</f>
        <v>1.6576654061680503E-5</v>
      </c>
      <c r="GM11" s="12">
        <f>IFERROR(DG11*[1]Figure!$F$8+EB11*[1]Figure!$G$8+EW11*[1]Figure!$H$8,0)</f>
        <v>2.8628919658459476E-6</v>
      </c>
      <c r="GN11" s="12">
        <f>IFERROR(DH11*[1]Figure!$F$8+EC11*[1]Figure!$G$8+EX11*[1]Figure!$H$8,0)</f>
        <v>4.3007767679812531E-5</v>
      </c>
      <c r="GO11" s="12">
        <f>IFERROR(DI11*[1]Figure!$F$8+ED11*[1]Figure!$G$8+EY11*[1]Figure!$H$8,0)</f>
        <v>9.6737321979895559E-9</v>
      </c>
      <c r="GP11" s="12">
        <f>IFERROR(DJ11*[1]Figure!$F$8+EE11*[1]Figure!$G$8+EZ11*[1]Figure!$H$8,0)</f>
        <v>2.7654926060241359E-6</v>
      </c>
      <c r="GQ11" s="12">
        <f>IFERROR(DK11*[1]Figure!$F$8+EF11*[1]Figure!$G$8+FA11*[1]Figure!$H$8,0)</f>
        <v>5.0051262669721545E-7</v>
      </c>
      <c r="GR11" s="12">
        <f>IFERROR(DL11*[1]Figure!$F$8+EG11*[1]Figure!$G$8+FB11*[1]Figure!$H$8,0)</f>
        <v>5.0906642871789886E-7</v>
      </c>
      <c r="GS11" s="12">
        <f>IFERROR(DM11*[1]Figure!$F$8+EH11*[1]Figure!$G$8+FC11*[1]Figure!$H$8,0)</f>
        <v>2.152836062262626E-10</v>
      </c>
      <c r="GT11" s="12">
        <f>IFERROR(DN11*[1]Figure!$F$8+EI11*[1]Figure!$G$8+FD11*[1]Figure!$H$8,0)</f>
        <v>1.3278356122686458E-6</v>
      </c>
      <c r="GU11" s="12">
        <f>IFERROR(DO11*[1]Figure!$F$8+EJ11*[1]Figure!$G$8+FE11*[1]Figure!$H$8,0)</f>
        <v>3.281644794242802E-3</v>
      </c>
      <c r="GV11" s="12">
        <f>IFERROR(DP11*[1]Figure!$F$8+EK11*[1]Figure!$G$8+FF11*[1]Figure!$H$8,0)</f>
        <v>4.9956389973618222E-4</v>
      </c>
      <c r="GX11" s="12">
        <f>IFERROR(FH11*[1]Figure!$F$10+GC11*[1]Figure!$F$11,0)</f>
        <v>5.623878157902274E-5</v>
      </c>
      <c r="GY11" s="12">
        <f>IFERROR(FI11*[1]Figure!$F$10+GD11*[1]Figure!$F$11,0)</f>
        <v>8.1545385738609262E-4</v>
      </c>
      <c r="GZ11" s="12">
        <f>IFERROR(FJ11*[1]Figure!$F$10+GE11*[1]Figure!$F$11,0)</f>
        <v>1.4439248262443231E-7</v>
      </c>
      <c r="HA11" s="12">
        <f>IFERROR(FK11*[1]Figure!$F$10+GF11*[1]Figure!$F$11,0)</f>
        <v>1.4697238943682486E-5</v>
      </c>
      <c r="HB11" s="12">
        <f>IFERROR(FL11*[1]Figure!$F$10+GG11*[1]Figure!$F$11,0)</f>
        <v>8.3254071390799071E-6</v>
      </c>
      <c r="HC11" s="12">
        <f>IFERROR(FM11*[1]Figure!$F$10+GH11*[1]Figure!$F$11,0)</f>
        <v>2.4567004384658962E-8</v>
      </c>
      <c r="HD11" s="12">
        <f>IFERROR(FN11*[1]Figure!$F$10+GI11*[1]Figure!$F$11,0)</f>
        <v>5.8006693922274744E-5</v>
      </c>
      <c r="HE11" s="12">
        <f>IFERROR(FO11*[1]Figure!$F$10+GJ11*[1]Figure!$F$11,0)</f>
        <v>7.0528122659539958E-6</v>
      </c>
      <c r="HF11" s="12">
        <f>IFERROR(FP11*[1]Figure!$F$10+GK11*[1]Figure!$F$11,0)</f>
        <v>1.6485215246123252E-4</v>
      </c>
      <c r="HG11" s="12">
        <f>IFERROR(FQ11*[1]Figure!$F$10+GL11*[1]Figure!$F$11,0)</f>
        <v>4.2040748147932849E-6</v>
      </c>
      <c r="HH11" s="12">
        <f>IFERROR(FR11*[1]Figure!$F$10+GM11*[1]Figure!$F$11,0)</f>
        <v>7.2607004805086846E-7</v>
      </c>
      <c r="HI11" s="12">
        <f>IFERROR(FS11*[1]Figure!$F$10+GN11*[1]Figure!$F$11,0)</f>
        <v>1.0907380480427943E-5</v>
      </c>
      <c r="HJ11" s="12">
        <f>IFERROR(FT11*[1]Figure!$F$10+GO11*[1]Figure!$F$11,0)</f>
        <v>2.4533958268837667E-9</v>
      </c>
      <c r="HK11" s="12">
        <f>IFERROR(FU11*[1]Figure!$F$10+GP11*[1]Figure!$F$11,0)</f>
        <v>7.0136818758613026E-7</v>
      </c>
      <c r="HL11" s="12">
        <f>IFERROR(FV11*[1]Figure!$F$10+GQ11*[1]Figure!$F$11,0)</f>
        <v>1.2693710808913861E-7</v>
      </c>
      <c r="HM11" s="12">
        <f>IFERROR(FW11*[1]Figure!$F$10+GR11*[1]Figure!$F$11,0)</f>
        <v>1.2910647372300391E-7</v>
      </c>
      <c r="HN11" s="12">
        <f>IFERROR(FX11*[1]Figure!$F$10+GS11*[1]Figure!$F$11,0)</f>
        <v>5.4598978998174958E-11</v>
      </c>
      <c r="HO11" s="12">
        <f>IFERROR(FY11*[1]Figure!$F$10+GT11*[1]Figure!$F$11,0)</f>
        <v>3.3675796303360352E-7</v>
      </c>
      <c r="HP11" s="12">
        <f>IFERROR(FZ11*[1]Figure!$F$10+GU11*[1]Figure!$F$11,0)</f>
        <v>8.3227171051761836E-4</v>
      </c>
      <c r="HQ11" s="12">
        <f>IFERROR(GA11*[1]Figure!$F$10+GV11*[1]Figure!$F$11,0)</f>
        <v>1.266964974624009E-4</v>
      </c>
    </row>
    <row r="12" spans="1:225" x14ac:dyDescent="0.2">
      <c r="A12" s="1"/>
      <c r="B12" s="4"/>
      <c r="C12" s="1" t="str">
        <f t="shared" si="20"/>
        <v>BMS-integrated circuit</v>
      </c>
      <c r="D12" s="1" t="str">
        <f t="shared" si="20"/>
        <v>GLO</v>
      </c>
      <c r="E12" s="2">
        <f t="shared" si="20"/>
        <v>1</v>
      </c>
      <c r="F12" s="1"/>
      <c r="G12" s="1">
        <f t="shared" si="20"/>
        <v>6.1250092995569876</v>
      </c>
      <c r="H12" s="1">
        <f t="shared" si="20"/>
        <v>5.9610112621889</v>
      </c>
      <c r="I12" s="1">
        <f t="shared" si="20"/>
        <v>10.055865921787712</v>
      </c>
      <c r="J12" s="1">
        <f t="shared" si="20"/>
        <v>32.535374011757554</v>
      </c>
      <c r="K12" s="1">
        <f t="shared" si="20"/>
        <v>32.100706848469905</v>
      </c>
      <c r="L12" s="1">
        <f t="shared" si="20"/>
        <v>58.06451612903227</v>
      </c>
      <c r="M12" s="1" t="str">
        <f t="shared" si="20"/>
        <v>g/kWh</v>
      </c>
      <c r="N12" s="1" t="str">
        <f>'[1]Unit factor_selected'!D11</f>
        <v>market for integrated circuit, logic type | integrated circuit, logic type | Cutoff</v>
      </c>
      <c r="O12" s="1">
        <f t="shared" si="21"/>
        <v>1</v>
      </c>
      <c r="P12" s="1" t="str">
        <f t="shared" si="21"/>
        <v>kg</v>
      </c>
      <c r="Q12" s="1">
        <f>'[1]Unit factor_selected'!J11</f>
        <v>1532.64946319249</v>
      </c>
      <c r="R12" s="1">
        <f>'[1]Unit factor_selected'!K11</f>
        <v>23770.0979664937</v>
      </c>
      <c r="S12" s="1">
        <f>'[1]Unit factor_selected'!L11</f>
        <v>3.4214610058089501</v>
      </c>
      <c r="T12" s="1">
        <f>'[1]Unit factor_selected'!M11</f>
        <v>400.386611424318</v>
      </c>
      <c r="U12" s="1">
        <f>'[1]Unit factor_selected'!N11</f>
        <v>1142.9616823771</v>
      </c>
      <c r="V12" s="1">
        <f>'[1]Unit factor_selected'!O11</f>
        <v>2.4225391071909499</v>
      </c>
      <c r="W12" s="1">
        <f>'[1]Unit factor_selected'!P11</f>
        <v>1559.78786511065</v>
      </c>
      <c r="X12" s="1">
        <f>'[1]Unit factor_selected'!Q11</f>
        <v>112.65897403648199</v>
      </c>
      <c r="Y12" s="1">
        <f>'[1]Unit factor_selected'!R11</f>
        <v>17941.564177041801</v>
      </c>
      <c r="Z12" s="1">
        <f>'[1]Unit factor_selected'!S11</f>
        <v>177.831281023576</v>
      </c>
      <c r="AA12" s="1">
        <f>'[1]Unit factor_selected'!T11</f>
        <v>26.4998089631091</v>
      </c>
      <c r="AB12" s="1">
        <f>'[1]Unit factor_selected'!U11</f>
        <v>1508.13300136356</v>
      </c>
      <c r="AC12" s="1">
        <f>'[1]Unit factor_selected'!V11</f>
        <v>8.8538311483807697E-2</v>
      </c>
      <c r="AD12" s="1">
        <f>'[1]Unit factor_selected'!W11</f>
        <v>58.323405811057</v>
      </c>
      <c r="AE12" s="1">
        <f>'[1]Unit factor_selected'!X11</f>
        <v>4.8077401525901502</v>
      </c>
      <c r="AF12" s="1">
        <f>'[1]Unit factor_selected'!Y11</f>
        <v>4.8749995541051296</v>
      </c>
      <c r="AG12" s="1">
        <f>'[1]Unit factor_selected'!Z11</f>
        <v>8.4494083750058404E-4</v>
      </c>
      <c r="AH12" s="1">
        <f>'[1]Unit factor_selected'!AA11</f>
        <v>6.1670844123321098</v>
      </c>
      <c r="AI12" s="1">
        <f>'[1]Unit factor_selected'!AB11</f>
        <v>4475.5917878771797</v>
      </c>
      <c r="AJ12" s="1">
        <f>'[1]Unit factor_selected'!AC11</f>
        <v>15.608869696543</v>
      </c>
      <c r="AK12" s="1"/>
      <c r="AL12" s="1">
        <f t="shared" si="22"/>
        <v>9.3874922150150262</v>
      </c>
      <c r="AM12" s="1">
        <f t="shared" si="14"/>
        <v>145.59207109615454</v>
      </c>
      <c r="AN12" s="1">
        <f t="shared" si="14"/>
        <v>2.0956480478651424E-2</v>
      </c>
      <c r="AO12" s="1">
        <f t="shared" si="14"/>
        <v>2.4523717183920577</v>
      </c>
      <c r="AP12" s="1">
        <f t="shared" si="14"/>
        <v>7.0006509335970373</v>
      </c>
      <c r="AQ12" s="1">
        <f t="shared" si="14"/>
        <v>1.4838074560085049E-2</v>
      </c>
      <c r="AR12" s="1">
        <f t="shared" si="14"/>
        <v>9.5537151791388712</v>
      </c>
      <c r="AS12" s="1">
        <f t="shared" si="14"/>
        <v>0.69003726365200146</v>
      </c>
      <c r="AT12" s="1">
        <f t="shared" si="14"/>
        <v>109.89224743297954</v>
      </c>
      <c r="AU12" s="1">
        <f t="shared" si="14"/>
        <v>1.0892182500215351</v>
      </c>
      <c r="AV12" s="1">
        <f t="shared" si="14"/>
        <v>0.16231157633552684</v>
      </c>
      <c r="AW12" s="1">
        <f t="shared" si="14"/>
        <v>9.237328658320596</v>
      </c>
      <c r="AX12" s="1">
        <f t="shared" si="14"/>
        <v>5.4229798120539532E-4</v>
      </c>
      <c r="AY12" s="1">
        <f t="shared" si="14"/>
        <v>0.35723140297456019</v>
      </c>
      <c r="AZ12" s="1">
        <f t="shared" si="14"/>
        <v>2.94474531444682E-2</v>
      </c>
      <c r="BA12" s="1">
        <f t="shared" si="14"/>
        <v>2.9859417604230085E-2</v>
      </c>
      <c r="BB12" s="1">
        <f t="shared" si="14"/>
        <v>5.1752704872665465E-6</v>
      </c>
      <c r="BC12" s="1">
        <f t="shared" si="14"/>
        <v>3.7773449376687113E-2</v>
      </c>
      <c r="BD12" s="1">
        <f t="shared" si="14"/>
        <v>27.41304132176861</v>
      </c>
      <c r="BE12" s="1">
        <f t="shared" si="14"/>
        <v>9.5604472046899133E-2</v>
      </c>
      <c r="BF12" s="1"/>
      <c r="BG12" s="1">
        <f t="shared" si="23"/>
        <v>9.1361407110782054</v>
      </c>
      <c r="BH12" s="1">
        <f t="shared" si="15"/>
        <v>141.69382168160243</v>
      </c>
      <c r="BI12" s="1">
        <f t="shared" si="15"/>
        <v>2.0395367588767314E-2</v>
      </c>
      <c r="BJ12" s="1">
        <f t="shared" si="15"/>
        <v>2.3867090999300107</v>
      </c>
      <c r="BK12" s="1">
        <f t="shared" si="15"/>
        <v>6.8132074609002657</v>
      </c>
      <c r="BL12" s="1">
        <f t="shared" si="15"/>
        <v>1.4440782901058297E-2</v>
      </c>
      <c r="BM12" s="1">
        <f t="shared" si="15"/>
        <v>9.2979130305501663</v>
      </c>
      <c r="BN12" s="1">
        <f t="shared" si="15"/>
        <v>0.67156141301811612</v>
      </c>
      <c r="BO12" s="1">
        <f t="shared" si="15"/>
        <v>106.9498661206311</v>
      </c>
      <c r="BP12" s="1">
        <f t="shared" si="15"/>
        <v>1.0600542689510157</v>
      </c>
      <c r="BQ12" s="1">
        <f t="shared" si="15"/>
        <v>0.15796565967494772</v>
      </c>
      <c r="BR12" s="1">
        <f t="shared" si="15"/>
        <v>8.9899978060069294</v>
      </c>
      <c r="BS12" s="1">
        <f t="shared" si="15"/>
        <v>5.2777787189016651E-4</v>
      </c>
      <c r="BT12" s="1">
        <f t="shared" si="15"/>
        <v>0.34766647888892432</v>
      </c>
      <c r="BU12" s="1">
        <f t="shared" si="15"/>
        <v>2.8658993195267667E-2</v>
      </c>
      <c r="BV12" s="1">
        <f t="shared" si="15"/>
        <v>2.9059927245186544E-2</v>
      </c>
      <c r="BW12" s="1">
        <f t="shared" si="15"/>
        <v>5.0367018482243031E-6</v>
      </c>
      <c r="BX12" s="1">
        <f t="shared" si="15"/>
        <v>3.6762059636781322E-2</v>
      </c>
      <c r="BY12" s="1">
        <f t="shared" si="15"/>
        <v>26.679053052496023</v>
      </c>
      <c r="BZ12" s="1">
        <f t="shared" si="15"/>
        <v>9.304464805113187E-2</v>
      </c>
      <c r="CA12" s="1"/>
      <c r="CB12" s="1">
        <f t="shared" si="24"/>
        <v>15.412117506963588</v>
      </c>
      <c r="CC12" s="1">
        <f t="shared" si="16"/>
        <v>239.02891809881936</v>
      </c>
      <c r="CD12" s="1">
        <f t="shared" si="16"/>
        <v>3.4405753131039725E-2</v>
      </c>
      <c r="CE12" s="1">
        <f t="shared" si="16"/>
        <v>4.0262340813618573</v>
      </c>
      <c r="CF12" s="1">
        <f t="shared" si="16"/>
        <v>11.49346943172503</v>
      </c>
      <c r="CG12" s="1">
        <f t="shared" si="16"/>
        <v>2.4360728452199498E-2</v>
      </c>
      <c r="CH12" s="1">
        <f t="shared" si="16"/>
        <v>15.685017637984194</v>
      </c>
      <c r="CI12" s="1">
        <f t="shared" si="16"/>
        <v>1.1328835377970259</v>
      </c>
      <c r="CJ12" s="1">
        <f t="shared" si="16"/>
        <v>180.41796379148181</v>
      </c>
      <c r="CK12" s="1">
        <f t="shared" si="16"/>
        <v>1.7882475186728315</v>
      </c>
      <c r="CL12" s="1">
        <f t="shared" si="16"/>
        <v>0.26647852588601334</v>
      </c>
      <c r="CM12" s="1">
        <f t="shared" si="16"/>
        <v>15.165583253935242</v>
      </c>
      <c r="CN12" s="1">
        <f t="shared" si="16"/>
        <v>8.9032938922264742E-4</v>
      </c>
      <c r="CO12" s="1">
        <f t="shared" si="16"/>
        <v>0.58649234893800339</v>
      </c>
      <c r="CP12" s="1">
        <f t="shared" si="16"/>
        <v>4.8345990361241743E-2</v>
      </c>
      <c r="CQ12" s="1">
        <f t="shared" si="16"/>
        <v>4.902234188485606E-2</v>
      </c>
      <c r="CR12" s="1">
        <f t="shared" si="16"/>
        <v>8.496611773748891E-6</v>
      </c>
      <c r="CS12" s="1">
        <f t="shared" si="16"/>
        <v>6.2015373978758656E-2</v>
      </c>
      <c r="CT12" s="1">
        <f t="shared" si="16"/>
        <v>45.005950939547063</v>
      </c>
      <c r="CU12" s="1">
        <f t="shared" si="16"/>
        <v>0.15696070085909164</v>
      </c>
      <c r="CW12" s="12">
        <f t="shared" si="25"/>
        <v>49.865323513887098</v>
      </c>
      <c r="CX12" s="12">
        <f t="shared" si="17"/>
        <v>773.36902763599016</v>
      </c>
      <c r="CY12" s="12">
        <f t="shared" si="17"/>
        <v>0.11131851349063837</v>
      </c>
      <c r="CZ12" s="12">
        <f t="shared" si="17"/>
        <v>13.026728151990426</v>
      </c>
      <c r="DA12" s="12">
        <f t="shared" si="17"/>
        <v>37.186685817246591</v>
      </c>
      <c r="DB12" s="12">
        <f t="shared" si="17"/>
        <v>7.8818215910566772E-2</v>
      </c>
      <c r="DC12" s="12">
        <f t="shared" si="17"/>
        <v>50.748281570375838</v>
      </c>
      <c r="DD12" s="12">
        <f t="shared" si="17"/>
        <v>3.6654018560578252</v>
      </c>
      <c r="DE12" s="12">
        <f t="shared" si="17"/>
        <v>583.73550085600607</v>
      </c>
      <c r="DF12" s="12">
        <f t="shared" si="17"/>
        <v>5.7858072390920086</v>
      </c>
      <c r="DG12" s="12">
        <f t="shared" si="17"/>
        <v>0.86218119585487962</v>
      </c>
      <c r="DH12" s="12">
        <f t="shared" si="17"/>
        <v>49.067671258837883</v>
      </c>
      <c r="DI12" s="12">
        <f t="shared" si="17"/>
        <v>2.8806270784951724E-3</v>
      </c>
      <c r="DJ12" s="12">
        <f t="shared" si="17"/>
        <v>1.8975738217022533</v>
      </c>
      <c r="DK12" s="12">
        <f t="shared" si="17"/>
        <v>0.15642162401586487</v>
      </c>
      <c r="DL12" s="12">
        <f t="shared" si="17"/>
        <v>0.15860993379996169</v>
      </c>
      <c r="DM12" s="12">
        <f t="shared" si="17"/>
        <v>2.7490466165889164E-5</v>
      </c>
      <c r="DN12" s="12">
        <f t="shared" si="17"/>
        <v>0.20064839791730521</v>
      </c>
      <c r="DO12" s="12">
        <f t="shared" si="17"/>
        <v>145.61505274253471</v>
      </c>
      <c r="DP12" s="12">
        <f t="shared" si="17"/>
        <v>0.50784041347781506</v>
      </c>
      <c r="DR12" s="12">
        <f t="shared" si="26"/>
        <v>49.199131119406886</v>
      </c>
      <c r="DS12" s="12">
        <f t="shared" si="18"/>
        <v>763.03694658182485</v>
      </c>
      <c r="DT12" s="12">
        <f t="shared" si="18"/>
        <v>0.1098313167409441</v>
      </c>
      <c r="DU12" s="12">
        <f t="shared" si="18"/>
        <v>12.852693239384264</v>
      </c>
      <c r="DV12" s="12">
        <f t="shared" si="18"/>
        <v>36.689877905021262</v>
      </c>
      <c r="DW12" s="12">
        <f t="shared" si="18"/>
        <v>7.7765217708890694E-2</v>
      </c>
      <c r="DX12" s="12">
        <f t="shared" si="18"/>
        <v>50.070293003717694</v>
      </c>
      <c r="DY12" s="12">
        <f t="shared" si="18"/>
        <v>3.6164326993944909</v>
      </c>
      <c r="DZ12" s="12">
        <f t="shared" si="18"/>
        <v>575.93689205022804</v>
      </c>
      <c r="EA12" s="12">
        <f t="shared" si="18"/>
        <v>5.7085098206256824</v>
      </c>
      <c r="EB12" s="12">
        <f t="shared" si="18"/>
        <v>0.85066259906522046</v>
      </c>
      <c r="EC12" s="12">
        <f t="shared" si="18"/>
        <v>48.4121353652747</v>
      </c>
      <c r="ED12" s="12">
        <f t="shared" si="18"/>
        <v>2.8421423818002275E-3</v>
      </c>
      <c r="EE12" s="12">
        <f t="shared" si="18"/>
        <v>1.8722225523450868</v>
      </c>
      <c r="EF12" s="12">
        <f t="shared" si="18"/>
        <v>0.15433185724191439</v>
      </c>
      <c r="EG12" s="12">
        <f t="shared" si="18"/>
        <v>0.15649093157275026</v>
      </c>
      <c r="EH12" s="12">
        <f t="shared" si="18"/>
        <v>2.7123198128906894E-5</v>
      </c>
      <c r="EI12" s="12">
        <f t="shared" si="18"/>
        <v>0.19796776883004136</v>
      </c>
      <c r="EJ12" s="12">
        <f t="shared" si="18"/>
        <v>143.66965995606466</v>
      </c>
      <c r="EK12" s="12">
        <f t="shared" si="18"/>
        <v>0.50105575036469219</v>
      </c>
      <c r="EM12" s="12">
        <f t="shared" si="27"/>
        <v>88.992549475692982</v>
      </c>
      <c r="EN12" s="12">
        <f t="shared" si="19"/>
        <v>1380.1992367641506</v>
      </c>
      <c r="EO12" s="12">
        <f t="shared" si="19"/>
        <v>0.19866547775664875</v>
      </c>
      <c r="EP12" s="12">
        <f t="shared" si="19"/>
        <v>23.248254856895887</v>
      </c>
      <c r="EQ12" s="12">
        <f t="shared" si="19"/>
        <v>66.365517041250982</v>
      </c>
      <c r="ER12" s="12">
        <f t="shared" si="19"/>
        <v>0.14066356106270034</v>
      </c>
      <c r="ES12" s="12">
        <f t="shared" si="19"/>
        <v>90.568327651586145</v>
      </c>
      <c r="ET12" s="12">
        <f t="shared" si="19"/>
        <v>6.5414888150215358</v>
      </c>
      <c r="EU12" s="12">
        <f t="shared" si="19"/>
        <v>1041.7682425379112</v>
      </c>
      <c r="EV12" s="12">
        <f t="shared" si="19"/>
        <v>10.325687285239898</v>
      </c>
      <c r="EW12" s="12">
        <f t="shared" si="19"/>
        <v>1.5386985849547221</v>
      </c>
      <c r="EX12" s="12">
        <f t="shared" si="19"/>
        <v>87.569012982400267</v>
      </c>
      <c r="EY12" s="12">
        <f t="shared" si="19"/>
        <v>5.1409342151888344E-3</v>
      </c>
      <c r="EZ12" s="12">
        <f t="shared" si="19"/>
        <v>3.3865203374162136</v>
      </c>
      <c r="FA12" s="12">
        <f t="shared" si="19"/>
        <v>0.27915910563426682</v>
      </c>
      <c r="FB12" s="12">
        <f t="shared" si="19"/>
        <v>0.28306449023836239</v>
      </c>
      <c r="FC12" s="12">
        <f t="shared" si="19"/>
        <v>4.9061080887130696E-5</v>
      </c>
      <c r="FD12" s="12">
        <f t="shared" si="19"/>
        <v>0.35808877232896125</v>
      </c>
      <c r="FE12" s="12">
        <f t="shared" si="19"/>
        <v>259.87307155415886</v>
      </c>
      <c r="FF12" s="12">
        <f t="shared" si="19"/>
        <v>0.90632146625088394</v>
      </c>
      <c r="FH12" s="12">
        <f>IFERROR(AL12*[1]Figure!$C$8+BG12*[1]Figure!$D$8+CB12*[1]Figure!$E$8,0)</f>
        <v>9.2593110782661689</v>
      </c>
      <c r="FI12" s="12">
        <f>IFERROR(AM12*[1]Figure!$C$8+BH12*[1]Figure!$D$8+CC12*[1]Figure!$E$8,0)</f>
        <v>143.60408998817815</v>
      </c>
      <c r="FJ12" s="12">
        <f>IFERROR(AN12*[1]Figure!$C$8+BI12*[1]Figure!$D$8+CD12*[1]Figure!$E$8,0)</f>
        <v>2.0670331054664447E-2</v>
      </c>
      <c r="FK12" s="12">
        <f>IFERROR(AO12*[1]Figure!$C$8+BJ12*[1]Figure!$D$8+CE12*[1]Figure!$E$8,0)</f>
        <v>2.4188859069107491</v>
      </c>
      <c r="FL12" s="12">
        <f>IFERROR(AP12*[1]Figure!$C$8+BK12*[1]Figure!$D$8+CF12*[1]Figure!$E$8,0)</f>
        <v>6.9050608256004491</v>
      </c>
      <c r="FM12" s="12">
        <f>IFERROR(AQ12*[1]Figure!$C$8+BL12*[1]Figure!$D$8+CG12*[1]Figure!$E$8,0)</f>
        <v>1.4635468664845653E-2</v>
      </c>
      <c r="FN12" s="12">
        <f>IFERROR(AR12*[1]Figure!$C$8+BM12*[1]Figure!$D$8+CH12*[1]Figure!$E$8,0)</f>
        <v>9.423264357578871</v>
      </c>
      <c r="FO12" s="12">
        <f>IFERROR(AS12*[1]Figure!$C$8+BN12*[1]Figure!$D$8+CI12*[1]Figure!$E$8,0)</f>
        <v>0.68061517745175815</v>
      </c>
      <c r="FP12" s="12">
        <f>IFERROR(AT12*[1]Figure!$C$8+BO12*[1]Figure!$D$8+CJ12*[1]Figure!$E$8,0)</f>
        <v>108.39172813845317</v>
      </c>
      <c r="FQ12" s="12">
        <f>IFERROR(AU12*[1]Figure!$C$8+BP12*[1]Figure!$D$8+CK12*[1]Figure!$E$8,0)</f>
        <v>1.0743455630187115</v>
      </c>
      <c r="FR12" s="12">
        <f>IFERROR(AV12*[1]Figure!$C$8+BQ12*[1]Figure!$D$8+CL12*[1]Figure!$E$8,0)</f>
        <v>0.16009529941239831</v>
      </c>
      <c r="FS12" s="12">
        <f>IFERROR(AW12*[1]Figure!$C$8+BR12*[1]Figure!$D$8+CM12*[1]Figure!$E$8,0)</f>
        <v>9.1111979238468592</v>
      </c>
      <c r="FT12" s="12">
        <f>IFERROR(AX12*[1]Figure!$C$8+BS12*[1]Figure!$D$8+CN12*[1]Figure!$E$8,0)</f>
        <v>5.3489319512457876E-4</v>
      </c>
      <c r="FU12" s="12">
        <f>IFERROR(AY12*[1]Figure!$C$8+BT12*[1]Figure!$D$8+CO12*[1]Figure!$E$8,0)</f>
        <v>0.35235360107956337</v>
      </c>
      <c r="FV12" s="12">
        <f>IFERROR(AZ12*[1]Figure!$C$8+BU12*[1]Figure!$D$8+CP12*[1]Figure!$E$8,0)</f>
        <v>2.9045364074036881E-2</v>
      </c>
      <c r="FW12" s="12">
        <f>IFERROR(BA12*[1]Figure!$C$8+BV12*[1]Figure!$D$8+CQ12*[1]Figure!$E$8,0)</f>
        <v>2.9451703381570365E-2</v>
      </c>
      <c r="FX12" s="12">
        <f>IFERROR(BB12*[1]Figure!$C$8+BW12*[1]Figure!$D$8+CR12*[1]Figure!$E$8,0)</f>
        <v>5.1046049635200034E-6</v>
      </c>
      <c r="FY12" s="12">
        <f>IFERROR(BC12*[1]Figure!$C$8+BX12*[1]Figure!$D$8+CS12*[1]Figure!$E$8,0)</f>
        <v>3.7257673323921409E-2</v>
      </c>
      <c r="FZ12" s="12">
        <f>IFERROR(BD12*[1]Figure!$C$8+BY12*[1]Figure!$D$8+CT12*[1]Figure!$E$8,0)</f>
        <v>27.038731046150225</v>
      </c>
      <c r="GA12" s="12">
        <f>IFERROR(BE12*[1]Figure!$C$8+BZ12*[1]Figure!$D$8+CU12*[1]Figure!$E$8,0)</f>
        <v>9.4299044609564509E-2</v>
      </c>
      <c r="GC12" s="12">
        <f>IFERROR(CW12*[1]Figure!$F$8+DR12*[1]Figure!$G$8+EM12*[1]Figure!$H$8,0)</f>
        <v>49.950921996703038</v>
      </c>
      <c r="GD12" s="12">
        <f>IFERROR(CX12*[1]Figure!$F$8+DS12*[1]Figure!$G$8+EN12*[1]Figure!$H$8,0)</f>
        <v>774.69658776711083</v>
      </c>
      <c r="GE12" s="12">
        <f>IFERROR(CY12*[1]Figure!$F$8+DT12*[1]Figure!$G$8+EO12*[1]Figure!$H$8,0)</f>
        <v>0.11150960211079883</v>
      </c>
      <c r="GF12" s="12">
        <f>IFERROR(CZ12*[1]Figure!$F$8+DU12*[1]Figure!$G$8+EP12*[1]Figure!$H$8,0)</f>
        <v>13.049089746928347</v>
      </c>
      <c r="GG12" s="12">
        <f>IFERROR(DA12*[1]Figure!$F$8+DV12*[1]Figure!$G$8+EQ12*[1]Figure!$H$8,0)</f>
        <v>37.25052023488599</v>
      </c>
      <c r="GH12" s="12">
        <f>IFERROR(DB12*[1]Figure!$F$8+DW12*[1]Figure!$G$8+ER12*[1]Figure!$H$8,0)</f>
        <v>7.8953514735978475E-2</v>
      </c>
      <c r="GI12" s="12">
        <f>IFERROR(DC12*[1]Figure!$F$8+DX12*[1]Figure!$G$8+ES12*[1]Figure!$H$8,0)</f>
        <v>50.835395733121217</v>
      </c>
      <c r="GJ12" s="12">
        <f>IFERROR(DD12*[1]Figure!$F$8+DY12*[1]Figure!$G$8+ET12*[1]Figure!$H$8,0)</f>
        <v>3.671693860514627</v>
      </c>
      <c r="GK12" s="12">
        <f>IFERROR(DE12*[1]Figure!$F$8+DZ12*[1]Figure!$G$8+EU12*[1]Figure!$H$8,0)</f>
        <v>584.73753733582862</v>
      </c>
      <c r="GL12" s="12">
        <f>IFERROR(DF12*[1]Figure!$F$8+EA12*[1]Figure!$G$8+EV12*[1]Figure!$H$8,0)</f>
        <v>5.7957391173318795</v>
      </c>
      <c r="GM12" s="12">
        <f>IFERROR(DG12*[1]Figure!$F$8+EB12*[1]Figure!$G$8+EW12*[1]Figure!$H$8,0)</f>
        <v>0.86366121036350008</v>
      </c>
      <c r="GN12" s="12">
        <f>IFERROR(DH12*[1]Figure!$F$8+EC12*[1]Figure!$G$8+EX12*[1]Figure!$H$8,0)</f>
        <v>49.151900497095966</v>
      </c>
      <c r="GO12" s="12">
        <f>IFERROR(DI12*[1]Figure!$F$8+ED12*[1]Figure!$G$8+EY12*[1]Figure!$H$8,0)</f>
        <v>2.8855719437863602E-3</v>
      </c>
      <c r="GP12" s="12">
        <f>IFERROR(DJ12*[1]Figure!$F$8+EE12*[1]Figure!$G$8+EZ12*[1]Figure!$H$8,0)</f>
        <v>1.9008311843086285</v>
      </c>
      <c r="GQ12" s="12">
        <f>IFERROR(DK12*[1]Figure!$F$8+EF12*[1]Figure!$G$8+FA12*[1]Figure!$H$8,0)</f>
        <v>0.15669013633568635</v>
      </c>
      <c r="GR12" s="12">
        <f>IFERROR(DL12*[1]Figure!$F$8+EG12*[1]Figure!$G$8+FB12*[1]Figure!$H$8,0)</f>
        <v>0.15888220255780963</v>
      </c>
      <c r="GS12" s="12">
        <f>IFERROR(DM12*[1]Figure!$F$8+EH12*[1]Figure!$G$8+FC12*[1]Figure!$H$8,0)</f>
        <v>2.7537656117340045E-5</v>
      </c>
      <c r="GT12" s="12">
        <f>IFERROR(DN12*[1]Figure!$F$8+EI12*[1]Figure!$G$8+FD12*[1]Figure!$H$8,0)</f>
        <v>0.20099282962316561</v>
      </c>
      <c r="GU12" s="12">
        <f>IFERROR(DO12*[1]Figure!$F$8+EJ12*[1]Figure!$G$8+FE12*[1]Figure!$H$8,0)</f>
        <v>145.86501457395556</v>
      </c>
      <c r="GV12" s="12">
        <f>IFERROR(DP12*[1]Figure!$F$8+EK12*[1]Figure!$G$8+FF12*[1]Figure!$H$8,0)</f>
        <v>0.50871216895523041</v>
      </c>
      <c r="GX12" s="12">
        <f>IFERROR(FH12*[1]Figure!$F$10+GC12*[1]Figure!$F$11,0)</f>
        <v>11.646741052543362</v>
      </c>
      <c r="GY12" s="12">
        <f>IFERROR(FI12*[1]Figure!$F$10+GD12*[1]Figure!$F$11,0)</f>
        <v>180.63111132579311</v>
      </c>
      <c r="GZ12" s="12">
        <f>IFERROR(FJ12*[1]Figure!$F$10+GE12*[1]Figure!$F$11,0)</f>
        <v>2.5999989764800294E-2</v>
      </c>
      <c r="HA12" s="12">
        <f>IFERROR(FK12*[1]Figure!$F$10+GF12*[1]Figure!$F$11,0)</f>
        <v>3.0425738540702874</v>
      </c>
      <c r="HB12" s="12">
        <f>IFERROR(FL12*[1]Figure!$F$10+GG12*[1]Figure!$F$11,0)</f>
        <v>8.6854685740711552</v>
      </c>
      <c r="HC12" s="12">
        <f>IFERROR(FM12*[1]Figure!$F$10+GH12*[1]Figure!$F$11,0)</f>
        <v>1.8409092456367512E-2</v>
      </c>
      <c r="HD12" s="12">
        <f>IFERROR(FN12*[1]Figure!$F$10+GI12*[1]Figure!$F$11,0)</f>
        <v>11.852968208400828</v>
      </c>
      <c r="HE12" s="12">
        <f>IFERROR(FO12*[1]Figure!$F$10+GJ12*[1]Figure!$F$11,0)</f>
        <v>0.85610567149190331</v>
      </c>
      <c r="HF12" s="12">
        <f>IFERROR(FP12*[1]Figure!$F$10+GK12*[1]Figure!$F$11,0)</f>
        <v>136.33955908765427</v>
      </c>
      <c r="HG12" s="12">
        <f>IFERROR(FQ12*[1]Figure!$F$10+GL12*[1]Figure!$F$11,0)</f>
        <v>1.3513558911308186</v>
      </c>
      <c r="HH12" s="12">
        <f>IFERROR(FR12*[1]Figure!$F$10+GM12*[1]Figure!$F$11,0)</f>
        <v>0.20137443058395982</v>
      </c>
      <c r="HI12" s="12">
        <f>IFERROR(FS12*[1]Figure!$F$10+GN12*[1]Figure!$F$11,0)</f>
        <v>11.46043825513048</v>
      </c>
      <c r="HJ12" s="12">
        <f>IFERROR(FT12*[1]Figure!$F$10+GO12*[1]Figure!$F$11,0)</f>
        <v>6.72810588360755E-4</v>
      </c>
      <c r="HK12" s="12">
        <f>IFERROR(FU12*[1]Figure!$F$10+GP12*[1]Figure!$F$11,0)</f>
        <v>0.44320480390138051</v>
      </c>
      <c r="HL12" s="12">
        <f>IFERROR(FV12*[1]Figure!$F$10+GQ12*[1]Figure!$F$11,0)</f>
        <v>3.6534449624571641E-2</v>
      </c>
      <c r="HM12" s="12">
        <f>IFERROR(FW12*[1]Figure!$F$10+GR12*[1]Figure!$F$11,0)</f>
        <v>3.7045559863153069E-2</v>
      </c>
      <c r="HN12" s="12">
        <f>IFERROR(FX12*[1]Figure!$F$10+GS12*[1]Figure!$F$11,0)</f>
        <v>6.4207813824500625E-6</v>
      </c>
      <c r="HO12" s="12">
        <f>IFERROR(FY12*[1]Figure!$F$10+GT12*[1]Figure!$F$11,0)</f>
        <v>4.686422885634596E-2</v>
      </c>
      <c r="HP12" s="12">
        <f>IFERROR(FZ12*[1]Figure!$F$10+GU12*[1]Figure!$F$11,0)</f>
        <v>34.010424341725965</v>
      </c>
      <c r="HQ12" s="12">
        <f>IFERROR(GA12*[1]Figure!$F$10+GV12*[1]Figure!$F$11,0)</f>
        <v>0.11861320402635053</v>
      </c>
    </row>
    <row r="13" spans="1:225" s="15" customFormat="1" x14ac:dyDescent="0.2">
      <c r="A13" s="1"/>
      <c r="B13" s="4"/>
      <c r="C13" s="1" t="str">
        <f t="shared" si="20"/>
        <v>BMS-copper</v>
      </c>
      <c r="D13" s="1" t="str">
        <f t="shared" si="20"/>
        <v>GLO</v>
      </c>
      <c r="E13" s="2">
        <f t="shared" si="20"/>
        <v>1</v>
      </c>
      <c r="F13" s="1"/>
      <c r="G13" s="1">
        <f t="shared" si="20"/>
        <v>30.625046497784936</v>
      </c>
      <c r="H13" s="1">
        <f t="shared" si="20"/>
        <v>29.805056310944497</v>
      </c>
      <c r="I13" s="1">
        <f t="shared" si="20"/>
        <v>50.279329608938554</v>
      </c>
      <c r="J13" s="1">
        <f t="shared" si="20"/>
        <v>162.67687005878776</v>
      </c>
      <c r="K13" s="1">
        <f t="shared" si="20"/>
        <v>160.50353424234953</v>
      </c>
      <c r="L13" s="1">
        <f t="shared" si="20"/>
        <v>290.32258064516134</v>
      </c>
      <c r="M13" s="1" t="str">
        <f t="shared" si="20"/>
        <v>g/kWh</v>
      </c>
      <c r="N13" s="1" t="str">
        <f>N36</f>
        <v>Use</v>
      </c>
      <c r="O13" s="1">
        <f t="shared" si="21"/>
        <v>1</v>
      </c>
      <c r="P13" s="1" t="str">
        <f t="shared" si="21"/>
        <v>kg</v>
      </c>
      <c r="Q13" s="1">
        <f>[1]Use!Z101</f>
        <v>6.9162234808211718</v>
      </c>
      <c r="R13" s="1">
        <f>[1]Use!AA101</f>
        <v>115.03097511076999</v>
      </c>
      <c r="S13" s="1">
        <f>[1]Use!AB101</f>
        <v>0.11843833239166093</v>
      </c>
      <c r="T13" s="1">
        <f>[1]Use!AC101</f>
        <v>1.7577854415168526</v>
      </c>
      <c r="U13" s="1">
        <f>[1]Use!AD101</f>
        <v>39.620893214504214</v>
      </c>
      <c r="V13" s="1">
        <f>[1]Use!AE101</f>
        <v>4.7685535885283965E-2</v>
      </c>
      <c r="W13" s="1">
        <f>[1]Use!AF101</f>
        <v>7.0342766742618306</v>
      </c>
      <c r="X13" s="1">
        <f>[1]Use!AG101</f>
        <v>4.2389033989919538</v>
      </c>
      <c r="Y13" s="1">
        <f>[1]Use!AH101</f>
        <v>585.36534710645481</v>
      </c>
      <c r="Z13" s="1">
        <f>[1]Use!AI101</f>
        <v>0.57362938959243515</v>
      </c>
      <c r="AA13" s="1">
        <f>[1]Use!AJ101</f>
        <v>-0.71675273134787143</v>
      </c>
      <c r="AB13" s="1">
        <f>[1]Use!AK101</f>
        <v>50.671224096675452</v>
      </c>
      <c r="AC13" s="1">
        <f>[1]Use!AL101</f>
        <v>7.9367445962400668E-4</v>
      </c>
      <c r="AD13" s="1">
        <f>[1]Use!AM101</f>
        <v>1.7439551024471573</v>
      </c>
      <c r="AE13" s="1">
        <f>[1]Use!AN101</f>
        <v>6.7021889627928183E-2</v>
      </c>
      <c r="AF13" s="1">
        <f>[1]Use!AO101</f>
        <v>6.8232701410226915E-2</v>
      </c>
      <c r="AG13" s="1">
        <f>[1]Use!AP101</f>
        <v>9.0336391077730021E-6</v>
      </c>
      <c r="AH13" s="1">
        <f>[1]Use!AQ101</f>
        <v>0.35864042038154437</v>
      </c>
      <c r="AI13" s="1">
        <f>[1]Use!AR101</f>
        <v>3588.1690489743396</v>
      </c>
      <c r="AJ13" s="1">
        <f>[1]Use!AS101</f>
        <v>0.2201096455676409</v>
      </c>
      <c r="AK13" s="1"/>
      <c r="AL13" s="1">
        <f t="shared" si="22"/>
        <v>0.21180966568922038</v>
      </c>
      <c r="AM13" s="1">
        <f t="shared" si="14"/>
        <v>3.5228289614528729</v>
      </c>
      <c r="AN13" s="1">
        <f t="shared" si="14"/>
        <v>3.6271794366147239E-3</v>
      </c>
      <c r="AO13" s="1">
        <f t="shared" si="14"/>
        <v>5.3832260879583038E-2</v>
      </c>
      <c r="AP13" s="1">
        <f t="shared" si="14"/>
        <v>1.2133916969779632</v>
      </c>
      <c r="AQ13" s="1">
        <f t="shared" si="14"/>
        <v>1.4603717537586137E-3</v>
      </c>
      <c r="AR13" s="1">
        <f t="shared" si="14"/>
        <v>0.21542505022755257</v>
      </c>
      <c r="AS13" s="1">
        <f t="shared" si="14"/>
        <v>0.1298166136937472</v>
      </c>
      <c r="AT13" s="1">
        <f t="shared" si="14"/>
        <v>17.926840973327199</v>
      </c>
      <c r="AU13" s="1">
        <f t="shared" si="14"/>
        <v>1.7567426728764317E-2</v>
      </c>
      <c r="AV13" s="1">
        <f t="shared" si="14"/>
        <v>-2.195058572494292E-2</v>
      </c>
      <c r="AW13" s="1">
        <f t="shared" si="14"/>
        <v>1.5518085940603663</v>
      </c>
      <c r="AX13" s="1">
        <f t="shared" si="14"/>
        <v>2.4306317230089539E-5</v>
      </c>
      <c r="AY13" s="1">
        <f t="shared" si="14"/>
        <v>5.3408706102493486E-2</v>
      </c>
      <c r="AZ13" s="1">
        <f t="shared" si="14"/>
        <v>2.0525484862247106E-3</v>
      </c>
      <c r="BA13" s="1">
        <f t="shared" si="14"/>
        <v>2.0896296533576752E-3</v>
      </c>
      <c r="BB13" s="1">
        <f t="shared" si="14"/>
        <v>2.7665561771975664E-7</v>
      </c>
      <c r="BC13" s="1">
        <f t="shared" si="14"/>
        <v>1.0983379550169934E-2</v>
      </c>
      <c r="BD13" s="1">
        <f t="shared" si="14"/>
        <v>109.88784396675192</v>
      </c>
      <c r="BE13" s="1">
        <f t="shared" si="14"/>
        <v>6.7408681301199648E-3</v>
      </c>
      <c r="BF13" s="1"/>
      <c r="BG13" s="1">
        <f t="shared" si="23"/>
        <v>0.20613843030495158</v>
      </c>
      <c r="BH13" s="1">
        <f t="shared" si="15"/>
        <v>3.4285046906793544</v>
      </c>
      <c r="BI13" s="1">
        <f t="shared" si="15"/>
        <v>3.5300611663078157E-3</v>
      </c>
      <c r="BJ13" s="1">
        <f t="shared" si="15"/>
        <v>5.2390894066968223E-2</v>
      </c>
      <c r="BK13" s="1">
        <f t="shared" si="15"/>
        <v>1.1809029533482167</v>
      </c>
      <c r="BL13" s="1">
        <f t="shared" si="15"/>
        <v>1.421270082278453E-3</v>
      </c>
      <c r="BM13" s="1">
        <f t="shared" si="15"/>
        <v>0.20965701238313722</v>
      </c>
      <c r="BN13" s="1">
        <f t="shared" si="15"/>
        <v>0.12634075450360921</v>
      </c>
      <c r="BO13" s="1">
        <f t="shared" si="15"/>
        <v>17.446847132983457</v>
      </c>
      <c r="BP13" s="1">
        <f t="shared" si="15"/>
        <v>1.7097056258415247E-2</v>
      </c>
      <c r="BQ13" s="1">
        <f t="shared" si="15"/>
        <v>-2.136285551884658E-2</v>
      </c>
      <c r="BR13" s="1">
        <f t="shared" si="15"/>
        <v>1.5102586875458994</v>
      </c>
      <c r="BS13" s="1">
        <f t="shared" si="15"/>
        <v>2.3655511961651963E-5</v>
      </c>
      <c r="BT13" s="1">
        <f t="shared" si="15"/>
        <v>5.1978680032196502E-2</v>
      </c>
      <c r="BU13" s="1">
        <f t="shared" si="15"/>
        <v>1.9975911944263062E-3</v>
      </c>
      <c r="BV13" s="1">
        <f t="shared" si="15"/>
        <v>2.0336795077796751E-3</v>
      </c>
      <c r="BW13" s="1">
        <f t="shared" si="15"/>
        <v>2.692481222999247E-7</v>
      </c>
      <c r="BX13" s="1">
        <f t="shared" si="15"/>
        <v>1.0689297924852736E-2</v>
      </c>
      <c r="BY13" s="1">
        <f t="shared" si="15"/>
        <v>106.94558055786835</v>
      </c>
      <c r="BZ13" s="1">
        <f t="shared" si="15"/>
        <v>6.5603803807255719E-3</v>
      </c>
      <c r="CA13" s="1"/>
      <c r="CB13" s="1">
        <f t="shared" si="24"/>
        <v>0.34774308004128801</v>
      </c>
      <c r="CC13" s="1">
        <f t="shared" si="16"/>
        <v>5.7836803128320113</v>
      </c>
      <c r="CD13" s="1">
        <f t="shared" si="16"/>
        <v>5.9549999526533441E-3</v>
      </c>
      <c r="CE13" s="1">
        <f t="shared" si="16"/>
        <v>8.8380273595819417E-2</v>
      </c>
      <c r="CF13" s="1">
        <f t="shared" si="16"/>
        <v>1.9921119493326145</v>
      </c>
      <c r="CG13" s="1">
        <f t="shared" si="16"/>
        <v>2.3975967763550602E-3</v>
      </c>
      <c r="CH13" s="1">
        <f t="shared" si="16"/>
        <v>0.35367871546567869</v>
      </c>
      <c r="CI13" s="1">
        <f t="shared" si="16"/>
        <v>0.21312922117836644</v>
      </c>
      <c r="CJ13" s="1">
        <f t="shared" si="16"/>
        <v>29.43177722881617</v>
      </c>
      <c r="CK13" s="1">
        <f t="shared" si="16"/>
        <v>2.8841701152692276E-2</v>
      </c>
      <c r="CL13" s="1">
        <f t="shared" si="16"/>
        <v>-3.6037846827546613E-2</v>
      </c>
      <c r="CM13" s="1">
        <f t="shared" si="16"/>
        <v>2.5477151780451348</v>
      </c>
      <c r="CN13" s="1">
        <f t="shared" si="16"/>
        <v>3.9905419757631626E-5</v>
      </c>
      <c r="CO13" s="1">
        <f t="shared" si="16"/>
        <v>8.7684893419130827E-2</v>
      </c>
      <c r="CP13" s="1">
        <f t="shared" si="16"/>
        <v>3.3698156796165015E-3</v>
      </c>
      <c r="CQ13" s="1">
        <f t="shared" si="16"/>
        <v>3.4306944843130859E-3</v>
      </c>
      <c r="CR13" s="1">
        <f t="shared" si="16"/>
        <v>4.5420531826791641E-7</v>
      </c>
      <c r="CS13" s="1">
        <f t="shared" si="16"/>
        <v>1.8032199907451956E-2</v>
      </c>
      <c r="CT13" s="1">
        <f t="shared" si="16"/>
        <v>180.41073430597243</v>
      </c>
      <c r="CU13" s="1">
        <f t="shared" si="16"/>
        <v>1.1066965419602058E-2</v>
      </c>
      <c r="CV13" s="12"/>
      <c r="CW13" s="12">
        <f t="shared" si="25"/>
        <v>1.1251095884870825</v>
      </c>
      <c r="CX13" s="12">
        <f t="shared" si="17"/>
        <v>18.712878990830376</v>
      </c>
      <c r="CY13" s="12">
        <f t="shared" si="17"/>
        <v>1.9267177208457737E-2</v>
      </c>
      <c r="CZ13" s="12">
        <f t="shared" si="17"/>
        <v>0.2859510338608659</v>
      </c>
      <c r="DA13" s="12">
        <f t="shared" si="17"/>
        <v>6.4454028970690072</v>
      </c>
      <c r="DB13" s="12">
        <f t="shared" si="17"/>
        <v>7.7573337248939998E-3</v>
      </c>
      <c r="DC13" s="12">
        <f t="shared" si="17"/>
        <v>1.1443141124964535</v>
      </c>
      <c r="DD13" s="12">
        <f t="shared" si="17"/>
        <v>0.68957153742956778</v>
      </c>
      <c r="DE13" s="12">
        <f t="shared" si="17"/>
        <v>95.225402508153934</v>
      </c>
      <c r="DF13" s="12">
        <f t="shared" si="17"/>
        <v>9.3316233672630311E-2</v>
      </c>
      <c r="DG13" s="12">
        <f t="shared" si="17"/>
        <v>-0.11659909094175888</v>
      </c>
      <c r="DH13" s="12">
        <f t="shared" si="17"/>
        <v>8.2430361380945882</v>
      </c>
      <c r="DI13" s="12">
        <f t="shared" si="17"/>
        <v>1.2911247693723314E-4</v>
      </c>
      <c r="DJ13" s="12">
        <f t="shared" si="17"/>
        <v>0.28370115758915609</v>
      </c>
      <c r="DK13" s="12">
        <f t="shared" si="17"/>
        <v>1.0902911230096887E-2</v>
      </c>
      <c r="DL13" s="12">
        <f t="shared" si="17"/>
        <v>1.1099882301071548E-2</v>
      </c>
      <c r="DM13" s="12">
        <f t="shared" si="17"/>
        <v>1.469564135293172E-6</v>
      </c>
      <c r="DN13" s="12">
        <f t="shared" si="17"/>
        <v>5.8342501064237509E-2</v>
      </c>
      <c r="DO13" s="12">
        <f t="shared" si="17"/>
        <v>583.71211012896265</v>
      </c>
      <c r="DP13" s="12">
        <f t="shared" si="17"/>
        <v>3.5806748210692949E-2</v>
      </c>
      <c r="DQ13" s="12"/>
      <c r="DR13" s="12">
        <f t="shared" si="26"/>
        <v>1.1100783122817228</v>
      </c>
      <c r="DS13" s="12">
        <f t="shared" si="18"/>
        <v>18.462878052622326</v>
      </c>
      <c r="DT13" s="12">
        <f t="shared" si="18"/>
        <v>1.9009770938631727E-2</v>
      </c>
      <c r="DU13" s="12">
        <f t="shared" si="18"/>
        <v>0.28213077580320362</v>
      </c>
      <c r="DV13" s="12">
        <f t="shared" si="18"/>
        <v>6.3592933907666511</v>
      </c>
      <c r="DW13" s="12">
        <f t="shared" si="18"/>
        <v>7.6536970418284627E-3</v>
      </c>
      <c r="DX13" s="12">
        <f t="shared" si="18"/>
        <v>1.1290262670575444</v>
      </c>
      <c r="DY13" s="12">
        <f t="shared" si="18"/>
        <v>0.68035897685011693</v>
      </c>
      <c r="DZ13" s="12">
        <f t="shared" si="18"/>
        <v>93.953207033585684</v>
      </c>
      <c r="EA13" s="12">
        <f t="shared" si="18"/>
        <v>9.2069544374867474E-2</v>
      </c>
      <c r="EB13" s="12">
        <f t="shared" si="18"/>
        <v>-0.11504134655919064</v>
      </c>
      <c r="EC13" s="12">
        <f t="shared" si="18"/>
        <v>8.1329105519025156</v>
      </c>
      <c r="ED13" s="12">
        <f t="shared" si="18"/>
        <v>1.2738755580754001E-4</v>
      </c>
      <c r="EE13" s="12">
        <f t="shared" si="18"/>
        <v>0.27991095750274753</v>
      </c>
      <c r="EF13" s="12">
        <f t="shared" si="18"/>
        <v>1.0757250156883141E-2</v>
      </c>
      <c r="EG13" s="12">
        <f t="shared" si="18"/>
        <v>1.0951589727244367E-2</v>
      </c>
      <c r="EH13" s="12">
        <f t="shared" si="18"/>
        <v>1.4499310038674719E-6</v>
      </c>
      <c r="EI13" s="12">
        <f t="shared" si="18"/>
        <v>5.7563054993399837E-2</v>
      </c>
      <c r="EJ13" s="12">
        <f t="shared" si="18"/>
        <v>575.91381381939163</v>
      </c>
      <c r="EK13" s="12">
        <f t="shared" si="18"/>
        <v>3.5328376034437267E-2</v>
      </c>
      <c r="EL13" s="12"/>
      <c r="EM13" s="12">
        <f t="shared" si="27"/>
        <v>2.0079358492706634</v>
      </c>
      <c r="EN13" s="12">
        <f t="shared" si="19"/>
        <v>33.396089548288067</v>
      </c>
      <c r="EO13" s="12">
        <f t="shared" si="19"/>
        <v>3.4385322307256411E-2</v>
      </c>
      <c r="EP13" s="12">
        <f t="shared" si="19"/>
        <v>0.51032480560166704</v>
      </c>
      <c r="EQ13" s="12">
        <f t="shared" si="19"/>
        <v>11.502839965501227</v>
      </c>
      <c r="ER13" s="12">
        <f t="shared" si="19"/>
        <v>1.3844187837663091E-2</v>
      </c>
      <c r="ES13" s="12">
        <f t="shared" si="19"/>
        <v>2.0422093570437578</v>
      </c>
      <c r="ET13" s="12">
        <f t="shared" si="19"/>
        <v>1.2306493739008901</v>
      </c>
      <c r="EU13" s="12">
        <f t="shared" si="19"/>
        <v>169.94477819219659</v>
      </c>
      <c r="EV13" s="12">
        <f t="shared" si="19"/>
        <v>0.16653756472038445</v>
      </c>
      <c r="EW13" s="12">
        <f t="shared" si="19"/>
        <v>-0.20808950264938209</v>
      </c>
      <c r="EX13" s="12">
        <f t="shared" si="19"/>
        <v>14.711000544196104</v>
      </c>
      <c r="EY13" s="12">
        <f t="shared" si="19"/>
        <v>2.3042161731019555E-4</v>
      </c>
      <c r="EZ13" s="12">
        <f t="shared" si="19"/>
        <v>0.50630954587175547</v>
      </c>
      <c r="FA13" s="12">
        <f t="shared" si="19"/>
        <v>1.9457967956495285E-2</v>
      </c>
      <c r="FB13" s="12">
        <f t="shared" si="19"/>
        <v>1.980949395780782E-2</v>
      </c>
      <c r="FC13" s="12">
        <f t="shared" si="19"/>
        <v>2.622669418385711E-6</v>
      </c>
      <c r="FD13" s="12">
        <f t="shared" si="19"/>
        <v>0.10412141236883549</v>
      </c>
      <c r="FE13" s="12">
        <f t="shared" si="19"/>
        <v>1041.7264980893247</v>
      </c>
      <c r="FF13" s="12">
        <f t="shared" si="19"/>
        <v>6.3902800326089304E-2</v>
      </c>
      <c r="FG13" s="12"/>
      <c r="FH13" s="12">
        <f>IFERROR(AL13*[1]Figure!$C$8+BG13*[1]Figure!$D$8+CB13*[1]Figure!$E$8,0)</f>
        <v>0.20891751908599715</v>
      </c>
      <c r="FI13" s="12">
        <f>IFERROR(AM13*[1]Figure!$C$8+BH13*[1]Figure!$D$8+CC13*[1]Figure!$E$8,0)</f>
        <v>3.474726634387443</v>
      </c>
      <c r="FJ13" s="12">
        <f>IFERROR(AN13*[1]Figure!$C$8+BI13*[1]Figure!$D$8+CD13*[1]Figure!$E$8,0)</f>
        <v>3.5776522601624543E-3</v>
      </c>
      <c r="FK13" s="12">
        <f>IFERROR(AO13*[1]Figure!$C$8+BJ13*[1]Figure!$D$8+CE13*[1]Figure!$E$8,0)</f>
        <v>5.3097210427847985E-2</v>
      </c>
      <c r="FL13" s="12">
        <f>IFERROR(AP13*[1]Figure!$C$8+BK13*[1]Figure!$D$8+CF13*[1]Figure!$E$8,0)</f>
        <v>1.1968234886132745</v>
      </c>
      <c r="FM13" s="12">
        <f>IFERROR(AQ13*[1]Figure!$C$8+BL13*[1]Figure!$D$8+CG13*[1]Figure!$E$8,0)</f>
        <v>1.4404311660931141E-3</v>
      </c>
      <c r="FN13" s="12">
        <f>IFERROR(AR13*[1]Figure!$C$8+BM13*[1]Figure!$D$8+CH13*[1]Figure!$E$8,0)</f>
        <v>0.21248353750084362</v>
      </c>
      <c r="FO13" s="12">
        <f>IFERROR(AS13*[1]Figure!$C$8+BN13*[1]Figure!$D$8+CI13*[1]Figure!$E$8,0)</f>
        <v>0.12804403793751526</v>
      </c>
      <c r="FP13" s="12">
        <f>IFERROR(AT13*[1]Figure!$C$8+BO13*[1]Figure!$D$8+CJ13*[1]Figure!$E$8,0)</f>
        <v>17.682059640715103</v>
      </c>
      <c r="FQ13" s="12">
        <f>IFERROR(AU13*[1]Figure!$C$8+BP13*[1]Figure!$D$8+CK13*[1]Figure!$E$8,0)</f>
        <v>1.732755300357032E-2</v>
      </c>
      <c r="FR13" s="12">
        <f>IFERROR(AV13*[1]Figure!$C$8+BQ13*[1]Figure!$D$8+CL13*[1]Figure!$E$8,0)</f>
        <v>-2.1650862330655989E-2</v>
      </c>
      <c r="FS13" s="12">
        <f>IFERROR(AW13*[1]Figure!$C$8+BR13*[1]Figure!$D$8+CM13*[1]Figure!$E$8,0)</f>
        <v>1.5306194857184015</v>
      </c>
      <c r="FT13" s="12">
        <f>IFERROR(AX13*[1]Figure!$C$8+BS13*[1]Figure!$D$8+CN13*[1]Figure!$E$8,0)</f>
        <v>2.3974427594245379E-5</v>
      </c>
      <c r="FU13" s="12">
        <f>IFERROR(AY13*[1]Figure!$C$8+BT13*[1]Figure!$D$8+CO13*[1]Figure!$E$8,0)</f>
        <v>5.2679439062510935E-2</v>
      </c>
      <c r="FV13" s="12">
        <f>IFERROR(AZ13*[1]Figure!$C$8+BU13*[1]Figure!$D$8+CP13*[1]Figure!$E$8,0)</f>
        <v>2.0245220450655246E-3</v>
      </c>
      <c r="FW13" s="12">
        <f>IFERROR(BA13*[1]Figure!$C$8+BV13*[1]Figure!$D$8+CQ13*[1]Figure!$E$8,0)</f>
        <v>2.0610968888859146E-3</v>
      </c>
      <c r="FX13" s="12">
        <f>IFERROR(BB13*[1]Figure!$C$8+BW13*[1]Figure!$D$8+CR13*[1]Figure!$E$8,0)</f>
        <v>2.7287803465976154E-7</v>
      </c>
      <c r="FY13" s="12">
        <f>IFERROR(BC13*[1]Figure!$C$8+BX13*[1]Figure!$D$8+CS13*[1]Figure!$E$8,0)</f>
        <v>1.0833407433672929E-2</v>
      </c>
      <c r="FZ13" s="12">
        <f>IFERROR(BD13*[1]Figure!$C$8+BY13*[1]Figure!$D$8+CT13*[1]Figure!$E$8,0)</f>
        <v>108.38738479917892</v>
      </c>
      <c r="GA13" s="12">
        <f>IFERROR(BE13*[1]Figure!$C$8+BZ13*[1]Figure!$D$8+CU13*[1]Figure!$E$8,0)</f>
        <v>6.6488252160165689E-3</v>
      </c>
      <c r="GB13" s="12"/>
      <c r="GC13" s="12">
        <f>IFERROR(CW13*[1]Figure!$F$8+DR13*[1]Figure!$G$8+EM13*[1]Figure!$H$8,0)</f>
        <v>1.1270409441264244</v>
      </c>
      <c r="GD13" s="12">
        <f>IFERROR(CX13*[1]Figure!$F$8+DS13*[1]Figure!$G$8+EN13*[1]Figure!$H$8,0)</f>
        <v>18.745001394494057</v>
      </c>
      <c r="GE13" s="12">
        <f>IFERROR(CY13*[1]Figure!$F$8+DT13*[1]Figure!$G$8+EO13*[1]Figure!$H$8,0)</f>
        <v>1.9300251116756567E-2</v>
      </c>
      <c r="GF13" s="12">
        <f>IFERROR(CZ13*[1]Figure!$F$8+DU13*[1]Figure!$G$8+EP13*[1]Figure!$H$8,0)</f>
        <v>0.28644189550445515</v>
      </c>
      <c r="GG13" s="12">
        <f>IFERROR(DA13*[1]Figure!$F$8+DV13*[1]Figure!$G$8+EQ13*[1]Figure!$H$8,0)</f>
        <v>6.4564670328300613</v>
      </c>
      <c r="GH13" s="12">
        <f>IFERROR(DB13*[1]Figure!$F$8+DW13*[1]Figure!$G$8+ER13*[1]Figure!$H$8,0)</f>
        <v>7.770649912391769E-3</v>
      </c>
      <c r="GI13" s="12">
        <f>IFERROR(DC13*[1]Figure!$F$8+DX13*[1]Figure!$G$8+ES13*[1]Figure!$H$8,0)</f>
        <v>1.1462784344940291</v>
      </c>
      <c r="GJ13" s="12">
        <f>IFERROR(DD13*[1]Figure!$F$8+DY13*[1]Figure!$G$8+ET13*[1]Figure!$H$8,0)</f>
        <v>0.69075525134612525</v>
      </c>
      <c r="GK13" s="12">
        <f>IFERROR(DE13*[1]Figure!$F$8+DZ13*[1]Figure!$G$8+EU13*[1]Figure!$H$8,0)</f>
        <v>95.388865800996399</v>
      </c>
      <c r="GL13" s="12">
        <f>IFERROR(DF13*[1]Figure!$F$8+EA13*[1]Figure!$G$8+EV13*[1]Figure!$H$8,0)</f>
        <v>9.347641969894277E-2</v>
      </c>
      <c r="GM13" s="12">
        <f>IFERROR(DG13*[1]Figure!$F$8+EB13*[1]Figure!$G$8+EW13*[1]Figure!$H$8,0)</f>
        <v>-0.11679924416606421</v>
      </c>
      <c r="GN13" s="12">
        <f>IFERROR(DH13*[1]Figure!$F$8+EC13*[1]Figure!$G$8+EX13*[1]Figure!$H$8,0)</f>
        <v>8.2571860791256793</v>
      </c>
      <c r="GO13" s="12">
        <f>IFERROR(DI13*[1]Figure!$F$8+ED13*[1]Figure!$G$8+EY13*[1]Figure!$H$8,0)</f>
        <v>1.2933411055674344E-4</v>
      </c>
      <c r="GP13" s="12">
        <f>IFERROR(DJ13*[1]Figure!$F$8+EE13*[1]Figure!$G$8+EZ13*[1]Figure!$H$8,0)</f>
        <v>0.28418815711009565</v>
      </c>
      <c r="GQ13" s="12">
        <f>IFERROR(DK13*[1]Figure!$F$8+EF13*[1]Figure!$G$8+FA13*[1]Figure!$H$8,0)</f>
        <v>1.0921627095026816E-2</v>
      </c>
      <c r="GR13" s="12">
        <f>IFERROR(DL13*[1]Figure!$F$8+EG13*[1]Figure!$G$8+FB13*[1]Figure!$H$8,0)</f>
        <v>1.1118936285232356E-2</v>
      </c>
      <c r="GS13" s="12">
        <f>IFERROR(DM13*[1]Figure!$F$8+EH13*[1]Figure!$G$8+FC13*[1]Figure!$H$8,0)</f>
        <v>1.4720867793174663E-6</v>
      </c>
      <c r="GT13" s="12">
        <f>IFERROR(DN13*[1]Figure!$F$8+EI13*[1]Figure!$G$8+FD13*[1]Figure!$H$8,0)</f>
        <v>5.8442651413676133E-2</v>
      </c>
      <c r="GU13" s="12">
        <f>IFERROR(DO13*[1]Figure!$F$8+EJ13*[1]Figure!$G$8+FE13*[1]Figure!$H$8,0)</f>
        <v>584.71410645641879</v>
      </c>
      <c r="GV13" s="12">
        <f>IFERROR(DP13*[1]Figure!$F$8+EK13*[1]Figure!$G$8+FF13*[1]Figure!$H$8,0)</f>
        <v>3.5868213836611408E-2</v>
      </c>
      <c r="GW13" s="12"/>
      <c r="GX13" s="12">
        <f>IFERROR(FH13*[1]Figure!$F$10+GC13*[1]Figure!$F$11,0)</f>
        <v>0.26278501991856823</v>
      </c>
      <c r="GY13" s="12">
        <f>IFERROR(FI13*[1]Figure!$F$10+GD13*[1]Figure!$F$11,0)</f>
        <v>4.3706536044649269</v>
      </c>
      <c r="GZ13" s="12">
        <f>IFERROR(FJ13*[1]Figure!$F$10+GE13*[1]Figure!$F$11,0)</f>
        <v>4.5001176759212032E-3</v>
      </c>
      <c r="HA13" s="12">
        <f>IFERROR(FK13*[1]Figure!$F$10+GF13*[1]Figure!$F$11,0)</f>
        <v>6.6787847955244367E-2</v>
      </c>
      <c r="HB13" s="12">
        <f>IFERROR(FL13*[1]Figure!$F$10+GG13*[1]Figure!$F$11,0)</f>
        <v>1.505413646831544</v>
      </c>
      <c r="HC13" s="12">
        <f>IFERROR(FM13*[1]Figure!$F$10+GH13*[1]Figure!$F$11,0)</f>
        <v>1.8118333700741149E-3</v>
      </c>
      <c r="HD13" s="12">
        <f>IFERROR(FN13*[1]Figure!$F$10+GI13*[1]Figure!$F$11,0)</f>
        <v>0.26727050406693048</v>
      </c>
      <c r="HE13" s="12">
        <f>IFERROR(FO13*[1]Figure!$F$10+GJ13*[1]Figure!$F$11,0)</f>
        <v>0.16105903998416349</v>
      </c>
      <c r="HF13" s="12">
        <f>IFERROR(FP13*[1]Figure!$F$10+GK13*[1]Figure!$F$11,0)</f>
        <v>22.241219478458135</v>
      </c>
      <c r="HG13" s="12">
        <f>IFERROR(FQ13*[1]Figure!$F$10+GL13*[1]Figure!$F$11,0)</f>
        <v>2.1795306497531877E-2</v>
      </c>
      <c r="HH13" s="12">
        <f>IFERROR(FR13*[1]Figure!$F$10+GM13*[1]Figure!$F$11,0)</f>
        <v>-2.7233342199864161E-2</v>
      </c>
      <c r="HI13" s="12">
        <f>IFERROR(FS13*[1]Figure!$F$10+GN13*[1]Figure!$F$11,0)</f>
        <v>1.9252759356992486</v>
      </c>
      <c r="HJ13" s="12">
        <f>IFERROR(FT13*[1]Figure!$F$10+GO13*[1]Figure!$F$11,0)</f>
        <v>3.0156017841168756E-5</v>
      </c>
      <c r="HK13" s="12">
        <f>IFERROR(FU13*[1]Figure!$F$10+GP13*[1]Figure!$F$11,0)</f>
        <v>6.6262358005709246E-2</v>
      </c>
      <c r="HL13" s="12">
        <f>IFERROR(FV13*[1]Figure!$F$10+GQ13*[1]Figure!$F$11,0)</f>
        <v>2.5465268219996922E-3</v>
      </c>
      <c r="HM13" s="12">
        <f>IFERROR(FW13*[1]Figure!$F$10+GR13*[1]Figure!$F$11,0)</f>
        <v>2.5925321599144287E-3</v>
      </c>
      <c r="HN13" s="12">
        <f>IFERROR(FX13*[1]Figure!$F$10+GS13*[1]Figure!$F$11,0)</f>
        <v>3.4323717841914332E-7</v>
      </c>
      <c r="HO13" s="12">
        <f>IFERROR(FY13*[1]Figure!$F$10+GT13*[1]Figure!$F$11,0)</f>
        <v>1.3626703977237295E-2</v>
      </c>
      <c r="HP13" s="12">
        <f>IFERROR(FZ13*[1]Figure!$F$10+GU13*[1]Figure!$F$11,0)</f>
        <v>136.33409585746327</v>
      </c>
      <c r="HQ13" s="12">
        <f>IFERROR(GA13*[1]Figure!$F$10+GV13*[1]Figure!$F$11,0)</f>
        <v>8.3631649201558085E-3</v>
      </c>
    </row>
    <row r="14" spans="1:225" x14ac:dyDescent="0.2">
      <c r="A14" s="1"/>
      <c r="B14" s="4"/>
      <c r="C14" s="1" t="str">
        <f t="shared" si="20"/>
        <v>BMS-chromium steel 18/8</v>
      </c>
      <c r="D14" s="1" t="str">
        <f t="shared" si="20"/>
        <v>GLO</v>
      </c>
      <c r="E14" s="2">
        <f t="shared" si="20"/>
        <v>1</v>
      </c>
      <c r="F14" s="1"/>
      <c r="G14" s="1">
        <f t="shared" si="20"/>
        <v>24.50003719822795</v>
      </c>
      <c r="H14" s="1">
        <f t="shared" si="20"/>
        <v>23.8440450487556</v>
      </c>
      <c r="I14" s="1">
        <f t="shared" si="20"/>
        <v>40.223463687150847</v>
      </c>
      <c r="J14" s="1">
        <f t="shared" si="20"/>
        <v>130.14149604703022</v>
      </c>
      <c r="K14" s="1">
        <f t="shared" si="20"/>
        <v>128.40282739387962</v>
      </c>
      <c r="L14" s="1">
        <f t="shared" si="20"/>
        <v>232.25806451612908</v>
      </c>
      <c r="M14" s="1" t="str">
        <f t="shared" si="20"/>
        <v>g/kWh</v>
      </c>
      <c r="N14" s="1" t="str">
        <f>'[1]Unit factor_selected'!D12</f>
        <v>market for steel, chromium steel 18/8, hot rolled | steel, chromium steel 18/8, hot rolled | Cutoff</v>
      </c>
      <c r="O14" s="1">
        <f t="shared" si="21"/>
        <v>1</v>
      </c>
      <c r="P14" s="1" t="str">
        <f t="shared" si="21"/>
        <v>kg</v>
      </c>
      <c r="Q14" s="1">
        <f>'[1]Unit factor_selected'!J12</f>
        <v>5.1232711742175301</v>
      </c>
      <c r="R14" s="1">
        <f>'[1]Unit factor_selected'!K12</f>
        <v>75.533806489664698</v>
      </c>
      <c r="S14" s="1">
        <f>'[1]Unit factor_selected'!L12</f>
        <v>1.8486203638201099E-2</v>
      </c>
      <c r="T14" s="1">
        <f>'[1]Unit factor_selected'!M12</f>
        <v>1.2423665816071401</v>
      </c>
      <c r="U14" s="1">
        <f>'[1]Unit factor_selected'!N12</f>
        <v>0.44490215070143901</v>
      </c>
      <c r="V14" s="1">
        <f>'[1]Unit factor_selected'!O12</f>
        <v>1.78213670953845E-3</v>
      </c>
      <c r="W14" s="1">
        <f>'[1]Unit factor_selected'!P12</f>
        <v>5.2043123287475197</v>
      </c>
      <c r="X14" s="1">
        <f>'[1]Unit factor_selected'!Q12</f>
        <v>8.6507178816912091</v>
      </c>
      <c r="Y14" s="1">
        <f>'[1]Unit factor_selected'!R12</f>
        <v>7.3639027441101801</v>
      </c>
      <c r="Z14" s="1">
        <f>'[1]Unit factor_selected'!S12</f>
        <v>0.29849256051860801</v>
      </c>
      <c r="AA14" s="1">
        <f>'[1]Unit factor_selected'!T12</f>
        <v>0.111294059150193</v>
      </c>
      <c r="AB14" s="1">
        <f>'[1]Unit factor_selected'!U12</f>
        <v>0.65097193575275103</v>
      </c>
      <c r="AC14" s="1">
        <f>'[1]Unit factor_selected'!V12</f>
        <v>1.4724220796958799E-4</v>
      </c>
      <c r="AD14" s="1">
        <f>'[1]Unit factor_selected'!W12</f>
        <v>0.47212954879291802</v>
      </c>
      <c r="AE14" s="1">
        <f>'[1]Unit factor_selected'!X12</f>
        <v>1.23310150860326E-2</v>
      </c>
      <c r="AF14" s="1">
        <f>'[1]Unit factor_selected'!Y12</f>
        <v>1.27414756636142E-2</v>
      </c>
      <c r="AG14" s="1">
        <f>'[1]Unit factor_selected'!Z12</f>
        <v>1.5810485263029401E-6</v>
      </c>
      <c r="AH14" s="1">
        <f>'[1]Unit factor_selected'!AA12</f>
        <v>1.9140444490884399E-2</v>
      </c>
      <c r="AI14" s="1">
        <f>'[1]Unit factor_selected'!AB12</f>
        <v>159.66850646492099</v>
      </c>
      <c r="AJ14" s="1">
        <f>'[1]Unit factor_selected'!AC12</f>
        <v>5.4194542216729501E-2</v>
      </c>
      <c r="AK14" s="1"/>
      <c r="AL14" s="1">
        <f t="shared" si="22"/>
        <v>0.12552033434493848</v>
      </c>
      <c r="AM14" s="1">
        <f t="shared" si="14"/>
        <v>1.8505810687205368</v>
      </c>
      <c r="AN14" s="1">
        <f t="shared" si="14"/>
        <v>4.5291267678994378E-4</v>
      </c>
      <c r="AO14" s="1">
        <f t="shared" si="14"/>
        <v>3.0438027463210234E-2</v>
      </c>
      <c r="AP14" s="1">
        <f t="shared" si="14"/>
        <v>1.0900119241756873E-2</v>
      </c>
      <c r="AQ14" s="1">
        <f t="shared" si="14"/>
        <v>4.3662415676019589E-5</v>
      </c>
      <c r="AR14" s="1">
        <f t="shared" si="14"/>
        <v>0.12750584564551057</v>
      </c>
      <c r="AS14" s="1">
        <f t="shared" si="14"/>
        <v>0.21194290989281031</v>
      </c>
      <c r="AT14" s="1">
        <f t="shared" si="14"/>
        <v>0.18041589115483228</v>
      </c>
      <c r="AU14" s="1">
        <f t="shared" si="14"/>
        <v>7.3130788361002036E-3</v>
      </c>
      <c r="AV14" s="1">
        <f t="shared" si="14"/>
        <v>2.7267085891215103E-3</v>
      </c>
      <c r="AW14" s="1">
        <f t="shared" si="14"/>
        <v>1.5948836640944857E-2</v>
      </c>
      <c r="AX14" s="1">
        <f t="shared" si="14"/>
        <v>3.6074395724041215E-6</v>
      </c>
      <c r="AY14" s="1">
        <f t="shared" si="14"/>
        <v>1.156719150780907E-2</v>
      </c>
      <c r="AZ14" s="1">
        <f t="shared" si="14"/>
        <v>3.0211032829970873E-4</v>
      </c>
      <c r="BA14" s="1">
        <f t="shared" si="14"/>
        <v>3.1216662771886409E-4</v>
      </c>
      <c r="BB14" s="1">
        <f t="shared" si="14"/>
        <v>3.8735747706625516E-8</v>
      </c>
      <c r="BC14" s="1">
        <f t="shared" si="14"/>
        <v>4.6894160201728499E-4</v>
      </c>
      <c r="BD14" s="1">
        <f t="shared" si="14"/>
        <v>3.9118843477760645</v>
      </c>
      <c r="BE14" s="1">
        <f t="shared" si="14"/>
        <v>1.3277683002508077E-3</v>
      </c>
      <c r="BF14" s="1"/>
      <c r="BG14" s="1">
        <f t="shared" si="23"/>
        <v>0.12215950867503379</v>
      </c>
      <c r="BH14" s="1">
        <f t="shared" si="15"/>
        <v>1.8010314846435533</v>
      </c>
      <c r="BI14" s="1">
        <f t="shared" si="15"/>
        <v>4.4078587232973673E-4</v>
      </c>
      <c r="BJ14" s="1">
        <f t="shared" si="15"/>
        <v>2.962304473890915E-2</v>
      </c>
      <c r="BK14" s="1">
        <f t="shared" si="15"/>
        <v>1.0608266923613366E-2</v>
      </c>
      <c r="BL14" s="1">
        <f t="shared" si="15"/>
        <v>4.2493347985275877E-5</v>
      </c>
      <c r="BM14" s="1">
        <f t="shared" si="15"/>
        <v>0.12409185761445003</v>
      </c>
      <c r="BN14" s="1">
        <f t="shared" si="15"/>
        <v>0.20626810687512082</v>
      </c>
      <c r="BO14" s="1">
        <f t="shared" si="15"/>
        <v>0.17558522876521812</v>
      </c>
      <c r="BP14" s="1">
        <f t="shared" si="15"/>
        <v>7.1172700597240974E-3</v>
      </c>
      <c r="BQ14" s="1">
        <f t="shared" si="15"/>
        <v>2.6537005600360724E-3</v>
      </c>
      <c r="BR14" s="1">
        <f t="shared" si="15"/>
        <v>1.5521804161564233E-2</v>
      </c>
      <c r="BS14" s="1">
        <f t="shared" si="15"/>
        <v>3.510849839905097E-6</v>
      </c>
      <c r="BT14" s="1">
        <f t="shared" si="15"/>
        <v>1.1257478230266993E-2</v>
      </c>
      <c r="BU14" s="1">
        <f t="shared" si="15"/>
        <v>2.9402127920824625E-4</v>
      </c>
      <c r="BV14" s="1">
        <f t="shared" si="15"/>
        <v>3.0380831971084019E-4</v>
      </c>
      <c r="BW14" s="1">
        <f t="shared" si="15"/>
        <v>3.7698592285435956E-8</v>
      </c>
      <c r="BX14" s="1">
        <f t="shared" si="15"/>
        <v>4.5638562069385359E-4</v>
      </c>
      <c r="BY14" s="1">
        <f t="shared" si="15"/>
        <v>3.8071430610171011</v>
      </c>
      <c r="BZ14" s="1">
        <f t="shared" si="15"/>
        <v>1.2922171060123855E-3</v>
      </c>
      <c r="CA14" s="1"/>
      <c r="CB14" s="1">
        <f t="shared" si="24"/>
        <v>0.20607571203556549</v>
      </c>
      <c r="CC14" s="1">
        <f t="shared" si="16"/>
        <v>3.0382313224893069</v>
      </c>
      <c r="CD14" s="1">
        <f t="shared" si="16"/>
        <v>7.4357914075445775E-4</v>
      </c>
      <c r="CE14" s="1">
        <f t="shared" si="16"/>
        <v>4.9972287081404526E-2</v>
      </c>
      <c r="CF14" s="1">
        <f t="shared" si="16"/>
        <v>1.7895505503074643E-2</v>
      </c>
      <c r="CG14" s="1">
        <f t="shared" si="16"/>
        <v>7.1683711221658334E-5</v>
      </c>
      <c r="CH14" s="1">
        <f t="shared" si="16"/>
        <v>0.20933546797196731</v>
      </c>
      <c r="CI14" s="1">
        <f t="shared" si="16"/>
        <v>0.34796183658199281</v>
      </c>
      <c r="CJ14" s="1">
        <f t="shared" si="16"/>
        <v>0.29620167462342628</v>
      </c>
      <c r="CK14" s="1">
        <f t="shared" si="16"/>
        <v>1.2006404668904905E-2</v>
      </c>
      <c r="CL14" s="1">
        <f t="shared" si="16"/>
        <v>4.4766325468234064E-3</v>
      </c>
      <c r="CM14" s="1">
        <f t="shared" si="16"/>
        <v>2.6184346019105072E-2</v>
      </c>
      <c r="CN14" s="1">
        <f t="shared" si="16"/>
        <v>5.9225916054806351E-6</v>
      </c>
      <c r="CO14" s="1">
        <f t="shared" si="16"/>
        <v>1.8990685761502851E-2</v>
      </c>
      <c r="CP14" s="1">
        <f t="shared" si="16"/>
        <v>4.9599613753874153E-4</v>
      </c>
      <c r="CQ14" s="1">
        <f t="shared" si="16"/>
        <v>5.1250628367610195E-4</v>
      </c>
      <c r="CR14" s="1">
        <f t="shared" si="16"/>
        <v>6.3595247985369671E-8</v>
      </c>
      <c r="CS14" s="1">
        <f t="shared" si="16"/>
        <v>7.6989497393501502E-4</v>
      </c>
      <c r="CT14" s="1">
        <f t="shared" si="16"/>
        <v>6.4224203717733594</v>
      </c>
      <c r="CU14" s="1">
        <f t="shared" si="16"/>
        <v>2.1798922008963825E-3</v>
      </c>
      <c r="CW14" s="12">
        <f t="shared" si="25"/>
        <v>0.66675017526729452</v>
      </c>
      <c r="CX14" s="12">
        <f t="shared" si="17"/>
        <v>9.8300825786918438</v>
      </c>
      <c r="CY14" s="12">
        <f t="shared" si="17"/>
        <v>2.4058221977055439E-3</v>
      </c>
      <c r="CZ14" s="12">
        <f t="shared" si="17"/>
        <v>0.16168344556918807</v>
      </c>
      <c r="DA14" s="12">
        <f t="shared" si="17"/>
        <v>5.7900231486826562E-2</v>
      </c>
      <c r="DB14" s="12">
        <f t="shared" si="17"/>
        <v>2.3192993753966561E-4</v>
      </c>
      <c r="DC14" s="12">
        <f t="shared" si="17"/>
        <v>0.67729699235920593</v>
      </c>
      <c r="DD14" s="12">
        <f t="shared" si="17"/>
        <v>1.1258173670040901</v>
      </c>
      <c r="DE14" s="12">
        <f t="shared" si="17"/>
        <v>0.95834931986332994</v>
      </c>
      <c r="DF14" s="12">
        <f t="shared" si="17"/>
        <v>3.8846268384800348E-2</v>
      </c>
      <c r="DG14" s="12">
        <f t="shared" si="17"/>
        <v>1.4483975358952789E-2</v>
      </c>
      <c r="DH14" s="12">
        <f t="shared" si="17"/>
        <v>8.4718461603494249E-2</v>
      </c>
      <c r="DI14" s="12">
        <f t="shared" si="17"/>
        <v>1.9162321226430134E-5</v>
      </c>
      <c r="DJ14" s="12">
        <f t="shared" si="17"/>
        <v>6.1443645807919695E-2</v>
      </c>
      <c r="DK14" s="12">
        <f t="shared" si="17"/>
        <v>1.6047767510747814E-3</v>
      </c>
      <c r="DL14" s="12">
        <f t="shared" si="17"/>
        <v>1.6581947047095791E-3</v>
      </c>
      <c r="DM14" s="12">
        <f t="shared" si="17"/>
        <v>2.0576002053601701E-7</v>
      </c>
      <c r="DN14" s="12">
        <f t="shared" si="17"/>
        <v>2.4909660810488333E-3</v>
      </c>
      <c r="DO14" s="12">
        <f t="shared" si="17"/>
        <v>20.779498302939732</v>
      </c>
      <c r="DP14" s="12">
        <f t="shared" si="17"/>
        <v>7.0529588016691137E-3</v>
      </c>
      <c r="DR14" s="12">
        <f t="shared" si="26"/>
        <v>0.6578425042750925</v>
      </c>
      <c r="DS14" s="12">
        <f t="shared" si="18"/>
        <v>9.6987543170951209</v>
      </c>
      <c r="DT14" s="12">
        <f t="shared" si="18"/>
        <v>2.3736808149240453E-3</v>
      </c>
      <c r="DU14" s="12">
        <f t="shared" si="18"/>
        <v>0.15952338173802585</v>
      </c>
      <c r="DV14" s="12">
        <f t="shared" si="18"/>
        <v>5.712669406368269E-2</v>
      </c>
      <c r="DW14" s="12">
        <f t="shared" si="18"/>
        <v>2.2883139230716218E-4</v>
      </c>
      <c r="DX14" s="12">
        <f t="shared" si="18"/>
        <v>0.66824841765200749</v>
      </c>
      <c r="DY14" s="12">
        <f t="shared" si="18"/>
        <v>1.1107766349959443</v>
      </c>
      <c r="DZ14" s="12">
        <f t="shared" si="18"/>
        <v>0.94554593299729595</v>
      </c>
      <c r="EA14" s="12">
        <f t="shared" si="18"/>
        <v>3.8327288726627988E-2</v>
      </c>
      <c r="EB14" s="12">
        <f t="shared" si="18"/>
        <v>1.429047186702646E-2</v>
      </c>
      <c r="EC14" s="12">
        <f t="shared" si="18"/>
        <v>8.3586637104720182E-2</v>
      </c>
      <c r="ED14" s="12">
        <f t="shared" si="18"/>
        <v>1.8906315815012733E-5</v>
      </c>
      <c r="EE14" s="12">
        <f t="shared" si="18"/>
        <v>6.0622768961207316E-2</v>
      </c>
      <c r="EF14" s="12">
        <f t="shared" si="18"/>
        <v>1.5833372016831697E-3</v>
      </c>
      <c r="EG14" s="12">
        <f t="shared" si="18"/>
        <v>1.636041500378372E-3</v>
      </c>
      <c r="EH14" s="12">
        <f t="shared" si="18"/>
        <v>2.0301110102422415E-7</v>
      </c>
      <c r="EI14" s="12">
        <f t="shared" si="18"/>
        <v>2.4576871902051633E-3</v>
      </c>
      <c r="EJ14" s="12">
        <f t="shared" si="18"/>
        <v>20.501887675853801</v>
      </c>
      <c r="EK14" s="12">
        <f t="shared" si="18"/>
        <v>6.95873244994504E-3</v>
      </c>
      <c r="EM14" s="12">
        <f t="shared" si="27"/>
        <v>1.1899210469150394</v>
      </c>
      <c r="EN14" s="12">
        <f t="shared" si="19"/>
        <v>17.543335700825352</v>
      </c>
      <c r="EO14" s="12">
        <f t="shared" si="19"/>
        <v>4.293569877259611E-3</v>
      </c>
      <c r="EP14" s="12">
        <f t="shared" si="19"/>
        <v>0.28854965766359386</v>
      </c>
      <c r="EQ14" s="12">
        <f t="shared" si="19"/>
        <v>0.10333211242097939</v>
      </c>
      <c r="ER14" s="12">
        <f t="shared" si="19"/>
        <v>4.139156228605433E-4</v>
      </c>
      <c r="ES14" s="12">
        <f t="shared" si="19"/>
        <v>1.2087435086123273</v>
      </c>
      <c r="ET14" s="12">
        <f t="shared" si="19"/>
        <v>2.0091989918766684</v>
      </c>
      <c r="EU14" s="12">
        <f t="shared" si="19"/>
        <v>1.7103257986320421</v>
      </c>
      <c r="EV14" s="12">
        <f t="shared" si="19"/>
        <v>6.932730437851542E-2</v>
      </c>
      <c r="EW14" s="12">
        <f t="shared" si="19"/>
        <v>2.5848942770367409E-2</v>
      </c>
      <c r="EX14" s="12">
        <f t="shared" si="19"/>
        <v>0.15119348185225187</v>
      </c>
      <c r="EY14" s="12">
        <f t="shared" si="19"/>
        <v>3.4198190238097858E-5</v>
      </c>
      <c r="EZ14" s="12">
        <f t="shared" si="19"/>
        <v>0.10965589520351646</v>
      </c>
      <c r="FA14" s="12">
        <f t="shared" si="19"/>
        <v>2.8639776974011205E-3</v>
      </c>
      <c r="FB14" s="12">
        <f t="shared" si="19"/>
        <v>2.9593104767103953E-3</v>
      </c>
      <c r="FC14" s="12">
        <f t="shared" si="19"/>
        <v>3.6721127062519906E-7</v>
      </c>
      <c r="FD14" s="12">
        <f t="shared" si="19"/>
        <v>4.445522591431216E-3</v>
      </c>
      <c r="FE14" s="12">
        <f t="shared" si="19"/>
        <v>37.08429827572359</v>
      </c>
      <c r="FF14" s="12">
        <f t="shared" si="19"/>
        <v>1.2587119482595241E-2</v>
      </c>
      <c r="FH14" s="12">
        <f>IFERROR(AL14*[1]Figure!$C$8+BG14*[1]Figure!$D$8+CB14*[1]Figure!$E$8,0)</f>
        <v>0.12380642196313149</v>
      </c>
      <c r="FI14" s="12">
        <f>IFERROR(AM14*[1]Figure!$C$8+BH14*[1]Figure!$D$8+CC14*[1]Figure!$E$8,0)</f>
        <v>1.8253123835806331</v>
      </c>
      <c r="FJ14" s="12">
        <f>IFERROR(AN14*[1]Figure!$C$8+BI14*[1]Figure!$D$8+CD14*[1]Figure!$E$8,0)</f>
        <v>4.4672839877093828E-4</v>
      </c>
      <c r="FK14" s="12">
        <f>IFERROR(AO14*[1]Figure!$C$8+BJ14*[1]Figure!$D$8+CE14*[1]Figure!$E$8,0)</f>
        <v>3.0022412635387873E-2</v>
      </c>
      <c r="FL14" s="12">
        <f>IFERROR(AP14*[1]Figure!$C$8+BK14*[1]Figure!$D$8+CF14*[1]Figure!$E$8,0)</f>
        <v>1.0751283999808899E-2</v>
      </c>
      <c r="FM14" s="12">
        <f>IFERROR(AQ14*[1]Figure!$C$8+BL14*[1]Figure!$D$8+CG14*[1]Figure!$E$8,0)</f>
        <v>4.306622896860464E-5</v>
      </c>
      <c r="FN14" s="12">
        <f>IFERROR(AR14*[1]Figure!$C$8+BM14*[1]Figure!$D$8+CH14*[1]Figure!$E$8,0)</f>
        <v>0.12576482217911297</v>
      </c>
      <c r="FO14" s="12">
        <f>IFERROR(AS14*[1]Figure!$C$8+BN14*[1]Figure!$D$8+CI14*[1]Figure!$E$8,0)</f>
        <v>0.20904894391194184</v>
      </c>
      <c r="FP14" s="12">
        <f>IFERROR(AT14*[1]Figure!$C$8+BO14*[1]Figure!$D$8+CJ14*[1]Figure!$E$8,0)</f>
        <v>0.17795240958956451</v>
      </c>
      <c r="FQ14" s="12">
        <f>IFERROR(AU14*[1]Figure!$C$8+BP14*[1]Figure!$D$8+CK14*[1]Figure!$E$8,0)</f>
        <v>7.2132226938127044E-3</v>
      </c>
      <c r="FR14" s="12">
        <f>IFERROR(AV14*[1]Figure!$C$8+BQ14*[1]Figure!$D$8+CL14*[1]Figure!$E$8,0)</f>
        <v>2.6894768558181864E-3</v>
      </c>
      <c r="FS14" s="12">
        <f>IFERROR(AW14*[1]Figure!$C$8+BR14*[1]Figure!$D$8+CM14*[1]Figure!$E$8,0)</f>
        <v>1.5731063889326668E-2</v>
      </c>
      <c r="FT14" s="12">
        <f>IFERROR(AX14*[1]Figure!$C$8+BS14*[1]Figure!$D$8+CN14*[1]Figure!$E$8,0)</f>
        <v>3.5581819331376976E-6</v>
      </c>
      <c r="FU14" s="12">
        <f>IFERROR(AY14*[1]Figure!$C$8+BT14*[1]Figure!$D$8+CO14*[1]Figure!$E$8,0)</f>
        <v>1.1409247754301485E-2</v>
      </c>
      <c r="FV14" s="12">
        <f>IFERROR(AZ14*[1]Figure!$C$8+BU14*[1]Figure!$D$8+CP14*[1]Figure!$E$8,0)</f>
        <v>2.9798517491283428E-4</v>
      </c>
      <c r="FW14" s="12">
        <f>IFERROR(BA14*[1]Figure!$C$8+BV14*[1]Figure!$D$8+CQ14*[1]Figure!$E$8,0)</f>
        <v>3.0790416099403843E-4</v>
      </c>
      <c r="FX14" s="12">
        <f>IFERROR(BB14*[1]Figure!$C$8+BW14*[1]Figure!$D$8+CR14*[1]Figure!$E$8,0)</f>
        <v>3.8206831989826253E-8</v>
      </c>
      <c r="FY14" s="12">
        <f>IFERROR(BC14*[1]Figure!$C$8+BX14*[1]Figure!$D$8+CS14*[1]Figure!$E$8,0)</f>
        <v>4.6253845768026361E-4</v>
      </c>
      <c r="FZ14" s="12">
        <f>IFERROR(BD14*[1]Figure!$C$8+BY14*[1]Figure!$D$8+CT14*[1]Figure!$E$8,0)</f>
        <v>3.8584696795086462</v>
      </c>
      <c r="GA14" s="12">
        <f>IFERROR(BE14*[1]Figure!$C$8+BZ14*[1]Figure!$D$8+CU14*[1]Figure!$E$8,0)</f>
        <v>1.3096383411342481E-3</v>
      </c>
      <c r="GC14" s="12">
        <f>IFERROR(CW14*[1]Figure!$F$8+DR14*[1]Figure!$G$8+EM14*[1]Figure!$H$8,0)</f>
        <v>0.66789471418529112</v>
      </c>
      <c r="GD14" s="12">
        <f>IFERROR(CX14*[1]Figure!$F$8+DS14*[1]Figure!$G$8+EN14*[1]Figure!$H$8,0)</f>
        <v>9.8469568330914363</v>
      </c>
      <c r="GE14" s="12">
        <f>IFERROR(CY14*[1]Figure!$F$8+DT14*[1]Figure!$G$8+EO14*[1]Figure!$H$8,0)</f>
        <v>2.4099520160950935E-3</v>
      </c>
      <c r="GF14" s="12">
        <f>IFERROR(CZ14*[1]Figure!$F$8+DU14*[1]Figure!$G$8+EP14*[1]Figure!$H$8,0)</f>
        <v>0.16196099029690489</v>
      </c>
      <c r="GG14" s="12">
        <f>IFERROR(DA14*[1]Figure!$F$8+DV14*[1]Figure!$G$8+EQ14*[1]Figure!$H$8,0)</f>
        <v>5.7999622639249016E-2</v>
      </c>
      <c r="GH14" s="12">
        <f>IFERROR(DB14*[1]Figure!$F$8+DW14*[1]Figure!$G$8+ER14*[1]Figure!$H$8,0)</f>
        <v>2.3232806692846745E-4</v>
      </c>
      <c r="GI14" s="12">
        <f>IFERROR(DC14*[1]Figure!$F$8+DX14*[1]Figure!$G$8+ES14*[1]Figure!$H$8,0)</f>
        <v>0.67845963587330227</v>
      </c>
      <c r="GJ14" s="12">
        <f>IFERROR(DD14*[1]Figure!$F$8+DY14*[1]Figure!$G$8+ET14*[1]Figure!$H$8,0)</f>
        <v>1.1277499376113285</v>
      </c>
      <c r="GK14" s="12">
        <f>IFERROR(DE14*[1]Figure!$F$8+DZ14*[1]Figure!$G$8+EU14*[1]Figure!$H$8,0)</f>
        <v>0.9599944159342525</v>
      </c>
      <c r="GL14" s="12">
        <f>IFERROR(DF14*[1]Figure!$F$8+EA14*[1]Figure!$G$8+EV14*[1]Figure!$H$8,0)</f>
        <v>3.8912951630841526E-2</v>
      </c>
      <c r="GM14" s="12">
        <f>IFERROR(DG14*[1]Figure!$F$8+EB14*[1]Figure!$G$8+EW14*[1]Figure!$H$8,0)</f>
        <v>1.4508838454757721E-2</v>
      </c>
      <c r="GN14" s="12">
        <f>IFERROR(DH14*[1]Figure!$F$8+EC14*[1]Figure!$G$8+EX14*[1]Figure!$H$8,0)</f>
        <v>8.4863888751434829E-2</v>
      </c>
      <c r="GO14" s="12">
        <f>IFERROR(DI14*[1]Figure!$F$8+ED14*[1]Figure!$G$8+EY14*[1]Figure!$H$8,0)</f>
        <v>1.9195215139647347E-5</v>
      </c>
      <c r="GP14" s="12">
        <f>IFERROR(DJ14*[1]Figure!$F$8+EE14*[1]Figure!$G$8+EZ14*[1]Figure!$H$8,0)</f>
        <v>6.1549119561807461E-2</v>
      </c>
      <c r="GQ14" s="12">
        <f>IFERROR(DK14*[1]Figure!$F$8+EF14*[1]Figure!$G$8+FA14*[1]Figure!$H$8,0)</f>
        <v>1.6075315001763697E-3</v>
      </c>
      <c r="GR14" s="12">
        <f>IFERROR(DL14*[1]Figure!$F$8+EG14*[1]Figure!$G$8+FB14*[1]Figure!$H$8,0)</f>
        <v>1.6610411507152292E-3</v>
      </c>
      <c r="GS14" s="12">
        <f>IFERROR(DM14*[1]Figure!$F$8+EH14*[1]Figure!$G$8+FC14*[1]Figure!$H$8,0)</f>
        <v>2.0611322681928024E-7</v>
      </c>
      <c r="GT14" s="12">
        <f>IFERROR(DN14*[1]Figure!$F$8+EI14*[1]Figure!$G$8+FD14*[1]Figure!$H$8,0)</f>
        <v>2.4952420568624531E-3</v>
      </c>
      <c r="GU14" s="12">
        <f>IFERROR(DO14*[1]Figure!$F$8+EJ14*[1]Figure!$G$8+FE14*[1]Figure!$H$8,0)</f>
        <v>20.815168251574729</v>
      </c>
      <c r="GV14" s="12">
        <f>IFERROR(DP14*[1]Figure!$F$8+EK14*[1]Figure!$G$8+FF14*[1]Figure!$H$8,0)</f>
        <v>7.0650658638566882E-3</v>
      </c>
      <c r="GX14" s="12">
        <f>IFERROR(FH14*[1]Figure!$F$10+GC14*[1]Figure!$F$11,0)</f>
        <v>0.15572879289379241</v>
      </c>
      <c r="GY14" s="12">
        <f>IFERROR(FI14*[1]Figure!$F$10+GD14*[1]Figure!$F$11,0)</f>
        <v>2.2959527433379128</v>
      </c>
      <c r="GZ14" s="12">
        <f>IFERROR(FJ14*[1]Figure!$F$10+GE14*[1]Figure!$F$11,0)</f>
        <v>5.6191329325947122E-4</v>
      </c>
      <c r="HA14" s="12">
        <f>IFERROR(FK14*[1]Figure!$F$10+GF14*[1]Figure!$F$11,0)</f>
        <v>3.7763421358389428E-2</v>
      </c>
      <c r="HB14" s="12">
        <f>IFERROR(FL14*[1]Figure!$F$10+GG14*[1]Figure!$F$11,0)</f>
        <v>1.3523405755536427E-2</v>
      </c>
      <c r="HC14" s="12">
        <f>IFERROR(FM14*[1]Figure!$F$10+GH14*[1]Figure!$F$11,0)</f>
        <v>5.4170468263477145E-5</v>
      </c>
      <c r="HD14" s="12">
        <f>IFERROR(FN14*[1]Figure!$F$10+GI14*[1]Figure!$F$11,0)</f>
        <v>0.15819214896855691</v>
      </c>
      <c r="HE14" s="12">
        <f>IFERROR(FO14*[1]Figure!$F$10+GJ14*[1]Figure!$F$11,0)</f>
        <v>0.26295033145230057</v>
      </c>
      <c r="HF14" s="12">
        <f>IFERROR(FP14*[1]Figure!$F$10+GK14*[1]Figure!$F$11,0)</f>
        <v>0.22383583580322758</v>
      </c>
      <c r="HG14" s="12">
        <f>IFERROR(FQ14*[1]Figure!$F$10+GL14*[1]Figure!$F$11,0)</f>
        <v>9.0730872047661074E-3</v>
      </c>
      <c r="HH14" s="12">
        <f>IFERROR(FR14*[1]Figure!$F$10+GM14*[1]Figure!$F$11,0)</f>
        <v>3.3829342422728443E-3</v>
      </c>
      <c r="HI14" s="12">
        <f>IFERROR(FS14*[1]Figure!$F$10+GN14*[1]Figure!$F$11,0)</f>
        <v>1.9787177042799059E-2</v>
      </c>
      <c r="HJ14" s="12">
        <f>IFERROR(FT14*[1]Figure!$F$10+GO14*[1]Figure!$F$11,0)</f>
        <v>4.4756271004184584E-6</v>
      </c>
      <c r="HK14" s="12">
        <f>IFERROR(FU14*[1]Figure!$F$10+GP14*[1]Figure!$F$11,0)</f>
        <v>1.4351019538652709E-2</v>
      </c>
      <c r="HL14" s="12">
        <f>IFERROR(FV14*[1]Figure!$F$10+GQ14*[1]Figure!$F$11,0)</f>
        <v>3.7481796867726497E-4</v>
      </c>
      <c r="HM14" s="12">
        <f>IFERROR(FW14*[1]Figure!$F$10+GR14*[1]Figure!$F$11,0)</f>
        <v>3.8729447599137055E-4</v>
      </c>
      <c r="HN14" s="12">
        <f>IFERROR(FX14*[1]Figure!$F$10+GS14*[1]Figure!$F$11,0)</f>
        <v>4.8058119536346875E-8</v>
      </c>
      <c r="HO14" s="12">
        <f>IFERROR(FY14*[1]Figure!$F$10+GT14*[1]Figure!$F$11,0)</f>
        <v>5.8179983347676442E-4</v>
      </c>
      <c r="HP14" s="12">
        <f>IFERROR(FZ14*[1]Figure!$F$10+GU14*[1]Figure!$F$11,0)</f>
        <v>4.8533413378678762</v>
      </c>
      <c r="HQ14" s="12">
        <f>IFERROR(GA14*[1]Figure!$F$10+GV14*[1]Figure!$F$11,0)</f>
        <v>1.6473167930900971E-3</v>
      </c>
    </row>
    <row r="15" spans="1:225" x14ac:dyDescent="0.2">
      <c r="A15" s="1"/>
      <c r="B15" s="4"/>
      <c r="C15" s="1" t="str">
        <f t="shared" si="20"/>
        <v>wire drawing, Cu</v>
      </c>
      <c r="D15" s="1" t="str">
        <f t="shared" si="20"/>
        <v>GLO</v>
      </c>
      <c r="E15" s="2">
        <f t="shared" si="20"/>
        <v>1</v>
      </c>
      <c r="F15" s="1"/>
      <c r="G15" s="1">
        <f t="shared" si="20"/>
        <v>30.625046497784936</v>
      </c>
      <c r="H15" s="1">
        <f t="shared" si="20"/>
        <v>29.805056310944497</v>
      </c>
      <c r="I15" s="1">
        <f t="shared" si="20"/>
        <v>50.279329608938554</v>
      </c>
      <c r="J15" s="1">
        <f t="shared" si="20"/>
        <v>162.67687005878776</v>
      </c>
      <c r="K15" s="1">
        <f t="shared" si="20"/>
        <v>160.50353424234953</v>
      </c>
      <c r="L15" s="1">
        <f t="shared" si="20"/>
        <v>290.32258064516134</v>
      </c>
      <c r="M15" s="1" t="str">
        <f t="shared" si="20"/>
        <v>g/kWh</v>
      </c>
      <c r="N15" s="1" t="str">
        <f>'[1]Unit factor_selected'!D13</f>
        <v>market for wire drawing, copper | wire drawing, copper | Cutoff</v>
      </c>
      <c r="O15" s="1">
        <f t="shared" si="21"/>
        <v>1</v>
      </c>
      <c r="P15" s="1" t="str">
        <f t="shared" si="21"/>
        <v>kg</v>
      </c>
      <c r="Q15" s="1">
        <f>'[1]Unit factor_selected'!J13</f>
        <v>0.68126047576785698</v>
      </c>
      <c r="R15" s="1">
        <f>'[1]Unit factor_selected'!K13</f>
        <v>11.142841402796799</v>
      </c>
      <c r="S15" s="1">
        <f>'[1]Unit factor_selected'!L13</f>
        <v>5.0831288837321301E-3</v>
      </c>
      <c r="T15" s="1">
        <f>'[1]Unit factor_selected'!M13</f>
        <v>0.17673155467440699</v>
      </c>
      <c r="U15" s="1">
        <f>'[1]Unit factor_selected'!N13</f>
        <v>1.4586830814437799</v>
      </c>
      <c r="V15" s="1">
        <f>'[1]Unit factor_selected'!O13</f>
        <v>1.91061759551063E-3</v>
      </c>
      <c r="W15" s="1">
        <f>'[1]Unit factor_selected'!P13</f>
        <v>0.69524009481215898</v>
      </c>
      <c r="X15" s="1">
        <f>'[1]Unit factor_selected'!Q13</f>
        <v>0.174037521321976</v>
      </c>
      <c r="Y15" s="1">
        <f>'[1]Unit factor_selected'!R13</f>
        <v>21.884405718754699</v>
      </c>
      <c r="Z15" s="1">
        <f>'[1]Unit factor_selected'!S13</f>
        <v>7.8910066718515401E-2</v>
      </c>
      <c r="AA15" s="1">
        <f>'[1]Unit factor_selected'!T13</f>
        <v>-1.85187172728149E-2</v>
      </c>
      <c r="AB15" s="1">
        <f>'[1]Unit factor_selected'!U13</f>
        <v>1.8673264395125</v>
      </c>
      <c r="AC15" s="1">
        <f>'[1]Unit factor_selected'!V13</f>
        <v>5.5282478881770302E-5</v>
      </c>
      <c r="AD15" s="1">
        <f>'[1]Unit factor_selected'!W13</f>
        <v>6.5638456528800002E-2</v>
      </c>
      <c r="AE15" s="1">
        <f>'[1]Unit factor_selected'!X13</f>
        <v>3.3888311984713098E-3</v>
      </c>
      <c r="AF15" s="1">
        <f>'[1]Unit factor_selected'!Y13</f>
        <v>3.54121185270952E-3</v>
      </c>
      <c r="AG15" s="1">
        <f>'[1]Unit factor_selected'!Z13</f>
        <v>4.8416429739918898E-7</v>
      </c>
      <c r="AH15" s="1">
        <f>'[1]Unit factor_selected'!AA13</f>
        <v>1.4452555053839199E-2</v>
      </c>
      <c r="AI15" s="1">
        <f>'[1]Unit factor_selected'!AB13</f>
        <v>132.53238096466299</v>
      </c>
      <c r="AJ15" s="1">
        <f>'[1]Unit factor_selected'!AC13</f>
        <v>1.5486526081656401E-2</v>
      </c>
      <c r="AK15" s="1"/>
      <c r="AL15" s="1">
        <f t="shared" si="22"/>
        <v>2.0863633747493709E-2</v>
      </c>
      <c r="AM15" s="1">
        <f t="shared" si="14"/>
        <v>0.34125003607809512</v>
      </c>
      <c r="AN15" s="1">
        <f t="shared" si="14"/>
        <v>1.5567105841853013E-4</v>
      </c>
      <c r="AO15" s="1">
        <f t="shared" si="14"/>
        <v>5.412412079529535E-3</v>
      </c>
      <c r="AP15" s="1">
        <f t="shared" si="14"/>
        <v>4.4672237194747971E-2</v>
      </c>
      <c r="AQ15" s="1">
        <f t="shared" si="14"/>
        <v>5.8512752701999103E-5</v>
      </c>
      <c r="AR15" s="1">
        <f t="shared" si="14"/>
        <v>2.1291760230746779E-2</v>
      </c>
      <c r="AS15" s="1">
        <f t="shared" si="14"/>
        <v>5.3299071828447524E-3</v>
      </c>
      <c r="AT15" s="1">
        <f t="shared" si="14"/>
        <v>0.67021094271325332</v>
      </c>
      <c r="AU15" s="1">
        <f t="shared" si="14"/>
        <v>2.4166244623978457E-3</v>
      </c>
      <c r="AV15" s="1">
        <f t="shared" si="14"/>
        <v>-5.6713657755928933E-4</v>
      </c>
      <c r="AW15" s="1">
        <f t="shared" si="14"/>
        <v>5.7186959036613506E-2</v>
      </c>
      <c r="AX15" s="1">
        <f t="shared" si="14"/>
        <v>1.6930284862670294E-6</v>
      </c>
      <c r="AY15" s="1">
        <f t="shared" si="14"/>
        <v>2.0101807832373355E-3</v>
      </c>
      <c r="AZ15" s="1">
        <f t="shared" si="14"/>
        <v>1.0378311302632812E-4</v>
      </c>
      <c r="BA15" s="1">
        <f t="shared" si="14"/>
        <v>1.0844977764773619E-4</v>
      </c>
      <c r="BB15" s="1">
        <f t="shared" si="14"/>
        <v>1.4827554120417538E-8</v>
      </c>
      <c r="BC15" s="1">
        <f t="shared" si="14"/>
        <v>4.4261017053562216E-4</v>
      </c>
      <c r="BD15" s="1">
        <f t="shared" si="14"/>
        <v>4.0588103295049516</v>
      </c>
      <c r="BE15" s="1">
        <f t="shared" si="14"/>
        <v>4.7427558133988646E-4</v>
      </c>
      <c r="BF15" s="1"/>
      <c r="BG15" s="1">
        <f t="shared" si="23"/>
        <v>2.0305006842681814E-2</v>
      </c>
      <c r="BH15" s="1">
        <f t="shared" si="15"/>
        <v>0.33211301547428235</v>
      </c>
      <c r="BI15" s="1">
        <f t="shared" si="15"/>
        <v>1.5150294261542457E-4</v>
      </c>
      <c r="BJ15" s="1">
        <f t="shared" si="15"/>
        <v>5.267493938991466E-3</v>
      </c>
      <c r="BK15" s="1">
        <f t="shared" si="15"/>
        <v>4.3476131382253896E-2</v>
      </c>
      <c r="BL15" s="1">
        <f t="shared" si="15"/>
        <v>5.6946065022875701E-5</v>
      </c>
      <c r="BM15" s="1">
        <f t="shared" si="15"/>
        <v>2.0721670175502787E-2</v>
      </c>
      <c r="BN15" s="1">
        <f t="shared" si="15"/>
        <v>5.1871981232186979E-3</v>
      </c>
      <c r="BO15" s="1">
        <f t="shared" si="15"/>
        <v>0.65226594477903954</v>
      </c>
      <c r="BP15" s="1">
        <f t="shared" si="15"/>
        <v>2.3519189820457387E-3</v>
      </c>
      <c r="BQ15" s="1">
        <f t="shared" si="15"/>
        <v>-5.5195141112270854E-4</v>
      </c>
      <c r="BR15" s="1">
        <f t="shared" si="15"/>
        <v>5.5655769680585554E-2</v>
      </c>
      <c r="BS15" s="1">
        <f t="shared" si="15"/>
        <v>1.6476973960797638E-6</v>
      </c>
      <c r="BT15" s="1">
        <f t="shared" si="15"/>
        <v>1.9563578930043663E-3</v>
      </c>
      <c r="BU15" s="1">
        <f t="shared" si="15"/>
        <v>1.0100430469872291E-4</v>
      </c>
      <c r="BV15" s="1">
        <f t="shared" si="15"/>
        <v>1.0554601867899133E-4</v>
      </c>
      <c r="BW15" s="1">
        <f t="shared" si="15"/>
        <v>1.4430544147731705E-8</v>
      </c>
      <c r="BX15" s="1">
        <f t="shared" si="15"/>
        <v>4.3075921721670281E-4</v>
      </c>
      <c r="BY15" s="1">
        <f t="shared" si="15"/>
        <v>3.9501350776753288</v>
      </c>
      <c r="BZ15" s="1">
        <f t="shared" si="15"/>
        <v>4.6157678192467963E-4</v>
      </c>
      <c r="CA15" s="1"/>
      <c r="CB15" s="1">
        <f t="shared" si="24"/>
        <v>3.4253320010674382E-2</v>
      </c>
      <c r="CC15" s="1">
        <f t="shared" si="16"/>
        <v>0.5602545956713475</v>
      </c>
      <c r="CD15" s="1">
        <f t="shared" si="16"/>
        <v>2.555763125898837E-4</v>
      </c>
      <c r="CE15" s="1">
        <f t="shared" si="16"/>
        <v>8.8859440897746545E-3</v>
      </c>
      <c r="CF15" s="1">
        <f t="shared" si="16"/>
        <v>7.3341607446893969E-2</v>
      </c>
      <c r="CG15" s="1">
        <f t="shared" si="16"/>
        <v>9.6064571841316616E-5</v>
      </c>
      <c r="CH15" s="1">
        <f t="shared" si="16"/>
        <v>3.4956205884410237E-2</v>
      </c>
      <c r="CI15" s="1">
        <f t="shared" si="16"/>
        <v>8.750489898870303E-3</v>
      </c>
      <c r="CJ15" s="1">
        <f t="shared" si="16"/>
        <v>1.1003332484290074</v>
      </c>
      <c r="CK15" s="1">
        <f t="shared" si="16"/>
        <v>3.9675452540035685E-3</v>
      </c>
      <c r="CL15" s="1">
        <f t="shared" si="16"/>
        <v>-9.311086896946041E-4</v>
      </c>
      <c r="CM15" s="1">
        <f t="shared" si="16"/>
        <v>9.3887921539734659E-2</v>
      </c>
      <c r="CN15" s="1">
        <f t="shared" si="16"/>
        <v>2.7795659772957142E-6</v>
      </c>
      <c r="CO15" s="1">
        <f t="shared" si="16"/>
        <v>3.3002575908335201E-3</v>
      </c>
      <c r="CP15" s="1">
        <f t="shared" si="16"/>
        <v>1.7038816081699326E-4</v>
      </c>
      <c r="CQ15" s="1">
        <f t="shared" si="16"/>
        <v>1.7804975795746193E-4</v>
      </c>
      <c r="CR15" s="1">
        <f t="shared" si="16"/>
        <v>2.4343456293813976E-8</v>
      </c>
      <c r="CS15" s="1">
        <f t="shared" si="16"/>
        <v>7.2666477924331182E-4</v>
      </c>
      <c r="CT15" s="1">
        <f t="shared" si="16"/>
        <v>6.6636392663797048</v>
      </c>
      <c r="CU15" s="1">
        <f t="shared" si="16"/>
        <v>7.7865214935702589E-4</v>
      </c>
      <c r="CW15" s="12">
        <f t="shared" si="25"/>
        <v>0.11082532189267559</v>
      </c>
      <c r="CX15" s="12">
        <f t="shared" si="17"/>
        <v>1.8126825629684551</v>
      </c>
      <c r="CY15" s="12">
        <f t="shared" si="17"/>
        <v>8.2690749691096256E-4</v>
      </c>
      <c r="CZ15" s="12">
        <f t="shared" si="17"/>
        <v>2.875013615505605E-2</v>
      </c>
      <c r="DA15" s="12">
        <f t="shared" si="17"/>
        <v>0.2372939980969819</v>
      </c>
      <c r="DB15" s="12">
        <f t="shared" si="17"/>
        <v>3.1081329031691624E-4</v>
      </c>
      <c r="DC15" s="12">
        <f t="shared" si="17"/>
        <v>0.11309948256341687</v>
      </c>
      <c r="DD15" s="12">
        <f t="shared" si="17"/>
        <v>2.8311879241448592E-2</v>
      </c>
      <c r="DE15" s="12">
        <f t="shared" si="17"/>
        <v>3.5600866254236498</v>
      </c>
      <c r="DF15" s="12">
        <f t="shared" si="17"/>
        <v>1.2836842669898202E-2</v>
      </c>
      <c r="DG15" s="12">
        <f t="shared" si="17"/>
        <v>-3.0125669634451378E-3</v>
      </c>
      <c r="DH15" s="12">
        <f t="shared" si="17"/>
        <v>0.30377082055791377</v>
      </c>
      <c r="DI15" s="12">
        <f t="shared" si="17"/>
        <v>8.993180633577425E-6</v>
      </c>
      <c r="DJ15" s="12">
        <f t="shared" si="17"/>
        <v>1.0677858663594986E-2</v>
      </c>
      <c r="DK15" s="12">
        <f t="shared" si="17"/>
        <v>5.5128445252488321E-4</v>
      </c>
      <c r="DL15" s="12">
        <f t="shared" si="17"/>
        <v>5.7607326041386557E-4</v>
      </c>
      <c r="DM15" s="12">
        <f t="shared" si="17"/>
        <v>7.8762332495112133E-8</v>
      </c>
      <c r="DN15" s="12">
        <f t="shared" si="17"/>
        <v>2.3510964205108757E-3</v>
      </c>
      <c r="DO15" s="12">
        <f t="shared" si="17"/>
        <v>21.559952916770236</v>
      </c>
      <c r="DP15" s="12">
        <f t="shared" si="17"/>
        <v>2.5192995910476457E-3</v>
      </c>
      <c r="DR15" s="12">
        <f t="shared" si="26"/>
        <v>0.10934471410036557</v>
      </c>
      <c r="DS15" s="12">
        <f t="shared" si="18"/>
        <v>1.7884654266508662</v>
      </c>
      <c r="DT15" s="12">
        <f t="shared" si="18"/>
        <v>8.1586015084837596E-4</v>
      </c>
      <c r="DU15" s="12">
        <f t="shared" si="18"/>
        <v>2.8366039137387351E-2</v>
      </c>
      <c r="DV15" s="12">
        <f t="shared" si="18"/>
        <v>0.23412378991124766</v>
      </c>
      <c r="DW15" s="12">
        <f t="shared" si="18"/>
        <v>3.0666087666507592E-4</v>
      </c>
      <c r="DX15" s="12">
        <f t="shared" si="18"/>
        <v>0.1115884923643377</v>
      </c>
      <c r="DY15" s="12">
        <f t="shared" si="18"/>
        <v>2.7933637262955412E-2</v>
      </c>
      <c r="DZ15" s="12">
        <f t="shared" si="18"/>
        <v>3.512524462653615</v>
      </c>
      <c r="EA15" s="12">
        <f t="shared" si="18"/>
        <v>1.2665344595621323E-2</v>
      </c>
      <c r="EB15" s="12">
        <f t="shared" si="18"/>
        <v>-2.9723195719216361E-3</v>
      </c>
      <c r="EC15" s="12">
        <f t="shared" si="18"/>
        <v>0.29971249312593917</v>
      </c>
      <c r="ED15" s="12">
        <f t="shared" si="18"/>
        <v>8.8730332422021847E-6</v>
      </c>
      <c r="EE15" s="12">
        <f t="shared" si="18"/>
        <v>1.0535204255085221E-2</v>
      </c>
      <c r="EF15" s="12">
        <f t="shared" si="18"/>
        <v>5.4391938430538224E-4</v>
      </c>
      <c r="EG15" s="12">
        <f t="shared" si="18"/>
        <v>5.6837701786077645E-4</v>
      </c>
      <c r="EH15" s="12">
        <f t="shared" si="18"/>
        <v>7.7710080886533837E-8</v>
      </c>
      <c r="EI15" s="12">
        <f t="shared" si="18"/>
        <v>2.3196861649733215E-3</v>
      </c>
      <c r="EJ15" s="12">
        <f t="shared" si="18"/>
        <v>21.271915546381901</v>
      </c>
      <c r="EK15" s="12">
        <f t="shared" si="18"/>
        <v>2.4856421692421773E-3</v>
      </c>
      <c r="EM15" s="12">
        <f t="shared" si="27"/>
        <v>0.19778529941647466</v>
      </c>
      <c r="EN15" s="12">
        <f t="shared" si="19"/>
        <v>3.2350184717797168</v>
      </c>
      <c r="EO15" s="12">
        <f t="shared" si="19"/>
        <v>1.4757470952770704E-3</v>
      </c>
      <c r="EP15" s="12">
        <f t="shared" si="19"/>
        <v>5.1309161034505266E-2</v>
      </c>
      <c r="EQ15" s="12">
        <f t="shared" si="19"/>
        <v>0.4234886365481943</v>
      </c>
      <c r="ER15" s="12">
        <f t="shared" si="19"/>
        <v>5.5469543095469924E-4</v>
      </c>
      <c r="ES15" s="12">
        <f t="shared" si="19"/>
        <v>0.20184389849385265</v>
      </c>
      <c r="ET15" s="12">
        <f t="shared" si="19"/>
        <v>5.0527022319283368E-2</v>
      </c>
      <c r="EU15" s="12">
        <f t="shared" si="19"/>
        <v>6.3535371441545916</v>
      </c>
      <c r="EV15" s="12">
        <f t="shared" si="19"/>
        <v>2.2909374208601251E-2</v>
      </c>
      <c r="EW15" s="12">
        <f t="shared" si="19"/>
        <v>-5.3764017888817467E-3</v>
      </c>
      <c r="EX15" s="12">
        <f t="shared" si="19"/>
        <v>0.54212703082620983</v>
      </c>
      <c r="EY15" s="12">
        <f t="shared" si="19"/>
        <v>1.6049751933417188E-5</v>
      </c>
      <c r="EZ15" s="12">
        <f t="shared" si="19"/>
        <v>1.9056326089006457E-2</v>
      </c>
      <c r="FA15" s="12">
        <f t="shared" si="19"/>
        <v>9.8385421891102574E-4</v>
      </c>
      <c r="FB15" s="12">
        <f t="shared" si="19"/>
        <v>1.028093763689861E-3</v>
      </c>
      <c r="FC15" s="12">
        <f t="shared" si="19"/>
        <v>1.4056382827718393E-7</v>
      </c>
      <c r="FD15" s="12">
        <f t="shared" si="19"/>
        <v>4.1959030801468657E-3</v>
      </c>
      <c r="FE15" s="12">
        <f t="shared" si="19"/>
        <v>38.477142860708618</v>
      </c>
      <c r="FF15" s="12">
        <f t="shared" si="19"/>
        <v>4.4960882172550851E-3</v>
      </c>
      <c r="FH15" s="12">
        <f>IFERROR(AL15*[1]Figure!$C$8+BG15*[1]Figure!$D$8+CB15*[1]Figure!$E$8,0)</f>
        <v>2.0578752095481458E-2</v>
      </c>
      <c r="FI15" s="12">
        <f>IFERROR(AM15*[1]Figure!$C$8+BH15*[1]Figure!$D$8+CC15*[1]Figure!$E$8,0)</f>
        <v>0.33659045111778851</v>
      </c>
      <c r="FJ15" s="12">
        <f>IFERROR(AN15*[1]Figure!$C$8+BI15*[1]Figure!$D$8+CD15*[1]Figure!$E$8,0)</f>
        <v>1.5354545418153602E-4</v>
      </c>
      <c r="FK15" s="12">
        <f>IFERROR(AO15*[1]Figure!$C$8+BJ15*[1]Figure!$D$8+CE15*[1]Figure!$E$8,0)</f>
        <v>5.3385085154021858E-3</v>
      </c>
      <c r="FL15" s="12">
        <f>IFERROR(AP15*[1]Figure!$C$8+BK15*[1]Figure!$D$8+CF15*[1]Figure!$E$8,0)</f>
        <v>4.4062261919820059E-2</v>
      </c>
      <c r="FM15" s="12">
        <f>IFERROR(AQ15*[1]Figure!$C$8+BL15*[1]Figure!$D$8+CG15*[1]Figure!$E$8,0)</f>
        <v>5.7713792661994949E-5</v>
      </c>
      <c r="FN15" s="12">
        <f>IFERROR(AR15*[1]Figure!$C$8+BM15*[1]Figure!$D$8+CH15*[1]Figure!$E$8,0)</f>
        <v>2.1001032742803193E-2</v>
      </c>
      <c r="FO15" s="12">
        <f>IFERROR(AS15*[1]Figure!$C$8+BN15*[1]Figure!$D$8+CI15*[1]Figure!$E$8,0)</f>
        <v>5.2571301785272204E-3</v>
      </c>
      <c r="FP15" s="12">
        <f>IFERROR(AT15*[1]Figure!$C$8+BO15*[1]Figure!$D$8+CJ15*[1]Figure!$E$8,0)</f>
        <v>0.6610595742187898</v>
      </c>
      <c r="FQ15" s="12">
        <f>IFERROR(AU15*[1]Figure!$C$8+BP15*[1]Figure!$D$8+CK15*[1]Figure!$E$8,0)</f>
        <v>2.3836267603928531E-3</v>
      </c>
      <c r="FR15" s="12">
        <f>IFERROR(AV15*[1]Figure!$C$8+BQ15*[1]Figure!$D$8+CL15*[1]Figure!$E$8,0)</f>
        <v>-5.5939263385863509E-4</v>
      </c>
      <c r="FS15" s="12">
        <f>IFERROR(AW15*[1]Figure!$C$8+BR15*[1]Figure!$D$8+CM15*[1]Figure!$E$8,0)</f>
        <v>5.6406101993153171E-2</v>
      </c>
      <c r="FT15" s="12">
        <f>IFERROR(AX15*[1]Figure!$C$8+BS15*[1]Figure!$D$8+CN15*[1]Figure!$E$8,0)</f>
        <v>1.6699110965587537E-6</v>
      </c>
      <c r="FU15" s="12">
        <f>IFERROR(AY15*[1]Figure!$C$8+BT15*[1]Figure!$D$8+CO15*[1]Figure!$E$8,0)</f>
        <v>1.982732850182974E-3</v>
      </c>
      <c r="FV15" s="12">
        <f>IFERROR(AZ15*[1]Figure!$C$8+BU15*[1]Figure!$D$8+CP15*[1]Figure!$E$8,0)</f>
        <v>1.0236601066306094E-4</v>
      </c>
      <c r="FW15" s="12">
        <f>IFERROR(BA15*[1]Figure!$C$8+BV15*[1]Figure!$D$8+CQ15*[1]Figure!$E$8,0)</f>
        <v>1.0696895449916269E-4</v>
      </c>
      <c r="FX15" s="12">
        <f>IFERROR(BB15*[1]Figure!$C$8+BW15*[1]Figure!$D$8+CR15*[1]Figure!$E$8,0)</f>
        <v>1.4625091876100533E-8</v>
      </c>
      <c r="FY15" s="12">
        <f>IFERROR(BC15*[1]Figure!$C$8+BX15*[1]Figure!$D$8+CS15*[1]Figure!$E$8,0)</f>
        <v>4.3656656767594493E-4</v>
      </c>
      <c r="FZ15" s="12">
        <f>IFERROR(BD15*[1]Figure!$C$8+BY15*[1]Figure!$D$8+CT15*[1]Figure!$E$8,0)</f>
        <v>4.0033894663002068</v>
      </c>
      <c r="GA15" s="12">
        <f>IFERROR(BE15*[1]Figure!$C$8+BZ15*[1]Figure!$D$8+CU15*[1]Figure!$E$8,0)</f>
        <v>4.6779960439567812E-4</v>
      </c>
      <c r="GC15" s="12">
        <f>IFERROR(CW15*[1]Figure!$F$8+DR15*[1]Figure!$G$8+EM15*[1]Figure!$H$8,0)</f>
        <v>0.11101556390341796</v>
      </c>
      <c r="GD15" s="12">
        <f>IFERROR(CX15*[1]Figure!$F$8+DS15*[1]Figure!$G$8+EN15*[1]Figure!$H$8,0)</f>
        <v>1.8157942018044848</v>
      </c>
      <c r="GE15" s="12">
        <f>IFERROR(CY15*[1]Figure!$F$8+DT15*[1]Figure!$G$8+EO15*[1]Figure!$H$8,0)</f>
        <v>8.283269608224921E-4</v>
      </c>
      <c r="GF15" s="12">
        <f>IFERROR(CZ15*[1]Figure!$F$8+DU15*[1]Figure!$G$8+EP15*[1]Figure!$H$8,0)</f>
        <v>2.8799488447635458E-2</v>
      </c>
      <c r="GG15" s="12">
        <f>IFERROR(DA15*[1]Figure!$F$8+DV15*[1]Figure!$G$8+EQ15*[1]Figure!$H$8,0)</f>
        <v>0.23770133539647365</v>
      </c>
      <c r="GH15" s="12">
        <f>IFERROR(DB15*[1]Figure!$F$8+DW15*[1]Figure!$G$8+ER15*[1]Figure!$H$8,0)</f>
        <v>3.1134683034464211E-4</v>
      </c>
      <c r="GI15" s="12">
        <f>IFERROR(DC15*[1]Figure!$F$8+DX15*[1]Figure!$G$8+ES15*[1]Figure!$H$8,0)</f>
        <v>0.11329362838324696</v>
      </c>
      <c r="GJ15" s="12">
        <f>IFERROR(DD15*[1]Figure!$F$8+DY15*[1]Figure!$G$8+ET15*[1]Figure!$H$8,0)</f>
        <v>2.8360479225123844E-2</v>
      </c>
      <c r="GK15" s="12">
        <f>IFERROR(DE15*[1]Figure!$F$8+DZ15*[1]Figure!$G$8+EU15*[1]Figure!$H$8,0)</f>
        <v>3.5661978464557302</v>
      </c>
      <c r="GL15" s="12">
        <f>IFERROR(DF15*[1]Figure!$F$8+EA15*[1]Figure!$G$8+EV15*[1]Figure!$H$8,0)</f>
        <v>1.2858878308680013E-2</v>
      </c>
      <c r="GM15" s="12">
        <f>IFERROR(DG15*[1]Figure!$F$8+EB15*[1]Figure!$G$8+EW15*[1]Figure!$H$8,0)</f>
        <v>-3.017738315865633E-3</v>
      </c>
      <c r="GN15" s="12">
        <f>IFERROR(DH15*[1]Figure!$F$8+EC15*[1]Figure!$G$8+EX15*[1]Figure!$H$8,0)</f>
        <v>0.30429227152887295</v>
      </c>
      <c r="GO15" s="12">
        <f>IFERROR(DI15*[1]Figure!$F$8+ED15*[1]Figure!$G$8+EY15*[1]Figure!$H$8,0)</f>
        <v>9.0086182676621518E-6</v>
      </c>
      <c r="GP15" s="12">
        <f>IFERROR(DJ15*[1]Figure!$F$8+EE15*[1]Figure!$G$8+EZ15*[1]Figure!$H$8,0)</f>
        <v>1.0696188204785512E-2</v>
      </c>
      <c r="GQ15" s="12">
        <f>IFERROR(DK15*[1]Figure!$F$8+EF15*[1]Figure!$G$8+FA15*[1]Figure!$H$8,0)</f>
        <v>5.5223078375089038E-4</v>
      </c>
      <c r="GR15" s="12">
        <f>IFERROR(DL15*[1]Figure!$F$8+EG15*[1]Figure!$G$8+FB15*[1]Figure!$H$8,0)</f>
        <v>5.7706214394268745E-4</v>
      </c>
      <c r="GS15" s="12">
        <f>IFERROR(DM15*[1]Figure!$F$8+EH15*[1]Figure!$G$8+FC15*[1]Figure!$H$8,0)</f>
        <v>7.889753539142441E-8</v>
      </c>
      <c r="GT15" s="12">
        <f>IFERROR(DN15*[1]Figure!$F$8+EI15*[1]Figure!$G$8+FD15*[1]Figure!$H$8,0)</f>
        <v>2.3551322969951353E-3</v>
      </c>
      <c r="GU15" s="12">
        <f>IFERROR(DO15*[1]Figure!$F$8+EJ15*[1]Figure!$G$8+FE15*[1]Figure!$H$8,0)</f>
        <v>21.596962588606509</v>
      </c>
      <c r="GV15" s="12">
        <f>IFERROR(DP15*[1]Figure!$F$8+EK15*[1]Figure!$G$8+FF15*[1]Figure!$H$8,0)</f>
        <v>2.5236242039761558E-3</v>
      </c>
      <c r="GX15" s="12">
        <f>IFERROR(FH15*[1]Figure!$F$10+GC15*[1]Figure!$F$11,0)</f>
        <v>2.588479799573129E-2</v>
      </c>
      <c r="GY15" s="12">
        <f>IFERROR(FI15*[1]Figure!$F$10+GD15*[1]Figure!$F$11,0)</f>
        <v>0.42337726768131245</v>
      </c>
      <c r="GZ15" s="12">
        <f>IFERROR(FJ15*[1]Figure!$F$10+GE15*[1]Figure!$F$11,0)</f>
        <v>1.9313576674673906E-4</v>
      </c>
      <c r="HA15" s="12">
        <f>IFERROR(FK15*[1]Figure!$F$10+GF15*[1]Figure!$F$11,0)</f>
        <v>6.714994858702774E-3</v>
      </c>
      <c r="HB15" s="12">
        <f>IFERROR(FL15*[1]Figure!$F$10+GG15*[1]Figure!$F$11,0)</f>
        <v>5.54233193411168E-2</v>
      </c>
      <c r="HC15" s="12">
        <f>IFERROR(FM15*[1]Figure!$F$10+GH15*[1]Figure!$F$11,0)</f>
        <v>7.259477434257448E-5</v>
      </c>
      <c r="HD15" s="12">
        <f>IFERROR(FN15*[1]Figure!$F$10+GI15*[1]Figure!$F$11,0)</f>
        <v>2.6415959905001282E-2</v>
      </c>
      <c r="HE15" s="12">
        <f>IFERROR(FO15*[1]Figure!$F$10+GJ15*[1]Figure!$F$11,0)</f>
        <v>6.6126338505394277E-3</v>
      </c>
      <c r="HF15" s="12">
        <f>IFERROR(FP15*[1]Figure!$F$10+GK15*[1]Figure!$F$11,0)</f>
        <v>0.83150783207863777</v>
      </c>
      <c r="HG15" s="12">
        <f>IFERROR(FQ15*[1]Figure!$F$10+GL15*[1]Figure!$F$11,0)</f>
        <v>2.9982234541586217E-3</v>
      </c>
      <c r="HH15" s="12">
        <f>IFERROR(FR15*[1]Figure!$F$10+GM15*[1]Figure!$F$11,0)</f>
        <v>-7.0362698673600394E-4</v>
      </c>
      <c r="HI15" s="12">
        <f>IFERROR(FS15*[1]Figure!$F$10+GN15*[1]Figure!$F$11,0)</f>
        <v>7.0949907411537172E-2</v>
      </c>
      <c r="HJ15" s="12">
        <f>IFERROR(FT15*[1]Figure!$F$10+GO15*[1]Figure!$F$11,0)</f>
        <v>2.1004826339661572E-6</v>
      </c>
      <c r="HK15" s="12">
        <f>IFERROR(FU15*[1]Figure!$F$10+GP15*[1]Figure!$F$11,0)</f>
        <v>2.4939626595606788E-3</v>
      </c>
      <c r="HL15" s="12">
        <f>IFERROR(FV15*[1]Figure!$F$10+GQ15*[1]Figure!$F$11,0)</f>
        <v>1.2876016462747594E-4</v>
      </c>
      <c r="HM15" s="12">
        <f>IFERROR(FW15*[1]Figure!$F$10+GR15*[1]Figure!$F$11,0)</f>
        <v>1.3454993607864917E-4</v>
      </c>
      <c r="HN15" s="12">
        <f>IFERROR(FX15*[1]Figure!$F$10+GS15*[1]Figure!$F$11,0)</f>
        <v>1.839604010609547E-8</v>
      </c>
      <c r="HO15" s="12">
        <f>IFERROR(FY15*[1]Figure!$F$10+GT15*[1]Figure!$F$11,0)</f>
        <v>5.4913132553177809E-4</v>
      </c>
      <c r="HP15" s="12">
        <f>IFERROR(FZ15*[1]Figure!$F$10+GU15*[1]Figure!$F$11,0)</f>
        <v>5.0356273865689385</v>
      </c>
      <c r="HQ15" s="12">
        <f>IFERROR(GA15*[1]Figure!$F$10+GV15*[1]Figure!$F$11,0)</f>
        <v>5.8841751949205553E-4</v>
      </c>
    </row>
    <row r="16" spans="1:225" x14ac:dyDescent="0.2">
      <c r="A16" s="1"/>
      <c r="B16" s="4"/>
      <c r="C16" s="1" t="str">
        <f t="shared" si="20"/>
        <v>Sheet rolling, Chromium steel</v>
      </c>
      <c r="D16" s="1" t="str">
        <f t="shared" si="20"/>
        <v>GLO</v>
      </c>
      <c r="E16" s="2">
        <f t="shared" si="20"/>
        <v>1</v>
      </c>
      <c r="F16" s="1"/>
      <c r="G16" s="1">
        <f t="shared" si="20"/>
        <v>24.50003719822795</v>
      </c>
      <c r="H16" s="1">
        <f t="shared" si="20"/>
        <v>23.8440450487556</v>
      </c>
      <c r="I16" s="1">
        <f t="shared" si="20"/>
        <v>40.223463687150847</v>
      </c>
      <c r="J16" s="1">
        <f t="shared" si="20"/>
        <v>130.14149604703022</v>
      </c>
      <c r="K16" s="1">
        <f t="shared" si="20"/>
        <v>128.40282739387962</v>
      </c>
      <c r="L16" s="1">
        <f t="shared" si="20"/>
        <v>232.25806451612908</v>
      </c>
      <c r="M16" s="1" t="str">
        <f t="shared" si="20"/>
        <v>g/kWh</v>
      </c>
      <c r="N16" s="1" t="str">
        <f>'[1]Unit factor_selected'!D14</f>
        <v>market for sheet rolling, chromium steel | sheet rolling, chromium steel | Cutoff</v>
      </c>
      <c r="O16" s="1">
        <f t="shared" si="21"/>
        <v>1</v>
      </c>
      <c r="P16" s="1" t="str">
        <f t="shared" si="21"/>
        <v>kg</v>
      </c>
      <c r="Q16" s="1">
        <f>'[1]Unit factor_selected'!J14</f>
        <v>0.61114206398930004</v>
      </c>
      <c r="R16" s="1">
        <f>'[1]Unit factor_selected'!K14</f>
        <v>9.96093626884808</v>
      </c>
      <c r="S16" s="1">
        <f>'[1]Unit factor_selected'!L14</f>
        <v>1.63781159934326E-3</v>
      </c>
      <c r="T16" s="1">
        <f>'[1]Unit factor_selected'!M14</f>
        <v>0.16016059923923401</v>
      </c>
      <c r="U16" s="1">
        <f>'[1]Unit factor_selected'!N14</f>
        <v>5.5512291386757499E-2</v>
      </c>
      <c r="V16" s="1">
        <f>'[1]Unit factor_selected'!O14</f>
        <v>2.56467203210831E-4</v>
      </c>
      <c r="W16" s="1">
        <f>'[1]Unit factor_selected'!P14</f>
        <v>0.62158200863806201</v>
      </c>
      <c r="X16" s="1">
        <f>'[1]Unit factor_selected'!Q14</f>
        <v>0.57924367469994897</v>
      </c>
      <c r="Y16" s="1">
        <f>'[1]Unit factor_selected'!R14</f>
        <v>0.73141740967033497</v>
      </c>
      <c r="Z16" s="1">
        <f>'[1]Unit factor_selected'!S14</f>
        <v>7.2215499622848595E-2</v>
      </c>
      <c r="AA16" s="1">
        <f>'[1]Unit factor_selected'!T14</f>
        <v>9.8475917626843299E-3</v>
      </c>
      <c r="AB16" s="1">
        <f>'[1]Unit factor_selected'!U14</f>
        <v>7.46465057269462E-2</v>
      </c>
      <c r="AC16" s="1">
        <f>'[1]Unit factor_selected'!V14</f>
        <v>2.02119638718038E-5</v>
      </c>
      <c r="AD16" s="1">
        <f>'[1]Unit factor_selected'!W14</f>
        <v>2.4897943769118601E-2</v>
      </c>
      <c r="AE16" s="1">
        <f>'[1]Unit factor_selected'!X14</f>
        <v>1.4578568171339701E-3</v>
      </c>
      <c r="AF16" s="1">
        <f>'[1]Unit factor_selected'!Y14</f>
        <v>1.51313072226205E-3</v>
      </c>
      <c r="AG16" s="1">
        <f>'[1]Unit factor_selected'!Z14</f>
        <v>5.2160573147897505E-7</v>
      </c>
      <c r="AH16" s="1">
        <f>'[1]Unit factor_selected'!AA14</f>
        <v>2.16352261202101E-3</v>
      </c>
      <c r="AI16" s="1">
        <f>'[1]Unit factor_selected'!AB14</f>
        <v>8.9480939691147192</v>
      </c>
      <c r="AJ16" s="1">
        <f>'[1]Unit factor_selected'!AC14</f>
        <v>1.14663011110262E-2</v>
      </c>
      <c r="AK16" s="1"/>
      <c r="AL16" s="1">
        <f t="shared" si="22"/>
        <v>1.4973003301139657E-2</v>
      </c>
      <c r="AM16" s="1">
        <f t="shared" si="14"/>
        <v>0.2440433091159559</v>
      </c>
      <c r="AN16" s="1">
        <f t="shared" si="14"/>
        <v>4.0126445107599082E-5</v>
      </c>
      <c r="AO16" s="1">
        <f t="shared" si="14"/>
        <v>3.9239406390517125E-3</v>
      </c>
      <c r="AP16" s="1">
        <f t="shared" si="14"/>
        <v>1.3600532039344277E-3</v>
      </c>
      <c r="AQ16" s="1">
        <f t="shared" si="14"/>
        <v>6.2834560187908463E-6</v>
      </c>
      <c r="AR16" s="1">
        <f t="shared" si="14"/>
        <v>1.5228782333381766E-2</v>
      </c>
      <c r="AS16" s="1">
        <f t="shared" si="14"/>
        <v>1.4191491576987E-2</v>
      </c>
      <c r="AT16" s="1">
        <f t="shared" si="14"/>
        <v>1.7919753744354738E-2</v>
      </c>
      <c r="AU16" s="1">
        <f t="shared" si="14"/>
        <v>1.7692824270484071E-3</v>
      </c>
      <c r="AV16" s="1">
        <f t="shared" si="14"/>
        <v>2.4126636449872923E-4</v>
      </c>
      <c r="AW16" s="1">
        <f t="shared" si="14"/>
        <v>1.8288421670279175E-3</v>
      </c>
      <c r="AX16" s="1">
        <f t="shared" si="14"/>
        <v>4.9519386670843255E-7</v>
      </c>
      <c r="AY16" s="1">
        <f t="shared" si="14"/>
        <v>6.1000054850279351E-4</v>
      </c>
      <c r="AZ16" s="1">
        <f t="shared" si="14"/>
        <v>3.5717546249472471E-5</v>
      </c>
      <c r="BA16" s="1">
        <f t="shared" si="14"/>
        <v>3.7071758981201751E-5</v>
      </c>
      <c r="BB16" s="1">
        <f t="shared" si="14"/>
        <v>1.2779359824043788E-8</v>
      </c>
      <c r="BC16" s="1">
        <f t="shared" si="14"/>
        <v>5.3006384473722045E-5</v>
      </c>
      <c r="BD16" s="1">
        <f t="shared" si="14"/>
        <v>0.2192286350965498</v>
      </c>
      <c r="BE16" s="1">
        <f t="shared" si="14"/>
        <v>2.8092480374622436E-4</v>
      </c>
      <c r="BF16" s="1"/>
      <c r="BG16" s="1">
        <f t="shared" si="23"/>
        <v>1.4572098904950349E-2</v>
      </c>
      <c r="BH16" s="1">
        <f t="shared" si="15"/>
        <v>0.23750901312219716</v>
      </c>
      <c r="BI16" s="1">
        <f t="shared" si="15"/>
        <v>3.9052053556115155E-5</v>
      </c>
      <c r="BJ16" s="1">
        <f t="shared" si="15"/>
        <v>3.8188765432959878E-3</v>
      </c>
      <c r="BK16" s="1">
        <f t="shared" si="15"/>
        <v>1.3236375765854934E-3</v>
      </c>
      <c r="BL16" s="1">
        <f t="shared" si="15"/>
        <v>6.1152155468874116E-6</v>
      </c>
      <c r="BM16" s="1">
        <f t="shared" si="15"/>
        <v>1.4821029415461944E-2</v>
      </c>
      <c r="BN16" s="1">
        <f t="shared" si="15"/>
        <v>1.3811512273752319E-2</v>
      </c>
      <c r="BO16" s="1">
        <f t="shared" si="15"/>
        <v>1.7439949665623598E-2</v>
      </c>
      <c r="BP16" s="1">
        <f t="shared" si="15"/>
        <v>1.721909626225595E-3</v>
      </c>
      <c r="BQ16" s="1">
        <f t="shared" si="15"/>
        <v>2.3480642161119973E-4</v>
      </c>
      <c r="BR16" s="1">
        <f t="shared" si="15"/>
        <v>1.7798746452854981E-3</v>
      </c>
      <c r="BS16" s="1">
        <f t="shared" si="15"/>
        <v>4.8193497708311048E-7</v>
      </c>
      <c r="BT16" s="1">
        <f t="shared" si="15"/>
        <v>5.9366769285224778E-4</v>
      </c>
      <c r="BU16" s="1">
        <f t="shared" si="15"/>
        <v>3.4761203622377838E-5</v>
      </c>
      <c r="BV16" s="1">
        <f t="shared" si="15"/>
        <v>3.607915710627242E-5</v>
      </c>
      <c r="BW16" s="1">
        <f t="shared" si="15"/>
        <v>1.2437190559073799E-8</v>
      </c>
      <c r="BX16" s="1">
        <f t="shared" si="15"/>
        <v>5.158713062503035E-5</v>
      </c>
      <c r="BY16" s="1">
        <f t="shared" si="15"/>
        <v>0.21335875570006968</v>
      </c>
      <c r="BZ16" s="1">
        <f t="shared" si="15"/>
        <v>2.734030002339051E-4</v>
      </c>
      <c r="CA16" s="1"/>
      <c r="CB16" s="1">
        <f t="shared" si="24"/>
        <v>2.4582250618564026E-2</v>
      </c>
      <c r="CC16" s="1">
        <f t="shared" si="16"/>
        <v>0.40066335830003458</v>
      </c>
      <c r="CD16" s="1">
        <f t="shared" si="16"/>
        <v>6.5878455392578066E-5</v>
      </c>
      <c r="CE16" s="1">
        <f t="shared" si="16"/>
        <v>6.4422140476116481E-3</v>
      </c>
      <c r="CF16" s="1">
        <f t="shared" si="16"/>
        <v>2.2328966367857767E-3</v>
      </c>
      <c r="CG16" s="1">
        <f t="shared" si="16"/>
        <v>1.0315999235295996E-5</v>
      </c>
      <c r="CH16" s="1">
        <f t="shared" si="16"/>
        <v>2.500218135303937E-2</v>
      </c>
      <c r="CI16" s="1">
        <f t="shared" si="16"/>
        <v>2.3299186915305213E-2</v>
      </c>
      <c r="CJ16" s="1">
        <f t="shared" si="16"/>
        <v>2.9420141618024653E-2</v>
      </c>
      <c r="CK16" s="1">
        <f t="shared" si="16"/>
        <v>2.9047575267291061E-3</v>
      </c>
      <c r="CL16" s="1">
        <f t="shared" si="16"/>
        <v>3.9610424967221892E-4</v>
      </c>
      <c r="CM16" s="1">
        <f t="shared" si="16"/>
        <v>3.002541012480518E-3</v>
      </c>
      <c r="CN16" s="1">
        <f t="shared" si="16"/>
        <v>8.1299519484350497E-7</v>
      </c>
      <c r="CO16" s="1">
        <f t="shared" si="16"/>
        <v>1.0014815370818658E-3</v>
      </c>
      <c r="CP16" s="1">
        <f t="shared" si="16"/>
        <v>5.8640050745053553E-5</v>
      </c>
      <c r="CQ16" s="1">
        <f t="shared" si="16"/>
        <v>6.0863358660819899E-5</v>
      </c>
      <c r="CR16" s="1">
        <f t="shared" si="16"/>
        <v>2.0980789199154307E-8</v>
      </c>
      <c r="CS16" s="1">
        <f t="shared" si="16"/>
        <v>8.7024373220956838E-5</v>
      </c>
      <c r="CT16" s="1">
        <f t="shared" si="16"/>
        <v>0.35992333283589939</v>
      </c>
      <c r="CU16" s="1">
        <f t="shared" si="16"/>
        <v>4.6121434636529977E-4</v>
      </c>
      <c r="CW16" s="12">
        <f t="shared" si="25"/>
        <v>7.9534942504837378E-2</v>
      </c>
      <c r="CX16" s="12">
        <f t="shared" si="17"/>
        <v>1.2963311480570123</v>
      </c>
      <c r="CY16" s="12">
        <f t="shared" si="17"/>
        <v>2.1314725178171111E-4</v>
      </c>
      <c r="CZ16" s="12">
        <f t="shared" si="17"/>
        <v>2.0843539992782763E-2</v>
      </c>
      <c r="DA16" s="12">
        <f t="shared" si="17"/>
        <v>7.2244526500712903E-3</v>
      </c>
      <c r="DB16" s="12">
        <f t="shared" si="17"/>
        <v>3.3377025512855259E-5</v>
      </c>
      <c r="DC16" s="12">
        <f t="shared" si="17"/>
        <v>8.0893612520075445E-2</v>
      </c>
      <c r="DD16" s="12">
        <f t="shared" si="17"/>
        <v>7.5383638401230663E-2</v>
      </c>
      <c r="DE16" s="12">
        <f t="shared" si="17"/>
        <v>9.5187755929340978E-2</v>
      </c>
      <c r="DF16" s="12">
        <f t="shared" si="17"/>
        <v>9.3982331587012611E-3</v>
      </c>
      <c r="DG16" s="12">
        <f t="shared" si="17"/>
        <v>1.2815803244561499E-3</v>
      </c>
      <c r="DH16" s="12">
        <f t="shared" si="17"/>
        <v>9.714607929987986E-3</v>
      </c>
      <c r="DI16" s="12">
        <f t="shared" si="17"/>
        <v>2.6304152163250717E-6</v>
      </c>
      <c r="DJ16" s="12">
        <f t="shared" si="17"/>
        <v>3.2402556506079287E-3</v>
      </c>
      <c r="DK16" s="12">
        <f t="shared" si="17"/>
        <v>1.8972766720417661E-4</v>
      </c>
      <c r="DL16" s="12">
        <f t="shared" si="17"/>
        <v>1.9692109590990653E-4</v>
      </c>
      <c r="DM16" s="12">
        <f t="shared" si="17"/>
        <v>6.7882550241379332E-8</v>
      </c>
      <c r="DN16" s="12">
        <f t="shared" si="17"/>
        <v>2.8156406945999276E-4</v>
      </c>
      <c r="DO16" s="12">
        <f t="shared" si="17"/>
        <v>1.164518335909998</v>
      </c>
      <c r="DP16" s="12">
        <f t="shared" si="17"/>
        <v>1.4922415807146743E-3</v>
      </c>
      <c r="DR16" s="12">
        <f t="shared" si="26"/>
        <v>7.8472368955557426E-2</v>
      </c>
      <c r="DS16" s="12">
        <f t="shared" si="18"/>
        <v>1.2790123804103353</v>
      </c>
      <c r="DT16" s="12">
        <f t="shared" si="18"/>
        <v>2.1029964009416653E-4</v>
      </c>
      <c r="DU16" s="12">
        <f t="shared" si="18"/>
        <v>2.0565073779415691E-2</v>
      </c>
      <c r="DV16" s="12">
        <f t="shared" si="18"/>
        <v>7.1279351691725737E-3</v>
      </c>
      <c r="DW16" s="12">
        <f t="shared" si="18"/>
        <v>3.2931114026071382E-5</v>
      </c>
      <c r="DX16" s="12">
        <f t="shared" si="18"/>
        <v>7.9812887366294064E-2</v>
      </c>
      <c r="DY16" s="12">
        <f t="shared" si="18"/>
        <v>7.4376525581494102E-2</v>
      </c>
      <c r="DZ16" s="12">
        <f t="shared" si="18"/>
        <v>9.3916063406778563E-2</v>
      </c>
      <c r="EA16" s="12">
        <f t="shared" si="18"/>
        <v>9.2726743332354061E-3</v>
      </c>
      <c r="EB16" s="12">
        <f t="shared" si="18"/>
        <v>1.2644586253493467E-3</v>
      </c>
      <c r="EC16" s="12">
        <f t="shared" si="18"/>
        <v>9.5848223904133195E-3</v>
      </c>
      <c r="ED16" s="12">
        <f t="shared" si="18"/>
        <v>2.5952733083225541E-6</v>
      </c>
      <c r="EE16" s="12">
        <f t="shared" si="18"/>
        <v>3.1969663762486562E-3</v>
      </c>
      <c r="EF16" s="12">
        <f t="shared" si="18"/>
        <v>1.8719293725544389E-4</v>
      </c>
      <c r="EG16" s="12">
        <f t="shared" si="18"/>
        <v>1.9429026295499039E-4</v>
      </c>
      <c r="EH16" s="12">
        <f t="shared" si="18"/>
        <v>6.6975650706753152E-8</v>
      </c>
      <c r="EI16" s="12">
        <f t="shared" si="18"/>
        <v>2.7780242051408932E-4</v>
      </c>
      <c r="EJ16" s="12">
        <f t="shared" si="18"/>
        <v>1.1489605654204524</v>
      </c>
      <c r="EK16" s="12">
        <f t="shared" si="18"/>
        <v>1.4723054824053474E-3</v>
      </c>
      <c r="EM16" s="12">
        <f t="shared" si="27"/>
        <v>0.14194267292654714</v>
      </c>
      <c r="EN16" s="12">
        <f t="shared" si="19"/>
        <v>2.3135077785711675</v>
      </c>
      <c r="EO16" s="12">
        <f t="shared" si="19"/>
        <v>3.803949521055314E-4</v>
      </c>
      <c r="EP16" s="12">
        <f t="shared" si="19"/>
        <v>3.7198590791047904E-2</v>
      </c>
      <c r="EQ16" s="12">
        <f t="shared" si="19"/>
        <v>1.289317735434368E-2</v>
      </c>
      <c r="ER16" s="12">
        <f t="shared" si="19"/>
        <v>5.9566576229612371E-5</v>
      </c>
      <c r="ES16" s="12">
        <f t="shared" si="19"/>
        <v>0.14436743426432411</v>
      </c>
      <c r="ET16" s="12">
        <f t="shared" si="19"/>
        <v>0.13453401476902044</v>
      </c>
      <c r="EU16" s="12">
        <f t="shared" si="19"/>
        <v>0.16987759192343266</v>
      </c>
      <c r="EV16" s="12">
        <f t="shared" si="19"/>
        <v>1.6772632170468062E-2</v>
      </c>
      <c r="EW16" s="12">
        <f t="shared" si="19"/>
        <v>2.2871826029460382E-3</v>
      </c>
      <c r="EX16" s="12">
        <f t="shared" si="19"/>
        <v>1.733725294303267E-2</v>
      </c>
      <c r="EY16" s="12">
        <f t="shared" si="19"/>
        <v>4.6943916089350773E-6</v>
      </c>
      <c r="EZ16" s="12">
        <f t="shared" si="19"/>
        <v>5.7827482302469022E-3</v>
      </c>
      <c r="FA16" s="12">
        <f t="shared" si="19"/>
        <v>3.3859900268918018E-4</v>
      </c>
      <c r="FB16" s="12">
        <f t="shared" si="19"/>
        <v>3.5143681291247616E-4</v>
      </c>
      <c r="FC16" s="12">
        <f t="shared" si="19"/>
        <v>1.2114713763382648E-7</v>
      </c>
      <c r="FD16" s="12">
        <f t="shared" si="19"/>
        <v>5.0249557440487983E-4</v>
      </c>
      <c r="FE16" s="12">
        <f t="shared" si="19"/>
        <v>2.078266986375032</v>
      </c>
      <c r="FF16" s="12">
        <f t="shared" si="19"/>
        <v>2.6631409032060855E-3</v>
      </c>
      <c r="FH16" s="12">
        <f>IFERROR(AL16*[1]Figure!$C$8+BG16*[1]Figure!$D$8+CB16*[1]Figure!$E$8,0)</f>
        <v>1.4768555026805573E-2</v>
      </c>
      <c r="FI16" s="12">
        <f>IFERROR(AM16*[1]Figure!$C$8+BH16*[1]Figure!$D$8+CC16*[1]Figure!$E$8,0)</f>
        <v>0.24071102951859955</v>
      </c>
      <c r="FJ16" s="12">
        <f>IFERROR(AN16*[1]Figure!$C$8+BI16*[1]Figure!$D$8+CD16*[1]Figure!$E$8,0)</f>
        <v>3.9578540168795957E-5</v>
      </c>
      <c r="FK16" s="12">
        <f>IFERROR(AO16*[1]Figure!$C$8+BJ16*[1]Figure!$D$8+CE16*[1]Figure!$E$8,0)</f>
        <v>3.8703613486375816E-3</v>
      </c>
      <c r="FL16" s="12">
        <f>IFERROR(AP16*[1]Figure!$C$8+BK16*[1]Figure!$D$8+CF16*[1]Figure!$E$8,0)</f>
        <v>1.3414824118926087E-3</v>
      </c>
      <c r="FM16" s="12">
        <f>IFERROR(AQ16*[1]Figure!$C$8+BL16*[1]Figure!$D$8+CG16*[1]Figure!$E$8,0)</f>
        <v>6.1976588200552986E-6</v>
      </c>
      <c r="FN16" s="12">
        <f>IFERROR(AR16*[1]Figure!$C$8+BM16*[1]Figure!$D$8+CH16*[1]Figure!$E$8,0)</f>
        <v>1.502084153448858E-2</v>
      </c>
      <c r="FO16" s="12">
        <f>IFERROR(AS16*[1]Figure!$C$8+BN16*[1]Figure!$D$8+CI16*[1]Figure!$E$8,0)</f>
        <v>1.3997714423213126E-2</v>
      </c>
      <c r="FP16" s="12">
        <f>IFERROR(AT16*[1]Figure!$C$8+BO16*[1]Figure!$D$8+CJ16*[1]Figure!$E$8,0)</f>
        <v>1.7675069184027004E-2</v>
      </c>
      <c r="FQ16" s="12">
        <f>IFERROR(AU16*[1]Figure!$C$8+BP16*[1]Figure!$D$8+CK16*[1]Figure!$E$8,0)</f>
        <v>1.7451238309575258E-3</v>
      </c>
      <c r="FR16" s="12">
        <f>IFERROR(AV16*[1]Figure!$C$8+BQ16*[1]Figure!$D$8+CL16*[1]Figure!$E$8,0)</f>
        <v>2.3797200258051144E-4</v>
      </c>
      <c r="FS16" s="12">
        <f>IFERROR(AW16*[1]Figure!$C$8+BR16*[1]Figure!$D$8+CM16*[1]Figure!$E$8,0)</f>
        <v>1.8038703148511531E-3</v>
      </c>
      <c r="FT16" s="12">
        <f>IFERROR(AX16*[1]Figure!$C$8+BS16*[1]Figure!$D$8+CN16*[1]Figure!$E$8,0)</f>
        <v>4.8843226187383962E-7</v>
      </c>
      <c r="FU16" s="12">
        <f>IFERROR(AY16*[1]Figure!$C$8+BT16*[1]Figure!$D$8+CO16*[1]Figure!$E$8,0)</f>
        <v>6.0167132042636959E-4</v>
      </c>
      <c r="FV16" s="12">
        <f>IFERROR(AZ16*[1]Figure!$C$8+BU16*[1]Figure!$D$8+CP16*[1]Figure!$E$8,0)</f>
        <v>3.5229842443677099E-5</v>
      </c>
      <c r="FW16" s="12">
        <f>IFERROR(BA16*[1]Figure!$C$8+BV16*[1]Figure!$D$8+CQ16*[1]Figure!$E$8,0)</f>
        <v>3.6565564131858543E-5</v>
      </c>
      <c r="FX16" s="12">
        <f>IFERROR(BB16*[1]Figure!$C$8+BW16*[1]Figure!$D$8+CR16*[1]Figure!$E$8,0)</f>
        <v>1.2604864566774914E-8</v>
      </c>
      <c r="FY16" s="12">
        <f>IFERROR(BC16*[1]Figure!$C$8+BX16*[1]Figure!$D$8+CS16*[1]Figure!$E$8,0)</f>
        <v>5.2282610918318055E-5</v>
      </c>
      <c r="FZ16" s="12">
        <f>IFERROR(BD16*[1]Figure!$C$8+BY16*[1]Figure!$D$8+CT16*[1]Figure!$E$8,0)</f>
        <v>0.2162351864724722</v>
      </c>
      <c r="GA16" s="12">
        <f>IFERROR(BE16*[1]Figure!$C$8+BZ16*[1]Figure!$D$8+CU16*[1]Figure!$E$8,0)</f>
        <v>2.7708892725649E-4</v>
      </c>
      <c r="GC16" s="12">
        <f>IFERROR(CW16*[1]Figure!$F$8+DR16*[1]Figure!$G$8+EM16*[1]Figure!$H$8,0)</f>
        <v>7.9671471658355669E-2</v>
      </c>
      <c r="GD16" s="12">
        <f>IFERROR(CX16*[1]Figure!$F$8+DS16*[1]Figure!$G$8+EN16*[1]Figure!$H$8,0)</f>
        <v>1.2985564214871508</v>
      </c>
      <c r="GE16" s="12">
        <f>IFERROR(CY16*[1]Figure!$F$8+DT16*[1]Figure!$G$8+EO16*[1]Figure!$H$8,0)</f>
        <v>2.1351313893701689E-4</v>
      </c>
      <c r="GF16" s="12">
        <f>IFERROR(CZ16*[1]Figure!$F$8+DU16*[1]Figure!$G$8+EP16*[1]Figure!$H$8,0)</f>
        <v>2.0879319874956767E-2</v>
      </c>
      <c r="GG16" s="12">
        <f>IFERROR(DA16*[1]Figure!$F$8+DV16*[1]Figure!$G$8+EQ16*[1]Figure!$H$8,0)</f>
        <v>7.2368540974588605E-3</v>
      </c>
      <c r="GH16" s="12">
        <f>IFERROR(DB16*[1]Figure!$F$8+DW16*[1]Figure!$G$8+ER16*[1]Figure!$H$8,0)</f>
        <v>3.3434320292944543E-5</v>
      </c>
      <c r="GI16" s="12">
        <f>IFERROR(DC16*[1]Figure!$F$8+DX16*[1]Figure!$G$8+ES16*[1]Figure!$H$8,0)</f>
        <v>8.1032473957508816E-2</v>
      </c>
      <c r="GJ16" s="12">
        <f>IFERROR(DD16*[1]Figure!$F$8+DY16*[1]Figure!$G$8+ET16*[1]Figure!$H$8,0)</f>
        <v>7.5513041453724505E-2</v>
      </c>
      <c r="GK16" s="12">
        <f>IFERROR(DE16*[1]Figure!$F$8+DZ16*[1]Figure!$G$8+EU16*[1]Figure!$H$8,0)</f>
        <v>9.5351154598316543E-2</v>
      </c>
      <c r="GL16" s="12">
        <f>IFERROR(DF16*[1]Figure!$F$8+EA16*[1]Figure!$G$8+EV16*[1]Figure!$H$8,0)</f>
        <v>9.4143661032576355E-3</v>
      </c>
      <c r="GM16" s="12">
        <f>IFERROR(DG16*[1]Figure!$F$8+EB16*[1]Figure!$G$8+EW16*[1]Figure!$H$8,0)</f>
        <v>1.2837802767205657E-3</v>
      </c>
      <c r="GN16" s="12">
        <f>IFERROR(DH16*[1]Figure!$F$8+EC16*[1]Figure!$G$8+EX16*[1]Figure!$H$8,0)</f>
        <v>9.7312839613733423E-3</v>
      </c>
      <c r="GO16" s="12">
        <f>IFERROR(DI16*[1]Figure!$F$8+ED16*[1]Figure!$G$8+EY16*[1]Figure!$H$8,0)</f>
        <v>2.6349305695971838E-6</v>
      </c>
      <c r="GP16" s="12">
        <f>IFERROR(DJ16*[1]Figure!$F$8+EE16*[1]Figure!$G$8+EZ16*[1]Figure!$H$8,0)</f>
        <v>3.2458178519150262E-3</v>
      </c>
      <c r="GQ16" s="12">
        <f>IFERROR(DK16*[1]Figure!$F$8+EF16*[1]Figure!$G$8+FA16*[1]Figure!$H$8,0)</f>
        <v>1.9005335245630099E-4</v>
      </c>
      <c r="GR16" s="12">
        <f>IFERROR(DL16*[1]Figure!$F$8+EG16*[1]Figure!$G$8+FB16*[1]Figure!$H$8,0)</f>
        <v>1.9725912935392189E-4</v>
      </c>
      <c r="GS16" s="12">
        <f>IFERROR(DM16*[1]Figure!$F$8+EH16*[1]Figure!$G$8+FC16*[1]Figure!$H$8,0)</f>
        <v>6.7999076975808726E-8</v>
      </c>
      <c r="GT16" s="12">
        <f>IFERROR(DN16*[1]Figure!$F$8+EI16*[1]Figure!$G$8+FD16*[1]Figure!$H$8,0)</f>
        <v>2.8204740046965804E-4</v>
      </c>
      <c r="GU16" s="12">
        <f>IFERROR(DO16*[1]Figure!$F$8+EJ16*[1]Figure!$G$8+FE16*[1]Figure!$H$8,0)</f>
        <v>1.1665173403431583</v>
      </c>
      <c r="GV16" s="12">
        <f>IFERROR(DP16*[1]Figure!$F$8+EK16*[1]Figure!$G$8+FF16*[1]Figure!$H$8,0)</f>
        <v>1.494803152691009E-3</v>
      </c>
      <c r="GX16" s="12">
        <f>IFERROR(FH16*[1]Figure!$F$10+GC16*[1]Figure!$F$11,0)</f>
        <v>1.8576493938213232E-2</v>
      </c>
      <c r="GY16" s="12">
        <f>IFERROR(FI16*[1]Figure!$F$10+GD16*[1]Figure!$F$11,0)</f>
        <v>0.30277620069107919</v>
      </c>
      <c r="GZ16" s="12">
        <f>IFERROR(FJ16*[1]Figure!$F$10+GE16*[1]Figure!$F$11,0)</f>
        <v>4.9783510315971427E-5</v>
      </c>
      <c r="HA16" s="12">
        <f>IFERROR(FK16*[1]Figure!$F$10+GF16*[1]Figure!$F$11,0)</f>
        <v>4.8682991667880352E-3</v>
      </c>
      <c r="HB16" s="12">
        <f>IFERROR(FL16*[1]Figure!$F$10+GG16*[1]Figure!$F$11,0)</f>
        <v>1.6873715707130285E-3</v>
      </c>
      <c r="HC16" s="12">
        <f>IFERROR(FM16*[1]Figure!$F$10+GH16*[1]Figure!$F$11,0)</f>
        <v>7.7956693320980719E-6</v>
      </c>
      <c r="HD16" s="12">
        <f>IFERROR(FN16*[1]Figure!$F$10+GI16*[1]Figure!$F$11,0)</f>
        <v>1.889383024986728E-2</v>
      </c>
      <c r="HE16" s="12">
        <f>IFERROR(FO16*[1]Figure!$F$10+GJ16*[1]Figure!$F$11,0)</f>
        <v>1.7606899026999967E-2</v>
      </c>
      <c r="HF16" s="12">
        <f>IFERROR(FP16*[1]Figure!$F$10+GK16*[1]Figure!$F$11,0)</f>
        <v>2.2232426595467477E-2</v>
      </c>
      <c r="HG16" s="12">
        <f>IFERROR(FQ16*[1]Figure!$F$10+GL16*[1]Figure!$F$11,0)</f>
        <v>2.1950882945808393E-3</v>
      </c>
      <c r="HH16" s="12">
        <f>IFERROR(FR16*[1]Figure!$F$10+GM16*[1]Figure!$F$11,0)</f>
        <v>2.9933094032405993E-4</v>
      </c>
      <c r="HI16" s="12">
        <f>IFERROR(FS16*[1]Figure!$F$10+GN16*[1]Figure!$F$11,0)</f>
        <v>2.2689820302889399E-3</v>
      </c>
      <c r="HJ16" s="12">
        <f>IFERROR(FT16*[1]Figure!$F$10+GO16*[1]Figure!$F$11,0)</f>
        <v>6.1437012188793122E-7</v>
      </c>
      <c r="HK16" s="12">
        <f>IFERROR(FU16*[1]Figure!$F$10+GP16*[1]Figure!$F$11,0)</f>
        <v>7.5680685188297459E-4</v>
      </c>
      <c r="HL16" s="12">
        <f>IFERROR(FV16*[1]Figure!$F$10+GQ16*[1]Figure!$F$11,0)</f>
        <v>4.4313540045815251E-5</v>
      </c>
      <c r="HM16" s="12">
        <f>IFERROR(FW16*[1]Figure!$F$10+GR16*[1]Figure!$F$11,0)</f>
        <v>4.5993665542087958E-5</v>
      </c>
      <c r="HN16" s="12">
        <f>IFERROR(FX16*[1]Figure!$F$10+GS16*[1]Figure!$F$11,0)</f>
        <v>1.58549153787688E-8</v>
      </c>
      <c r="HO16" s="12">
        <f>IFERROR(FY16*[1]Figure!$F$10+GT16*[1]Figure!$F$11,0)</f>
        <v>6.5763211298280414E-5</v>
      </c>
      <c r="HP16" s="12">
        <f>IFERROR(FZ16*[1]Figure!$F$10+GU16*[1]Figure!$F$11,0)</f>
        <v>0.27198948193939443</v>
      </c>
      <c r="HQ16" s="12">
        <f>IFERROR(GA16*[1]Figure!$F$10+GV16*[1]Figure!$F$11,0)</f>
        <v>3.4853381174959538E-4</v>
      </c>
    </row>
    <row r="17" spans="1:225" x14ac:dyDescent="0.2">
      <c r="A17" s="1"/>
      <c r="B17" s="4"/>
      <c r="C17" s="1" t="str">
        <f t="shared" si="20"/>
        <v>Decarbonised Water</v>
      </c>
      <c r="D17" s="1" t="str">
        <f t="shared" si="20"/>
        <v>RoW</v>
      </c>
      <c r="E17" s="2">
        <f t="shared" si="20"/>
        <v>1</v>
      </c>
      <c r="F17" s="1"/>
      <c r="G17" s="1">
        <f t="shared" si="20"/>
        <v>108505.36559578005</v>
      </c>
      <c r="H17" s="1">
        <f t="shared" si="20"/>
        <v>103771.70603606367</v>
      </c>
      <c r="I17" s="1">
        <f t="shared" si="20"/>
        <v>118442.12900732677</v>
      </c>
      <c r="J17" s="1">
        <f t="shared" si="20"/>
        <v>193530.65594631157</v>
      </c>
      <c r="K17" s="1">
        <f t="shared" si="20"/>
        <v>109364.30218813413</v>
      </c>
      <c r="L17" s="1">
        <f t="shared" si="20"/>
        <v>104368.06028793381</v>
      </c>
      <c r="M17" s="1" t="str">
        <f t="shared" si="20"/>
        <v>g/kWh</v>
      </c>
      <c r="N17" s="1" t="str">
        <f>'[1]Unit factor_selected'!D15</f>
        <v>market for water, decarbonised | water, decarbonised | Cutoff, U</v>
      </c>
      <c r="O17" s="1">
        <f t="shared" si="21"/>
        <v>1</v>
      </c>
      <c r="P17" s="1" t="str">
        <f t="shared" si="21"/>
        <v>kg</v>
      </c>
      <c r="Q17" s="1">
        <f>'[1]Unit factor_selected'!J15</f>
        <v>7.8063031073925105E-5</v>
      </c>
      <c r="R17" s="1">
        <f>'[1]Unit factor_selected'!K15</f>
        <v>1.6063399534128301E-3</v>
      </c>
      <c r="S17" s="1">
        <f>'[1]Unit factor_selected'!L15</f>
        <v>9.0770575455701799E-8</v>
      </c>
      <c r="T17" s="1">
        <f>'[1]Unit factor_selected'!M15</f>
        <v>2.5204323328626701E-5</v>
      </c>
      <c r="U17" s="1">
        <f>'[1]Unit factor_selected'!N15</f>
        <v>4.0733394742683598E-6</v>
      </c>
      <c r="V17" s="1">
        <f>'[1]Unit factor_selected'!O15</f>
        <v>2.2254412744346399E-7</v>
      </c>
      <c r="W17" s="1">
        <f>'[1]Unit factor_selected'!P15</f>
        <v>7.8852660824806994E-5</v>
      </c>
      <c r="X17" s="1">
        <f>'[1]Unit factor_selected'!Q15</f>
        <v>3.97235146480064E-5</v>
      </c>
      <c r="Y17" s="1">
        <f>'[1]Unit factor_selected'!R15</f>
        <v>3.8632271704913597E-4</v>
      </c>
      <c r="Z17" s="1">
        <f>'[1]Unit factor_selected'!S15</f>
        <v>1.3661854703481699E-5</v>
      </c>
      <c r="AA17" s="1">
        <f>'[1]Unit factor_selected'!T15</f>
        <v>2.2259379648798201E-6</v>
      </c>
      <c r="AB17" s="1">
        <f>'[1]Unit factor_selected'!U15</f>
        <v>5.5316355467951103E-6</v>
      </c>
      <c r="AC17" s="1">
        <f>'[1]Unit factor_selected'!V15</f>
        <v>2.06408942370613E-7</v>
      </c>
      <c r="AD17" s="1">
        <f>'[1]Unit factor_selected'!W15</f>
        <v>2.23733965261292E-7</v>
      </c>
      <c r="AE17" s="1">
        <f>'[1]Unit factor_selected'!X15</f>
        <v>1.5288197499143199E-7</v>
      </c>
      <c r="AF17" s="1">
        <f>'[1]Unit factor_selected'!Y15</f>
        <v>1.56188525525708E-7</v>
      </c>
      <c r="AG17" s="1">
        <f>'[1]Unit factor_selected'!Z15</f>
        <v>4.0638609818376502E-11</v>
      </c>
      <c r="AH17" s="1">
        <f>'[1]Unit factor_selected'!AA15</f>
        <v>1.8271685386498801E-7</v>
      </c>
      <c r="AI17" s="1">
        <f>'[1]Unit factor_selected'!AB15</f>
        <v>2.0425632259646299E-4</v>
      </c>
      <c r="AJ17" s="1">
        <f>'[1]Unit factor_selected'!AC15</f>
        <v>1.00840204829347E-3</v>
      </c>
      <c r="AK17" s="1"/>
      <c r="AL17" s="1">
        <f t="shared" si="22"/>
        <v>8.4702577261909825E-3</v>
      </c>
      <c r="AM17" s="1">
        <f t="shared" si="14"/>
        <v>0.17429650391616741</v>
      </c>
      <c r="AN17" s="1">
        <f t="shared" si="14"/>
        <v>9.8490944751602627E-6</v>
      </c>
      <c r="AO17" s="1">
        <f t="shared" si="14"/>
        <v>2.7348043173668879E-3</v>
      </c>
      <c r="AP17" s="1">
        <f t="shared" si="14"/>
        <v>4.4197918885121088E-4</v>
      </c>
      <c r="AQ17" s="1">
        <f t="shared" si="14"/>
        <v>2.4147231909446929E-5</v>
      </c>
      <c r="AR17" s="1">
        <f t="shared" si="14"/>
        <v>8.5559367909957256E-3</v>
      </c>
      <c r="AS17" s="1">
        <f t="shared" si="14"/>
        <v>4.310214479631258E-3</v>
      </c>
      <c r="AT17" s="1">
        <f t="shared" si="14"/>
        <v>4.1918087651371588E-2</v>
      </c>
      <c r="AU17" s="1">
        <f t="shared" ref="AU17:BE40" si="28">IFERROR($G17/1000*Z17,0)</f>
        <v>1.482384539317709E-3</v>
      </c>
      <c r="AV17" s="1">
        <f t="shared" si="28"/>
        <v>2.4152621267281148E-4</v>
      </c>
      <c r="AW17" s="1">
        <f t="shared" si="28"/>
        <v>6.0021213734761617E-4</v>
      </c>
      <c r="AX17" s="1">
        <f t="shared" si="28"/>
        <v>2.2396477754161658E-5</v>
      </c>
      <c r="AY17" s="1">
        <f t="shared" si="28"/>
        <v>2.4276335696870041E-5</v>
      </c>
      <c r="AZ17" s="1">
        <f t="shared" si="28"/>
        <v>1.6588514589450232E-5</v>
      </c>
      <c r="BA17" s="1">
        <f t="shared" si="28"/>
        <v>1.6947293064032771E-5</v>
      </c>
      <c r="BB17" s="1">
        <f t="shared" si="28"/>
        <v>4.4095072156471986E-9</v>
      </c>
      <c r="BC17" s="1">
        <f t="shared" si="28"/>
        <v>1.9825759029131242E-5</v>
      </c>
      <c r="BD17" s="1">
        <f t="shared" si="28"/>
        <v>2.2162906958578806E-2</v>
      </c>
      <c r="BE17" s="1">
        <f t="shared" si="28"/>
        <v>0.10941703291761641</v>
      </c>
      <c r="BF17" s="1"/>
      <c r="BG17" s="1">
        <f t="shared" si="23"/>
        <v>8.1007339128874589E-3</v>
      </c>
      <c r="BH17" s="1">
        <f t="shared" si="15"/>
        <v>0.16669263743954041</v>
      </c>
      <c r="BI17" s="1">
        <f t="shared" si="15"/>
        <v>9.4194174729134224E-6</v>
      </c>
      <c r="BJ17" s="1">
        <f t="shared" si="15"/>
        <v>2.6154956312961514E-3</v>
      </c>
      <c r="BK17" s="1">
        <f t="shared" si="15"/>
        <v>4.2269738650887036E-4</v>
      </c>
      <c r="BL17" s="1">
        <f t="shared" si="15"/>
        <v>2.3093783773115434E-5</v>
      </c>
      <c r="BM17" s="1">
        <f t="shared" si="15"/>
        <v>8.1826751392733051E-3</v>
      </c>
      <c r="BN17" s="1">
        <f t="shared" si="15"/>
        <v>4.1221768847721886E-3</v>
      </c>
      <c r="BO17" s="1">
        <f t="shared" si="15"/>
        <v>4.0089367428676338E-2</v>
      </c>
      <c r="BP17" s="1">
        <f t="shared" ref="BP17:BZ40" si="29">IFERROR($H17/1000*Z17,0)</f>
        <v>1.4177139701971166E-3</v>
      </c>
      <c r="BQ17" s="1">
        <f t="shared" si="29"/>
        <v>2.3098938014602248E-4</v>
      </c>
      <c r="BR17" s="1">
        <f t="shared" si="29"/>
        <v>5.7402725786066247E-4</v>
      </c>
      <c r="BS17" s="1">
        <f t="shared" si="29"/>
        <v>2.1419408090898059E-5</v>
      </c>
      <c r="BT17" s="1">
        <f t="shared" si="29"/>
        <v>2.3217255273377674E-5</v>
      </c>
      <c r="BU17" s="1">
        <f t="shared" si="29"/>
        <v>1.5864823367023717E-5</v>
      </c>
      <c r="BV17" s="1">
        <f t="shared" si="29"/>
        <v>1.6207949757059995E-5</v>
      </c>
      <c r="BW17" s="1">
        <f t="shared" si="29"/>
        <v>4.2171378717868569E-9</v>
      </c>
      <c r="BX17" s="1">
        <f t="shared" si="29"/>
        <v>1.8960839647111938E-5</v>
      </c>
      <c r="BY17" s="1">
        <f t="shared" si="29"/>
        <v>2.1196027064487546E-2</v>
      </c>
      <c r="BZ17" s="1">
        <f t="shared" si="29"/>
        <v>0.10464360092167443</v>
      </c>
      <c r="CA17" s="1"/>
      <c r="CB17" s="1">
        <f t="shared" si="24"/>
        <v>9.2459515971607953E-3</v>
      </c>
      <c r="CC17" s="1">
        <f t="shared" si="16"/>
        <v>0.19025832399174569</v>
      </c>
      <c r="CD17" s="1">
        <f t="shared" si="16"/>
        <v>1.0751060208193521E-5</v>
      </c>
      <c r="CE17" s="1">
        <f t="shared" si="16"/>
        <v>2.9852537152315795E-3</v>
      </c>
      <c r="CF17" s="1">
        <f t="shared" si="16"/>
        <v>4.8245499950192968E-4</v>
      </c>
      <c r="CG17" s="1">
        <f t="shared" si="16"/>
        <v>2.6358600252481733E-5</v>
      </c>
      <c r="CH17" s="1">
        <f t="shared" si="16"/>
        <v>9.339477025982772E-3</v>
      </c>
      <c r="CI17" s="1">
        <f t="shared" si="16"/>
        <v>4.7049376465636084E-3</v>
      </c>
      <c r="CJ17" s="1">
        <f t="shared" si="16"/>
        <v>4.5756885091194757E-2</v>
      </c>
      <c r="CK17" s="1">
        <f t="shared" ref="CK17:CU40" si="30">IFERROR($I17/1000*Z17,0)</f>
        <v>1.6181391572691335E-3</v>
      </c>
      <c r="CL17" s="1">
        <f t="shared" si="30"/>
        <v>2.6364483159860204E-4</v>
      </c>
      <c r="CM17" s="1">
        <f t="shared" si="30"/>
        <v>6.5517869105502101E-4</v>
      </c>
      <c r="CN17" s="1">
        <f t="shared" si="30"/>
        <v>2.4447514580526022E-5</v>
      </c>
      <c r="CO17" s="1">
        <f t="shared" si="30"/>
        <v>2.6499527176798714E-5</v>
      </c>
      <c r="CP17" s="1">
        <f t="shared" si="30"/>
        <v>1.8107666604830093E-5</v>
      </c>
      <c r="CQ17" s="1">
        <f t="shared" si="30"/>
        <v>1.8499301489780058E-5</v>
      </c>
      <c r="CR17" s="1">
        <f t="shared" si="30"/>
        <v>4.8133234667865663E-9</v>
      </c>
      <c r="CS17" s="1">
        <f t="shared" si="30"/>
        <v>2.1641373177289781E-5</v>
      </c>
      <c r="CT17" s="1">
        <f t="shared" si="30"/>
        <v>2.4192553711532422E-2</v>
      </c>
      <c r="CU17" s="1">
        <f t="shared" si="30"/>
        <v>0.11943728549522772</v>
      </c>
      <c r="CW17" s="12">
        <f t="shared" si="25"/>
        <v>1.510758960889403E-2</v>
      </c>
      <c r="CX17" s="12">
        <f t="shared" si="17"/>
        <v>0.31087602485675259</v>
      </c>
      <c r="CY17" s="12">
        <f t="shared" si="17"/>
        <v>1.7566889008566138E-5</v>
      </c>
      <c r="CZ17" s="12">
        <f t="shared" si="17"/>
        <v>4.8778092264720489E-3</v>
      </c>
      <c r="DA17" s="12">
        <f t="shared" si="17"/>
        <v>7.8831606034715962E-4</v>
      </c>
      <c r="DB17" s="12">
        <f t="shared" si="17"/>
        <v>4.3069110961133149E-5</v>
      </c>
      <c r="DC17" s="12">
        <f t="shared" si="17"/>
        <v>1.5260407172536924E-2</v>
      </c>
      <c r="DD17" s="12">
        <f t="shared" si="17"/>
        <v>7.6877178463215954E-3</v>
      </c>
      <c r="DE17" s="12">
        <f t="shared" si="17"/>
        <v>7.4765288837480612E-2</v>
      </c>
      <c r="DF17" s="12">
        <f t="shared" ref="DF17:DP40" si="31">IFERROR($J17/1000*Z17,0)</f>
        <v>2.6439877022080152E-3</v>
      </c>
      <c r="DG17" s="12">
        <f t="shared" si="31"/>
        <v>4.3078723443898946E-4</v>
      </c>
      <c r="DH17" s="12">
        <f t="shared" si="31"/>
        <v>1.0705410558271916E-3</v>
      </c>
      <c r="DI17" s="12">
        <f t="shared" si="31"/>
        <v>3.9946458010169159E-5</v>
      </c>
      <c r="DJ17" s="12">
        <f t="shared" si="31"/>
        <v>4.3299381054487131E-5</v>
      </c>
      <c r="DK17" s="12">
        <f t="shared" si="31"/>
        <v>2.9587348902459438E-5</v>
      </c>
      <c r="DL17" s="12">
        <f t="shared" si="31"/>
        <v>3.0227267796277501E-5</v>
      </c>
      <c r="DM17" s="12">
        <f t="shared" si="31"/>
        <v>7.864816814896622E-9</v>
      </c>
      <c r="DN17" s="12">
        <f t="shared" si="31"/>
        <v>3.5361312580937488E-5</v>
      </c>
      <c r="DO17" s="12">
        <f t="shared" si="31"/>
        <v>3.9529860093274909E-2</v>
      </c>
      <c r="DP17" s="12">
        <f t="shared" si="31"/>
        <v>0.1951567098638394</v>
      </c>
      <c r="DR17" s="12">
        <f t="shared" si="26"/>
        <v>8.5373089200904504E-3</v>
      </c>
      <c r="DS17" s="12">
        <f t="shared" si="18"/>
        <v>0.17567624808191404</v>
      </c>
      <c r="DT17" s="12">
        <f t="shared" si="18"/>
        <v>9.9270606439282031E-6</v>
      </c>
      <c r="DU17" s="12">
        <f t="shared" si="18"/>
        <v>2.7564532329593691E-3</v>
      </c>
      <c r="DV17" s="12">
        <f t="shared" si="18"/>
        <v>4.454779291787403E-4</v>
      </c>
      <c r="DW17" s="12">
        <f t="shared" si="18"/>
        <v>2.4338383203921631E-5</v>
      </c>
      <c r="DX17" s="12">
        <f t="shared" si="18"/>
        <v>8.6236662267826381E-3</v>
      </c>
      <c r="DY17" s="12">
        <f t="shared" si="18"/>
        <v>4.3443344599393445E-3</v>
      </c>
      <c r="DZ17" s="12">
        <f t="shared" si="18"/>
        <v>4.2249914369502747E-2</v>
      </c>
      <c r="EA17" s="12">
        <f t="shared" ref="EA17:EK40" si="32">IFERROR($K17/1000*Z17,0)</f>
        <v>1.4941192062419542E-3</v>
      </c>
      <c r="EB17" s="12">
        <f t="shared" si="32"/>
        <v>2.4343815224315695E-4</v>
      </c>
      <c r="EC17" s="12">
        <f t="shared" si="32"/>
        <v>6.04963461534325E-4</v>
      </c>
      <c r="ED17" s="12">
        <f t="shared" si="32"/>
        <v>2.2573769947752882E-5</v>
      </c>
      <c r="EE17" s="12">
        <f t="shared" si="32"/>
        <v>2.4468508986585444E-5</v>
      </c>
      <c r="EF17" s="12">
        <f t="shared" si="32"/>
        <v>1.6719830512081735E-5</v>
      </c>
      <c r="EG17" s="12">
        <f t="shared" si="32"/>
        <v>1.7081449103912633E-5</v>
      </c>
      <c r="EH17" s="12">
        <f t="shared" si="32"/>
        <v>4.4444132046826026E-9</v>
      </c>
      <c r="EI17" s="12">
        <f t="shared" si="32"/>
        <v>1.9982701220955694E-5</v>
      </c>
      <c r="EJ17" s="12">
        <f t="shared" si="32"/>
        <v>2.2338350188276589E-2</v>
      </c>
      <c r="EK17" s="12">
        <f t="shared" si="32"/>
        <v>0.11028318633670048</v>
      </c>
      <c r="EM17" s="12">
        <f t="shared" si="27"/>
        <v>8.1472871333822666E-3</v>
      </c>
      <c r="EN17" s="12">
        <f t="shared" si="19"/>
        <v>0.16765058510070704</v>
      </c>
      <c r="EO17" s="12">
        <f t="shared" si="19"/>
        <v>9.4735488915311316E-6</v>
      </c>
      <c r="EP17" s="12">
        <f t="shared" si="19"/>
        <v>2.6305263366786882E-3</v>
      </c>
      <c r="EQ17" s="12">
        <f t="shared" si="19"/>
        <v>4.2512653982366082E-4</v>
      </c>
      <c r="ER17" s="12">
        <f t="shared" si="19"/>
        <v>2.3226498909745074E-5</v>
      </c>
      <c r="ES17" s="12">
        <f t="shared" si="19"/>
        <v>8.2296992588274526E-3</v>
      </c>
      <c r="ET17" s="12">
        <f t="shared" si="19"/>
        <v>4.1458661716317537E-3</v>
      </c>
      <c r="EU17" s="12">
        <f t="shared" si="19"/>
        <v>4.0319752623582623E-2</v>
      </c>
      <c r="EV17" s="12">
        <f t="shared" ref="EV17:FF40" si="33">IFERROR($L17/1000*Z17,0)</f>
        <v>1.4258612753379701E-3</v>
      </c>
      <c r="EW17" s="12">
        <f t="shared" si="33"/>
        <v>2.3231682771577777E-4</v>
      </c>
      <c r="EX17" s="12">
        <f t="shared" si="33"/>
        <v>5.7732607223878979E-4</v>
      </c>
      <c r="EY17" s="12">
        <f t="shared" si="33"/>
        <v>2.1542500941304793E-5</v>
      </c>
      <c r="EZ17" s="12">
        <f t="shared" si="33"/>
        <v>2.3350679974849012E-5</v>
      </c>
      <c r="FA17" s="12">
        <f t="shared" si="33"/>
        <v>1.5955995182844165E-5</v>
      </c>
      <c r="FB17" s="12">
        <f t="shared" si="33"/>
        <v>1.6301093448350581E-5</v>
      </c>
      <c r="FC17" s="12">
        <f t="shared" si="33"/>
        <v>4.241372879542138E-9</v>
      </c>
      <c r="FD17" s="12">
        <f t="shared" si="33"/>
        <v>1.9069803619802661E-5</v>
      </c>
      <c r="FE17" s="12">
        <f t="shared" si="33"/>
        <v>2.1317836190939306E-2</v>
      </c>
      <c r="FF17" s="12">
        <f t="shared" si="33"/>
        <v>0.10524496577076882</v>
      </c>
      <c r="FH17" s="12">
        <f>IFERROR(AL17*[1]Figure!$C$8+BG17*[1]Figure!$D$8+CB17*[1]Figure!$E$8,0)</f>
        <v>8.183021776787671E-3</v>
      </c>
      <c r="FI17" s="12">
        <f>IFERROR(AM17*[1]Figure!$C$8+BH17*[1]Figure!$D$8+CC17*[1]Figure!$E$8,0)</f>
        <v>0.16838591377848672</v>
      </c>
      <c r="FJ17" s="12">
        <f>IFERROR(AN17*[1]Figure!$C$8+BI17*[1]Figure!$D$8+CD17*[1]Figure!$E$8,0)</f>
        <v>9.5151006235224398E-6</v>
      </c>
      <c r="FK17" s="12">
        <f>IFERROR(AO17*[1]Figure!$C$8+BJ17*[1]Figure!$D$8+CE17*[1]Figure!$E$8,0)</f>
        <v>2.6420640324872208E-3</v>
      </c>
      <c r="FL17" s="12">
        <f>IFERROR(AP17*[1]Figure!$C$8+BK17*[1]Figure!$D$8+CF17*[1]Figure!$E$8,0)</f>
        <v>4.2699117832897701E-4</v>
      </c>
      <c r="FM17" s="12">
        <f>IFERROR(AQ17*[1]Figure!$C$8+BL17*[1]Figure!$D$8+CG17*[1]Figure!$E$8,0)</f>
        <v>2.3328372164303028E-5</v>
      </c>
      <c r="FN17" s="12">
        <f>IFERROR(AR17*[1]Figure!$C$8+BM17*[1]Figure!$D$8+CH17*[1]Figure!$E$8,0)</f>
        <v>8.2657953683094622E-3</v>
      </c>
      <c r="FO17" s="12">
        <f>IFERROR(AS17*[1]Figure!$C$8+BN17*[1]Figure!$D$8+CI17*[1]Figure!$E$8,0)</f>
        <v>4.164050267371152E-3</v>
      </c>
      <c r="FP17" s="12">
        <f>IFERROR(AT17*[1]Figure!$C$8+BO17*[1]Figure!$D$8+CJ17*[1]Figure!$E$8,0)</f>
        <v>4.0496598235945334E-2</v>
      </c>
      <c r="FQ17" s="12">
        <f>IFERROR(AU17*[1]Figure!$C$8+BP17*[1]Figure!$D$8+CK17*[1]Figure!$E$8,0)</f>
        <v>1.4321152152551001E-3</v>
      </c>
      <c r="FR17" s="12">
        <f>IFERROR(AV17*[1]Figure!$C$8+BQ17*[1]Figure!$D$8+CL17*[1]Figure!$E$8,0)</f>
        <v>2.3333578762962232E-4</v>
      </c>
      <c r="FS17" s="12">
        <f>IFERROR(AW17*[1]Figure!$C$8+BR17*[1]Figure!$D$8+CM17*[1]Figure!$E$8,0)</f>
        <v>5.798582698872028E-4</v>
      </c>
      <c r="FT17" s="12">
        <f>IFERROR(AX17*[1]Figure!$C$8+BS17*[1]Figure!$D$8+CN17*[1]Figure!$E$8,0)</f>
        <v>2.1636988048067477E-5</v>
      </c>
      <c r="FU17" s="12">
        <f>IFERROR(AY17*[1]Figure!$C$8+BT17*[1]Figure!$D$8+CO17*[1]Figure!$E$8,0)</f>
        <v>2.3453097897344467E-5</v>
      </c>
      <c r="FV17" s="12">
        <f>IFERROR(AZ17*[1]Figure!$C$8+BU17*[1]Figure!$D$8+CP17*[1]Figure!$E$8,0)</f>
        <v>1.6025979435111529E-5</v>
      </c>
      <c r="FW17" s="12">
        <f>IFERROR(BA17*[1]Figure!$C$8+BV17*[1]Figure!$D$8+CQ17*[1]Figure!$E$8,0)</f>
        <v>1.6372591328805564E-5</v>
      </c>
      <c r="FX17" s="12">
        <f>IFERROR(BB17*[1]Figure!$C$8+BW17*[1]Figure!$D$8+CR17*[1]Figure!$E$8,0)</f>
        <v>4.2599758752287369E-9</v>
      </c>
      <c r="FY17" s="12">
        <f>IFERROR(BC17*[1]Figure!$C$8+BX17*[1]Figure!$D$8+CS17*[1]Figure!$E$8,0)</f>
        <v>1.9153445281254924E-5</v>
      </c>
      <c r="FZ17" s="12">
        <f>IFERROR(BD17*[1]Figure!$C$8+BY17*[1]Figure!$D$8+CT17*[1]Figure!$E$8,0)</f>
        <v>2.1411337900402418E-2</v>
      </c>
      <c r="GA17" s="12">
        <f>IFERROR(BE17*[1]Figure!$C$8+BZ17*[1]Figure!$D$8+CU17*[1]Figure!$E$8,0)</f>
        <v>0.1057065784843582</v>
      </c>
      <c r="GC17" s="12">
        <f>IFERROR(CW17*[1]Figure!$F$8+DR17*[1]Figure!$G$8+EM17*[1]Figure!$H$8,0)</f>
        <v>9.9919313457381646E-3</v>
      </c>
      <c r="GD17" s="12">
        <f>IFERROR(CX17*[1]Figure!$F$8+DS17*[1]Figure!$G$8+EN17*[1]Figure!$H$8,0)</f>
        <v>0.20560870250115695</v>
      </c>
      <c r="GE17" s="12">
        <f>IFERROR(CY17*[1]Figure!$F$8+DT17*[1]Figure!$G$8+EO17*[1]Figure!$H$8,0)</f>
        <v>1.1618474784916067E-5</v>
      </c>
      <c r="GF17" s="12">
        <f>IFERROR(CZ17*[1]Figure!$F$8+DU17*[1]Figure!$G$8+EP17*[1]Figure!$H$8,0)</f>
        <v>3.2261092715825286E-3</v>
      </c>
      <c r="GG17" s="12">
        <f>IFERROR(DA17*[1]Figure!$F$8+DV17*[1]Figure!$G$8+EQ17*[1]Figure!$H$8,0)</f>
        <v>5.2138032324457846E-4</v>
      </c>
      <c r="GH17" s="12">
        <f>IFERROR(DB17*[1]Figure!$F$8+DW17*[1]Figure!$G$8+ER17*[1]Figure!$H$8,0)</f>
        <v>2.8485258799476047E-5</v>
      </c>
      <c r="GI17" s="12">
        <f>IFERROR(DC17*[1]Figure!$F$8+DX17*[1]Figure!$G$8+ES17*[1]Figure!$H$8,0)</f>
        <v>1.0093002571782316E-2</v>
      </c>
      <c r="GJ17" s="12">
        <f>IFERROR(DD17*[1]Figure!$F$8+DY17*[1]Figure!$G$8+ET17*[1]Figure!$H$8,0)</f>
        <v>5.0845403478943715E-3</v>
      </c>
      <c r="GK17" s="12">
        <f>IFERROR(DE17*[1]Figure!$F$8+DZ17*[1]Figure!$G$8+EU17*[1]Figure!$H$8,0)</f>
        <v>4.9448631611530729E-2</v>
      </c>
      <c r="GL17" s="12">
        <f>IFERROR(DF17*[1]Figure!$F$8+EA17*[1]Figure!$G$8+EV17*[1]Figure!$H$8,0)</f>
        <v>1.7486934900512231E-3</v>
      </c>
      <c r="GM17" s="12">
        <f>IFERROR(DG17*[1]Figure!$F$8+EB17*[1]Figure!$G$8+EW17*[1]Figure!$H$8,0)</f>
        <v>2.8491616350239892E-4</v>
      </c>
      <c r="GN17" s="12">
        <f>IFERROR(DH17*[1]Figure!$F$8+EC17*[1]Figure!$G$8+EX17*[1]Figure!$H$8,0)</f>
        <v>7.0803966810973078E-4</v>
      </c>
      <c r="GO17" s="12">
        <f>IFERROR(DI17*[1]Figure!$F$8+ED17*[1]Figure!$G$8+EY17*[1]Figure!$H$8,0)</f>
        <v>2.641998335115236E-5</v>
      </c>
      <c r="GP17" s="12">
        <f>IFERROR(DJ17*[1]Figure!$F$8+EE17*[1]Figure!$G$8+EZ17*[1]Figure!$H$8,0)</f>
        <v>2.8637555957615371E-5</v>
      </c>
      <c r="GQ17" s="12">
        <f>IFERROR(DK17*[1]Figure!$F$8+EF17*[1]Figure!$G$8+FA17*[1]Figure!$H$8,0)</f>
        <v>1.9568625213497476E-5</v>
      </c>
      <c r="GR17" s="12">
        <f>IFERROR(DL17*[1]Figure!$F$8+EG17*[1]Figure!$G$8+FB17*[1]Figure!$H$8,0)</f>
        <v>1.999185789451408E-5</v>
      </c>
      <c r="GS17" s="12">
        <f>IFERROR(DM17*[1]Figure!$F$8+EH17*[1]Figure!$G$8+FC17*[1]Figure!$H$8,0)</f>
        <v>5.2016709280341024E-9</v>
      </c>
      <c r="GT17" s="12">
        <f>IFERROR(DN17*[1]Figure!$F$8+EI17*[1]Figure!$G$8+FD17*[1]Figure!$H$8,0)</f>
        <v>2.3387437490088168E-5</v>
      </c>
      <c r="GU17" s="12">
        <f>IFERROR(DO17*[1]Figure!$F$8+EJ17*[1]Figure!$G$8+FE17*[1]Figure!$H$8,0)</f>
        <v>2.6144451787736427E-2</v>
      </c>
      <c r="GV17" s="12">
        <f>IFERROR(DP17*[1]Figure!$F$8+EK17*[1]Figure!$G$8+FF17*[1]Figure!$H$8,0)</f>
        <v>0.12907369720128223</v>
      </c>
      <c r="GX17" s="12">
        <f>IFERROR(FH17*[1]Figure!$F$10+GC17*[1]Figure!$F$11,0)</f>
        <v>8.2891528644540111E-3</v>
      </c>
      <c r="GY17" s="12">
        <f>IFERROR(FI17*[1]Figure!$F$10+GD17*[1]Figure!$F$11,0)</f>
        <v>0.17056982342268381</v>
      </c>
      <c r="GZ17" s="12">
        <f>IFERROR(FJ17*[1]Figure!$F$10+GE17*[1]Figure!$F$11,0)</f>
        <v>9.6385083335316806E-6</v>
      </c>
      <c r="HA17" s="12">
        <f>IFERROR(FK17*[1]Figure!$F$10+GF17*[1]Figure!$F$11,0)</f>
        <v>2.6763307296928172E-3</v>
      </c>
      <c r="HB17" s="12">
        <f>IFERROR(FL17*[1]Figure!$F$10+GG17*[1]Figure!$F$11,0)</f>
        <v>4.3252911277619248E-4</v>
      </c>
      <c r="HC17" s="12">
        <f>IFERROR(FM17*[1]Figure!$F$10+GH17*[1]Figure!$F$11,0)</f>
        <v>2.363093344042059E-5</v>
      </c>
      <c r="HD17" s="12">
        <f>IFERROR(FN17*[1]Figure!$F$10+GI17*[1]Figure!$F$11,0)</f>
        <v>8.3730000020982367E-3</v>
      </c>
      <c r="HE17" s="12">
        <f>IFERROR(FO17*[1]Figure!$F$10+GJ17*[1]Figure!$F$11,0)</f>
        <v>4.2180566229728239E-3</v>
      </c>
      <c r="HF17" s="12">
        <f>IFERROR(FP17*[1]Figure!$F$10+GK17*[1]Figure!$F$11,0)</f>
        <v>4.1021825729505169E-2</v>
      </c>
      <c r="HG17" s="12">
        <f>IFERROR(FQ17*[1]Figure!$F$10+GL17*[1]Figure!$F$11,0)</f>
        <v>1.450689276232145E-3</v>
      </c>
      <c r="HH17" s="12">
        <f>IFERROR(FR17*[1]Figure!$F$10+GM17*[1]Figure!$F$11,0)</f>
        <v>2.3636207566943437E-4</v>
      </c>
      <c r="HI17" s="12">
        <f>IFERROR(FS17*[1]Figure!$F$10+GN17*[1]Figure!$F$11,0)</f>
        <v>5.8737883998393912E-4</v>
      </c>
      <c r="HJ17" s="12">
        <f>IFERROR(FT17*[1]Figure!$F$10+GO17*[1]Figure!$F$11,0)</f>
        <v>2.1917612631259833E-5</v>
      </c>
      <c r="HK17" s="12">
        <f>IFERROR(FU17*[1]Figure!$F$10+GP17*[1]Figure!$F$11,0)</f>
        <v>2.3757276824993304E-5</v>
      </c>
      <c r="HL17" s="12">
        <f>IFERROR(FV17*[1]Figure!$F$10+GQ17*[1]Figure!$F$11,0)</f>
        <v>1.6233831091230973E-5</v>
      </c>
      <c r="HM17" s="12">
        <f>IFERROR(FW17*[1]Figure!$F$10+GR17*[1]Figure!$F$11,0)</f>
        <v>1.658493842661871E-5</v>
      </c>
      <c r="HN17" s="12">
        <f>IFERROR(FX17*[1]Figure!$F$10+GS17*[1]Figure!$F$11,0)</f>
        <v>4.3152263542575096E-9</v>
      </c>
      <c r="HO17" s="12">
        <f>IFERROR(FY17*[1]Figure!$F$10+GT17*[1]Figure!$F$11,0)</f>
        <v>1.9401859135660589E-5</v>
      </c>
      <c r="HP17" s="12">
        <f>IFERROR(FZ17*[1]Figure!$F$10+GU17*[1]Figure!$F$11,0)</f>
        <v>2.1689035875764928E-2</v>
      </c>
      <c r="HQ17" s="12">
        <f>IFERROR(GA17*[1]Figure!$F$10+GV17*[1]Figure!$F$11,0)</f>
        <v>0.1070775578675313</v>
      </c>
    </row>
    <row r="18" spans="1:225" x14ac:dyDescent="0.2">
      <c r="A18" s="1"/>
      <c r="B18" s="4"/>
      <c r="C18" s="1" t="str">
        <f t="shared" si="20"/>
        <v>Wastewater treatment</v>
      </c>
      <c r="D18" s="1" t="str">
        <f t="shared" si="20"/>
        <v>RoW</v>
      </c>
      <c r="E18" s="2">
        <f t="shared" si="20"/>
        <v>1</v>
      </c>
      <c r="F18" s="1"/>
      <c r="G18" s="1">
        <f t="shared" si="20"/>
        <v>108.50536559578005</v>
      </c>
      <c r="H18" s="1">
        <f t="shared" si="20"/>
        <v>103.77170603606366</v>
      </c>
      <c r="I18" s="1">
        <f t="shared" si="20"/>
        <v>118.44212900732677</v>
      </c>
      <c r="J18" s="1">
        <f t="shared" si="20"/>
        <v>193.53065594631158</v>
      </c>
      <c r="K18" s="1">
        <f t="shared" si="20"/>
        <v>109.36430218813413</v>
      </c>
      <c r="L18" s="1">
        <f t="shared" si="20"/>
        <v>104.36806028793382</v>
      </c>
      <c r="M18" s="1" t="str">
        <f t="shared" si="20"/>
        <v>L/kWh</v>
      </c>
      <c r="N18" s="1" t="str">
        <f>'[1]Unit factor_selected'!D16</f>
        <v>treatment of wastewater, average, capacity 1E9l/year | wastewater, average | Cutoff, U</v>
      </c>
      <c r="O18" s="1">
        <f t="shared" si="21"/>
        <v>1</v>
      </c>
      <c r="P18" s="1" t="str">
        <f t="shared" si="21"/>
        <v>m3</v>
      </c>
      <c r="Q18" s="1">
        <f>'[1]Unit factor_selected'!J16</f>
        <v>0.55089206452847095</v>
      </c>
      <c r="R18" s="1">
        <f>'[1]Unit factor_selected'!K16</f>
        <v>6.7594172884034096</v>
      </c>
      <c r="S18" s="1">
        <f>'[1]Unit factor_selected'!L16</f>
        <v>1.5890585967563401E-3</v>
      </c>
      <c r="T18" s="1">
        <f>'[1]Unit factor_selected'!M16</f>
        <v>0.12580947903643599</v>
      </c>
      <c r="U18" s="1">
        <f>'[1]Unit factor_selected'!N16</f>
        <v>4.7448378878581297E-2</v>
      </c>
      <c r="V18" s="1">
        <f>'[1]Unit factor_selected'!O16</f>
        <v>1.1047756134079901E-3</v>
      </c>
      <c r="W18" s="1">
        <f>'[1]Unit factor_selected'!P16</f>
        <v>0.56549930165641904</v>
      </c>
      <c r="X18" s="1">
        <f>'[1]Unit factor_selected'!Q16</f>
        <v>0.19106169086759001</v>
      </c>
      <c r="Y18" s="1">
        <f>'[1]Unit factor_selected'!R16</f>
        <v>3.0510409705255999</v>
      </c>
      <c r="Z18" s="1">
        <f>'[1]Unit factor_selected'!S16</f>
        <v>2.5966775927315201E-2</v>
      </c>
      <c r="AA18" s="1">
        <f>'[1]Unit factor_selected'!T16</f>
        <v>2.4536310626487399E-2</v>
      </c>
      <c r="AB18" s="1">
        <f>'[1]Unit factor_selected'!U16</f>
        <v>6.3410300352495397E-2</v>
      </c>
      <c r="AC18" s="1">
        <f>'[1]Unit factor_selected'!V16</f>
        <v>6.0262542215228799E-3</v>
      </c>
      <c r="AD18" s="1">
        <f>'[1]Unit factor_selected'!W16</f>
        <v>9.5605596141210697E-3</v>
      </c>
      <c r="AE18" s="1">
        <f>'[1]Unit factor_selected'!X16</f>
        <v>2.0377226922842599E-3</v>
      </c>
      <c r="AF18" s="1">
        <f>'[1]Unit factor_selected'!Y16</f>
        <v>2.0719848066008098E-3</v>
      </c>
      <c r="AG18" s="1">
        <f>'[1]Unit factor_selected'!Z16</f>
        <v>1.4327542010331301E-6</v>
      </c>
      <c r="AH18" s="1">
        <f>'[1]Unit factor_selected'!AA16</f>
        <v>3.8832599362614698E-3</v>
      </c>
      <c r="AI18" s="1">
        <f>'[1]Unit factor_selected'!AB16</f>
        <v>3.1765730265923899</v>
      </c>
      <c r="AJ18" s="1">
        <f>'[1]Unit factor_selected'!AC16</f>
        <v>-0.89481263051832904</v>
      </c>
      <c r="AK18" s="1"/>
      <c r="AL18" s="1">
        <f t="shared" si="22"/>
        <v>5.9774744865475793E-2</v>
      </c>
      <c r="AM18" s="1">
        <f t="shared" si="22"/>
        <v>0.7334330440926482</v>
      </c>
      <c r="AN18" s="1">
        <f t="shared" si="22"/>
        <v>1.7242138399416388E-4</v>
      </c>
      <c r="AO18" s="1">
        <f t="shared" si="22"/>
        <v>1.3651003518263113E-2</v>
      </c>
      <c r="AP18" s="1">
        <f t="shared" si="22"/>
        <v>5.1484036971475517E-3</v>
      </c>
      <c r="AQ18" s="1">
        <f t="shared" si="22"/>
        <v>1.1987408183413612E-4</v>
      </c>
      <c r="AR18" s="1">
        <f t="shared" si="22"/>
        <v>6.1359708470388054E-2</v>
      </c>
      <c r="AS18" s="1">
        <f t="shared" si="22"/>
        <v>2.0731218618935763E-2</v>
      </c>
      <c r="AT18" s="1">
        <f t="shared" si="22"/>
        <v>0.33105431595458379</v>
      </c>
      <c r="AU18" s="1">
        <f t="shared" si="28"/>
        <v>2.8175345153370361E-3</v>
      </c>
      <c r="AV18" s="1">
        <f t="shared" si="28"/>
        <v>2.6623213548986379E-3</v>
      </c>
      <c r="AW18" s="1">
        <f t="shared" si="28"/>
        <v>6.8803578222857336E-3</v>
      </c>
      <c r="AX18" s="1">
        <f t="shared" si="28"/>
        <v>6.5388091747945289E-4</v>
      </c>
      <c r="AY18" s="1">
        <f t="shared" si="28"/>
        <v>1.0373720162304564E-3</v>
      </c>
      <c r="AZ18" s="1">
        <f t="shared" si="28"/>
        <v>2.2110384570912082E-4</v>
      </c>
      <c r="BA18" s="1">
        <f t="shared" si="28"/>
        <v>2.2482146894912248E-4</v>
      </c>
      <c r="BB18" s="1">
        <f t="shared" si="28"/>
        <v>1.554615183919895E-7</v>
      </c>
      <c r="BC18" s="1">
        <f t="shared" si="28"/>
        <v>4.213545390874963E-4</v>
      </c>
      <c r="BD18" s="1">
        <f t="shared" si="28"/>
        <v>0.34467521759210079</v>
      </c>
      <c r="BE18" s="1">
        <f t="shared" si="28"/>
        <v>-9.709197161411294E-2</v>
      </c>
      <c r="BF18" s="1"/>
      <c r="BG18" s="1">
        <f t="shared" si="23"/>
        <v>5.7167009377848702E-2</v>
      </c>
      <c r="BH18" s="1">
        <f t="shared" si="23"/>
        <v>0.70143626382728519</v>
      </c>
      <c r="BI18" s="1">
        <f t="shared" si="23"/>
        <v>1.6489932157667873E-4</v>
      </c>
      <c r="BJ18" s="1">
        <f t="shared" si="23"/>
        <v>1.3055464275119348E-2</v>
      </c>
      <c r="BK18" s="1">
        <f t="shared" si="23"/>
        <v>4.92379922487591E-3</v>
      </c>
      <c r="BL18" s="1">
        <f t="shared" si="23"/>
        <v>1.1464445019038586E-4</v>
      </c>
      <c r="BM18" s="1">
        <f t="shared" si="23"/>
        <v>5.8682827295089203E-2</v>
      </c>
      <c r="BN18" s="1">
        <f t="shared" si="23"/>
        <v>1.982679761946482E-2</v>
      </c>
      <c r="BO18" s="1">
        <f t="shared" si="23"/>
        <v>0.31661172669736892</v>
      </c>
      <c r="BP18" s="1">
        <f t="shared" si="29"/>
        <v>2.6946166382336872E-3</v>
      </c>
      <c r="BQ18" s="1">
        <f t="shared" si="29"/>
        <v>2.5461748135413953E-3</v>
      </c>
      <c r="BR18" s="1">
        <f t="shared" si="29"/>
        <v>6.5801950478376562E-3</v>
      </c>
      <c r="BS18" s="1">
        <f t="shared" si="29"/>
        <v>6.2535468157445991E-4</v>
      </c>
      <c r="BT18" s="1">
        <f t="shared" si="29"/>
        <v>9.9211558181683387E-4</v>
      </c>
      <c r="BU18" s="1">
        <f t="shared" si="29"/>
        <v>2.1145796020673841E-4</v>
      </c>
      <c r="BV18" s="1">
        <f t="shared" si="29"/>
        <v>2.1501339826176944E-4</v>
      </c>
      <c r="BW18" s="1">
        <f t="shared" si="29"/>
        <v>1.4867934777154523E-7</v>
      </c>
      <c r="BX18" s="1">
        <f t="shared" si="29"/>
        <v>4.0297250856734853E-4</v>
      </c>
      <c r="BY18" s="1">
        <f t="shared" si="29"/>
        <v>0.32963840231763453</v>
      </c>
      <c r="BZ18" s="1">
        <f t="shared" si="29"/>
        <v>-9.2856233251504883E-2</v>
      </c>
      <c r="CA18" s="1"/>
      <c r="CB18" s="1">
        <f t="shared" si="24"/>
        <v>6.5248828975993739E-2</v>
      </c>
      <c r="CC18" s="1">
        <f t="shared" si="24"/>
        <v>0.80059977448743158</v>
      </c>
      <c r="CD18" s="1">
        <f t="shared" si="24"/>
        <v>1.8821148331721609E-4</v>
      </c>
      <c r="CE18" s="1">
        <f t="shared" si="24"/>
        <v>1.4901142546378126E-2</v>
      </c>
      <c r="CF18" s="1">
        <f t="shared" si="24"/>
        <v>5.619887012325445E-3</v>
      </c>
      <c r="CG18" s="1">
        <f t="shared" si="24"/>
        <v>1.3085197572741772E-4</v>
      </c>
      <c r="CH18" s="1">
        <f t="shared" si="24"/>
        <v>6.6978941240342788E-2</v>
      </c>
      <c r="CI18" s="1">
        <f t="shared" si="24"/>
        <v>2.2629753438097082E-2</v>
      </c>
      <c r="CJ18" s="1">
        <f t="shared" si="24"/>
        <v>0.36137178823763255</v>
      </c>
      <c r="CK18" s="1">
        <f t="shared" si="30"/>
        <v>3.0755602242874143E-3</v>
      </c>
      <c r="CL18" s="1">
        <f t="shared" si="30"/>
        <v>2.9061328685862633E-3</v>
      </c>
      <c r="CM18" s="1">
        <f t="shared" si="30"/>
        <v>7.5104509747435984E-3</v>
      </c>
      <c r="CN18" s="1">
        <f t="shared" si="30"/>
        <v>7.1376237993656046E-4</v>
      </c>
      <c r="CO18" s="1">
        <f t="shared" si="30"/>
        <v>1.132373035197966E-3</v>
      </c>
      <c r="CP18" s="1">
        <f t="shared" si="30"/>
        <v>2.4135221400068955E-4</v>
      </c>
      <c r="CQ18" s="1">
        <f t="shared" si="30"/>
        <v>2.4541029176463415E-4</v>
      </c>
      <c r="CR18" s="1">
        <f t="shared" si="30"/>
        <v>1.6969845791455538E-7</v>
      </c>
      <c r="CS18" s="1">
        <f t="shared" si="30"/>
        <v>4.5994157433966454E-4</v>
      </c>
      <c r="CT18" s="1">
        <f t="shared" si="30"/>
        <v>0.3762400722168503</v>
      </c>
      <c r="CU18" s="1">
        <f t="shared" si="30"/>
        <v>-0.10598351302123735</v>
      </c>
      <c r="CW18" s="12">
        <f t="shared" si="25"/>
        <v>0.10661450260381279</v>
      </c>
      <c r="CX18" s="12">
        <f t="shared" si="25"/>
        <v>1.3081544616395506</v>
      </c>
      <c r="CY18" s="12">
        <f t="shared" si="25"/>
        <v>3.0753155256737992E-4</v>
      </c>
      <c r="CZ18" s="12">
        <f t="shared" si="25"/>
        <v>2.4347991002185192E-2</v>
      </c>
      <c r="DA18" s="12">
        <f t="shared" si="25"/>
        <v>9.182715887960954E-3</v>
      </c>
      <c r="DB18" s="12">
        <f t="shared" si="25"/>
        <v>2.1380794913633707E-4</v>
      </c>
      <c r="DC18" s="12">
        <f t="shared" si="25"/>
        <v>0.1094414507867479</v>
      </c>
      <c r="DD18" s="12">
        <f t="shared" si="25"/>
        <v>3.69762943598161E-2</v>
      </c>
      <c r="DE18" s="12">
        <f t="shared" si="25"/>
        <v>0.59046996034489041</v>
      </c>
      <c r="DF18" s="12">
        <f t="shared" si="31"/>
        <v>5.0253671780242041E-3</v>
      </c>
      <c r="DG18" s="12">
        <f t="shared" si="31"/>
        <v>4.7485282900465615E-3</v>
      </c>
      <c r="DH18" s="12">
        <f t="shared" si="31"/>
        <v>1.2271837020971066E-2</v>
      </c>
      <c r="DI18" s="12">
        <f t="shared" si="31"/>
        <v>1.1662649323905521E-3</v>
      </c>
      <c r="DJ18" s="12">
        <f t="shared" si="31"/>
        <v>1.8502613733346661E-3</v>
      </c>
      <c r="DK18" s="12">
        <f t="shared" si="31"/>
        <v>3.9436180927445683E-4</v>
      </c>
      <c r="DL18" s="12">
        <f t="shared" si="31"/>
        <v>4.0099257873224629E-4</v>
      </c>
      <c r="DM18" s="12">
        <f t="shared" si="31"/>
        <v>2.7728186033577522E-7</v>
      </c>
      <c r="DN18" s="12">
        <f t="shared" si="31"/>
        <v>7.5152984267471432E-4</v>
      </c>
      <c r="DO18" s="12">
        <f t="shared" si="31"/>
        <v>0.61476426149778551</v>
      </c>
      <c r="DP18" s="12">
        <f t="shared" si="31"/>
        <v>-0.17317367533325675</v>
      </c>
      <c r="DR18" s="12">
        <f t="shared" si="26"/>
        <v>6.0247926218136787E-2</v>
      </c>
      <c r="DS18" s="12">
        <f t="shared" si="26"/>
        <v>0.73923895494464864</v>
      </c>
      <c r="DT18" s="12">
        <f t="shared" si="26"/>
        <v>1.7378628457031275E-4</v>
      </c>
      <c r="DU18" s="12">
        <f t="shared" si="26"/>
        <v>1.3759065883472511E-2</v>
      </c>
      <c r="DV18" s="12">
        <f t="shared" si="26"/>
        <v>5.1891588460142458E-3</v>
      </c>
      <c r="DW18" s="12">
        <f t="shared" si="26"/>
        <v>1.2082301403483268E-4</v>
      </c>
      <c r="DX18" s="12">
        <f t="shared" si="26"/>
        <v>6.1845436513531429E-2</v>
      </c>
      <c r="DY18" s="12">
        <f t="shared" si="26"/>
        <v>2.089532849661898E-2</v>
      </c>
      <c r="DZ18" s="12">
        <f t="shared" si="26"/>
        <v>0.33367496668893976</v>
      </c>
      <c r="EA18" s="12">
        <f t="shared" si="32"/>
        <v>2.8398383293664663E-3</v>
      </c>
      <c r="EB18" s="12">
        <f t="shared" si="32"/>
        <v>2.6833964899370946E-3</v>
      </c>
      <c r="EC18" s="12">
        <f t="shared" si="32"/>
        <v>6.9348232495906551E-3</v>
      </c>
      <c r="ED18" s="12">
        <f t="shared" si="32"/>
        <v>6.590570877451472E-4</v>
      </c>
      <c r="EE18" s="12">
        <f t="shared" si="32"/>
        <v>1.0455839307264077E-3</v>
      </c>
      <c r="EF18" s="12">
        <f t="shared" si="32"/>
        <v>2.2285412029459406E-4</v>
      </c>
      <c r="EG18" s="12">
        <f t="shared" si="32"/>
        <v>2.2660117251831362E-4</v>
      </c>
      <c r="EH18" s="12">
        <f t="shared" si="32"/>
        <v>1.5669216340310591E-7</v>
      </c>
      <c r="EI18" s="12">
        <f t="shared" si="32"/>
        <v>4.2469001314437386E-4</v>
      </c>
      <c r="EJ18" s="12">
        <f t="shared" si="32"/>
        <v>0.34740369240292596</v>
      </c>
      <c r="EK18" s="12">
        <f t="shared" si="32"/>
        <v>-9.7860558925765756E-2</v>
      </c>
      <c r="EM18" s="12">
        <f t="shared" si="27"/>
        <v>5.7495536202851784E-2</v>
      </c>
      <c r="EN18" s="12">
        <f t="shared" si="27"/>
        <v>0.70546727106738916</v>
      </c>
      <c r="EO18" s="12">
        <f t="shared" si="27"/>
        <v>1.6584696342732521E-4</v>
      </c>
      <c r="EP18" s="12">
        <f t="shared" si="27"/>
        <v>1.3130491292868297E-2</v>
      </c>
      <c r="EQ18" s="12">
        <f t="shared" si="27"/>
        <v>4.9520952673644987E-3</v>
      </c>
      <c r="ER18" s="12">
        <f t="shared" si="27"/>
        <v>1.1530328782480417E-4</v>
      </c>
      <c r="ES18" s="12">
        <f t="shared" si="27"/>
        <v>5.9020065208061613E-2</v>
      </c>
      <c r="ET18" s="12">
        <f t="shared" si="27"/>
        <v>1.9940738071183208E-2</v>
      </c>
      <c r="EU18" s="12">
        <f t="shared" si="27"/>
        <v>0.3184312279527719</v>
      </c>
      <c r="EV18" s="12">
        <f t="shared" si="33"/>
        <v>2.7101020354653015E-3</v>
      </c>
      <c r="EW18" s="12">
        <f t="shared" si="33"/>
        <v>2.5608071467087081E-3</v>
      </c>
      <c r="EX18" s="12">
        <f t="shared" si="33"/>
        <v>6.6180100500652303E-3</v>
      </c>
      <c r="EY18" s="12">
        <f t="shared" si="33"/>
        <v>6.2894846390231559E-4</v>
      </c>
      <c r="EZ18" s="12">
        <f t="shared" si="33"/>
        <v>9.9781706219297301E-4</v>
      </c>
      <c r="FA18" s="12">
        <f t="shared" si="33"/>
        <v>2.1267316479841445E-4</v>
      </c>
      <c r="FB18" s="12">
        <f t="shared" si="33"/>
        <v>2.1624903521099621E-4</v>
      </c>
      <c r="FC18" s="12">
        <f t="shared" si="33"/>
        <v>1.4953377683121617E-7</v>
      </c>
      <c r="FD18" s="12">
        <f t="shared" si="33"/>
        <v>4.0528830714145513E-4</v>
      </c>
      <c r="FE18" s="12">
        <f t="shared" si="33"/>
        <v>0.33153276514841895</v>
      </c>
      <c r="FF18" s="12">
        <f t="shared" si="33"/>
        <v>-9.3389858568341616E-2</v>
      </c>
      <c r="FH18" s="12">
        <f>IFERROR(AL18*[1]Figure!$C$8+BG18*[1]Figure!$D$8+CB18*[1]Figure!$E$8,0)</f>
        <v>5.7747716155512732E-2</v>
      </c>
      <c r="FI18" s="12">
        <f>IFERROR(AM18*[1]Figure!$C$8+BH18*[1]Figure!$D$8+CC18*[1]Figure!$E$8,0)</f>
        <v>0.70856150611189672</v>
      </c>
      <c r="FJ18" s="12">
        <f>IFERROR(AN18*[1]Figure!$C$8+BI18*[1]Figure!$D$8+CD18*[1]Figure!$E$8,0)</f>
        <v>1.6657438127831289E-4</v>
      </c>
      <c r="FK18" s="12">
        <f>IFERROR(AO18*[1]Figure!$C$8+BJ18*[1]Figure!$D$8+CE18*[1]Figure!$E$8,0)</f>
        <v>1.3188082662413367E-2</v>
      </c>
      <c r="FL18" s="12">
        <f>IFERROR(AP18*[1]Figure!$C$8+BK18*[1]Figure!$D$8+CF18*[1]Figure!$E$8,0)</f>
        <v>4.973815547451816E-3</v>
      </c>
      <c r="FM18" s="12">
        <f>IFERROR(AQ18*[1]Figure!$C$8+BL18*[1]Figure!$D$8+CG18*[1]Figure!$E$8,0)</f>
        <v>1.1580901713155804E-4</v>
      </c>
      <c r="FN18" s="12">
        <f>IFERROR(AR18*[1]Figure!$C$8+BM18*[1]Figure!$D$8+CH18*[1]Figure!$E$8,0)</f>
        <v>5.9278931865078308E-2</v>
      </c>
      <c r="FO18" s="12">
        <f>IFERROR(AS18*[1]Figure!$C$8+BN18*[1]Figure!$D$8+CI18*[1]Figure!$E$8,0)</f>
        <v>2.0028199719772301E-2</v>
      </c>
      <c r="FP18" s="12">
        <f>IFERROR(AT18*[1]Figure!$C$8+BO18*[1]Figure!$D$8+CJ18*[1]Figure!$E$8,0)</f>
        <v>0.31982789241221066</v>
      </c>
      <c r="FQ18" s="12">
        <f>IFERROR(AU18*[1]Figure!$C$8+BP18*[1]Figure!$D$8+CK18*[1]Figure!$E$8,0)</f>
        <v>2.7219887565595909E-3</v>
      </c>
      <c r="FR18" s="12">
        <f>IFERROR(AV18*[1]Figure!$C$8+BQ18*[1]Figure!$D$8+CL18*[1]Figure!$E$8,0)</f>
        <v>2.5720390486558848E-3</v>
      </c>
      <c r="FS18" s="12">
        <f>IFERROR(AW18*[1]Figure!$C$8+BR18*[1]Figure!$D$8+CM18*[1]Figure!$E$8,0)</f>
        <v>6.6470371636701353E-3</v>
      </c>
      <c r="FT18" s="12">
        <f>IFERROR(AX18*[1]Figure!$C$8+BS18*[1]Figure!$D$8+CN18*[1]Figure!$E$8,0)</f>
        <v>6.31707081428613E-4</v>
      </c>
      <c r="FU18" s="12">
        <f>IFERROR(AY18*[1]Figure!$C$8+BT18*[1]Figure!$D$8+CO18*[1]Figure!$E$8,0)</f>
        <v>1.0021935664596751E-3</v>
      </c>
      <c r="FV18" s="12">
        <f>IFERROR(AZ18*[1]Figure!$C$8+BU18*[1]Figure!$D$8+CP18*[1]Figure!$E$8,0)</f>
        <v>2.1360596605870527E-4</v>
      </c>
      <c r="FW18" s="12">
        <f>IFERROR(BA18*[1]Figure!$C$8+BV18*[1]Figure!$D$8+CQ18*[1]Figure!$E$8,0)</f>
        <v>2.171975205207093E-4</v>
      </c>
      <c r="FX18" s="12">
        <f>IFERROR(BB18*[1]Figure!$C$8+BW18*[1]Figure!$D$8+CR18*[1]Figure!$E$8,0)</f>
        <v>1.5018964376024979E-7</v>
      </c>
      <c r="FY18" s="12">
        <f>IFERROR(BC18*[1]Figure!$C$8+BX18*[1]Figure!$D$8+CS18*[1]Figure!$E$8,0)</f>
        <v>4.0706593359489607E-4</v>
      </c>
      <c r="FZ18" s="12">
        <f>IFERROR(BD18*[1]Figure!$C$8+BY18*[1]Figure!$D$8+CT18*[1]Figure!$E$8,0)</f>
        <v>0.33298689398245063</v>
      </c>
      <c r="GA18" s="12">
        <f>IFERROR(BE18*[1]Figure!$C$8+BZ18*[1]Figure!$D$8+CU18*[1]Figure!$E$8,0)</f>
        <v>-9.3799473847511888E-2</v>
      </c>
      <c r="GC18" s="12">
        <f>IFERROR(CW18*[1]Figure!$F$8+DR18*[1]Figure!$G$8+EM18*[1]Figure!$H$8,0)</f>
        <v>7.0513220047371011E-2</v>
      </c>
      <c r="GD18" s="12">
        <f>IFERROR(CX18*[1]Figure!$F$8+DS18*[1]Figure!$G$8+EN18*[1]Figure!$H$8,0)</f>
        <v>0.86519358208065189</v>
      </c>
      <c r="GE18" s="12">
        <f>IFERROR(CY18*[1]Figure!$F$8+DT18*[1]Figure!$G$8+EO18*[1]Figure!$H$8,0)</f>
        <v>2.033967190962423E-4</v>
      </c>
      <c r="GF18" s="12">
        <f>IFERROR(CZ18*[1]Figure!$F$8+DU18*[1]Figure!$G$8+EP18*[1]Figure!$H$8,0)</f>
        <v>1.6103393115554379E-2</v>
      </c>
      <c r="GG18" s="12">
        <f>IFERROR(DA18*[1]Figure!$F$8+DV18*[1]Figure!$G$8+EQ18*[1]Figure!$H$8,0)</f>
        <v>6.0733094487759147E-3</v>
      </c>
      <c r="GH18" s="12">
        <f>IFERROR(DB18*[1]Figure!$F$8+DW18*[1]Figure!$G$8+ER18*[1]Figure!$H$8,0)</f>
        <v>1.4140934485575772E-4</v>
      </c>
      <c r="GI18" s="12">
        <f>IFERROR(DC18*[1]Figure!$F$8+DX18*[1]Figure!$G$8+ES18*[1]Figure!$H$8,0)</f>
        <v>7.2382920833075265E-2</v>
      </c>
      <c r="GJ18" s="12">
        <f>IFERROR(DD18*[1]Figure!$F$8+DY18*[1]Figure!$G$8+ET18*[1]Figure!$H$8,0)</f>
        <v>2.4455562020666712E-2</v>
      </c>
      <c r="GK18" s="12">
        <f>IFERROR(DE18*[1]Figure!$F$8+DZ18*[1]Figure!$G$8+EU18*[1]Figure!$H$8,0)</f>
        <v>0.39052790406839721</v>
      </c>
      <c r="GL18" s="12">
        <f>IFERROR(DF18*[1]Figure!$F$8+EA18*[1]Figure!$G$8+EV18*[1]Figure!$H$8,0)</f>
        <v>3.3237018697133982E-3</v>
      </c>
      <c r="GM18" s="12">
        <f>IFERROR(DG18*[1]Figure!$F$8+EB18*[1]Figure!$G$8+EW18*[1]Figure!$H$8,0)</f>
        <v>3.1406048149142237E-3</v>
      </c>
      <c r="GN18" s="12">
        <f>IFERROR(DH18*[1]Figure!$F$8+EC18*[1]Figure!$G$8+EX18*[1]Figure!$H$8,0)</f>
        <v>8.1164074596945159E-3</v>
      </c>
      <c r="GO18" s="12">
        <f>IFERROR(DI18*[1]Figure!$F$8+ED18*[1]Figure!$G$8+EY18*[1]Figure!$H$8,0)</f>
        <v>7.7134999275648504E-4</v>
      </c>
      <c r="GP18" s="12">
        <f>IFERROR(DJ18*[1]Figure!$F$8+EE18*[1]Figure!$G$8+EZ18*[1]Figure!$H$8,0)</f>
        <v>1.2237348970048313E-3</v>
      </c>
      <c r="GQ18" s="12">
        <f>IFERROR(DK18*[1]Figure!$F$8+EF18*[1]Figure!$G$8+FA18*[1]Figure!$H$8,0)</f>
        <v>2.6082493803853904E-4</v>
      </c>
      <c r="GR18" s="12">
        <f>IFERROR(DL18*[1]Figure!$F$8+EG18*[1]Figure!$G$8+FB18*[1]Figure!$H$8,0)</f>
        <v>2.652104287029561E-4</v>
      </c>
      <c r="GS18" s="12">
        <f>IFERROR(DM18*[1]Figure!$F$8+EH18*[1]Figure!$G$8+FC18*[1]Figure!$H$8,0)</f>
        <v>1.8339003001925261E-7</v>
      </c>
      <c r="GT18" s="12">
        <f>IFERROR(DN18*[1]Figure!$F$8+EI18*[1]Figure!$G$8+FD18*[1]Figure!$H$8,0)</f>
        <v>4.9705047507104432E-4</v>
      </c>
      <c r="GU18" s="12">
        <f>IFERROR(DO18*[1]Figure!$F$8+EJ18*[1]Figure!$G$8+FE18*[1]Figure!$H$8,0)</f>
        <v>0.40659578752940329</v>
      </c>
      <c r="GV18" s="12">
        <f>IFERROR(DP18*[1]Figure!$F$8+EK18*[1]Figure!$G$8+FF18*[1]Figure!$H$8,0)</f>
        <v>-0.11453445053871331</v>
      </c>
      <c r="GX18" s="12">
        <f>IFERROR(FH18*[1]Figure!$F$10+GC18*[1]Figure!$F$11,0)</f>
        <v>5.8496684946383729E-2</v>
      </c>
      <c r="GY18" s="12">
        <f>IFERROR(FI18*[1]Figure!$F$10+GD18*[1]Figure!$F$11,0)</f>
        <v>0.71775131464148823</v>
      </c>
      <c r="GZ18" s="12">
        <f>IFERROR(FJ18*[1]Figure!$F$10+GE18*[1]Figure!$F$11,0)</f>
        <v>1.687347959447584E-4</v>
      </c>
      <c r="HA18" s="12">
        <f>IFERROR(FK18*[1]Figure!$F$10+GF18*[1]Figure!$F$11,0)</f>
        <v>1.3359127735416337E-2</v>
      </c>
      <c r="HB18" s="12">
        <f>IFERROR(FL18*[1]Figure!$F$10+GG18*[1]Figure!$F$11,0)</f>
        <v>5.0383242910800215E-3</v>
      </c>
      <c r="HC18" s="12">
        <f>IFERROR(FM18*[1]Figure!$F$10+GH18*[1]Figure!$F$11,0)</f>
        <v>1.1731102180477145E-4</v>
      </c>
      <c r="HD18" s="12">
        <f>IFERROR(FN18*[1]Figure!$F$10+GI18*[1]Figure!$F$11,0)</f>
        <v>6.0047760017581331E-2</v>
      </c>
      <c r="HE18" s="12">
        <f>IFERROR(FO18*[1]Figure!$F$10+GJ18*[1]Figure!$F$11,0)</f>
        <v>2.0287958850108204E-2</v>
      </c>
      <c r="HF18" s="12">
        <f>IFERROR(FP18*[1]Figure!$F$10+GK18*[1]Figure!$F$11,0)</f>
        <v>0.32397595446234811</v>
      </c>
      <c r="HG18" s="12">
        <f>IFERROR(FQ18*[1]Figure!$F$10+GL18*[1]Figure!$F$11,0)</f>
        <v>2.7572920510184535E-3</v>
      </c>
      <c r="HH18" s="12">
        <f>IFERROR(FR18*[1]Figure!$F$10+GM18*[1]Figure!$F$11,0)</f>
        <v>2.6053975449669272E-3</v>
      </c>
      <c r="HI18" s="12">
        <f>IFERROR(FS18*[1]Figure!$F$10+GN18*[1]Figure!$F$11,0)</f>
        <v>6.7332470386016708E-3</v>
      </c>
      <c r="HJ18" s="12">
        <f>IFERROR(FT18*[1]Figure!$F$10+GO18*[1]Figure!$F$11,0)</f>
        <v>6.3990011347317237E-4</v>
      </c>
      <c r="HK18" s="12">
        <f>IFERROR(FU18*[1]Figure!$F$10+GP18*[1]Figure!$F$11,0)</f>
        <v>1.0151916857561788E-3</v>
      </c>
      <c r="HL18" s="12">
        <f>IFERROR(FV18*[1]Figure!$F$10+GQ18*[1]Figure!$F$11,0)</f>
        <v>2.1637636483414754E-4</v>
      </c>
      <c r="HM18" s="12">
        <f>IFERROR(FW18*[1]Figure!$F$10+GR18*[1]Figure!$F$11,0)</f>
        <v>2.2001450057038778E-4</v>
      </c>
      <c r="HN18" s="12">
        <f>IFERROR(FX18*[1]Figure!$F$10+GS18*[1]Figure!$F$11,0)</f>
        <v>1.5213755379682224E-7</v>
      </c>
      <c r="HO18" s="12">
        <f>IFERROR(FY18*[1]Figure!$F$10+GT18*[1]Figure!$F$11,0)</f>
        <v>4.1234544420390982E-4</v>
      </c>
      <c r="HP18" s="12">
        <f>IFERROR(FZ18*[1]Figure!$F$10+GU18*[1]Figure!$F$11,0)</f>
        <v>0.33730562393343788</v>
      </c>
      <c r="HQ18" s="12">
        <f>IFERROR(GA18*[1]Figure!$F$10+GV18*[1]Figure!$F$11,0)</f>
        <v>-9.5016022019264998E-2</v>
      </c>
    </row>
    <row r="19" spans="1:225" x14ac:dyDescent="0.2">
      <c r="A19" s="1"/>
      <c r="B19" s="4"/>
      <c r="C19" s="1" t="str">
        <f t="shared" si="20"/>
        <v>Nitrogen</v>
      </c>
      <c r="D19" s="1" t="str">
        <f t="shared" si="20"/>
        <v>RoW</v>
      </c>
      <c r="E19" s="2">
        <f t="shared" si="20"/>
        <v>1</v>
      </c>
      <c r="F19" s="1"/>
      <c r="G19" s="1">
        <f t="shared" si="20"/>
        <v>19.148906818399698</v>
      </c>
      <c r="H19" s="1">
        <f t="shared" si="20"/>
        <v>18.313515818873299</v>
      </c>
      <c r="I19" s="1">
        <f t="shared" si="20"/>
        <v>20.902535826508327</v>
      </c>
      <c r="J19" s="1">
        <f t="shared" si="20"/>
        <v>34.154075947040717</v>
      </c>
      <c r="K19" s="1">
        <f t="shared" si="20"/>
        <v>19.300490997482374</v>
      </c>
      <c r="L19" s="1">
        <f t="shared" si="20"/>
        <v>18.41875975715336</v>
      </c>
      <c r="M19" s="1" t="str">
        <f t="shared" si="20"/>
        <v>g/kWh</v>
      </c>
      <c r="N19" s="1" t="str">
        <f>'[1]Unit factor_selected'!D17</f>
        <v>market for nitrogen, liquid | nitrogen, liquid | Cutoff, U</v>
      </c>
      <c r="O19" s="1">
        <f t="shared" si="21"/>
        <v>1</v>
      </c>
      <c r="P19" s="1" t="str">
        <f t="shared" si="21"/>
        <v>kg</v>
      </c>
      <c r="Q19" s="1">
        <f>'[1]Unit factor_selected'!J17</f>
        <v>0.42748962970710103</v>
      </c>
      <c r="R19" s="1">
        <f>'[1]Unit factor_selected'!K17</f>
        <v>6.2329352886204097</v>
      </c>
      <c r="S19" s="1">
        <f>'[1]Unit factor_selected'!L17</f>
        <v>9.6906921039563302E-4</v>
      </c>
      <c r="T19" s="1">
        <f>'[1]Unit factor_selected'!M17</f>
        <v>0.108969280871555</v>
      </c>
      <c r="U19" s="1">
        <f>'[1]Unit factor_selected'!N17</f>
        <v>9.6995200025398499E-3</v>
      </c>
      <c r="V19" s="1">
        <f>'[1]Unit factor_selected'!O17</f>
        <v>1.8332698448837099E-4</v>
      </c>
      <c r="W19" s="1">
        <f>'[1]Unit factor_selected'!P17</f>
        <v>0.43466643961692902</v>
      </c>
      <c r="X19" s="1">
        <f>'[1]Unit factor_selected'!Q17</f>
        <v>1.6793001546750001E-2</v>
      </c>
      <c r="Y19" s="1">
        <f>'[1]Unit factor_selected'!R17</f>
        <v>0.30962764222939199</v>
      </c>
      <c r="Z19" s="1">
        <f>'[1]Unit factor_selected'!S17</f>
        <v>3.7678298753647102E-2</v>
      </c>
      <c r="AA19" s="1">
        <f>'[1]Unit factor_selected'!T17</f>
        <v>1.9137523455461101E-3</v>
      </c>
      <c r="AB19" s="1">
        <f>'[1]Unit factor_selected'!U17</f>
        <v>1.29833090341634E-2</v>
      </c>
      <c r="AC19" s="1">
        <f>'[1]Unit factor_selected'!V17</f>
        <v>1.3138671958194599E-5</v>
      </c>
      <c r="AD19" s="1">
        <f>'[1]Unit factor_selected'!W17</f>
        <v>2.45541548806696E-4</v>
      </c>
      <c r="AE19" s="1">
        <f>'[1]Unit factor_selected'!X17</f>
        <v>9.6726172463522397E-4</v>
      </c>
      <c r="AF19" s="1">
        <f>'[1]Unit factor_selected'!Y17</f>
        <v>9.7493349359476997E-4</v>
      </c>
      <c r="AG19" s="1">
        <f>'[1]Unit factor_selected'!Z17</f>
        <v>1.52820663058338E-7</v>
      </c>
      <c r="AH19" s="1">
        <f>'[1]Unit factor_selected'!AA17</f>
        <v>1.4420926143346401E-3</v>
      </c>
      <c r="AI19" s="1">
        <f>'[1]Unit factor_selected'!AB17</f>
        <v>0.433256371507169</v>
      </c>
      <c r="AJ19" s="1">
        <f>'[1]Unit factor_selected'!AC17</f>
        <v>1.10689445691753E-2</v>
      </c>
      <c r="AK19" s="1"/>
      <c r="AL19" s="1">
        <f t="shared" si="22"/>
        <v>8.1859590850934701E-3</v>
      </c>
      <c r="AM19" s="1">
        <f t="shared" si="22"/>
        <v>0.11935389704690746</v>
      </c>
      <c r="AN19" s="1">
        <f t="shared" si="22"/>
        <v>1.8556616010446151E-5</v>
      </c>
      <c r="AO19" s="1">
        <f t="shared" si="22"/>
        <v>2.0866426054774313E-3</v>
      </c>
      <c r="AP19" s="1">
        <f t="shared" si="22"/>
        <v>1.857352047118396E-4</v>
      </c>
      <c r="AQ19" s="1">
        <f t="shared" si="22"/>
        <v>3.5105113432660233E-6</v>
      </c>
      <c r="AR19" s="1">
        <f t="shared" si="22"/>
        <v>8.3233871493101335E-3</v>
      </c>
      <c r="AS19" s="1">
        <f t="shared" si="22"/>
        <v>3.2156762181995781E-4</v>
      </c>
      <c r="AT19" s="1">
        <f t="shared" si="22"/>
        <v>5.9290308694514267E-3</v>
      </c>
      <c r="AU19" s="1">
        <f t="shared" si="28"/>
        <v>7.2149823190941387E-4</v>
      </c>
      <c r="AV19" s="1">
        <f t="shared" si="28"/>
        <v>3.6646265338356323E-5</v>
      </c>
      <c r="AW19" s="1">
        <f t="shared" si="28"/>
        <v>2.4861617488968195E-4</v>
      </c>
      <c r="AX19" s="1">
        <f t="shared" si="28"/>
        <v>2.5159120504498949E-7</v>
      </c>
      <c r="AY19" s="1">
        <f t="shared" si="28"/>
        <v>4.7018522381449633E-6</v>
      </c>
      <c r="AZ19" s="1">
        <f t="shared" si="28"/>
        <v>1.8522004634044491E-5</v>
      </c>
      <c r="BA19" s="1">
        <f t="shared" si="28"/>
        <v>1.8668910622983132E-5</v>
      </c>
      <c r="BB19" s="1">
        <f t="shared" si="28"/>
        <v>2.9263486368301716E-9</v>
      </c>
      <c r="BC19" s="1">
        <f t="shared" si="28"/>
        <v>2.7614497095396438E-5</v>
      </c>
      <c r="BD19" s="1">
        <f t="shared" si="28"/>
        <v>8.296385886468742E-3</v>
      </c>
      <c r="BE19" s="1">
        <f t="shared" si="28"/>
        <v>2.1195818813316922E-4</v>
      </c>
      <c r="BF19" s="1"/>
      <c r="BG19" s="1">
        <f t="shared" si="23"/>
        <v>7.828838096045284E-3</v>
      </c>
      <c r="BH19" s="1">
        <f t="shared" si="23"/>
        <v>0.11414695900616348</v>
      </c>
      <c r="BI19" s="1">
        <f t="shared" si="23"/>
        <v>1.7747064314163483E-5</v>
      </c>
      <c r="BJ19" s="1">
        <f t="shared" si="23"/>
        <v>1.9956106490124697E-3</v>
      </c>
      <c r="BK19" s="1">
        <f t="shared" si="23"/>
        <v>1.7763231300199151E-4</v>
      </c>
      <c r="BL19" s="1">
        <f t="shared" si="23"/>
        <v>3.3573616304541221E-6</v>
      </c>
      <c r="BM19" s="1">
        <f t="shared" si="23"/>
        <v>7.9602707178579642E-3</v>
      </c>
      <c r="BN19" s="1">
        <f t="shared" si="23"/>
        <v>3.0753889947276992E-4</v>
      </c>
      <c r="BO19" s="1">
        <f t="shared" si="23"/>
        <v>5.6703707239284121E-3</v>
      </c>
      <c r="BP19" s="1">
        <f t="shared" si="29"/>
        <v>6.9002212025315031E-4</v>
      </c>
      <c r="BQ19" s="1">
        <f t="shared" si="29"/>
        <v>3.5047533853564564E-5</v>
      </c>
      <c r="BR19" s="1">
        <f t="shared" si="29"/>
        <v>2.3777003537847201E-4</v>
      </c>
      <c r="BS19" s="1">
        <f t="shared" si="29"/>
        <v>2.4061527674538382E-7</v>
      </c>
      <c r="BT19" s="1">
        <f t="shared" si="29"/>
        <v>4.4967290382620772E-6</v>
      </c>
      <c r="BU19" s="1">
        <f t="shared" si="29"/>
        <v>1.7713962895097842E-5</v>
      </c>
      <c r="BV19" s="1">
        <f t="shared" si="29"/>
        <v>1.7854459957297227E-5</v>
      </c>
      <c r="BW19" s="1">
        <f t="shared" si="29"/>
        <v>2.7986836303695793E-9</v>
      </c>
      <c r="BX19" s="1">
        <f t="shared" si="29"/>
        <v>2.6409785904897781E-5</v>
      </c>
      <c r="BY19" s="1">
        <f t="shared" si="29"/>
        <v>7.9344474132241865E-3</v>
      </c>
      <c r="BZ19" s="1">
        <f t="shared" si="29"/>
        <v>2.0271129146582354E-4</v>
      </c>
      <c r="CA19" s="1"/>
      <c r="CB19" s="1">
        <f t="shared" si="24"/>
        <v>8.9356173004134579E-3</v>
      </c>
      <c r="CC19" s="1">
        <f t="shared" si="24"/>
        <v>0.13028415317469613</v>
      </c>
      <c r="CD19" s="1">
        <f t="shared" si="24"/>
        <v>2.0256003888660855E-5</v>
      </c>
      <c r="CE19" s="1">
        <f t="shared" si="24"/>
        <v>2.2777342974065269E-3</v>
      </c>
      <c r="CF19" s="1">
        <f t="shared" si="24"/>
        <v>2.0274456435302336E-4</v>
      </c>
      <c r="CG19" s="1">
        <f t="shared" si="24"/>
        <v>3.8319988612339106E-6</v>
      </c>
      <c r="CH19" s="1">
        <f t="shared" si="24"/>
        <v>9.0856308266736765E-3</v>
      </c>
      <c r="CI19" s="1">
        <f t="shared" si="24"/>
        <v>3.5101631646555163E-4</v>
      </c>
      <c r="CJ19" s="1">
        <f t="shared" si="24"/>
        <v>6.4720028845771686E-3</v>
      </c>
      <c r="CK19" s="1">
        <f t="shared" si="30"/>
        <v>7.8757198957999264E-4</v>
      </c>
      <c r="CL19" s="1">
        <f t="shared" si="30"/>
        <v>4.0002276965841911E-5</v>
      </c>
      <c r="CM19" s="1">
        <f t="shared" si="30"/>
        <v>2.7138408223322967E-4</v>
      </c>
      <c r="CN19" s="1">
        <f t="shared" si="30"/>
        <v>2.7463156131890294E-7</v>
      </c>
      <c r="CO19" s="1">
        <f t="shared" si="30"/>
        <v>5.1324410208283062E-6</v>
      </c>
      <c r="CP19" s="1">
        <f t="shared" si="30"/>
        <v>2.0218222852798002E-5</v>
      </c>
      <c r="CQ19" s="1">
        <f t="shared" si="30"/>
        <v>2.0378582278327606E-5</v>
      </c>
      <c r="CR19" s="1">
        <f t="shared" si="30"/>
        <v>3.1943393846076678E-9</v>
      </c>
      <c r="CS19" s="1">
        <f t="shared" si="30"/>
        <v>3.0143392536272871E-5</v>
      </c>
      <c r="CT19" s="1">
        <f t="shared" si="30"/>
        <v>9.0561568274916023E-3</v>
      </c>
      <c r="CU19" s="1">
        <f t="shared" si="30"/>
        <v>2.3136901041882147E-4</v>
      </c>
      <c r="CW19" s="12">
        <f t="shared" si="25"/>
        <v>1.4600513279588641E-2</v>
      </c>
      <c r="CX19" s="12">
        <f t="shared" si="25"/>
        <v>0.21288014522053161</v>
      </c>
      <c r="CY19" s="12">
        <f t="shared" si="25"/>
        <v>3.3097663409791232E-5</v>
      </c>
      <c r="CZ19" s="12">
        <f t="shared" si="25"/>
        <v>3.7217450947815006E-3</v>
      </c>
      <c r="DA19" s="12">
        <f t="shared" si="25"/>
        <v>3.3127814281658658E-4</v>
      </c>
      <c r="DB19" s="12">
        <f t="shared" si="25"/>
        <v>6.2613637513577785E-6</v>
      </c>
      <c r="DC19" s="12">
        <f t="shared" si="25"/>
        <v>1.484563059030638E-2</v>
      </c>
      <c r="DD19" s="12">
        <f t="shared" si="25"/>
        <v>5.7354945020647173E-4</v>
      </c>
      <c r="DE19" s="12">
        <f t="shared" si="25"/>
        <v>1.0575046008005805E-2</v>
      </c>
      <c r="DF19" s="12">
        <f t="shared" si="31"/>
        <v>1.2868674771873527E-3</v>
      </c>
      <c r="DG19" s="12">
        <f t="shared" si="31"/>
        <v>6.5362442953609151E-5</v>
      </c>
      <c r="DH19" s="12">
        <f t="shared" si="31"/>
        <v>4.434329227967166E-4</v>
      </c>
      <c r="DI19" s="12">
        <f t="shared" si="31"/>
        <v>4.4873919990343252E-7</v>
      </c>
      <c r="DJ19" s="12">
        <f t="shared" si="31"/>
        <v>8.3862447060978997E-6</v>
      </c>
      <c r="DK19" s="12">
        <f t="shared" si="31"/>
        <v>3.3035930403857024E-5</v>
      </c>
      <c r="DL19" s="12">
        <f t="shared" si="31"/>
        <v>3.3297952583549506E-5</v>
      </c>
      <c r="DM19" s="12">
        <f t="shared" si="31"/>
        <v>5.219448532371596E-9</v>
      </c>
      <c r="DN19" s="12">
        <f t="shared" si="31"/>
        <v>4.9253340672651795E-5</v>
      </c>
      <c r="DO19" s="12">
        <f t="shared" si="31"/>
        <v>1.4797471016995137E-2</v>
      </c>
      <c r="DP19" s="12">
        <f t="shared" si="31"/>
        <v>3.7804957346919708E-4</v>
      </c>
      <c r="DR19" s="12">
        <f t="shared" si="26"/>
        <v>8.2507597496789768E-3</v>
      </c>
      <c r="DS19" s="12">
        <f t="shared" si="26"/>
        <v>0.12029871142590842</v>
      </c>
      <c r="DT19" s="12">
        <f t="shared" si="26"/>
        <v>1.8703511571178269E-5</v>
      </c>
      <c r="DU19" s="12">
        <f t="shared" si="26"/>
        <v>2.1031606244635757E-3</v>
      </c>
      <c r="DV19" s="12">
        <f t="shared" si="26"/>
        <v>1.872054984889206E-4</v>
      </c>
      <c r="DW19" s="12">
        <f t="shared" si="26"/>
        <v>3.5383008137133952E-6</v>
      </c>
      <c r="DX19" s="12">
        <f t="shared" si="26"/>
        <v>8.3892757047342552E-3</v>
      </c>
      <c r="DY19" s="12">
        <f t="shared" si="26"/>
        <v>3.2411317517375599E-4</v>
      </c>
      <c r="DZ19" s="12">
        <f t="shared" si="26"/>
        <v>5.9759655214200735E-3</v>
      </c>
      <c r="EA19" s="12">
        <f t="shared" si="32"/>
        <v>7.2720966589521726E-4</v>
      </c>
      <c r="EB19" s="12">
        <f t="shared" si="32"/>
        <v>3.6936359916623476E-5</v>
      </c>
      <c r="EC19" s="12">
        <f t="shared" si="32"/>
        <v>2.5058423913140227E-4</v>
      </c>
      <c r="ED19" s="12">
        <f t="shared" si="32"/>
        <v>2.5358281984800897E-7</v>
      </c>
      <c r="EE19" s="12">
        <f t="shared" si="32"/>
        <v>4.7390724522515151E-6</v>
      </c>
      <c r="EF19" s="12">
        <f t="shared" si="32"/>
        <v>1.8668626208531415E-5</v>
      </c>
      <c r="EG19" s="12">
        <f t="shared" si="32"/>
        <v>1.8816695116269897E-5</v>
      </c>
      <c r="EH19" s="12">
        <f t="shared" si="32"/>
        <v>2.94951383158674E-9</v>
      </c>
      <c r="EI19" s="12">
        <f t="shared" si="32"/>
        <v>2.7833095520501542E-5</v>
      </c>
      <c r="EJ19" s="12">
        <f t="shared" si="32"/>
        <v>8.3620606978759941E-3</v>
      </c>
      <c r="EK19" s="12">
        <f t="shared" si="32"/>
        <v>2.1363606500899928E-4</v>
      </c>
      <c r="EM19" s="12">
        <f t="shared" si="27"/>
        <v>7.8738287882495449E-3</v>
      </c>
      <c r="EN19" s="12">
        <f t="shared" si="27"/>
        <v>0.11480293766298266</v>
      </c>
      <c r="EO19" s="12">
        <f t="shared" si="27"/>
        <v>1.7849052974331469E-5</v>
      </c>
      <c r="EP19" s="12">
        <f t="shared" si="27"/>
        <v>2.0070790052829387E-3</v>
      </c>
      <c r="EQ19" s="12">
        <f t="shared" si="27"/>
        <v>1.7865312868648505E-4</v>
      </c>
      <c r="ER19" s="12">
        <f t="shared" si="27"/>
        <v>3.3766556842946861E-6</v>
      </c>
      <c r="ES19" s="12">
        <f t="shared" si="27"/>
        <v>8.0060167258014237E-3</v>
      </c>
      <c r="ET19" s="12">
        <f t="shared" si="27"/>
        <v>3.0930626109109305E-4</v>
      </c>
      <c r="EU19" s="12">
        <f t="shared" si="27"/>
        <v>5.7029571563970037E-3</v>
      </c>
      <c r="EV19" s="12">
        <f t="shared" si="33"/>
        <v>6.9398753280167688E-4</v>
      </c>
      <c r="EW19" s="12">
        <f t="shared" si="33"/>
        <v>3.5248944687302545E-5</v>
      </c>
      <c r="EX19" s="12">
        <f t="shared" si="33"/>
        <v>2.3913644995313449E-4</v>
      </c>
      <c r="EY19" s="12">
        <f t="shared" si="33"/>
        <v>2.4199804232603401E-7</v>
      </c>
      <c r="EZ19" s="12">
        <f t="shared" si="33"/>
        <v>4.5225707978698803E-6</v>
      </c>
      <c r="FA19" s="12">
        <f t="shared" si="33"/>
        <v>1.781576132834602E-5</v>
      </c>
      <c r="FB19" s="12">
        <f t="shared" si="33"/>
        <v>1.7957065797724282E-5</v>
      </c>
      <c r="FC19" s="12">
        <f t="shared" si="33"/>
        <v>2.814767078800409E-9</v>
      </c>
      <c r="FD19" s="12">
        <f t="shared" si="33"/>
        <v>2.6561557410994951E-5</v>
      </c>
      <c r="FE19" s="12">
        <f t="shared" si="33"/>
        <v>7.9800450200465303E-3</v>
      </c>
      <c r="FF19" s="12">
        <f t="shared" si="33"/>
        <v>2.0387623078488726E-4</v>
      </c>
      <c r="FH19" s="12">
        <f>IFERROR(AL19*[1]Figure!$C$8+BG19*[1]Figure!$D$8+CB19*[1]Figure!$E$8,0)</f>
        <v>7.9083640218036017E-3</v>
      </c>
      <c r="FI19" s="12">
        <f>IFERROR(AM19*[1]Figure!$C$8+BH19*[1]Figure!$D$8+CC19*[1]Figure!$E$8,0)</f>
        <v>0.11530647239449725</v>
      </c>
      <c r="FJ19" s="12">
        <f>IFERROR(AN19*[1]Figure!$C$8+BI19*[1]Figure!$D$8+CD19*[1]Figure!$E$8,0)</f>
        <v>1.7927340327252727E-5</v>
      </c>
      <c r="FK19" s="12">
        <f>IFERROR(AO19*[1]Figure!$C$8+BJ19*[1]Figure!$D$8+CE19*[1]Figure!$E$8,0)</f>
        <v>2.0158822119658586E-3</v>
      </c>
      <c r="FL19" s="12">
        <f>IFERROR(AP19*[1]Figure!$C$8+BK19*[1]Figure!$D$8+CF19*[1]Figure!$E$8,0)</f>
        <v>1.7943671538747579E-4</v>
      </c>
      <c r="FM19" s="12">
        <f>IFERROR(AQ19*[1]Figure!$C$8+BL19*[1]Figure!$D$8+CG19*[1]Figure!$E$8,0)</f>
        <v>3.3914659622198009E-6</v>
      </c>
      <c r="FN19" s="12">
        <f>IFERROR(AR19*[1]Figure!$C$8+BM19*[1]Figure!$D$8+CH19*[1]Figure!$E$8,0)</f>
        <v>8.0411317460665141E-3</v>
      </c>
      <c r="FO19" s="12">
        <f>IFERROR(AS19*[1]Figure!$C$8+BN19*[1]Figure!$D$8+CI19*[1]Figure!$E$8,0)</f>
        <v>3.1066290272679313E-4</v>
      </c>
      <c r="FP19" s="12">
        <f>IFERROR(AT19*[1]Figure!$C$8+BO19*[1]Figure!$D$8+CJ19*[1]Figure!$E$8,0)</f>
        <v>5.7279707759004999E-3</v>
      </c>
      <c r="FQ19" s="12">
        <f>IFERROR(AU19*[1]Figure!$C$8+BP19*[1]Figure!$D$8+CK19*[1]Figure!$E$8,0)</f>
        <v>6.9703141680950236E-4</v>
      </c>
      <c r="FR19" s="12">
        <f>IFERROR(AV19*[1]Figure!$C$8+BQ19*[1]Figure!$D$8+CL19*[1]Figure!$E$8,0)</f>
        <v>3.540354933645706E-5</v>
      </c>
      <c r="FS19" s="12">
        <f>IFERROR(AW19*[1]Figure!$C$8+BR19*[1]Figure!$D$8+CM19*[1]Figure!$E$8,0)</f>
        <v>2.4018532126752527E-4</v>
      </c>
      <c r="FT19" s="12">
        <f>IFERROR(AX19*[1]Figure!$C$8+BS19*[1]Figure!$D$8+CN19*[1]Figure!$E$8,0)</f>
        <v>2.4305946481007713E-7</v>
      </c>
      <c r="FU19" s="12">
        <f>IFERROR(AY19*[1]Figure!$C$8+BT19*[1]Figure!$D$8+CO19*[1]Figure!$E$8,0)</f>
        <v>4.5424071497857708E-6</v>
      </c>
      <c r="FV19" s="12">
        <f>IFERROR(AZ19*[1]Figure!$C$8+BU19*[1]Figure!$D$8+CP19*[1]Figure!$E$8,0)</f>
        <v>1.7893902661484472E-5</v>
      </c>
      <c r="FW19" s="12">
        <f>IFERROR(BA19*[1]Figure!$C$8+BV19*[1]Figure!$D$8+CQ19*[1]Figure!$E$8,0)</f>
        <v>1.803582690340078E-5</v>
      </c>
      <c r="FX19" s="12">
        <f>IFERROR(BB19*[1]Figure!$C$8+BW19*[1]Figure!$D$8+CR19*[1]Figure!$E$8,0)</f>
        <v>2.8271128690227857E-9</v>
      </c>
      <c r="FY19" s="12">
        <f>IFERROR(BC19*[1]Figure!$C$8+BX19*[1]Figure!$D$8+CS19*[1]Figure!$E$8,0)</f>
        <v>2.6678058494955161E-5</v>
      </c>
      <c r="FZ19" s="12">
        <f>IFERROR(BD19*[1]Figure!$C$8+BY19*[1]Figure!$D$8+CT19*[1]Figure!$E$8,0)</f>
        <v>8.0150461263635061E-3</v>
      </c>
      <c r="GA19" s="12">
        <f>IFERROR(BE19*[1]Figure!$C$8+BZ19*[1]Figure!$D$8+CU19*[1]Figure!$E$8,0)</f>
        <v>2.0477044799936165E-4</v>
      </c>
      <c r="GC19" s="12">
        <f>IFERROR(CW19*[1]Figure!$F$8+DR19*[1]Figure!$G$8+EM19*[1]Figure!$H$8,0)</f>
        <v>9.6565587283561367E-3</v>
      </c>
      <c r="GD19" s="12">
        <f>IFERROR(CX19*[1]Figure!$F$8+DS19*[1]Figure!$G$8+EN19*[1]Figure!$H$8,0)</f>
        <v>0.14079570937392169</v>
      </c>
      <c r="GE19" s="12">
        <f>IFERROR(CY19*[1]Figure!$F$8+DT19*[1]Figure!$G$8+EO19*[1]Figure!$H$8,0)</f>
        <v>2.1890294153892771E-5</v>
      </c>
      <c r="GF19" s="12">
        <f>IFERROR(CZ19*[1]Figure!$F$8+DU19*[1]Figure!$G$8+EP19*[1]Figure!$H$8,0)</f>
        <v>2.4615059341764113E-3</v>
      </c>
      <c r="GG19" s="12">
        <f>IFERROR(DA19*[1]Figure!$F$8+DV19*[1]Figure!$G$8+EQ19*[1]Figure!$H$8,0)</f>
        <v>2.1910235484675028E-4</v>
      </c>
      <c r="GH19" s="12">
        <f>IFERROR(DB19*[1]Figure!$F$8+DW19*[1]Figure!$G$8+ER19*[1]Figure!$H$8,0)</f>
        <v>4.1411713154710542E-6</v>
      </c>
      <c r="GI19" s="12">
        <f>IFERROR(DC19*[1]Figure!$F$8+DX19*[1]Figure!$G$8+ES19*[1]Figure!$H$8,0)</f>
        <v>9.8186756115750031E-3</v>
      </c>
      <c r="GJ19" s="12">
        <f>IFERROR(DD19*[1]Figure!$F$8+DY19*[1]Figure!$G$8+ET19*[1]Figure!$H$8,0)</f>
        <v>3.7933693449516953E-4</v>
      </c>
      <c r="GK19" s="12">
        <f>IFERROR(DE19*[1]Figure!$F$8+DZ19*[1]Figure!$G$8+EU19*[1]Figure!$H$8,0)</f>
        <v>6.994175538618687E-3</v>
      </c>
      <c r="GL19" s="12">
        <f>IFERROR(DF19*[1]Figure!$F$8+EA19*[1]Figure!$G$8+EV19*[1]Figure!$H$8,0)</f>
        <v>8.5111469241588779E-4</v>
      </c>
      <c r="GM19" s="12">
        <f>IFERROR(DG19*[1]Figure!$F$8+EB19*[1]Figure!$G$8+EW19*[1]Figure!$H$8,0)</f>
        <v>4.3229731511749804E-5</v>
      </c>
      <c r="GN19" s="12">
        <f>IFERROR(DH19*[1]Figure!$F$8+EC19*[1]Figure!$G$8+EX19*[1]Figure!$H$8,0)</f>
        <v>2.9327983058371972E-4</v>
      </c>
      <c r="GO19" s="12">
        <f>IFERROR(DI19*[1]Figure!$F$8+ED19*[1]Figure!$G$8+EY19*[1]Figure!$H$8,0)</f>
        <v>2.9678932203300779E-7</v>
      </c>
      <c r="GP19" s="12">
        <f>IFERROR(DJ19*[1]Figure!$F$8+EE19*[1]Figure!$G$8+EZ19*[1]Figure!$H$8,0)</f>
        <v>5.5465354514633704E-6</v>
      </c>
      <c r="GQ19" s="12">
        <f>IFERROR(DK19*[1]Figure!$F$8+EF19*[1]Figure!$G$8+FA19*[1]Figure!$H$8,0)</f>
        <v>2.184946487714981E-5</v>
      </c>
      <c r="GR19" s="12">
        <f>IFERROR(DL19*[1]Figure!$F$8+EG19*[1]Figure!$G$8+FB19*[1]Figure!$H$8,0)</f>
        <v>2.202276238511274E-5</v>
      </c>
      <c r="GS19" s="12">
        <f>IFERROR(DM19*[1]Figure!$F$8+EH19*[1]Figure!$G$8+FC19*[1]Figure!$H$8,0)</f>
        <v>3.4520643430351102E-9</v>
      </c>
      <c r="GT19" s="12">
        <f>IFERROR(DN19*[1]Figure!$F$8+EI19*[1]Figure!$G$8+FD19*[1]Figure!$H$8,0)</f>
        <v>3.2575414827237785E-5</v>
      </c>
      <c r="GU19" s="12">
        <f>IFERROR(DO19*[1]Figure!$F$8+EJ19*[1]Figure!$G$8+FE19*[1]Figure!$H$8,0)</f>
        <v>9.7868235979432106E-3</v>
      </c>
      <c r="GV19" s="12">
        <f>IFERROR(DP19*[1]Figure!$F$8+EK19*[1]Figure!$G$8+FF19*[1]Figure!$H$8,0)</f>
        <v>2.5003627191236283E-4</v>
      </c>
      <c r="GX19" s="12">
        <f>IFERROR(FH19*[1]Figure!$F$10+GC19*[1]Figure!$F$11,0)</f>
        <v>8.0109328891719168E-3</v>
      </c>
      <c r="GY19" s="12">
        <f>IFERROR(FI19*[1]Figure!$F$10+GD19*[1]Figure!$F$11,0)</f>
        <v>0.11680195922857982</v>
      </c>
      <c r="GZ19" s="12">
        <f>IFERROR(FJ19*[1]Figure!$F$10+GE19*[1]Figure!$F$11,0)</f>
        <v>1.8159852005676107E-5</v>
      </c>
      <c r="HA19" s="12">
        <f>IFERROR(FK19*[1]Figure!$F$10+GF19*[1]Figure!$F$11,0)</f>
        <v>2.0420275379345685E-3</v>
      </c>
      <c r="HB19" s="12">
        <f>IFERROR(FL19*[1]Figure!$F$10+GG19*[1]Figure!$F$11,0)</f>
        <v>1.8176395027586005E-4</v>
      </c>
      <c r="HC19" s="12">
        <f>IFERROR(FM19*[1]Figure!$F$10+GH19*[1]Figure!$F$11,0)</f>
        <v>3.4354521547501424E-6</v>
      </c>
      <c r="HD19" s="12">
        <f>IFERROR(FN19*[1]Figure!$F$10+GI19*[1]Figure!$F$11,0)</f>
        <v>8.1454225669340824E-3</v>
      </c>
      <c r="HE19" s="12">
        <f>IFERROR(FO19*[1]Figure!$F$10+GJ19*[1]Figure!$F$11,0)</f>
        <v>3.1469209789006453E-4</v>
      </c>
      <c r="HF19" s="12">
        <f>IFERROR(FP19*[1]Figure!$F$10+GK19*[1]Figure!$F$11,0)</f>
        <v>5.8022606635666643E-3</v>
      </c>
      <c r="HG19" s="12">
        <f>IFERROR(FQ19*[1]Figure!$F$10+GL19*[1]Figure!$F$11,0)</f>
        <v>7.0607168389194477E-4</v>
      </c>
      <c r="HH19" s="12">
        <f>IFERROR(FR19*[1]Figure!$F$10+GM19*[1]Figure!$F$11,0)</f>
        <v>3.5862721669223617E-5</v>
      </c>
      <c r="HI19" s="12">
        <f>IFERROR(FS19*[1]Figure!$F$10+GN19*[1]Figure!$F$11,0)</f>
        <v>2.4330044549460741E-4</v>
      </c>
      <c r="HJ19" s="12">
        <f>IFERROR(FT19*[1]Figure!$F$10+GO19*[1]Figure!$F$11,0)</f>
        <v>2.4621186572889988E-7</v>
      </c>
      <c r="HK19" s="12">
        <f>IFERROR(FU19*[1]Figure!$F$10+GP19*[1]Figure!$F$11,0)</f>
        <v>4.6013206690920062E-6</v>
      </c>
      <c r="HL19" s="12">
        <f>IFERROR(FV19*[1]Figure!$F$10+GQ19*[1]Figure!$F$11,0)</f>
        <v>1.8125980664435172E-5</v>
      </c>
      <c r="HM19" s="12">
        <f>IFERROR(FW19*[1]Figure!$F$10+GR19*[1]Figure!$F$11,0)</f>
        <v>1.8269745616858146E-5</v>
      </c>
      <c r="HN19" s="12">
        <f>IFERROR(FX19*[1]Figure!$F$10+GS19*[1]Figure!$F$11,0)</f>
        <v>2.8637795884730526E-9</v>
      </c>
      <c r="HO19" s="12">
        <f>IFERROR(FY19*[1]Figure!$F$10+GT19*[1]Figure!$F$11,0)</f>
        <v>2.7024064095591279E-5</v>
      </c>
      <c r="HP19" s="12">
        <f>IFERROR(FZ19*[1]Figure!$F$10+GU19*[1]Figure!$F$11,0)</f>
        <v>8.1189986253657476E-3</v>
      </c>
      <c r="HQ19" s="12">
        <f>IFERROR(GA19*[1]Figure!$F$10+GV19*[1]Figure!$F$11,0)</f>
        <v>2.0742625302602597E-4</v>
      </c>
    </row>
    <row r="20" spans="1:225" x14ac:dyDescent="0.2">
      <c r="A20" s="1"/>
      <c r="B20" s="4"/>
      <c r="C20" s="1" t="str">
        <f t="shared" si="20"/>
        <v>Steam</v>
      </c>
      <c r="D20" s="1" t="str">
        <f t="shared" si="20"/>
        <v>RoW</v>
      </c>
      <c r="E20" s="2">
        <f t="shared" si="20"/>
        <v>1</v>
      </c>
      <c r="F20" s="1"/>
      <c r="G20" s="1">
        <f t="shared" si="20"/>
        <v>1991.4863091135685</v>
      </c>
      <c r="H20" s="1">
        <f t="shared" si="20"/>
        <v>1904.6056451628237</v>
      </c>
      <c r="I20" s="1">
        <f t="shared" si="20"/>
        <v>2173.8637259568659</v>
      </c>
      <c r="J20" s="1">
        <f t="shared" si="20"/>
        <v>3552.0238984922353</v>
      </c>
      <c r="K20" s="1">
        <f t="shared" si="20"/>
        <v>2007.251063738167</v>
      </c>
      <c r="L20" s="1">
        <f t="shared" si="20"/>
        <v>1915.5510147439497</v>
      </c>
      <c r="M20" s="1" t="str">
        <f t="shared" si="20"/>
        <v>g/kWh</v>
      </c>
      <c r="N20" s="1" t="str">
        <f>'[1]Unit factor_selected'!D18</f>
        <v>market for steam, in chemical industry | steam, in chemical industry | Cutoff, U</v>
      </c>
      <c r="O20" s="1">
        <f t="shared" si="21"/>
        <v>1</v>
      </c>
      <c r="P20" s="1" t="str">
        <f t="shared" si="21"/>
        <v>kg</v>
      </c>
      <c r="Q20" s="1">
        <f>'[1]Unit factor_selected'!J18</f>
        <v>0.33323651916325298</v>
      </c>
      <c r="R20" s="1">
        <f>'[1]Unit factor_selected'!K18</f>
        <v>4.62012047945358</v>
      </c>
      <c r="S20" s="1">
        <f>'[1]Unit factor_selected'!L18</f>
        <v>3.2444171257763001E-4</v>
      </c>
      <c r="T20" s="1">
        <f>'[1]Unit factor_selected'!M18</f>
        <v>9.8987790845884799E-2</v>
      </c>
      <c r="U20" s="1">
        <f>'[1]Unit factor_selected'!N18</f>
        <v>2.1815598820046898E-3</v>
      </c>
      <c r="V20" s="1">
        <f>'[1]Unit factor_selected'!O18</f>
        <v>3.8726908500411702E-5</v>
      </c>
      <c r="W20" s="1">
        <f>'[1]Unit factor_selected'!P18</f>
        <v>0.33715126836354598</v>
      </c>
      <c r="X20" s="1">
        <f>'[1]Unit factor_selected'!Q18</f>
        <v>4.3574727938661397E-3</v>
      </c>
      <c r="Y20" s="1">
        <f>'[1]Unit factor_selected'!R18</f>
        <v>0.103739488677668</v>
      </c>
      <c r="Z20" s="1">
        <f>'[1]Unit factor_selected'!S18</f>
        <v>3.1224958805002199E-3</v>
      </c>
      <c r="AA20" s="1">
        <f>'[1]Unit factor_selected'!T18</f>
        <v>3.9492908983761199E-4</v>
      </c>
      <c r="AB20" s="1">
        <f>'[1]Unit factor_selected'!U18</f>
        <v>3.54828366344469E-3</v>
      </c>
      <c r="AC20" s="1">
        <f>'[1]Unit factor_selected'!V18</f>
        <v>2.77407977509435E-6</v>
      </c>
      <c r="AD20" s="1">
        <f>'[1]Unit factor_selected'!W18</f>
        <v>8.0690052713555893E-5</v>
      </c>
      <c r="AE20" s="1">
        <f>'[1]Unit factor_selected'!X18</f>
        <v>4.3905714441412499E-4</v>
      </c>
      <c r="AF20" s="1">
        <f>'[1]Unit factor_selected'!Y18</f>
        <v>4.4981740156765801E-4</v>
      </c>
      <c r="AG20" s="1">
        <f>'[1]Unit factor_selected'!Z18</f>
        <v>6.3138420079125895E-8</v>
      </c>
      <c r="AH20" s="1">
        <f>'[1]Unit factor_selected'!AA18</f>
        <v>8.6862375084263905E-4</v>
      </c>
      <c r="AI20" s="1">
        <f>'[1]Unit factor_selected'!AB18</f>
        <v>1.16515045615961</v>
      </c>
      <c r="AJ20" s="1">
        <f>'[1]Unit factor_selected'!AC18</f>
        <v>4.2192635065266699E-4</v>
      </c>
      <c r="AK20" s="1"/>
      <c r="AL20" s="1">
        <f t="shared" si="22"/>
        <v>0.6636359656102796</v>
      </c>
      <c r="AM20" s="1">
        <f t="shared" si="22"/>
        <v>9.2009066812870195</v>
      </c>
      <c r="AN20" s="1">
        <f t="shared" si="22"/>
        <v>6.4612122870370955E-4</v>
      </c>
      <c r="AO20" s="1">
        <f t="shared" si="22"/>
        <v>0.19713283023897699</v>
      </c>
      <c r="AP20" s="1">
        <f t="shared" si="22"/>
        <v>4.3445466375237511E-3</v>
      </c>
      <c r="AQ20" s="1">
        <f t="shared" si="22"/>
        <v>7.7124108072863784E-5</v>
      </c>
      <c r="AR20" s="1">
        <f t="shared" si="22"/>
        <v>0.67143213504627641</v>
      </c>
      <c r="AS20" s="1">
        <f t="shared" si="22"/>
        <v>8.6778474113192675E-3</v>
      </c>
      <c r="AT20" s="1">
        <f t="shared" si="22"/>
        <v>0.20659577141601784</v>
      </c>
      <c r="AU20" s="1">
        <f t="shared" si="28"/>
        <v>6.2184077962797049E-3</v>
      </c>
      <c r="AV20" s="1">
        <f t="shared" si="28"/>
        <v>7.8649587548228672E-4</v>
      </c>
      <c r="AW20" s="1">
        <f t="shared" si="28"/>
        <v>7.0663583366014368E-3</v>
      </c>
      <c r="AX20" s="1">
        <f t="shared" si="28"/>
        <v>5.5245418924892447E-6</v>
      </c>
      <c r="AY20" s="1">
        <f t="shared" si="28"/>
        <v>1.6069313526069869E-4</v>
      </c>
      <c r="AZ20" s="1">
        <f t="shared" si="28"/>
        <v>8.7437629201922874E-4</v>
      </c>
      <c r="BA20" s="1">
        <f t="shared" si="28"/>
        <v>8.9580519682303113E-4</v>
      </c>
      <c r="BB20" s="1">
        <f t="shared" si="28"/>
        <v>1.2573929916664046E-7</v>
      </c>
      <c r="BC20" s="1">
        <f t="shared" si="28"/>
        <v>1.7298523075739911E-3</v>
      </c>
      <c r="BD20" s="1">
        <f t="shared" si="28"/>
        <v>2.3203811814992923</v>
      </c>
      <c r="BE20" s="1">
        <f t="shared" si="28"/>
        <v>8.4026055077903697E-4</v>
      </c>
      <c r="BF20" s="1"/>
      <c r="BG20" s="1">
        <f t="shared" si="23"/>
        <v>0.63468415557274105</v>
      </c>
      <c r="BH20" s="1">
        <f t="shared" si="23"/>
        <v>8.7995075464996599</v>
      </c>
      <c r="BI20" s="1">
        <f t="shared" si="23"/>
        <v>6.1793351730164844E-4</v>
      </c>
      <c r="BJ20" s="1">
        <f t="shared" si="23"/>
        <v>0.18853270524726906</v>
      </c>
      <c r="BK20" s="1">
        <f t="shared" si="23"/>
        <v>4.1550112665268753E-3</v>
      </c>
      <c r="BL20" s="1">
        <f t="shared" si="23"/>
        <v>7.3759488549588273E-5</v>
      </c>
      <c r="BM20" s="1">
        <f t="shared" si="23"/>
        <v>0.6421402089990158</v>
      </c>
      <c r="BN20" s="1">
        <f t="shared" si="23"/>
        <v>8.2992672818408709E-3</v>
      </c>
      <c r="BO20" s="1">
        <f t="shared" si="23"/>
        <v>0.19758281576179129</v>
      </c>
      <c r="BP20" s="1">
        <f t="shared" si="29"/>
        <v>5.9471232809983803E-3</v>
      </c>
      <c r="BQ20" s="1">
        <f t="shared" si="29"/>
        <v>7.5218417394373174E-4</v>
      </c>
      <c r="BR20" s="1">
        <f t="shared" si="29"/>
        <v>6.7580810960357817E-3</v>
      </c>
      <c r="BS20" s="1">
        <f t="shared" si="29"/>
        <v>5.2835279997767156E-6</v>
      </c>
      <c r="BT20" s="1">
        <f t="shared" si="29"/>
        <v>1.5368272990672437E-4</v>
      </c>
      <c r="BU20" s="1">
        <f t="shared" si="29"/>
        <v>8.3623071580021162E-4</v>
      </c>
      <c r="BV20" s="1">
        <f t="shared" si="29"/>
        <v>8.5672476231823426E-4</v>
      </c>
      <c r="BW20" s="1">
        <f t="shared" si="29"/>
        <v>1.2025379130936496E-7</v>
      </c>
      <c r="BX20" s="1">
        <f t="shared" si="29"/>
        <v>1.6543856993773965E-3</v>
      </c>
      <c r="BY20" s="1">
        <f t="shared" si="29"/>
        <v>2.2191521362656323</v>
      </c>
      <c r="BZ20" s="1">
        <f t="shared" si="29"/>
        <v>8.0360330929601855E-4</v>
      </c>
      <c r="CA20" s="1"/>
      <c r="CB20" s="1">
        <f t="shared" si="24"/>
        <v>0.72441078117312574</v>
      </c>
      <c r="CC20" s="1">
        <f t="shared" si="24"/>
        <v>10.043512319834582</v>
      </c>
      <c r="CD20" s="1">
        <f t="shared" si="24"/>
        <v>7.052920701598334E-4</v>
      </c>
      <c r="CE20" s="1">
        <f t="shared" si="24"/>
        <v>0.2151859678324741</v>
      </c>
      <c r="CF20" s="1">
        <f t="shared" si="24"/>
        <v>4.7424138934927364E-3</v>
      </c>
      <c r="CG20" s="1">
        <f t="shared" si="24"/>
        <v>8.4187021607495617E-5</v>
      </c>
      <c r="CH20" s="1">
        <f t="shared" si="24"/>
        <v>0.73292091245586133</v>
      </c>
      <c r="CI20" s="1">
        <f t="shared" si="24"/>
        <v>9.4725520434295208E-3</v>
      </c>
      <c r="CJ20" s="1">
        <f t="shared" si="24"/>
        <v>0.22551551138569548</v>
      </c>
      <c r="CK20" s="1">
        <f t="shared" si="30"/>
        <v>6.7878805290691735E-3</v>
      </c>
      <c r="CL20" s="1">
        <f t="shared" si="30"/>
        <v>8.5852202272314511E-4</v>
      </c>
      <c r="CM20" s="1">
        <f t="shared" si="30"/>
        <v>7.7134851453677525E-3</v>
      </c>
      <c r="CN20" s="1">
        <f t="shared" si="30"/>
        <v>6.0304713959881891E-6</v>
      </c>
      <c r="CO20" s="1">
        <f t="shared" si="30"/>
        <v>1.7540917863954656E-4</v>
      </c>
      <c r="CP20" s="1">
        <f t="shared" si="30"/>
        <v>9.5445039986407157E-4</v>
      </c>
      <c r="CQ20" s="1">
        <f t="shared" si="30"/>
        <v>9.7784173257210488E-4</v>
      </c>
      <c r="CR20" s="1">
        <f t="shared" si="30"/>
        <v>1.3725432112423842E-7</v>
      </c>
      <c r="CS20" s="1">
        <f t="shared" si="30"/>
        <v>1.8882696634614077E-3</v>
      </c>
      <c r="CT20" s="1">
        <f t="shared" si="30"/>
        <v>2.532878311927472</v>
      </c>
      <c r="CU20" s="1">
        <f t="shared" si="30"/>
        <v>9.1721038870918984E-4</v>
      </c>
      <c r="CW20" s="12">
        <f t="shared" si="25"/>
        <v>1.1836640799182403</v>
      </c>
      <c r="CX20" s="12">
        <f t="shared" si="25"/>
        <v>16.410778356932521</v>
      </c>
      <c r="CY20" s="12">
        <f t="shared" si="25"/>
        <v>1.1524247167434907E-3</v>
      </c>
      <c r="CZ20" s="12">
        <f t="shared" si="25"/>
        <v>0.35160699874353374</v>
      </c>
      <c r="DA20" s="12">
        <f t="shared" si="25"/>
        <v>7.748952836872559E-3</v>
      </c>
      <c r="DB20" s="12">
        <f t="shared" si="25"/>
        <v>1.3755890450818447E-4</v>
      </c>
      <c r="DC20" s="12">
        <f t="shared" si="25"/>
        <v>1.1975693626342845</v>
      </c>
      <c r="DD20" s="12">
        <f t="shared" si="25"/>
        <v>1.5477847500842259E-2</v>
      </c>
      <c r="DE20" s="12">
        <f t="shared" si="25"/>
        <v>0.36848514300044138</v>
      </c>
      <c r="DF20" s="12">
        <f t="shared" si="31"/>
        <v>1.1091179990480336E-2</v>
      </c>
      <c r="DG20" s="12">
        <f t="shared" si="31"/>
        <v>1.4027975653129849E-3</v>
      </c>
      <c r="DH20" s="12">
        <f t="shared" si="31"/>
        <v>1.2603588371185118E-2</v>
      </c>
      <c r="DI20" s="12">
        <f t="shared" si="31"/>
        <v>9.8535976574590964E-6</v>
      </c>
      <c r="DJ20" s="12">
        <f t="shared" si="31"/>
        <v>2.8661299560914878E-4</v>
      </c>
      <c r="DK20" s="12">
        <f t="shared" si="31"/>
        <v>1.5595414697627287E-3</v>
      </c>
      <c r="DL20" s="12">
        <f t="shared" si="31"/>
        <v>1.5977621603260001E-3</v>
      </c>
      <c r="DM20" s="12">
        <f t="shared" si="31"/>
        <v>2.2426917703409719E-7</v>
      </c>
      <c r="DN20" s="12">
        <f t="shared" si="31"/>
        <v>3.085372321791019E-3</v>
      </c>
      <c r="DO20" s="12">
        <f t="shared" si="31"/>
        <v>4.1386422656180644</v>
      </c>
      <c r="DP20" s="12">
        <f t="shared" si="31"/>
        <v>1.4986924809218881E-3</v>
      </c>
      <c r="DR20" s="12">
        <f t="shared" si="26"/>
        <v>0.66888935756684353</v>
      </c>
      <c r="DS20" s="12">
        <f t="shared" si="26"/>
        <v>9.2737417469816883</v>
      </c>
      <c r="DT20" s="12">
        <f t="shared" si="26"/>
        <v>6.5123597269248039E-4</v>
      </c>
      <c r="DU20" s="12">
        <f t="shared" si="26"/>
        <v>0.19869334847249343</v>
      </c>
      <c r="DV20" s="12">
        <f t="shared" si="26"/>
        <v>4.3789383937624235E-3</v>
      </c>
      <c r="DW20" s="12">
        <f t="shared" si="26"/>
        <v>7.7734628282742047E-5</v>
      </c>
      <c r="DX20" s="12">
        <f t="shared" si="26"/>
        <v>0.67674724206339987</v>
      </c>
      <c r="DY20" s="12">
        <f t="shared" si="26"/>
        <v>8.7465419006979312E-3</v>
      </c>
      <c r="DZ20" s="12">
        <f t="shared" si="26"/>
        <v>0.20823119899990261</v>
      </c>
      <c r="EA20" s="12">
        <f t="shared" si="32"/>
        <v>6.2676331776521108E-3</v>
      </c>
      <c r="EB20" s="12">
        <f t="shared" si="32"/>
        <v>7.9272183567769276E-4</v>
      </c>
      <c r="EC20" s="12">
        <f t="shared" si="32"/>
        <v>7.1222961578941138E-3</v>
      </c>
      <c r="ED20" s="12">
        <f t="shared" si="32"/>
        <v>5.5682745794526687E-6</v>
      </c>
      <c r="EE20" s="12">
        <f t="shared" si="32"/>
        <v>1.6196519414237383E-4</v>
      </c>
      <c r="EF20" s="12">
        <f t="shared" si="32"/>
        <v>8.8129792016709439E-4</v>
      </c>
      <c r="EG20" s="12">
        <f t="shared" si="32"/>
        <v>9.0289645778461971E-4</v>
      </c>
      <c r="EH20" s="12">
        <f t="shared" si="32"/>
        <v>1.2673466086657269E-7</v>
      </c>
      <c r="EI20" s="12">
        <f t="shared" si="32"/>
        <v>1.7435459478671235E-3</v>
      </c>
      <c r="EJ20" s="12">
        <f t="shared" si="32"/>
        <v>2.3387494925413876</v>
      </c>
      <c r="EK20" s="12">
        <f t="shared" si="32"/>
        <v>8.4691211616672859E-4</v>
      </c>
      <c r="EM20" s="12">
        <f t="shared" si="27"/>
        <v>0.63833155243291095</v>
      </c>
      <c r="EN20" s="12">
        <f t="shared" si="27"/>
        <v>8.8500764726566086</v>
      </c>
      <c r="EO20" s="12">
        <f t="shared" si="27"/>
        <v>6.2148465175334406E-4</v>
      </c>
      <c r="EP20" s="12">
        <f t="shared" si="27"/>
        <v>0.18961616320209648</v>
      </c>
      <c r="EQ20" s="12">
        <f t="shared" si="27"/>
        <v>4.1788892456987754E-3</v>
      </c>
      <c r="ER20" s="12">
        <f t="shared" si="27"/>
        <v>7.4183368875859739E-5</v>
      </c>
      <c r="ES20" s="12">
        <f t="shared" si="27"/>
        <v>0.64583045423600027</v>
      </c>
      <c r="ET20" s="12">
        <f t="shared" si="27"/>
        <v>8.3469614320094386E-3</v>
      </c>
      <c r="EU20" s="12">
        <f t="shared" si="27"/>
        <v>0.19871828280552542</v>
      </c>
      <c r="EV20" s="12">
        <f t="shared" si="33"/>
        <v>5.9813001524259991E-3</v>
      </c>
      <c r="EW20" s="12">
        <f t="shared" si="33"/>
        <v>7.5650681879034217E-4</v>
      </c>
      <c r="EX20" s="12">
        <f t="shared" si="33"/>
        <v>6.7969183721108559E-3</v>
      </c>
      <c r="EY20" s="12">
        <f t="shared" si="33"/>
        <v>5.3138913281626506E-6</v>
      </c>
      <c r="EZ20" s="12">
        <f t="shared" si="33"/>
        <v>1.5456591235519479E-4</v>
      </c>
      <c r="FA20" s="12">
        <f t="shared" si="33"/>
        <v>8.4103635851305808E-4</v>
      </c>
      <c r="FB20" s="12">
        <f t="shared" si="33"/>
        <v>8.6164818002241409E-4</v>
      </c>
      <c r="FC20" s="12">
        <f t="shared" si="33"/>
        <v>1.2094486465189938E-7</v>
      </c>
      <c r="FD20" s="12">
        <f t="shared" si="33"/>
        <v>1.663893107357313E-3</v>
      </c>
      <c r="FE20" s="12">
        <f t="shared" si="33"/>
        <v>2.2319051386259168</v>
      </c>
      <c r="FF20" s="12">
        <f t="shared" si="33"/>
        <v>8.0822144913992786E-4</v>
      </c>
      <c r="FH20" s="12">
        <f>IFERROR(AL20*[1]Figure!$C$8+BG20*[1]Figure!$D$8+CB20*[1]Figure!$E$8,0)</f>
        <v>0.64113132492492808</v>
      </c>
      <c r="FI20" s="12">
        <f>IFERROR(AM20*[1]Figure!$C$8+BH20*[1]Figure!$D$8+CC20*[1]Figure!$E$8,0)</f>
        <v>8.888893605486647</v>
      </c>
      <c r="FJ20" s="12">
        <f>IFERROR(AN20*[1]Figure!$C$8+BI20*[1]Figure!$D$8+CD20*[1]Figure!$E$8,0)</f>
        <v>6.2421053241137837E-4</v>
      </c>
      <c r="FK20" s="12">
        <f>IFERROR(AO20*[1]Figure!$C$8+BJ20*[1]Figure!$D$8+CE20*[1]Figure!$E$8,0)</f>
        <v>0.19044783463640313</v>
      </c>
      <c r="FL20" s="12">
        <f>IFERROR(AP20*[1]Figure!$C$8+BK20*[1]Figure!$D$8+CF20*[1]Figure!$E$8,0)</f>
        <v>4.1972181832433805E-3</v>
      </c>
      <c r="FM20" s="12">
        <f>IFERROR(AQ20*[1]Figure!$C$8+BL20*[1]Figure!$D$8+CG20*[1]Figure!$E$8,0)</f>
        <v>7.4508742977691603E-5</v>
      </c>
      <c r="FN20" s="12">
        <f>IFERROR(AR20*[1]Figure!$C$8+BM20*[1]Figure!$D$8+CH20*[1]Figure!$E$8,0)</f>
        <v>0.64866311750226879</v>
      </c>
      <c r="FO20" s="12">
        <f>IFERROR(AS20*[1]Figure!$C$8+BN20*[1]Figure!$D$8+CI20*[1]Figure!$E$8,0)</f>
        <v>8.3835718626237461E-3</v>
      </c>
      <c r="FP20" s="12">
        <f>IFERROR(AT20*[1]Figure!$C$8+BO20*[1]Figure!$D$8+CJ20*[1]Figure!$E$8,0)</f>
        <v>0.19958987685369564</v>
      </c>
      <c r="FQ20" s="12">
        <f>IFERROR(AU20*[1]Figure!$C$8+BP20*[1]Figure!$D$8+CK20*[1]Figure!$E$8,0)</f>
        <v>6.0075346062446067E-3</v>
      </c>
      <c r="FR20" s="12">
        <f>IFERROR(AV20*[1]Figure!$C$8+BQ20*[1]Figure!$D$8+CL20*[1]Figure!$E$8,0)</f>
        <v>7.5982491731328065E-4</v>
      </c>
      <c r="FS20" s="12">
        <f>IFERROR(AW20*[1]Figure!$C$8+BR20*[1]Figure!$D$8+CM20*[1]Figure!$E$8,0)</f>
        <v>6.8267301917149361E-3</v>
      </c>
      <c r="FT20" s="12">
        <f>IFERROR(AX20*[1]Figure!$C$8+BS20*[1]Figure!$D$8+CN20*[1]Figure!$E$8,0)</f>
        <v>5.3371984742835871E-6</v>
      </c>
      <c r="FU20" s="12">
        <f>IFERROR(AY20*[1]Figure!$C$8+BT20*[1]Figure!$D$8+CO20*[1]Figure!$E$8,0)</f>
        <v>1.5524385062718878E-4</v>
      </c>
      <c r="FV20" s="12">
        <f>IFERROR(AZ20*[1]Figure!$C$8+BU20*[1]Figure!$D$8+CP20*[1]Figure!$E$8,0)</f>
        <v>8.447252102584818E-4</v>
      </c>
      <c r="FW20" s="12">
        <f>IFERROR(BA20*[1]Figure!$C$8+BV20*[1]Figure!$D$8+CQ20*[1]Figure!$E$8,0)</f>
        <v>8.6542743684127083E-4</v>
      </c>
      <c r="FX20" s="12">
        <f>IFERROR(BB20*[1]Figure!$C$8+BW20*[1]Figure!$D$8+CR20*[1]Figure!$E$8,0)</f>
        <v>1.2147533835919544E-7</v>
      </c>
      <c r="FY20" s="12">
        <f>IFERROR(BC20*[1]Figure!$C$8+BX20*[1]Figure!$D$8+CS20*[1]Figure!$E$8,0)</f>
        <v>1.6711910736475282E-3</v>
      </c>
      <c r="FZ20" s="12">
        <f>IFERROR(BD20*[1]Figure!$C$8+BY20*[1]Figure!$D$8+CT20*[1]Figure!$E$8,0)</f>
        <v>2.2416944504468668</v>
      </c>
      <c r="GA20" s="12">
        <f>IFERROR(BE20*[1]Figure!$C$8+BZ20*[1]Figure!$D$8+CU20*[1]Figure!$E$8,0)</f>
        <v>8.1176637210689652E-4</v>
      </c>
      <c r="GC20" s="12">
        <f>IFERROR(CW20*[1]Figure!$F$8+DR20*[1]Figure!$G$8+EM20*[1]Figure!$H$8,0)</f>
        <v>0.7828575258621423</v>
      </c>
      <c r="GD20" s="12">
        <f>IFERROR(CX20*[1]Figure!$F$8+DS20*[1]Figure!$G$8+EN20*[1]Figure!$H$8,0)</f>
        <v>10.853840679922968</v>
      </c>
      <c r="GE20" s="12">
        <f>IFERROR(CY20*[1]Figure!$F$8+DT20*[1]Figure!$G$8+EO20*[1]Figure!$H$8,0)</f>
        <v>7.6219628338684245E-4</v>
      </c>
      <c r="GF20" s="12">
        <f>IFERROR(CZ20*[1]Figure!$F$8+DU20*[1]Figure!$G$8+EP20*[1]Figure!$H$8,0)</f>
        <v>0.23254755279148895</v>
      </c>
      <c r="GG20" s="12">
        <f>IFERROR(DA20*[1]Figure!$F$8+DV20*[1]Figure!$G$8+EQ20*[1]Figure!$H$8,0)</f>
        <v>5.12504024479268E-3</v>
      </c>
      <c r="GH20" s="12">
        <f>IFERROR(DB20*[1]Figure!$F$8+DW20*[1]Figure!$G$8+ER20*[1]Figure!$H$8,0)</f>
        <v>9.0979379598156291E-5</v>
      </c>
      <c r="GI20" s="12">
        <f>IFERROR(DC20*[1]Figure!$F$8+DX20*[1]Figure!$G$8+ES20*[1]Figure!$H$8,0)</f>
        <v>0.79205426960741832</v>
      </c>
      <c r="GJ20" s="12">
        <f>IFERROR(DD20*[1]Figure!$F$8+DY20*[1]Figure!$G$8+ET20*[1]Figure!$H$8,0)</f>
        <v>1.0236814317300119E-2</v>
      </c>
      <c r="GK20" s="12">
        <f>IFERROR(DE20*[1]Figure!$F$8+DZ20*[1]Figure!$G$8+EU20*[1]Figure!$H$8,0)</f>
        <v>0.24371050221124305</v>
      </c>
      <c r="GL20" s="12">
        <f>IFERROR(DF20*[1]Figure!$F$8+EA20*[1]Figure!$G$8+EV20*[1]Figure!$H$8,0)</f>
        <v>7.3355387508581716E-3</v>
      </c>
      <c r="GM20" s="12">
        <f>IFERROR(DG20*[1]Figure!$F$8+EB20*[1]Figure!$G$8+EW20*[1]Figure!$H$8,0)</f>
        <v>9.2778909987892527E-4</v>
      </c>
      <c r="GN20" s="12">
        <f>IFERROR(DH20*[1]Figure!$F$8+EC20*[1]Figure!$G$8+EX20*[1]Figure!$H$8,0)</f>
        <v>8.3358227867592165E-3</v>
      </c>
      <c r="GO20" s="12">
        <f>IFERROR(DI20*[1]Figure!$F$8+ED20*[1]Figure!$G$8+EY20*[1]Figure!$H$8,0)</f>
        <v>6.5170205076192391E-6</v>
      </c>
      <c r="GP20" s="12">
        <f>IFERROR(DJ20*[1]Figure!$F$8+EE20*[1]Figure!$G$8+EZ20*[1]Figure!$H$8,0)</f>
        <v>1.8956150180549007E-4</v>
      </c>
      <c r="GQ20" s="12">
        <f>IFERROR(DK20*[1]Figure!$F$8+EF20*[1]Figure!$G$8+FA20*[1]Figure!$H$8,0)</f>
        <v>1.0314571483677959E-3</v>
      </c>
      <c r="GR20" s="12">
        <f>IFERROR(DL20*[1]Figure!$F$8+EG20*[1]Figure!$G$8+FB20*[1]Figure!$H$8,0)</f>
        <v>1.0567357352225832E-3</v>
      </c>
      <c r="GS20" s="12">
        <f>IFERROR(DM20*[1]Figure!$F$8+EH20*[1]Figure!$G$8+FC20*[1]Figure!$H$8,0)</f>
        <v>1.483282428171508E-7</v>
      </c>
      <c r="GT20" s="12">
        <f>IFERROR(DN20*[1]Figure!$F$8+EI20*[1]Figure!$G$8+FD20*[1]Figure!$H$8,0)</f>
        <v>2.0406186038590362E-3</v>
      </c>
      <c r="GU20" s="12">
        <f>IFERROR(DO20*[1]Figure!$F$8+EJ20*[1]Figure!$G$8+FE20*[1]Figure!$H$8,0)</f>
        <v>2.7372354196251734</v>
      </c>
      <c r="GV20" s="12">
        <f>IFERROR(DP20*[1]Figure!$F$8+EK20*[1]Figure!$G$8+FF20*[1]Figure!$H$8,0)</f>
        <v>9.9121254716434963E-4</v>
      </c>
      <c r="GX20" s="12">
        <f>IFERROR(FH20*[1]Figure!$F$10+GC20*[1]Figure!$F$11,0)</f>
        <v>0.64944658629258822</v>
      </c>
      <c r="GY20" s="12">
        <f>IFERROR(FI20*[1]Figure!$F$10+GD20*[1]Figure!$F$11,0)</f>
        <v>9.0041796174555682</v>
      </c>
      <c r="GZ20" s="12">
        <f>IFERROR(FJ20*[1]Figure!$F$10+GE20*[1]Figure!$F$11,0)</f>
        <v>6.323063366930593E-4</v>
      </c>
      <c r="HA20" s="12">
        <f>IFERROR(FK20*[1]Figure!$F$10+GF20*[1]Figure!$F$11,0)</f>
        <v>0.19291788010188099</v>
      </c>
      <c r="HB20" s="12">
        <f>IFERROR(FL20*[1]Figure!$F$10+GG20*[1]Figure!$F$11,0)</f>
        <v>4.2516547157507439E-3</v>
      </c>
      <c r="HC20" s="12">
        <f>IFERROR(FM20*[1]Figure!$F$10+GH20*[1]Figure!$F$11,0)</f>
        <v>7.5475096746333104E-5</v>
      </c>
      <c r="HD20" s="12">
        <f>IFERROR(FN20*[1]Figure!$F$10+GI20*[1]Figure!$F$11,0)</f>
        <v>0.65707606373013283</v>
      </c>
      <c r="HE20" s="12">
        <f>IFERROR(FO20*[1]Figure!$F$10+GJ20*[1]Figure!$F$11,0)</f>
        <v>8.4923040186144737E-3</v>
      </c>
      <c r="HF20" s="12">
        <f>IFERROR(FP20*[1]Figure!$F$10+GK20*[1]Figure!$F$11,0)</f>
        <v>0.20217849158496295</v>
      </c>
      <c r="HG20" s="12">
        <f>IFERROR(FQ20*[1]Figure!$F$10+GL20*[1]Figure!$F$11,0)</f>
        <v>6.0854503443845843E-3</v>
      </c>
      <c r="HH20" s="12">
        <f>IFERROR(FR20*[1]Figure!$F$10+GM20*[1]Figure!$F$11,0)</f>
        <v>7.6967959534178054E-4</v>
      </c>
      <c r="HI20" s="12">
        <f>IFERROR(FS20*[1]Figure!$F$10+GN20*[1]Figure!$F$11,0)</f>
        <v>6.9152706258253016E-3</v>
      </c>
      <c r="HJ20" s="12">
        <f>IFERROR(FT20*[1]Figure!$F$10+GO20*[1]Figure!$F$11,0)</f>
        <v>5.4064201743618704E-6</v>
      </c>
      <c r="HK20" s="12">
        <f>IFERROR(FU20*[1]Figure!$F$10+GP20*[1]Figure!$F$11,0)</f>
        <v>1.5725731205623101E-4</v>
      </c>
      <c r="HL20" s="12">
        <f>IFERROR(FV20*[1]Figure!$F$10+GQ20*[1]Figure!$F$11,0)</f>
        <v>8.5568101702392639E-4</v>
      </c>
      <c r="HM20" s="12">
        <f>IFERROR(FW20*[1]Figure!$F$10+GR20*[1]Figure!$F$11,0)</f>
        <v>8.7665174464267499E-4</v>
      </c>
      <c r="HN20" s="12">
        <f>IFERROR(FX20*[1]Figure!$F$10+GS20*[1]Figure!$F$11,0)</f>
        <v>1.230508333458114E-7</v>
      </c>
      <c r="HO20" s="12">
        <f>IFERROR(FY20*[1]Figure!$F$10+GT20*[1]Figure!$F$11,0)</f>
        <v>1.6928658694848819E-3</v>
      </c>
      <c r="HP20" s="12">
        <f>IFERROR(FZ20*[1]Figure!$F$10+GU20*[1]Figure!$F$11,0)</f>
        <v>2.2707684865097306</v>
      </c>
      <c r="HQ20" s="12">
        <f>IFERROR(GA20*[1]Figure!$F$10+GV20*[1]Figure!$F$11,0)</f>
        <v>8.222947136355788E-4</v>
      </c>
    </row>
    <row r="21" spans="1:225" x14ac:dyDescent="0.2">
      <c r="A21" s="1"/>
      <c r="B21" s="4"/>
      <c r="C21" s="1" t="str">
        <f t="shared" ref="C21:M26" si="34">C44</f>
        <v>MnSO4</v>
      </c>
      <c r="D21" s="1" t="str">
        <f t="shared" si="34"/>
        <v>GLO</v>
      </c>
      <c r="E21" s="2">
        <f t="shared" si="34"/>
        <v>1</v>
      </c>
      <c r="F21" s="1"/>
      <c r="G21" s="1">
        <f t="shared" si="34"/>
        <v>564.6426397551985</v>
      </c>
      <c r="H21" s="1" t="str">
        <f t="shared" si="34"/>
        <v>-</v>
      </c>
      <c r="I21" s="1">
        <f t="shared" si="34"/>
        <v>958.65998325106625</v>
      </c>
      <c r="J21" s="1">
        <f t="shared" si="34"/>
        <v>549.46629657596759</v>
      </c>
      <c r="K21" s="1">
        <f t="shared" si="34"/>
        <v>562.23628489443729</v>
      </c>
      <c r="L21" s="1" t="str">
        <f t="shared" si="34"/>
        <v>-</v>
      </c>
      <c r="M21" s="1" t="str">
        <f t="shared" si="34"/>
        <v>g/kWh</v>
      </c>
      <c r="N21" s="1" t="str">
        <f>'[1]Unit factor_selected'!D20</f>
        <v>market for manganese sulfate | manganese sulfate | Cutoff</v>
      </c>
      <c r="O21" s="1">
        <f t="shared" ref="O21:P26" si="35">O44</f>
        <v>1</v>
      </c>
      <c r="P21" s="1" t="str">
        <f t="shared" si="35"/>
        <v>kg</v>
      </c>
      <c r="Q21" s="1">
        <f>'[1]Unit factor_selected'!J20</f>
        <v>0.80285103681439596</v>
      </c>
      <c r="R21" s="1">
        <f>'[1]Unit factor_selected'!K20</f>
        <v>14.185023018399001</v>
      </c>
      <c r="S21" s="1">
        <f>'[1]Unit factor_selected'!L20</f>
        <v>6.7858701619119104E-3</v>
      </c>
      <c r="T21" s="1">
        <f>'[1]Unit factor_selected'!M20</f>
        <v>0.24664130809425699</v>
      </c>
      <c r="U21" s="1">
        <f>'[1]Unit factor_selected'!N20</f>
        <v>8.1306422120416597E-2</v>
      </c>
      <c r="V21" s="1">
        <f>'[1]Unit factor_selected'!O20</f>
        <v>3.4010999268994598E-4</v>
      </c>
      <c r="W21" s="1">
        <f>'[1]Unit factor_selected'!P20</f>
        <v>0.81427485602142002</v>
      </c>
      <c r="X21" s="1">
        <f>'[1]Unit factor_selected'!Q20</f>
        <v>7.4468406673890195E-2</v>
      </c>
      <c r="Y21" s="1">
        <f>'[1]Unit factor_selected'!R20</f>
        <v>1.84931334433592</v>
      </c>
      <c r="Z21" s="1">
        <f>'[1]Unit factor_selected'!S20</f>
        <v>9.6727791363115906E-2</v>
      </c>
      <c r="AA21" s="1">
        <f>'[1]Unit factor_selected'!T20</f>
        <v>-8.7991265338936903E-4</v>
      </c>
      <c r="AB21" s="1">
        <f>'[1]Unit factor_selected'!U20</f>
        <v>0.10800364759834501</v>
      </c>
      <c r="AC21" s="1">
        <f>'[1]Unit factor_selected'!V20</f>
        <v>2.3279400069267501E-5</v>
      </c>
      <c r="AD21" s="1">
        <f>'[1]Unit factor_selected'!W20</f>
        <v>5.1418949215267302E-2</v>
      </c>
      <c r="AE21" s="1">
        <f>'[1]Unit factor_selected'!X20</f>
        <v>2.5048857592025299E-3</v>
      </c>
      <c r="AF21" s="1">
        <f>'[1]Unit factor_selected'!Y20</f>
        <v>2.5466823477162202E-3</v>
      </c>
      <c r="AG21" s="1">
        <f>'[1]Unit factor_selected'!Z20</f>
        <v>3.4717710193116898E-7</v>
      </c>
      <c r="AH21" s="1">
        <f>'[1]Unit factor_selected'!AA20</f>
        <v>2.12627684146647E-2</v>
      </c>
      <c r="AI21" s="1">
        <f>'[1]Unit factor_selected'!AB20</f>
        <v>7.2801115997160899</v>
      </c>
      <c r="AJ21" s="1">
        <f>'[1]Unit factor_selected'!AC20</f>
        <v>9.8176194405132904E-3</v>
      </c>
      <c r="AK21" s="1"/>
      <c r="AL21" s="1">
        <f t="shared" si="22"/>
        <v>0.45332392875707855</v>
      </c>
      <c r="AM21" s="1">
        <f t="shared" si="22"/>
        <v>8.0094688420970641</v>
      </c>
      <c r="AN21" s="1">
        <f t="shared" si="22"/>
        <v>3.8315916412579769E-3</v>
      </c>
      <c r="AO21" s="1">
        <f t="shared" si="22"/>
        <v>0.13926419927501646</v>
      </c>
      <c r="AP21" s="1">
        <f t="shared" si="22"/>
        <v>4.5909072815122486E-2</v>
      </c>
      <c r="AQ21" s="1">
        <f t="shared" si="22"/>
        <v>1.9204060407957235E-4</v>
      </c>
      <c r="AR21" s="1">
        <f t="shared" si="22"/>
        <v>0.45977430419021875</v>
      </c>
      <c r="AS21" s="1">
        <f t="shared" si="22"/>
        <v>4.2048037722709E-2</v>
      </c>
      <c r="AT21" s="1">
        <f t="shared" si="22"/>
        <v>1.0442011684803481</v>
      </c>
      <c r="AU21" s="1">
        <f t="shared" si="28"/>
        <v>5.4616635452959854E-2</v>
      </c>
      <c r="AV21" s="1">
        <f t="shared" si="28"/>
        <v>-4.9683620336377435E-4</v>
      </c>
      <c r="AW21" s="1">
        <f t="shared" si="28"/>
        <v>6.0983464683119722E-2</v>
      </c>
      <c r="AX21" s="1">
        <f t="shared" si="28"/>
        <v>1.3144541907028552E-5</v>
      </c>
      <c r="AY21" s="1">
        <f t="shared" si="28"/>
        <v>2.903333121834702E-2</v>
      </c>
      <c r="AZ21" s="1">
        <f t="shared" si="28"/>
        <v>1.414365307361321E-3</v>
      </c>
      <c r="BA21" s="1">
        <f t="shared" si="28"/>
        <v>1.4379654434324527E-3</v>
      </c>
      <c r="BB21" s="1">
        <f t="shared" si="28"/>
        <v>1.9603099529697486E-7</v>
      </c>
      <c r="BC21" s="1">
        <f t="shared" si="28"/>
        <v>1.2005865686159732E-2</v>
      </c>
      <c r="BD21" s="1">
        <f t="shared" si="28"/>
        <v>4.1106614313761334</v>
      </c>
      <c r="BE21" s="1">
        <f t="shared" si="28"/>
        <v>5.5434465570033788E-3</v>
      </c>
      <c r="BF21" s="1"/>
      <c r="BG21" s="1">
        <f t="shared" si="23"/>
        <v>0</v>
      </c>
      <c r="BH21" s="1">
        <f t="shared" si="23"/>
        <v>0</v>
      </c>
      <c r="BI21" s="1">
        <f t="shared" si="23"/>
        <v>0</v>
      </c>
      <c r="BJ21" s="1">
        <f t="shared" si="23"/>
        <v>0</v>
      </c>
      <c r="BK21" s="1">
        <f t="shared" si="23"/>
        <v>0</v>
      </c>
      <c r="BL21" s="1">
        <f t="shared" si="23"/>
        <v>0</v>
      </c>
      <c r="BM21" s="1">
        <f t="shared" si="23"/>
        <v>0</v>
      </c>
      <c r="BN21" s="1">
        <f t="shared" si="23"/>
        <v>0</v>
      </c>
      <c r="BO21" s="1">
        <f t="shared" si="23"/>
        <v>0</v>
      </c>
      <c r="BP21" s="1">
        <f t="shared" si="29"/>
        <v>0</v>
      </c>
      <c r="BQ21" s="1">
        <f t="shared" si="29"/>
        <v>0</v>
      </c>
      <c r="BR21" s="1">
        <f t="shared" si="29"/>
        <v>0</v>
      </c>
      <c r="BS21" s="1">
        <f t="shared" si="29"/>
        <v>0</v>
      </c>
      <c r="BT21" s="1">
        <f t="shared" si="29"/>
        <v>0</v>
      </c>
      <c r="BU21" s="1">
        <f t="shared" si="29"/>
        <v>0</v>
      </c>
      <c r="BV21" s="1">
        <f t="shared" si="29"/>
        <v>0</v>
      </c>
      <c r="BW21" s="1">
        <f t="shared" si="29"/>
        <v>0</v>
      </c>
      <c r="BX21" s="1">
        <f t="shared" si="29"/>
        <v>0</v>
      </c>
      <c r="BY21" s="1">
        <f t="shared" si="29"/>
        <v>0</v>
      </c>
      <c r="BZ21" s="1">
        <f t="shared" si="29"/>
        <v>0</v>
      </c>
      <c r="CA21" s="1"/>
      <c r="CB21" s="1">
        <f t="shared" si="24"/>
        <v>0.76966116150559005</v>
      </c>
      <c r="CC21" s="1">
        <f t="shared" si="24"/>
        <v>13.598613929234375</v>
      </c>
      <c r="CD21" s="1">
        <f t="shared" si="24"/>
        <v>6.505342175762382E-3</v>
      </c>
      <c r="CE21" s="1">
        <f t="shared" si="24"/>
        <v>0.23644515228666149</v>
      </c>
      <c r="CF21" s="1">
        <f t="shared" si="24"/>
        <v>7.79452132681627E-2</v>
      </c>
      <c r="CG21" s="1">
        <f t="shared" si="24"/>
        <v>3.2604983989566389E-4</v>
      </c>
      <c r="CH21" s="1">
        <f t="shared" si="24"/>
        <v>0.78061271983525893</v>
      </c>
      <c r="CI21" s="1">
        <f t="shared" si="24"/>
        <v>7.1389881494725166E-2</v>
      </c>
      <c r="CJ21" s="1">
        <f t="shared" si="24"/>
        <v>1.7728626997070465</v>
      </c>
      <c r="CK21" s="1">
        <f t="shared" si="30"/>
        <v>9.2729062848077332E-2</v>
      </c>
      <c r="CL21" s="1">
        <f t="shared" si="30"/>
        <v>-8.4353704956065376E-4</v>
      </c>
      <c r="CM21" s="1">
        <f t="shared" si="30"/>
        <v>0.10353877499768349</v>
      </c>
      <c r="CN21" s="1">
        <f t="shared" si="30"/>
        <v>2.2317029280498853E-5</v>
      </c>
      <c r="CO21" s="1">
        <f t="shared" si="30"/>
        <v>4.9293288993495582E-2</v>
      </c>
      <c r="CP21" s="1">
        <f t="shared" si="30"/>
        <v>2.4013337399629319E-3</v>
      </c>
      <c r="CQ21" s="1">
        <f t="shared" si="30"/>
        <v>2.4414024568074179E-3</v>
      </c>
      <c r="CR21" s="1">
        <f t="shared" si="30"/>
        <v>3.328247947224882E-7</v>
      </c>
      <c r="CS21" s="1">
        <f t="shared" si="30"/>
        <v>2.0383765212273763E-2</v>
      </c>
      <c r="CT21" s="1">
        <f t="shared" si="30"/>
        <v>6.97915166424972</v>
      </c>
      <c r="CU21" s="1">
        <f t="shared" si="30"/>
        <v>9.4117588884078136E-3</v>
      </c>
      <c r="CW21" s="12">
        <f t="shared" si="25"/>
        <v>0.44113958590058194</v>
      </c>
      <c r="CX21" s="12">
        <f t="shared" si="25"/>
        <v>7.7941920647645517</v>
      </c>
      <c r="CY21" s="12">
        <f t="shared" si="25"/>
        <v>3.7286069469110988E-3</v>
      </c>
      <c r="CZ21" s="12">
        <f t="shared" si="25"/>
        <v>0.13552108614120362</v>
      </c>
      <c r="DA21" s="12">
        <f t="shared" si="25"/>
        <v>4.4675138650347633E-2</v>
      </c>
      <c r="DB21" s="12">
        <f t="shared" si="25"/>
        <v>1.8687897811182403E-4</v>
      </c>
      <c r="DC21" s="12">
        <f t="shared" si="25"/>
        <v>0.44741658953301888</v>
      </c>
      <c r="DD21" s="12">
        <f t="shared" si="25"/>
        <v>4.0917879627015513E-2</v>
      </c>
      <c r="DE21" s="12">
        <f t="shared" si="25"/>
        <v>1.016135354520775</v>
      </c>
      <c r="DF21" s="12">
        <f t="shared" si="31"/>
        <v>5.3148661296264159E-2</v>
      </c>
      <c r="DG21" s="12">
        <f t="shared" si="31"/>
        <v>-4.8348234696818962E-4</v>
      </c>
      <c r="DH21" s="12">
        <f t="shared" si="31"/>
        <v>5.9344364262558527E-2</v>
      </c>
      <c r="DI21" s="12">
        <f t="shared" si="31"/>
        <v>1.2791245742570737E-5</v>
      </c>
      <c r="DJ21" s="12">
        <f t="shared" si="31"/>
        <v>2.8252979599140679E-2</v>
      </c>
      <c r="DK21" s="12">
        <f t="shared" si="31"/>
        <v>1.376350301454895E-3</v>
      </c>
      <c r="DL21" s="12">
        <f t="shared" si="31"/>
        <v>1.3993161181550221E-3</v>
      </c>
      <c r="DM21" s="12">
        <f t="shared" si="31"/>
        <v>1.9076211645409661E-7</v>
      </c>
      <c r="DN21" s="12">
        <f t="shared" si="31"/>
        <v>1.168317461575827E-2</v>
      </c>
      <c r="DO21" s="12">
        <f t="shared" si="31"/>
        <v>4.0001759593557429</v>
      </c>
      <c r="DP21" s="12">
        <f t="shared" si="31"/>
        <v>5.3944509951710604E-3</v>
      </c>
      <c r="DR21" s="12">
        <f t="shared" si="26"/>
        <v>0.45139198426217314</v>
      </c>
      <c r="DS21" s="12">
        <f t="shared" si="26"/>
        <v>7.9753346430067316</v>
      </c>
      <c r="DT21" s="12">
        <f t="shared" si="26"/>
        <v>3.8152624296093666E-3</v>
      </c>
      <c r="DU21" s="12">
        <f t="shared" si="26"/>
        <v>0.13867069276441937</v>
      </c>
      <c r="DV21" s="12">
        <f t="shared" si="26"/>
        <v>4.5713420711041924E-2</v>
      </c>
      <c r="DW21" s="12">
        <f t="shared" si="26"/>
        <v>1.9122217874546947E-4</v>
      </c>
      <c r="DX21" s="12">
        <f t="shared" si="26"/>
        <v>0.45781486993243603</v>
      </c>
      <c r="DY21" s="12">
        <f t="shared" si="26"/>
        <v>4.1868840310336143E-2</v>
      </c>
      <c r="DZ21" s="12">
        <f t="shared" si="26"/>
        <v>1.0397510643251351</v>
      </c>
      <c r="EA21" s="12">
        <f t="shared" si="32"/>
        <v>5.438387406204253E-2</v>
      </c>
      <c r="EB21" s="12">
        <f t="shared" si="32"/>
        <v>-4.9471882127324559E-4</v>
      </c>
      <c r="EC21" s="12">
        <f t="shared" si="32"/>
        <v>6.0723569580741515E-2</v>
      </c>
      <c r="ED21" s="12">
        <f t="shared" si="32"/>
        <v>1.3088523409516267E-5</v>
      </c>
      <c r="EE21" s="12">
        <f t="shared" si="32"/>
        <v>2.8909598979967633E-2</v>
      </c>
      <c r="EF21" s="12">
        <f t="shared" si="32"/>
        <v>1.4083376633390126E-3</v>
      </c>
      <c r="EG21" s="12">
        <f t="shared" si="32"/>
        <v>1.4318372219862114E-3</v>
      </c>
      <c r="EH21" s="12">
        <f t="shared" si="32"/>
        <v>1.9519556399019782E-7</v>
      </c>
      <c r="EI21" s="12">
        <f t="shared" si="32"/>
        <v>1.1954699920031866E-2</v>
      </c>
      <c r="EJ21" s="12">
        <f t="shared" si="32"/>
        <v>4.0931428994412737</v>
      </c>
      <c r="EK21" s="12">
        <f t="shared" si="32"/>
        <v>5.5198218807415971E-3</v>
      </c>
      <c r="EM21" s="12">
        <f t="shared" si="27"/>
        <v>0</v>
      </c>
      <c r="EN21" s="12">
        <f t="shared" si="27"/>
        <v>0</v>
      </c>
      <c r="EO21" s="12">
        <f t="shared" si="27"/>
        <v>0</v>
      </c>
      <c r="EP21" s="12">
        <f t="shared" si="27"/>
        <v>0</v>
      </c>
      <c r="EQ21" s="12">
        <f t="shared" si="27"/>
        <v>0</v>
      </c>
      <c r="ER21" s="12">
        <f t="shared" si="27"/>
        <v>0</v>
      </c>
      <c r="ES21" s="12">
        <f t="shared" si="27"/>
        <v>0</v>
      </c>
      <c r="ET21" s="12">
        <f t="shared" si="27"/>
        <v>0</v>
      </c>
      <c r="EU21" s="12">
        <f t="shared" si="27"/>
        <v>0</v>
      </c>
      <c r="EV21" s="12">
        <f t="shared" si="33"/>
        <v>0</v>
      </c>
      <c r="EW21" s="12">
        <f t="shared" si="33"/>
        <v>0</v>
      </c>
      <c r="EX21" s="12">
        <f t="shared" si="33"/>
        <v>0</v>
      </c>
      <c r="EY21" s="12">
        <f t="shared" si="33"/>
        <v>0</v>
      </c>
      <c r="EZ21" s="12">
        <f t="shared" si="33"/>
        <v>0</v>
      </c>
      <c r="FA21" s="12">
        <f t="shared" si="33"/>
        <v>0</v>
      </c>
      <c r="FB21" s="12">
        <f t="shared" si="33"/>
        <v>0</v>
      </c>
      <c r="FC21" s="12">
        <f t="shared" si="33"/>
        <v>0</v>
      </c>
      <c r="FD21" s="12">
        <f t="shared" si="33"/>
        <v>0</v>
      </c>
      <c r="FE21" s="12">
        <f t="shared" si="33"/>
        <v>0</v>
      </c>
      <c r="FF21" s="12">
        <f t="shared" si="33"/>
        <v>0</v>
      </c>
      <c r="FH21" s="12">
        <f>IFERROR(AL21*[1]Figure!$C$8+BG21*[1]Figure!$D$8+CB21*[1]Figure!$E$8,0)</f>
        <v>9.318318819902123E-2</v>
      </c>
      <c r="FI21" s="12">
        <f>IFERROR(AM21*[1]Figure!$C$8+BH21*[1]Figure!$D$8+CC21*[1]Figure!$E$8,0)</f>
        <v>1.6463896898927448</v>
      </c>
      <c r="FJ21" s="12">
        <f>IFERROR(AN21*[1]Figure!$C$8+BI21*[1]Figure!$D$8+CD21*[1]Figure!$E$8,0)</f>
        <v>7.876044090327839E-4</v>
      </c>
      <c r="FK21" s="12">
        <f>IFERROR(AO21*[1]Figure!$C$8+BJ21*[1]Figure!$D$8+CE21*[1]Figure!$E$8,0)</f>
        <v>2.8626510244033131E-2</v>
      </c>
      <c r="FL21" s="12">
        <f>IFERROR(AP21*[1]Figure!$C$8+BK21*[1]Figure!$D$8+CF21*[1]Figure!$E$8,0)</f>
        <v>9.4368585040357379E-3</v>
      </c>
      <c r="FM21" s="12">
        <f>IFERROR(AQ21*[1]Figure!$C$8+BL21*[1]Figure!$D$8+CG21*[1]Figure!$E$8,0)</f>
        <v>3.9474986023492783E-5</v>
      </c>
      <c r="FN21" s="12">
        <f>IFERROR(AR21*[1]Figure!$C$8+BM21*[1]Figure!$D$8+CH21*[1]Figure!$E$8,0)</f>
        <v>9.4509097796576888E-2</v>
      </c>
      <c r="FO21" s="12">
        <f>IFERROR(AS21*[1]Figure!$C$8+BN21*[1]Figure!$D$8+CI21*[1]Figure!$E$8,0)</f>
        <v>8.6432018341885408E-3</v>
      </c>
      <c r="FP21" s="12">
        <f>IFERROR(AT21*[1]Figure!$C$8+BO21*[1]Figure!$D$8+CJ21*[1]Figure!$E$8,0)</f>
        <v>0.21464120428613662</v>
      </c>
      <c r="FQ21" s="12">
        <f>IFERROR(AU21*[1]Figure!$C$8+BP21*[1]Figure!$D$8+CK21*[1]Figure!$E$8,0)</f>
        <v>1.1226745153657465E-2</v>
      </c>
      <c r="FR21" s="12">
        <f>IFERROR(AV21*[1]Figure!$C$8+BQ21*[1]Figure!$D$8+CL21*[1]Figure!$E$8,0)</f>
        <v>-1.0212737185321338E-4</v>
      </c>
      <c r="FS21" s="12">
        <f>IFERROR(AW21*[1]Figure!$C$8+BR21*[1]Figure!$D$8+CM21*[1]Figure!$E$8,0)</f>
        <v>1.2535481376807371E-2</v>
      </c>
      <c r="FT21" s="12">
        <f>IFERROR(AX21*[1]Figure!$C$8+BS21*[1]Figure!$D$8+CN21*[1]Figure!$E$8,0)</f>
        <v>2.7019317636085343E-6</v>
      </c>
      <c r="FU21" s="12">
        <f>IFERROR(AY21*[1]Figure!$C$8+BT21*[1]Figure!$D$8+CO21*[1]Figure!$E$8,0)</f>
        <v>5.9679584406264457E-3</v>
      </c>
      <c r="FV21" s="12">
        <f>IFERROR(AZ21*[1]Figure!$C$8+BU21*[1]Figure!$D$8+CP21*[1]Figure!$E$8,0)</f>
        <v>2.9073044738532025E-4</v>
      </c>
      <c r="FW21" s="12">
        <f>IFERROR(BA21*[1]Figure!$C$8+BV21*[1]Figure!$D$8+CQ21*[1]Figure!$E$8,0)</f>
        <v>2.9558158314395608E-4</v>
      </c>
      <c r="FX21" s="12">
        <f>IFERROR(BB21*[1]Figure!$C$8+BW21*[1]Figure!$D$8+CR21*[1]Figure!$E$8,0)</f>
        <v>4.0295232545264621E-8</v>
      </c>
      <c r="FY21" s="12">
        <f>IFERROR(BC21*[1]Figure!$C$8+BX21*[1]Figure!$D$8+CS21*[1]Figure!$E$8,0)</f>
        <v>2.4678707007436446E-3</v>
      </c>
      <c r="FZ21" s="12">
        <f>IFERROR(BD21*[1]Figure!$C$8+BY21*[1]Figure!$D$8+CT21*[1]Figure!$E$8,0)</f>
        <v>0.84496871548918662</v>
      </c>
      <c r="GA21" s="12">
        <f>IFERROR(BE21*[1]Figure!$C$8+BZ21*[1]Figure!$D$8+CU21*[1]Figure!$E$8,0)</f>
        <v>1.1394854562580736E-3</v>
      </c>
      <c r="GC21" s="12">
        <f>IFERROR(CW21*[1]Figure!$F$8+DR21*[1]Figure!$G$8+EM21*[1]Figure!$H$8,0)</f>
        <v>0.4422649316383041</v>
      </c>
      <c r="GD21" s="12">
        <f>IFERROR(CX21*[1]Figure!$F$8+DS21*[1]Figure!$G$8+EN21*[1]Figure!$H$8,0)</f>
        <v>7.8140750249418041</v>
      </c>
      <c r="GE21" s="12">
        <f>IFERROR(CY21*[1]Figure!$F$8+DT21*[1]Figure!$G$8+EO21*[1]Figure!$H$8,0)</f>
        <v>3.7381186118567457E-3</v>
      </c>
      <c r="GF21" s="12">
        <f>IFERROR(CZ21*[1]Figure!$F$8+DU21*[1]Figure!$G$8+EP21*[1]Figure!$H$8,0)</f>
        <v>0.13586680001847704</v>
      </c>
      <c r="GG21" s="12">
        <f>IFERROR(DA21*[1]Figure!$F$8+DV21*[1]Figure!$G$8+EQ21*[1]Figure!$H$8,0)</f>
        <v>4.4789104792741494E-2</v>
      </c>
      <c r="GH21" s="12">
        <f>IFERROR(DB21*[1]Figure!$F$8+DW21*[1]Figure!$G$8+ER21*[1]Figure!$H$8,0)</f>
        <v>1.8735570581482233E-4</v>
      </c>
      <c r="GI21" s="12">
        <f>IFERROR(DC21*[1]Figure!$F$8+DX21*[1]Figure!$G$8+ES21*[1]Figure!$H$8,0)</f>
        <v>0.44855794788785636</v>
      </c>
      <c r="GJ21" s="12">
        <f>IFERROR(DD21*[1]Figure!$F$8+DY21*[1]Figure!$G$8+ET21*[1]Figure!$H$8,0)</f>
        <v>4.1022261013104189E-2</v>
      </c>
      <c r="GK21" s="12">
        <f>IFERROR(DE21*[1]Figure!$F$8+DZ21*[1]Figure!$G$8+EU21*[1]Figure!$H$8,0)</f>
        <v>1.018727512709944</v>
      </c>
      <c r="GL21" s="12">
        <f>IFERROR(DF21*[1]Figure!$F$8+EA21*[1]Figure!$G$8+EV21*[1]Figure!$H$8,0)</f>
        <v>5.3284243369075161E-2</v>
      </c>
      <c r="GM21" s="12">
        <f>IFERROR(DG21*[1]Figure!$F$8+EB21*[1]Figure!$G$8+EW21*[1]Figure!$H$8,0)</f>
        <v>-4.8471570896020818E-4</v>
      </c>
      <c r="GN21" s="12">
        <f>IFERROR(DH21*[1]Figure!$F$8+EC21*[1]Figure!$G$8+EX21*[1]Figure!$H$8,0)</f>
        <v>5.949575155473355E-2</v>
      </c>
      <c r="GO21" s="12">
        <f>IFERROR(DI21*[1]Figure!$F$8+ED21*[1]Figure!$G$8+EY21*[1]Figure!$H$8,0)</f>
        <v>1.2823876171434138E-5</v>
      </c>
      <c r="GP21" s="12">
        <f>IFERROR(DJ21*[1]Figure!$F$8+EE21*[1]Figure!$G$8+EZ21*[1]Figure!$H$8,0)</f>
        <v>2.8325052863898671E-2</v>
      </c>
      <c r="GQ21" s="12">
        <f>IFERROR(DK21*[1]Figure!$F$8+EF21*[1]Figure!$G$8+FA21*[1]Figure!$H$8,0)</f>
        <v>1.3798613668746823E-3</v>
      </c>
      <c r="GR21" s="12">
        <f>IFERROR(DL21*[1]Figure!$F$8+EG21*[1]Figure!$G$8+FB21*[1]Figure!$H$8,0)</f>
        <v>1.4028857693031433E-3</v>
      </c>
      <c r="GS21" s="12">
        <f>IFERROR(DM21*[1]Figure!$F$8+EH21*[1]Figure!$G$8+FC21*[1]Figure!$H$8,0)</f>
        <v>1.9124875003115868E-7</v>
      </c>
      <c r="GT21" s="12">
        <f>IFERROR(DN21*[1]Figure!$F$8+EI21*[1]Figure!$G$8+FD21*[1]Figure!$H$8,0)</f>
        <v>1.171297835855788E-2</v>
      </c>
      <c r="GU21" s="12">
        <f>IFERROR(DO21*[1]Figure!$F$8+EJ21*[1]Figure!$G$8+FE21*[1]Figure!$H$8,0)</f>
        <v>4.0103803960235833</v>
      </c>
      <c r="GV21" s="12">
        <f>IFERROR(DP21*[1]Figure!$F$8+EK21*[1]Figure!$G$8+FF21*[1]Figure!$H$8,0)</f>
        <v>5.4082122232013531E-3</v>
      </c>
      <c r="GX21" s="12">
        <f>IFERROR(FH21*[1]Figure!$F$10+GC21*[1]Figure!$F$11,0)</f>
        <v>0.11366427014562655</v>
      </c>
      <c r="GY21" s="12">
        <f>IFERROR(FI21*[1]Figure!$F$10+GD21*[1]Figure!$F$11,0)</f>
        <v>2.0082558462934079</v>
      </c>
      <c r="GZ21" s="12">
        <f>IFERROR(FJ21*[1]Figure!$F$10+GE21*[1]Figure!$F$11,0)</f>
        <v>9.6071493202171013E-4</v>
      </c>
      <c r="HA21" s="12">
        <f>IFERROR(FK21*[1]Figure!$F$10+GF21*[1]Figure!$F$11,0)</f>
        <v>3.4918438149538489E-2</v>
      </c>
      <c r="HB21" s="12">
        <f>IFERROR(FL21*[1]Figure!$F$10+GG21*[1]Figure!$F$11,0)</f>
        <v>1.1511020979855655E-2</v>
      </c>
      <c r="HC21" s="12">
        <f>IFERROR(FM21*[1]Figure!$F$10+GH21*[1]Figure!$F$11,0)</f>
        <v>4.8151341052915869E-5</v>
      </c>
      <c r="HD21" s="12">
        <f>IFERROR(FN21*[1]Figure!$F$10+GI21*[1]Figure!$F$11,0)</f>
        <v>0.1152816063797481</v>
      </c>
      <c r="HE21" s="12">
        <f>IFERROR(FO21*[1]Figure!$F$10+GJ21*[1]Figure!$F$11,0)</f>
        <v>1.0542923537946733E-2</v>
      </c>
      <c r="HF21" s="12">
        <f>IFERROR(FP21*[1]Figure!$F$10+GK21*[1]Figure!$F$11,0)</f>
        <v>0.26181799850263449</v>
      </c>
      <c r="HG21" s="12">
        <f>IFERROR(FQ21*[1]Figure!$F$10+GL21*[1]Figure!$F$11,0)</f>
        <v>1.3694313520116597E-2</v>
      </c>
      <c r="HH21" s="12">
        <f>IFERROR(FR21*[1]Figure!$F$10+GM21*[1]Figure!$F$11,0)</f>
        <v>-1.2457432942510581E-4</v>
      </c>
      <c r="HI21" s="12">
        <f>IFERROR(FS21*[1]Figure!$F$10+GN21*[1]Figure!$F$11,0)</f>
        <v>1.5290701779549862E-2</v>
      </c>
      <c r="HJ21" s="12">
        <f>IFERROR(FT21*[1]Figure!$F$10+GO21*[1]Figure!$F$11,0)</f>
        <v>3.2957994658641167E-6</v>
      </c>
      <c r="HK21" s="12">
        <f>IFERROR(FU21*[1]Figure!$F$10+GP21*[1]Figure!$F$11,0)</f>
        <v>7.2796783789413379E-3</v>
      </c>
      <c r="HL21" s="12">
        <f>IFERROR(FV21*[1]Figure!$F$10+GQ21*[1]Figure!$F$11,0)</f>
        <v>3.5463118133052893E-4</v>
      </c>
      <c r="HM21" s="12">
        <f>IFERROR(FW21*[1]Figure!$F$10+GR21*[1]Figure!$F$11,0)</f>
        <v>3.6054856638720908E-4</v>
      </c>
      <c r="HN21" s="12">
        <f>IFERROR(FX21*[1]Figure!$F$10+GS21*[1]Figure!$F$11,0)</f>
        <v>4.9151872629894722E-8</v>
      </c>
      <c r="HO21" s="12">
        <f>IFERROR(FY21*[1]Figure!$F$10+GT21*[1]Figure!$F$11,0)</f>
        <v>3.0102932453297268E-3</v>
      </c>
      <c r="HP21" s="12">
        <f>IFERROR(FZ21*[1]Figure!$F$10+GU21*[1]Figure!$F$11,0)</f>
        <v>1.0306875542489196</v>
      </c>
      <c r="HQ21" s="12">
        <f>IFERROR(GA21*[1]Figure!$F$10+GV21*[1]Figure!$F$11,0)</f>
        <v>1.3899372325671363E-3</v>
      </c>
    </row>
    <row r="22" spans="1:225" x14ac:dyDescent="0.2">
      <c r="A22" s="1"/>
      <c r="B22" s="4"/>
      <c r="C22" s="1" t="str">
        <f t="shared" si="34"/>
        <v>Al2(SO4)3</v>
      </c>
      <c r="D22" s="1" t="str">
        <f t="shared" si="34"/>
        <v>GLO</v>
      </c>
      <c r="E22" s="2">
        <f t="shared" si="34"/>
        <v>1</v>
      </c>
      <c r="F22" s="1"/>
      <c r="G22" s="1" t="str">
        <f t="shared" si="34"/>
        <v>-</v>
      </c>
      <c r="H22" s="1">
        <f t="shared" si="34"/>
        <v>135.19174338511118</v>
      </c>
      <c r="I22" s="1" t="str">
        <f t="shared" si="34"/>
        <v>-</v>
      </c>
      <c r="J22" s="1" t="str">
        <f t="shared" si="34"/>
        <v>-</v>
      </c>
      <c r="K22" s="1" t="str">
        <f t="shared" si="34"/>
        <v>-</v>
      </c>
      <c r="L22" s="1">
        <f t="shared" si="34"/>
        <v>133.89862592945875</v>
      </c>
      <c r="M22" s="1" t="str">
        <f t="shared" si="34"/>
        <v>g/kWh</v>
      </c>
      <c r="N22" s="1" t="str">
        <f>'[1]Unit factor_selected'!D21</f>
        <v>market for aluminium sulfate, without water, in 4.33% aluminium solution state | aluminium sulfate, without water, in 4.33% aluminium solution state | Cutoff</v>
      </c>
      <c r="O22" s="1">
        <f t="shared" si="35"/>
        <v>1</v>
      </c>
      <c r="P22" s="1" t="str">
        <f t="shared" si="35"/>
        <v>kg</v>
      </c>
      <c r="Q22" s="1">
        <f>'[1]Unit factor_selected'!J21</f>
        <v>0.648943581191741</v>
      </c>
      <c r="R22" s="1">
        <f>'[1]Unit factor_selected'!K21</f>
        <v>9.4607444378703196</v>
      </c>
      <c r="S22" s="1">
        <f>'[1]Unit factor_selected'!L21</f>
        <v>3.29355498451298E-3</v>
      </c>
      <c r="T22" s="1">
        <f>'[1]Unit factor_selected'!M21</f>
        <v>0.18209152999919001</v>
      </c>
      <c r="U22" s="1">
        <f>'[1]Unit factor_selected'!N21</f>
        <v>9.0965571133342596E-2</v>
      </c>
      <c r="V22" s="1">
        <f>'[1]Unit factor_selected'!O21</f>
        <v>3.4565558552273901E-4</v>
      </c>
      <c r="W22" s="1">
        <f>'[1]Unit factor_selected'!P21</f>
        <v>0.65944055474987195</v>
      </c>
      <c r="X22" s="1">
        <f>'[1]Unit factor_selected'!Q21</f>
        <v>0.55433780860857496</v>
      </c>
      <c r="Y22" s="1">
        <f>'[1]Unit factor_selected'!R21</f>
        <v>2.2739866568776899</v>
      </c>
      <c r="Z22" s="1">
        <f>'[1]Unit factor_selected'!S21</f>
        <v>3.1889562117141702E-2</v>
      </c>
      <c r="AA22" s="1">
        <f>'[1]Unit factor_selected'!T21</f>
        <v>1.2187990977938899E-2</v>
      </c>
      <c r="AB22" s="1">
        <f>'[1]Unit factor_selected'!U21</f>
        <v>0.12514145454568801</v>
      </c>
      <c r="AC22" s="1">
        <f>'[1]Unit factor_selected'!V21</f>
        <v>1.49459764686814E-5</v>
      </c>
      <c r="AD22" s="1">
        <f>'[1]Unit factor_selected'!W21</f>
        <v>3.8572914816122399E-2</v>
      </c>
      <c r="AE22" s="1">
        <f>'[1]Unit factor_selected'!X21</f>
        <v>2.2969394423110801E-3</v>
      </c>
      <c r="AF22" s="1">
        <f>'[1]Unit factor_selected'!Y21</f>
        <v>2.3284193665224799E-3</v>
      </c>
      <c r="AG22" s="1">
        <f>'[1]Unit factor_selected'!Z21</f>
        <v>2.2330661243708001E-7</v>
      </c>
      <c r="AH22" s="1">
        <f>'[1]Unit factor_selected'!AA21</f>
        <v>1.00129616394511E-2</v>
      </c>
      <c r="AI22" s="1">
        <f>'[1]Unit factor_selected'!AB21</f>
        <v>7.8497577604737296</v>
      </c>
      <c r="AJ22" s="1">
        <f>'[1]Unit factor_selected'!AC21</f>
        <v>2.0108275203495701E-2</v>
      </c>
      <c r="AK22" s="1"/>
      <c r="AL22" s="1">
        <f t="shared" si="22"/>
        <v>0</v>
      </c>
      <c r="AM22" s="1">
        <f t="shared" si="22"/>
        <v>0</v>
      </c>
      <c r="AN22" s="1">
        <f t="shared" si="22"/>
        <v>0</v>
      </c>
      <c r="AO22" s="1">
        <f t="shared" si="22"/>
        <v>0</v>
      </c>
      <c r="AP22" s="1">
        <f t="shared" si="22"/>
        <v>0</v>
      </c>
      <c r="AQ22" s="1">
        <f t="shared" si="22"/>
        <v>0</v>
      </c>
      <c r="AR22" s="1">
        <f t="shared" si="22"/>
        <v>0</v>
      </c>
      <c r="AS22" s="1">
        <f t="shared" si="22"/>
        <v>0</v>
      </c>
      <c r="AT22" s="1">
        <f t="shared" si="22"/>
        <v>0</v>
      </c>
      <c r="AU22" s="1">
        <f t="shared" si="28"/>
        <v>0</v>
      </c>
      <c r="AV22" s="1">
        <f t="shared" si="28"/>
        <v>0</v>
      </c>
      <c r="AW22" s="1">
        <f t="shared" si="28"/>
        <v>0</v>
      </c>
      <c r="AX22" s="1">
        <f t="shared" si="28"/>
        <v>0</v>
      </c>
      <c r="AY22" s="1">
        <f t="shared" si="28"/>
        <v>0</v>
      </c>
      <c r="AZ22" s="1">
        <f t="shared" si="28"/>
        <v>0</v>
      </c>
      <c r="BA22" s="1">
        <f t="shared" si="28"/>
        <v>0</v>
      </c>
      <c r="BB22" s="1">
        <f t="shared" si="28"/>
        <v>0</v>
      </c>
      <c r="BC22" s="1">
        <f t="shared" si="28"/>
        <v>0</v>
      </c>
      <c r="BD22" s="1">
        <f t="shared" si="28"/>
        <v>0</v>
      </c>
      <c r="BE22" s="1">
        <f t="shared" si="28"/>
        <v>0</v>
      </c>
      <c r="BF22" s="1"/>
      <c r="BG22" s="1">
        <f t="shared" si="23"/>
        <v>8.7731814099888908E-2</v>
      </c>
      <c r="BH22" s="1">
        <f t="shared" si="23"/>
        <v>1.2790145342766821</v>
      </c>
      <c r="BI22" s="1">
        <f t="shared" si="23"/>
        <v>4.452614402910326E-4</v>
      </c>
      <c r="BJ22" s="1">
        <f t="shared" si="23"/>
        <v>2.4617271396252766E-2</v>
      </c>
      <c r="BK22" s="1">
        <f t="shared" si="23"/>
        <v>1.2297794149538929E-2</v>
      </c>
      <c r="BL22" s="1">
        <f t="shared" si="23"/>
        <v>4.672978121762048E-5</v>
      </c>
      <c r="BM22" s="1">
        <f t="shared" si="23"/>
        <v>8.9150918255480036E-2</v>
      </c>
      <c r="BN22" s="1">
        <f t="shared" si="23"/>
        <v>7.4941894770075332E-2</v>
      </c>
      <c r="BO22" s="1">
        <f t="shared" si="23"/>
        <v>0.30742422057777546</v>
      </c>
      <c r="BP22" s="1">
        <f t="shared" si="29"/>
        <v>4.3112054984041836E-3</v>
      </c>
      <c r="BQ22" s="1">
        <f t="shared" si="29"/>
        <v>1.6477157486695657E-3</v>
      </c>
      <c r="BR22" s="1">
        <f t="shared" si="29"/>
        <v>1.6918091409780206E-2</v>
      </c>
      <c r="BS22" s="1">
        <f t="shared" si="29"/>
        <v>2.020572615393886E-6</v>
      </c>
      <c r="BT22" s="1">
        <f t="shared" si="29"/>
        <v>5.2147396014369718E-3</v>
      </c>
      <c r="BU22" s="1">
        <f t="shared" si="29"/>
        <v>3.1052724765605989E-4</v>
      </c>
      <c r="BV22" s="1">
        <f t="shared" si="29"/>
        <v>3.147830734918302E-4</v>
      </c>
      <c r="BW22" s="1">
        <f t="shared" si="29"/>
        <v>3.0189210244792192E-8</v>
      </c>
      <c r="BX22" s="1">
        <f t="shared" si="29"/>
        <v>1.3536697404856351E-3</v>
      </c>
      <c r="BY22" s="1">
        <f t="shared" si="29"/>
        <v>1.0612224367892493</v>
      </c>
      <c r="BZ22" s="1">
        <f t="shared" si="29"/>
        <v>2.718472781228185E-3</v>
      </c>
      <c r="CA22" s="1"/>
      <c r="CB22" s="1">
        <f t="shared" si="24"/>
        <v>0</v>
      </c>
      <c r="CC22" s="1">
        <f t="shared" si="24"/>
        <v>0</v>
      </c>
      <c r="CD22" s="1">
        <f t="shared" si="24"/>
        <v>0</v>
      </c>
      <c r="CE22" s="1">
        <f t="shared" si="24"/>
        <v>0</v>
      </c>
      <c r="CF22" s="1">
        <f t="shared" si="24"/>
        <v>0</v>
      </c>
      <c r="CG22" s="1">
        <f t="shared" si="24"/>
        <v>0</v>
      </c>
      <c r="CH22" s="1">
        <f t="shared" si="24"/>
        <v>0</v>
      </c>
      <c r="CI22" s="1">
        <f t="shared" si="24"/>
        <v>0</v>
      </c>
      <c r="CJ22" s="1">
        <f t="shared" si="24"/>
        <v>0</v>
      </c>
      <c r="CK22" s="1">
        <f t="shared" si="30"/>
        <v>0</v>
      </c>
      <c r="CL22" s="1">
        <f t="shared" si="30"/>
        <v>0</v>
      </c>
      <c r="CM22" s="1">
        <f t="shared" si="30"/>
        <v>0</v>
      </c>
      <c r="CN22" s="1">
        <f t="shared" si="30"/>
        <v>0</v>
      </c>
      <c r="CO22" s="1">
        <f t="shared" si="30"/>
        <v>0</v>
      </c>
      <c r="CP22" s="1">
        <f t="shared" si="30"/>
        <v>0</v>
      </c>
      <c r="CQ22" s="1">
        <f t="shared" si="30"/>
        <v>0</v>
      </c>
      <c r="CR22" s="1">
        <f t="shared" si="30"/>
        <v>0</v>
      </c>
      <c r="CS22" s="1">
        <f t="shared" si="30"/>
        <v>0</v>
      </c>
      <c r="CT22" s="1">
        <f t="shared" si="30"/>
        <v>0</v>
      </c>
      <c r="CU22" s="1">
        <f t="shared" si="30"/>
        <v>0</v>
      </c>
      <c r="CW22" s="12">
        <f t="shared" si="25"/>
        <v>0</v>
      </c>
      <c r="CX22" s="12">
        <f t="shared" si="25"/>
        <v>0</v>
      </c>
      <c r="CY22" s="12">
        <f t="shared" si="25"/>
        <v>0</v>
      </c>
      <c r="CZ22" s="12">
        <f t="shared" si="25"/>
        <v>0</v>
      </c>
      <c r="DA22" s="12">
        <f t="shared" si="25"/>
        <v>0</v>
      </c>
      <c r="DB22" s="12">
        <f t="shared" si="25"/>
        <v>0</v>
      </c>
      <c r="DC22" s="12">
        <f t="shared" si="25"/>
        <v>0</v>
      </c>
      <c r="DD22" s="12">
        <f t="shared" si="25"/>
        <v>0</v>
      </c>
      <c r="DE22" s="12">
        <f t="shared" si="25"/>
        <v>0</v>
      </c>
      <c r="DF22" s="12">
        <f t="shared" si="31"/>
        <v>0</v>
      </c>
      <c r="DG22" s="12">
        <f t="shared" si="31"/>
        <v>0</v>
      </c>
      <c r="DH22" s="12">
        <f t="shared" si="31"/>
        <v>0</v>
      </c>
      <c r="DI22" s="12">
        <f t="shared" si="31"/>
        <v>0</v>
      </c>
      <c r="DJ22" s="12">
        <f t="shared" si="31"/>
        <v>0</v>
      </c>
      <c r="DK22" s="12">
        <f t="shared" si="31"/>
        <v>0</v>
      </c>
      <c r="DL22" s="12">
        <f t="shared" si="31"/>
        <v>0</v>
      </c>
      <c r="DM22" s="12">
        <f t="shared" si="31"/>
        <v>0</v>
      </c>
      <c r="DN22" s="12">
        <f t="shared" si="31"/>
        <v>0</v>
      </c>
      <c r="DO22" s="12">
        <f t="shared" si="31"/>
        <v>0</v>
      </c>
      <c r="DP22" s="12">
        <f t="shared" si="31"/>
        <v>0</v>
      </c>
      <c r="DR22" s="12">
        <f t="shared" si="26"/>
        <v>0</v>
      </c>
      <c r="DS22" s="12">
        <f t="shared" si="26"/>
        <v>0</v>
      </c>
      <c r="DT22" s="12">
        <f t="shared" si="26"/>
        <v>0</v>
      </c>
      <c r="DU22" s="12">
        <f t="shared" si="26"/>
        <v>0</v>
      </c>
      <c r="DV22" s="12">
        <f t="shared" si="26"/>
        <v>0</v>
      </c>
      <c r="DW22" s="12">
        <f t="shared" si="26"/>
        <v>0</v>
      </c>
      <c r="DX22" s="12">
        <f t="shared" si="26"/>
        <v>0</v>
      </c>
      <c r="DY22" s="12">
        <f t="shared" si="26"/>
        <v>0</v>
      </c>
      <c r="DZ22" s="12">
        <f t="shared" si="26"/>
        <v>0</v>
      </c>
      <c r="EA22" s="12">
        <f t="shared" si="32"/>
        <v>0</v>
      </c>
      <c r="EB22" s="12">
        <f t="shared" si="32"/>
        <v>0</v>
      </c>
      <c r="EC22" s="12">
        <f t="shared" si="32"/>
        <v>0</v>
      </c>
      <c r="ED22" s="12">
        <f t="shared" si="32"/>
        <v>0</v>
      </c>
      <c r="EE22" s="12">
        <f t="shared" si="32"/>
        <v>0</v>
      </c>
      <c r="EF22" s="12">
        <f t="shared" si="32"/>
        <v>0</v>
      </c>
      <c r="EG22" s="12">
        <f t="shared" si="32"/>
        <v>0</v>
      </c>
      <c r="EH22" s="12">
        <f t="shared" si="32"/>
        <v>0</v>
      </c>
      <c r="EI22" s="12">
        <f t="shared" si="32"/>
        <v>0</v>
      </c>
      <c r="EJ22" s="12">
        <f t="shared" si="32"/>
        <v>0</v>
      </c>
      <c r="EK22" s="12">
        <f t="shared" si="32"/>
        <v>0</v>
      </c>
      <c r="EM22" s="12">
        <f t="shared" si="27"/>
        <v>8.6892653827316271E-2</v>
      </c>
      <c r="EN22" s="12">
        <f t="shared" si="27"/>
        <v>1.2667806805006054</v>
      </c>
      <c r="EO22" s="12">
        <f t="shared" si="27"/>
        <v>4.4100248684940781E-4</v>
      </c>
      <c r="EP22" s="12">
        <f t="shared" si="27"/>
        <v>2.4381805660284361E-2</v>
      </c>
      <c r="EQ22" s="12">
        <f t="shared" si="27"/>
        <v>1.2180164981643012E-2</v>
      </c>
      <c r="ER22" s="12">
        <f t="shared" si="27"/>
        <v>4.628280794633727E-5</v>
      </c>
      <c r="ES22" s="12">
        <f t="shared" si="27"/>
        <v>8.829818416316787E-2</v>
      </c>
      <c r="ET22" s="12">
        <f t="shared" si="27"/>
        <v>7.4225070873435481E-2</v>
      </c>
      <c r="EU22" s="12">
        <f t="shared" si="27"/>
        <v>0.30448368873784626</v>
      </c>
      <c r="EV22" s="12">
        <f t="shared" si="33"/>
        <v>4.2699685489773955E-3</v>
      </c>
      <c r="EW22" s="12">
        <f t="shared" si="33"/>
        <v>1.6319552447866589E-3</v>
      </c>
      <c r="EX22" s="12">
        <f t="shared" si="33"/>
        <v>1.6756268810481444E-2</v>
      </c>
      <c r="EY22" s="12">
        <f t="shared" si="33"/>
        <v>2.0012457123304638E-6</v>
      </c>
      <c r="EZ22" s="12">
        <f t="shared" si="33"/>
        <v>5.1648602919728507E-3</v>
      </c>
      <c r="FA22" s="12">
        <f t="shared" si="33"/>
        <v>3.0755703516863094E-4</v>
      </c>
      <c r="FB22" s="12">
        <f t="shared" si="33"/>
        <v>3.1177215376490086E-4</v>
      </c>
      <c r="FC22" s="12">
        <f t="shared" si="33"/>
        <v>2.9900448566287199E-8</v>
      </c>
      <c r="FD22" s="12">
        <f t="shared" si="33"/>
        <v>1.340721805006883E-3</v>
      </c>
      <c r="FE22" s="12">
        <f t="shared" si="33"/>
        <v>1.0510717780065377</v>
      </c>
      <c r="FF22" s="12">
        <f t="shared" si="33"/>
        <v>2.692470419559482E-3</v>
      </c>
      <c r="FH22" s="12">
        <f>IFERROR(AL22*[1]Figure!$C$8+BG22*[1]Figure!$D$8+CB22*[1]Figure!$E$8,0)</f>
        <v>7.0446456046082295E-2</v>
      </c>
      <c r="FI22" s="12">
        <f>IFERROR(AM22*[1]Figure!$C$8+BH22*[1]Figure!$D$8+CC22*[1]Figure!$E$8,0)</f>
        <v>1.0270167338456619</v>
      </c>
      <c r="FJ22" s="12">
        <f>IFERROR(AN22*[1]Figure!$C$8+BI22*[1]Figure!$D$8+CD22*[1]Figure!$E$8,0)</f>
        <v>3.5753381831092493E-4</v>
      </c>
      <c r="FK22" s="12">
        <f>IFERROR(AO22*[1]Figure!$C$8+BJ22*[1]Figure!$D$8+CE22*[1]Figure!$E$8,0)</f>
        <v>1.9767054234352089E-2</v>
      </c>
      <c r="FL22" s="12">
        <f>IFERROR(AP22*[1]Figure!$C$8+BK22*[1]Figure!$D$8+CF22*[1]Figure!$E$8,0)</f>
        <v>9.8748216243753611E-3</v>
      </c>
      <c r="FM22" s="12">
        <f>IFERROR(AQ22*[1]Figure!$C$8+BL22*[1]Figure!$D$8+CG22*[1]Figure!$E$8,0)</f>
        <v>3.7522847468331463E-5</v>
      </c>
      <c r="FN22" s="12">
        <f>IFERROR(AR22*[1]Figure!$C$8+BM22*[1]Figure!$D$8+CH22*[1]Figure!$E$8,0)</f>
        <v>7.1585961247785282E-2</v>
      </c>
      <c r="FO22" s="12">
        <f>IFERROR(AS22*[1]Figure!$C$8+BN22*[1]Figure!$D$8+CI22*[1]Figure!$E$8,0)</f>
        <v>6.0176470190383559E-2</v>
      </c>
      <c r="FP22" s="12">
        <f>IFERROR(AT22*[1]Figure!$C$8+BO22*[1]Figure!$D$8+CJ22*[1]Figure!$E$8,0)</f>
        <v>0.24685397269655673</v>
      </c>
      <c r="FQ22" s="12">
        <f>IFERROR(AU22*[1]Figure!$C$8+BP22*[1]Figure!$D$8+CK22*[1]Figure!$E$8,0)</f>
        <v>3.4617903637916819E-3</v>
      </c>
      <c r="FR22" s="12">
        <f>IFERROR(AV22*[1]Figure!$C$8+BQ22*[1]Figure!$D$8+CL22*[1]Figure!$E$8,0)</f>
        <v>1.3230746024803233E-3</v>
      </c>
      <c r="FS22" s="12">
        <f>IFERROR(AW22*[1]Figure!$C$8+BR22*[1]Figure!$D$8+CM22*[1]Figure!$E$8,0)</f>
        <v>1.3584804954856085E-2</v>
      </c>
      <c r="FT22" s="12">
        <f>IFERROR(AX22*[1]Figure!$C$8+BS22*[1]Figure!$D$8+CN22*[1]Figure!$E$8,0)</f>
        <v>1.6224693561698866E-6</v>
      </c>
      <c r="FU22" s="12">
        <f>IFERROR(AY22*[1]Figure!$C$8+BT22*[1]Figure!$D$8+CO22*[1]Figure!$E$8,0)</f>
        <v>4.1873056871493501E-3</v>
      </c>
      <c r="FV22" s="12">
        <f>IFERROR(AZ22*[1]Figure!$C$8+BU22*[1]Figure!$D$8+CP22*[1]Figure!$E$8,0)</f>
        <v>2.4934562595738271E-4</v>
      </c>
      <c r="FW22" s="12">
        <f>IFERROR(BA22*[1]Figure!$C$8+BV22*[1]Figure!$D$8+CQ22*[1]Figure!$E$8,0)</f>
        <v>2.5276294783491761E-4</v>
      </c>
      <c r="FX22" s="12">
        <f>IFERROR(BB22*[1]Figure!$C$8+BW22*[1]Figure!$D$8+CR22*[1]Figure!$E$8,0)</f>
        <v>2.4241181997607678E-8</v>
      </c>
      <c r="FY22" s="12">
        <f>IFERROR(BC22*[1]Figure!$C$8+BX22*[1]Figure!$D$8+CS22*[1]Figure!$E$8,0)</f>
        <v>1.0869630002801193E-3</v>
      </c>
      <c r="FZ22" s="12">
        <f>IFERROR(BD22*[1]Figure!$C$8+BY22*[1]Figure!$D$8+CT22*[1]Figure!$E$8,0)</f>
        <v>0.85213511786353069</v>
      </c>
      <c r="GA22" s="12">
        <f>IFERROR(BE22*[1]Figure!$C$8+BZ22*[1]Figure!$D$8+CU22*[1]Figure!$E$8,0)</f>
        <v>2.1828657626664183E-3</v>
      </c>
      <c r="GC22" s="12">
        <f>IFERROR(CW22*[1]Figure!$F$8+DR22*[1]Figure!$G$8+EM22*[1]Figure!$H$8,0)</f>
        <v>1.3182349276180609E-3</v>
      </c>
      <c r="GD22" s="12">
        <f>IFERROR(CX22*[1]Figure!$F$8+DS22*[1]Figure!$G$8+EN22*[1]Figure!$H$8,0)</f>
        <v>1.9218132547618262E-2</v>
      </c>
      <c r="GE22" s="12">
        <f>IFERROR(CY22*[1]Figure!$F$8+DT22*[1]Figure!$G$8+EO22*[1]Figure!$H$8,0)</f>
        <v>6.6903800922760825E-6</v>
      </c>
      <c r="GF22" s="12">
        <f>IFERROR(CZ22*[1]Figure!$F$8+DU22*[1]Figure!$G$8+EP22*[1]Figure!$H$8,0)</f>
        <v>3.6989257899358227E-4</v>
      </c>
      <c r="GG22" s="12">
        <f>IFERROR(DA22*[1]Figure!$F$8+DV22*[1]Figure!$G$8+EQ22*[1]Figure!$H$8,0)</f>
        <v>1.8478338726840246E-4</v>
      </c>
      <c r="GH22" s="12">
        <f>IFERROR(DB22*[1]Figure!$F$8+DW22*[1]Figure!$G$8+ER22*[1]Figure!$H$8,0)</f>
        <v>7.0214927609818747E-7</v>
      </c>
      <c r="GI22" s="12">
        <f>IFERROR(DC22*[1]Figure!$F$8+DX22*[1]Figure!$G$8+ES22*[1]Figure!$H$8,0)</f>
        <v>1.3395580095926138E-3</v>
      </c>
      <c r="GJ22" s="12">
        <f>IFERROR(DD22*[1]Figure!$F$8+DY22*[1]Figure!$G$8+ET22*[1]Figure!$H$8,0)</f>
        <v>1.1260569981524603E-3</v>
      </c>
      <c r="GK22" s="12">
        <f>IFERROR(DE22*[1]Figure!$F$8+DZ22*[1]Figure!$G$8+EU22*[1]Figure!$H$8,0)</f>
        <v>4.6192746533198136E-3</v>
      </c>
      <c r="GL22" s="12">
        <f>IFERROR(DF22*[1]Figure!$F$8+EA22*[1]Figure!$G$8+EV22*[1]Figure!$H$8,0)</f>
        <v>6.4779028297131969E-5</v>
      </c>
      <c r="GM22" s="12">
        <f>IFERROR(DG22*[1]Figure!$F$8+EB22*[1]Figure!$G$8+EW22*[1]Figure!$H$8,0)</f>
        <v>2.4758139028215019E-5</v>
      </c>
      <c r="GN22" s="12">
        <f>IFERROR(DH22*[1]Figure!$F$8+EC22*[1]Figure!$G$8+EX22*[1]Figure!$H$8,0)</f>
        <v>2.5420674625073768E-4</v>
      </c>
      <c r="GO22" s="12">
        <f>IFERROR(DI22*[1]Figure!$F$8+ED22*[1]Figure!$G$8+EY22*[1]Figure!$H$8,0)</f>
        <v>3.036058723655377E-8</v>
      </c>
      <c r="GP22" s="12">
        <f>IFERROR(DJ22*[1]Figure!$F$8+EE22*[1]Figure!$G$8+EZ22*[1]Figure!$H$8,0)</f>
        <v>7.8355291653042514E-5</v>
      </c>
      <c r="GQ22" s="12">
        <f>IFERROR(DK22*[1]Figure!$F$8+EF22*[1]Figure!$G$8+FA22*[1]Figure!$H$8,0)</f>
        <v>4.6658999136989255E-6</v>
      </c>
      <c r="GR22" s="12">
        <f>IFERROR(DL22*[1]Figure!$F$8+EG22*[1]Figure!$G$8+FB22*[1]Figure!$H$8,0)</f>
        <v>4.7298468219001414E-6</v>
      </c>
      <c r="GS22" s="12">
        <f>IFERROR(DM22*[1]Figure!$F$8+EH22*[1]Figure!$G$8+FC22*[1]Figure!$H$8,0)</f>
        <v>4.5361505162288055E-10</v>
      </c>
      <c r="GT22" s="12">
        <f>IFERROR(DN22*[1]Figure!$F$8+EI22*[1]Figure!$G$8+FD22*[1]Figure!$H$8,0)</f>
        <v>2.0339881839626752E-5</v>
      </c>
      <c r="GU22" s="12">
        <f>IFERROR(DO22*[1]Figure!$F$8+EJ22*[1]Figure!$G$8+FE22*[1]Figure!$H$8,0)</f>
        <v>1.5945646359879724E-2</v>
      </c>
      <c r="GV22" s="12">
        <f>IFERROR(DP22*[1]Figure!$F$8+EK22*[1]Figure!$G$8+FF22*[1]Figure!$H$8,0)</f>
        <v>4.0847049690706699E-5</v>
      </c>
      <c r="GX22" s="12">
        <f>IFERROR(FH22*[1]Figure!$F$10+GC22*[1]Figure!$F$11,0)</f>
        <v>6.6390613000264068E-2</v>
      </c>
      <c r="GY22" s="12">
        <f>IFERROR(FI22*[1]Figure!$F$10+GD22*[1]Figure!$F$11,0)</f>
        <v>0.96788787326561965</v>
      </c>
      <c r="GZ22" s="12">
        <f>IFERROR(FJ22*[1]Figure!$F$10+GE22*[1]Figure!$F$11,0)</f>
        <v>3.3694937543004216E-4</v>
      </c>
      <c r="HA22" s="12">
        <f>IFERROR(FK22*[1]Figure!$F$10+GF22*[1]Figure!$F$11,0)</f>
        <v>1.8628997418544856E-2</v>
      </c>
      <c r="HB22" s="12">
        <f>IFERROR(FL22*[1]Figure!$F$10+GG22*[1]Figure!$F$11,0)</f>
        <v>9.3062944214211164E-3</v>
      </c>
      <c r="HC22" s="12">
        <f>IFERROR(FM22*[1]Figure!$F$10+GH22*[1]Figure!$F$11,0)</f>
        <v>3.5362529000867638E-5</v>
      </c>
      <c r="HD22" s="12">
        <f>IFERROR(FN22*[1]Figure!$F$10+GI22*[1]Figure!$F$11,0)</f>
        <v>6.7464512996149778E-2</v>
      </c>
      <c r="HE22" s="12">
        <f>IFERROR(FO22*[1]Figure!$F$10+GJ22*[1]Figure!$F$11,0)</f>
        <v>5.6711905301783633E-2</v>
      </c>
      <c r="HF22" s="12">
        <f>IFERROR(FP22*[1]Figure!$F$10+GK22*[1]Figure!$F$11,0)</f>
        <v>0.23264174649402075</v>
      </c>
      <c r="HG22" s="12">
        <f>IFERROR(FQ22*[1]Figure!$F$10+GL22*[1]Figure!$F$11,0)</f>
        <v>3.2624832707012852E-3</v>
      </c>
      <c r="HH22" s="12">
        <f>IFERROR(FR22*[1]Figure!$F$10+GM22*[1]Figure!$F$11,0)</f>
        <v>1.24690067937966E-3</v>
      </c>
      <c r="HI22" s="12">
        <f>IFERROR(FS22*[1]Figure!$F$10+GN22*[1]Figure!$F$11,0)</f>
        <v>1.2802681342152162E-2</v>
      </c>
      <c r="HJ22" s="12">
        <f>IFERROR(FT22*[1]Figure!$F$10+GO22*[1]Figure!$F$11,0)</f>
        <v>1.5290582546806902E-6</v>
      </c>
      <c r="HK22" s="12">
        <f>IFERROR(FU22*[1]Figure!$F$10+GP22*[1]Figure!$F$11,0)</f>
        <v>3.9462281992934615E-3</v>
      </c>
      <c r="HL22" s="12">
        <f>IFERROR(FV22*[1]Figure!$F$10+GQ22*[1]Figure!$F$11,0)</f>
        <v>2.349899467677454E-4</v>
      </c>
      <c r="HM22" s="12">
        <f>IFERROR(FW22*[1]Figure!$F$10+GR22*[1]Figure!$F$11,0)</f>
        <v>2.3821052175480143E-4</v>
      </c>
      <c r="HN22" s="12">
        <f>IFERROR(FX22*[1]Figure!$F$10+GS22*[1]Figure!$F$11,0)</f>
        <v>2.2845534367539582E-8</v>
      </c>
      <c r="HO22" s="12">
        <f>IFERROR(FY22*[1]Figure!$F$10+GT22*[1]Figure!$F$11,0)</f>
        <v>1.0243828284278405E-3</v>
      </c>
      <c r="HP22" s="12">
        <f>IFERROR(FZ22*[1]Figure!$F$10+GU22*[1]Figure!$F$11,0)</f>
        <v>0.80307478912785268</v>
      </c>
      <c r="HQ22" s="12">
        <f>IFERROR(GA22*[1]Figure!$F$10+GV22*[1]Figure!$F$11,0)</f>
        <v>2.057190726328552E-3</v>
      </c>
    </row>
    <row r="23" spans="1:225" x14ac:dyDescent="0.2">
      <c r="A23" s="1"/>
      <c r="B23" s="4"/>
      <c r="C23" s="1" t="str">
        <f t="shared" si="34"/>
        <v>NaOH</v>
      </c>
      <c r="D23" s="1" t="str">
        <f t="shared" si="34"/>
        <v>GLO</v>
      </c>
      <c r="E23" s="2">
        <f t="shared" si="34"/>
        <v>1</v>
      </c>
      <c r="F23" s="1"/>
      <c r="G23" s="1">
        <f t="shared" si="34"/>
        <v>1488.6033229909779</v>
      </c>
      <c r="H23" s="1">
        <f t="shared" si="34"/>
        <v>1320.4774935289929</v>
      </c>
      <c r="I23" s="1">
        <f t="shared" si="34"/>
        <v>1702.1105825069951</v>
      </c>
      <c r="J23" s="1">
        <f t="shared" si="34"/>
        <v>1951.1660327391501</v>
      </c>
      <c r="K23" s="1">
        <f t="shared" si="34"/>
        <v>1482.2592965398799</v>
      </c>
      <c r="L23" s="1">
        <f t="shared" si="34"/>
        <v>1307.8470439621551</v>
      </c>
      <c r="M23" s="1" t="str">
        <f t="shared" si="34"/>
        <v>g/kWh</v>
      </c>
      <c r="N23" s="1" t="str">
        <f>'[1]Unit factor_selected'!D22</f>
        <v>market for sodium hydroxide, without water, in 50% solution state | sodium hydroxide, without water, in 50% solution state | Cutoff</v>
      </c>
      <c r="O23" s="1">
        <f t="shared" si="35"/>
        <v>1</v>
      </c>
      <c r="P23" s="1" t="str">
        <f t="shared" si="35"/>
        <v>kg</v>
      </c>
      <c r="Q23" s="1">
        <f>'[1]Unit factor_selected'!J22</f>
        <v>1.26612502122856</v>
      </c>
      <c r="R23" s="1">
        <f>'[1]Unit factor_selected'!K22</f>
        <v>19.642058281092201</v>
      </c>
      <c r="S23" s="1">
        <f>'[1]Unit factor_selected'!L22</f>
        <v>2.7537831593493901E-3</v>
      </c>
      <c r="T23" s="1">
        <f>'[1]Unit factor_selected'!M22</f>
        <v>0.32444630914455902</v>
      </c>
      <c r="U23" s="1">
        <f>'[1]Unit factor_selected'!N22</f>
        <v>7.1538768165405706E-2</v>
      </c>
      <c r="V23" s="1">
        <f>'[1]Unit factor_selected'!O22</f>
        <v>6.0259021621967895E-4</v>
      </c>
      <c r="W23" s="1">
        <f>'[1]Unit factor_selected'!P22</f>
        <v>1.2860561811937501</v>
      </c>
      <c r="X23" s="1">
        <f>'[1]Unit factor_selected'!Q22</f>
        <v>8.4314449698132093E-2</v>
      </c>
      <c r="Y23" s="1">
        <f>'[1]Unit factor_selected'!R22</f>
        <v>1.6002726576462101</v>
      </c>
      <c r="Z23" s="1">
        <f>'[1]Unit factor_selected'!S22</f>
        <v>0.154361303514016</v>
      </c>
      <c r="AA23" s="1">
        <f>'[1]Unit factor_selected'!T22</f>
        <v>1.71064359834768E-2</v>
      </c>
      <c r="AB23" s="1">
        <f>'[1]Unit factor_selected'!U22</f>
        <v>9.4276567582477502E-2</v>
      </c>
      <c r="AC23" s="1">
        <f>'[1]Unit factor_selected'!V22</f>
        <v>6.6147467245358604E-5</v>
      </c>
      <c r="AD23" s="1">
        <f>'[1]Unit factor_selected'!W22</f>
        <v>4.4028829755228703E-3</v>
      </c>
      <c r="AE23" s="1">
        <f>'[1]Unit factor_selected'!X22</f>
        <v>3.1717099837702801E-3</v>
      </c>
      <c r="AF23" s="1">
        <f>'[1]Unit factor_selected'!Y22</f>
        <v>3.2073251237404099E-3</v>
      </c>
      <c r="AG23" s="1">
        <f>'[1]Unit factor_selected'!Z22</f>
        <v>1.39060886929682E-6</v>
      </c>
      <c r="AH23" s="1">
        <f>'[1]Unit factor_selected'!AA22</f>
        <v>4.5831155273480398E-3</v>
      </c>
      <c r="AI23" s="1">
        <f>'[1]Unit factor_selected'!AB22</f>
        <v>5.7827830681640799</v>
      </c>
      <c r="AJ23" s="1">
        <f>'[1]Unit factor_selected'!AC22</f>
        <v>3.5105049762050602E-2</v>
      </c>
      <c r="AK23" s="1"/>
      <c r="AL23" s="1">
        <f t="shared" si="22"/>
        <v>1.8847579139228567</v>
      </c>
      <c r="AM23" s="1">
        <f t="shared" si="22"/>
        <v>29.239233227616303</v>
      </c>
      <c r="AN23" s="1">
        <f t="shared" si="22"/>
        <v>4.0992907618040957E-3</v>
      </c>
      <c r="AO23" s="1">
        <f t="shared" si="22"/>
        <v>0.48297185392474862</v>
      </c>
      <c r="AP23" s="1">
        <f t="shared" si="22"/>
        <v>0.10649284801370411</v>
      </c>
      <c r="AQ23" s="1">
        <f t="shared" si="22"/>
        <v>8.970177982664659E-4</v>
      </c>
      <c r="AR23" s="1">
        <f t="shared" si="22"/>
        <v>1.9144275048781034</v>
      </c>
      <c r="AS23" s="1">
        <f t="shared" si="22"/>
        <v>0.12551076999679509</v>
      </c>
      <c r="AT23" s="1">
        <f t="shared" si="22"/>
        <v>2.3821711958637519</v>
      </c>
      <c r="AU23" s="1">
        <f t="shared" si="28"/>
        <v>0.22978274935218312</v>
      </c>
      <c r="AV23" s="1">
        <f t="shared" si="28"/>
        <v>2.5464697449536E-2</v>
      </c>
      <c r="AW23" s="1">
        <f t="shared" si="28"/>
        <v>0.14034041178345952</v>
      </c>
      <c r="AX23" s="1">
        <f t="shared" si="28"/>
        <v>9.846733954887768E-5</v>
      </c>
      <c r="AY23" s="1">
        <f t="shared" si="28"/>
        <v>6.5541462281037488E-3</v>
      </c>
      <c r="AZ23" s="1">
        <f t="shared" si="28"/>
        <v>4.7214180214040996E-3</v>
      </c>
      <c r="BA23" s="1">
        <f t="shared" si="28"/>
        <v>4.7744348371124238E-3</v>
      </c>
      <c r="BB23" s="1">
        <f t="shared" si="28"/>
        <v>2.0700649838159727E-6</v>
      </c>
      <c r="BC23" s="1">
        <f t="shared" si="28"/>
        <v>6.8224410036618402E-3</v>
      </c>
      <c r="BD23" s="1">
        <f t="shared" si="28"/>
        <v>8.6082700914050125</v>
      </c>
      <c r="BE23" s="1">
        <f t="shared" si="28"/>
        <v>5.2257493729552164E-2</v>
      </c>
      <c r="BF23" s="1"/>
      <c r="BG23" s="1">
        <f t="shared" si="23"/>
        <v>1.6718895945262318</v>
      </c>
      <c r="BH23" s="1">
        <f t="shared" si="23"/>
        <v>25.936895886767029</v>
      </c>
      <c r="BI23" s="1">
        <f t="shared" si="23"/>
        <v>3.6363086839800341E-3</v>
      </c>
      <c r="BJ23" s="1">
        <f t="shared" si="23"/>
        <v>0.42842404908394005</v>
      </c>
      <c r="BK23" s="1">
        <f t="shared" si="23"/>
        <v>9.4465333277206631E-2</v>
      </c>
      <c r="BL23" s="1">
        <f t="shared" si="23"/>
        <v>7.9570681833885553E-4</v>
      </c>
      <c r="BM23" s="1">
        <f t="shared" si="23"/>
        <v>1.6982082426801914</v>
      </c>
      <c r="BN23" s="1">
        <f t="shared" si="23"/>
        <v>0.11133533320566583</v>
      </c>
      <c r="BO23" s="1">
        <f t="shared" si="23"/>
        <v>2.1131240279316477</v>
      </c>
      <c r="BP23" s="1">
        <f t="shared" si="29"/>
        <v>0.20383062716205597</v>
      </c>
      <c r="BQ23" s="1">
        <f t="shared" si="29"/>
        <v>2.2588663710675617E-2</v>
      </c>
      <c r="BR23" s="1">
        <f t="shared" si="29"/>
        <v>0.1244900856598266</v>
      </c>
      <c r="BS23" s="1">
        <f t="shared" si="29"/>
        <v>8.7346241751442284E-5</v>
      </c>
      <c r="BT23" s="1">
        <f t="shared" si="29"/>
        <v>5.8139078758199141E-3</v>
      </c>
      <c r="BU23" s="1">
        <f t="shared" si="29"/>
        <v>4.1881716495698624E-3</v>
      </c>
      <c r="BV23" s="1">
        <f t="shared" si="29"/>
        <v>4.2352006403293032E-3</v>
      </c>
      <c r="BW23" s="1">
        <f t="shared" si="29"/>
        <v>1.8362677142082518E-6</v>
      </c>
      <c r="BX23" s="1">
        <f t="shared" si="29"/>
        <v>6.0519009041063478E-3</v>
      </c>
      <c r="BY23" s="1">
        <f t="shared" si="29"/>
        <v>7.636034891471204</v>
      </c>
      <c r="BZ23" s="1">
        <f t="shared" si="29"/>
        <v>4.635542812000315E-2</v>
      </c>
      <c r="CA23" s="1"/>
      <c r="CB23" s="1">
        <f t="shared" si="24"/>
        <v>2.1550847974100256</v>
      </c>
      <c r="CC23" s="1">
        <f t="shared" si="24"/>
        <v>33.432955262466194</v>
      </c>
      <c r="CD23" s="1">
        <f t="shared" si="24"/>
        <v>4.6872434574581441E-3</v>
      </c>
      <c r="CE23" s="1">
        <f t="shared" si="24"/>
        <v>0.55224349625029001</v>
      </c>
      <c r="CF23" s="1">
        <f t="shared" si="24"/>
        <v>0.12176689435385159</v>
      </c>
      <c r="CG23" s="1">
        <f t="shared" si="24"/>
        <v>1.025675183942694E-3</v>
      </c>
      <c r="CH23" s="1">
        <f t="shared" si="24"/>
        <v>2.1890098357084158</v>
      </c>
      <c r="CI23" s="1">
        <f t="shared" si="24"/>
        <v>0.14351251708944435</v>
      </c>
      <c r="CJ23" s="1">
        <f t="shared" si="24"/>
        <v>2.7238410254762075</v>
      </c>
      <c r="CK23" s="1">
        <f t="shared" si="30"/>
        <v>0.26274000824078086</v>
      </c>
      <c r="CL23" s="1">
        <f t="shared" si="30"/>
        <v>2.9117045716454317E-2</v>
      </c>
      <c r="CM23" s="1">
        <f t="shared" si="30"/>
        <v>0.16046914336457088</v>
      </c>
      <c r="CN23" s="1">
        <f t="shared" si="30"/>
        <v>1.1259030400435971E-4</v>
      </c>
      <c r="CO23" s="1">
        <f t="shared" si="30"/>
        <v>7.4941937061773645E-3</v>
      </c>
      <c r="CP23" s="1">
        <f t="shared" si="30"/>
        <v>5.3986011280184832E-3</v>
      </c>
      <c r="CQ23" s="1">
        <f t="shared" si="30"/>
        <v>5.4592220346591095E-3</v>
      </c>
      <c r="CR23" s="1">
        <f t="shared" si="30"/>
        <v>2.3669700725582043E-6</v>
      </c>
      <c r="CS23" s="1">
        <f t="shared" si="30"/>
        <v>7.8009694399512261E-3</v>
      </c>
      <c r="CT23" s="1">
        <f t="shared" si="30"/>
        <v>9.8429362566643501</v>
      </c>
      <c r="CU23" s="1">
        <f t="shared" si="30"/>
        <v>5.9752676699420998E-2</v>
      </c>
      <c r="CW23" s="12">
        <f t="shared" si="25"/>
        <v>2.4704201346223016</v>
      </c>
      <c r="CX23" s="12">
        <f t="shared" si="25"/>
        <v>38.324916931149836</v>
      </c>
      <c r="CY23" s="12">
        <f t="shared" si="25"/>
        <v>5.3730881620516324E-3</v>
      </c>
      <c r="CZ23" s="12">
        <f t="shared" si="25"/>
        <v>0.63304861785044908</v>
      </c>
      <c r="DA23" s="12">
        <f t="shared" si="25"/>
        <v>0.13958401446834046</v>
      </c>
      <c r="DB23" s="12">
        <f t="shared" si="25"/>
        <v>1.1757535615487776E-3</v>
      </c>
      <c r="DC23" s="12">
        <f t="shared" si="25"/>
        <v>2.5093091369394709</v>
      </c>
      <c r="DD23" s="12">
        <f t="shared" si="25"/>
        <v>0.16451149032008902</v>
      </c>
      <c r="DE23" s="12">
        <f t="shared" si="25"/>
        <v>3.1223976527204917</v>
      </c>
      <c r="DF23" s="12">
        <f t="shared" si="31"/>
        <v>0.30118453218588642</v>
      </c>
      <c r="DG23" s="12">
        <f t="shared" si="31"/>
        <v>3.3377496832186666E-2</v>
      </c>
      <c r="DH23" s="12">
        <f t="shared" si="31"/>
        <v>0.18394923635016699</v>
      </c>
      <c r="DI23" s="12">
        <f t="shared" si="31"/>
        <v>1.2906469124086923E-4</v>
      </c>
      <c r="DJ23" s="12">
        <f t="shared" si="31"/>
        <v>8.5907557079657037E-3</v>
      </c>
      <c r="DK23" s="12">
        <f t="shared" si="31"/>
        <v>6.1885327860322116E-3</v>
      </c>
      <c r="DL23" s="12">
        <f t="shared" si="31"/>
        <v>6.2580238373931788E-3</v>
      </c>
      <c r="DM23" s="12">
        <f t="shared" si="31"/>
        <v>2.7133087905977514E-6</v>
      </c>
      <c r="DN23" s="12">
        <f t="shared" si="31"/>
        <v>8.9424193410808719E-3</v>
      </c>
      <c r="DO23" s="12">
        <f t="shared" si="31"/>
        <v>11.283169897300837</v>
      </c>
      <c r="DP23" s="12">
        <f t="shared" si="31"/>
        <v>6.8495780673330717E-2</v>
      </c>
      <c r="DR23" s="12">
        <f t="shared" si="26"/>
        <v>1.8767255832977858</v>
      </c>
      <c r="DS23" s="12">
        <f t="shared" si="26"/>
        <v>29.114623490327048</v>
      </c>
      <c r="DT23" s="12">
        <f t="shared" si="26"/>
        <v>4.0818206886005948E-3</v>
      </c>
      <c r="DU23" s="12">
        <f t="shared" si="26"/>
        <v>0.48091355795757446</v>
      </c>
      <c r="DV23" s="12">
        <f t="shared" si="26"/>
        <v>0.10603900417618382</v>
      </c>
      <c r="DW23" s="12">
        <f t="shared" si="26"/>
        <v>8.9319494999559547E-4</v>
      </c>
      <c r="DX23" s="12">
        <f t="shared" si="26"/>
        <v>1.9062687304470125</v>
      </c>
      <c r="DY23" s="12">
        <f t="shared" si="26"/>
        <v>0.12497587689770037</v>
      </c>
      <c r="DZ23" s="12">
        <f t="shared" si="26"/>
        <v>2.3720190237946754</v>
      </c>
      <c r="EA23" s="12">
        <f t="shared" si="32"/>
        <v>0.22880347715966426</v>
      </c>
      <c r="EB23" s="12">
        <f t="shared" si="32"/>
        <v>2.5356173767172811E-2</v>
      </c>
      <c r="EC23" s="12">
        <f t="shared" si="32"/>
        <v>0.13974231874499757</v>
      </c>
      <c r="ED23" s="12">
        <f t="shared" si="32"/>
        <v>9.8047698266999999E-5</v>
      </c>
      <c r="EE23" s="12">
        <f t="shared" si="32"/>
        <v>6.5262142220459431E-3</v>
      </c>
      <c r="EF23" s="12">
        <f t="shared" si="32"/>
        <v>4.7012966093718496E-3</v>
      </c>
      <c r="EG23" s="12">
        <f t="shared" si="32"/>
        <v>4.7540874816901432E-3</v>
      </c>
      <c r="EH23" s="12">
        <f t="shared" si="32"/>
        <v>2.0612429243660221E-6</v>
      </c>
      <c r="EI23" s="12">
        <f t="shared" si="32"/>
        <v>6.7933655975279065E-3</v>
      </c>
      <c r="EJ23" s="12">
        <f t="shared" si="32"/>
        <v>8.5715839626596182</v>
      </c>
      <c r="EK23" s="12">
        <f t="shared" si="32"/>
        <v>5.2034786365294607E-2</v>
      </c>
      <c r="EM23" s="12">
        <f t="shared" si="27"/>
        <v>1.655897866300293</v>
      </c>
      <c r="EN23" s="12">
        <f t="shared" si="27"/>
        <v>25.688807860258802</v>
      </c>
      <c r="EO23" s="12">
        <f t="shared" si="27"/>
        <v>3.6015271646678637E-3</v>
      </c>
      <c r="EP23" s="12">
        <f t="shared" si="27"/>
        <v>0.42432614633914301</v>
      </c>
      <c r="EQ23" s="12">
        <f t="shared" si="27"/>
        <v>9.3561766473819766E-2</v>
      </c>
      <c r="ER23" s="12">
        <f t="shared" si="27"/>
        <v>7.8809583300342291E-4</v>
      </c>
      <c r="ES23" s="12">
        <f t="shared" si="27"/>
        <v>1.6819647749435036</v>
      </c>
      <c r="ET23" s="12">
        <f t="shared" si="27"/>
        <v>0.11027040380099787</v>
      </c>
      <c r="EU23" s="12">
        <f t="shared" si="27"/>
        <v>2.0929118648360574</v>
      </c>
      <c r="EV23" s="12">
        <f t="shared" si="33"/>
        <v>0.20188097450295084</v>
      </c>
      <c r="EW23" s="12">
        <f t="shared" si="33"/>
        <v>2.2372601733717971E-2</v>
      </c>
      <c r="EX23" s="12">
        <f t="shared" si="33"/>
        <v>0.12329933022764153</v>
      </c>
      <c r="EY23" s="12">
        <f t="shared" si="33"/>
        <v>8.6510769502425725E-5</v>
      </c>
      <c r="EZ23" s="12">
        <f t="shared" si="33"/>
        <v>5.7582974844488828E-3</v>
      </c>
      <c r="FA23" s="12">
        <f t="shared" si="33"/>
        <v>4.1481115265792155E-3</v>
      </c>
      <c r="FB23" s="12">
        <f t="shared" si="33"/>
        <v>4.194690682109448E-3</v>
      </c>
      <c r="FC23" s="12">
        <f t="shared" si="33"/>
        <v>1.8187036990174008E-6</v>
      </c>
      <c r="FD23" s="12">
        <f t="shared" si="33"/>
        <v>5.9940140945791871E-3</v>
      </c>
      <c r="FE23" s="12">
        <f t="shared" si="33"/>
        <v>7.5629957415727933</v>
      </c>
      <c r="FF23" s="12">
        <f t="shared" si="33"/>
        <v>4.5912035559442232E-2</v>
      </c>
      <c r="FH23" s="12">
        <f>IFERROR(AL23*[1]Figure!$C$8+BG23*[1]Figure!$D$8+CB23*[1]Figure!$E$8,0)</f>
        <v>1.7171345713852977</v>
      </c>
      <c r="FI23" s="12">
        <f>IFERROR(AM23*[1]Figure!$C$8+BH23*[1]Figure!$D$8+CC23*[1]Figure!$E$8,0)</f>
        <v>26.638804827426068</v>
      </c>
      <c r="FJ23" s="12">
        <f>IFERROR(AN23*[1]Figure!$C$8+BI23*[1]Figure!$D$8+CD23*[1]Figure!$E$8,0)</f>
        <v>3.7347151234947903E-3</v>
      </c>
      <c r="FK23" s="12">
        <f>IFERROR(AO23*[1]Figure!$C$8+BJ23*[1]Figure!$D$8+CE23*[1]Figure!$E$8,0)</f>
        <v>0.44001813774274473</v>
      </c>
      <c r="FL23" s="12">
        <f>IFERROR(AP23*[1]Figure!$C$8+BK23*[1]Figure!$D$8+CF23*[1]Figure!$E$8,0)</f>
        <v>9.7021771113834421E-2</v>
      </c>
      <c r="FM23" s="12">
        <f>IFERROR(AQ23*[1]Figure!$C$8+BL23*[1]Figure!$D$8+CG23*[1]Figure!$E$8,0)</f>
        <v>8.1724037934683834E-4</v>
      </c>
      <c r="FN23" s="12">
        <f>IFERROR(AR23*[1]Figure!$C$8+BM23*[1]Figure!$D$8+CH23*[1]Figure!$E$8,0)</f>
        <v>1.7441654595284204</v>
      </c>
      <c r="FO23" s="12">
        <f>IFERROR(AS23*[1]Figure!$C$8+BN23*[1]Figure!$D$8+CI23*[1]Figure!$E$8,0)</f>
        <v>0.11434831001405023</v>
      </c>
      <c r="FP23" s="12">
        <f>IFERROR(AT23*[1]Figure!$C$8+BO23*[1]Figure!$D$8+CJ23*[1]Figure!$E$8,0)</f>
        <v>2.1703097703736871</v>
      </c>
      <c r="FQ23" s="12">
        <f>IFERROR(AU23*[1]Figure!$C$8+BP23*[1]Figure!$D$8+CK23*[1]Figure!$E$8,0)</f>
        <v>0.20934672824870068</v>
      </c>
      <c r="FR23" s="12">
        <f>IFERROR(AV23*[1]Figure!$C$8+BQ23*[1]Figure!$D$8+CL23*[1]Figure!$E$8,0)</f>
        <v>2.3199962190080504E-2</v>
      </c>
      <c r="FS23" s="12">
        <f>IFERROR(AW23*[1]Figure!$C$8+BR23*[1]Figure!$D$8+CM23*[1]Figure!$E$8,0)</f>
        <v>0.12785905874471387</v>
      </c>
      <c r="FT23" s="12">
        <f>IFERROR(AX23*[1]Figure!$C$8+BS23*[1]Figure!$D$8+CN23*[1]Figure!$E$8,0)</f>
        <v>8.9710021452990256E-5</v>
      </c>
      <c r="FU23" s="12">
        <f>IFERROR(AY23*[1]Figure!$C$8+BT23*[1]Figure!$D$8+CO23*[1]Figure!$E$8,0)</f>
        <v>5.9712448962568124E-3</v>
      </c>
      <c r="FV23" s="12">
        <f>IFERROR(AZ23*[1]Figure!$C$8+BU23*[1]Figure!$D$8+CP23*[1]Figure!$E$8,0)</f>
        <v>4.3015127038996378E-3</v>
      </c>
      <c r="FW23" s="12">
        <f>IFERROR(BA23*[1]Figure!$C$8+BV23*[1]Figure!$D$8+CQ23*[1]Figure!$E$8,0)</f>
        <v>4.3498144016641243E-3</v>
      </c>
      <c r="FX23" s="12">
        <f>IFERROR(BB23*[1]Figure!$C$8+BW23*[1]Figure!$D$8+CR23*[1]Figure!$E$8,0)</f>
        <v>1.8859611213018854E-6</v>
      </c>
      <c r="FY23" s="12">
        <f>IFERROR(BC23*[1]Figure!$C$8+BX23*[1]Figure!$D$8+CS23*[1]Figure!$E$8,0)</f>
        <v>6.2156785346724639E-3</v>
      </c>
      <c r="FZ23" s="12">
        <f>IFERROR(BD23*[1]Figure!$C$8+BY23*[1]Figure!$D$8+CT23*[1]Figure!$E$8,0)</f>
        <v>7.8426826408744992</v>
      </c>
      <c r="GA23" s="12">
        <f>IFERROR(BE23*[1]Figure!$C$8+BZ23*[1]Figure!$D$8+CU23*[1]Figure!$E$8,0)</f>
        <v>4.7609907051774938E-2</v>
      </c>
      <c r="GC23" s="12">
        <f>IFERROR(CW23*[1]Figure!$F$8+DR23*[1]Figure!$G$8+EM23*[1]Figure!$H$8,0)</f>
        <v>2.0053506658181242</v>
      </c>
      <c r="GD23" s="12">
        <f>IFERROR(CX23*[1]Figure!$F$8+DS23*[1]Figure!$G$8+EN23*[1]Figure!$H$8,0)</f>
        <v>31.110051528565545</v>
      </c>
      <c r="GE23" s="12">
        <f>IFERROR(CY23*[1]Figure!$F$8+DT23*[1]Figure!$G$8+EO23*[1]Figure!$H$8,0)</f>
        <v>4.3615763052858546E-3</v>
      </c>
      <c r="GF23" s="12">
        <f>IFERROR(CZ23*[1]Figure!$F$8+DU23*[1]Figure!$G$8+EP23*[1]Figure!$H$8,0)</f>
        <v>0.51387391541630656</v>
      </c>
      <c r="GG23" s="12">
        <f>IFERROR(DA23*[1]Figure!$F$8+DV23*[1]Figure!$G$8+EQ23*[1]Figure!$H$8,0)</f>
        <v>0.11330659608409034</v>
      </c>
      <c r="GH23" s="12">
        <f>IFERROR(DB23*[1]Figure!$F$8+DW23*[1]Figure!$G$8+ER23*[1]Figure!$H$8,0)</f>
        <v>9.5441182430710397E-4</v>
      </c>
      <c r="GI23" s="12">
        <f>IFERROR(DC23*[1]Figure!$F$8+DX23*[1]Figure!$G$8+ES23*[1]Figure!$H$8,0)</f>
        <v>2.0369186107181774</v>
      </c>
      <c r="GJ23" s="12">
        <f>IFERROR(DD23*[1]Figure!$F$8+DY23*[1]Figure!$G$8+ET23*[1]Figure!$H$8,0)</f>
        <v>0.13354134465818737</v>
      </c>
      <c r="GK23" s="12">
        <f>IFERROR(DE23*[1]Figure!$F$8+DZ23*[1]Figure!$G$8+EU23*[1]Figure!$H$8,0)</f>
        <v>2.5345900173329414</v>
      </c>
      <c r="GL23" s="12">
        <f>IFERROR(DF23*[1]Figure!$F$8+EA23*[1]Figure!$G$8+EV23*[1]Figure!$H$8,0)</f>
        <v>0.24448497390725371</v>
      </c>
      <c r="GM23" s="12">
        <f>IFERROR(DG23*[1]Figure!$F$8+EB23*[1]Figure!$G$8+EW23*[1]Figure!$H$8,0)</f>
        <v>2.7094009054456331E-2</v>
      </c>
      <c r="GN23" s="12">
        <f>IFERROR(DH23*[1]Figure!$F$8+EC23*[1]Figure!$G$8+EX23*[1]Figure!$H$8,0)</f>
        <v>0.14931983366786342</v>
      </c>
      <c r="GO23" s="12">
        <f>IFERROR(DI23*[1]Figure!$F$8+ED23*[1]Figure!$G$8+EY23*[1]Figure!$H$8,0)</f>
        <v>1.0476759029210969E-4</v>
      </c>
      <c r="GP23" s="12">
        <f>IFERROR(DJ23*[1]Figure!$F$8+EE23*[1]Figure!$G$8+EZ23*[1]Figure!$H$8,0)</f>
        <v>6.9735011617705076E-3</v>
      </c>
      <c r="GQ23" s="12">
        <f>IFERROR(DK23*[1]Figure!$F$8+EF23*[1]Figure!$G$8+FA23*[1]Figure!$H$8,0)</f>
        <v>5.0235092278360007E-3</v>
      </c>
      <c r="GR23" s="12">
        <f>IFERROR(DL23*[1]Figure!$F$8+EG23*[1]Figure!$G$8+FB23*[1]Figure!$H$8,0)</f>
        <v>5.0799182265168757E-3</v>
      </c>
      <c r="GS23" s="12">
        <f>IFERROR(DM23*[1]Figure!$F$8+EH23*[1]Figure!$G$8+FC23*[1]Figure!$H$8,0)</f>
        <v>2.2025142661117664E-6</v>
      </c>
      <c r="GT23" s="12">
        <f>IFERROR(DN23*[1]Figure!$F$8+EI23*[1]Figure!$G$8+FD23*[1]Figure!$H$8,0)</f>
        <v>7.2589622827062567E-3</v>
      </c>
      <c r="GU23" s="12">
        <f>IFERROR(DO23*[1]Figure!$F$8+EJ23*[1]Figure!$G$8+FE23*[1]Figure!$H$8,0)</f>
        <v>9.1590543442322669</v>
      </c>
      <c r="GV23" s="12">
        <f>IFERROR(DP23*[1]Figure!$F$8+EK23*[1]Figure!$G$8+FF23*[1]Figure!$H$8,0)</f>
        <v>5.560109288859743E-2</v>
      </c>
      <c r="GX23" s="12">
        <f>IFERROR(FH23*[1]Figure!$F$10+GC23*[1]Figure!$F$11,0)</f>
        <v>1.7340445861865614</v>
      </c>
      <c r="GY23" s="12">
        <f>IFERROR(FI23*[1]Figure!$F$10+GD23*[1]Figure!$F$11,0)</f>
        <v>26.901138712857275</v>
      </c>
      <c r="GZ23" s="12">
        <f>IFERROR(FJ23*[1]Figure!$F$10+GE23*[1]Figure!$F$11,0)</f>
        <v>3.7714938879953802E-3</v>
      </c>
      <c r="HA23" s="12">
        <f>IFERROR(FK23*[1]Figure!$F$10+GF23*[1]Figure!$F$11,0)</f>
        <v>0.44435135270798276</v>
      </c>
      <c r="HB23" s="12">
        <f>IFERROR(FL23*[1]Figure!$F$10+GG23*[1]Figure!$F$11,0)</f>
        <v>9.7977223070203914E-2</v>
      </c>
      <c r="HC23" s="12">
        <f>IFERROR(FM23*[1]Figure!$F$10+GH23*[1]Figure!$F$11,0)</f>
        <v>8.2528840723075463E-4</v>
      </c>
      <c r="HD23" s="12">
        <f>IFERROR(FN23*[1]Figure!$F$10+GI23*[1]Figure!$F$11,0)</f>
        <v>1.7613416693770665</v>
      </c>
      <c r="HE23" s="12">
        <f>IFERROR(FO23*[1]Figure!$F$10+GJ23*[1]Figure!$F$11,0)</f>
        <v>0.11547439043142668</v>
      </c>
      <c r="HF23" s="12">
        <f>IFERROR(FP23*[1]Figure!$F$10+GK23*[1]Figure!$F$11,0)</f>
        <v>2.1916825683779457</v>
      </c>
      <c r="HG23" s="12">
        <f>IFERROR(FQ23*[1]Figure!$F$10+GL23*[1]Figure!$F$11,0)</f>
        <v>0.21140833502796769</v>
      </c>
      <c r="HH23" s="12">
        <f>IFERROR(FR23*[1]Figure!$F$10+GM23*[1]Figure!$F$11,0)</f>
        <v>2.3428431007004109E-2</v>
      </c>
      <c r="HI23" s="12">
        <f>IFERROR(FS23*[1]Figure!$F$10+GN23*[1]Figure!$F$11,0)</f>
        <v>0.12911819044695694</v>
      </c>
      <c r="HJ23" s="12">
        <f>IFERROR(FT23*[1]Figure!$F$10+GO23*[1]Figure!$F$11,0)</f>
        <v>9.0593468688793063E-5</v>
      </c>
      <c r="HK23" s="12">
        <f>IFERROR(FU23*[1]Figure!$F$10+GP23*[1]Figure!$F$11,0)</f>
        <v>6.0300485807555839E-3</v>
      </c>
      <c r="HL23" s="12">
        <f>IFERROR(FV23*[1]Figure!$F$10+GQ23*[1]Figure!$F$11,0)</f>
        <v>4.3438731832137817E-3</v>
      </c>
      <c r="HM23" s="12">
        <f>IFERROR(FW23*[1]Figure!$F$10+GR23*[1]Figure!$F$11,0)</f>
        <v>4.392650546914843E-3</v>
      </c>
      <c r="HN23" s="12">
        <f>IFERROR(FX23*[1]Figure!$F$10+GS23*[1]Figure!$F$11,0)</f>
        <v>1.9045337078698064E-6</v>
      </c>
      <c r="HO23" s="12">
        <f>IFERROR(FY23*[1]Figure!$F$10+GT23*[1]Figure!$F$11,0)</f>
        <v>6.2768893551711832E-3</v>
      </c>
      <c r="HP23" s="12">
        <f>IFERROR(FZ23*[1]Figure!$F$10+GU23*[1]Figure!$F$11,0)</f>
        <v>7.9199158884887568</v>
      </c>
      <c r="HQ23" s="12">
        <f>IFERROR(GA23*[1]Figure!$F$10+GV23*[1]Figure!$F$11,0)</f>
        <v>4.807876036493304E-2</v>
      </c>
    </row>
    <row r="24" spans="1:225" x14ac:dyDescent="0.2">
      <c r="A24" s="1"/>
      <c r="B24" s="4"/>
      <c r="C24" s="1" t="str">
        <f t="shared" si="34"/>
        <v>Ammonia</v>
      </c>
      <c r="D24" s="1" t="str">
        <f t="shared" si="34"/>
        <v>RNA</v>
      </c>
      <c r="E24" s="2">
        <f t="shared" si="34"/>
        <v>1</v>
      </c>
      <c r="F24" s="1"/>
      <c r="G24" s="1">
        <f t="shared" si="34"/>
        <v>102.66229813730881</v>
      </c>
      <c r="H24" s="1">
        <f t="shared" si="34"/>
        <v>550.19895563708042</v>
      </c>
      <c r="I24" s="1">
        <f t="shared" si="34"/>
        <v>117.38693672462036</v>
      </c>
      <c r="J24" s="1">
        <f t="shared" si="34"/>
        <v>134.56317467166554</v>
      </c>
      <c r="K24" s="1">
        <f t="shared" si="34"/>
        <v>102.22477907171586</v>
      </c>
      <c r="L24" s="1">
        <f t="shared" si="34"/>
        <v>544.93626831756467</v>
      </c>
      <c r="M24" s="1" t="str">
        <f t="shared" si="34"/>
        <v>g/kWh</v>
      </c>
      <c r="N24" s="1" t="str">
        <f>'[1]Unit factor_selected'!D23</f>
        <v>market for ammonia, anhydrous, liquid | ammonia, anhydrous, liquid | Cutoff</v>
      </c>
      <c r="O24" s="1">
        <f t="shared" si="35"/>
        <v>1</v>
      </c>
      <c r="P24" s="1" t="str">
        <f t="shared" si="35"/>
        <v>kg</v>
      </c>
      <c r="Q24" s="1">
        <f>'[1]Unit factor_selected'!J23</f>
        <v>2.5870939838726201</v>
      </c>
      <c r="R24" s="1">
        <f>'[1]Unit factor_selected'!K23</f>
        <v>41.817502183841597</v>
      </c>
      <c r="S24" s="1">
        <f>'[1]Unit factor_selected'!L23</f>
        <v>1.05998377558368E-3</v>
      </c>
      <c r="T24" s="1">
        <f>'[1]Unit factor_selected'!M23</f>
        <v>0.90459931753414802</v>
      </c>
      <c r="U24" s="1">
        <f>'[1]Unit factor_selected'!N23</f>
        <v>4.1064069094983897E-2</v>
      </c>
      <c r="V24" s="1">
        <f>'[1]Unit factor_selected'!O23</f>
        <v>9.3953467865795395E-5</v>
      </c>
      <c r="W24" s="1">
        <f>'[1]Unit factor_selected'!P23</f>
        <v>2.6300669565695598</v>
      </c>
      <c r="X24" s="1">
        <f>'[1]Unit factor_selected'!Q23</f>
        <v>4.2363118654656098E-2</v>
      </c>
      <c r="Y24" s="1">
        <f>'[1]Unit factor_selected'!R23</f>
        <v>0.685865599978563</v>
      </c>
      <c r="Z24" s="1">
        <f>'[1]Unit factor_selected'!S23</f>
        <v>1.4126923840973801E-2</v>
      </c>
      <c r="AA24" s="1">
        <f>'[1]Unit factor_selected'!T23</f>
        <v>6.9683415596700103E-3</v>
      </c>
      <c r="AB24" s="1">
        <f>'[1]Unit factor_selected'!U23</f>
        <v>5.35927238210267E-2</v>
      </c>
      <c r="AC24" s="1">
        <f>'[1]Unit factor_selected'!V23</f>
        <v>4.6683062300374197E-5</v>
      </c>
      <c r="AD24" s="1">
        <f>'[1]Unit factor_selected'!W23</f>
        <v>5.1308724701283198E-3</v>
      </c>
      <c r="AE24" s="1">
        <f>'[1]Unit factor_selected'!X23</f>
        <v>2.41591996926354E-3</v>
      </c>
      <c r="AF24" s="1">
        <f>'[1]Unit factor_selected'!Y23</f>
        <v>2.5147188202799399E-3</v>
      </c>
      <c r="AG24" s="1">
        <f>'[1]Unit factor_selected'!Z23</f>
        <v>4.9121690042504204E-7</v>
      </c>
      <c r="AH24" s="1">
        <f>'[1]Unit factor_selected'!AA23</f>
        <v>3.0446275781781801E-3</v>
      </c>
      <c r="AI24" s="1">
        <f>'[1]Unit factor_selected'!AB23</f>
        <v>4.0129794801999399</v>
      </c>
      <c r="AJ24" s="1">
        <f>'[1]Unit factor_selected'!AC23</f>
        <v>5.6129708481771699E-2</v>
      </c>
      <c r="AK24" s="1"/>
      <c r="AL24" s="1">
        <f t="shared" si="22"/>
        <v>0.26559701388156892</v>
      </c>
      <c r="AM24" s="1">
        <f t="shared" si="22"/>
        <v>4.2930808765551083</v>
      </c>
      <c r="AN24" s="1">
        <f t="shared" si="22"/>
        <v>1.08820370389682E-4</v>
      </c>
      <c r="AO24" s="1">
        <f t="shared" si="22"/>
        <v>9.2868244831496791E-2</v>
      </c>
      <c r="AP24" s="1">
        <f t="shared" si="22"/>
        <v>4.215731704160286E-3</v>
      </c>
      <c r="AQ24" s="1">
        <f t="shared" si="22"/>
        <v>9.6454789290723497E-6</v>
      </c>
      <c r="AR24" s="1">
        <f t="shared" si="22"/>
        <v>0.27000871801642856</v>
      </c>
      <c r="AS24" s="1">
        <f t="shared" si="22"/>
        <v>4.3490951173504929E-3</v>
      </c>
      <c r="AT24" s="1">
        <f t="shared" si="22"/>
        <v>7.0412538707123426E-2</v>
      </c>
      <c r="AU24" s="1">
        <f t="shared" si="28"/>
        <v>1.450302467125108E-3</v>
      </c>
      <c r="AV24" s="1">
        <f t="shared" si="28"/>
        <v>7.153859587214421E-4</v>
      </c>
      <c r="AW24" s="1">
        <f t="shared" si="28"/>
        <v>5.5019521909046949E-3</v>
      </c>
      <c r="AX24" s="1">
        <f t="shared" si="28"/>
        <v>4.7925904598435769E-6</v>
      </c>
      <c r="AY24" s="1">
        <f t="shared" si="28"/>
        <v>5.2674715923282369E-4</v>
      </c>
      <c r="AZ24" s="1">
        <f t="shared" si="28"/>
        <v>2.480238961604115E-4</v>
      </c>
      <c r="BA24" s="1">
        <f t="shared" si="28"/>
        <v>2.5816681325908068E-4</v>
      </c>
      <c r="BB24" s="1">
        <f t="shared" si="28"/>
        <v>5.0429455881520401E-8</v>
      </c>
      <c r="BC24" s="1">
        <f t="shared" si="28"/>
        <v>3.1256846414800084E-4</v>
      </c>
      <c r="BD24" s="1">
        <f t="shared" si="28"/>
        <v>0.41198169581518879</v>
      </c>
      <c r="BE24" s="1">
        <f t="shared" si="28"/>
        <v>5.7624048665158778E-3</v>
      </c>
      <c r="BF24" s="1"/>
      <c r="BG24" s="1">
        <f t="shared" si="23"/>
        <v>1.4234164080616893</v>
      </c>
      <c r="BH24" s="1">
        <f t="shared" si="23"/>
        <v>23.007946028900978</v>
      </c>
      <c r="BI24" s="1">
        <f t="shared" si="23"/>
        <v>5.832019663183902E-4</v>
      </c>
      <c r="BJ24" s="1">
        <f t="shared" si="23"/>
        <v>0.49770959977730395</v>
      </c>
      <c r="BK24" s="1">
        <f t="shared" si="23"/>
        <v>2.2593407930269052E-2</v>
      </c>
      <c r="BL24" s="1">
        <f t="shared" si="23"/>
        <v>5.169309989824262E-5</v>
      </c>
      <c r="BM24" s="1">
        <f t="shared" si="23"/>
        <v>1.4470600927601664</v>
      </c>
      <c r="BN24" s="1">
        <f t="shared" si="23"/>
        <v>2.3308143641321506E-2</v>
      </c>
      <c r="BO24" s="1">
        <f t="shared" si="23"/>
        <v>0.37736253681560494</v>
      </c>
      <c r="BP24" s="1">
        <f t="shared" si="29"/>
        <v>7.772618743668358E-3</v>
      </c>
      <c r="BQ24" s="1">
        <f t="shared" si="29"/>
        <v>3.8339742486529038E-3</v>
      </c>
      <c r="BR24" s="1">
        <f t="shared" si="29"/>
        <v>2.9486660676075374E-2</v>
      </c>
      <c r="BS24" s="1">
        <f t="shared" si="29"/>
        <v>2.5684972123606646E-5</v>
      </c>
      <c r="BT24" s="1">
        <f t="shared" si="29"/>
        <v>2.8230006745716485E-3</v>
      </c>
      <c r="BU24" s="1">
        <f t="shared" si="29"/>
        <v>1.3292366439915672E-3</v>
      </c>
      <c r="BV24" s="1">
        <f t="shared" si="29"/>
        <v>1.383595668638934E-3</v>
      </c>
      <c r="BW24" s="1">
        <f t="shared" si="29"/>
        <v>2.7026702560514184E-7</v>
      </c>
      <c r="BX24" s="1">
        <f t="shared" si="29"/>
        <v>1.6751509138174881E-3</v>
      </c>
      <c r="BY24" s="1">
        <f t="shared" si="29"/>
        <v>2.2079371189990407</v>
      </c>
      <c r="BZ24" s="1">
        <f t="shared" si="29"/>
        <v>3.0882506986884564E-2</v>
      </c>
      <c r="CA24" s="1"/>
      <c r="CB24" s="1">
        <f t="shared" si="24"/>
        <v>0.30369103778550127</v>
      </c>
      <c r="CC24" s="1">
        <f t="shared" si="24"/>
        <v>4.9088284828362871</v>
      </c>
      <c r="CD24" s="1">
        <f t="shared" si="24"/>
        <v>1.2442824839356564E-4</v>
      </c>
      <c r="CE24" s="1">
        <f t="shared" si="24"/>
        <v>0.1061881428485158</v>
      </c>
      <c r="CF24" s="1">
        <f t="shared" si="24"/>
        <v>4.8203852805083136E-3</v>
      </c>
      <c r="CG24" s="1">
        <f t="shared" si="24"/>
        <v>1.1028909787420776E-5</v>
      </c>
      <c r="CH24" s="1">
        <f t="shared" si="24"/>
        <v>0.30873550341234579</v>
      </c>
      <c r="CI24" s="1">
        <f t="shared" si="24"/>
        <v>4.9728767289717E-3</v>
      </c>
      <c r="CJ24" s="1">
        <f t="shared" si="24"/>
        <v>8.0511661786277361E-2</v>
      </c>
      <c r="CK24" s="1">
        <f t="shared" si="30"/>
        <v>1.6583163150339223E-3</v>
      </c>
      <c r="CL24" s="1">
        <f t="shared" si="30"/>
        <v>8.1799226974052584E-4</v>
      </c>
      <c r="CM24" s="1">
        <f t="shared" si="30"/>
        <v>6.2910856800789151E-3</v>
      </c>
      <c r="CN24" s="1">
        <f t="shared" si="30"/>
        <v>5.4799816803655359E-6</v>
      </c>
      <c r="CO24" s="1">
        <f t="shared" si="30"/>
        <v>6.0229740199304964E-4</v>
      </c>
      <c r="CP24" s="1">
        <f t="shared" si="30"/>
        <v>2.8359744456368596E-4</v>
      </c>
      <c r="CQ24" s="1">
        <f t="shared" si="30"/>
        <v>2.9519513903641329E-4</v>
      </c>
      <c r="CR24" s="1">
        <f t="shared" si="30"/>
        <v>5.7662447208258552E-8</v>
      </c>
      <c r="CS24" s="1">
        <f t="shared" si="30"/>
        <v>3.5739950486963617E-4</v>
      </c>
      <c r="CT24" s="1">
        <f t="shared" si="30"/>
        <v>0.47107136831943025</v>
      </c>
      <c r="CU24" s="1">
        <f t="shared" si="30"/>
        <v>6.5888945379211214E-3</v>
      </c>
      <c r="CW24" s="12">
        <f t="shared" si="25"/>
        <v>0.34812757964386642</v>
      </c>
      <c r="CX24" s="12">
        <f t="shared" si="25"/>
        <v>5.6270958506970317</v>
      </c>
      <c r="CY24" s="12">
        <f t="shared" si="25"/>
        <v>1.4263478194299824E-4</v>
      </c>
      <c r="CZ24" s="12">
        <f t="shared" si="25"/>
        <v>0.121725755973217</v>
      </c>
      <c r="DA24" s="12">
        <f t="shared" si="25"/>
        <v>5.5257115023576607E-3</v>
      </c>
      <c r="DB24" s="12">
        <f t="shared" si="25"/>
        <v>1.2642676907433741E-5</v>
      </c>
      <c r="DC24" s="12">
        <f t="shared" si="25"/>
        <v>0.35391015927504543</v>
      </c>
      <c r="DD24" s="12">
        <f t="shared" si="25"/>
        <v>5.7005157351629815E-3</v>
      </c>
      <c r="DE24" s="12">
        <f t="shared" si="25"/>
        <v>9.229225253120206E-2</v>
      </c>
      <c r="DF24" s="12">
        <f t="shared" si="31"/>
        <v>1.9009637203862737E-3</v>
      </c>
      <c r="DG24" s="12">
        <f t="shared" si="31"/>
        <v>9.3768216246570182E-4</v>
      </c>
      <c r="DH24" s="12">
        <f t="shared" si="31"/>
        <v>7.2116070566591462E-3</v>
      </c>
      <c r="DI24" s="12">
        <f t="shared" si="31"/>
        <v>6.2818210665334975E-6</v>
      </c>
      <c r="DJ24" s="12">
        <f t="shared" si="31"/>
        <v>6.9042648841591715E-4</v>
      </c>
      <c r="DK24" s="12">
        <f t="shared" si="31"/>
        <v>3.2509386081677456E-4</v>
      </c>
      <c r="DL24" s="12">
        <f t="shared" si="31"/>
        <v>3.3838854786345427E-4</v>
      </c>
      <c r="DM24" s="12">
        <f t="shared" si="31"/>
        <v>6.6099705573569067E-8</v>
      </c>
      <c r="DN24" s="12">
        <f t="shared" si="31"/>
        <v>4.0969475261256049E-4</v>
      </c>
      <c r="DO24" s="12">
        <f t="shared" si="31"/>
        <v>0.53999925874795407</v>
      </c>
      <c r="DP24" s="12">
        <f t="shared" si="31"/>
        <v>7.5529917667023121E-3</v>
      </c>
      <c r="DR24" s="12">
        <f t="shared" si="26"/>
        <v>0.26446511093914382</v>
      </c>
      <c r="DS24" s="12">
        <f t="shared" si="26"/>
        <v>4.2747849220742022</v>
      </c>
      <c r="DT24" s="12">
        <f t="shared" si="26"/>
        <v>1.0835660727864492E-4</v>
      </c>
      <c r="DU24" s="12">
        <f t="shared" si="26"/>
        <v>9.2472465383353228E-2</v>
      </c>
      <c r="DV24" s="12">
        <f t="shared" si="26"/>
        <v>4.1977653910204036E-3</v>
      </c>
      <c r="DW24" s="12">
        <f t="shared" si="26"/>
        <v>9.6043724956024901E-6</v>
      </c>
      <c r="DX24" s="12">
        <f t="shared" si="26"/>
        <v>0.26885801357914335</v>
      </c>
      <c r="DY24" s="12">
        <f t="shared" si="26"/>
        <v>4.3305604452611047E-3</v>
      </c>
      <c r="DZ24" s="12">
        <f t="shared" si="26"/>
        <v>7.0112459430698451E-2</v>
      </c>
      <c r="EA24" s="12">
        <f t="shared" si="32"/>
        <v>1.4441216686065024E-3</v>
      </c>
      <c r="EB24" s="12">
        <f t="shared" si="32"/>
        <v>7.1233717643352269E-4</v>
      </c>
      <c r="EC24" s="12">
        <f t="shared" si="32"/>
        <v>5.4785043524559381E-3</v>
      </c>
      <c r="ED24" s="12">
        <f t="shared" si="32"/>
        <v>4.7721657300469E-6</v>
      </c>
      <c r="EE24" s="12">
        <f t="shared" si="32"/>
        <v>5.2450230470401651E-4</v>
      </c>
      <c r="EF24" s="12">
        <f t="shared" si="32"/>
        <v>2.4696688511291194E-4</v>
      </c>
      <c r="EG24" s="12">
        <f t="shared" si="32"/>
        <v>2.5706657583060279E-4</v>
      </c>
      <c r="EH24" s="12">
        <f t="shared" si="32"/>
        <v>5.0214539122242966E-8</v>
      </c>
      <c r="EI24" s="12">
        <f t="shared" si="32"/>
        <v>3.1123638153491775E-4</v>
      </c>
      <c r="EJ24" s="12">
        <f t="shared" si="32"/>
        <v>0.41022594078276797</v>
      </c>
      <c r="EK24" s="12">
        <f t="shared" si="32"/>
        <v>5.737847048908928E-3</v>
      </c>
      <c r="EM24" s="12">
        <f t="shared" si="27"/>
        <v>1.4098013413583674</v>
      </c>
      <c r="EN24" s="12">
        <f t="shared" si="27"/>
        <v>22.787873590424251</v>
      </c>
      <c r="EO24" s="12">
        <f t="shared" si="27"/>
        <v>5.7762360314373351E-4</v>
      </c>
      <c r="EP24" s="12">
        <f t="shared" si="27"/>
        <v>0.49294897641967439</v>
      </c>
      <c r="EQ24" s="12">
        <f t="shared" si="27"/>
        <v>2.237730057455516E-2</v>
      </c>
      <c r="ER24" s="12">
        <f t="shared" si="27"/>
        <v>5.1198652174280773E-5</v>
      </c>
      <c r="ES24" s="12">
        <f t="shared" si="27"/>
        <v>1.4332188727383504</v>
      </c>
      <c r="ET24" s="12">
        <f t="shared" si="27"/>
        <v>2.3085199793962508E-2</v>
      </c>
      <c r="EU24" s="12">
        <f t="shared" si="27"/>
        <v>0.37375304061970571</v>
      </c>
      <c r="EV24" s="12">
        <f t="shared" si="33"/>
        <v>7.6982731607067008E-3</v>
      </c>
      <c r="EW24" s="12">
        <f t="shared" si="33"/>
        <v>3.7973020458887739E-3</v>
      </c>
      <c r="EX24" s="12">
        <f t="shared" si="33"/>
        <v>2.9204618928004147E-2</v>
      </c>
      <c r="EY24" s="12">
        <f t="shared" si="33"/>
        <v>2.5439293763602302E-5</v>
      </c>
      <c r="EZ24" s="12">
        <f t="shared" si="33"/>
        <v>2.795998497085052E-3</v>
      </c>
      <c r="FA24" s="12">
        <f t="shared" si="33"/>
        <v>1.316522412604359E-3</v>
      </c>
      <c r="FB24" s="12">
        <f t="shared" si="33"/>
        <v>1.3703614897912992E-3</v>
      </c>
      <c r="FC24" s="12">
        <f t="shared" si="33"/>
        <v>2.6768190465214316E-7</v>
      </c>
      <c r="FD24" s="12">
        <f t="shared" si="33"/>
        <v>1.6591279908691619E-3</v>
      </c>
      <c r="FE24" s="12">
        <f t="shared" si="33"/>
        <v>2.1868180627751159</v>
      </c>
      <c r="FF24" s="12">
        <f t="shared" si="33"/>
        <v>3.058711388180943E-2</v>
      </c>
      <c r="FH24" s="12">
        <f>IFERROR(AL24*[1]Figure!$C$8+BG24*[1]Figure!$D$8+CB24*[1]Figure!$E$8,0)</f>
        <v>1.1957627557011321</v>
      </c>
      <c r="FI24" s="12">
        <f>IFERROR(AM24*[1]Figure!$C$8+BH24*[1]Figure!$D$8+CC24*[1]Figure!$E$8,0)</f>
        <v>19.328177468465164</v>
      </c>
      <c r="FJ24" s="12">
        <f>IFERROR(AN24*[1]Figure!$C$8+BI24*[1]Figure!$D$8+CD24*[1]Figure!$E$8,0)</f>
        <v>4.8992774456269571E-4</v>
      </c>
      <c r="FK24" s="12">
        <f>IFERROR(AO24*[1]Figure!$C$8+BJ24*[1]Figure!$D$8+CE24*[1]Figure!$E$8,0)</f>
        <v>0.41810857258491269</v>
      </c>
      <c r="FL24" s="12">
        <f>IFERROR(AP24*[1]Figure!$C$8+BK24*[1]Figure!$D$8+CF24*[1]Figure!$E$8,0)</f>
        <v>1.8979938389334261E-2</v>
      </c>
      <c r="FM24" s="12">
        <f>IFERROR(AQ24*[1]Figure!$C$8+BL24*[1]Figure!$D$8+CG24*[1]Figure!$E$8,0)</f>
        <v>4.3425580339648311E-5</v>
      </c>
      <c r="FN24" s="12">
        <f>IFERROR(AR24*[1]Figure!$C$8+BM24*[1]Figure!$D$8+CH24*[1]Figure!$E$8,0)</f>
        <v>1.2156249951764231</v>
      </c>
      <c r="FO24" s="12">
        <f>IFERROR(AS24*[1]Figure!$C$8+BN24*[1]Figure!$D$8+CI24*[1]Figure!$E$8,0)</f>
        <v>1.9580363070829887E-2</v>
      </c>
      <c r="FP24" s="12">
        <f>IFERROR(AT24*[1]Figure!$C$8+BO24*[1]Figure!$D$8+CJ24*[1]Figure!$E$8,0)</f>
        <v>0.31700917901842934</v>
      </c>
      <c r="FQ24" s="12">
        <f>IFERROR(AU24*[1]Figure!$C$8+BP24*[1]Figure!$D$8+CK24*[1]Figure!$E$8,0)</f>
        <v>6.5295074268529492E-3</v>
      </c>
      <c r="FR24" s="12">
        <f>IFERROR(AV24*[1]Figure!$C$8+BQ24*[1]Figure!$D$8+CL24*[1]Figure!$E$8,0)</f>
        <v>3.220788791594206E-3</v>
      </c>
      <c r="FS24" s="12">
        <f>IFERROR(AW24*[1]Figure!$C$8+BR24*[1]Figure!$D$8+CM24*[1]Figure!$E$8,0)</f>
        <v>2.477072094065675E-2</v>
      </c>
      <c r="FT24" s="12">
        <f>IFERROR(AX24*[1]Figure!$C$8+BS24*[1]Figure!$D$8+CN24*[1]Figure!$E$8,0)</f>
        <v>2.1577054242653894E-5</v>
      </c>
      <c r="FU24" s="12">
        <f>IFERROR(AY24*[1]Figure!$C$8+BT24*[1]Figure!$D$8+CO24*[1]Figure!$E$8,0)</f>
        <v>2.3715049558608522E-3</v>
      </c>
      <c r="FV24" s="12">
        <f>IFERROR(AZ24*[1]Figure!$C$8+BU24*[1]Figure!$D$8+CP24*[1]Figure!$E$8,0)</f>
        <v>1.1166456023664134E-3</v>
      </c>
      <c r="FW24" s="12">
        <f>IFERROR(BA24*[1]Figure!$C$8+BV24*[1]Figure!$D$8+CQ24*[1]Figure!$E$8,0)</f>
        <v>1.1623107336248579E-3</v>
      </c>
      <c r="FX24" s="12">
        <f>IFERROR(BB24*[1]Figure!$C$8+BW24*[1]Figure!$D$8+CR24*[1]Figure!$E$8,0)</f>
        <v>2.2704195447123632E-7</v>
      </c>
      <c r="FY24" s="12">
        <f>IFERROR(BC24*[1]Figure!$C$8+BX24*[1]Figure!$D$8+CS24*[1]Figure!$E$8,0)</f>
        <v>1.4072361830150112E-3</v>
      </c>
      <c r="FZ24" s="12">
        <f>IFERROR(BD24*[1]Figure!$C$8+BY24*[1]Figure!$D$8+CT24*[1]Figure!$E$8,0)</f>
        <v>1.8548113952292513</v>
      </c>
      <c r="GA24" s="12">
        <f>IFERROR(BE24*[1]Figure!$C$8+BZ24*[1]Figure!$D$8+CU24*[1]Figure!$E$8,0)</f>
        <v>2.5943323013876717E-2</v>
      </c>
      <c r="GC24" s="12">
        <f>IFERROR(CW24*[1]Figure!$F$8+DR24*[1]Figure!$G$8+EM24*[1]Figure!$H$8,0)</f>
        <v>0.30043856234243715</v>
      </c>
      <c r="GD24" s="12">
        <f>IFERROR(CX24*[1]Figure!$F$8+DS24*[1]Figure!$G$8+EN24*[1]Figure!$H$8,0)</f>
        <v>4.8562558280386314</v>
      </c>
      <c r="GE24" s="12">
        <f>IFERROR(CY24*[1]Figure!$F$8+DT24*[1]Figure!$G$8+EO24*[1]Figure!$H$8,0)</f>
        <v>1.2309564462206611E-4</v>
      </c>
      <c r="GF24" s="12">
        <f>IFERROR(CZ24*[1]Figure!$F$8+DU24*[1]Figure!$G$8+EP24*[1]Figure!$H$8,0)</f>
        <v>0.10505088726969518</v>
      </c>
      <c r="GG24" s="12">
        <f>IFERROR(DA24*[1]Figure!$F$8+DV24*[1]Figure!$G$8+EQ24*[1]Figure!$H$8,0)</f>
        <v>4.7687598362236025E-3</v>
      </c>
      <c r="GH24" s="12">
        <f>IFERROR(DB24*[1]Figure!$F$8+DW24*[1]Figure!$G$8+ER24*[1]Figure!$H$8,0)</f>
        <v>1.0910792181748488E-5</v>
      </c>
      <c r="GI24" s="12">
        <f>IFERROR(DC24*[1]Figure!$F$8+DX24*[1]Figure!$G$8+ES24*[1]Figure!$H$8,0)</f>
        <v>0.3054290026654915</v>
      </c>
      <c r="GJ24" s="12">
        <f>IFERROR(DD24*[1]Figure!$F$8+DY24*[1]Figure!$G$8+ET24*[1]Figure!$H$8,0)</f>
        <v>4.9196181291779537E-3</v>
      </c>
      <c r="GK24" s="12">
        <f>IFERROR(DE24*[1]Figure!$F$8+DZ24*[1]Figure!$G$8+EU24*[1]Figure!$H$8,0)</f>
        <v>7.964939662116205E-2</v>
      </c>
      <c r="GL24" s="12">
        <f>IFERROR(DF24*[1]Figure!$F$8+EA24*[1]Figure!$G$8+EV24*[1]Figure!$H$8,0)</f>
        <v>1.6405560507508187E-3</v>
      </c>
      <c r="GM24" s="12">
        <f>IFERROR(DG24*[1]Figure!$F$8+EB24*[1]Figure!$G$8+EW24*[1]Figure!$H$8,0)</f>
        <v>8.0923172221384352E-4</v>
      </c>
      <c r="GN24" s="12">
        <f>IFERROR(DH24*[1]Figure!$F$8+EC24*[1]Figure!$G$8+EX24*[1]Figure!$H$8,0)</f>
        <v>6.2237093036343755E-3</v>
      </c>
      <c r="GO24" s="12">
        <f>IFERROR(DI24*[1]Figure!$F$8+ED24*[1]Figure!$G$8+EY24*[1]Figure!$H$8,0)</f>
        <v>5.4212920793361525E-6</v>
      </c>
      <c r="GP24" s="12">
        <f>IFERROR(DJ24*[1]Figure!$F$8+EE24*[1]Figure!$G$8+EZ24*[1]Figure!$H$8,0)</f>
        <v>5.958469070305103E-4</v>
      </c>
      <c r="GQ24" s="12">
        <f>IFERROR(DK24*[1]Figure!$F$8+EF24*[1]Figure!$G$8+FA24*[1]Figure!$H$8,0)</f>
        <v>2.8056016782715404E-4</v>
      </c>
      <c r="GR24" s="12">
        <f>IFERROR(DL24*[1]Figure!$F$8+EG24*[1]Figure!$G$8+FB24*[1]Figure!$H$8,0)</f>
        <v>2.9203365311430984E-4</v>
      </c>
      <c r="GS24" s="12">
        <f>IFERROR(DM24*[1]Figure!$F$8+EH24*[1]Figure!$G$8+FC24*[1]Figure!$H$8,0)</f>
        <v>5.7044892950156572E-8</v>
      </c>
      <c r="GT24" s="12">
        <f>IFERROR(DN24*[1]Figure!$F$8+EI24*[1]Figure!$G$8+FD24*[1]Figure!$H$8,0)</f>
        <v>3.5357182157207107E-4</v>
      </c>
      <c r="GU24" s="12">
        <f>IFERROR(DO24*[1]Figure!$F$8+EJ24*[1]Figure!$G$8+FE24*[1]Figure!$H$8,0)</f>
        <v>0.46602628016483105</v>
      </c>
      <c r="GV24" s="12">
        <f>IFERROR(DP24*[1]Figure!$F$8+EK24*[1]Figure!$G$8+FF24*[1]Figure!$H$8,0)</f>
        <v>6.5183286831043451E-3</v>
      </c>
      <c r="GX24" s="12">
        <f>IFERROR(FH24*[1]Figure!$F$10+GC24*[1]Figure!$F$11,0)</f>
        <v>1.1432329155774617</v>
      </c>
      <c r="GY24" s="12">
        <f>IFERROR(FI24*[1]Figure!$F$10+GD24*[1]Figure!$F$11,0)</f>
        <v>18.479090918930442</v>
      </c>
      <c r="GZ24" s="12">
        <f>IFERROR(FJ24*[1]Figure!$F$10+GE24*[1]Figure!$F$11,0)</f>
        <v>4.6840522601014319E-4</v>
      </c>
      <c r="HA24" s="12">
        <f>IFERROR(FK24*[1]Figure!$F$10+GF24*[1]Figure!$F$11,0)</f>
        <v>0.39974106919219871</v>
      </c>
      <c r="HB24" s="12">
        <f>IFERROR(FL24*[1]Figure!$F$10+GG24*[1]Figure!$F$11,0)</f>
        <v>1.8146149977381044E-2</v>
      </c>
      <c r="HC24" s="12">
        <f>IFERROR(FM24*[1]Figure!$F$10+GH24*[1]Figure!$F$11,0)</f>
        <v>4.1517895239369536E-5</v>
      </c>
      <c r="HD24" s="12">
        <f>IFERROR(FN24*[1]Figure!$F$10+GI24*[1]Figure!$F$11,0)</f>
        <v>1.1622226071671786</v>
      </c>
      <c r="HE24" s="12">
        <f>IFERROR(FO24*[1]Figure!$F$10+GJ24*[1]Figure!$F$11,0)</f>
        <v>1.8720198011523432E-2</v>
      </c>
      <c r="HF24" s="12">
        <f>IFERROR(FP24*[1]Figure!$F$10+GK24*[1]Figure!$F$11,0)</f>
        <v>0.30308297048569238</v>
      </c>
      <c r="HG24" s="12">
        <f>IFERROR(FQ24*[1]Figure!$F$10+GL24*[1]Figure!$F$11,0)</f>
        <v>6.2426662624300014E-3</v>
      </c>
      <c r="HH24" s="12">
        <f>IFERROR(FR24*[1]Figure!$F$10+GM24*[1]Figure!$F$11,0)</f>
        <v>3.0792995877467829E-3</v>
      </c>
      <c r="HI24" s="12">
        <f>IFERROR(FS24*[1]Figure!$F$10+GN24*[1]Figure!$F$11,0)</f>
        <v>2.3682543537106658E-2</v>
      </c>
      <c r="HJ24" s="12">
        <f>IFERROR(FT24*[1]Figure!$F$10+GO24*[1]Figure!$F$11,0)</f>
        <v>2.0629174569782006E-5</v>
      </c>
      <c r="HK24" s="12">
        <f>IFERROR(FU24*[1]Figure!$F$10+GP24*[1]Figure!$F$11,0)</f>
        <v>2.2673247783215216E-3</v>
      </c>
      <c r="HL24" s="12">
        <f>IFERROR(FV24*[1]Figure!$F$10+GQ24*[1]Figure!$F$11,0)</f>
        <v>1.0675913776153555E-3</v>
      </c>
      <c r="HM24" s="12">
        <f>IFERROR(FW24*[1]Figure!$F$10+GR24*[1]Figure!$F$11,0)</f>
        <v>1.1112504403348732E-3</v>
      </c>
      <c r="HN24" s="12">
        <f>IFERROR(FX24*[1]Figure!$F$10+GS24*[1]Figure!$F$11,0)</f>
        <v>2.1706800477855945E-7</v>
      </c>
      <c r="HO24" s="12">
        <f>IFERROR(FY24*[1]Figure!$F$10+GT24*[1]Figure!$F$11,0)</f>
        <v>1.3454163183657906E-3</v>
      </c>
      <c r="HP24" s="12">
        <f>IFERROR(FZ24*[1]Figure!$F$10+GU24*[1]Figure!$F$11,0)</f>
        <v>1.7733295581454183</v>
      </c>
      <c r="HQ24" s="12">
        <f>IFERROR(GA24*[1]Figure!$F$10+GV24*[1]Figure!$F$11,0)</f>
        <v>2.4803633218640857E-2</v>
      </c>
    </row>
    <row r="25" spans="1:225" x14ac:dyDescent="0.2">
      <c r="A25" s="1"/>
      <c r="B25" s="4"/>
      <c r="C25" s="1" t="str">
        <f t="shared" si="34"/>
        <v>Oxygen</v>
      </c>
      <c r="D25" s="1" t="str">
        <f t="shared" si="34"/>
        <v>RoW</v>
      </c>
      <c r="E25" s="2">
        <f t="shared" si="34"/>
        <v>1</v>
      </c>
      <c r="F25" s="1"/>
      <c r="G25" s="1" t="str">
        <f t="shared" si="34"/>
        <v>-</v>
      </c>
      <c r="H25" s="1">
        <f t="shared" si="34"/>
        <v>62.879880644237765</v>
      </c>
      <c r="I25" s="1" t="str">
        <f t="shared" si="34"/>
        <v>-</v>
      </c>
      <c r="J25" s="1" t="str">
        <f t="shared" si="34"/>
        <v>-</v>
      </c>
      <c r="K25" s="1" t="str">
        <f t="shared" si="34"/>
        <v>-</v>
      </c>
      <c r="L25" s="1">
        <f t="shared" si="34"/>
        <v>62.278430664864537</v>
      </c>
      <c r="M25" s="1" t="str">
        <f t="shared" si="34"/>
        <v>g/kWh</v>
      </c>
      <c r="N25" s="1" t="str">
        <f>'[1]Unit factor_selected'!D24</f>
        <v>market for oxygen, liquid | oxygen, liquid | Cutoff</v>
      </c>
      <c r="O25" s="1">
        <f t="shared" si="35"/>
        <v>1</v>
      </c>
      <c r="P25" s="1" t="str">
        <f t="shared" si="35"/>
        <v>kg</v>
      </c>
      <c r="Q25" s="1">
        <f>'[1]Unit factor_selected'!J24</f>
        <v>1.07087202659614</v>
      </c>
      <c r="R25" s="1">
        <f>'[1]Unit factor_selected'!K24</f>
        <v>15.6073607476822</v>
      </c>
      <c r="S25" s="1">
        <f>'[1]Unit factor_selected'!L24</f>
        <v>2.4309009921840798E-3</v>
      </c>
      <c r="T25" s="1">
        <f>'[1]Unit factor_selected'!M24</f>
        <v>0.27252353867969398</v>
      </c>
      <c r="U25" s="1">
        <f>'[1]Unit factor_selected'!N24</f>
        <v>2.4304190439787401E-2</v>
      </c>
      <c r="V25" s="1">
        <f>'[1]Unit factor_selected'!O24</f>
        <v>4.6125223818120799E-4</v>
      </c>
      <c r="W25" s="1">
        <f>'[1]Unit factor_selected'!P24</f>
        <v>1.0889175614034901</v>
      </c>
      <c r="X25" s="1">
        <f>'[1]Unit factor_selected'!Q24</f>
        <v>4.1816723597430203E-2</v>
      </c>
      <c r="Y25" s="1">
        <f>'[1]Unit factor_selected'!R24</f>
        <v>0.77606265993146095</v>
      </c>
      <c r="Z25" s="1">
        <f>'[1]Unit factor_selected'!S24</f>
        <v>9.4805301933231501E-2</v>
      </c>
      <c r="AA25" s="1">
        <f>'[1]Unit factor_selected'!T24</f>
        <v>4.4391275887865102E-3</v>
      </c>
      <c r="AB25" s="1">
        <f>'[1]Unit factor_selected'!U24</f>
        <v>3.24868606998754E-2</v>
      </c>
      <c r="AC25" s="1">
        <f>'[1]Unit factor_selected'!V24</f>
        <v>3.3000752210245598E-5</v>
      </c>
      <c r="AD25" s="1">
        <f>'[1]Unit factor_selected'!W24</f>
        <v>5.9750219948006005E-4</v>
      </c>
      <c r="AE25" s="1">
        <f>'[1]Unit factor_selected'!X24</f>
        <v>2.3939796704144302E-3</v>
      </c>
      <c r="AF25" s="1">
        <f>'[1]Unit factor_selected'!Y24</f>
        <v>2.41253653225873E-3</v>
      </c>
      <c r="AG25" s="1">
        <f>'[1]Unit factor_selected'!Z24</f>
        <v>3.8202765157840401E-7</v>
      </c>
      <c r="AH25" s="1">
        <f>'[1]Unit factor_selected'!AA24</f>
        <v>3.6086729680790499E-3</v>
      </c>
      <c r="AI25" s="1">
        <f>'[1]Unit factor_selected'!AB24</f>
        <v>1.00390017062433</v>
      </c>
      <c r="AJ25" s="1">
        <f>'[1]Unit factor_selected'!AC24</f>
        <v>2.7879455521700899E-2</v>
      </c>
      <c r="AK25" s="1"/>
      <c r="AL25" s="1">
        <f t="shared" si="22"/>
        <v>0</v>
      </c>
      <c r="AM25" s="1">
        <f t="shared" si="22"/>
        <v>0</v>
      </c>
      <c r="AN25" s="1">
        <f t="shared" si="22"/>
        <v>0</v>
      </c>
      <c r="AO25" s="1">
        <f t="shared" si="22"/>
        <v>0</v>
      </c>
      <c r="AP25" s="1">
        <f t="shared" si="22"/>
        <v>0</v>
      </c>
      <c r="AQ25" s="1">
        <f t="shared" si="22"/>
        <v>0</v>
      </c>
      <c r="AR25" s="1">
        <f t="shared" si="22"/>
        <v>0</v>
      </c>
      <c r="AS25" s="1">
        <f t="shared" si="22"/>
        <v>0</v>
      </c>
      <c r="AT25" s="1">
        <f t="shared" si="22"/>
        <v>0</v>
      </c>
      <c r="AU25" s="1">
        <f t="shared" si="28"/>
        <v>0</v>
      </c>
      <c r="AV25" s="1">
        <f t="shared" si="28"/>
        <v>0</v>
      </c>
      <c r="AW25" s="1">
        <f t="shared" si="28"/>
        <v>0</v>
      </c>
      <c r="AX25" s="1">
        <f t="shared" si="28"/>
        <v>0</v>
      </c>
      <c r="AY25" s="1">
        <f t="shared" si="28"/>
        <v>0</v>
      </c>
      <c r="AZ25" s="1">
        <f t="shared" si="28"/>
        <v>0</v>
      </c>
      <c r="BA25" s="1">
        <f t="shared" si="28"/>
        <v>0</v>
      </c>
      <c r="BB25" s="1">
        <f t="shared" si="28"/>
        <v>0</v>
      </c>
      <c r="BC25" s="1">
        <f t="shared" si="28"/>
        <v>0</v>
      </c>
      <c r="BD25" s="1">
        <f t="shared" si="28"/>
        <v>0</v>
      </c>
      <c r="BE25" s="1">
        <f t="shared" si="28"/>
        <v>0</v>
      </c>
      <c r="BF25" s="1"/>
      <c r="BG25" s="1">
        <f t="shared" si="23"/>
        <v>6.7336305217618284E-2</v>
      </c>
      <c r="BH25" s="1">
        <f t="shared" si="23"/>
        <v>0.98138898098581817</v>
      </c>
      <c r="BI25" s="1">
        <f t="shared" si="23"/>
        <v>1.5285476424649409E-4</v>
      </c>
      <c r="BJ25" s="1">
        <f t="shared" si="23"/>
        <v>1.713624758492447E-2</v>
      </c>
      <c r="BK25" s="1">
        <f t="shared" si="23"/>
        <v>1.5282445940086563E-3</v>
      </c>
      <c r="BL25" s="1">
        <f t="shared" si="23"/>
        <v>2.9003485683721885E-5</v>
      </c>
      <c r="BM25" s="1">
        <f t="shared" si="23"/>
        <v>6.84710062924659E-2</v>
      </c>
      <c r="BN25" s="1">
        <f t="shared" si="23"/>
        <v>2.6294305887394919E-3</v>
      </c>
      <c r="BO25" s="1">
        <f t="shared" si="23"/>
        <v>4.8798727428939939E-2</v>
      </c>
      <c r="BP25" s="1">
        <f t="shared" si="29"/>
        <v>5.9613460700025205E-3</v>
      </c>
      <c r="BQ25" s="1">
        <f t="shared" si="29"/>
        <v>2.791318129474387E-4</v>
      </c>
      <c r="BR25" s="1">
        <f t="shared" si="29"/>
        <v>2.0427699233141437E-3</v>
      </c>
      <c r="BS25" s="1">
        <f t="shared" si="29"/>
        <v>2.0750833601503086E-6</v>
      </c>
      <c r="BT25" s="1">
        <f t="shared" si="29"/>
        <v>3.7570866987975716E-5</v>
      </c>
      <c r="BU25" s="1">
        <f t="shared" si="29"/>
        <v>1.5053315594039103E-4</v>
      </c>
      <c r="BV25" s="1">
        <f t="shared" si="29"/>
        <v>1.5170000919829219E-4</v>
      </c>
      <c r="BW25" s="1">
        <f t="shared" si="29"/>
        <v>2.4021853134048494E-8</v>
      </c>
      <c r="BX25" s="1">
        <f t="shared" si="29"/>
        <v>2.2691292551689789E-4</v>
      </c>
      <c r="BY25" s="1">
        <f t="shared" si="29"/>
        <v>6.3125122907587788E-2</v>
      </c>
      <c r="BZ25" s="1">
        <f t="shared" si="29"/>
        <v>1.7530568356308879E-3</v>
      </c>
      <c r="CA25" s="1"/>
      <c r="CB25" s="1">
        <f t="shared" si="24"/>
        <v>0</v>
      </c>
      <c r="CC25" s="1">
        <f t="shared" si="24"/>
        <v>0</v>
      </c>
      <c r="CD25" s="1">
        <f t="shared" si="24"/>
        <v>0</v>
      </c>
      <c r="CE25" s="1">
        <f t="shared" si="24"/>
        <v>0</v>
      </c>
      <c r="CF25" s="1">
        <f t="shared" si="24"/>
        <v>0</v>
      </c>
      <c r="CG25" s="1">
        <f t="shared" si="24"/>
        <v>0</v>
      </c>
      <c r="CH25" s="1">
        <f t="shared" si="24"/>
        <v>0</v>
      </c>
      <c r="CI25" s="1">
        <f t="shared" si="24"/>
        <v>0</v>
      </c>
      <c r="CJ25" s="1">
        <f t="shared" si="24"/>
        <v>0</v>
      </c>
      <c r="CK25" s="1">
        <f t="shared" si="30"/>
        <v>0</v>
      </c>
      <c r="CL25" s="1">
        <f t="shared" si="30"/>
        <v>0</v>
      </c>
      <c r="CM25" s="1">
        <f t="shared" si="30"/>
        <v>0</v>
      </c>
      <c r="CN25" s="1">
        <f t="shared" si="30"/>
        <v>0</v>
      </c>
      <c r="CO25" s="1">
        <f t="shared" si="30"/>
        <v>0</v>
      </c>
      <c r="CP25" s="1">
        <f t="shared" si="30"/>
        <v>0</v>
      </c>
      <c r="CQ25" s="1">
        <f t="shared" si="30"/>
        <v>0</v>
      </c>
      <c r="CR25" s="1">
        <f t="shared" si="30"/>
        <v>0</v>
      </c>
      <c r="CS25" s="1">
        <f t="shared" si="30"/>
        <v>0</v>
      </c>
      <c r="CT25" s="1">
        <f t="shared" si="30"/>
        <v>0</v>
      </c>
      <c r="CU25" s="1">
        <f t="shared" si="30"/>
        <v>0</v>
      </c>
      <c r="CW25" s="12">
        <f t="shared" si="25"/>
        <v>0</v>
      </c>
      <c r="CX25" s="12">
        <f t="shared" si="25"/>
        <v>0</v>
      </c>
      <c r="CY25" s="12">
        <f t="shared" si="25"/>
        <v>0</v>
      </c>
      <c r="CZ25" s="12">
        <f t="shared" si="25"/>
        <v>0</v>
      </c>
      <c r="DA25" s="12">
        <f t="shared" si="25"/>
        <v>0</v>
      </c>
      <c r="DB25" s="12">
        <f t="shared" si="25"/>
        <v>0</v>
      </c>
      <c r="DC25" s="12">
        <f t="shared" si="25"/>
        <v>0</v>
      </c>
      <c r="DD25" s="12">
        <f t="shared" si="25"/>
        <v>0</v>
      </c>
      <c r="DE25" s="12">
        <f t="shared" si="25"/>
        <v>0</v>
      </c>
      <c r="DF25" s="12">
        <f t="shared" si="31"/>
        <v>0</v>
      </c>
      <c r="DG25" s="12">
        <f t="shared" si="31"/>
        <v>0</v>
      </c>
      <c r="DH25" s="12">
        <f t="shared" si="31"/>
        <v>0</v>
      </c>
      <c r="DI25" s="12">
        <f t="shared" si="31"/>
        <v>0</v>
      </c>
      <c r="DJ25" s="12">
        <f t="shared" si="31"/>
        <v>0</v>
      </c>
      <c r="DK25" s="12">
        <f t="shared" si="31"/>
        <v>0</v>
      </c>
      <c r="DL25" s="12">
        <f t="shared" si="31"/>
        <v>0</v>
      </c>
      <c r="DM25" s="12">
        <f t="shared" si="31"/>
        <v>0</v>
      </c>
      <c r="DN25" s="12">
        <f t="shared" si="31"/>
        <v>0</v>
      </c>
      <c r="DO25" s="12">
        <f t="shared" si="31"/>
        <v>0</v>
      </c>
      <c r="DP25" s="12">
        <f t="shared" si="31"/>
        <v>0</v>
      </c>
      <c r="DR25" s="12">
        <f t="shared" si="26"/>
        <v>0</v>
      </c>
      <c r="DS25" s="12">
        <f t="shared" si="26"/>
        <v>0</v>
      </c>
      <c r="DT25" s="12">
        <f t="shared" si="26"/>
        <v>0</v>
      </c>
      <c r="DU25" s="12">
        <f t="shared" si="26"/>
        <v>0</v>
      </c>
      <c r="DV25" s="12">
        <f t="shared" si="26"/>
        <v>0</v>
      </c>
      <c r="DW25" s="12">
        <f t="shared" si="26"/>
        <v>0</v>
      </c>
      <c r="DX25" s="12">
        <f t="shared" si="26"/>
        <v>0</v>
      </c>
      <c r="DY25" s="12">
        <f t="shared" si="26"/>
        <v>0</v>
      </c>
      <c r="DZ25" s="12">
        <f t="shared" si="26"/>
        <v>0</v>
      </c>
      <c r="EA25" s="12">
        <f t="shared" si="32"/>
        <v>0</v>
      </c>
      <c r="EB25" s="12">
        <f t="shared" si="32"/>
        <v>0</v>
      </c>
      <c r="EC25" s="12">
        <f t="shared" si="32"/>
        <v>0</v>
      </c>
      <c r="ED25" s="12">
        <f t="shared" si="32"/>
        <v>0</v>
      </c>
      <c r="EE25" s="12">
        <f t="shared" si="32"/>
        <v>0</v>
      </c>
      <c r="EF25" s="12">
        <f t="shared" si="32"/>
        <v>0</v>
      </c>
      <c r="EG25" s="12">
        <f t="shared" si="32"/>
        <v>0</v>
      </c>
      <c r="EH25" s="12">
        <f t="shared" si="32"/>
        <v>0</v>
      </c>
      <c r="EI25" s="12">
        <f t="shared" si="32"/>
        <v>0</v>
      </c>
      <c r="EJ25" s="12">
        <f t="shared" si="32"/>
        <v>0</v>
      </c>
      <c r="EK25" s="12">
        <f t="shared" si="32"/>
        <v>0</v>
      </c>
      <c r="EM25" s="12">
        <f t="shared" si="27"/>
        <v>6.6692229259310676E-2</v>
      </c>
      <c r="EN25" s="12">
        <f t="shared" si="27"/>
        <v>0.97200193418605418</v>
      </c>
      <c r="EO25" s="12">
        <f t="shared" si="27"/>
        <v>1.5139269889488663E-4</v>
      </c>
      <c r="EP25" s="12">
        <f t="shared" si="27"/>
        <v>1.6972338308206849E-2</v>
      </c>
      <c r="EQ25" s="12">
        <f t="shared" si="27"/>
        <v>1.513626839169963E-3</v>
      </c>
      <c r="ER25" s="12">
        <f t="shared" si="27"/>
        <v>2.8726065534581945E-5</v>
      </c>
      <c r="ES25" s="12">
        <f t="shared" si="27"/>
        <v>6.7816076847620629E-2</v>
      </c>
      <c r="ET25" s="12">
        <f t="shared" si="27"/>
        <v>2.6042799211943614E-3</v>
      </c>
      <c r="EU25" s="12">
        <f t="shared" si="27"/>
        <v>4.8331964558131837E-2</v>
      </c>
      <c r="EV25" s="12">
        <f t="shared" si="33"/>
        <v>5.9043254231103057E-3</v>
      </c>
      <c r="EW25" s="12">
        <f t="shared" si="33"/>
        <v>2.7646189975072795E-4</v>
      </c>
      <c r="EX25" s="12">
        <f t="shared" si="33"/>
        <v>2.0232307016163028E-3</v>
      </c>
      <c r="EY25" s="12">
        <f t="shared" si="33"/>
        <v>2.0552350584141556E-6</v>
      </c>
      <c r="EZ25" s="12">
        <f t="shared" si="33"/>
        <v>3.7211499302422975E-5</v>
      </c>
      <c r="FA25" s="12">
        <f t="shared" si="33"/>
        <v>1.4909329691700034E-4</v>
      </c>
      <c r="FB25" s="12">
        <f t="shared" si="33"/>
        <v>1.5024898915072803E-4</v>
      </c>
      <c r="FC25" s="12">
        <f t="shared" si="33"/>
        <v>2.3792082610886658E-8</v>
      </c>
      <c r="FD25" s="12">
        <f t="shared" si="33"/>
        <v>2.2474248923468201E-4</v>
      </c>
      <c r="FE25" s="12">
        <f t="shared" si="33"/>
        <v>6.2521327170673019E-2</v>
      </c>
      <c r="FF25" s="12">
        <f t="shared" si="33"/>
        <v>1.7362887376824242E-3</v>
      </c>
      <c r="FH25" s="12">
        <f>IFERROR(AL25*[1]Figure!$C$8+BG25*[1]Figure!$D$8+CB25*[1]Figure!$E$8,0)</f>
        <v>5.4069371692435288E-2</v>
      </c>
      <c r="FI25" s="12">
        <f>IFERROR(AM25*[1]Figure!$C$8+BH25*[1]Figure!$D$8+CC25*[1]Figure!$E$8,0)</f>
        <v>0.78803084630635123</v>
      </c>
      <c r="FJ25" s="12">
        <f>IFERROR(AN25*[1]Figure!$C$8+BI25*[1]Figure!$D$8+CD25*[1]Figure!$E$8,0)</f>
        <v>1.2273855888429136E-4</v>
      </c>
      <c r="FK25" s="12">
        <f>IFERROR(AO25*[1]Figure!$C$8+BJ25*[1]Figure!$D$8+CE25*[1]Figure!$E$8,0)</f>
        <v>1.3759978916105579E-2</v>
      </c>
      <c r="FL25" s="12">
        <f>IFERROR(AP25*[1]Figure!$C$8+BK25*[1]Figure!$D$8+CF25*[1]Figure!$E$8,0)</f>
        <v>1.227142248499681E-3</v>
      </c>
      <c r="FM25" s="12">
        <f>IFERROR(AQ25*[1]Figure!$C$8+BL25*[1]Figure!$D$8+CG25*[1]Figure!$E$8,0)</f>
        <v>2.3289074782782567E-5</v>
      </c>
      <c r="FN25" s="12">
        <f>IFERROR(AR25*[1]Figure!$C$8+BM25*[1]Figure!$D$8+CH25*[1]Figure!$E$8,0)</f>
        <v>5.4980508321887431E-2</v>
      </c>
      <c r="FO25" s="12">
        <f>IFERROR(AS25*[1]Figure!$C$8+BN25*[1]Figure!$D$8+CI25*[1]Figure!$E$8,0)</f>
        <v>2.1113671054944646E-3</v>
      </c>
      <c r="FP25" s="12">
        <f>IFERROR(AT25*[1]Figure!$C$8+BO25*[1]Figure!$D$8+CJ25*[1]Figure!$E$8,0)</f>
        <v>3.9184159614133879E-2</v>
      </c>
      <c r="FQ25" s="12">
        <f>IFERROR(AU25*[1]Figure!$C$8+BP25*[1]Figure!$D$8+CK25*[1]Figure!$E$8,0)</f>
        <v>4.7868120385356283E-3</v>
      </c>
      <c r="FR25" s="12">
        <f>IFERROR(AV25*[1]Figure!$C$8+BQ25*[1]Figure!$D$8+CL25*[1]Figure!$E$8,0)</f>
        <v>2.2413587583492025E-4</v>
      </c>
      <c r="FS25" s="12">
        <f>IFERROR(AW25*[1]Figure!$C$8+BR25*[1]Figure!$D$8+CM25*[1]Figure!$E$8,0)</f>
        <v>1.6402932401598539E-3</v>
      </c>
      <c r="FT25" s="12">
        <f>IFERROR(AX25*[1]Figure!$C$8+BS25*[1]Figure!$D$8+CN25*[1]Figure!$E$8,0)</f>
        <v>1.6662401230680875E-6</v>
      </c>
      <c r="FU25" s="12">
        <f>IFERROR(AY25*[1]Figure!$C$8+BT25*[1]Figure!$D$8+CO25*[1]Figure!$E$8,0)</f>
        <v>3.0168468041344048E-5</v>
      </c>
      <c r="FV25" s="12">
        <f>IFERROR(AZ25*[1]Figure!$C$8+BU25*[1]Figure!$D$8+CP25*[1]Figure!$E$8,0)</f>
        <v>1.2087436538538689E-4</v>
      </c>
      <c r="FW25" s="12">
        <f>IFERROR(BA25*[1]Figure!$C$8+BV25*[1]Figure!$D$8+CQ25*[1]Figure!$E$8,0)</f>
        <v>1.2181131941498635E-4</v>
      </c>
      <c r="FX25" s="12">
        <f>IFERROR(BB25*[1]Figure!$C$8+BW25*[1]Figure!$D$8+CR25*[1]Figure!$E$8,0)</f>
        <v>1.9288948237482467E-8</v>
      </c>
      <c r="FY25" s="12">
        <f>IFERROR(BC25*[1]Figure!$C$8+BX25*[1]Figure!$D$8+CS25*[1]Figure!$E$8,0)</f>
        <v>1.8220541314139239E-4</v>
      </c>
      <c r="FZ25" s="12">
        <f>IFERROR(BD25*[1]Figure!$C$8+BY25*[1]Figure!$D$8+CT25*[1]Figure!$E$8,0)</f>
        <v>5.0687897451314148E-2</v>
      </c>
      <c r="GA25" s="12">
        <f>IFERROR(BE25*[1]Figure!$C$8+BZ25*[1]Figure!$D$8+CU25*[1]Figure!$E$8,0)</f>
        <v>1.4076608649280381E-3</v>
      </c>
      <c r="GC25" s="12">
        <f>IFERROR(CW25*[1]Figure!$F$8+DR25*[1]Figure!$G$8+EM25*[1]Figure!$H$8,0)</f>
        <v>1.0117774304034036E-3</v>
      </c>
      <c r="GD25" s="12">
        <f>IFERROR(CX25*[1]Figure!$F$8+DS25*[1]Figure!$G$8+EN25*[1]Figure!$H$8,0)</f>
        <v>1.4746090065367069E-2</v>
      </c>
      <c r="GE25" s="12">
        <f>IFERROR(CY25*[1]Figure!$F$8+DT25*[1]Figure!$G$8+EO25*[1]Figure!$H$8,0)</f>
        <v>2.2967550728306215E-6</v>
      </c>
      <c r="GF25" s="12">
        <f>IFERROR(CZ25*[1]Figure!$F$8+DU25*[1]Figure!$G$8+EP25*[1]Figure!$H$8,0)</f>
        <v>2.5748470297260937E-4</v>
      </c>
      <c r="GG25" s="12">
        <f>IFERROR(DA25*[1]Figure!$F$8+DV25*[1]Figure!$G$8+EQ25*[1]Figure!$H$8,0)</f>
        <v>2.2962997202724483E-5</v>
      </c>
      <c r="GH25" s="12">
        <f>IFERROR(DB25*[1]Figure!$F$8+DW25*[1]Figure!$G$8+ER25*[1]Figure!$H$8,0)</f>
        <v>4.3579866942476681E-7</v>
      </c>
      <c r="GI25" s="12">
        <f>IFERROR(DC25*[1]Figure!$F$8+DX25*[1]Figure!$G$8+ES25*[1]Figure!$H$8,0)</f>
        <v>1.0288271472548847E-3</v>
      </c>
      <c r="GJ25" s="12">
        <f>IFERROR(DD25*[1]Figure!$F$8+DY25*[1]Figure!$G$8+ET25*[1]Figure!$H$8,0)</f>
        <v>3.9509125365596516E-5</v>
      </c>
      <c r="GK25" s="12">
        <f>IFERROR(DE25*[1]Figure!$F$8+DZ25*[1]Figure!$G$8+EU25*[1]Figure!$H$8,0)</f>
        <v>7.3323671213386637E-4</v>
      </c>
      <c r="GL25" s="12">
        <f>IFERROR(DF25*[1]Figure!$F$8+EA25*[1]Figure!$G$8+EV25*[1]Figure!$H$8,0)</f>
        <v>8.9573602070379776E-5</v>
      </c>
      <c r="GM25" s="12">
        <f>IFERROR(DG25*[1]Figure!$F$8+EB25*[1]Figure!$G$8+EW25*[1]Figure!$H$8,0)</f>
        <v>4.1941604537860669E-6</v>
      </c>
      <c r="GN25" s="12">
        <f>IFERROR(DH25*[1]Figure!$F$8+EC25*[1]Figure!$G$8+EX25*[1]Figure!$H$8,0)</f>
        <v>3.069411808736076E-5</v>
      </c>
      <c r="GO25" s="12">
        <f>IFERROR(DI25*[1]Figure!$F$8+ED25*[1]Figure!$G$8+EY25*[1]Figure!$H$8,0)</f>
        <v>3.117965120332156E-8</v>
      </c>
      <c r="GP25" s="12">
        <f>IFERROR(DJ25*[1]Figure!$F$8+EE25*[1]Figure!$G$8+EZ25*[1]Figure!$H$8,0)</f>
        <v>5.6452986448053701E-7</v>
      </c>
      <c r="GQ25" s="12">
        <f>IFERROR(DK25*[1]Figure!$F$8+EF25*[1]Figure!$G$8+FA25*[1]Figure!$H$8,0)</f>
        <v>2.2618712032930693E-6</v>
      </c>
      <c r="GR25" s="12">
        <f>IFERROR(DL25*[1]Figure!$F$8+EG25*[1]Figure!$G$8+FB25*[1]Figure!$H$8,0)</f>
        <v>2.2794040303040206E-6</v>
      </c>
      <c r="GS25" s="12">
        <f>IFERROR(DM25*[1]Figure!$F$8+EH25*[1]Figure!$G$8+FC25*[1]Figure!$H$8,0)</f>
        <v>3.6094598239310999E-10</v>
      </c>
      <c r="GT25" s="12">
        <f>IFERROR(DN25*[1]Figure!$F$8+EI25*[1]Figure!$G$8+FD25*[1]Figure!$H$8,0)</f>
        <v>3.4095333262320977E-6</v>
      </c>
      <c r="GU25" s="12">
        <f>IFERROR(DO25*[1]Figure!$F$8+EJ25*[1]Figure!$G$8+FE25*[1]Figure!$H$8,0)</f>
        <v>9.4850132395781113E-4</v>
      </c>
      <c r="GV25" s="12">
        <f>IFERROR(DP25*[1]Figure!$F$8+EK25*[1]Figure!$G$8+FF25*[1]Figure!$H$8,0)</f>
        <v>2.6340966210923893E-5</v>
      </c>
      <c r="GX25" s="12">
        <f>IFERROR(FH25*[1]Figure!$F$10+GC25*[1]Figure!$F$11,0)</f>
        <v>5.0956413319808679E-2</v>
      </c>
      <c r="GY25" s="12">
        <f>IFERROR(FI25*[1]Figure!$F$10+GD25*[1]Figure!$F$11,0)</f>
        <v>0.74266121939721153</v>
      </c>
      <c r="GZ25" s="12">
        <f>IFERROR(FJ25*[1]Figure!$F$10+GE25*[1]Figure!$F$11,0)</f>
        <v>1.1567208090307164E-4</v>
      </c>
      <c r="HA25" s="12">
        <f>IFERROR(FK25*[1]Figure!$F$10+GF25*[1]Figure!$F$11,0)</f>
        <v>1.2967769940241904E-2</v>
      </c>
      <c r="HB25" s="12">
        <f>IFERROR(FL25*[1]Figure!$F$10+GG25*[1]Figure!$F$11,0)</f>
        <v>1.1564914786220393E-3</v>
      </c>
      <c r="HC25" s="12">
        <f>IFERROR(FM25*[1]Figure!$F$10+GH25*[1]Figure!$F$11,0)</f>
        <v>2.1948243216472109E-5</v>
      </c>
      <c r="HD25" s="12">
        <f>IFERROR(FN25*[1]Figure!$F$10+GI25*[1]Figure!$F$11,0)</f>
        <v>5.1815092702015675E-2</v>
      </c>
      <c r="HE25" s="12">
        <f>IFERROR(FO25*[1]Figure!$F$10+GJ25*[1]Figure!$F$11,0)</f>
        <v>1.9898084910144487E-3</v>
      </c>
      <c r="HF25" s="12">
        <f>IFERROR(FP25*[1]Figure!$F$10+GK25*[1]Figure!$F$11,0)</f>
        <v>3.6928193733135467E-2</v>
      </c>
      <c r="HG25" s="12">
        <f>IFERROR(FQ25*[1]Figure!$F$10+GL25*[1]Figure!$F$11,0)</f>
        <v>4.5112189227451945E-3</v>
      </c>
      <c r="HH25" s="12">
        <f>IFERROR(FR25*[1]Figure!$F$10+GM25*[1]Figure!$F$11,0)</f>
        <v>2.112316080499123E-4</v>
      </c>
      <c r="HI25" s="12">
        <f>IFERROR(FS25*[1]Figure!$F$10+GN25*[1]Figure!$F$11,0)</f>
        <v>1.5458559568016521E-3</v>
      </c>
      <c r="HJ25" s="12">
        <f>IFERROR(FT25*[1]Figure!$F$10+GO25*[1]Figure!$F$11,0)</f>
        <v>1.5703089890535066E-6</v>
      </c>
      <c r="HK25" s="12">
        <f>IFERROR(FU25*[1]Figure!$F$10+GP25*[1]Figure!$F$11,0)</f>
        <v>2.8431566312342462E-5</v>
      </c>
      <c r="HL25" s="12">
        <f>IFERROR(FV25*[1]Figure!$F$10+GQ25*[1]Figure!$F$11,0)</f>
        <v>1.1391521539002986E-4</v>
      </c>
      <c r="HM25" s="12">
        <f>IFERROR(FW25*[1]Figure!$F$10+GR25*[1]Figure!$F$11,0)</f>
        <v>1.1479822577649252E-4</v>
      </c>
      <c r="HN25" s="12">
        <f>IFERROR(FX25*[1]Figure!$F$10+GS25*[1]Figure!$F$11,0)</f>
        <v>1.8178417616623908E-8</v>
      </c>
      <c r="HO25" s="12">
        <f>IFERROR(FY25*[1]Figure!$F$10+GT25*[1]Figure!$F$11,0)</f>
        <v>1.7171522528415593E-4</v>
      </c>
      <c r="HP25" s="12">
        <f>IFERROR(FZ25*[1]Figure!$F$10+GU25*[1]Figure!$F$11,0)</f>
        <v>4.7769622098320114E-2</v>
      </c>
      <c r="HQ25" s="12">
        <f>IFERROR(GA25*[1]Figure!$F$10+GV25*[1]Figure!$F$11,0)</f>
        <v>1.3266170218402585E-3</v>
      </c>
    </row>
    <row r="26" spans="1:225" x14ac:dyDescent="0.2">
      <c r="A26" s="1"/>
      <c r="B26" s="4"/>
      <c r="C26" s="1" t="str">
        <f t="shared" si="34"/>
        <v>Decarbonised Water</v>
      </c>
      <c r="D26" s="1" t="str">
        <f t="shared" si="34"/>
        <v>RoW</v>
      </c>
      <c r="E26" s="2">
        <f t="shared" si="34"/>
        <v>1</v>
      </c>
      <c r="F26" s="1"/>
      <c r="G26" s="1">
        <f t="shared" si="34"/>
        <v>1095.0645134646275</v>
      </c>
      <c r="H26" s="1">
        <f t="shared" si="34"/>
        <v>1006.0780903078042</v>
      </c>
      <c r="I26" s="1">
        <f t="shared" si="34"/>
        <v>1252.1273250626173</v>
      </c>
      <c r="J26" s="1">
        <f t="shared" si="34"/>
        <v>1435.340529831099</v>
      </c>
      <c r="K26" s="1">
        <f t="shared" si="34"/>
        <v>1090.3976434316357</v>
      </c>
      <c r="L26" s="1">
        <f t="shared" si="34"/>
        <v>996.45489063783259</v>
      </c>
      <c r="M26" s="1" t="str">
        <f t="shared" si="34"/>
        <v>g/kWh</v>
      </c>
      <c r="N26" s="1" t="str">
        <f>'[1]Unit factor_selected'!D15</f>
        <v>market for water, decarbonised | water, decarbonised | Cutoff, U</v>
      </c>
      <c r="O26" s="1">
        <f t="shared" si="35"/>
        <v>1</v>
      </c>
      <c r="P26" s="1" t="str">
        <f>P49</f>
        <v>kg</v>
      </c>
      <c r="Q26" s="1">
        <f>Q17</f>
        <v>7.8063031073925105E-5</v>
      </c>
      <c r="R26" s="1">
        <f t="shared" ref="R26:AJ26" si="36">R17</f>
        <v>1.6063399534128301E-3</v>
      </c>
      <c r="S26" s="1">
        <f t="shared" si="36"/>
        <v>9.0770575455701799E-8</v>
      </c>
      <c r="T26" s="1">
        <f t="shared" si="36"/>
        <v>2.5204323328626701E-5</v>
      </c>
      <c r="U26" s="1">
        <f t="shared" si="36"/>
        <v>4.0733394742683598E-6</v>
      </c>
      <c r="V26" s="1">
        <f t="shared" si="36"/>
        <v>2.2254412744346399E-7</v>
      </c>
      <c r="W26" s="1">
        <f t="shared" si="36"/>
        <v>7.8852660824806994E-5</v>
      </c>
      <c r="X26" s="1">
        <f t="shared" si="36"/>
        <v>3.97235146480064E-5</v>
      </c>
      <c r="Y26" s="1">
        <f t="shared" si="36"/>
        <v>3.8632271704913597E-4</v>
      </c>
      <c r="Z26" s="1">
        <f t="shared" si="36"/>
        <v>1.3661854703481699E-5</v>
      </c>
      <c r="AA26" s="1">
        <f t="shared" si="36"/>
        <v>2.2259379648798201E-6</v>
      </c>
      <c r="AB26" s="1">
        <f t="shared" si="36"/>
        <v>5.5316355467951103E-6</v>
      </c>
      <c r="AC26" s="1">
        <f t="shared" si="36"/>
        <v>2.06408942370613E-7</v>
      </c>
      <c r="AD26" s="1">
        <f t="shared" si="36"/>
        <v>2.23733965261292E-7</v>
      </c>
      <c r="AE26" s="1">
        <f t="shared" si="36"/>
        <v>1.5288197499143199E-7</v>
      </c>
      <c r="AF26" s="1">
        <f t="shared" si="36"/>
        <v>1.56188525525708E-7</v>
      </c>
      <c r="AG26" s="1">
        <f t="shared" si="36"/>
        <v>4.0638609818376502E-11</v>
      </c>
      <c r="AH26" s="1">
        <f t="shared" si="36"/>
        <v>1.8271685386498801E-7</v>
      </c>
      <c r="AI26" s="1">
        <f t="shared" si="36"/>
        <v>2.0425632259646299E-4</v>
      </c>
      <c r="AJ26" s="1">
        <f t="shared" si="36"/>
        <v>1.00840204829347E-3</v>
      </c>
      <c r="AK26" s="1"/>
      <c r="AL26" s="1">
        <f t="shared" si="22"/>
        <v>8.5484055142541897E-5</v>
      </c>
      <c r="AM26" s="1">
        <f t="shared" si="22"/>
        <v>1.7590458795428132E-3</v>
      </c>
      <c r="AN26" s="1">
        <f t="shared" si="22"/>
        <v>9.9399636048302351E-8</v>
      </c>
      <c r="AO26" s="1">
        <f t="shared" si="22"/>
        <v>2.7600360063067761E-5</v>
      </c>
      <c r="AP26" s="1">
        <f t="shared" si="22"/>
        <v>4.4605695095659429E-6</v>
      </c>
      <c r="AQ26" s="1">
        <f t="shared" si="22"/>
        <v>2.4370017664328695E-7</v>
      </c>
      <c r="AR26" s="1">
        <f t="shared" si="22"/>
        <v>8.634875066150856E-5</v>
      </c>
      <c r="AS26" s="1">
        <f t="shared" si="22"/>
        <v>4.3499811241124134E-5</v>
      </c>
      <c r="AT26" s="1">
        <f t="shared" si="22"/>
        <v>4.2304829818574506E-4</v>
      </c>
      <c r="AU26" s="1">
        <f t="shared" si="28"/>
        <v>1.496061227389262E-5</v>
      </c>
      <c r="AV26" s="1">
        <f t="shared" si="28"/>
        <v>2.4375456745135635E-6</v>
      </c>
      <c r="AW26" s="1">
        <f t="shared" si="28"/>
        <v>6.0574977887148264E-6</v>
      </c>
      <c r="AX26" s="1">
        <f t="shared" si="28"/>
        <v>2.2603110805182366E-7</v>
      </c>
      <c r="AY26" s="1">
        <f t="shared" si="28"/>
        <v>2.4500312581436859E-7</v>
      </c>
      <c r="AZ26" s="1">
        <f t="shared" si="28"/>
        <v>1.6741562556150382E-7</v>
      </c>
      <c r="BA26" s="1">
        <f t="shared" si="28"/>
        <v>1.71036511713567E-7</v>
      </c>
      <c r="BB26" s="1">
        <f t="shared" si="28"/>
        <v>4.4501899488639297E-11</v>
      </c>
      <c r="BC26" s="1">
        <f t="shared" si="28"/>
        <v>2.0008674267945055E-7</v>
      </c>
      <c r="BD26" s="1">
        <f t="shared" si="28"/>
        <v>2.2367385052616975E-4</v>
      </c>
      <c r="BE26" s="1">
        <f t="shared" si="28"/>
        <v>1.1042652983912224E-3</v>
      </c>
      <c r="BF26" s="1"/>
      <c r="BG26" s="1">
        <f t="shared" si="23"/>
        <v>7.8537505226493342E-5</v>
      </c>
      <c r="BH26" s="1">
        <f t="shared" si="23"/>
        <v>1.6161034327147072E-3</v>
      </c>
      <c r="BI26" s="1">
        <f t="shared" si="23"/>
        <v>9.13222872106129E-8</v>
      </c>
      <c r="BJ26" s="1">
        <f t="shared" si="23"/>
        <v>2.5357517481965188E-5</v>
      </c>
      <c r="BK26" s="1">
        <f t="shared" si="23"/>
        <v>4.0980975994473063E-6</v>
      </c>
      <c r="BL26" s="1">
        <f t="shared" si="23"/>
        <v>2.2389677074753683E-7</v>
      </c>
      <c r="BM26" s="1">
        <f t="shared" si="23"/>
        <v>7.9331934418310824E-5</v>
      </c>
      <c r="BN26" s="1">
        <f t="shared" si="23"/>
        <v>3.9964957757380361E-5</v>
      </c>
      <c r="BO26" s="1">
        <f t="shared" si="23"/>
        <v>3.8867082141131687E-4</v>
      </c>
      <c r="BP26" s="1">
        <f t="shared" si="29"/>
        <v>1.374489269014156E-5</v>
      </c>
      <c r="BQ26" s="1">
        <f t="shared" si="29"/>
        <v>2.2394674168499297E-6</v>
      </c>
      <c r="BR26" s="1">
        <f t="shared" si="29"/>
        <v>5.565257327198391E-6</v>
      </c>
      <c r="BS26" s="1">
        <f t="shared" si="29"/>
        <v>2.0766351456267992E-7</v>
      </c>
      <c r="BT26" s="1">
        <f t="shared" si="29"/>
        <v>2.2509384050707325E-7</v>
      </c>
      <c r="BU26" s="1">
        <f t="shared" si="29"/>
        <v>1.5381120544186538E-7</v>
      </c>
      <c r="BV26" s="1">
        <f t="shared" si="29"/>
        <v>1.5713785348889602E-7</v>
      </c>
      <c r="BW26" s="1">
        <f t="shared" si="29"/>
        <v>4.0885614958836212E-11</v>
      </c>
      <c r="BX26" s="1">
        <f t="shared" si="29"/>
        <v>1.8382742340353726E-7</v>
      </c>
      <c r="BY26" s="1">
        <f t="shared" si="29"/>
        <v>2.0549781097114426E-4</v>
      </c>
      <c r="BZ26" s="1">
        <f t="shared" si="29"/>
        <v>1.0145312070095724E-3</v>
      </c>
      <c r="CA26" s="1"/>
      <c r="CB26" s="1">
        <f t="shared" si="24"/>
        <v>9.7744854284873817E-5</v>
      </c>
      <c r="CC26" s="1">
        <f t="shared" si="24"/>
        <v>2.0113421490080162E-3</v>
      </c>
      <c r="CD26" s="1">
        <f t="shared" si="24"/>
        <v>1.1365631783974236E-7</v>
      </c>
      <c r="CE26" s="1">
        <f t="shared" si="24"/>
        <v>3.1559021949486676E-5</v>
      </c>
      <c r="CF26" s="1">
        <f t="shared" si="24"/>
        <v>5.1003396599876092E-6</v>
      </c>
      <c r="CG26" s="1">
        <f t="shared" si="24"/>
        <v>2.7865358300417878E-7</v>
      </c>
      <c r="CH26" s="1">
        <f t="shared" si="24"/>
        <v>9.8733571272635416E-5</v>
      </c>
      <c r="CI26" s="1">
        <f t="shared" si="24"/>
        <v>4.9738898138293945E-5</v>
      </c>
      <c r="CJ26" s="1">
        <f t="shared" si="24"/>
        <v>4.8372523030965699E-4</v>
      </c>
      <c r="CK26" s="1">
        <f t="shared" si="30"/>
        <v>1.7106381585264676E-5</v>
      </c>
      <c r="CL26" s="1">
        <f t="shared" si="30"/>
        <v>2.7871577497202953E-6</v>
      </c>
      <c r="CM26" s="1">
        <f t="shared" si="30"/>
        <v>6.9263120204298498E-6</v>
      </c>
      <c r="CN26" s="1">
        <f t="shared" si="30"/>
        <v>2.5845027687951956E-7</v>
      </c>
      <c r="CO26" s="1">
        <f t="shared" si="30"/>
        <v>2.8014341144827409E-7</v>
      </c>
      <c r="CP26" s="1">
        <f t="shared" si="30"/>
        <v>1.9142769839631168E-7</v>
      </c>
      <c r="CQ26" s="1">
        <f t="shared" si="30"/>
        <v>1.9556792067197908E-7</v>
      </c>
      <c r="CR26" s="1">
        <f t="shared" si="30"/>
        <v>5.0884713806147183E-11</v>
      </c>
      <c r="CS26" s="1">
        <f t="shared" si="30"/>
        <v>2.2878476547382458E-7</v>
      </c>
      <c r="CT26" s="1">
        <f t="shared" si="30"/>
        <v>2.5575492283983625E-4</v>
      </c>
      <c r="CU26" s="1">
        <f t="shared" si="30"/>
        <v>1.2626477593173668E-3</v>
      </c>
      <c r="CW26" s="12">
        <f t="shared" si="25"/>
        <v>1.1204703238186921E-4</v>
      </c>
      <c r="CX26" s="12">
        <f t="shared" si="25"/>
        <v>2.3056448398204345E-3</v>
      </c>
      <c r="CY26" s="12">
        <f t="shared" si="25"/>
        <v>1.3028668586766077E-7</v>
      </c>
      <c r="CZ26" s="12">
        <f t="shared" si="25"/>
        <v>3.6176786800545378E-5</v>
      </c>
      <c r="DA26" s="12">
        <f t="shared" si="25"/>
        <v>5.8466292391782783E-6</v>
      </c>
      <c r="DB26" s="12">
        <f t="shared" si="25"/>
        <v>3.1942660579550122E-7</v>
      </c>
      <c r="DC26" s="12">
        <f t="shared" si="25"/>
        <v>1.1318041996687041E-4</v>
      </c>
      <c r="DD26" s="12">
        <f t="shared" si="25"/>
        <v>5.701677056162293E-5</v>
      </c>
      <c r="DE26" s="12">
        <f t="shared" si="25"/>
        <v>5.5450465337509658E-4</v>
      </c>
      <c r="DF26" s="12">
        <f t="shared" si="31"/>
        <v>1.9609413768570914E-5</v>
      </c>
      <c r="DG26" s="12">
        <f t="shared" si="31"/>
        <v>3.1949789778817594E-6</v>
      </c>
      <c r="DH26" s="12">
        <f t="shared" si="31"/>
        <v>7.9397806965694349E-6</v>
      </c>
      <c r="DI26" s="12">
        <f t="shared" si="31"/>
        <v>2.9626712070411247E-7</v>
      </c>
      <c r="DJ26" s="12">
        <f t="shared" si="31"/>
        <v>3.2113442823935556E-7</v>
      </c>
      <c r="DK26" s="12">
        <f t="shared" si="31"/>
        <v>2.1943769498582682E-7</v>
      </c>
      <c r="DL26" s="12">
        <f t="shared" si="31"/>
        <v>2.2418372098160786E-7</v>
      </c>
      <c r="DM26" s="12">
        <f t="shared" si="31"/>
        <v>5.8330243748307828E-11</v>
      </c>
      <c r="DN26" s="12">
        <f t="shared" si="31"/>
        <v>2.6226090583564339E-7</v>
      </c>
      <c r="DO26" s="12">
        <f t="shared" si="31"/>
        <v>2.9317737829695907E-4</v>
      </c>
      <c r="DP26" s="12">
        <f t="shared" si="31"/>
        <v>1.4474003302803148E-3</v>
      </c>
      <c r="DR26" s="12">
        <f t="shared" si="26"/>
        <v>8.5119745122138492E-5</v>
      </c>
      <c r="DS26" s="12">
        <f t="shared" si="26"/>
        <v>1.7515492997514336E-3</v>
      </c>
      <c r="DT26" s="12">
        <f t="shared" si="26"/>
        <v>9.897602156983073E-8</v>
      </c>
      <c r="DU26" s="12">
        <f t="shared" si="26"/>
        <v>2.7482734761823557E-5</v>
      </c>
      <c r="DV26" s="12">
        <f t="shared" si="26"/>
        <v>4.4415597636392776E-6</v>
      </c>
      <c r="DW26" s="12">
        <f t="shared" si="26"/>
        <v>2.4266159212390274E-7</v>
      </c>
      <c r="DX26" s="12">
        <f t="shared" si="26"/>
        <v>8.598075554168362E-5</v>
      </c>
      <c r="DY26" s="12">
        <f t="shared" si="26"/>
        <v>4.3314426761008245E-5</v>
      </c>
      <c r="DZ26" s="12">
        <f t="shared" si="26"/>
        <v>4.2124538027448448E-4</v>
      </c>
      <c r="EA26" s="12">
        <f t="shared" si="32"/>
        <v>1.4896854173581854E-5</v>
      </c>
      <c r="EB26" s="12">
        <f t="shared" si="32"/>
        <v>2.4271575113299671E-6</v>
      </c>
      <c r="EC26" s="12">
        <f t="shared" si="32"/>
        <v>6.0316823645480568E-6</v>
      </c>
      <c r="ED26" s="12">
        <f t="shared" si="32"/>
        <v>2.2506782434413274E-7</v>
      </c>
      <c r="EE26" s="12">
        <f t="shared" si="32"/>
        <v>2.4395898847652825E-7</v>
      </c>
      <c r="EF26" s="12">
        <f t="shared" si="32"/>
        <v>1.6670214525383172E-7</v>
      </c>
      <c r="EG26" s="12">
        <f t="shared" si="32"/>
        <v>1.703076001642939E-7</v>
      </c>
      <c r="EH26" s="12">
        <f t="shared" si="32"/>
        <v>4.4312244378295475E-11</v>
      </c>
      <c r="EI26" s="12">
        <f t="shared" si="32"/>
        <v>1.992340268696255E-7</v>
      </c>
      <c r="EJ26" s="12">
        <f t="shared" si="32"/>
        <v>2.2272061281519522E-4</v>
      </c>
      <c r="EK26" s="12">
        <f t="shared" si="32"/>
        <v>1.0995592170908342E-3</v>
      </c>
      <c r="EM26" s="12">
        <f t="shared" si="27"/>
        <v>7.7786289091625764E-5</v>
      </c>
      <c r="EN26" s="12">
        <f t="shared" si="27"/>
        <v>1.6006453026051626E-3</v>
      </c>
      <c r="EO26" s="12">
        <f t="shared" si="27"/>
        <v>9.0448783838844466E-8</v>
      </c>
      <c r="EP26" s="12">
        <f t="shared" si="27"/>
        <v>2.5114971246027292E-5</v>
      </c>
      <c r="EQ26" s="12">
        <f t="shared" si="27"/>
        <v>4.0588990403628445E-6</v>
      </c>
      <c r="ER26" s="12">
        <f t="shared" si="27"/>
        <v>2.2175518417376878E-7</v>
      </c>
      <c r="ES26" s="12">
        <f t="shared" si="27"/>
        <v>7.8573119518685159E-5</v>
      </c>
      <c r="ET26" s="12">
        <f t="shared" si="27"/>
        <v>3.9582690444329559E-5</v>
      </c>
      <c r="EU26" s="12">
        <f t="shared" si="27"/>
        <v>3.849531607681071E-4</v>
      </c>
      <c r="EV26" s="12">
        <f t="shared" si="33"/>
        <v>1.3613421934467815E-5</v>
      </c>
      <c r="EW26" s="12">
        <f t="shared" si="33"/>
        <v>2.2180467713609209E-6</v>
      </c>
      <c r="EX26" s="12">
        <f t="shared" si="33"/>
        <v>5.5120252938300686E-6</v>
      </c>
      <c r="EY26" s="12">
        <f t="shared" si="33"/>
        <v>2.0567720009657987E-7</v>
      </c>
      <c r="EZ26" s="12">
        <f t="shared" si="33"/>
        <v>2.2294080388640935E-7</v>
      </c>
      <c r="FA26" s="12">
        <f t="shared" si="33"/>
        <v>1.5233999167058322E-7</v>
      </c>
      <c r="FB26" s="12">
        <f t="shared" si="33"/>
        <v>1.5563482012160369E-7</v>
      </c>
      <c r="FC26" s="12">
        <f t="shared" si="33"/>
        <v>4.0494541502243904E-11</v>
      </c>
      <c r="FD26" s="12">
        <f t="shared" si="33"/>
        <v>1.8206910263572545E-7</v>
      </c>
      <c r="FE26" s="12">
        <f t="shared" si="33"/>
        <v>2.0353221159494437E-4</v>
      </c>
      <c r="FF26" s="12">
        <f t="shared" si="33"/>
        <v>1.0048271527512359E-3</v>
      </c>
      <c r="FH26" s="12">
        <f>IFERROR(AL26*[1]Figure!$C$8+BG26*[1]Figure!$D$8+CB26*[1]Figure!$E$8,0)</f>
        <v>8.0056030774349453E-5</v>
      </c>
      <c r="FI26" s="12">
        <f>IFERROR(AM26*[1]Figure!$C$8+BH26*[1]Figure!$D$8+CC26*[1]Figure!$E$8,0)</f>
        <v>1.6473508519378917E-3</v>
      </c>
      <c r="FJ26" s="12">
        <f>IFERROR(AN26*[1]Figure!$C$8+BI26*[1]Figure!$D$8+CD26*[1]Figure!$E$8,0)</f>
        <v>9.3088006987655056E-8</v>
      </c>
      <c r="FK26" s="12">
        <f>IFERROR(AO26*[1]Figure!$C$8+BJ26*[1]Figure!$D$8+CE26*[1]Figure!$E$8,0)</f>
        <v>2.5847806013737688E-5</v>
      </c>
      <c r="FL26" s="12">
        <f>IFERROR(AP26*[1]Figure!$C$8+BK26*[1]Figure!$D$8+CF26*[1]Figure!$E$8,0)</f>
        <v>4.1773344670358799E-6</v>
      </c>
      <c r="FM26" s="12">
        <f>IFERROR(AQ26*[1]Figure!$C$8+BL26*[1]Figure!$D$8+CG26*[1]Figure!$E$8,0)</f>
        <v>2.2822582303258357E-7</v>
      </c>
      <c r="FN26" s="12">
        <f>IFERROR(AR26*[1]Figure!$C$8+BM26*[1]Figure!$D$8+CH26*[1]Figure!$E$8,0)</f>
        <v>8.0865820283766279E-5</v>
      </c>
      <c r="FO26" s="12">
        <f>IFERROR(AS26*[1]Figure!$C$8+BN26*[1]Figure!$D$8+CI26*[1]Figure!$E$8,0)</f>
        <v>4.0737681683338486E-5</v>
      </c>
      <c r="FP26" s="12">
        <f>IFERROR(AT26*[1]Figure!$C$8+BO26*[1]Figure!$D$8+CJ26*[1]Figure!$E$8,0)</f>
        <v>3.9618578601729993E-4</v>
      </c>
      <c r="FQ26" s="12">
        <f>IFERROR(AU26*[1]Figure!$C$8+BP26*[1]Figure!$D$8+CK26*[1]Figure!$E$8,0)</f>
        <v>1.4010650695088731E-5</v>
      </c>
      <c r="FR26" s="12">
        <f>IFERROR(AV26*[1]Figure!$C$8+BQ26*[1]Figure!$D$8+CL26*[1]Figure!$E$8,0)</f>
        <v>2.2827676015995063E-6</v>
      </c>
      <c r="FS26" s="12">
        <f>IFERROR(AW26*[1]Figure!$C$8+BR26*[1]Figure!$D$8+CM26*[1]Figure!$E$8,0)</f>
        <v>5.6728617820046976E-6</v>
      </c>
      <c r="FT26" s="12">
        <f>IFERROR(AX26*[1]Figure!$C$8+BS26*[1]Figure!$D$8+CN26*[1]Figure!$E$8,0)</f>
        <v>2.1167869624322364E-7</v>
      </c>
      <c r="FU26" s="12">
        <f>IFERROR(AY26*[1]Figure!$C$8+BT26*[1]Figure!$D$8+CO26*[1]Figure!$E$8,0)</f>
        <v>2.2944603817988318E-7</v>
      </c>
      <c r="FV26" s="12">
        <f>IFERROR(AZ26*[1]Figure!$C$8+BU26*[1]Figure!$D$8+CP26*[1]Figure!$E$8,0)</f>
        <v>1.5678515074782387E-7</v>
      </c>
      <c r="FW26" s="12">
        <f>IFERROR(BA26*[1]Figure!$C$8+BV26*[1]Figure!$D$8+CQ26*[1]Figure!$E$8,0)</f>
        <v>1.6017611965701553E-7</v>
      </c>
      <c r="FX26" s="12">
        <f>IFERROR(BB26*[1]Figure!$C$8+BW26*[1]Figure!$D$8+CR26*[1]Figure!$E$8,0)</f>
        <v>4.1676139825595766E-11</v>
      </c>
      <c r="FY26" s="12">
        <f>IFERROR(BC26*[1]Figure!$C$8+BX26*[1]Figure!$D$8+CS26*[1]Figure!$E$8,0)</f>
        <v>1.8738173338613486E-7</v>
      </c>
      <c r="FZ26" s="12">
        <f>IFERROR(BD26*[1]Figure!$C$8+BY26*[1]Figure!$D$8+CT26*[1]Figure!$E$8,0)</f>
        <v>2.0947111869320986E-4</v>
      </c>
      <c r="GA26" s="12">
        <f>IFERROR(BE26*[1]Figure!$C$8+BZ26*[1]Figure!$D$8+CU26*[1]Figure!$E$8,0)</f>
        <v>1.0341472051559161E-3</v>
      </c>
      <c r="GC26" s="12">
        <f>IFERROR(CW26*[1]Figure!$F$8+DR26*[1]Figure!$G$8+EM26*[1]Figure!$H$8,0)</f>
        <v>9.0994286968362528E-5</v>
      </c>
      <c r="GD26" s="12">
        <f>IFERROR(CX26*[1]Figure!$F$8+DS26*[1]Figure!$G$8+EN26*[1]Figure!$H$8,0)</f>
        <v>1.8724325289287498E-3</v>
      </c>
      <c r="GE26" s="12">
        <f>IFERROR(CY26*[1]Figure!$F$8+DT26*[1]Figure!$G$8+EO26*[1]Figure!$H$8,0)</f>
        <v>1.058068547642962E-7</v>
      </c>
      <c r="GF26" s="12">
        <f>IFERROR(CZ26*[1]Figure!$F$8+DU26*[1]Figure!$G$8+EP26*[1]Figure!$H$8,0)</f>
        <v>2.9379456552699994E-5</v>
      </c>
      <c r="GG26" s="12">
        <f>IFERROR(DA26*[1]Figure!$F$8+DV26*[1]Figure!$G$8+EQ26*[1]Figure!$H$8,0)</f>
        <v>4.7480941483060108E-6</v>
      </c>
      <c r="GH26" s="12">
        <f>IFERROR(DB26*[1]Figure!$F$8+DW26*[1]Figure!$G$8+ER26*[1]Figure!$H$8,0)</f>
        <v>2.5940888942087803E-7</v>
      </c>
      <c r="GI26" s="12">
        <f>IFERROR(DC26*[1]Figure!$F$8+DX26*[1]Figure!$G$8+ES26*[1]Figure!$H$8,0)</f>
        <v>9.1914720048682721E-5</v>
      </c>
      <c r="GJ26" s="12">
        <f>IFERROR(DD26*[1]Figure!$F$8+DY26*[1]Figure!$G$8+ET26*[1]Figure!$H$8,0)</f>
        <v>4.6303773265601683E-5</v>
      </c>
      <c r="GK26" s="12">
        <f>IFERROR(DE26*[1]Figure!$F$8+DZ26*[1]Figure!$G$8+EU26*[1]Figure!$H$8,0)</f>
        <v>4.503176432423796E-4</v>
      </c>
      <c r="GL26" s="12">
        <f>IFERROR(DF26*[1]Figure!$F$8+EA26*[1]Figure!$G$8+EV26*[1]Figure!$H$8,0)</f>
        <v>1.5924961025807885E-5</v>
      </c>
      <c r="GM26" s="12">
        <f>IFERROR(DG26*[1]Figure!$F$8+EB26*[1]Figure!$G$8+EW26*[1]Figure!$H$8,0)</f>
        <v>2.5946678621566219E-6</v>
      </c>
      <c r="GN26" s="12">
        <f>IFERROR(DH26*[1]Figure!$F$8+EC26*[1]Figure!$G$8+EX26*[1]Figure!$H$8,0)</f>
        <v>6.4479591097712215E-6</v>
      </c>
      <c r="GO26" s="12">
        <f>IFERROR(DI26*[1]Figure!$F$8+ED26*[1]Figure!$G$8+EY26*[1]Figure!$H$8,0)</f>
        <v>2.4060088721281291E-7</v>
      </c>
      <c r="GP26" s="12">
        <f>IFERROR(DJ26*[1]Figure!$F$8+EE26*[1]Figure!$G$8+EZ26*[1]Figure!$H$8,0)</f>
        <v>2.6079582562296738E-7</v>
      </c>
      <c r="GQ26" s="12">
        <f>IFERROR(DK26*[1]Figure!$F$8+EF26*[1]Figure!$G$8+FA26*[1]Figure!$H$8,0)</f>
        <v>1.7820709897219349E-7</v>
      </c>
      <c r="GR26" s="12">
        <f>IFERROR(DL26*[1]Figure!$F$8+EG26*[1]Figure!$G$8+FB26*[1]Figure!$H$8,0)</f>
        <v>1.8206138446498167E-7</v>
      </c>
      <c r="GS26" s="12">
        <f>IFERROR(DM26*[1]Figure!$F$8+EH26*[1]Figure!$G$8+FC26*[1]Figure!$H$8,0)</f>
        <v>4.737045529665381E-11</v>
      </c>
      <c r="GT26" s="12">
        <f>IFERROR(DN26*[1]Figure!$F$8+EI26*[1]Figure!$G$8+FD26*[1]Figure!$H$8,0)</f>
        <v>2.1298416940538986E-7</v>
      </c>
      <c r="GU26" s="12">
        <f>IFERROR(DO26*[1]Figure!$F$8+EJ26*[1]Figure!$G$8+FE26*[1]Figure!$H$8,0)</f>
        <v>2.3809168280749989E-4</v>
      </c>
      <c r="GV26" s="12">
        <f>IFERROR(DP26*[1]Figure!$F$8+EK26*[1]Figure!$G$8+FF26*[1]Figure!$H$8,0)</f>
        <v>1.175445330517664E-3</v>
      </c>
      <c r="GX26" s="12">
        <f>IFERROR(FH26*[1]Figure!$F$10+GC26*[1]Figure!$F$11,0)</f>
        <v>8.0697792555573948E-5</v>
      </c>
      <c r="GY26" s="12">
        <f>IFERROR(FI26*[1]Figure!$F$10+GD26*[1]Figure!$F$11,0)</f>
        <v>1.6605566879856625E-3</v>
      </c>
      <c r="GZ26" s="12">
        <f>IFERROR(FJ26*[1]Figure!$F$10+GE26*[1]Figure!$F$11,0)</f>
        <v>9.383423840329222E-8</v>
      </c>
      <c r="HA26" s="12">
        <f>IFERROR(FK26*[1]Figure!$F$10+GF26*[1]Figure!$F$11,0)</f>
        <v>2.6055012564795379E-5</v>
      </c>
      <c r="HB26" s="12">
        <f>IFERROR(FL26*[1]Figure!$F$10+GG26*[1]Figure!$F$11,0)</f>
        <v>4.2108216832069111E-6</v>
      </c>
      <c r="HC26" s="12">
        <f>IFERROR(FM26*[1]Figure!$F$10+GH26*[1]Figure!$F$11,0)</f>
        <v>2.300553742768072E-7</v>
      </c>
      <c r="HD26" s="12">
        <f>IFERROR(FN26*[1]Figure!$F$10+GI26*[1]Figure!$F$11,0)</f>
        <v>8.1514073667846338E-5</v>
      </c>
      <c r="HE26" s="12">
        <f>IFERROR(FO26*[1]Figure!$F$10+GJ26*[1]Figure!$F$11,0)</f>
        <v>4.1064251548309016E-5</v>
      </c>
      <c r="HF26" s="12">
        <f>IFERROR(FP26*[1]Figure!$F$10+GK26*[1]Figure!$F$11,0)</f>
        <v>3.99361772801443E-4</v>
      </c>
      <c r="HG26" s="12">
        <f>IFERROR(FQ26*[1]Figure!$F$10+GL26*[1]Figure!$F$11,0)</f>
        <v>1.412296578314922E-5</v>
      </c>
      <c r="HH26" s="12">
        <f>IFERROR(FR26*[1]Figure!$F$10+GM26*[1]Figure!$F$11,0)</f>
        <v>2.3010671973695412E-6</v>
      </c>
      <c r="HI26" s="12">
        <f>IFERROR(FS26*[1]Figure!$F$10+GN26*[1]Figure!$F$11,0)</f>
        <v>5.7183377548532818E-6</v>
      </c>
      <c r="HJ26" s="12">
        <f>IFERROR(FT26*[1]Figure!$F$10+GO26*[1]Figure!$F$11,0)</f>
        <v>2.1337559897290351E-7</v>
      </c>
      <c r="HK26" s="12">
        <f>IFERROR(FU26*[1]Figure!$F$10+GP26*[1]Figure!$F$11,0)</f>
        <v>2.3128537116620461E-7</v>
      </c>
      <c r="HL26" s="12">
        <f>IFERROR(FV26*[1]Figure!$F$10+GQ26*[1]Figure!$F$11,0)</f>
        <v>1.5804200443692423E-7</v>
      </c>
      <c r="HM26" s="12">
        <f>IFERROR(FW26*[1]Figure!$F$10+GR26*[1]Figure!$F$11,0)</f>
        <v>1.6146015673537701E-7</v>
      </c>
      <c r="HN26" s="12">
        <f>IFERROR(FX26*[1]Figure!$F$10+GS26*[1]Figure!$F$11,0)</f>
        <v>4.2010232753640421E-11</v>
      </c>
      <c r="HO26" s="12">
        <f>IFERROR(FY26*[1]Figure!$F$10+GT26*[1]Figure!$F$11,0)</f>
        <v>1.8888386175577355E-7</v>
      </c>
      <c r="HP26" s="12">
        <f>IFERROR(FZ26*[1]Figure!$F$10+GU26*[1]Figure!$F$11,0)</f>
        <v>2.111503245812279E-4</v>
      </c>
      <c r="HQ26" s="12">
        <f>IFERROR(GA26*[1]Figure!$F$10+GV26*[1]Figure!$F$11,0)</f>
        <v>1.042437350770303E-3</v>
      </c>
    </row>
    <row r="27" spans="1:225" x14ac:dyDescent="0.2">
      <c r="A27" s="1"/>
      <c r="B27" s="4" t="s">
        <v>52</v>
      </c>
      <c r="C27" s="1" t="s">
        <v>53</v>
      </c>
      <c r="D27" s="1" t="s">
        <v>54</v>
      </c>
      <c r="E27" s="2">
        <v>1</v>
      </c>
      <c r="F27" s="1"/>
      <c r="G27" s="5">
        <f>'[1]LIB Maf LCI'!AQ46</f>
        <v>35.656807684405464</v>
      </c>
      <c r="H27" s="5">
        <f>'[1]LIB Maf LCI'!AR46</f>
        <v>32.739699777963239</v>
      </c>
      <c r="I27" s="5">
        <f>'[1]LIB Maf LCI'!AS46</f>
        <v>40.794432669732835</v>
      </c>
      <c r="J27" s="5">
        <f>'[1]LIB Maf LCI'!AT46</f>
        <v>46.687139811850763</v>
      </c>
      <c r="K27" s="5">
        <f>'[1]LIB Maf LCI'!AU46</f>
        <v>35.538745143790933</v>
      </c>
      <c r="L27" s="5">
        <f>'[1]LIB Maf LCI'!AV46</f>
        <v>32.261747364001643</v>
      </c>
      <c r="M27" s="1" t="s">
        <v>55</v>
      </c>
      <c r="N27" s="1" t="str">
        <f>'[1]Unit factor_selected'!D3</f>
        <v>market for carbon black | carbon black | Cutoff</v>
      </c>
      <c r="O27" s="1">
        <v>1</v>
      </c>
      <c r="P27" s="1" t="s">
        <v>56</v>
      </c>
      <c r="Q27" s="1">
        <f>'[1]Unit factor_selected'!J3</f>
        <v>1.8610660714440601</v>
      </c>
      <c r="R27" s="1">
        <f>'[1]Unit factor_selected'!K3</f>
        <v>81.245632853398803</v>
      </c>
      <c r="S27" s="1">
        <f>'[1]Unit factor_selected'!L3</f>
        <v>3.7889234817691801E-3</v>
      </c>
      <c r="T27" s="1">
        <f>'[1]Unit factor_selected'!M3</f>
        <v>1.7603605863504399</v>
      </c>
      <c r="U27" s="1">
        <f>'[1]Unit factor_selected'!N3</f>
        <v>3.8782523603351798E-2</v>
      </c>
      <c r="V27" s="1">
        <f>'[1]Unit factor_selected'!O3</f>
        <v>1.03116716710561E-4</v>
      </c>
      <c r="W27" s="1">
        <f>'[1]Unit factor_selected'!P3</f>
        <v>1.87456905683915</v>
      </c>
      <c r="X27" s="1">
        <f>'[1]Unit factor_selected'!Q3</f>
        <v>4.9024013130721099E-2</v>
      </c>
      <c r="Y27" s="1">
        <f>'[1]Unit factor_selected'!R3</f>
        <v>0.69349287830581097</v>
      </c>
      <c r="Z27" s="1">
        <f>'[1]Unit factor_selected'!S3</f>
        <v>5.28670890157978E-2</v>
      </c>
      <c r="AA27" s="1">
        <f>'[1]Unit factor_selected'!T3</f>
        <v>1.2105234988284801E-2</v>
      </c>
      <c r="AB27" s="1">
        <f>'[1]Unit factor_selected'!U3</f>
        <v>5.2911573645000501E-2</v>
      </c>
      <c r="AC27" s="1">
        <f>'[1]Unit factor_selected'!V3</f>
        <v>8.00449323335425E-6</v>
      </c>
      <c r="AD27" s="1">
        <f>'[1]Unit factor_selected'!W3</f>
        <v>3.6596047269996201E-3</v>
      </c>
      <c r="AE27" s="1">
        <f>'[1]Unit factor_selected'!X3</f>
        <v>4.0931840887840996E-3</v>
      </c>
      <c r="AF27" s="1">
        <f>'[1]Unit factor_selected'!Y3</f>
        <v>4.24540669384734E-3</v>
      </c>
      <c r="AG27" s="1">
        <f>'[1]Unit factor_selected'!Z3</f>
        <v>1.30367230358049E-6</v>
      </c>
      <c r="AH27" s="1">
        <f>'[1]Unit factor_selected'!AA3</f>
        <v>8.5520366849935001E-3</v>
      </c>
      <c r="AI27" s="1">
        <f>'[1]Unit factor_selected'!AB3</f>
        <v>3.7201543120109699</v>
      </c>
      <c r="AJ27" s="1">
        <f>'[1]Unit factor_selected'!AC3</f>
        <v>2.6215563822602401E-3</v>
      </c>
      <c r="AK27" s="1"/>
      <c r="AL27" s="1">
        <f t="shared" si="22"/>
        <v>6.635967499745285E-2</v>
      </c>
      <c r="AM27" s="1">
        <f t="shared" si="22"/>
        <v>2.8969599058514555</v>
      </c>
      <c r="AN27" s="1">
        <f t="shared" si="22"/>
        <v>1.3510091592037159E-4</v>
      </c>
      <c r="AO27" s="1">
        <f t="shared" si="22"/>
        <v>6.2768838882704875E-2</v>
      </c>
      <c r="AP27" s="1">
        <f t="shared" si="22"/>
        <v>1.3828609856406306E-3</v>
      </c>
      <c r="AQ27" s="1">
        <f t="shared" si="22"/>
        <v>3.6768129367957926E-6</v>
      </c>
      <c r="AR27" s="1">
        <f t="shared" si="22"/>
        <v>6.6841148350850907E-2</v>
      </c>
      <c r="AS27" s="1">
        <f t="shared" si="22"/>
        <v>1.7480398081198903E-3</v>
      </c>
      <c r="AT27" s="1">
        <f t="shared" si="22"/>
        <v>2.4727742192255101E-2</v>
      </c>
      <c r="AU27" s="1">
        <f t="shared" si="28"/>
        <v>1.8850716258706466E-3</v>
      </c>
      <c r="AV27" s="1">
        <f t="shared" si="28"/>
        <v>4.3163403595180736E-4</v>
      </c>
      <c r="AW27" s="1">
        <f t="shared" si="28"/>
        <v>1.8866578057390394E-3</v>
      </c>
      <c r="AX27" s="1">
        <f t="shared" si="28"/>
        <v>2.8541467583283734E-7</v>
      </c>
      <c r="AY27" s="1">
        <f t="shared" si="28"/>
        <v>1.3048982195156661E-4</v>
      </c>
      <c r="AZ27" s="1">
        <f t="shared" si="28"/>
        <v>1.4594987787064305E-4</v>
      </c>
      <c r="BA27" s="1">
        <f t="shared" si="28"/>
        <v>1.5137765002460222E-4</v>
      </c>
      <c r="BB27" s="1">
        <f t="shared" si="28"/>
        <v>4.6484792612255388E-8</v>
      </c>
      <c r="BC27" s="1">
        <f t="shared" si="28"/>
        <v>3.0493832738679366E-4</v>
      </c>
      <c r="BD27" s="1">
        <f t="shared" si="28"/>
        <v>0.13264882685968687</v>
      </c>
      <c r="BE27" s="1">
        <f t="shared" si="28"/>
        <v>9.3476331756079108E-5</v>
      </c>
      <c r="BF27" s="1"/>
      <c r="BG27" s="1">
        <f t="shared" si="23"/>
        <v>6.0930744446032012E-2</v>
      </c>
      <c r="BH27" s="1">
        <f t="shared" si="23"/>
        <v>2.6599576278909036</v>
      </c>
      <c r="BI27" s="1">
        <f t="shared" si="23"/>
        <v>1.2404821727479814E-4</v>
      </c>
      <c r="BJ27" s="1">
        <f t="shared" si="23"/>
        <v>5.7633677098072739E-2</v>
      </c>
      <c r="BK27" s="1">
        <f t="shared" si="23"/>
        <v>1.269728179405511E-3</v>
      </c>
      <c r="BL27" s="1">
        <f t="shared" si="23"/>
        <v>3.3760103471930523E-6</v>
      </c>
      <c r="BM27" s="1">
        <f t="shared" si="23"/>
        <v>6.1372828133973475E-2</v>
      </c>
      <c r="BN27" s="1">
        <f t="shared" si="23"/>
        <v>1.6050314718107366E-3</v>
      </c>
      <c r="BO27" s="1">
        <f t="shared" si="23"/>
        <v>2.2704748633887849E-2</v>
      </c>
      <c r="BP27" s="1">
        <f t="shared" si="29"/>
        <v>1.7308526225120781E-3</v>
      </c>
      <c r="BQ27" s="1">
        <f t="shared" si="29"/>
        <v>3.9632175925814072E-4</v>
      </c>
      <c r="BR27" s="1">
        <f t="shared" si="29"/>
        <v>1.7323090359169086E-3</v>
      </c>
      <c r="BS27" s="1">
        <f t="shared" si="29"/>
        <v>2.6206470533475639E-7</v>
      </c>
      <c r="BT27" s="1">
        <f t="shared" si="29"/>
        <v>1.1981436006798269E-4</v>
      </c>
      <c r="BU27" s="1">
        <f t="shared" si="29"/>
        <v>1.3400961820272744E-4</v>
      </c>
      <c r="BV27" s="1">
        <f t="shared" si="29"/>
        <v>1.389933405919174E-4</v>
      </c>
      <c r="BW27" s="1">
        <f t="shared" si="29"/>
        <v>4.2681839828070993E-8</v>
      </c>
      <c r="BX27" s="1">
        <f t="shared" si="29"/>
        <v>2.7999111355681515E-4</v>
      </c>
      <c r="BY27" s="1">
        <f t="shared" si="29"/>
        <v>0.12179673530293454</v>
      </c>
      <c r="BZ27" s="1">
        <f t="shared" si="29"/>
        <v>8.5828968906203701E-5</v>
      </c>
      <c r="CA27" s="1"/>
      <c r="CB27" s="1">
        <f t="shared" si="24"/>
        <v>7.5921134545448909E-2</v>
      </c>
      <c r="CC27" s="1">
        <f t="shared" si="24"/>
        <v>3.3143694991478116</v>
      </c>
      <c r="CD27" s="1">
        <f t="shared" si="24"/>
        <v>1.5456698386780252E-4</v>
      </c>
      <c r="CE27" s="1">
        <f t="shared" si="24"/>
        <v>7.1812911414324443E-2</v>
      </c>
      <c r="CF27" s="1">
        <f t="shared" si="24"/>
        <v>1.5821110478992594E-3</v>
      </c>
      <c r="CG27" s="1">
        <f t="shared" si="24"/>
        <v>4.2065879569728957E-6</v>
      </c>
      <c r="CH27" s="1">
        <f t="shared" si="24"/>
        <v>7.647198117398929E-2</v>
      </c>
      <c r="CI27" s="1">
        <f t="shared" si="24"/>
        <v>1.9999068028613005E-3</v>
      </c>
      <c r="CJ27" s="1">
        <f t="shared" si="24"/>
        <v>2.8290648530985632E-2</v>
      </c>
      <c r="CK27" s="1">
        <f t="shared" si="30"/>
        <v>2.1566829032997358E-3</v>
      </c>
      <c r="CL27" s="1">
        <f t="shared" si="30"/>
        <v>4.9382619368087846E-4</v>
      </c>
      <c r="CM27" s="1">
        <f t="shared" si="30"/>
        <v>2.1584976285105835E-3</v>
      </c>
      <c r="CN27" s="1">
        <f t="shared" si="30"/>
        <v>3.2653876026340206E-7</v>
      </c>
      <c r="CO27" s="1">
        <f t="shared" si="30"/>
        <v>1.4929149863342203E-4</v>
      </c>
      <c r="CP27" s="1">
        <f t="shared" si="30"/>
        <v>1.6697912271472471E-4</v>
      </c>
      <c r="CQ27" s="1">
        <f t="shared" si="30"/>
        <v>1.7318895752778841E-4</v>
      </c>
      <c r="CR27" s="1">
        <f t="shared" si="30"/>
        <v>5.3182572011809806E-8</v>
      </c>
      <c r="CS27" s="1">
        <f t="shared" si="30"/>
        <v>3.4887548473505256E-4</v>
      </c>
      <c r="CT27" s="1">
        <f t="shared" si="30"/>
        <v>0.15176158460234779</v>
      </c>
      <c r="CU27" s="1">
        <f t="shared" si="30"/>
        <v>1.0694490532602377E-4</v>
      </c>
      <c r="CW27" s="12">
        <f t="shared" si="25"/>
        <v>8.6887851876600669E-2</v>
      </c>
      <c r="CX27" s="12">
        <f t="shared" si="25"/>
        <v>3.7931262201289253</v>
      </c>
      <c r="CY27" s="12">
        <f t="shared" si="25"/>
        <v>1.768940003297621E-4</v>
      </c>
      <c r="CZ27" s="12">
        <f t="shared" si="25"/>
        <v>8.2186200814214572E-2</v>
      </c>
      <c r="DA27" s="12">
        <f t="shared" si="25"/>
        <v>1.8106451017260877E-3</v>
      </c>
      <c r="DB27" s="12">
        <f t="shared" si="25"/>
        <v>4.8142245700049691E-6</v>
      </c>
      <c r="DC27" s="12">
        <f t="shared" si="25"/>
        <v>8.7518267643618614E-2</v>
      </c>
      <c r="DD27" s="12">
        <f t="shared" si="25"/>
        <v>2.2887909551719834E-3</v>
      </c>
      <c r="DE27" s="12">
        <f t="shared" si="25"/>
        <v>3.2377198967986201E-2</v>
      </c>
      <c r="DF27" s="12">
        <f t="shared" si="31"/>
        <v>2.4682131763261116E-3</v>
      </c>
      <c r="DG27" s="12">
        <f t="shared" si="31"/>
        <v>5.6515879835336016E-4</v>
      </c>
      <c r="DH27" s="12">
        <f t="shared" si="31"/>
        <v>2.4702900364291765E-3</v>
      </c>
      <c r="DI27" s="12">
        <f t="shared" si="31"/>
        <v>3.7370689470862325E-7</v>
      </c>
      <c r="DJ27" s="12">
        <f t="shared" si="31"/>
        <v>1.7085647754554122E-4</v>
      </c>
      <c r="DK27" s="12">
        <f t="shared" si="31"/>
        <v>1.9109905782870623E-4</v>
      </c>
      <c r="DL27" s="12">
        <f t="shared" si="31"/>
        <v>1.9820589587381788E-4</v>
      </c>
      <c r="DM27" s="12">
        <f t="shared" si="31"/>
        <v>6.0864731106099889E-8</v>
      </c>
      <c r="DN27" s="12">
        <f t="shared" si="31"/>
        <v>3.9927013238836824E-4</v>
      </c>
      <c r="DO27" s="12">
        <f t="shared" si="31"/>
        <v>0.17368336448651564</v>
      </c>
      <c r="DP27" s="12">
        <f t="shared" si="31"/>
        <v>1.2239296934323351E-4</v>
      </c>
      <c r="DR27" s="12">
        <f t="shared" si="26"/>
        <v>6.6139952808806662E-2</v>
      </c>
      <c r="DS27" s="12">
        <f t="shared" si="26"/>
        <v>2.8873678400229479</v>
      </c>
      <c r="DT27" s="12">
        <f t="shared" si="26"/>
        <v>1.3465358598791988E-4</v>
      </c>
      <c r="DU27" s="12">
        <f t="shared" si="26"/>
        <v>6.2561006239482658E-2</v>
      </c>
      <c r="DV27" s="12">
        <f t="shared" si="26"/>
        <v>1.3782822223725761E-3</v>
      </c>
      <c r="DW27" s="12">
        <f t="shared" si="26"/>
        <v>3.6646387152411151E-6</v>
      </c>
      <c r="DX27" s="12">
        <f t="shared" si="26"/>
        <v>6.6619831965443091E-2</v>
      </c>
      <c r="DY27" s="12">
        <f t="shared" si="26"/>
        <v>1.7422519085785574E-3</v>
      </c>
      <c r="DZ27" s="12">
        <f t="shared" si="26"/>
        <v>2.4645866661144235E-2</v>
      </c>
      <c r="EA27" s="12">
        <f t="shared" si="32"/>
        <v>1.8788300030265471E-3</v>
      </c>
      <c r="EB27" s="12">
        <f t="shared" si="32"/>
        <v>4.3020486115435459E-4</v>
      </c>
      <c r="EC27" s="12">
        <f t="shared" si="32"/>
        <v>1.8804109309265979E-3</v>
      </c>
      <c r="ED27" s="12">
        <f t="shared" si="32"/>
        <v>2.8446964502537572E-7</v>
      </c>
      <c r="EE27" s="12">
        <f t="shared" si="32"/>
        <v>1.300577597198521E-4</v>
      </c>
      <c r="EF27" s="12">
        <f t="shared" si="32"/>
        <v>1.4546662615791823E-4</v>
      </c>
      <c r="EG27" s="12">
        <f t="shared" si="32"/>
        <v>1.5087642652438467E-4</v>
      </c>
      <c r="EH27" s="12">
        <f t="shared" si="32"/>
        <v>4.6330877747965877E-8</v>
      </c>
      <c r="EI27" s="12">
        <f t="shared" si="32"/>
        <v>3.0392865220833467E-4</v>
      </c>
      <c r="EJ27" s="12">
        <f t="shared" si="32"/>
        <v>0.13220961599013276</v>
      </c>
      <c r="EK27" s="12">
        <f t="shared" si="32"/>
        <v>9.3166824149225233E-5</v>
      </c>
      <c r="EM27" s="12">
        <f t="shared" si="27"/>
        <v>6.0041243424643294E-2</v>
      </c>
      <c r="EN27" s="12">
        <f t="shared" si="27"/>
        <v>2.6211260815447841</v>
      </c>
      <c r="EO27" s="12">
        <f t="shared" si="27"/>
        <v>1.2223729215037076E-4</v>
      </c>
      <c r="EP27" s="12">
        <f t="shared" si="27"/>
        <v>5.6792308506383692E-2</v>
      </c>
      <c r="EQ27" s="12">
        <f t="shared" si="27"/>
        <v>1.2511919786297664E-3</v>
      </c>
      <c r="ER27" s="12">
        <f t="shared" si="27"/>
        <v>3.3267254635214453E-6</v>
      </c>
      <c r="ES27" s="12">
        <f t="shared" si="27"/>
        <v>6.047687332811949E-2</v>
      </c>
      <c r="ET27" s="12">
        <f t="shared" si="27"/>
        <v>1.5816003263928232E-3</v>
      </c>
      <c r="EU27" s="12">
        <f t="shared" si="27"/>
        <v>2.237329203863641E-2</v>
      </c>
      <c r="EV27" s="12">
        <f t="shared" si="33"/>
        <v>1.7055846696978549E-3</v>
      </c>
      <c r="EW27" s="12">
        <f t="shared" si="33"/>
        <v>3.9053603297391763E-4</v>
      </c>
      <c r="EX27" s="12">
        <f t="shared" si="33"/>
        <v>1.7070198215667735E-3</v>
      </c>
      <c r="EY27" s="12">
        <f t="shared" si="33"/>
        <v>2.5823893847133543E-7</v>
      </c>
      <c r="EZ27" s="12">
        <f t="shared" si="33"/>
        <v>1.1806524315456795E-4</v>
      </c>
      <c r="FA27" s="12">
        <f t="shared" si="33"/>
        <v>1.3205327098670389E-4</v>
      </c>
      <c r="FB27" s="12">
        <f t="shared" si="33"/>
        <v>1.3696423821434435E-4</v>
      </c>
      <c r="FC27" s="12">
        <f t="shared" si="33"/>
        <v>4.2058746503559821E-8</v>
      </c>
      <c r="FD27" s="12">
        <f t="shared" si="33"/>
        <v>2.7590364697893438E-4</v>
      </c>
      <c r="FE27" s="12">
        <f t="shared" si="33"/>
        <v>0.12001867856919925</v>
      </c>
      <c r="FF27" s="12">
        <f t="shared" si="33"/>
        <v>8.4575989704965981E-5</v>
      </c>
      <c r="FH27" s="12">
        <f>IFERROR(AL27*[1]Figure!$C$8+BG27*[1]Figure!$D$8+CB27*[1]Figure!$E$8,0)</f>
        <v>6.211726309090846E-2</v>
      </c>
      <c r="FI27" s="12">
        <f>IFERROR(AM27*[1]Figure!$C$8+BH27*[1]Figure!$D$8+CC27*[1]Figure!$E$8,0)</f>
        <v>2.7117556052300666</v>
      </c>
      <c r="FJ27" s="12">
        <f>IFERROR(AN27*[1]Figure!$C$8+BI27*[1]Figure!$D$8+CD27*[1]Figure!$E$8,0)</f>
        <v>1.2646383723805986E-4</v>
      </c>
      <c r="FK27" s="12">
        <f>IFERROR(AO27*[1]Figure!$C$8+BJ27*[1]Figure!$D$8+CE27*[1]Figure!$E$8,0)</f>
        <v>5.8755991178942396E-2</v>
      </c>
      <c r="FL27" s="12">
        <f>IFERROR(AP27*[1]Figure!$C$8+BK27*[1]Figure!$D$8+CF27*[1]Figure!$E$8,0)</f>
        <v>1.2944538933695685E-3</v>
      </c>
      <c r="FM27" s="12">
        <f>IFERROR(AQ27*[1]Figure!$C$8+BL27*[1]Figure!$D$8+CG27*[1]Figure!$E$8,0)</f>
        <v>3.441752186697218E-6</v>
      </c>
      <c r="FN27" s="12">
        <f>IFERROR(AR27*[1]Figure!$C$8+BM27*[1]Figure!$D$8+CH27*[1]Figure!$E$8,0)</f>
        <v>6.2567955577956316E-2</v>
      </c>
      <c r="FO27" s="12">
        <f>IFERROR(AS27*[1]Figure!$C$8+BN27*[1]Figure!$D$8+CI27*[1]Figure!$E$8,0)</f>
        <v>1.6362866252514383E-3</v>
      </c>
      <c r="FP27" s="12">
        <f>IFERROR(AT27*[1]Figure!$C$8+BO27*[1]Figure!$D$8+CJ27*[1]Figure!$E$8,0)</f>
        <v>2.3146883517127331E-2</v>
      </c>
      <c r="FQ27" s="12">
        <f>IFERROR(AU27*[1]Figure!$C$8+BP27*[1]Figure!$D$8+CK27*[1]Figure!$E$8,0)</f>
        <v>1.7645579206635373E-3</v>
      </c>
      <c r="FR27" s="12">
        <f>IFERROR(AV27*[1]Figure!$C$8+BQ27*[1]Figure!$D$8+CL27*[1]Figure!$E$8,0)</f>
        <v>4.0403942561861872E-4</v>
      </c>
      <c r="FS27" s="12">
        <f>IFERROR(AW27*[1]Figure!$C$8+BR27*[1]Figure!$D$8+CM27*[1]Figure!$E$8,0)</f>
        <v>1.7660426951474127E-3</v>
      </c>
      <c r="FT27" s="12">
        <f>IFERROR(AX27*[1]Figure!$C$8+BS27*[1]Figure!$D$8+CN27*[1]Figure!$E$8,0)</f>
        <v>2.6716795266696572E-7</v>
      </c>
      <c r="FU27" s="12">
        <f>IFERROR(AY27*[1]Figure!$C$8+BT27*[1]Figure!$D$8+CO27*[1]Figure!$E$8,0)</f>
        <v>1.2214753313909984E-4</v>
      </c>
      <c r="FV27" s="12">
        <f>IFERROR(AZ27*[1]Figure!$C$8+BU27*[1]Figure!$D$8+CP27*[1]Figure!$E$8,0)</f>
        <v>1.3661921885730577E-4</v>
      </c>
      <c r="FW27" s="12">
        <f>IFERROR(BA27*[1]Figure!$C$8+BV27*[1]Figure!$D$8+CQ27*[1]Figure!$E$8,0)</f>
        <v>1.4169999043881111E-4</v>
      </c>
      <c r="FX27" s="12">
        <f>IFERROR(BB27*[1]Figure!$C$8+BW27*[1]Figure!$D$8+CR27*[1]Figure!$E$8,0)</f>
        <v>4.3512993282933047E-8</v>
      </c>
      <c r="FY27" s="12">
        <f>IFERROR(BC27*[1]Figure!$C$8+BX27*[1]Figure!$D$8+CS27*[1]Figure!$E$8,0)</f>
        <v>2.8544344603125476E-4</v>
      </c>
      <c r="FZ27" s="12">
        <f>IFERROR(BD27*[1]Figure!$C$8+BY27*[1]Figure!$D$8+CT27*[1]Figure!$E$8,0)</f>
        <v>0.12416851163089347</v>
      </c>
      <c r="GA27" s="12">
        <f>IFERROR(BE27*[1]Figure!$C$8+BZ27*[1]Figure!$D$8+CU27*[1]Figure!$E$8,0)</f>
        <v>8.7500336502375646E-5</v>
      </c>
      <c r="GC27" s="12">
        <f>IFERROR(CW27*[1]Figure!$F$8+DR27*[1]Figure!$G$8+EM27*[1]Figure!$H$8,0)</f>
        <v>7.0659580797322638E-2</v>
      </c>
      <c r="GD27" s="12">
        <f>IFERROR(CX27*[1]Figure!$F$8+DS27*[1]Figure!$G$8+EN27*[1]Figure!$H$8,0)</f>
        <v>3.0846741268996913</v>
      </c>
      <c r="GE27" s="12">
        <f>IFERROR(CY27*[1]Figure!$F$8+DT27*[1]Figure!$G$8+EO27*[1]Figure!$H$8,0)</f>
        <v>1.4385504577341904E-4</v>
      </c>
      <c r="GF27" s="12">
        <f>IFERROR(CZ27*[1]Figure!$F$8+DU27*[1]Figure!$G$8+EP27*[1]Figure!$H$8,0)</f>
        <v>6.6836069386368352E-2</v>
      </c>
      <c r="GG27" s="12">
        <f>IFERROR(DA27*[1]Figure!$F$8+DV27*[1]Figure!$G$8+EQ27*[1]Figure!$H$8,0)</f>
        <v>1.4724661859795121E-3</v>
      </c>
      <c r="GH27" s="12">
        <f>IFERROR(DB27*[1]Figure!$F$8+DW27*[1]Figure!$G$8+ER27*[1]Figure!$H$8,0)</f>
        <v>3.9150592704701421E-6</v>
      </c>
      <c r="GI27" s="12">
        <f>IFERROR(DC27*[1]Figure!$F$8+DX27*[1]Figure!$G$8+ES27*[1]Figure!$H$8,0)</f>
        <v>7.1172252164647662E-2</v>
      </c>
      <c r="GJ27" s="12">
        <f>IFERROR(DD27*[1]Figure!$F$8+DY27*[1]Figure!$G$8+ET27*[1]Figure!$H$8,0)</f>
        <v>1.861307489277559E-3</v>
      </c>
      <c r="GK27" s="12">
        <f>IFERROR(DE27*[1]Figure!$F$8+DZ27*[1]Figure!$G$8+EU27*[1]Figure!$H$8,0)</f>
        <v>2.6330024935114285E-2</v>
      </c>
      <c r="GL27" s="12">
        <f>IFERROR(DF27*[1]Figure!$F$8+EA27*[1]Figure!$G$8+EV27*[1]Figure!$H$8,0)</f>
        <v>2.0072185534672979E-3</v>
      </c>
      <c r="GM27" s="12">
        <f>IFERROR(DG27*[1]Figure!$F$8+EB27*[1]Figure!$G$8+EW27*[1]Figure!$H$8,0)</f>
        <v>4.5960261317406814E-4</v>
      </c>
      <c r="GN27" s="12">
        <f>IFERROR(DH27*[1]Figure!$F$8+EC27*[1]Figure!$G$8+EX27*[1]Figure!$H$8,0)</f>
        <v>2.008907512983361E-3</v>
      </c>
      <c r="GO27" s="12">
        <f>IFERROR(DI27*[1]Figure!$F$8+ED27*[1]Figure!$G$8+EY27*[1]Figure!$H$8,0)</f>
        <v>3.0390868171862085E-7</v>
      </c>
      <c r="GP27" s="12">
        <f>IFERROR(DJ27*[1]Figure!$F$8+EE27*[1]Figure!$G$8+EZ27*[1]Figure!$H$8,0)</f>
        <v>1.3894516689192467E-4</v>
      </c>
      <c r="GQ27" s="12">
        <f>IFERROR(DK27*[1]Figure!$F$8+EF27*[1]Figure!$G$8+FA27*[1]Figure!$H$8,0)</f>
        <v>1.5540698757424474E-4</v>
      </c>
      <c r="GR27" s="12">
        <f>IFERROR(DL27*[1]Figure!$F$8+EG27*[1]Figure!$G$8+FB27*[1]Figure!$H$8,0)</f>
        <v>1.6118646291189307E-4</v>
      </c>
      <c r="GS27" s="12">
        <f>IFERROR(DM27*[1]Figure!$F$8+EH27*[1]Figure!$G$8+FC27*[1]Figure!$H$8,0)</f>
        <v>4.9496866275468078E-8</v>
      </c>
      <c r="GT27" s="12">
        <f>IFERROR(DN27*[1]Figure!$F$8+EI27*[1]Figure!$G$8+FD27*[1]Figure!$H$8,0)</f>
        <v>3.2469740671597057E-4</v>
      </c>
      <c r="GU27" s="12">
        <f>IFERROR(DO27*[1]Figure!$F$8+EJ27*[1]Figure!$G$8+FE27*[1]Figure!$H$8,0)</f>
        <v>0.14124406877402393</v>
      </c>
      <c r="GV27" s="12">
        <f>IFERROR(DP27*[1]Figure!$F$8+EK27*[1]Figure!$G$8+FF27*[1]Figure!$H$8,0)</f>
        <v>9.9533314721772444E-5</v>
      </c>
      <c r="GX27" s="12">
        <f>IFERROR(FH27*[1]Figure!$F$10+GC27*[1]Figure!$F$11,0)</f>
        <v>6.2618452030883592E-2</v>
      </c>
      <c r="GY27" s="12">
        <f>IFERROR(FI27*[1]Figure!$F$10+GD27*[1]Figure!$F$11,0)</f>
        <v>2.7336352220970856</v>
      </c>
      <c r="GZ27" s="12">
        <f>IFERROR(FJ27*[1]Figure!$F$10+GE27*[1]Figure!$F$11,0)</f>
        <v>1.2748420216363252E-4</v>
      </c>
      <c r="HA27" s="12">
        <f>IFERROR(FK27*[1]Figure!$F$10+GF27*[1]Figure!$F$11,0)</f>
        <v>5.9230059923617538E-2</v>
      </c>
      <c r="HB27" s="12">
        <f>IFERROR(FL27*[1]Figure!$F$10+GG27*[1]Figure!$F$11,0)</f>
        <v>1.3048981071417548E-3</v>
      </c>
      <c r="HC27" s="12">
        <f>IFERROR(FM27*[1]Figure!$F$10+GH27*[1]Figure!$F$11,0)</f>
        <v>3.4695217316558133E-6</v>
      </c>
      <c r="HD27" s="12">
        <f>IFERROR(FN27*[1]Figure!$F$10+GI27*[1]Figure!$F$11,0)</f>
        <v>6.3072780899809833E-2</v>
      </c>
      <c r="HE27" s="12">
        <f>IFERROR(FO27*[1]Figure!$F$10+GJ27*[1]Figure!$F$11,0)</f>
        <v>1.6494888933231188E-3</v>
      </c>
      <c r="HF27" s="12">
        <f>IFERROR(FP27*[1]Figure!$F$10+GK27*[1]Figure!$F$11,0)</f>
        <v>2.3333642582746481E-2</v>
      </c>
      <c r="HG27" s="12">
        <f>IFERROR(FQ27*[1]Figure!$F$10+GL27*[1]Figure!$F$11,0)</f>
        <v>1.7787951370149373E-3</v>
      </c>
      <c r="HH27" s="12">
        <f>IFERROR(FR27*[1]Figure!$F$10+GM27*[1]Figure!$F$11,0)</f>
        <v>4.0729939042321098E-4</v>
      </c>
      <c r="HI27" s="12">
        <f>IFERROR(FS27*[1]Figure!$F$10+GN27*[1]Figure!$F$11,0)</f>
        <v>1.7802918913014094E-3</v>
      </c>
      <c r="HJ27" s="12">
        <f>IFERROR(FT27*[1]Figure!$F$10+GO27*[1]Figure!$F$11,0)</f>
        <v>2.6932357924047587E-7</v>
      </c>
      <c r="HK27" s="12">
        <f>IFERROR(FU27*[1]Figure!$F$10+GP27*[1]Figure!$F$11,0)</f>
        <v>1.2313307225670343E-4</v>
      </c>
      <c r="HL27" s="12">
        <f>IFERROR(FV27*[1]Figure!$F$10+GQ27*[1]Figure!$F$11,0)</f>
        <v>1.3772152179327248E-4</v>
      </c>
      <c r="HM27" s="12">
        <f>IFERROR(FW27*[1]Figure!$F$10+GR27*[1]Figure!$F$11,0)</f>
        <v>1.428432872369746E-4</v>
      </c>
      <c r="HN27" s="12">
        <f>IFERROR(FX27*[1]Figure!$F$10+GS27*[1]Figure!$F$11,0)</f>
        <v>4.3864074929056156E-8</v>
      </c>
      <c r="HO27" s="12">
        <f>IFERROR(FY27*[1]Figure!$F$10+GT27*[1]Figure!$F$11,0)</f>
        <v>2.8774652718809658E-4</v>
      </c>
      <c r="HP27" s="12">
        <f>IFERROR(FZ27*[1]Figure!$F$10+GU27*[1]Figure!$F$11,0)</f>
        <v>0.12517035687690023</v>
      </c>
      <c r="HQ27" s="12">
        <f>IFERROR(GA27*[1]Figure!$F$10+GV27*[1]Figure!$F$11,0)</f>
        <v>8.8206327055032689E-5</v>
      </c>
    </row>
    <row r="28" spans="1:225" x14ac:dyDescent="0.2">
      <c r="A28" s="1"/>
      <c r="B28" s="4"/>
      <c r="C28" s="1" t="s">
        <v>57</v>
      </c>
      <c r="D28" s="1" t="s">
        <v>54</v>
      </c>
      <c r="E28" s="2">
        <v>1</v>
      </c>
      <c r="F28" s="1"/>
      <c r="G28" s="5">
        <f>'[1]LIB Maf LCI'!AQ54+'[1]LIB Maf LCI'!AQ60</f>
        <v>28.986603834519709</v>
      </c>
      <c r="H28" s="5">
        <f>'[1]LIB Maf LCI'!AR54+'[1]LIB Maf LCI'!AR60</f>
        <v>26.28210326453318</v>
      </c>
      <c r="I28" s="5">
        <f>'[1]LIB Maf LCI'!AS54+'[1]LIB Maf LCI'!AS60</f>
        <v>40.030090862553024</v>
      </c>
      <c r="J28" s="5">
        <f>'[1]LIB Maf LCI'!AT54+'[1]LIB Maf LCI'!AT60</f>
        <v>54.244681216317858</v>
      </c>
      <c r="K28" s="5">
        <f>'[1]LIB Maf LCI'!AU54+'[1]LIB Maf LCI'!AU60</f>
        <v>50.620587439581485</v>
      </c>
      <c r="L28" s="5">
        <f>'[1]LIB Maf LCI'!AV54+'[1]LIB Maf LCI'!AV60</f>
        <v>92.623605639499658</v>
      </c>
      <c r="M28" s="1" t="s">
        <v>55</v>
      </c>
      <c r="N28" s="1" t="str">
        <f>'[1]Unit factor_selected'!D4</f>
        <v>market for polypropylene, granulate | polypropylene, granulate | Cutoff, U</v>
      </c>
      <c r="O28" s="1">
        <v>1</v>
      </c>
      <c r="P28" s="1" t="s">
        <v>56</v>
      </c>
      <c r="Q28" s="1">
        <f>'[1]Unit factor_selected'!J4</f>
        <v>2.2851673246201001</v>
      </c>
      <c r="R28" s="1">
        <f>'[1]Unit factor_selected'!K4</f>
        <v>81.822881436127503</v>
      </c>
      <c r="S28" s="1">
        <f>'[1]Unit factor_selected'!L4</f>
        <v>2.3890072728409198E-3</v>
      </c>
      <c r="T28" s="1">
        <f>'[1]Unit factor_selected'!M4</f>
        <v>1.7123110185425301</v>
      </c>
      <c r="U28" s="1">
        <f>'[1]Unit factor_selected'!N4</f>
        <v>5.3385657652873002E-2</v>
      </c>
      <c r="V28" s="1">
        <f>'[1]Unit factor_selected'!O4</f>
        <v>3.8785751219085301E-4</v>
      </c>
      <c r="W28" s="1">
        <f>'[1]Unit factor_selected'!P4</f>
        <v>2.3586767634771801</v>
      </c>
      <c r="X28" s="1">
        <f>'[1]Unit factor_selected'!Q4</f>
        <v>8.5018979776142603E-2</v>
      </c>
      <c r="Y28" s="1">
        <f>'[1]Unit factor_selected'!R4</f>
        <v>1.1668106512265799</v>
      </c>
      <c r="Z28" s="1">
        <f>'[1]Unit factor_selected'!S4</f>
        <v>4.96885142843713E-2</v>
      </c>
      <c r="AA28" s="1">
        <f>'[1]Unit factor_selected'!T4</f>
        <v>1.16165868159666E-2</v>
      </c>
      <c r="AB28" s="1">
        <f>'[1]Unit factor_selected'!U4</f>
        <v>7.1069064304050106E-2</v>
      </c>
      <c r="AC28" s="1">
        <f>'[1]Unit factor_selected'!V4</f>
        <v>3.5608861503678998E-5</v>
      </c>
      <c r="AD28" s="1">
        <f>'[1]Unit factor_selected'!W4</f>
        <v>4.3162679424172401E-3</v>
      </c>
      <c r="AE28" s="1">
        <f>'[1]Unit factor_selected'!X4</f>
        <v>4.7592321820638002E-3</v>
      </c>
      <c r="AF28" s="1">
        <f>'[1]Unit factor_selected'!Y4</f>
        <v>5.0691198416534496E-3</v>
      </c>
      <c r="AG28" s="1">
        <f>'[1]Unit factor_selected'!Z4</f>
        <v>3.0810726457257998E-7</v>
      </c>
      <c r="AH28" s="1">
        <f>'[1]Unit factor_selected'!AA4</f>
        <v>6.1800247594836202E-3</v>
      </c>
      <c r="AI28" s="1">
        <f>'[1]Unit factor_selected'!AB4</f>
        <v>4.8087834475772997</v>
      </c>
      <c r="AJ28" s="1">
        <f>'[1]Unit factor_selected'!AC4</f>
        <v>2.0935983719951801E-2</v>
      </c>
      <c r="AK28" s="1"/>
      <c r="AL28" s="1">
        <f t="shared" si="22"/>
        <v>6.6239239934352143E-2</v>
      </c>
      <c r="AM28" s="1">
        <f t="shared" si="22"/>
        <v>2.3717674487879052</v>
      </c>
      <c r="AN28" s="1">
        <f t="shared" si="22"/>
        <v>6.9249207375626085E-5</v>
      </c>
      <c r="AO28" s="1">
        <f t="shared" si="22"/>
        <v>4.9634081135975255E-2</v>
      </c>
      <c r="AP28" s="1">
        <f t="shared" si="22"/>
        <v>1.547468908829125E-3</v>
      </c>
      <c r="AQ28" s="1">
        <f t="shared" si="22"/>
        <v>1.1242672050118655E-5</v>
      </c>
      <c r="AR28" s="1">
        <f t="shared" si="22"/>
        <v>6.837002891660017E-2</v>
      </c>
      <c r="AS28" s="1">
        <f t="shared" si="22"/>
        <v>2.4644114851860889E-3</v>
      </c>
      <c r="AT28" s="1">
        <f t="shared" si="22"/>
        <v>3.3821878097002822E-2</v>
      </c>
      <c r="AU28" s="1">
        <f t="shared" si="28"/>
        <v>1.4403012786869446E-3</v>
      </c>
      <c r="AV28" s="1">
        <f t="shared" si="28"/>
        <v>3.3672539994372854E-4</v>
      </c>
      <c r="AW28" s="1">
        <f t="shared" si="28"/>
        <v>2.0600508118715066E-3</v>
      </c>
      <c r="AX28" s="1">
        <f t="shared" si="28"/>
        <v>1.0321799614054229E-6</v>
      </c>
      <c r="AY28" s="1">
        <f t="shared" si="28"/>
        <v>1.2511394889048606E-4</v>
      </c>
      <c r="AZ28" s="1">
        <f t="shared" si="28"/>
        <v>1.3795397781798016E-4</v>
      </c>
      <c r="BA28" s="1">
        <f t="shared" si="28"/>
        <v>1.4693656863971183E-4</v>
      </c>
      <c r="BB28" s="1">
        <f t="shared" si="28"/>
        <v>8.9309832167029259E-9</v>
      </c>
      <c r="BC28" s="1">
        <f t="shared" si="28"/>
        <v>1.7913792939067467E-4</v>
      </c>
      <c r="BD28" s="1">
        <f t="shared" si="28"/>
        <v>0.13939030072091907</v>
      </c>
      <c r="BE28" s="1">
        <f t="shared" si="28"/>
        <v>6.0686306597619707E-4</v>
      </c>
      <c r="BF28" s="1"/>
      <c r="BG28" s="1">
        <f t="shared" si="23"/>
        <v>6.0059003602402489E-2</v>
      </c>
      <c r="BH28" s="1">
        <f t="shared" si="23"/>
        <v>2.1504774193059579</v>
      </c>
      <c r="BI28" s="1">
        <f t="shared" si="23"/>
        <v>6.278813584452585E-5</v>
      </c>
      <c r="BJ28" s="1">
        <f t="shared" si="23"/>
        <v>4.5003135010332769E-2</v>
      </c>
      <c r="BK28" s="1">
        <f t="shared" si="23"/>
        <v>1.4030873672778244E-3</v>
      </c>
      <c r="BL28" s="1">
        <f t="shared" si="23"/>
        <v>1.0193711187324937E-5</v>
      </c>
      <c r="BM28" s="1">
        <f t="shared" si="23"/>
        <v>6.1990986265362154E-2</v>
      </c>
      <c r="BN28" s="1">
        <f t="shared" si="23"/>
        <v>2.2344776059218382E-3</v>
      </c>
      <c r="BO28" s="1">
        <f t="shared" si="23"/>
        <v>3.0666238025694181E-2</v>
      </c>
      <c r="BP28" s="1">
        <f t="shared" si="29"/>
        <v>1.3059186634830785E-3</v>
      </c>
      <c r="BQ28" s="1">
        <f t="shared" si="29"/>
        <v>3.0530833427864888E-4</v>
      </c>
      <c r="BR28" s="1">
        <f t="shared" si="29"/>
        <v>1.8678444869527939E-3</v>
      </c>
      <c r="BS28" s="1">
        <f t="shared" si="29"/>
        <v>9.3587577517215173E-7</v>
      </c>
      <c r="BT28" s="1">
        <f t="shared" si="29"/>
        <v>1.1344059978000406E-4</v>
      </c>
      <c r="BU28" s="1">
        <f t="shared" si="29"/>
        <v>1.2508263166889039E-4</v>
      </c>
      <c r="BV28" s="1">
        <f t="shared" si="29"/>
        <v>1.3322713113863004E-4</v>
      </c>
      <c r="BW28" s="1">
        <f t="shared" si="29"/>
        <v>8.0977069440493925E-9</v>
      </c>
      <c r="BX28" s="1">
        <f t="shared" si="29"/>
        <v>1.6242404890612035E-4</v>
      </c>
      <c r="BY28" s="1">
        <f t="shared" si="29"/>
        <v>0.12638494314600449</v>
      </c>
      <c r="BZ28" s="1">
        <f t="shared" si="29"/>
        <v>5.5024168607235879E-4</v>
      </c>
      <c r="CA28" s="1"/>
      <c r="CB28" s="1">
        <f t="shared" si="24"/>
        <v>9.1475455640679812E-2</v>
      </c>
      <c r="CC28" s="1">
        <f t="shared" si="24"/>
        <v>3.2753773785240874</v>
      </c>
      <c r="CD28" s="1">
        <f t="shared" si="24"/>
        <v>9.5632178203122027E-5</v>
      </c>
      <c r="CE28" s="1">
        <f t="shared" si="24"/>
        <v>6.8543965657208203E-2</v>
      </c>
      <c r="CF28" s="1">
        <f t="shared" si="24"/>
        <v>2.1370327266016557E-3</v>
      </c>
      <c r="CG28" s="1">
        <f t="shared" si="24"/>
        <v>1.5525971454723614E-5</v>
      </c>
      <c r="CH28" s="1">
        <f t="shared" si="24"/>
        <v>9.4418045157384015E-2</v>
      </c>
      <c r="CI28" s="1">
        <f t="shared" si="24"/>
        <v>3.4033174854805467E-3</v>
      </c>
      <c r="CJ28" s="1">
        <f t="shared" si="24"/>
        <v>4.6707536387994665E-2</v>
      </c>
      <c r="CK28" s="1">
        <f t="shared" si="30"/>
        <v>1.9890357416286471E-3</v>
      </c>
      <c r="CL28" s="1">
        <f t="shared" si="30"/>
        <v>4.6501302575587856E-4</v>
      </c>
      <c r="CM28" s="1">
        <f t="shared" si="30"/>
        <v>2.8449011016077495E-3</v>
      </c>
      <c r="CN28" s="1">
        <f t="shared" si="30"/>
        <v>1.425425961504337E-6</v>
      </c>
      <c r="CO28" s="1">
        <f t="shared" si="30"/>
        <v>1.7278059792208691E-4</v>
      </c>
      <c r="CP28" s="1">
        <f t="shared" si="30"/>
        <v>1.9051249668400043E-4</v>
      </c>
      <c r="CQ28" s="1">
        <f t="shared" si="30"/>
        <v>2.02917327854558E-4</v>
      </c>
      <c r="CR28" s="1">
        <f t="shared" si="30"/>
        <v>1.2333561796253041E-8</v>
      </c>
      <c r="CS28" s="1">
        <f t="shared" si="30"/>
        <v>2.473869526549567E-4</v>
      </c>
      <c r="CT28" s="1">
        <f t="shared" si="30"/>
        <v>0.19249603834486032</v>
      </c>
      <c r="CU28" s="1">
        <f t="shared" si="30"/>
        <v>8.3806933060660155E-4</v>
      </c>
      <c r="CW28" s="12">
        <f t="shared" si="25"/>
        <v>0.12395817304996327</v>
      </c>
      <c r="CX28" s="12">
        <f t="shared" si="25"/>
        <v>4.4384561197033081</v>
      </c>
      <c r="CY28" s="12">
        <f t="shared" si="25"/>
        <v>1.295909379387206E-4</v>
      </c>
      <c r="CZ28" s="12">
        <f t="shared" si="25"/>
        <v>9.2883765344028077E-2</v>
      </c>
      <c r="DA28" s="12">
        <f t="shared" si="25"/>
        <v>2.8958879809035756E-3</v>
      </c>
      <c r="DB28" s="12">
        <f t="shared" si="25"/>
        <v>2.1039207106146939E-5</v>
      </c>
      <c r="DC28" s="12">
        <f t="shared" si="25"/>
        <v>0.12794566912715599</v>
      </c>
      <c r="DD28" s="12">
        <f t="shared" si="25"/>
        <v>4.6118274552934303E-3</v>
      </c>
      <c r="DE28" s="12">
        <f t="shared" si="25"/>
        <v>6.3293271815590066E-2</v>
      </c>
      <c r="DF28" s="12">
        <f t="shared" si="31"/>
        <v>2.6953376174681772E-3</v>
      </c>
      <c r="DG28" s="12">
        <f t="shared" si="31"/>
        <v>6.3013804865378904E-4</v>
      </c>
      <c r="DH28" s="12">
        <f t="shared" si="31"/>
        <v>3.8551187375151924E-3</v>
      </c>
      <c r="DI28" s="12">
        <f t="shared" si="31"/>
        <v>1.9315913407430802E-6</v>
      </c>
      <c r="DJ28" s="12">
        <f t="shared" si="31"/>
        <v>2.3413457858063538E-4</v>
      </c>
      <c r="DK28" s="12">
        <f t="shared" si="31"/>
        <v>2.5816303255049165E-4</v>
      </c>
      <c r="DL28" s="12">
        <f t="shared" si="31"/>
        <v>2.7497278985780303E-4</v>
      </c>
      <c r="DM28" s="12">
        <f t="shared" si="31"/>
        <v>1.6713180347171306E-8</v>
      </c>
      <c r="DN28" s="12">
        <f t="shared" si="31"/>
        <v>3.3523347298714039E-4</v>
      </c>
      <c r="DO28" s="12">
        <f t="shared" si="31"/>
        <v>0.26085092515213659</v>
      </c>
      <c r="DP28" s="12">
        <f t="shared" si="31"/>
        <v>1.1356657628388059E-3</v>
      </c>
      <c r="DR28" s="12">
        <f t="shared" si="26"/>
        <v>0.11567651237000626</v>
      </c>
      <c r="DS28" s="12">
        <f t="shared" si="26"/>
        <v>4.1419223242960008</v>
      </c>
      <c r="DT28" s="12">
        <f t="shared" si="26"/>
        <v>1.2093295154863988E-4</v>
      </c>
      <c r="DU28" s="12">
        <f t="shared" si="26"/>
        <v>8.6678189637890979E-2</v>
      </c>
      <c r="DV28" s="12">
        <f t="shared" si="26"/>
        <v>2.7024133512368203E-3</v>
      </c>
      <c r="DW28" s="12">
        <f t="shared" si="26"/>
        <v>1.9633575109955616E-5</v>
      </c>
      <c r="DX28" s="12">
        <f t="shared" si="26"/>
        <v>0.11939760334730565</v>
      </c>
      <c r="DY28" s="12">
        <f t="shared" si="26"/>
        <v>4.3037106997822362E-3</v>
      </c>
      <c r="DZ28" s="12">
        <f t="shared" si="26"/>
        <v>5.90646405958501E-2</v>
      </c>
      <c r="EA28" s="12">
        <f t="shared" si="32"/>
        <v>2.5152617820749109E-3</v>
      </c>
      <c r="EB28" s="12">
        <f t="shared" si="32"/>
        <v>5.8803844866712671E-4</v>
      </c>
      <c r="EC28" s="12">
        <f t="shared" si="32"/>
        <v>3.5975577838524074E-3</v>
      </c>
      <c r="ED28" s="12">
        <f t="shared" si="32"/>
        <v>1.8025414873709296E-6</v>
      </c>
      <c r="EE28" s="12">
        <f t="shared" si="32"/>
        <v>2.1849201879179435E-4</v>
      </c>
      <c r="EF28" s="12">
        <f t="shared" si="32"/>
        <v>2.4091512881743078E-4</v>
      </c>
      <c r="EG28" s="12">
        <f t="shared" si="32"/>
        <v>2.5660182418613592E-4</v>
      </c>
      <c r="EH28" s="12">
        <f t="shared" si="32"/>
        <v>1.5596570727066552E-8</v>
      </c>
      <c r="EI28" s="12">
        <f t="shared" si="32"/>
        <v>3.1283648371621914E-4</v>
      </c>
      <c r="EJ28" s="12">
        <f t="shared" si="32"/>
        <v>0.2434234429860988</v>
      </c>
      <c r="EK28" s="12">
        <f t="shared" si="32"/>
        <v>1.0597917945294746E-3</v>
      </c>
      <c r="EM28" s="12">
        <f t="shared" si="27"/>
        <v>0.21166043709588264</v>
      </c>
      <c r="EN28" s="12">
        <f t="shared" si="27"/>
        <v>7.5787303024274113</v>
      </c>
      <c r="EO28" s="12">
        <f t="shared" si="27"/>
        <v>2.2127846750951392E-4</v>
      </c>
      <c r="EP28" s="12">
        <f t="shared" si="27"/>
        <v>0.15860042051365331</v>
      </c>
      <c r="EQ28" s="12">
        <f t="shared" si="27"/>
        <v>4.9447721012450463E-3</v>
      </c>
      <c r="ER28" s="12">
        <f t="shared" si="27"/>
        <v>3.5924761253483004E-5</v>
      </c>
      <c r="ES28" s="12">
        <f t="shared" si="27"/>
        <v>0.21846914637136175</v>
      </c>
      <c r="ET28" s="12">
        <f t="shared" si="27"/>
        <v>7.8747644546580294E-3</v>
      </c>
      <c r="EU28" s="12">
        <f t="shared" si="27"/>
        <v>0.10807420961517851</v>
      </c>
      <c r="EV28" s="12">
        <f t="shared" si="33"/>
        <v>4.6023293518882525E-3</v>
      </c>
      <c r="EW28" s="12">
        <f t="shared" si="33"/>
        <v>1.0759701561191012E-3</v>
      </c>
      <c r="EX28" s="12">
        <f t="shared" si="33"/>
        <v>6.5826729852665796E-3</v>
      </c>
      <c r="EY28" s="12">
        <f t="shared" si="33"/>
        <v>3.2982211451883242E-6</v>
      </c>
      <c r="EZ28" s="12">
        <f t="shared" si="33"/>
        <v>3.9978829973286905E-4</v>
      </c>
      <c r="FA28" s="12">
        <f t="shared" si="33"/>
        <v>4.4081724477829288E-4</v>
      </c>
      <c r="FB28" s="12">
        <f t="shared" si="33"/>
        <v>4.6952015715267208E-4</v>
      </c>
      <c r="FC28" s="12">
        <f t="shared" si="33"/>
        <v>2.8538005768435634E-8</v>
      </c>
      <c r="FD28" s="12">
        <f t="shared" si="33"/>
        <v>5.7241617616475462E-4</v>
      </c>
      <c r="FE28" s="12">
        <f t="shared" si="33"/>
        <v>0.44540686165415339</v>
      </c>
      <c r="FF28" s="12">
        <f t="shared" si="33"/>
        <v>1.9391662997518006E-3</v>
      </c>
      <c r="FH28" s="12">
        <f>IFERROR(AL28*[1]Figure!$C$8+BG28*[1]Figure!$D$8+CB28*[1]Figure!$E$8,0)</f>
        <v>6.1585163815724875E-2</v>
      </c>
      <c r="FI28" s="12">
        <f>IFERROR(AM28*[1]Figure!$C$8+BH28*[1]Figure!$D$8+CC28*[1]Figure!$E$8,0)</f>
        <v>2.2051232322588334</v>
      </c>
      <c r="FJ28" s="12">
        <f>IFERROR(AN28*[1]Figure!$C$8+BI28*[1]Figure!$D$8+CD28*[1]Figure!$E$8,0)</f>
        <v>6.4383646076912777E-5</v>
      </c>
      <c r="FK28" s="12">
        <f>IFERROR(AO28*[1]Figure!$C$8+BJ28*[1]Figure!$D$8+CE28*[1]Figure!$E$8,0)</f>
        <v>4.6146710328069121E-2</v>
      </c>
      <c r="FL28" s="12">
        <f>IFERROR(AP28*[1]Figure!$C$8+BK28*[1]Figure!$D$8+CF28*[1]Figure!$E$8,0)</f>
        <v>1.4387412407574874E-3</v>
      </c>
      <c r="FM28" s="12">
        <f>IFERROR(AQ28*[1]Figure!$C$8+BL28*[1]Figure!$D$8+CG28*[1]Figure!$E$8,0)</f>
        <v>1.0452743730441793E-5</v>
      </c>
      <c r="FN28" s="12">
        <f>IFERROR(AR28*[1]Figure!$C$8+BM28*[1]Figure!$D$8+CH28*[1]Figure!$E$8,0)</f>
        <v>6.3566240118208731E-2</v>
      </c>
      <c r="FO28" s="12">
        <f>IFERROR(AS28*[1]Figure!$C$8+BN28*[1]Figure!$D$8+CI28*[1]Figure!$E$8,0)</f>
        <v>2.2912579488375065E-3</v>
      </c>
      <c r="FP28" s="12">
        <f>IFERROR(AT28*[1]Figure!$C$8+BO28*[1]Figure!$D$8+CJ28*[1]Figure!$E$8,0)</f>
        <v>3.1445498245809063E-2</v>
      </c>
      <c r="FQ28" s="12">
        <f>IFERROR(AU28*[1]Figure!$C$8+BP28*[1]Figure!$D$8+CK28*[1]Figure!$E$8,0)</f>
        <v>1.3391033816185505E-3</v>
      </c>
      <c r="FR28" s="12">
        <f>IFERROR(AV28*[1]Figure!$C$8+BQ28*[1]Figure!$D$8+CL28*[1]Figure!$E$8,0)</f>
        <v>3.1306652879776624E-4</v>
      </c>
      <c r="FS28" s="12">
        <f>IFERROR(AW28*[1]Figure!$C$8+BR28*[1]Figure!$D$8+CM28*[1]Figure!$E$8,0)</f>
        <v>1.9153083103544011E-3</v>
      </c>
      <c r="FT28" s="12">
        <f>IFERROR(AX28*[1]Figure!$C$8+BS28*[1]Figure!$D$8+CN28*[1]Figure!$E$8,0)</f>
        <v>9.5965732809526505E-7</v>
      </c>
      <c r="FU28" s="12">
        <f>IFERROR(AY28*[1]Figure!$C$8+BT28*[1]Figure!$D$8+CO28*[1]Figure!$E$8,0)</f>
        <v>1.1632324050954066E-4</v>
      </c>
      <c r="FV28" s="12">
        <f>IFERROR(AZ28*[1]Figure!$C$8+BU28*[1]Figure!$D$8+CP28*[1]Figure!$E$8,0)</f>
        <v>1.2826110823993834E-4</v>
      </c>
      <c r="FW28" s="12">
        <f>IFERROR(BA28*[1]Figure!$C$8+BV28*[1]Figure!$D$8+CQ28*[1]Figure!$E$8,0)</f>
        <v>1.3661256770405999E-4</v>
      </c>
      <c r="FX28" s="12">
        <f>IFERROR(BB28*[1]Figure!$C$8+BW28*[1]Figure!$D$8+CR28*[1]Figure!$E$8,0)</f>
        <v>8.3034778928810885E-9</v>
      </c>
      <c r="FY28" s="12">
        <f>IFERROR(BC28*[1]Figure!$C$8+BX28*[1]Figure!$D$8+CS28*[1]Figure!$E$8,0)</f>
        <v>1.6655140877323171E-4</v>
      </c>
      <c r="FZ28" s="12">
        <f>IFERROR(BD28*[1]Figure!$C$8+BY28*[1]Figure!$D$8+CT28*[1]Figure!$E$8,0)</f>
        <v>0.12959651277292267</v>
      </c>
      <c r="GA28" s="12">
        <f>IFERROR(BE28*[1]Figure!$C$8+BZ28*[1]Figure!$D$8+CU28*[1]Figure!$E$8,0)</f>
        <v>5.6422388555329506E-4</v>
      </c>
      <c r="GC28" s="12">
        <f>IFERROR(CW28*[1]Figure!$F$8+DR28*[1]Figure!$G$8+EM28*[1]Figure!$H$8,0)</f>
        <v>0.11897363985189399</v>
      </c>
      <c r="GD28" s="12">
        <f>IFERROR(CX28*[1]Figure!$F$8+DS28*[1]Figure!$G$8+EN28*[1]Figure!$H$8,0)</f>
        <v>4.2599795309275317</v>
      </c>
      <c r="GE28" s="12">
        <f>IFERROR(CY28*[1]Figure!$F$8+DT28*[1]Figure!$G$8+EO28*[1]Figure!$H$8,0)</f>
        <v>1.2437990330961123E-4</v>
      </c>
      <c r="GF28" s="12">
        <f>IFERROR(CZ28*[1]Figure!$F$8+DU28*[1]Figure!$G$8+EP28*[1]Figure!$H$8,0)</f>
        <v>8.9148777964596693E-2</v>
      </c>
      <c r="GG28" s="12">
        <f>IFERROR(DA28*[1]Figure!$F$8+DV28*[1]Figure!$G$8+EQ28*[1]Figure!$H$8,0)</f>
        <v>2.7794402354783063E-3</v>
      </c>
      <c r="GH28" s="12">
        <f>IFERROR(DB28*[1]Figure!$F$8+DW28*[1]Figure!$G$8+ER28*[1]Figure!$H$8,0)</f>
        <v>2.0193190875822419E-5</v>
      </c>
      <c r="GI28" s="12">
        <f>IFERROR(DC28*[1]Figure!$F$8+DX28*[1]Figure!$G$8+ES28*[1]Figure!$H$8,0)</f>
        <v>0.1228007930804879</v>
      </c>
      <c r="GJ28" s="12">
        <f>IFERROR(DD28*[1]Figure!$F$8+DY28*[1]Figure!$G$8+ET28*[1]Figure!$H$8,0)</f>
        <v>4.4263793602701855E-3</v>
      </c>
      <c r="GK28" s="12">
        <f>IFERROR(DE28*[1]Figure!$F$8+DZ28*[1]Figure!$G$8+EU28*[1]Figure!$H$8,0)</f>
        <v>6.0748159970064004E-2</v>
      </c>
      <c r="GL28" s="12">
        <f>IFERROR(DF28*[1]Figure!$F$8+EA28*[1]Figure!$G$8+EV28*[1]Figure!$H$8,0)</f>
        <v>2.5869542853835725E-3</v>
      </c>
      <c r="GM28" s="12">
        <f>IFERROR(DG28*[1]Figure!$F$8+EB28*[1]Figure!$G$8+EW28*[1]Figure!$H$8,0)</f>
        <v>6.0479930780597585E-4</v>
      </c>
      <c r="GN28" s="12">
        <f>IFERROR(DH28*[1]Figure!$F$8+EC28*[1]Figure!$G$8+EX28*[1]Figure!$H$8,0)</f>
        <v>3.7000989686944781E-3</v>
      </c>
      <c r="GO28" s="12">
        <f>IFERROR(DI28*[1]Figure!$F$8+ED28*[1]Figure!$G$8+EY28*[1]Figure!$H$8,0)</f>
        <v>1.8539193250450408E-6</v>
      </c>
      <c r="GP28" s="12">
        <f>IFERROR(DJ28*[1]Figure!$F$8+EE28*[1]Figure!$G$8+EZ28*[1]Figure!$H$8,0)</f>
        <v>2.2471969651972654E-4</v>
      </c>
      <c r="GQ28" s="12">
        <f>IFERROR(DK28*[1]Figure!$F$8+EF28*[1]Figure!$G$8+FA28*[1]Figure!$H$8,0)</f>
        <v>2.4778193242130947E-4</v>
      </c>
      <c r="GR28" s="12">
        <f>IFERROR(DL28*[1]Figure!$F$8+EG28*[1]Figure!$G$8+FB28*[1]Figure!$H$8,0)</f>
        <v>2.6391574564774118E-4</v>
      </c>
      <c r="GS28" s="12">
        <f>IFERROR(DM28*[1]Figure!$F$8+EH28*[1]Figure!$G$8+FC28*[1]Figure!$H$8,0)</f>
        <v>1.6041119762249521E-8</v>
      </c>
      <c r="GT28" s="12">
        <f>IFERROR(DN28*[1]Figure!$F$8+EI28*[1]Figure!$G$8+FD28*[1]Figure!$H$8,0)</f>
        <v>3.217532616053952E-4</v>
      </c>
      <c r="GU28" s="12">
        <f>IFERROR(DO28*[1]Figure!$F$8+EJ28*[1]Figure!$G$8+FE28*[1]Figure!$H$8,0)</f>
        <v>0.25036174106547027</v>
      </c>
      <c r="GV28" s="12">
        <f>IFERROR(DP28*[1]Figure!$F$8+EK28*[1]Figure!$G$8+FF28*[1]Figure!$H$8,0)</f>
        <v>1.0899990386729131E-3</v>
      </c>
      <c r="GX28" s="12">
        <f>IFERROR(FH28*[1]Figure!$F$10+GC28*[1]Figure!$F$11,0)</f>
        <v>6.4952220680135245E-2</v>
      </c>
      <c r="GY28" s="12">
        <f>IFERROR(FI28*[1]Figure!$F$10+GD28*[1]Figure!$F$11,0)</f>
        <v>2.3256843358756769</v>
      </c>
      <c r="GZ28" s="12">
        <f>IFERROR(FJ28*[1]Figure!$F$10+GE28*[1]Figure!$F$11,0)</f>
        <v>6.7903704871068066E-5</v>
      </c>
      <c r="HA28" s="12">
        <f>IFERROR(FK28*[1]Figure!$F$10+GF28*[1]Figure!$F$11,0)</f>
        <v>4.8669697816500677E-2</v>
      </c>
      <c r="HB28" s="12">
        <f>IFERROR(FL28*[1]Figure!$F$10+GG28*[1]Figure!$F$11,0)</f>
        <v>1.5174018023384871E-3</v>
      </c>
      <c r="HC28" s="12">
        <f>IFERROR(FM28*[1]Figure!$F$10+GH28*[1]Figure!$F$11,0)</f>
        <v>1.1024228489901341E-5</v>
      </c>
      <c r="HD28" s="12">
        <f>IFERROR(FN28*[1]Figure!$F$10+GI28*[1]Figure!$F$11,0)</f>
        <v>6.7041608727687413E-2</v>
      </c>
      <c r="HE28" s="12">
        <f>IFERROR(FO28*[1]Figure!$F$10+GJ28*[1]Figure!$F$11,0)</f>
        <v>2.4165283114828402E-3</v>
      </c>
      <c r="HF28" s="12">
        <f>IFERROR(FP28*[1]Figure!$F$10+GK28*[1]Figure!$F$11,0)</f>
        <v>3.316472369173247E-2</v>
      </c>
      <c r="HG28" s="12">
        <f>IFERROR(FQ28*[1]Figure!$F$10+GL28*[1]Figure!$F$11,0)</f>
        <v>1.4123164244014717E-3</v>
      </c>
      <c r="HH28" s="12">
        <f>IFERROR(FR28*[1]Figure!$F$10+GM28*[1]Figure!$F$11,0)</f>
        <v>3.3018287207745223E-4</v>
      </c>
      <c r="HI28" s="12">
        <f>IFERROR(FS28*[1]Figure!$F$10+GN28*[1]Figure!$F$11,0)</f>
        <v>2.0200243100249966E-3</v>
      </c>
      <c r="HJ28" s="12">
        <f>IFERROR(FT28*[1]Figure!$F$10+GO28*[1]Figure!$F$11,0)</f>
        <v>1.0121248477679144E-6</v>
      </c>
      <c r="HK28" s="12">
        <f>IFERROR(FU28*[1]Figure!$F$10+GP28*[1]Figure!$F$11,0)</f>
        <v>1.2268300219857428E-4</v>
      </c>
      <c r="HL28" s="12">
        <f>IFERROR(FV28*[1]Figure!$F$10+GQ28*[1]Figure!$F$11,0)</f>
        <v>1.3527355114304379E-4</v>
      </c>
      <c r="HM28" s="12">
        <f>IFERROR(FW28*[1]Figure!$F$10+GR28*[1]Figure!$F$11,0)</f>
        <v>1.4408161146968251E-4</v>
      </c>
      <c r="HN28" s="12">
        <f>IFERROR(FX28*[1]Figure!$F$10+GS28*[1]Figure!$F$11,0)</f>
        <v>8.757455450225285E-9</v>
      </c>
      <c r="HO28" s="12">
        <f>IFERROR(FY28*[1]Figure!$F$10+GT28*[1]Figure!$F$11,0)</f>
        <v>1.7565730424287952E-4</v>
      </c>
      <c r="HP28" s="12">
        <f>IFERROR(FZ28*[1]Figure!$F$10+GU28*[1]Figure!$F$11,0)</f>
        <v>0.13668196649098677</v>
      </c>
      <c r="HQ28" s="12">
        <f>IFERROR(GA28*[1]Figure!$F$10+GV28*[1]Figure!$F$11,0)</f>
        <v>5.9507180068754737E-4</v>
      </c>
    </row>
    <row r="29" spans="1:225" x14ac:dyDescent="0.2">
      <c r="A29" s="1"/>
      <c r="B29" s="4"/>
      <c r="C29" s="1" t="s">
        <v>58</v>
      </c>
      <c r="D29" s="1" t="s">
        <v>54</v>
      </c>
      <c r="E29" s="2">
        <v>1</v>
      </c>
      <c r="F29" s="1"/>
      <c r="G29" s="5">
        <f>'[1]LIB Maf LCI'!AQ55</f>
        <v>6.2564174713855909</v>
      </c>
      <c r="H29" s="5">
        <f>'[1]LIB Maf LCI'!AR55</f>
        <v>5.6158848000314867</v>
      </c>
      <c r="I29" s="5">
        <f>'[1]LIB Maf LCI'!AS55</f>
        <v>8.8310160877052954</v>
      </c>
      <c r="J29" s="5">
        <f>'[1]LIB Maf LCI'!AT55</f>
        <v>11.131137239002635</v>
      </c>
      <c r="K29" s="5">
        <f>'[1]LIB Maf LCI'!AU55</f>
        <v>10.458510649170492</v>
      </c>
      <c r="L29" s="5">
        <f>'[1]LIB Maf LCI'!AV55</f>
        <v>20.263331138907176</v>
      </c>
      <c r="M29" s="1" t="s">
        <v>55</v>
      </c>
      <c r="N29" s="1" t="str">
        <f>'[1]Unit factor_selected'!D5</f>
        <v>market for polyethylene, low density, granulate | polyethylene, low density, granulate | Cutoff</v>
      </c>
      <c r="O29" s="1">
        <v>1</v>
      </c>
      <c r="P29" s="1" t="s">
        <v>56</v>
      </c>
      <c r="Q29" s="1">
        <f>'[1]Unit factor_selected'!J5</f>
        <v>2.47002946841357</v>
      </c>
      <c r="R29" s="1">
        <f>'[1]Unit factor_selected'!K5</f>
        <v>83.123439426562797</v>
      </c>
      <c r="S29" s="1">
        <f>'[1]Unit factor_selected'!L5</f>
        <v>3.0416257228805701E-3</v>
      </c>
      <c r="T29" s="1">
        <f>'[1]Unit factor_selected'!M5</f>
        <v>1.70910189966563</v>
      </c>
      <c r="U29" s="1">
        <f>'[1]Unit factor_selected'!N5</f>
        <v>6.0928126297779002E-2</v>
      </c>
      <c r="V29" s="1">
        <f>'[1]Unit factor_selected'!O5</f>
        <v>5.3746045879161995E-4</v>
      </c>
      <c r="W29" s="1">
        <f>'[1]Unit factor_selected'!P5</f>
        <v>2.5431375027973901</v>
      </c>
      <c r="X29" s="1">
        <f>'[1]Unit factor_selected'!Q5</f>
        <v>9.2770004256156294E-2</v>
      </c>
      <c r="Y29" s="1">
        <f>'[1]Unit factor_selected'!R5</f>
        <v>1.40459355508462</v>
      </c>
      <c r="Z29" s="1">
        <f>'[1]Unit factor_selected'!S5</f>
        <v>0.104031780218904</v>
      </c>
      <c r="AA29" s="1">
        <f>'[1]Unit factor_selected'!T5</f>
        <v>1.35738019728985E-2</v>
      </c>
      <c r="AB29" s="1">
        <f>'[1]Unit factor_selected'!U5</f>
        <v>8.0891397324252198E-2</v>
      </c>
      <c r="AC29" s="1">
        <f>'[1]Unit factor_selected'!V5</f>
        <v>5.6290275860228898E-5</v>
      </c>
      <c r="AD29" s="1">
        <f>'[1]Unit factor_selected'!W5</f>
        <v>4.1416119219808501E-3</v>
      </c>
      <c r="AE29" s="1">
        <f>'[1]Unit factor_selected'!X5</f>
        <v>5.87001393999849E-3</v>
      </c>
      <c r="AF29" s="1">
        <f>'[1]Unit factor_selected'!Y5</f>
        <v>6.4688730485855904E-3</v>
      </c>
      <c r="AG29" s="1">
        <f>'[1]Unit factor_selected'!Z5</f>
        <v>4.2325733571439501E-7</v>
      </c>
      <c r="AH29" s="1">
        <f>'[1]Unit factor_selected'!AA5</f>
        <v>6.8705315331682301E-3</v>
      </c>
      <c r="AI29" s="1">
        <f>'[1]Unit factor_selected'!AB5</f>
        <v>4.9773575547825804</v>
      </c>
      <c r="AJ29" s="1">
        <f>'[1]Unit factor_selected'!AC5</f>
        <v>3.2581903572112401E-2</v>
      </c>
      <c r="AK29" s="1"/>
      <c r="AL29" s="1">
        <f t="shared" si="22"/>
        <v>1.5453535521019923E-2</v>
      </c>
      <c r="AM29" s="1">
        <f t="shared" si="22"/>
        <v>0.5200549387100093</v>
      </c>
      <c r="AN29" s="1">
        <f t="shared" si="22"/>
        <v>1.9029680314045824E-5</v>
      </c>
      <c r="AO29" s="1">
        <f t="shared" si="22"/>
        <v>1.0692854985446349E-2</v>
      </c>
      <c r="AP29" s="1">
        <f t="shared" si="22"/>
        <v>3.811917938682124E-4</v>
      </c>
      <c r="AQ29" s="1">
        <f t="shared" si="22"/>
        <v>3.3625770045628062E-6</v>
      </c>
      <c r="AR29" s="1">
        <f t="shared" si="22"/>
        <v>1.5910929904637511E-2</v>
      </c>
      <c r="AS29" s="1">
        <f t="shared" si="22"/>
        <v>5.8040787544873186E-4</v>
      </c>
      <c r="AT29" s="1">
        <f t="shared" si="22"/>
        <v>8.7877236582270153E-3</v>
      </c>
      <c r="AU29" s="1">
        <f t="shared" si="28"/>
        <v>6.5086624734089684E-4</v>
      </c>
      <c r="AV29" s="1">
        <f t="shared" si="28"/>
        <v>8.4923371816370376E-5</v>
      </c>
      <c r="AW29" s="1">
        <f t="shared" si="28"/>
        <v>5.0609035150424504E-4</v>
      </c>
      <c r="AX29" s="1">
        <f t="shared" si="28"/>
        <v>3.5217546536105063E-7</v>
      </c>
      <c r="AY29" s="1">
        <f t="shared" si="28"/>
        <v>2.5911653188379846E-5</v>
      </c>
      <c r="AZ29" s="1">
        <f t="shared" si="28"/>
        <v>3.6725257771483519E-5</v>
      </c>
      <c r="BA29" s="1">
        <f t="shared" si="28"/>
        <v>4.0471970361346254E-5</v>
      </c>
      <c r="BB29" s="1">
        <f t="shared" si="28"/>
        <v>2.6480745900556572E-9</v>
      </c>
      <c r="BC29" s="1">
        <f t="shared" si="28"/>
        <v>4.2984913521819341E-5</v>
      </c>
      <c r="BD29" s="1">
        <f t="shared" si="28"/>
        <v>3.1140426767074798E-2</v>
      </c>
      <c r="BE29" s="1">
        <f t="shared" si="28"/>
        <v>2.0384599075956461E-4</v>
      </c>
      <c r="BF29" s="1"/>
      <c r="BG29" s="1">
        <f t="shared" si="23"/>
        <v>1.3871400947293621E-2</v>
      </c>
      <c r="BH29" s="1">
        <f t="shared" si="23"/>
        <v>0.46681166000197205</v>
      </c>
      <c r="BI29" s="1">
        <f t="shared" si="23"/>
        <v>1.7081419664509779E-5</v>
      </c>
      <c r="BJ29" s="1">
        <f t="shared" si="23"/>
        <v>9.5981193800371515E-3</v>
      </c>
      <c r="BK29" s="1">
        <f t="shared" si="23"/>
        <v>3.4216533837009579E-4</v>
      </c>
      <c r="BL29" s="1">
        <f t="shared" si="23"/>
        <v>3.0183160211458078E-6</v>
      </c>
      <c r="BM29" s="1">
        <f t="shared" si="23"/>
        <v>1.4281967246349897E-2</v>
      </c>
      <c r="BN29" s="1">
        <f t="shared" si="23"/>
        <v>5.2098565680100449E-4</v>
      </c>
      <c r="BO29" s="1">
        <f t="shared" si="23"/>
        <v>7.8880355962219068E-3</v>
      </c>
      <c r="BP29" s="1">
        <f t="shared" si="29"/>
        <v>5.8423049325155932E-4</v>
      </c>
      <c r="BQ29" s="1">
        <f t="shared" si="29"/>
        <v>7.62289081782381E-5</v>
      </c>
      <c r="BR29" s="1">
        <f t="shared" si="29"/>
        <v>4.5427676868657564E-4</v>
      </c>
      <c r="BS29" s="1">
        <f t="shared" si="29"/>
        <v>3.1611970459303883E-7</v>
      </c>
      <c r="BT29" s="1">
        <f t="shared" si="29"/>
        <v>2.325881544028145E-5</v>
      </c>
      <c r="BU29" s="1">
        <f t="shared" si="29"/>
        <v>3.296532206161046E-5</v>
      </c>
      <c r="BV29" s="1">
        <f t="shared" si="29"/>
        <v>3.6328445826885163E-5</v>
      </c>
      <c r="BW29" s="1">
        <f t="shared" si="29"/>
        <v>2.3769644381402953E-9</v>
      </c>
      <c r="BX29" s="1">
        <f t="shared" si="29"/>
        <v>3.8584113605256491E-5</v>
      </c>
      <c r="BY29" s="1">
        <f t="shared" si="29"/>
        <v>2.7952266636225381E-2</v>
      </c>
      <c r="BZ29" s="1">
        <f t="shared" si="29"/>
        <v>1.8297621702671765E-4</v>
      </c>
      <c r="CA29" s="1"/>
      <c r="CB29" s="1">
        <f t="shared" si="24"/>
        <v>2.1812869972666394E-2</v>
      </c>
      <c r="CC29" s="1">
        <f t="shared" si="24"/>
        <v>0.73406443084137263</v>
      </c>
      <c r="CD29" s="1">
        <f t="shared" si="24"/>
        <v>2.6860645691536561E-5</v>
      </c>
      <c r="CE29" s="1">
        <f t="shared" si="24"/>
        <v>1.509310637147486E-2</v>
      </c>
      <c r="CF29" s="1">
        <f t="shared" si="24"/>
        <v>5.3805726352942646E-4</v>
      </c>
      <c r="CG29" s="1">
        <f t="shared" si="24"/>
        <v>4.7463219580942646E-6</v>
      </c>
      <c r="CH29" s="1">
        <f t="shared" si="24"/>
        <v>2.2458488200450422E-2</v>
      </c>
      <c r="CI29" s="1">
        <f t="shared" si="24"/>
        <v>8.1925340004260488E-4</v>
      </c>
      <c r="CJ29" s="1">
        <f t="shared" si="24"/>
        <v>1.2403988281639453E-2</v>
      </c>
      <c r="CK29" s="1">
        <f t="shared" si="30"/>
        <v>9.1870632474576265E-4</v>
      </c>
      <c r="CL29" s="1">
        <f t="shared" si="30"/>
        <v>1.1987046359399252E-4</v>
      </c>
      <c r="CM29" s="1">
        <f t="shared" si="30"/>
        <v>7.1435323112743223E-4</v>
      </c>
      <c r="CN29" s="1">
        <f t="shared" si="30"/>
        <v>4.9710033170305038E-7</v>
      </c>
      <c r="CO29" s="1">
        <f t="shared" si="30"/>
        <v>3.6574641512044935E-5</v>
      </c>
      <c r="CP29" s="1">
        <f t="shared" si="30"/>
        <v>5.183818753918101E-5</v>
      </c>
      <c r="CQ29" s="1">
        <f t="shared" si="30"/>
        <v>5.7126721961382545E-5</v>
      </c>
      <c r="CR29" s="1">
        <f t="shared" si="30"/>
        <v>3.737792340933103E-9</v>
      </c>
      <c r="CS29" s="1">
        <f t="shared" si="30"/>
        <v>6.0673774500495164E-5</v>
      </c>
      <c r="CT29" s="1">
        <f t="shared" si="30"/>
        <v>4.3955124640546454E-2</v>
      </c>
      <c r="CU29" s="1">
        <f t="shared" si="30"/>
        <v>2.8773131461338721E-4</v>
      </c>
      <c r="CW29" s="12">
        <f t="shared" si="25"/>
        <v>2.7494236997292171E-2</v>
      </c>
      <c r="CX29" s="12">
        <f t="shared" si="25"/>
        <v>0.92525841203499293</v>
      </c>
      <c r="CY29" s="12">
        <f t="shared" si="25"/>
        <v>3.3856753351064225E-5</v>
      </c>
      <c r="CZ29" s="12">
        <f t="shared" si="25"/>
        <v>1.9024247800618239E-2</v>
      </c>
      <c r="DA29" s="12">
        <f t="shared" si="25"/>
        <v>6.7819933553586362E-4</v>
      </c>
      <c r="DB29" s="12">
        <f t="shared" si="25"/>
        <v>5.9825461273468414E-6</v>
      </c>
      <c r="DC29" s="12">
        <f t="shared" si="25"/>
        <v>2.8308012561292197E-2</v>
      </c>
      <c r="DD29" s="12">
        <f t="shared" si="25"/>
        <v>1.0326356490381343E-3</v>
      </c>
      <c r="DE29" s="12">
        <f t="shared" si="25"/>
        <v>1.5634723626665511E-2</v>
      </c>
      <c r="DF29" s="12">
        <f t="shared" si="31"/>
        <v>1.1579920228343798E-3</v>
      </c>
      <c r="DG29" s="12">
        <f t="shared" si="31"/>
        <v>1.5109185261537791E-4</v>
      </c>
      <c r="DH29" s="12">
        <f t="shared" si="31"/>
        <v>9.004132450709417E-4</v>
      </c>
      <c r="DI29" s="12">
        <f t="shared" si="31"/>
        <v>6.2657478582152495E-7</v>
      </c>
      <c r="DJ29" s="12">
        <f t="shared" si="31"/>
        <v>4.6100850694258311E-5</v>
      </c>
      <c r="DK29" s="12">
        <f t="shared" si="31"/>
        <v>6.5339930760981762E-5</v>
      </c>
      <c r="DL29" s="12">
        <f t="shared" si="31"/>
        <v>7.2005913685491564E-5</v>
      </c>
      <c r="DM29" s="12">
        <f t="shared" si="31"/>
        <v>4.711335491251542E-9</v>
      </c>
      <c r="DN29" s="12">
        <f t="shared" si="31"/>
        <v>7.6476829400590746E-5</v>
      </c>
      <c r="DO29" s="12">
        <f t="shared" si="31"/>
        <v>5.5403650029871479E-2</v>
      </c>
      <c r="DP29" s="12">
        <f t="shared" si="31"/>
        <v>3.626736401691333E-4</v>
      </c>
      <c r="DR29" s="12">
        <f t="shared" si="26"/>
        <v>2.5832829499168253E-2</v>
      </c>
      <c r="DS29" s="12">
        <f t="shared" si="26"/>
        <v>0.86934737643838533</v>
      </c>
      <c r="DT29" s="12">
        <f t="shared" si="26"/>
        <v>3.1810875013537337E-5</v>
      </c>
      <c r="DU29" s="12">
        <f t="shared" si="26"/>
        <v>1.7874660418170509E-2</v>
      </c>
      <c r="DV29" s="12">
        <f t="shared" si="26"/>
        <v>6.3721745771932645E-4</v>
      </c>
      <c r="DW29" s="12">
        <f t="shared" si="26"/>
        <v>5.6210359317802157E-6</v>
      </c>
      <c r="DX29" s="12">
        <f t="shared" si="26"/>
        <v>2.6597430655311359E-2</v>
      </c>
      <c r="DY29" s="12">
        <f t="shared" si="26"/>
        <v>9.7023607743660246E-4</v>
      </c>
      <c r="DZ29" s="12">
        <f t="shared" si="26"/>
        <v>1.4689956653608739E-2</v>
      </c>
      <c r="EA29" s="12">
        <f t="shared" si="32"/>
        <v>1.0880174812715716E-3</v>
      </c>
      <c r="EB29" s="12">
        <f t="shared" si="32"/>
        <v>1.419617524832904E-4</v>
      </c>
      <c r="EC29" s="12">
        <f t="shared" si="32"/>
        <v>8.4600354034197311E-4</v>
      </c>
      <c r="ED29" s="12">
        <f t="shared" si="32"/>
        <v>5.887124495289486E-7</v>
      </c>
      <c r="EE29" s="12">
        <f t="shared" si="32"/>
        <v>4.3315092390768194E-5</v>
      </c>
      <c r="EF29" s="12">
        <f t="shared" si="32"/>
        <v>6.1391603302253446E-5</v>
      </c>
      <c r="EG29" s="12">
        <f t="shared" si="32"/>
        <v>6.7654777666764385E-5</v>
      </c>
      <c r="EH29" s="12">
        <f t="shared" si="32"/>
        <v>4.4266413529085303E-9</v>
      </c>
      <c r="EI29" s="12">
        <f t="shared" si="32"/>
        <v>7.1855527205101605E-5</v>
      </c>
      <c r="EJ29" s="12">
        <f t="shared" si="32"/>
        <v>5.2055746991422819E-2</v>
      </c>
      <c r="EK29" s="12">
        <f t="shared" si="32"/>
        <v>3.4075818547918364E-4</v>
      </c>
      <c r="EM29" s="12">
        <f t="shared" si="27"/>
        <v>5.0051025041323034E-2</v>
      </c>
      <c r="EN29" s="12">
        <f t="shared" si="27"/>
        <v>1.6843577785053343</v>
      </c>
      <c r="EO29" s="12">
        <f t="shared" si="27"/>
        <v>6.1633469223346902E-5</v>
      </c>
      <c r="EP29" s="12">
        <f t="shared" si="27"/>
        <v>3.4632097743059968E-2</v>
      </c>
      <c r="EQ29" s="12">
        <f t="shared" si="27"/>
        <v>1.2346067988450544E-3</v>
      </c>
      <c r="ER29" s="12">
        <f t="shared" si="27"/>
        <v>1.089073925056357E-5</v>
      </c>
      <c r="ES29" s="12">
        <f t="shared" si="27"/>
        <v>5.1532437350956993E-2</v>
      </c>
      <c r="ET29" s="12">
        <f t="shared" si="27"/>
        <v>1.8798293160003231E-3</v>
      </c>
      <c r="EU29" s="12">
        <f t="shared" si="27"/>
        <v>2.8461744322254512E-2</v>
      </c>
      <c r="EV29" s="12">
        <f t="shared" si="33"/>
        <v>2.1080304115456651E-3</v>
      </c>
      <c r="EW29" s="12">
        <f t="shared" si="33"/>
        <v>2.7505044419079384E-4</v>
      </c>
      <c r="EX29" s="12">
        <f t="shared" si="33"/>
        <v>1.6391291702702322E-3</v>
      </c>
      <c r="EY29" s="12">
        <f t="shared" si="33"/>
        <v>1.1406284996562511E-6</v>
      </c>
      <c r="EZ29" s="12">
        <f t="shared" si="33"/>
        <v>8.3922853823943758E-5</v>
      </c>
      <c r="FA29" s="12">
        <f t="shared" si="33"/>
        <v>1.189460362561906E-4</v>
      </c>
      <c r="FB29" s="12">
        <f t="shared" si="33"/>
        <v>1.3108091667904178E-4</v>
      </c>
      <c r="FC29" s="12">
        <f t="shared" si="33"/>
        <v>8.5766035505523894E-9</v>
      </c>
      <c r="FD29" s="12">
        <f t="shared" si="33"/>
        <v>1.3921985555689147E-4</v>
      </c>
      <c r="FE29" s="12">
        <f t="shared" si="33"/>
        <v>0.10085784432930074</v>
      </c>
      <c r="FF29" s="12">
        <f t="shared" si="33"/>
        <v>6.6021790121765622E-4</v>
      </c>
      <c r="FH29" s="12">
        <f>IFERROR(AL29*[1]Figure!$C$8+BG29*[1]Figure!$D$8+CB29*[1]Figure!$E$8,0)</f>
        <v>1.4260860450796036E-2</v>
      </c>
      <c r="FI29" s="12">
        <f>IFERROR(AM29*[1]Figure!$C$8+BH29*[1]Figure!$D$8+CC29*[1]Figure!$E$8,0)</f>
        <v>0.47991806778474017</v>
      </c>
      <c r="FJ29" s="12">
        <f>IFERROR(AN29*[1]Figure!$C$8+BI29*[1]Figure!$D$8+CD29*[1]Figure!$E$8,0)</f>
        <v>1.7561005053680893E-5</v>
      </c>
      <c r="FK29" s="12">
        <f>IFERROR(AO29*[1]Figure!$C$8+BJ29*[1]Figure!$D$8+CE29*[1]Figure!$E$8,0)</f>
        <v>9.8676003663131263E-3</v>
      </c>
      <c r="FL29" s="12">
        <f>IFERROR(AP29*[1]Figure!$C$8+BK29*[1]Figure!$D$8+CF29*[1]Figure!$E$8,0)</f>
        <v>3.5177212165778907E-4</v>
      </c>
      <c r="FM29" s="12">
        <f>IFERROR(AQ29*[1]Figure!$C$8+BL29*[1]Figure!$D$8+CG29*[1]Figure!$E$8,0)</f>
        <v>3.1030595783016679E-6</v>
      </c>
      <c r="FN29" s="12">
        <f>IFERROR(AR29*[1]Figure!$C$8+BM29*[1]Figure!$D$8+CH29*[1]Figure!$E$8,0)</f>
        <v>1.4682953988347748E-2</v>
      </c>
      <c r="FO29" s="12">
        <f>IFERROR(AS29*[1]Figure!$C$8+BN29*[1]Figure!$D$8+CI29*[1]Figure!$E$8,0)</f>
        <v>5.3561307734782291E-4</v>
      </c>
      <c r="FP29" s="12">
        <f>IFERROR(AT29*[1]Figure!$C$8+BO29*[1]Figure!$D$8+CJ29*[1]Figure!$E$8,0)</f>
        <v>8.1095035242694583E-3</v>
      </c>
      <c r="FQ29" s="12">
        <f>IFERROR(AU29*[1]Figure!$C$8+BP29*[1]Figure!$D$8+CK29*[1]Figure!$E$8,0)</f>
        <v>6.0063360341305438E-4</v>
      </c>
      <c r="FR29" s="12">
        <f>IFERROR(AV29*[1]Figure!$C$8+BQ29*[1]Figure!$D$8+CL29*[1]Figure!$E$8,0)</f>
        <v>7.8369144254207058E-5</v>
      </c>
      <c r="FS29" s="12">
        <f>IFERROR(AW29*[1]Figure!$C$8+BR29*[1]Figure!$D$8+CM29*[1]Figure!$E$8,0)</f>
        <v>4.6703124139323279E-4</v>
      </c>
      <c r="FT29" s="12">
        <f>IFERROR(AX29*[1]Figure!$C$8+BS29*[1]Figure!$D$8+CN29*[1]Figure!$E$8,0)</f>
        <v>3.2499521930607544E-7</v>
      </c>
      <c r="FU29" s="12">
        <f>IFERROR(AY29*[1]Figure!$C$8+BT29*[1]Figure!$D$8+CO29*[1]Figure!$E$8,0)</f>
        <v>2.3911840087744593E-5</v>
      </c>
      <c r="FV29" s="12">
        <f>IFERROR(AZ29*[1]Figure!$C$8+BU29*[1]Figure!$D$8+CP29*[1]Figure!$E$8,0)</f>
        <v>3.3890870822813045E-5</v>
      </c>
      <c r="FW29" s="12">
        <f>IFERROR(BA29*[1]Figure!$C$8+BV29*[1]Figure!$D$8+CQ29*[1]Figure!$E$8,0)</f>
        <v>3.7348419117867963E-5</v>
      </c>
      <c r="FX29" s="12">
        <f>IFERROR(BB29*[1]Figure!$C$8+BW29*[1]Figure!$D$8+CR29*[1]Figure!$E$8,0)</f>
        <v>2.4437011285033284E-9</v>
      </c>
      <c r="FY29" s="12">
        <f>IFERROR(BC29*[1]Figure!$C$8+BX29*[1]Figure!$D$8+CS29*[1]Figure!$E$8,0)</f>
        <v>3.9667418008674798E-5</v>
      </c>
      <c r="FZ29" s="12">
        <f>IFERROR(BD29*[1]Figure!$C$8+BY29*[1]Figure!$D$8+CT29*[1]Figure!$E$8,0)</f>
        <v>2.8737066666681962E-2</v>
      </c>
      <c r="GA29" s="12">
        <f>IFERROR(BE29*[1]Figure!$C$8+BZ29*[1]Figure!$D$8+CU29*[1]Figure!$E$8,0)</f>
        <v>1.8811353710756205E-4</v>
      </c>
      <c r="GC29" s="12">
        <f>IFERROR(CW29*[1]Figure!$F$8+DR29*[1]Figure!$G$8+EM29*[1]Figure!$H$8,0)</f>
        <v>2.656956226093098E-2</v>
      </c>
      <c r="GD29" s="12">
        <f>IFERROR(CX29*[1]Figure!$F$8+DS29*[1]Figure!$G$8+EN29*[1]Figure!$H$8,0)</f>
        <v>0.89414050618808061</v>
      </c>
      <c r="GE29" s="12">
        <f>IFERROR(CY29*[1]Figure!$F$8+DT29*[1]Figure!$G$8+EO29*[1]Figure!$H$8,0)</f>
        <v>3.2718097112594151E-5</v>
      </c>
      <c r="GF29" s="12">
        <f>IFERROR(CZ29*[1]Figure!$F$8+DU29*[1]Figure!$G$8+EP29*[1]Figure!$H$8,0)</f>
        <v>1.8384432215947197E-2</v>
      </c>
      <c r="GG29" s="12">
        <f>IFERROR(DA29*[1]Figure!$F$8+DV29*[1]Figure!$G$8+EQ29*[1]Figure!$H$8,0)</f>
        <v>6.5539041773069872E-4</v>
      </c>
      <c r="GH29" s="12">
        <f>IFERROR(DB29*[1]Figure!$F$8+DW29*[1]Figure!$G$8+ER29*[1]Figure!$H$8,0)</f>
        <v>5.7813436257601301E-6</v>
      </c>
      <c r="GI29" s="12">
        <f>IFERROR(DC29*[1]Figure!$F$8+DX29*[1]Figure!$G$8+ES29*[1]Figure!$H$8,0)</f>
        <v>2.7355969263833164E-2</v>
      </c>
      <c r="GJ29" s="12">
        <f>IFERROR(DD29*[1]Figure!$F$8+DY29*[1]Figure!$G$8+ET29*[1]Figure!$H$8,0)</f>
        <v>9.9790647664373231E-4</v>
      </c>
      <c r="GK29" s="12">
        <f>IFERROR(DE29*[1]Figure!$F$8+DZ29*[1]Figure!$G$8+EU29*[1]Figure!$H$8,0)</f>
        <v>1.5108903108387776E-2</v>
      </c>
      <c r="GL29" s="12">
        <f>IFERROR(DF29*[1]Figure!$F$8+EA29*[1]Figure!$G$8+EV29*[1]Figure!$H$8,0)</f>
        <v>1.119046917046276E-3</v>
      </c>
      <c r="GM29" s="12">
        <f>IFERROR(DG29*[1]Figure!$F$8+EB29*[1]Figure!$G$8+EW29*[1]Figure!$H$8,0)</f>
        <v>1.4601039430841675E-4</v>
      </c>
      <c r="GN29" s="12">
        <f>IFERROR(DH29*[1]Figure!$F$8+EC29*[1]Figure!$G$8+EX29*[1]Figure!$H$8,0)</f>
        <v>8.7013092153950138E-4</v>
      </c>
      <c r="GO29" s="12">
        <f>IFERROR(DI29*[1]Figure!$F$8+ED29*[1]Figure!$G$8+EY29*[1]Figure!$H$8,0)</f>
        <v>6.055020833876603E-7</v>
      </c>
      <c r="GP29" s="12">
        <f>IFERROR(DJ29*[1]Figure!$F$8+EE29*[1]Figure!$G$8+EZ29*[1]Figure!$H$8,0)</f>
        <v>4.4550406069592487E-5</v>
      </c>
      <c r="GQ29" s="12">
        <f>IFERROR(DK29*[1]Figure!$F$8+EF29*[1]Figure!$G$8+FA29*[1]Figure!$H$8,0)</f>
        <v>6.3142445402278414E-5</v>
      </c>
      <c r="GR29" s="12">
        <f>IFERROR(DL29*[1]Figure!$F$8+EG29*[1]Figure!$G$8+FB29*[1]Figure!$H$8,0)</f>
        <v>6.9584240763266586E-5</v>
      </c>
      <c r="GS29" s="12">
        <f>IFERROR(DM29*[1]Figure!$F$8+EH29*[1]Figure!$G$8+FC29*[1]Figure!$H$8,0)</f>
        <v>4.5528858167357079E-9</v>
      </c>
      <c r="GT29" s="12">
        <f>IFERROR(DN29*[1]Figure!$F$8+EI29*[1]Figure!$G$8+FD29*[1]Figure!$H$8,0)</f>
        <v>7.3904792501705511E-5</v>
      </c>
      <c r="GU29" s="12">
        <f>IFERROR(DO29*[1]Figure!$F$8+EJ29*[1]Figure!$G$8+FE29*[1]Figure!$H$8,0)</f>
        <v>5.354033752951496E-2</v>
      </c>
      <c r="GV29" s="12">
        <f>IFERROR(DP29*[1]Figure!$F$8+EK29*[1]Figure!$G$8+FF29*[1]Figure!$H$8,0)</f>
        <v>3.5047635123758102E-4</v>
      </c>
      <c r="GX29" s="12">
        <f>IFERROR(FH29*[1]Figure!$F$10+GC29*[1]Figure!$F$11,0)</f>
        <v>1.49830280667417E-2</v>
      </c>
      <c r="GY29" s="12">
        <f>IFERROR(FI29*[1]Figure!$F$10+GD29*[1]Figure!$F$11,0)</f>
        <v>0.50422103940816765</v>
      </c>
      <c r="GZ29" s="12">
        <f>IFERROR(FJ29*[1]Figure!$F$10+GE29*[1]Figure!$F$11,0)</f>
        <v>1.8450291446811442E-5</v>
      </c>
      <c r="HA29" s="12">
        <f>IFERROR(FK29*[1]Figure!$F$10+GF29*[1]Figure!$F$11,0)</f>
        <v>1.0367294017774888E-2</v>
      </c>
      <c r="HB29" s="12">
        <f>IFERROR(FL29*[1]Figure!$F$10+GG29*[1]Figure!$F$11,0)</f>
        <v>3.6958580375153497E-4</v>
      </c>
      <c r="HC29" s="12">
        <f>IFERROR(FM29*[1]Figure!$F$10+GH29*[1]Figure!$F$11,0)</f>
        <v>3.2601980024192943E-6</v>
      </c>
      <c r="HD29" s="12">
        <f>IFERROR(FN29*[1]Figure!$F$10+GI29*[1]Figure!$F$11,0)</f>
        <v>1.5426496351264082E-2</v>
      </c>
      <c r="HE29" s="12">
        <f>IFERROR(FO29*[1]Figure!$F$10+GJ29*[1]Figure!$F$11,0)</f>
        <v>5.6273643504928662E-4</v>
      </c>
      <c r="HF29" s="12">
        <f>IFERROR(FP29*[1]Figure!$F$10+GK29*[1]Figure!$F$11,0)</f>
        <v>8.5201674422589035E-3</v>
      </c>
      <c r="HG29" s="12">
        <f>IFERROR(FQ29*[1]Figure!$F$10+GL29*[1]Figure!$F$11,0)</f>
        <v>6.3104958980673986E-4</v>
      </c>
      <c r="HH29" s="12">
        <f>IFERROR(FR29*[1]Figure!$F$10+GM29*[1]Figure!$F$11,0)</f>
        <v>8.2337744765027097E-5</v>
      </c>
      <c r="HI29" s="12">
        <f>IFERROR(FS29*[1]Figure!$F$10+GN29*[1]Figure!$F$11,0)</f>
        <v>4.9068162625835287E-4</v>
      </c>
      <c r="HJ29" s="12">
        <f>IFERROR(FT29*[1]Figure!$F$10+GO29*[1]Figure!$F$11,0)</f>
        <v>3.414529234908819E-7</v>
      </c>
      <c r="HK29" s="12">
        <f>IFERROR(FU29*[1]Figure!$F$10+GP29*[1]Figure!$F$11,0)</f>
        <v>2.5122731717223834E-5</v>
      </c>
      <c r="HL29" s="12">
        <f>IFERROR(FV29*[1]Figure!$F$10+GQ29*[1]Figure!$F$11,0)</f>
        <v>3.5607098919208673E-5</v>
      </c>
      <c r="HM29" s="12">
        <f>IFERROR(FW29*[1]Figure!$F$10+GR29*[1]Figure!$F$11,0)</f>
        <v>3.9239736888401557E-5</v>
      </c>
      <c r="HN29" s="12">
        <f>IFERROR(FX29*[1]Figure!$F$10+GS29*[1]Figure!$F$11,0)</f>
        <v>2.5674497497133809E-9</v>
      </c>
      <c r="HO29" s="12">
        <f>IFERROR(FY29*[1]Figure!$F$10+GT29*[1]Figure!$F$11,0)</f>
        <v>4.1676169499714434E-5</v>
      </c>
      <c r="HP29" s="12">
        <f>IFERROR(FZ29*[1]Figure!$F$10+GU29*[1]Figure!$F$11,0)</f>
        <v>3.0192306972521354E-2</v>
      </c>
      <c r="HQ29" s="12">
        <f>IFERROR(GA29*[1]Figure!$F$10+GV29*[1]Figure!$F$11,0)</f>
        <v>1.9763957553201709E-4</v>
      </c>
    </row>
    <row r="30" spans="1:225" x14ac:dyDescent="0.2">
      <c r="A30" s="1"/>
      <c r="B30" s="4"/>
      <c r="C30" s="1" t="s">
        <v>59</v>
      </c>
      <c r="D30" s="1" t="s">
        <v>54</v>
      </c>
      <c r="E30" s="2">
        <v>1</v>
      </c>
      <c r="F30" s="1"/>
      <c r="G30" s="5">
        <f>'[1]LIB Maf LCI'!AQ59</f>
        <v>9.2421792142804726</v>
      </c>
      <c r="H30" s="5">
        <f>'[1]LIB Maf LCI'!AR59</f>
        <v>8.9099828169502118</v>
      </c>
      <c r="I30" s="5">
        <f>'[1]LIB Maf LCI'!AS59</f>
        <v>10.9807285273743</v>
      </c>
      <c r="J30" s="5">
        <f>'[1]LIB Maf LCI'!AT59</f>
        <v>22.68030860738374</v>
      </c>
      <c r="K30" s="5">
        <f>'[1]LIB Maf LCI'!AU59</f>
        <v>20.501937966765531</v>
      </c>
      <c r="L30" s="5">
        <f>'[1]LIB Maf LCI'!AV59</f>
        <v>26.99732252903226</v>
      </c>
      <c r="M30" s="1" t="s">
        <v>55</v>
      </c>
      <c r="N30" s="1" t="str">
        <f>'[1]Unit factor_selected'!D6</f>
        <v>market for polyethylene terephthalate, granulate, amorphous | polyethylene terephthalate, granulate, amorphous | Cutoff</v>
      </c>
      <c r="O30" s="1">
        <v>1</v>
      </c>
      <c r="P30" s="1" t="s">
        <v>56</v>
      </c>
      <c r="Q30" s="1">
        <f>'[1]Unit factor_selected'!J6</f>
        <v>3.1071411911113702</v>
      </c>
      <c r="R30" s="1">
        <f>'[1]Unit factor_selected'!K6</f>
        <v>79.037172999432599</v>
      </c>
      <c r="S30" s="1">
        <f>'[1]Unit factor_selected'!L6</f>
        <v>3.8867195936418898E-3</v>
      </c>
      <c r="T30" s="1">
        <f>'[1]Unit factor_selected'!M6</f>
        <v>1.6037210159869399</v>
      </c>
      <c r="U30" s="1">
        <f>'[1]Unit factor_selected'!N6</f>
        <v>0.116926369114706</v>
      </c>
      <c r="V30" s="1">
        <f>'[1]Unit factor_selected'!O6</f>
        <v>6.1522908876615102E-4</v>
      </c>
      <c r="W30" s="1">
        <f>'[1]Unit factor_selected'!P6</f>
        <v>3.1857430496765198</v>
      </c>
      <c r="X30" s="1">
        <f>'[1]Unit factor_selected'!Q6</f>
        <v>0.156533818204421</v>
      </c>
      <c r="Y30" s="1">
        <f>'[1]Unit factor_selected'!R6</f>
        <v>2.4248408605935801</v>
      </c>
      <c r="Z30" s="1">
        <f>'[1]Unit factor_selected'!S6</f>
        <v>0.12360710963376299</v>
      </c>
      <c r="AA30" s="1">
        <f>'[1]Unit factor_selected'!T6</f>
        <v>3.2566069302481203E-2</v>
      </c>
      <c r="AB30" s="1">
        <f>'[1]Unit factor_selected'!U6</f>
        <v>0.156057027204102</v>
      </c>
      <c r="AC30" s="1">
        <f>'[1]Unit factor_selected'!V6</f>
        <v>8.6974345167373807E-5</v>
      </c>
      <c r="AD30" s="1">
        <f>'[1]Unit factor_selected'!W6</f>
        <v>1.11928021690077E-2</v>
      </c>
      <c r="AE30" s="1">
        <f>'[1]Unit factor_selected'!X6</f>
        <v>6.5087350735740304E-3</v>
      </c>
      <c r="AF30" s="1">
        <f>'[1]Unit factor_selected'!Y6</f>
        <v>6.8298523138679698E-3</v>
      </c>
      <c r="AG30" s="1">
        <f>'[1]Unit factor_selected'!Z6</f>
        <v>1.9957416100938301E-5</v>
      </c>
      <c r="AH30" s="1">
        <f>'[1]Unit factor_selected'!AA6</f>
        <v>8.9205048547400592E-3</v>
      </c>
      <c r="AI30" s="1">
        <f>'[1]Unit factor_selected'!AB6</f>
        <v>14.010577449399999</v>
      </c>
      <c r="AJ30" s="1">
        <f>'[1]Unit factor_selected'!AC6</f>
        <v>3.9064848297714699E-2</v>
      </c>
      <c r="AK30" s="1"/>
      <c r="AL30" s="1">
        <f t="shared" si="22"/>
        <v>2.8716755732324177E-2</v>
      </c>
      <c r="AM30" s="1">
        <f t="shared" si="22"/>
        <v>0.73047571745084583</v>
      </c>
      <c r="AN30" s="1">
        <f t="shared" si="22"/>
        <v>3.5921759040093722E-5</v>
      </c>
      <c r="AO30" s="1">
        <f t="shared" si="22"/>
        <v>1.4821877039459259E-2</v>
      </c>
      <c r="AP30" s="1">
        <f t="shared" si="22"/>
        <v>1.0806544582332221E-3</v>
      </c>
      <c r="AQ30" s="1">
        <f t="shared" si="22"/>
        <v>5.6860574962152375E-6</v>
      </c>
      <c r="AR30" s="1">
        <f t="shared" si="22"/>
        <v>2.9443208195758817E-2</v>
      </c>
      <c r="AS30" s="1">
        <f t="shared" si="22"/>
        <v>1.4467136009408581E-3</v>
      </c>
      <c r="AT30" s="1">
        <f t="shared" si="22"/>
        <v>2.2410813799715962E-2</v>
      </c>
      <c r="AU30" s="1">
        <f t="shared" si="28"/>
        <v>1.1423990593944519E-3</v>
      </c>
      <c r="AV30" s="1">
        <f t="shared" si="28"/>
        <v>3.0098144879820918E-4</v>
      </c>
      <c r="AW30" s="1">
        <f t="shared" si="28"/>
        <v>1.4423070130681539E-3</v>
      </c>
      <c r="AX30" s="1">
        <f t="shared" si="28"/>
        <v>8.0383248508155755E-7</v>
      </c>
      <c r="AY30" s="1">
        <f t="shared" si="28"/>
        <v>1.0344588355595637E-4</v>
      </c>
      <c r="AZ30" s="1">
        <f t="shared" si="28"/>
        <v>6.015489600824419E-5</v>
      </c>
      <c r="BA30" s="1">
        <f t="shared" si="28"/>
        <v>6.3122719091835946E-5</v>
      </c>
      <c r="BB30" s="1">
        <f t="shared" si="28"/>
        <v>1.8445001625883841E-7</v>
      </c>
      <c r="BC30" s="1">
        <f t="shared" si="28"/>
        <v>8.2444904549366628E-5</v>
      </c>
      <c r="BD30" s="1">
        <f t="shared" si="28"/>
        <v>0.12948826768291141</v>
      </c>
      <c r="BE30" s="1">
        <f t="shared" si="28"/>
        <v>3.610443289461587E-4</v>
      </c>
      <c r="BF30" s="1"/>
      <c r="BG30" s="1">
        <f t="shared" si="23"/>
        <v>2.7684574622640519E-2</v>
      </c>
      <c r="BH30" s="1">
        <f t="shared" si="23"/>
        <v>0.7042198533252656</v>
      </c>
      <c r="BI30" s="1">
        <f t="shared" si="23"/>
        <v>3.4630604793652942E-5</v>
      </c>
      <c r="BJ30" s="1">
        <f t="shared" si="23"/>
        <v>1.428912669562557E-2</v>
      </c>
      <c r="BK30" s="1">
        <f t="shared" si="23"/>
        <v>1.0418119396604082E-3</v>
      </c>
      <c r="BL30" s="1">
        <f t="shared" si="23"/>
        <v>5.4816806093943419E-6</v>
      </c>
      <c r="BM30" s="1">
        <f t="shared" si="23"/>
        <v>2.8384915831836353E-2</v>
      </c>
      <c r="BN30" s="1">
        <f t="shared" si="23"/>
        <v>1.3947136304729992E-3</v>
      </c>
      <c r="BO30" s="1">
        <f t="shared" si="23"/>
        <v>2.160529040172756E-2</v>
      </c>
      <c r="BP30" s="1">
        <f t="shared" si="29"/>
        <v>1.1013372228897091E-3</v>
      </c>
      <c r="BQ30" s="1">
        <f t="shared" si="29"/>
        <v>2.9016311790071726E-4</v>
      </c>
      <c r="BR30" s="1">
        <f t="shared" si="29"/>
        <v>1.3904654308528805E-3</v>
      </c>
      <c r="BS30" s="1">
        <f t="shared" si="29"/>
        <v>7.7493992095679725E-7</v>
      </c>
      <c r="BT30" s="1">
        <f t="shared" si="29"/>
        <v>9.9727674999381655E-5</v>
      </c>
      <c r="BU30" s="1">
        <f t="shared" si="29"/>
        <v>5.7992717665625776E-5</v>
      </c>
      <c r="BV30" s="1">
        <f t="shared" si="29"/>
        <v>6.0853866758871248E-5</v>
      </c>
      <c r="BW30" s="1">
        <f t="shared" si="29"/>
        <v>1.7782023453008573E-7</v>
      </c>
      <c r="BX30" s="1">
        <f t="shared" si="29"/>
        <v>7.9481544974254872E-5</v>
      </c>
      <c r="BY30" s="1">
        <f t="shared" si="29"/>
        <v>0.12483400432970411</v>
      </c>
      <c r="BZ30" s="1">
        <f t="shared" si="29"/>
        <v>3.4806712707940464E-4</v>
      </c>
      <c r="CA30" s="1"/>
      <c r="CB30" s="1">
        <f t="shared" si="24"/>
        <v>3.4118673915816383E-2</v>
      </c>
      <c r="CC30" s="1">
        <f t="shared" si="24"/>
        <v>0.86788574027788723</v>
      </c>
      <c r="CD30" s="1">
        <f t="shared" si="24"/>
        <v>4.2679012719808147E-5</v>
      </c>
      <c r="CE30" s="1">
        <f t="shared" si="24"/>
        <v>1.7610025110197484E-2</v>
      </c>
      <c r="CF30" s="1">
        <f t="shared" si="24"/>
        <v>1.2839367169401492E-3</v>
      </c>
      <c r="CG30" s="1">
        <f t="shared" si="24"/>
        <v>6.7556636058849694E-6</v>
      </c>
      <c r="CH30" s="1">
        <f t="shared" si="24"/>
        <v>3.4981779586467358E-2</v>
      </c>
      <c r="CI30" s="1">
        <f t="shared" si="24"/>
        <v>1.718855363056108E-3</v>
      </c>
      <c r="CJ30" s="1">
        <f t="shared" si="24"/>
        <v>2.6626519212262771E-2</v>
      </c>
      <c r="CK30" s="1">
        <f t="shared" si="30"/>
        <v>1.3572961149417439E-3</v>
      </c>
      <c r="CL30" s="1">
        <f t="shared" si="30"/>
        <v>3.5759916621420381E-4</v>
      </c>
      <c r="CM30" s="1">
        <f t="shared" si="30"/>
        <v>1.7136198505173098E-3</v>
      </c>
      <c r="CN30" s="1">
        <f t="shared" si="30"/>
        <v>9.5504167312908066E-7</v>
      </c>
      <c r="CO30" s="1">
        <f t="shared" si="30"/>
        <v>1.2290512207847979E-4</v>
      </c>
      <c r="CP30" s="1">
        <f t="shared" si="30"/>
        <v>7.1470652899516019E-5</v>
      </c>
      <c r="CQ30" s="1">
        <f t="shared" si="30"/>
        <v>7.4996754140643377E-5</v>
      </c>
      <c r="CR30" s="1">
        <f t="shared" si="30"/>
        <v>2.1914696831225236E-7</v>
      </c>
      <c r="CS30" s="1">
        <f t="shared" si="30"/>
        <v>9.7953642137025101E-5</v>
      </c>
      <c r="CT30" s="1">
        <f t="shared" si="30"/>
        <v>0.15384634748361362</v>
      </c>
      <c r="CU30" s="1">
        <f t="shared" si="30"/>
        <v>4.2896049412026514E-4</v>
      </c>
      <c r="CW30" s="12">
        <f t="shared" si="25"/>
        <v>7.0470921101119771E-2</v>
      </c>
      <c r="CX30" s="12">
        <f t="shared" si="25"/>
        <v>1.792587475082309</v>
      </c>
      <c r="CY30" s="12">
        <f t="shared" si="25"/>
        <v>8.8151999854163185E-5</v>
      </c>
      <c r="CZ30" s="12">
        <f t="shared" si="25"/>
        <v>3.6372887562730792E-2</v>
      </c>
      <c r="DA30" s="12">
        <f t="shared" si="25"/>
        <v>2.6519261358623949E-3</v>
      </c>
      <c r="DB30" s="12">
        <f t="shared" si="25"/>
        <v>1.3953585597455791E-5</v>
      </c>
      <c r="DC30" s="12">
        <f t="shared" si="25"/>
        <v>7.2253635510491299E-2</v>
      </c>
      <c r="DD30" s="12">
        <f t="shared" si="25"/>
        <v>3.5502353043683713E-3</v>
      </c>
      <c r="DE30" s="12">
        <f t="shared" si="25"/>
        <v>5.4996139042056372E-2</v>
      </c>
      <c r="DF30" s="12">
        <f t="shared" si="31"/>
        <v>2.8034473925604604E-3</v>
      </c>
      <c r="DG30" s="12">
        <f t="shared" si="31"/>
        <v>7.3860850190971981E-4</v>
      </c>
      <c r="DH30" s="12">
        <f t="shared" si="31"/>
        <v>3.5394215373399131E-3</v>
      </c>
      <c r="DI30" s="12">
        <f t="shared" si="31"/>
        <v>1.9726049893211527E-6</v>
      </c>
      <c r="DJ30" s="12">
        <f t="shared" si="31"/>
        <v>2.5385620737448873E-4</v>
      </c>
      <c r="DK30" s="12">
        <f t="shared" si="31"/>
        <v>1.4762012011236152E-4</v>
      </c>
      <c r="DL30" s="12">
        <f t="shared" si="31"/>
        <v>1.5490315822137946E-4</v>
      </c>
      <c r="DM30" s="12">
        <f t="shared" si="31"/>
        <v>4.5264035617524977E-7</v>
      </c>
      <c r="DN30" s="12">
        <f t="shared" si="31"/>
        <v>2.0231980303916941E-4</v>
      </c>
      <c r="DO30" s="12">
        <f t="shared" si="31"/>
        <v>0.31776422032004331</v>
      </c>
      <c r="DP30" s="12">
        <f t="shared" si="31"/>
        <v>8.8600281509279869E-4</v>
      </c>
      <c r="DR30" s="12">
        <f t="shared" si="26"/>
        <v>6.3702415954147273E-2</v>
      </c>
      <c r="DS30" s="12">
        <f t="shared" si="26"/>
        <v>1.6204152179028826</v>
      </c>
      <c r="DT30" s="12">
        <f t="shared" si="26"/>
        <v>7.9685284003058152E-5</v>
      </c>
      <c r="DU30" s="12">
        <f t="shared" si="26"/>
        <v>3.2879388785762437E-2</v>
      </c>
      <c r="DV30" s="12">
        <f t="shared" si="26"/>
        <v>2.3972171662688313E-3</v>
      </c>
      <c r="DW30" s="12">
        <f t="shared" si="26"/>
        <v>1.2613388613233311E-5</v>
      </c>
      <c r="DX30" s="12">
        <f t="shared" si="26"/>
        <v>6.5313906382522449E-2</v>
      </c>
      <c r="DY30" s="12">
        <f t="shared" si="26"/>
        <v>3.209246630527992E-3</v>
      </c>
      <c r="DZ30" s="12">
        <f t="shared" si="26"/>
        <v>4.9713936903167923E-2</v>
      </c>
      <c r="EA30" s="12">
        <f t="shared" si="32"/>
        <v>2.5341852939625947E-3</v>
      </c>
      <c r="EB30" s="12">
        <f t="shared" si="32"/>
        <v>6.6766753266085676E-4</v>
      </c>
      <c r="EC30" s="12">
        <f t="shared" si="32"/>
        <v>3.1994714910163402E-3</v>
      </c>
      <c r="ED30" s="12">
        <f t="shared" si="32"/>
        <v>1.7831426293215511E-6</v>
      </c>
      <c r="EE30" s="12">
        <f t="shared" si="32"/>
        <v>2.2947413574327455E-4</v>
      </c>
      <c r="EF30" s="12">
        <f t="shared" si="32"/>
        <v>1.3344168272052585E-4</v>
      </c>
      <c r="EG30" s="12">
        <f t="shared" si="32"/>
        <v>1.4002520846109114E-4</v>
      </c>
      <c r="EH30" s="12">
        <f t="shared" si="32"/>
        <v>4.0916570687836463E-7</v>
      </c>
      <c r="EI30" s="12">
        <f t="shared" si="32"/>
        <v>1.8288763716411144E-4</v>
      </c>
      <c r="EJ30" s="12">
        <f t="shared" si="32"/>
        <v>0.28724398974616283</v>
      </c>
      <c r="EK30" s="12">
        <f t="shared" si="32"/>
        <v>8.009050964808528E-4</v>
      </c>
      <c r="EM30" s="12">
        <f t="shared" si="27"/>
        <v>8.3884492879675129E-2</v>
      </c>
      <c r="EN30" s="12">
        <f t="shared" si="27"/>
        <v>2.1337920512486019</v>
      </c>
      <c r="EO30" s="12">
        <f t="shared" si="27"/>
        <v>1.049310224494593E-4</v>
      </c>
      <c r="EP30" s="12">
        <f t="shared" si="27"/>
        <v>4.329617351518672E-2</v>
      </c>
      <c r="EQ30" s="12">
        <f t="shared" si="27"/>
        <v>3.1566988991383938E-3</v>
      </c>
      <c r="ER30" s="12">
        <f t="shared" si="27"/>
        <v>1.6609538138662398E-5</v>
      </c>
      <c r="ES30" s="12">
        <f t="shared" si="27"/>
        <v>8.6006532606739849E-2</v>
      </c>
      <c r="ET30" s="12">
        <f t="shared" si="27"/>
        <v>4.2259939767656553E-3</v>
      </c>
      <c r="EU30" s="12">
        <f t="shared" si="27"/>
        <v>6.546421079502103E-2</v>
      </c>
      <c r="EV30" s="12">
        <f t="shared" si="33"/>
        <v>3.3370610056641502E-3</v>
      </c>
      <c r="EW30" s="12">
        <f t="shared" si="33"/>
        <v>8.7919667646190163E-4</v>
      </c>
      <c r="EX30" s="12">
        <f t="shared" si="33"/>
        <v>4.2131218963511029E-3</v>
      </c>
      <c r="EY30" s="12">
        <f t="shared" si="33"/>
        <v>2.3480744482349687E-6</v>
      </c>
      <c r="EZ30" s="12">
        <f t="shared" si="33"/>
        <v>3.0217569016035271E-4</v>
      </c>
      <c r="FA30" s="12">
        <f t="shared" si="33"/>
        <v>1.757184200373026E-4</v>
      </c>
      <c r="FB30" s="12">
        <f t="shared" si="33"/>
        <v>1.8438772574315085E-4</v>
      </c>
      <c r="FC30" s="12">
        <f t="shared" si="33"/>
        <v>5.3879679932313276E-7</v>
      </c>
      <c r="FD30" s="12">
        <f t="shared" si="33"/>
        <v>2.4082974668521544E-4</v>
      </c>
      <c r="FE30" s="12">
        <f t="shared" si="33"/>
        <v>0.37824807821943796</v>
      </c>
      <c r="FF30" s="12">
        <f t="shared" si="33"/>
        <v>1.0546463090411206E-3</v>
      </c>
      <c r="FH30" s="12">
        <f>IFERROR(AL30*[1]Figure!$C$8+BG30*[1]Figure!$D$8+CB30*[1]Figure!$E$8,0)</f>
        <v>2.7953975655896326E-2</v>
      </c>
      <c r="FI30" s="12">
        <f>IFERROR(AM30*[1]Figure!$C$8+BH30*[1]Figure!$D$8+CC30*[1]Figure!$E$8,0)</f>
        <v>0.71107267872392377</v>
      </c>
      <c r="FJ30" s="12">
        <f>IFERROR(AN30*[1]Figure!$C$8+BI30*[1]Figure!$D$8+CD30*[1]Figure!$E$8,0)</f>
        <v>3.4967598258094823E-5</v>
      </c>
      <c r="FK30" s="12">
        <f>IFERROR(AO30*[1]Figure!$C$8+BJ30*[1]Figure!$D$8+CE30*[1]Figure!$E$8,0)</f>
        <v>1.4428175445645968E-2</v>
      </c>
      <c r="FL30" s="12">
        <f>IFERROR(AP30*[1]Figure!$C$8+BK30*[1]Figure!$D$8+CF30*[1]Figure!$E$8,0)</f>
        <v>1.0519499033758853E-3</v>
      </c>
      <c r="FM30" s="12">
        <f>IFERROR(AQ30*[1]Figure!$C$8+BL30*[1]Figure!$D$8+CG30*[1]Figure!$E$8,0)</f>
        <v>5.5350233260616018E-6</v>
      </c>
      <c r="FN30" s="12">
        <f>IFERROR(AR30*[1]Figure!$C$8+BM30*[1]Figure!$D$8+CH30*[1]Figure!$E$8,0)</f>
        <v>2.8661131947063278E-2</v>
      </c>
      <c r="FO30" s="12">
        <f>IFERROR(AS30*[1]Figure!$C$8+BN30*[1]Figure!$D$8+CI30*[1]Figure!$E$8,0)</f>
        <v>1.4082857116144627E-3</v>
      </c>
      <c r="FP30" s="12">
        <f>IFERROR(AT30*[1]Figure!$C$8+BO30*[1]Figure!$D$8+CJ30*[1]Figure!$E$8,0)</f>
        <v>2.1815533384953935E-2</v>
      </c>
      <c r="FQ30" s="12">
        <f>IFERROR(AU30*[1]Figure!$C$8+BP30*[1]Figure!$D$8+CK30*[1]Figure!$E$8,0)</f>
        <v>1.1120544323774402E-3</v>
      </c>
      <c r="FR30" s="12">
        <f>IFERROR(AV30*[1]Figure!$C$8+BQ30*[1]Figure!$D$8+CL30*[1]Figure!$E$8,0)</f>
        <v>2.9298672074962114E-4</v>
      </c>
      <c r="FS30" s="12">
        <f>IFERROR(AW30*[1]Figure!$C$8+BR30*[1]Figure!$D$8+CM30*[1]Figure!$E$8,0)</f>
        <v>1.4039961723897902E-3</v>
      </c>
      <c r="FT30" s="12">
        <f>IFERROR(AX30*[1]Figure!$C$8+BS30*[1]Figure!$D$8+CN30*[1]Figure!$E$8,0)</f>
        <v>7.8248092956041869E-7</v>
      </c>
      <c r="FU30" s="12">
        <f>IFERROR(AY30*[1]Figure!$C$8+BT30*[1]Figure!$D$8+CO30*[1]Figure!$E$8,0)</f>
        <v>1.006981337857363E-4</v>
      </c>
      <c r="FV30" s="12">
        <f>IFERROR(AZ30*[1]Figure!$C$8+BU30*[1]Figure!$D$8+CP30*[1]Figure!$E$8,0)</f>
        <v>5.8557049907438691E-5</v>
      </c>
      <c r="FW30" s="12">
        <f>IFERROR(BA30*[1]Figure!$C$8+BV30*[1]Figure!$D$8+CQ30*[1]Figure!$E$8,0)</f>
        <v>6.1446041094432254E-5</v>
      </c>
      <c r="FX30" s="12">
        <f>IFERROR(BB30*[1]Figure!$C$8+BW30*[1]Figure!$D$8+CR30*[1]Figure!$E$8,0)</f>
        <v>1.795506188892161E-7</v>
      </c>
      <c r="FY30" s="12">
        <f>IFERROR(BC30*[1]Figure!$C$8+BX30*[1]Figure!$D$8+CS30*[1]Figure!$E$8,0)</f>
        <v>8.0254986886680742E-5</v>
      </c>
      <c r="FZ30" s="12">
        <f>IFERROR(BD30*[1]Figure!$C$8+BY30*[1]Figure!$D$8+CT30*[1]Figure!$E$8,0)</f>
        <v>0.12604877501736275</v>
      </c>
      <c r="GA30" s="12">
        <f>IFERROR(BE30*[1]Figure!$C$8+BZ30*[1]Figure!$D$8+CU30*[1]Figure!$E$8,0)</f>
        <v>3.5145419894002435E-4</v>
      </c>
      <c r="GC30" s="12">
        <f>IFERROR(CW30*[1]Figure!$F$8+DR30*[1]Figure!$G$8+EM30*[1]Figure!$H$8,0)</f>
        <v>6.5513198758530247E-2</v>
      </c>
      <c r="GD30" s="12">
        <f>IFERROR(CX30*[1]Figure!$F$8+DS30*[1]Figure!$G$8+EN30*[1]Figure!$H$8,0)</f>
        <v>1.6664765794476482</v>
      </c>
      <c r="GE30" s="12">
        <f>IFERROR(CY30*[1]Figure!$F$8+DT30*[1]Figure!$G$8+EO30*[1]Figure!$H$8,0)</f>
        <v>8.1950390276876273E-5</v>
      </c>
      <c r="GF30" s="12">
        <f>IFERROR(CZ30*[1]Figure!$F$8+DU30*[1]Figure!$G$8+EP30*[1]Figure!$H$8,0)</f>
        <v>3.3814006899378968E-2</v>
      </c>
      <c r="GG30" s="12">
        <f>IFERROR(DA30*[1]Figure!$F$8+DV30*[1]Figure!$G$8+EQ30*[1]Figure!$H$8,0)</f>
        <v>2.4653596308525259E-3</v>
      </c>
      <c r="GH30" s="12">
        <f>IFERROR(DB30*[1]Figure!$F$8+DW30*[1]Figure!$G$8+ER30*[1]Figure!$H$8,0)</f>
        <v>1.297193242768272E-5</v>
      </c>
      <c r="GI30" s="12">
        <f>IFERROR(DC30*[1]Figure!$F$8+DX30*[1]Figure!$G$8+ES30*[1]Figure!$H$8,0)</f>
        <v>6.7170496855475312E-2</v>
      </c>
      <c r="GJ30" s="12">
        <f>IFERROR(DD30*[1]Figure!$F$8+DY30*[1]Figure!$G$8+ET30*[1]Figure!$H$8,0)</f>
        <v>3.3004715633118127E-3</v>
      </c>
      <c r="GK30" s="12">
        <f>IFERROR(DE30*[1]Figure!$F$8+DZ30*[1]Figure!$G$8+EU30*[1]Figure!$H$8,0)</f>
        <v>5.1127088048757652E-2</v>
      </c>
      <c r="GL30" s="12">
        <f>IFERROR(DF30*[1]Figure!$F$8+EA30*[1]Figure!$G$8+EV30*[1]Figure!$H$8,0)</f>
        <v>2.6062211670875748E-3</v>
      </c>
      <c r="GM30" s="12">
        <f>IFERROR(DG30*[1]Figure!$F$8+EB30*[1]Figure!$G$8+EW30*[1]Figure!$H$8,0)</f>
        <v>6.8664641861170223E-4</v>
      </c>
      <c r="GN30" s="12">
        <f>IFERROR(DH30*[1]Figure!$F$8+EC30*[1]Figure!$G$8+EX30*[1]Figure!$H$8,0)</f>
        <v>3.2904185590712795E-3</v>
      </c>
      <c r="GO30" s="12">
        <f>IFERROR(DI30*[1]Figure!$F$8+ED30*[1]Figure!$G$8+EY30*[1]Figure!$H$8,0)</f>
        <v>1.8338296238817235E-6</v>
      </c>
      <c r="GP30" s="12">
        <f>IFERROR(DJ30*[1]Figure!$F$8+EE30*[1]Figure!$G$8+EZ30*[1]Figure!$H$8,0)</f>
        <v>2.3599708801801491E-4</v>
      </c>
      <c r="GQ30" s="12">
        <f>IFERROR(DK30*[1]Figure!$F$8+EF30*[1]Figure!$G$8+FA30*[1]Figure!$H$8,0)</f>
        <v>1.3723484975884011E-4</v>
      </c>
      <c r="GR30" s="12">
        <f>IFERROR(DL30*[1]Figure!$F$8+EG30*[1]Figure!$G$8+FB30*[1]Figure!$H$8,0)</f>
        <v>1.4400551652105534E-4</v>
      </c>
      <c r="GS30" s="12">
        <f>IFERROR(DM30*[1]Figure!$F$8+EH30*[1]Figure!$G$8+FC30*[1]Figure!$H$8,0)</f>
        <v>4.2079650949489091E-7</v>
      </c>
      <c r="GT30" s="12">
        <f>IFERROR(DN30*[1]Figure!$F$8+EI30*[1]Figure!$G$8+FD30*[1]Figure!$H$8,0)</f>
        <v>1.8808633777146955E-4</v>
      </c>
      <c r="GU30" s="12">
        <f>IFERROR(DO30*[1]Figure!$F$8+EJ30*[1]Figure!$G$8+FE30*[1]Figure!$H$8,0)</f>
        <v>0.295409087874766</v>
      </c>
      <c r="GV30" s="12">
        <f>IFERROR(DP30*[1]Figure!$F$8+EK30*[1]Figure!$G$8+FF30*[1]Figure!$H$8,0)</f>
        <v>8.2367134725686887E-4</v>
      </c>
      <c r="GX30" s="12">
        <f>IFERROR(FH30*[1]Figure!$F$10+GC30*[1]Figure!$F$11,0)</f>
        <v>3.0157624344701719E-2</v>
      </c>
      <c r="GY30" s="12">
        <f>IFERROR(FI30*[1]Figure!$F$10+GD30*[1]Figure!$F$11,0)</f>
        <v>0.76712747377003732</v>
      </c>
      <c r="GZ30" s="12">
        <f>IFERROR(FJ30*[1]Figure!$F$10+GE30*[1]Figure!$F$11,0)</f>
        <v>3.7724140046664024E-5</v>
      </c>
      <c r="HA30" s="12">
        <f>IFERROR(FK30*[1]Figure!$F$10+GF30*[1]Figure!$F$11,0)</f>
        <v>1.5565567503721452E-2</v>
      </c>
      <c r="HB30" s="12">
        <f>IFERROR(FL30*[1]Figure!$F$10+GG30*[1]Figure!$F$11,0)</f>
        <v>1.1348764986408516E-3</v>
      </c>
      <c r="HC30" s="12">
        <f>IFERROR(FM30*[1]Figure!$F$10+GH30*[1]Figure!$F$11,0)</f>
        <v>5.9713564990287237E-6</v>
      </c>
      <c r="HD30" s="12">
        <f>IFERROR(FN30*[1]Figure!$F$10+GI30*[1]Figure!$F$11,0)</f>
        <v>3.0920526696929646E-2</v>
      </c>
      <c r="HE30" s="12">
        <f>IFERROR(FO30*[1]Figure!$F$10+GJ30*[1]Figure!$F$11,0)</f>
        <v>1.5193027275861423E-3</v>
      </c>
      <c r="HF30" s="12">
        <f>IFERROR(FP30*[1]Figure!$F$10+GK30*[1]Figure!$F$11,0)</f>
        <v>2.3535280591258877E-2</v>
      </c>
      <c r="HG30" s="12">
        <f>IFERROR(FQ30*[1]Figure!$F$10+GL30*[1]Figure!$F$11,0)</f>
        <v>1.1997191467620603E-3</v>
      </c>
      <c r="HH30" s="12">
        <f>IFERROR(FR30*[1]Figure!$F$10+GM30*[1]Figure!$F$11,0)</f>
        <v>3.1608324952123109E-4</v>
      </c>
      <c r="HI30" s="12">
        <f>IFERROR(FS30*[1]Figure!$F$10+GN30*[1]Figure!$F$11,0)</f>
        <v>1.514675038339291E-3</v>
      </c>
      <c r="HJ30" s="12">
        <f>IFERROR(FT30*[1]Figure!$F$10+GO30*[1]Figure!$F$11,0)</f>
        <v>8.4416493099430185E-7</v>
      </c>
      <c r="HK30" s="12">
        <f>IFERROR(FU30*[1]Figure!$F$10+GP30*[1]Figure!$F$11,0)</f>
        <v>1.0863630019231977E-4</v>
      </c>
      <c r="HL30" s="12">
        <f>IFERROR(FV30*[1]Figure!$F$10+GQ30*[1]Figure!$F$11,0)</f>
        <v>6.3173179213597724E-5</v>
      </c>
      <c r="HM30" s="12">
        <f>IFERROR(FW30*[1]Figure!$F$10+GR30*[1]Figure!$F$11,0)</f>
        <v>6.6289913377817704E-5</v>
      </c>
      <c r="HN30" s="12">
        <f>IFERROR(FX30*[1]Figure!$F$10+GS30*[1]Figure!$F$11,0)</f>
        <v>1.9370483046755953E-7</v>
      </c>
      <c r="HO30" s="12">
        <f>IFERROR(FY30*[1]Figure!$F$10+GT30*[1]Figure!$F$11,0)</f>
        <v>8.658159311972383E-5</v>
      </c>
      <c r="HP30" s="12">
        <f>IFERROR(FZ30*[1]Figure!$F$10+GU30*[1]Figure!$F$11,0)</f>
        <v>0.13598536583405926</v>
      </c>
      <c r="HQ30" s="12">
        <f>IFERROR(GA30*[1]Figure!$F$10+GV30*[1]Figure!$F$11,0)</f>
        <v>3.7915979596146173E-4</v>
      </c>
    </row>
    <row r="31" spans="1:225" x14ac:dyDescent="0.2">
      <c r="A31" s="1"/>
      <c r="B31" s="4"/>
      <c r="C31" s="1" t="s">
        <v>60</v>
      </c>
      <c r="D31" s="1" t="s">
        <v>54</v>
      </c>
      <c r="E31" s="2">
        <v>1</v>
      </c>
      <c r="F31" s="1"/>
      <c r="G31" s="5">
        <f>SUM(G28:G30)</f>
        <v>44.485200520185771</v>
      </c>
      <c r="H31" s="5">
        <f t="shared" ref="H31:L31" si="37">SUM(H28:H30)</f>
        <v>40.807970881514876</v>
      </c>
      <c r="I31" s="5">
        <f t="shared" si="37"/>
        <v>59.841835477632614</v>
      </c>
      <c r="J31" s="5">
        <f t="shared" si="37"/>
        <v>88.056127062704235</v>
      </c>
      <c r="K31" s="5">
        <f t="shared" si="37"/>
        <v>81.581036055517501</v>
      </c>
      <c r="L31" s="5">
        <f t="shared" si="37"/>
        <v>139.88425930743909</v>
      </c>
      <c r="M31" s="1" t="s">
        <v>55</v>
      </c>
      <c r="N31" s="1" t="str">
        <f>'[1]Unit factor_selected'!D7</f>
        <v>market for injection moulding | injection moulding | Cutoff</v>
      </c>
      <c r="O31" s="1">
        <v>1</v>
      </c>
      <c r="P31" s="1" t="s">
        <v>56</v>
      </c>
      <c r="Q31" s="1">
        <f>'[1]Unit factor_selected'!J7</f>
        <v>1.2388916959653</v>
      </c>
      <c r="R31" s="1">
        <f>'[1]Unit factor_selected'!K7</f>
        <v>24.647389751553899</v>
      </c>
      <c r="S31" s="1">
        <f>'[1]Unit factor_selected'!L7</f>
        <v>2.1221015528191502E-3</v>
      </c>
      <c r="T31" s="1">
        <f>'[1]Unit factor_selected'!M7</f>
        <v>0.40707929911635199</v>
      </c>
      <c r="U31" s="1">
        <f>'[1]Unit factor_selected'!N7</f>
        <v>3.11245041317007E-2</v>
      </c>
      <c r="V31" s="1">
        <f>'[1]Unit factor_selected'!O7</f>
        <v>5.1255735032348297E-4</v>
      </c>
      <c r="W31" s="1">
        <f>'[1]Unit factor_selected'!P7</f>
        <v>1.25929366803325</v>
      </c>
      <c r="X31" s="1">
        <f>'[1]Unit factor_selected'!Q7</f>
        <v>5.5111155694158399E-2</v>
      </c>
      <c r="Y31" s="1">
        <f>'[1]Unit factor_selected'!R7</f>
        <v>0.90929568368118796</v>
      </c>
      <c r="Z31" s="1">
        <f>'[1]Unit factor_selected'!S7</f>
        <v>0.178423359833037</v>
      </c>
      <c r="AA31" s="1">
        <f>'[1]Unit factor_selected'!T7</f>
        <v>5.8608478776845399E-2</v>
      </c>
      <c r="AB31" s="1">
        <f>'[1]Unit factor_selected'!U7</f>
        <v>4.18026934959373E-2</v>
      </c>
      <c r="AC31" s="1">
        <f>'[1]Unit factor_selected'!V7</f>
        <v>4.7473523184909002E-5</v>
      </c>
      <c r="AD31" s="1">
        <f>'[1]Unit factor_selected'!W7</f>
        <v>3.17918265661321E-3</v>
      </c>
      <c r="AE31" s="1">
        <f>'[1]Unit factor_selected'!X7</f>
        <v>2.3057770043081001E-3</v>
      </c>
      <c r="AF31" s="1">
        <f>'[1]Unit factor_selected'!Y7</f>
        <v>2.39412579924603E-3</v>
      </c>
      <c r="AG31" s="1">
        <f>'[1]Unit factor_selected'!Z7</f>
        <v>4.9749678700071796E-7</v>
      </c>
      <c r="AH31" s="1">
        <f>'[1]Unit factor_selected'!AA7</f>
        <v>3.4718863436972299E-3</v>
      </c>
      <c r="AI31" s="1">
        <f>'[1]Unit factor_selected'!AB7</f>
        <v>1.5170316760164599</v>
      </c>
      <c r="AJ31" s="1">
        <f>'[1]Unit factor_selected'!AC7</f>
        <v>1.4354375713174701E-2</v>
      </c>
      <c r="AK31" s="1"/>
      <c r="AL31" s="1">
        <f t="shared" si="22"/>
        <v>5.51123455178094E-2</v>
      </c>
      <c r="AM31" s="1">
        <f t="shared" si="22"/>
        <v>1.096444075397047</v>
      </c>
      <c r="AN31" s="1">
        <f t="shared" si="22"/>
        <v>9.4402113101357498E-5</v>
      </c>
      <c r="AO31" s="1">
        <f t="shared" si="22"/>
        <v>1.8109004248807601E-2</v>
      </c>
      <c r="AP31" s="1">
        <f t="shared" si="22"/>
        <v>1.3845798073900562E-3</v>
      </c>
      <c r="AQ31" s="1">
        <f t="shared" si="22"/>
        <v>2.2801216507235247E-5</v>
      </c>
      <c r="AR31" s="1">
        <f t="shared" si="22"/>
        <v>5.6019931336259383E-2</v>
      </c>
      <c r="AS31" s="1">
        <f t="shared" si="22"/>
        <v>2.4516308119538143E-3</v>
      </c>
      <c r="AT31" s="1">
        <f t="shared" si="22"/>
        <v>4.0450200820697058E-2</v>
      </c>
      <c r="AU31" s="1">
        <f t="shared" si="28"/>
        <v>7.9371989396579117E-3</v>
      </c>
      <c r="AV31" s="1">
        <f t="shared" si="28"/>
        <v>2.6072099305710196E-3</v>
      </c>
      <c r="AW31" s="1">
        <f t="shared" si="28"/>
        <v>1.8596012024506363E-3</v>
      </c>
      <c r="AX31" s="1">
        <f t="shared" si="28"/>
        <v>2.1118691982803653E-6</v>
      </c>
      <c r="AY31" s="1">
        <f t="shared" si="28"/>
        <v>1.4142657796973555E-4</v>
      </c>
      <c r="AZ31" s="1">
        <f t="shared" si="28"/>
        <v>1.0257295239147908E-4</v>
      </c>
      <c r="BA31" s="1">
        <f t="shared" si="28"/>
        <v>1.0650316625000967E-4</v>
      </c>
      <c r="BB31" s="1">
        <f t="shared" si="28"/>
        <v>2.2131244327875088E-8</v>
      </c>
      <c r="BC31" s="1">
        <f t="shared" si="28"/>
        <v>1.544475601826659E-4</v>
      </c>
      <c r="BD31" s="1">
        <f t="shared" si="28"/>
        <v>6.7485458303065723E-2</v>
      </c>
      <c r="BE31" s="1">
        <f t="shared" si="28"/>
        <v>6.3855728194266116E-4</v>
      </c>
      <c r="BF31" s="1"/>
      <c r="BG31" s="1">
        <f t="shared" si="23"/>
        <v>5.0556656254302543E-2</v>
      </c>
      <c r="BH31" s="1">
        <f t="shared" si="23"/>
        <v>1.0058099632867596</v>
      </c>
      <c r="BI31" s="1">
        <f t="shared" si="23"/>
        <v>8.6598658375061378E-5</v>
      </c>
      <c r="BJ31" s="1">
        <f t="shared" si="23"/>
        <v>1.6612080184807577E-2</v>
      </c>
      <c r="BK31" s="1">
        <f t="shared" si="23"/>
        <v>1.2701278583080314E-3</v>
      </c>
      <c r="BL31" s="1">
        <f t="shared" si="23"/>
        <v>2.0916425427107111E-5</v>
      </c>
      <c r="BM31" s="1">
        <f t="shared" si="23"/>
        <v>5.1389219336376926E-2</v>
      </c>
      <c r="BN31" s="1">
        <f t="shared" si="23"/>
        <v>2.2489744368138485E-3</v>
      </c>
      <c r="BO31" s="1">
        <f t="shared" si="23"/>
        <v>3.7106511782349076E-2</v>
      </c>
      <c r="BP31" s="1">
        <f t="shared" si="29"/>
        <v>7.2810952726486246E-3</v>
      </c>
      <c r="BQ31" s="1">
        <f t="shared" si="29"/>
        <v>2.3916930953353896E-3</v>
      </c>
      <c r="BR31" s="1">
        <f t="shared" si="29"/>
        <v>1.7058830989511006E-3</v>
      </c>
      <c r="BS31" s="1">
        <f t="shared" si="29"/>
        <v>1.9372981517726878E-6</v>
      </c>
      <c r="BT31" s="1">
        <f t="shared" si="29"/>
        <v>1.2973599327808897E-4</v>
      </c>
      <c r="BU31" s="1">
        <f t="shared" si="29"/>
        <v>9.4094080851071549E-5</v>
      </c>
      <c r="BV31" s="1">
        <f t="shared" si="29"/>
        <v>9.7699415902315518E-5</v>
      </c>
      <c r="BW31" s="1">
        <f t="shared" si="29"/>
        <v>2.0301834397572505E-8</v>
      </c>
      <c r="BX31" s="1">
        <f t="shared" si="29"/>
        <v>1.416806368175257E-4</v>
      </c>
      <c r="BY31" s="1">
        <f t="shared" si="29"/>
        <v>6.1906984461215404E-2</v>
      </c>
      <c r="BZ31" s="1">
        <f t="shared" si="29"/>
        <v>5.8577294612555749E-4</v>
      </c>
      <c r="CA31" s="1"/>
      <c r="CB31" s="1">
        <f t="shared" si="24"/>
        <v>7.4137553044560739E-2</v>
      </c>
      <c r="CC31" s="1">
        <f t="shared" si="24"/>
        <v>1.4749450424655766</v>
      </c>
      <c r="CD31" s="1">
        <f t="shared" si="24"/>
        <v>1.2699045199063229E-4</v>
      </c>
      <c r="CE31" s="1">
        <f t="shared" si="24"/>
        <v>2.4360372444070733E-2</v>
      </c>
      <c r="CF31" s="1">
        <f t="shared" si="24"/>
        <v>1.8625474555721299E-3</v>
      </c>
      <c r="CG31" s="1">
        <f t="shared" si="24"/>
        <v>3.0672372630909175E-5</v>
      </c>
      <c r="CH31" s="1">
        <f t="shared" si="24"/>
        <v>7.5358444500470259E-2</v>
      </c>
      <c r="CI31" s="1">
        <f t="shared" si="24"/>
        <v>3.297952712032023E-3</v>
      </c>
      <c r="CJ31" s="1">
        <f t="shared" si="24"/>
        <v>5.4413922703371122E-2</v>
      </c>
      <c r="CK31" s="1">
        <f t="shared" si="30"/>
        <v>1.0677181344495044E-2</v>
      </c>
      <c r="CL31" s="1">
        <f t="shared" si="30"/>
        <v>3.5072389445583055E-3</v>
      </c>
      <c r="CM31" s="1">
        <f t="shared" si="30"/>
        <v>2.501549906705783E-3</v>
      </c>
      <c r="CN31" s="1">
        <f t="shared" si="30"/>
        <v>2.840902763974902E-6</v>
      </c>
      <c r="CO31" s="1">
        <f t="shared" si="30"/>
        <v>1.9024812549039071E-4</v>
      </c>
      <c r="CP31" s="1">
        <f t="shared" si="30"/>
        <v>1.3798192813991393E-4</v>
      </c>
      <c r="CQ31" s="1">
        <f t="shared" si="30"/>
        <v>1.4326888219123662E-4</v>
      </c>
      <c r="CR31" s="1">
        <f t="shared" si="30"/>
        <v>2.9771120878347803E-8</v>
      </c>
      <c r="CS31" s="1">
        <f t="shared" si="30"/>
        <v>2.0776405137656908E-4</v>
      </c>
      <c r="CT31" s="1">
        <f t="shared" si="30"/>
        <v>9.0781959970534259E-2</v>
      </c>
      <c r="CU31" s="1">
        <f t="shared" si="30"/>
        <v>8.5899218981192577E-4</v>
      </c>
      <c r="CW31" s="12">
        <f t="shared" si="25"/>
        <v>0.10909200459684959</v>
      </c>
      <c r="CX31" s="12">
        <f t="shared" si="25"/>
        <v>2.170353683726824</v>
      </c>
      <c r="CY31" s="12">
        <f t="shared" si="25"/>
        <v>1.8686404397500503E-4</v>
      </c>
      <c r="CZ31" s="12">
        <f t="shared" si="25"/>
        <v>3.5845826487586073E-2</v>
      </c>
      <c r="DA31" s="12">
        <f t="shared" si="25"/>
        <v>2.7407032905846997E-3</v>
      </c>
      <c r="DB31" s="12">
        <f t="shared" si="25"/>
        <v>4.5133815167007622E-5</v>
      </c>
      <c r="DC31" s="12">
        <f t="shared" si="25"/>
        <v>0.11088852324159475</v>
      </c>
      <c r="DD31" s="12">
        <f t="shared" si="25"/>
        <v>4.8528749283772874E-3</v>
      </c>
      <c r="DE31" s="12">
        <f t="shared" si="25"/>
        <v>8.0069056259799196E-2</v>
      </c>
      <c r="DF31" s="12">
        <f t="shared" si="31"/>
        <v>1.5711270044412504E-2</v>
      </c>
      <c r="DG31" s="12">
        <f t="shared" si="31"/>
        <v>5.1608356541257023E-3</v>
      </c>
      <c r="DH31" s="12">
        <f t="shared" si="31"/>
        <v>3.6809832900415347E-3</v>
      </c>
      <c r="DI31" s="12">
        <f t="shared" si="31"/>
        <v>4.1803345896845818E-6</v>
      </c>
      <c r="DJ31" s="12">
        <f t="shared" si="31"/>
        <v>2.7994651196627839E-4</v>
      </c>
      <c r="DK31" s="12">
        <f t="shared" si="31"/>
        <v>2.0303779286961557E-4</v>
      </c>
      <c r="DL31" s="12">
        <f t="shared" si="31"/>
        <v>2.1081744558250673E-4</v>
      </c>
      <c r="DM31" s="12">
        <f t="shared" si="31"/>
        <v>4.3807640289422319E-8</v>
      </c>
      <c r="DN31" s="12">
        <f t="shared" si="31"/>
        <v>3.0572086502787089E-4</v>
      </c>
      <c r="DO31" s="12">
        <f t="shared" si="31"/>
        <v>0.13358393402145255</v>
      </c>
      <c r="DP31" s="12">
        <f t="shared" si="31"/>
        <v>1.2639907317051071E-3</v>
      </c>
      <c r="DR31" s="12">
        <f t="shared" si="26"/>
        <v>0.10107006811742637</v>
      </c>
      <c r="DS31" s="12">
        <f t="shared" si="26"/>
        <v>2.0107595919959111</v>
      </c>
      <c r="DT31" s="12">
        <f t="shared" si="26"/>
        <v>1.7312324329400876E-4</v>
      </c>
      <c r="DU31" s="12">
        <f t="shared" si="26"/>
        <v>3.3209950978665907E-2</v>
      </c>
      <c r="DV31" s="12">
        <f t="shared" si="26"/>
        <v>2.5391692937783783E-3</v>
      </c>
      <c r="DW31" s="12">
        <f t="shared" si="26"/>
        <v>4.1814959677260582E-5</v>
      </c>
      <c r="DX31" s="12">
        <f t="shared" si="26"/>
        <v>0.10273448213630546</v>
      </c>
      <c r="DY31" s="12">
        <f t="shared" si="26"/>
        <v>4.4960251797463748E-3</v>
      </c>
      <c r="DZ31" s="12">
        <f t="shared" si="26"/>
        <v>7.4181283955521427E-2</v>
      </c>
      <c r="EA31" s="12">
        <f t="shared" si="32"/>
        <v>1.4555962551685566E-2</v>
      </c>
      <c r="EB31" s="12">
        <f t="shared" si="32"/>
        <v>4.7813404202528571E-3</v>
      </c>
      <c r="EC31" s="12">
        <f t="shared" si="32"/>
        <v>3.410307045309808E-3</v>
      </c>
      <c r="ED31" s="12">
        <f t="shared" si="32"/>
        <v>3.8729392066305075E-6</v>
      </c>
      <c r="EE31" s="12">
        <f t="shared" si="32"/>
        <v>2.5936101493623823E-4</v>
      </c>
      <c r="EF31" s="12">
        <f t="shared" si="32"/>
        <v>1.8810767692444225E-4</v>
      </c>
      <c r="EG31" s="12">
        <f t="shared" si="32"/>
        <v>1.9531526314973504E-4</v>
      </c>
      <c r="EH31" s="12">
        <f t="shared" si="32"/>
        <v>4.0586303317809684E-8</v>
      </c>
      <c r="EI31" s="12">
        <f t="shared" si="32"/>
        <v>2.8324008498582256E-4</v>
      </c>
      <c r="EJ31" s="12">
        <f t="shared" si="32"/>
        <v>0.12376101585846097</v>
      </c>
      <c r="EK31" s="12">
        <f t="shared" si="32"/>
        <v>1.17104484261095E-3</v>
      </c>
      <c r="EM31" s="12">
        <f t="shared" si="27"/>
        <v>0.173301447252243</v>
      </c>
      <c r="EN31" s="12">
        <f t="shared" si="27"/>
        <v>3.4477818592578822</v>
      </c>
      <c r="EO31" s="12">
        <f t="shared" si="27"/>
        <v>2.9684860389127314E-4</v>
      </c>
      <c r="EP31" s="12">
        <f t="shared" si="27"/>
        <v>5.6943986236282343E-2</v>
      </c>
      <c r="EQ31" s="12">
        <f t="shared" si="27"/>
        <v>4.3538282067742797E-3</v>
      </c>
      <c r="ER31" s="12">
        <f t="shared" si="27"/>
        <v>7.1698705302583986E-5</v>
      </c>
      <c r="ES31" s="12">
        <f t="shared" si="27"/>
        <v>0.17615536200337925</v>
      </c>
      <c r="ET31" s="12">
        <f t="shared" si="27"/>
        <v>7.7091831938543012E-3</v>
      </c>
      <c r="EU31" s="12">
        <f t="shared" si="27"/>
        <v>0.12719615320319441</v>
      </c>
      <c r="EV31" s="12">
        <f t="shared" si="33"/>
        <v>2.495861953338906E-2</v>
      </c>
      <c r="EW31" s="12">
        <f t="shared" si="33"/>
        <v>8.1984036428347819E-3</v>
      </c>
      <c r="EX31" s="12">
        <f t="shared" si="33"/>
        <v>5.8475388167350904E-3</v>
      </c>
      <c r="EY31" s="12">
        <f t="shared" si="33"/>
        <v>6.6407986274355319E-6</v>
      </c>
      <c r="EZ31" s="12">
        <f t="shared" si="33"/>
        <v>4.4471761112339534E-4</v>
      </c>
      <c r="FA31" s="12">
        <f t="shared" si="33"/>
        <v>3.2254190837576434E-4</v>
      </c>
      <c r="FB31" s="12">
        <f t="shared" si="33"/>
        <v>3.3490051411636153E-4</v>
      </c>
      <c r="FC31" s="12">
        <f t="shared" si="33"/>
        <v>6.9591969557426227E-8</v>
      </c>
      <c r="FD31" s="12">
        <f t="shared" si="33"/>
        <v>4.8566224958769989E-4</v>
      </c>
      <c r="FE31" s="12">
        <f t="shared" si="33"/>
        <v>0.21220885234548539</v>
      </c>
      <c r="FF31" s="12">
        <f t="shared" si="33"/>
        <v>2.0079512144581357E-3</v>
      </c>
      <c r="FH31" s="12">
        <f>IFERROR(AL31*[1]Figure!$C$8+BG31*[1]Figure!$D$8+CB31*[1]Figure!$E$8,0)</f>
        <v>5.1686813853519982E-2</v>
      </c>
      <c r="FI31" s="12">
        <f>IFERROR(AM31*[1]Figure!$C$8+BH31*[1]Figure!$D$8+CC31*[1]Figure!$E$8,0)</f>
        <v>1.0282941198270847</v>
      </c>
      <c r="FJ31" s="12">
        <f>IFERROR(AN31*[1]Figure!$C$8+BI31*[1]Figure!$D$8+CD31*[1]Figure!$E$8,0)</f>
        <v>8.8534508945406045E-5</v>
      </c>
      <c r="FK31" s="12">
        <f>IFERROR(AO31*[1]Figure!$C$8+BJ31*[1]Figure!$D$8+CE31*[1]Figure!$E$8,0)</f>
        <v>1.6983431260029686E-2</v>
      </c>
      <c r="FL31" s="12">
        <f>IFERROR(AP31*[1]Figure!$C$8+BK31*[1]Figure!$D$8+CF31*[1]Figure!$E$8,0)</f>
        <v>1.2985206508183637E-3</v>
      </c>
      <c r="FM31" s="12">
        <f>IFERROR(AQ31*[1]Figure!$C$8+BL31*[1]Figure!$D$8+CG31*[1]Figure!$E$8,0)</f>
        <v>2.1383997036788046E-5</v>
      </c>
      <c r="FN31" s="12">
        <f>IFERROR(AR31*[1]Figure!$C$8+BM31*[1]Figure!$D$8+CH31*[1]Figure!$E$8,0)</f>
        <v>5.2537988283016188E-2</v>
      </c>
      <c r="FO31" s="12">
        <f>IFERROR(AS31*[1]Figure!$C$8+BN31*[1]Figure!$D$8+CI31*[1]Figure!$E$8,0)</f>
        <v>2.2992486388383276E-3</v>
      </c>
      <c r="FP31" s="12">
        <f>IFERROR(AT31*[1]Figure!$C$8+BO31*[1]Figure!$D$8+CJ31*[1]Figure!$E$8,0)</f>
        <v>3.7936001099449716E-2</v>
      </c>
      <c r="FQ31" s="12">
        <f>IFERROR(AU31*[1]Figure!$C$8+BP31*[1]Figure!$D$8+CK31*[1]Figure!$E$8,0)</f>
        <v>7.4438589077992336E-3</v>
      </c>
      <c r="FR31" s="12">
        <f>IFERROR(AV31*[1]Figure!$C$8+BQ31*[1]Figure!$D$8+CL31*[1]Figure!$E$8,0)</f>
        <v>2.4451576700709695E-3</v>
      </c>
      <c r="FS31" s="12">
        <f>IFERROR(AW31*[1]Figure!$C$8+BR31*[1]Figure!$D$8+CM31*[1]Figure!$E$8,0)</f>
        <v>1.7440168856864943E-3</v>
      </c>
      <c r="FT31" s="12">
        <f>IFERROR(AX31*[1]Figure!$C$8+BS31*[1]Figure!$D$8+CN31*[1]Figure!$E$8,0)</f>
        <v>1.9806050551636628E-6</v>
      </c>
      <c r="FU31" s="12">
        <f>IFERROR(AY31*[1]Figure!$C$8+BT31*[1]Figure!$D$8+CO31*[1]Figure!$E$8,0)</f>
        <v>1.3263614786817378E-4</v>
      </c>
      <c r="FV31" s="12">
        <f>IFERROR(AZ31*[1]Figure!$C$8+BU31*[1]Figure!$D$8+CP31*[1]Figure!$E$8,0)</f>
        <v>9.6197486186668061E-5</v>
      </c>
      <c r="FW31" s="12">
        <f>IFERROR(BA31*[1]Figure!$C$8+BV31*[1]Figure!$D$8+CQ31*[1]Figure!$E$8,0)</f>
        <v>9.9883415903536131E-5</v>
      </c>
      <c r="FX31" s="12">
        <f>IFERROR(BB31*[1]Figure!$C$8+BW31*[1]Figure!$D$8+CR31*[1]Figure!$E$8,0)</f>
        <v>2.0755667267908309E-8</v>
      </c>
      <c r="FY31" s="12">
        <f>IFERROR(BC31*[1]Figure!$C$8+BX31*[1]Figure!$D$8+CS31*[1]Figure!$E$8,0)</f>
        <v>1.4484780530184702E-4</v>
      </c>
      <c r="FZ31" s="12">
        <f>IFERROR(BD31*[1]Figure!$C$8+BY31*[1]Figure!$D$8+CT31*[1]Figure!$E$8,0)</f>
        <v>6.3290870463912116E-2</v>
      </c>
      <c r="GA31" s="12">
        <f>IFERROR(BE31*[1]Figure!$C$8+BZ31*[1]Figure!$D$8+CU31*[1]Figure!$E$8,0)</f>
        <v>5.9886747799391951E-4</v>
      </c>
      <c r="GC31" s="12">
        <f>IFERROR(CW31*[1]Figure!$F$8+DR31*[1]Figure!$G$8+EM31*[1]Figure!$H$8,0)</f>
        <v>0.10394911408160243</v>
      </c>
      <c r="GD31" s="12">
        <f>IFERROR(CX31*[1]Figure!$F$8+DS31*[1]Figure!$G$8+EN31*[1]Figure!$H$8,0)</f>
        <v>2.0680373735992461</v>
      </c>
      <c r="GE31" s="12">
        <f>IFERROR(CY31*[1]Figure!$F$8+DT31*[1]Figure!$G$8+EO31*[1]Figure!$H$8,0)</f>
        <v>1.7805477034444665E-4</v>
      </c>
      <c r="GF31" s="12">
        <f>IFERROR(CZ31*[1]Figure!$F$8+DU31*[1]Figure!$G$8+EP31*[1]Figure!$H$8,0)</f>
        <v>3.415595781448328E-2</v>
      </c>
      <c r="GG31" s="12">
        <f>IFERROR(DA31*[1]Figure!$F$8+DV31*[1]Figure!$G$8+EQ31*[1]Figure!$H$8,0)</f>
        <v>2.6114991659529868E-3</v>
      </c>
      <c r="GH31" s="12">
        <f>IFERROR(DB31*[1]Figure!$F$8+DW31*[1]Figure!$G$8+ER31*[1]Figure!$H$8,0)</f>
        <v>4.3006085726182725E-5</v>
      </c>
      <c r="GI31" s="12">
        <f>IFERROR(DC31*[1]Figure!$F$8+DX31*[1]Figure!$G$8+ES31*[1]Figure!$H$8,0)</f>
        <v>0.10566094000544039</v>
      </c>
      <c r="GJ31" s="12">
        <f>IFERROR(DD31*[1]Figure!$F$8+DY31*[1]Figure!$G$8+ET31*[1]Figure!$H$8,0)</f>
        <v>4.624097351752272E-3</v>
      </c>
      <c r="GK31" s="12">
        <f>IFERROR(DE31*[1]Figure!$F$8+DZ31*[1]Figure!$G$8+EU31*[1]Figure!$H$8,0)</f>
        <v>7.6294385590531782E-2</v>
      </c>
      <c r="GL31" s="12">
        <f>IFERROR(DF31*[1]Figure!$F$8+EA31*[1]Figure!$G$8+EV31*[1]Figure!$H$8,0)</f>
        <v>1.4970598516810662E-2</v>
      </c>
      <c r="GM31" s="12">
        <f>IFERROR(DG31*[1]Figure!$F$8+EB31*[1]Figure!$G$8+EW31*[1]Figure!$H$8,0)</f>
        <v>4.917539980584482E-3</v>
      </c>
      <c r="GN31" s="12">
        <f>IFERROR(DH31*[1]Figure!$F$8+EC31*[1]Figure!$G$8+EX31*[1]Figure!$H$8,0)</f>
        <v>3.5074518372178636E-3</v>
      </c>
      <c r="GO31" s="12">
        <f>IFERROR(DI31*[1]Figure!$F$8+ED31*[1]Figure!$G$8+EY31*[1]Figure!$H$8,0)</f>
        <v>3.9832623735189866E-6</v>
      </c>
      <c r="GP31" s="12">
        <f>IFERROR(DJ31*[1]Figure!$F$8+EE31*[1]Figure!$G$8+EZ31*[1]Figure!$H$8,0)</f>
        <v>2.6674908043599851E-4</v>
      </c>
      <c r="GQ31" s="12">
        <f>IFERROR(DK31*[1]Figure!$F$8+EF31*[1]Figure!$G$8+FA31*[1]Figure!$H$8,0)</f>
        <v>1.9346604521455399E-4</v>
      </c>
      <c r="GR31" s="12">
        <f>IFERROR(DL31*[1]Figure!$F$8+EG31*[1]Figure!$G$8+FB31*[1]Figure!$H$8,0)</f>
        <v>2.0087894417407064E-4</v>
      </c>
      <c r="GS31" s="12">
        <f>IFERROR(DM31*[1]Figure!$F$8+EH31*[1]Figure!$G$8+FC31*[1]Figure!$H$8,0)</f>
        <v>4.1742430299263836E-8</v>
      </c>
      <c r="GT31" s="12">
        <f>IFERROR(DN31*[1]Figure!$F$8+EI31*[1]Figure!$G$8+FD31*[1]Figure!$H$8,0)</f>
        <v>2.9130836117045801E-4</v>
      </c>
      <c r="GU31" s="12">
        <f>IFERROR(DO31*[1]Figure!$F$8+EJ31*[1]Figure!$G$8+FE31*[1]Figure!$H$8,0)</f>
        <v>0.1272864280785819</v>
      </c>
      <c r="GV31" s="12">
        <f>IFERROR(DP31*[1]Figure!$F$8+EK31*[1]Figure!$G$8+FF31*[1]Figure!$H$8,0)</f>
        <v>1.204402808928645E-3</v>
      </c>
      <c r="GX31" s="12">
        <f>IFERROR(FH31*[1]Figure!$F$10+GC31*[1]Figure!$F$11,0)</f>
        <v>5.4753111286160207E-2</v>
      </c>
      <c r="GY31" s="12">
        <f>IFERROR(FI31*[1]Figure!$F$10+GD31*[1]Figure!$F$11,0)</f>
        <v>1.0892972149019826</v>
      </c>
      <c r="GZ31" s="12">
        <f>IFERROR(FJ31*[1]Figure!$F$10+GE31*[1]Figure!$F$11,0)</f>
        <v>9.3786779635735582E-5</v>
      </c>
      <c r="HA31" s="12">
        <f>IFERROR(FK31*[1]Figure!$F$10+GF31*[1]Figure!$F$11,0)</f>
        <v>1.7990965828084789E-2</v>
      </c>
      <c r="HB31" s="12">
        <f>IFERROR(FL31*[1]Figure!$F$10+GG31*[1]Figure!$F$11,0)</f>
        <v>1.3755548156465271E-3</v>
      </c>
      <c r="HC31" s="12">
        <f>IFERROR(FM31*[1]Figure!$F$10+GH31*[1]Figure!$F$11,0)</f>
        <v>2.2652593228445617E-5</v>
      </c>
      <c r="HD31" s="12">
        <f>IFERROR(FN31*[1]Figure!$F$10+GI31*[1]Figure!$F$11,0)</f>
        <v>5.5654781263230493E-2</v>
      </c>
      <c r="HE31" s="12">
        <f>IFERROR(FO31*[1]Figure!$F$10+GJ31*[1]Figure!$F$11,0)</f>
        <v>2.4356505501314405E-3</v>
      </c>
      <c r="HF31" s="12">
        <f>IFERROR(FP31*[1]Figure!$F$10+GK31*[1]Figure!$F$11,0)</f>
        <v>4.0186537630982462E-2</v>
      </c>
      <c r="HG31" s="12">
        <f>IFERROR(FQ31*[1]Figure!$F$10+GL31*[1]Figure!$F$11,0)</f>
        <v>7.885462553994315E-3</v>
      </c>
      <c r="HH31" s="12">
        <f>IFERROR(FR31*[1]Figure!$F$10+GM31*[1]Figure!$F$11,0)</f>
        <v>2.5902155702810163E-3</v>
      </c>
      <c r="HI31" s="12">
        <f>IFERROR(FS31*[1]Figure!$F$10+GN31*[1]Figure!$F$11,0)</f>
        <v>1.8474799181383875E-3</v>
      </c>
      <c r="HJ31" s="12">
        <f>IFERROR(FT31*[1]Figure!$F$10+GO31*[1]Figure!$F$11,0)</f>
        <v>2.0981035764099865E-6</v>
      </c>
      <c r="HK31" s="12">
        <f>IFERROR(FU31*[1]Figure!$F$10+GP31*[1]Figure!$F$11,0)</f>
        <v>1.4050472883422172E-4</v>
      </c>
      <c r="HL31" s="12">
        <f>IFERROR(FV31*[1]Figure!$F$10+GQ31*[1]Figure!$F$11,0)</f>
        <v>1.0190435962167156E-4</v>
      </c>
      <c r="HM31" s="12">
        <f>IFERROR(FW31*[1]Figure!$F$10+GR31*[1]Figure!$F$11,0)</f>
        <v>1.0580895549311737E-4</v>
      </c>
      <c r="HN31" s="12">
        <f>IFERROR(FX31*[1]Figure!$F$10+GS31*[1]Figure!$F$11,0)</f>
        <v>2.1986988073185377E-8</v>
      </c>
      <c r="HO31" s="12">
        <f>IFERROR(FY31*[1]Figure!$F$10+GT31*[1]Figure!$F$11,0)</f>
        <v>1.5344083745854627E-4</v>
      </c>
      <c r="HP31" s="12">
        <f>IFERROR(FZ31*[1]Figure!$F$10+GU31*[1]Figure!$F$11,0)</f>
        <v>6.7045573436377154E-2</v>
      </c>
      <c r="HQ31" s="12">
        <f>IFERROR(GA31*[1]Figure!$F$10+GV31*[1]Figure!$F$11,0)</f>
        <v>6.343950269635379E-4</v>
      </c>
    </row>
    <row r="32" spans="1:225" x14ac:dyDescent="0.2">
      <c r="A32" s="1"/>
      <c r="B32" s="4"/>
      <c r="C32" s="1" t="s">
        <v>61</v>
      </c>
      <c r="D32" s="1" t="s">
        <v>54</v>
      </c>
      <c r="E32" s="2">
        <v>1</v>
      </c>
      <c r="F32" s="1"/>
      <c r="G32" s="5">
        <f>'[1]LIB Maf LCI'!AQ65</f>
        <v>22.79916927758395</v>
      </c>
      <c r="H32" s="5">
        <f>'[1]LIB Maf LCI'!AR65</f>
        <v>22.141465891202568</v>
      </c>
      <c r="I32" s="5">
        <f>'[1]LIB Maf LCI'!AS65</f>
        <v>31.592998845526076</v>
      </c>
      <c r="J32" s="5">
        <f>'[1]LIB Maf LCI'!AT65</f>
        <v>53.456355276621203</v>
      </c>
      <c r="K32" s="5">
        <f>'[1]LIB Maf LCI'!AU65</f>
        <v>45.601073442362321</v>
      </c>
      <c r="L32" s="5">
        <f>'[1]LIB Maf LCI'!AV65</f>
        <v>46.931208336525927</v>
      </c>
      <c r="M32" s="1" t="s">
        <v>55</v>
      </c>
      <c r="N32" s="1" t="str">
        <f>'[1]Unit factor_selected'!D8</f>
        <v>market for glass fibre | glass fibre | Cutoff</v>
      </c>
      <c r="O32" s="1">
        <v>1</v>
      </c>
      <c r="P32" s="1" t="s">
        <v>56</v>
      </c>
      <c r="Q32" s="1">
        <f>'[1]Unit factor_selected'!J8</f>
        <v>2.4061992296112802</v>
      </c>
      <c r="R32" s="1">
        <f>'[1]Unit factor_selected'!K8</f>
        <v>37.736841429667599</v>
      </c>
      <c r="S32" s="1">
        <f>'[1]Unit factor_selected'!L8</f>
        <v>4.9937702544223198E-3</v>
      </c>
      <c r="T32" s="1">
        <f>'[1]Unit factor_selected'!M8</f>
        <v>0.68653994782114702</v>
      </c>
      <c r="U32" s="1">
        <f>'[1]Unit factor_selected'!N8</f>
        <v>0.11175678383681401</v>
      </c>
      <c r="V32" s="1">
        <f>'[1]Unit factor_selected'!O8</f>
        <v>6.9502212930101597E-4</v>
      </c>
      <c r="W32" s="1">
        <f>'[1]Unit factor_selected'!P8</f>
        <v>2.4518399932435502</v>
      </c>
      <c r="X32" s="1">
        <f>'[1]Unit factor_selected'!Q8</f>
        <v>0.13997999447500101</v>
      </c>
      <c r="Y32" s="1">
        <f>'[1]Unit factor_selected'!R8</f>
        <v>5.1496286584642297</v>
      </c>
      <c r="Z32" s="1">
        <f>'[1]Unit factor_selected'!S8</f>
        <v>0.20612876566090699</v>
      </c>
      <c r="AA32" s="1">
        <f>'[1]Unit factor_selected'!T8</f>
        <v>2.83394362084818E-2</v>
      </c>
      <c r="AB32" s="1">
        <f>'[1]Unit factor_selected'!U8</f>
        <v>0.15464445069225699</v>
      </c>
      <c r="AC32" s="1">
        <f>'[1]Unit factor_selected'!V8</f>
        <v>7.7389123794226295E-5</v>
      </c>
      <c r="AD32" s="1">
        <f>'[1]Unit factor_selected'!W8</f>
        <v>1.3233178736770299E-2</v>
      </c>
      <c r="AE32" s="1">
        <f>'[1]Unit factor_selected'!X8</f>
        <v>9.0527065919078203E-3</v>
      </c>
      <c r="AF32" s="1">
        <f>'[1]Unit factor_selected'!Y8</f>
        <v>9.1815471662020504E-3</v>
      </c>
      <c r="AG32" s="1">
        <f>'[1]Unit factor_selected'!Z8</f>
        <v>3.4560415317334098E-6</v>
      </c>
      <c r="AH32" s="1">
        <f>'[1]Unit factor_selected'!AA8</f>
        <v>1.1665175807251901E-2</v>
      </c>
      <c r="AI32" s="1">
        <f>'[1]Unit factor_selected'!AB8</f>
        <v>20.210369506260001</v>
      </c>
      <c r="AJ32" s="1">
        <f>'[1]Unit factor_selected'!AC8</f>
        <v>1.8470711457731999E-2</v>
      </c>
      <c r="AK32" s="1"/>
      <c r="AL32" s="1">
        <f t="shared" si="22"/>
        <v>5.485934355149967E-2</v>
      </c>
      <c r="AM32" s="1">
        <f t="shared" si="22"/>
        <v>0.86036863575633471</v>
      </c>
      <c r="AN32" s="1">
        <f t="shared" si="22"/>
        <v>1.1385381336393794E-4</v>
      </c>
      <c r="AO32" s="1">
        <f t="shared" si="22"/>
        <v>1.5652540486197984E-2</v>
      </c>
      <c r="AP32" s="1">
        <f t="shared" si="22"/>
        <v>2.5479618326138802E-3</v>
      </c>
      <c r="AQ32" s="1">
        <f t="shared" si="22"/>
        <v>1.5845927177600702E-5</v>
      </c>
      <c r="AR32" s="1">
        <f t="shared" si="22"/>
        <v>5.589991504750999E-2</v>
      </c>
      <c r="AS32" s="1">
        <f t="shared" si="22"/>
        <v>3.191427589510814E-3</v>
      </c>
      <c r="AT32" s="1">
        <f t="shared" si="22"/>
        <v>0.11740725550102352</v>
      </c>
      <c r="AU32" s="1">
        <f t="shared" si="28"/>
        <v>4.6995646212824524E-3</v>
      </c>
      <c r="AV32" s="1">
        <f t="shared" si="28"/>
        <v>6.4611560334846847E-4</v>
      </c>
      <c r="AW32" s="1">
        <f t="shared" si="28"/>
        <v>3.5257650091717516E-3</v>
      </c>
      <c r="AX32" s="1">
        <f t="shared" si="28"/>
        <v>1.7644077336284652E-6</v>
      </c>
      <c r="AY32" s="1">
        <f t="shared" si="28"/>
        <v>3.0170548210015058E-4</v>
      </c>
      <c r="AZ32" s="1">
        <f t="shared" si="28"/>
        <v>2.0639419000920649E-4</v>
      </c>
      <c r="BA32" s="1">
        <f t="shared" si="28"/>
        <v>2.0933164807236177E-4</v>
      </c>
      <c r="BB32" s="1">
        <f t="shared" si="28"/>
        <v>7.8794875912350538E-8</v>
      </c>
      <c r="BC32" s="1">
        <f t="shared" si="28"/>
        <v>2.6595631788231311E-4</v>
      </c>
      <c r="BD32" s="1">
        <f t="shared" si="28"/>
        <v>0.46077963553574253</v>
      </c>
      <c r="BE32" s="1">
        <f t="shared" si="28"/>
        <v>4.2111687720224126E-4</v>
      </c>
      <c r="BF32" s="1"/>
      <c r="BG32" s="1">
        <f t="shared" si="23"/>
        <v>5.3276778169876061E-2</v>
      </c>
      <c r="BH32" s="1">
        <f t="shared" si="23"/>
        <v>0.83554898735670513</v>
      </c>
      <c r="BI32" s="1">
        <f t="shared" si="23"/>
        <v>1.1056939375679376E-4</v>
      </c>
      <c r="BJ32" s="1">
        <f t="shared" si="23"/>
        <v>1.5201000837629918E-2</v>
      </c>
      <c r="BK32" s="1">
        <f t="shared" si="23"/>
        <v>2.4744590174333157E-3</v>
      </c>
      <c r="BL32" s="1">
        <f t="shared" si="23"/>
        <v>1.5388808769549425E-5</v>
      </c>
      <c r="BM32" s="1">
        <f t="shared" si="23"/>
        <v>5.4287331581088401E-2</v>
      </c>
      <c r="BN32" s="1">
        <f t="shared" si="23"/>
        <v>3.0993622731189589E-3</v>
      </c>
      <c r="BO32" s="1">
        <f t="shared" si="23"/>
        <v>0.11402032729374499</v>
      </c>
      <c r="BP32" s="1">
        <f t="shared" si="29"/>
        <v>4.5639930340766596E-3</v>
      </c>
      <c r="BQ32" s="1">
        <f t="shared" si="29"/>
        <v>6.2747666018601086E-4</v>
      </c>
      <c r="BR32" s="1">
        <f t="shared" si="29"/>
        <v>3.4240548302663658E-3</v>
      </c>
      <c r="BS32" s="1">
        <f t="shared" si="29"/>
        <v>1.7135086448399147E-6</v>
      </c>
      <c r="BT32" s="1">
        <f t="shared" si="29"/>
        <v>2.9300197563238666E-4</v>
      </c>
      <c r="BU32" s="1">
        <f t="shared" si="29"/>
        <v>2.0044019422779164E-4</v>
      </c>
      <c r="BV32" s="1">
        <f t="shared" si="29"/>
        <v>2.032929134089303E-4</v>
      </c>
      <c r="BW32" s="1">
        <f t="shared" si="29"/>
        <v>7.6521825693454772E-8</v>
      </c>
      <c r="BX32" s="1">
        <f t="shared" si="29"/>
        <v>2.5828409225114933E-4</v>
      </c>
      <c r="BY32" s="1">
        <f t="shared" si="29"/>
        <v>0.44748720707145634</v>
      </c>
      <c r="BZ32" s="1">
        <f t="shared" si="29"/>
        <v>4.0896862772761756E-4</v>
      </c>
      <c r="CA32" s="1"/>
      <c r="CB32" s="1">
        <f t="shared" si="24"/>
        <v>7.6019049483214904E-2</v>
      </c>
      <c r="CC32" s="1">
        <f t="shared" si="24"/>
        <v>1.1922199877212891</v>
      </c>
      <c r="CD32" s="1">
        <f t="shared" si="24"/>
        <v>1.5776817788278681E-4</v>
      </c>
      <c r="CE32" s="1">
        <f t="shared" si="24"/>
        <v>2.1689855778921029E-2</v>
      </c>
      <c r="CF32" s="1">
        <f t="shared" si="24"/>
        <v>3.5307319427361722E-3</v>
      </c>
      <c r="CG32" s="1">
        <f t="shared" si="24"/>
        <v>2.1957833328622074E-5</v>
      </c>
      <c r="CH32" s="1">
        <f t="shared" si="24"/>
        <v>7.7460978075958142E-2</v>
      </c>
      <c r="CI32" s="1">
        <f t="shared" si="24"/>
        <v>4.4223878038454536E-3</v>
      </c>
      <c r="CJ32" s="1">
        <f t="shared" si="24"/>
        <v>0.1626922122617484</v>
      </c>
      <c r="CK32" s="1">
        <f t="shared" si="30"/>
        <v>6.5122258555547494E-3</v>
      </c>
      <c r="CL32" s="1">
        <f t="shared" si="30"/>
        <v>8.9532777541742538E-4</v>
      </c>
      <c r="CM32" s="1">
        <f t="shared" si="30"/>
        <v>4.8856819521874897E-3</v>
      </c>
      <c r="CN32" s="1">
        <f t="shared" si="30"/>
        <v>2.4449544986872658E-6</v>
      </c>
      <c r="CO32" s="1">
        <f t="shared" si="30"/>
        <v>4.1807580055342429E-4</v>
      </c>
      <c r="CP32" s="1">
        <f t="shared" si="30"/>
        <v>2.8600214890703009E-4</v>
      </c>
      <c r="CQ32" s="1">
        <f t="shared" si="30"/>
        <v>2.9007260902196458E-4</v>
      </c>
      <c r="CR32" s="1">
        <f t="shared" si="30"/>
        <v>1.0918671612214379E-7</v>
      </c>
      <c r="CS32" s="1">
        <f t="shared" si="30"/>
        <v>3.6853788581136799E-4</v>
      </c>
      <c r="CT32" s="1">
        <f t="shared" si="30"/>
        <v>0.6385061804789276</v>
      </c>
      <c r="CU32" s="1">
        <f t="shared" si="30"/>
        <v>5.8354516576017228E-4</v>
      </c>
      <c r="CW32" s="12">
        <f t="shared" si="25"/>
        <v>0.12862664088443282</v>
      </c>
      <c r="CX32" s="12">
        <f t="shared" si="25"/>
        <v>2.017274002481829</v>
      </c>
      <c r="CY32" s="12">
        <f t="shared" si="25"/>
        <v>2.6694875689022257E-4</v>
      </c>
      <c r="CZ32" s="12">
        <f t="shared" si="25"/>
        <v>3.6699923362320218E-2</v>
      </c>
      <c r="DA32" s="12">
        <f t="shared" si="25"/>
        <v>5.9741103413532871E-3</v>
      </c>
      <c r="DB32" s="12">
        <f t="shared" si="25"/>
        <v>3.7153349869028871E-5</v>
      </c>
      <c r="DC32" s="12">
        <f t="shared" si="25"/>
        <v>0.13106642976025576</v>
      </c>
      <c r="DD32" s="12">
        <f t="shared" si="25"/>
        <v>7.482820316275127E-3</v>
      </c>
      <c r="DE32" s="12">
        <f t="shared" si="25"/>
        <v>0.27528037910953407</v>
      </c>
      <c r="DF32" s="12">
        <f t="shared" si="31"/>
        <v>1.1018892529900841E-2</v>
      </c>
      <c r="DG32" s="12">
        <f t="shared" si="31"/>
        <v>1.5149229702997461E-3</v>
      </c>
      <c r="DH32" s="12">
        <f t="shared" si="31"/>
        <v>8.2667286977632197E-3</v>
      </c>
      <c r="DI32" s="12">
        <f t="shared" si="31"/>
        <v>4.1369404960905805E-6</v>
      </c>
      <c r="DJ32" s="12">
        <f t="shared" si="31"/>
        <v>7.0739750399182247E-4</v>
      </c>
      <c r="DK32" s="12">
        <f t="shared" si="31"/>
        <v>4.8392469979203513E-4</v>
      </c>
      <c r="DL32" s="12">
        <f t="shared" si="31"/>
        <v>4.9081204730555138E-4</v>
      </c>
      <c r="DM32" s="12">
        <f t="shared" si="31"/>
        <v>1.8474738397109929E-7</v>
      </c>
      <c r="DN32" s="12">
        <f t="shared" si="31"/>
        <v>6.2357778231670409E-4</v>
      </c>
      <c r="DO32" s="12">
        <f t="shared" si="31"/>
        <v>1.0803726925984261</v>
      </c>
      <c r="DP32" s="12">
        <f t="shared" si="31"/>
        <v>9.8737691389647964E-4</v>
      </c>
      <c r="DR32" s="12">
        <f t="shared" si="26"/>
        <v>0.10972526778645962</v>
      </c>
      <c r="DS32" s="12">
        <f t="shared" si="26"/>
        <v>1.7208404775170532</v>
      </c>
      <c r="DT32" s="12">
        <f t="shared" si="26"/>
        <v>2.2772128412619657E-4</v>
      </c>
      <c r="DU32" s="12">
        <f t="shared" si="26"/>
        <v>3.130695858170772E-2</v>
      </c>
      <c r="DV32" s="12">
        <f t="shared" si="26"/>
        <v>5.0962293074247661E-3</v>
      </c>
      <c r="DW32" s="12">
        <f t="shared" si="26"/>
        <v>3.1693755162322672E-5</v>
      </c>
      <c r="DX32" s="12">
        <f t="shared" si="26"/>
        <v>0.11180653560082027</v>
      </c>
      <c r="DY32" s="12">
        <f t="shared" si="26"/>
        <v>6.3832380085159929E-3</v>
      </c>
      <c r="DZ32" s="12">
        <f t="shared" si="26"/>
        <v>0.23482859465552108</v>
      </c>
      <c r="EA32" s="12">
        <f t="shared" si="32"/>
        <v>9.3996929814865113E-3</v>
      </c>
      <c r="EB32" s="12">
        <f t="shared" si="32"/>
        <v>1.2923087118581205E-3</v>
      </c>
      <c r="EC32" s="12">
        <f t="shared" si="32"/>
        <v>7.0519529534713897E-3</v>
      </c>
      <c r="ED32" s="12">
        <f t="shared" si="32"/>
        <v>3.5290271177805824E-6</v>
      </c>
      <c r="EE32" s="12">
        <f t="shared" si="32"/>
        <v>6.0344715545136989E-4</v>
      </c>
      <c r="EF32" s="12">
        <f t="shared" si="32"/>
        <v>4.1281313814974603E-4</v>
      </c>
      <c r="EG32" s="12">
        <f t="shared" si="32"/>
        <v>4.1868840664049332E-4</v>
      </c>
      <c r="EH32" s="12">
        <f t="shared" si="32"/>
        <v>1.5759920370842959E-7</v>
      </c>
      <c r="EI32" s="12">
        <f t="shared" si="32"/>
        <v>5.3194453870456209E-4</v>
      </c>
      <c r="EJ32" s="12">
        <f t="shared" si="32"/>
        <v>0.9216145441522422</v>
      </c>
      <c r="EK32" s="12">
        <f t="shared" si="32"/>
        <v>8.422842697167201E-4</v>
      </c>
      <c r="EM32" s="12">
        <f t="shared" si="27"/>
        <v>0.11292583734407517</v>
      </c>
      <c r="EN32" s="12">
        <f t="shared" si="27"/>
        <v>1.771035567098173</v>
      </c>
      <c r="EO32" s="12">
        <f t="shared" si="27"/>
        <v>2.3436367219503997E-4</v>
      </c>
      <c r="EP32" s="12">
        <f t="shared" si="27"/>
        <v>3.2220149322541893E-2</v>
      </c>
      <c r="EQ32" s="12">
        <f t="shared" si="27"/>
        <v>5.2448809052656111E-3</v>
      </c>
      <c r="ER32" s="12">
        <f t="shared" si="27"/>
        <v>3.261822834872184E-5</v>
      </c>
      <c r="ES32" s="12">
        <f t="shared" si="27"/>
        <v>0.11506781353073937</v>
      </c>
      <c r="ET32" s="12">
        <f t="shared" si="27"/>
        <v>6.5694302836520205E-3</v>
      </c>
      <c r="EU32" s="12">
        <f t="shared" si="27"/>
        <v>0.24167829542612929</v>
      </c>
      <c r="EV32" s="12">
        <f t="shared" si="33"/>
        <v>9.6738720453829578E-3</v>
      </c>
      <c r="EW32" s="12">
        <f t="shared" si="33"/>
        <v>1.3300039848399459E-3</v>
      </c>
      <c r="EX32" s="12">
        <f t="shared" si="33"/>
        <v>7.2576509335259241E-3</v>
      </c>
      <c r="EY32" s="12">
        <f t="shared" si="33"/>
        <v>3.63196509176803E-6</v>
      </c>
      <c r="EZ32" s="12">
        <f t="shared" si="33"/>
        <v>6.2104906824985188E-4</v>
      </c>
      <c r="FA32" s="12">
        <f t="shared" si="33"/>
        <v>4.2485445907426749E-4</v>
      </c>
      <c r="FB32" s="12">
        <f t="shared" si="33"/>
        <v>4.3090110290866767E-4</v>
      </c>
      <c r="FC32" s="12">
        <f t="shared" si="33"/>
        <v>1.6219620514546685E-7</v>
      </c>
      <c r="FD32" s="12">
        <f t="shared" si="33"/>
        <v>5.4746079609234097E-4</v>
      </c>
      <c r="FE32" s="12">
        <f t="shared" si="33"/>
        <v>0.94849706185645877</v>
      </c>
      <c r="FF32" s="12">
        <f t="shared" si="33"/>
        <v>8.6685280754667698E-4</v>
      </c>
      <c r="FH32" s="12">
        <f>IFERROR(AL32*[1]Figure!$C$8+BG32*[1]Figure!$D$8+CB32*[1]Figure!$E$8,0)</f>
        <v>5.3847249234436484E-2</v>
      </c>
      <c r="FI32" s="12">
        <f>IFERROR(AM32*[1]Figure!$C$8+BH32*[1]Figure!$D$8+CC32*[1]Figure!$E$8,0)</f>
        <v>0.84449578437941375</v>
      </c>
      <c r="FJ32" s="12">
        <f>IFERROR(AN32*[1]Figure!$C$8+BI32*[1]Figure!$D$8+CD32*[1]Figure!$E$8,0)</f>
        <v>1.1175333621598517E-4</v>
      </c>
      <c r="FK32" s="12">
        <f>IFERROR(AO32*[1]Figure!$C$8+BJ32*[1]Figure!$D$8+CE32*[1]Figure!$E$8,0)</f>
        <v>1.5363768396557302E-2</v>
      </c>
      <c r="FL32" s="12">
        <f>IFERROR(AP32*[1]Figure!$C$8+BK32*[1]Figure!$D$8+CF32*[1]Figure!$E$8,0)</f>
        <v>2.5009547500653702E-3</v>
      </c>
      <c r="FM32" s="12">
        <f>IFERROR(AQ32*[1]Figure!$C$8+BL32*[1]Figure!$D$8+CG32*[1]Figure!$E$8,0)</f>
        <v>1.5553587317026334E-5</v>
      </c>
      <c r="FN32" s="12">
        <f>IFERROR(AR32*[1]Figure!$C$8+BM32*[1]Figure!$D$8+CH32*[1]Figure!$E$8,0)</f>
        <v>5.4868623335264315E-2</v>
      </c>
      <c r="FO32" s="12">
        <f>IFERROR(AS32*[1]Figure!$C$8+BN32*[1]Figure!$D$8+CI32*[1]Figure!$E$8,0)</f>
        <v>3.132549274212886E-3</v>
      </c>
      <c r="FP32" s="12">
        <f>IFERROR(AT32*[1]Figure!$C$8+BO32*[1]Figure!$D$8+CJ32*[1]Figure!$E$8,0)</f>
        <v>0.11524122126907865</v>
      </c>
      <c r="FQ32" s="12">
        <f>IFERROR(AU32*[1]Figure!$C$8+BP32*[1]Figure!$D$8+CK32*[1]Figure!$E$8,0)</f>
        <v>4.6128628429170935E-3</v>
      </c>
      <c r="FR32" s="12">
        <f>IFERROR(AV32*[1]Figure!$C$8+BQ32*[1]Figure!$D$8+CL32*[1]Figure!$E$8,0)</f>
        <v>6.3419548385777584E-4</v>
      </c>
      <c r="FS32" s="12">
        <f>IFERROR(AW32*[1]Figure!$C$8+BR32*[1]Figure!$D$8+CM32*[1]Figure!$E$8,0)</f>
        <v>3.4607185376307075E-3</v>
      </c>
      <c r="FT32" s="12">
        <f>IFERROR(AX32*[1]Figure!$C$8+BS32*[1]Figure!$D$8+CN32*[1]Figure!$E$8,0)</f>
        <v>1.7318563590661478E-6</v>
      </c>
      <c r="FU32" s="12">
        <f>IFERROR(AY32*[1]Figure!$C$8+BT32*[1]Figure!$D$8+CO32*[1]Figure!$E$8,0)</f>
        <v>2.9613934907535934E-4</v>
      </c>
      <c r="FV32" s="12">
        <f>IFERROR(AZ32*[1]Figure!$C$8+BU32*[1]Figure!$D$8+CP32*[1]Figure!$E$8,0)</f>
        <v>2.0258644508810509E-4</v>
      </c>
      <c r="FW32" s="12">
        <f>IFERROR(BA32*[1]Figure!$C$8+BV32*[1]Figure!$D$8+CQ32*[1]Figure!$E$8,0)</f>
        <v>2.0546971029331015E-4</v>
      </c>
      <c r="FX32" s="12">
        <f>IFERROR(BB32*[1]Figure!$C$8+BW32*[1]Figure!$D$8+CR32*[1]Figure!$E$8,0)</f>
        <v>7.7341197451001016E-8</v>
      </c>
      <c r="FY32" s="12">
        <f>IFERROR(BC32*[1]Figure!$C$8+BX32*[1]Figure!$D$8+CS32*[1]Figure!$E$8,0)</f>
        <v>2.6104971746586711E-4</v>
      </c>
      <c r="FZ32" s="12">
        <f>IFERROR(BD32*[1]Figure!$C$8+BY32*[1]Figure!$D$8+CT32*[1]Figure!$E$8,0)</f>
        <v>0.45227876001749323</v>
      </c>
      <c r="GA32" s="12">
        <f>IFERROR(BE32*[1]Figure!$C$8+BZ32*[1]Figure!$D$8+CU32*[1]Figure!$E$8,0)</f>
        <v>4.1334773578268201E-4</v>
      </c>
      <c r="GC32" s="12">
        <f>IFERROR(CW32*[1]Figure!$F$8+DR32*[1]Figure!$G$8+EM32*[1]Figure!$H$8,0)</f>
        <v>0.11397550052411831</v>
      </c>
      <c r="GD32" s="12">
        <f>IFERROR(CX32*[1]Figure!$F$8+DS32*[1]Figure!$G$8+EN32*[1]Figure!$H$8,0)</f>
        <v>1.7874976174938286</v>
      </c>
      <c r="GE32" s="12">
        <f>IFERROR(CY32*[1]Figure!$F$8+DT32*[1]Figure!$G$8+EO32*[1]Figure!$H$8,0)</f>
        <v>2.3654211889270125E-4</v>
      </c>
      <c r="GF32" s="12">
        <f>IFERROR(CZ32*[1]Figure!$F$8+DU32*[1]Figure!$G$8+EP32*[1]Figure!$H$8,0)</f>
        <v>3.251964060987516E-2</v>
      </c>
      <c r="GG32" s="12">
        <f>IFERROR(DA32*[1]Figure!$F$8+DV32*[1]Figure!$G$8+EQ32*[1]Figure!$H$8,0)</f>
        <v>5.2936328870923591E-3</v>
      </c>
      <c r="GH32" s="12">
        <f>IFERROR(DB32*[1]Figure!$F$8+DW32*[1]Figure!$G$8+ER32*[1]Figure!$H$8,0)</f>
        <v>3.2921419842370653E-5</v>
      </c>
      <c r="GI32" s="12">
        <f>IFERROR(DC32*[1]Figure!$F$8+DX32*[1]Figure!$G$8+ES32*[1]Figure!$H$8,0)</f>
        <v>0.11613738671179336</v>
      </c>
      <c r="GJ32" s="12">
        <f>IFERROR(DD32*[1]Figure!$F$8+DY32*[1]Figure!$G$8+ET32*[1]Figure!$H$8,0)</f>
        <v>6.6304941574721393E-3</v>
      </c>
      <c r="GK32" s="12">
        <f>IFERROR(DE32*[1]Figure!$F$8+DZ32*[1]Figure!$G$8+EU32*[1]Figure!$H$8,0)</f>
        <v>0.2439247326816836</v>
      </c>
      <c r="GL32" s="12">
        <f>IFERROR(DF32*[1]Figure!$F$8+EA32*[1]Figure!$G$8+EV32*[1]Figure!$H$8,0)</f>
        <v>9.7637921870733623E-3</v>
      </c>
      <c r="GM32" s="12">
        <f>IFERROR(DG32*[1]Figure!$F$8+EB32*[1]Figure!$G$8+EW32*[1]Figure!$H$8,0)</f>
        <v>1.3423665782466565E-3</v>
      </c>
      <c r="GN32" s="12">
        <f>IFERROR(DH32*[1]Figure!$F$8+EC32*[1]Figure!$G$8+EX32*[1]Figure!$H$8,0)</f>
        <v>7.3251119250731141E-3</v>
      </c>
      <c r="GO32" s="12">
        <f>IFERROR(DI32*[1]Figure!$F$8+ED32*[1]Figure!$G$8+EY32*[1]Figure!$H$8,0)</f>
        <v>3.6657247708432007E-6</v>
      </c>
      <c r="GP32" s="12">
        <f>IFERROR(DJ32*[1]Figure!$F$8+EE32*[1]Figure!$G$8+EZ32*[1]Figure!$H$8,0)</f>
        <v>6.268218157031713E-4</v>
      </c>
      <c r="GQ32" s="12">
        <f>IFERROR(DK32*[1]Figure!$F$8+EF32*[1]Figure!$G$8+FA32*[1]Figure!$H$8,0)</f>
        <v>4.2880354719312399E-4</v>
      </c>
      <c r="GR32" s="12">
        <f>IFERROR(DL32*[1]Figure!$F$8+EG32*[1]Figure!$G$8+FB32*[1]Figure!$H$8,0)</f>
        <v>4.3490639552018126E-4</v>
      </c>
      <c r="GS32" s="12">
        <f>IFERROR(DM32*[1]Figure!$F$8+EH32*[1]Figure!$G$8+FC32*[1]Figure!$H$8,0)</f>
        <v>1.6370384403916996E-7</v>
      </c>
      <c r="GT32" s="12">
        <f>IFERROR(DN32*[1]Figure!$F$8+EI32*[1]Figure!$G$8+FD32*[1]Figure!$H$8,0)</f>
        <v>5.5254952913776729E-4</v>
      </c>
      <c r="GU32" s="12">
        <f>IFERROR(DO32*[1]Figure!$F$8+EJ32*[1]Figure!$G$8+FE32*[1]Figure!$H$8,0)</f>
        <v>0.95731348921821746</v>
      </c>
      <c r="GV32" s="12">
        <f>IFERROR(DP32*[1]Figure!$F$8+EK32*[1]Figure!$G$8+FF32*[1]Figure!$H$8,0)</f>
        <v>8.7491033889644564E-4</v>
      </c>
      <c r="GX32" s="12">
        <f>IFERROR(FH32*[1]Figure!$F$10+GC32*[1]Figure!$F$11,0)</f>
        <v>5.737505229235907E-2</v>
      </c>
      <c r="GY32" s="12">
        <f>IFERROR(FI32*[1]Figure!$F$10+GD32*[1]Figure!$F$11,0)</f>
        <v>0.89982293391616597</v>
      </c>
      <c r="GZ32" s="12">
        <f>IFERROR(FJ32*[1]Figure!$F$10+GE32*[1]Figure!$F$11,0)</f>
        <v>1.1907485712635465E-4</v>
      </c>
      <c r="HA32" s="12">
        <f>IFERROR(FK32*[1]Figure!$F$10+GF32*[1]Figure!$F$11,0)</f>
        <v>1.6370325832659849E-2</v>
      </c>
      <c r="HB32" s="12">
        <f>IFERROR(FL32*[1]Figure!$F$10+GG32*[1]Figure!$F$11,0)</f>
        <v>2.664804824868527E-3</v>
      </c>
      <c r="HC32" s="12">
        <f>IFERROR(FM32*[1]Figure!$F$10+GH32*[1]Figure!$F$11,0)</f>
        <v>1.6572580741551741E-5</v>
      </c>
      <c r="HD32" s="12">
        <f>IFERROR(FN32*[1]Figure!$F$10+GI32*[1]Figure!$F$11,0)</f>
        <v>5.8463341727348093E-2</v>
      </c>
      <c r="HE32" s="12">
        <f>IFERROR(FO32*[1]Figure!$F$10+GJ32*[1]Figure!$F$11,0)</f>
        <v>3.3377782704156118E-3</v>
      </c>
      <c r="HF32" s="12">
        <f>IFERROR(FP32*[1]Figure!$F$10+GK32*[1]Figure!$F$11,0)</f>
        <v>0.12279125100266425</v>
      </c>
      <c r="HG32" s="12">
        <f>IFERROR(FQ32*[1]Figure!$F$10+GL32*[1]Figure!$F$11,0)</f>
        <v>4.9150745969877788E-3</v>
      </c>
      <c r="HH32" s="12">
        <f>IFERROR(FR32*[1]Figure!$F$10+GM32*[1]Figure!$F$11,0)</f>
        <v>6.7574480715808921E-4</v>
      </c>
      <c r="HI32" s="12">
        <f>IFERROR(FS32*[1]Figure!$F$10+GN32*[1]Figure!$F$11,0)</f>
        <v>3.6874475463217452E-3</v>
      </c>
      <c r="HJ32" s="12">
        <f>IFERROR(FT32*[1]Figure!$F$10+GO32*[1]Figure!$F$11,0)</f>
        <v>1.845318945294025E-6</v>
      </c>
      <c r="HK32" s="12">
        <f>IFERROR(FU32*[1]Figure!$F$10+GP32*[1]Figure!$F$11,0)</f>
        <v>3.1554092141363832E-4</v>
      </c>
      <c r="HL32" s="12">
        <f>IFERROR(FV32*[1]Figure!$F$10+GQ32*[1]Figure!$F$11,0)</f>
        <v>2.1585889801070354E-4</v>
      </c>
      <c r="HM32" s="12">
        <f>IFERROR(FW32*[1]Figure!$F$10+GR32*[1]Figure!$F$11,0)</f>
        <v>2.189310603639029E-4</v>
      </c>
      <c r="HN32" s="12">
        <f>IFERROR(FX32*[1]Figure!$F$10+GS32*[1]Figure!$F$11,0)</f>
        <v>8.2408206755100172E-8</v>
      </c>
      <c r="HO32" s="12">
        <f>IFERROR(FY32*[1]Figure!$F$10+GT32*[1]Figure!$F$11,0)</f>
        <v>2.7815239224757089E-4</v>
      </c>
      <c r="HP32" s="12">
        <f>IFERROR(FZ32*[1]Figure!$F$10+GU32*[1]Figure!$F$11,0)</f>
        <v>0.48190980738402728</v>
      </c>
      <c r="HQ32" s="12">
        <f>IFERROR(GA32*[1]Figure!$F$10+GV32*[1]Figure!$F$11,0)</f>
        <v>4.404282167173881E-4</v>
      </c>
    </row>
    <row r="33" spans="1:225" x14ac:dyDescent="0.2">
      <c r="A33" s="1"/>
      <c r="B33" s="4"/>
      <c r="C33" s="1" t="s">
        <v>62</v>
      </c>
      <c r="D33" s="1" t="s">
        <v>54</v>
      </c>
      <c r="E33" s="2">
        <v>1</v>
      </c>
      <c r="F33" s="1"/>
      <c r="G33" s="1">
        <f>'[1]LIB Maf LCI'!AQ69/2</f>
        <v>103.03421841811554</v>
      </c>
      <c r="H33" s="1">
        <f>'[1]LIB Maf LCI'!AR69/2</f>
        <v>96.992423228843919</v>
      </c>
      <c r="I33" s="1">
        <f>'[1]LIB Maf LCI'!AS69/2</f>
        <v>158.24022346368716</v>
      </c>
      <c r="J33" s="1">
        <f>'[1]LIB Maf LCI'!AT69/2</f>
        <v>456.08757348469481</v>
      </c>
      <c r="K33" s="1">
        <f>'[1]LIB Maf LCI'!AU69/2</f>
        <v>477.68533423868553</v>
      </c>
      <c r="L33" s="1">
        <f>'[1]LIB Maf LCI'!AV69/2</f>
        <v>772.58064516129036</v>
      </c>
      <c r="M33" s="1" t="s">
        <v>55</v>
      </c>
      <c r="N33" s="1" t="str">
        <f>'[1]Unit factor_selected'!D9</f>
        <v>market for ethylene glycol | ethylene glycol | Cutoff</v>
      </c>
      <c r="O33" s="1">
        <v>1</v>
      </c>
      <c r="P33" s="1" t="s">
        <v>56</v>
      </c>
      <c r="Q33" s="1">
        <f>'[1]Unit factor_selected'!J9</f>
        <v>2.022135075</v>
      </c>
      <c r="R33" s="1">
        <f>'[1]Unit factor_selected'!K9</f>
        <v>54.676732090000002</v>
      </c>
      <c r="S33" s="1">
        <f>'[1]Unit factor_selected'!L9</f>
        <v>2.8721770000000001E-3</v>
      </c>
      <c r="T33" s="1">
        <f>'[1]Unit factor_selected'!M9</f>
        <v>1.099003518</v>
      </c>
      <c r="U33" s="1">
        <f>'[1]Unit factor_selected'!N9</f>
        <v>8.1093848999999996E-2</v>
      </c>
      <c r="V33" s="1">
        <f>'[1]Unit factor_selected'!O9</f>
        <v>5.5279400000000001E-4</v>
      </c>
      <c r="W33" s="1">
        <f>'[1]Unit factor_selected'!P9</f>
        <v>2.0720593919999999</v>
      </c>
      <c r="X33" s="1">
        <f>'[1]Unit factor_selected'!Q9</f>
        <v>9.6931059999999999E-2</v>
      </c>
      <c r="Y33" s="1">
        <f>'[1]Unit factor_selected'!R9</f>
        <v>1.669757417</v>
      </c>
      <c r="Z33" s="1">
        <f>'[1]Unit factor_selected'!S9</f>
        <v>0.105021431</v>
      </c>
      <c r="AA33" s="1">
        <f>'[1]Unit factor_selected'!T9</f>
        <v>1.4191204000000001E-2</v>
      </c>
      <c r="AB33" s="1">
        <f>'[1]Unit factor_selected'!U9</f>
        <v>0.10636509199999999</v>
      </c>
      <c r="AC33" s="1">
        <f>'[1]Unit factor_selected'!V9</f>
        <v>3.82E-5</v>
      </c>
      <c r="AD33" s="1">
        <f>'[1]Unit factor_selected'!W9</f>
        <v>5.5586330000000003E-3</v>
      </c>
      <c r="AE33" s="1">
        <f>'[1]Unit factor_selected'!X9</f>
        <v>4.3236009999999998E-3</v>
      </c>
      <c r="AF33" s="1">
        <f>'[1]Unit factor_selected'!Y9</f>
        <v>4.5468050000000001E-3</v>
      </c>
      <c r="AG33" s="1">
        <f>'[1]Unit factor_selected'!Z9</f>
        <v>4.0999999999999999E-7</v>
      </c>
      <c r="AH33" s="1">
        <f>'[1]Unit factor_selected'!AA9</f>
        <v>5.8340270000000003E-3</v>
      </c>
      <c r="AI33" s="1">
        <f>'[1]Unit factor_selected'!AB9</f>
        <v>6.2447150709999999</v>
      </c>
      <c r="AJ33" s="1">
        <f>'[1]Unit factor_selected'!AC9</f>
        <v>2.7290313E-2</v>
      </c>
      <c r="AK33" s="1"/>
      <c r="AL33" s="1">
        <f t="shared" si="22"/>
        <v>0.20834910698848244</v>
      </c>
      <c r="AM33" s="1">
        <f t="shared" si="22"/>
        <v>5.6335743565498468</v>
      </c>
      <c r="AN33" s="1">
        <f t="shared" si="22"/>
        <v>2.9593251235348787E-4</v>
      </c>
      <c r="AO33" s="1">
        <f t="shared" si="22"/>
        <v>0.11323496851588936</v>
      </c>
      <c r="AP33" s="1">
        <f t="shared" si="22"/>
        <v>8.3554413502316804E-3</v>
      </c>
      <c r="AQ33" s="1">
        <f t="shared" si="22"/>
        <v>5.695669773622376E-5</v>
      </c>
      <c r="AR33" s="1">
        <f t="shared" si="22"/>
        <v>0.21349301997063566</v>
      </c>
      <c r="AS33" s="1">
        <f t="shared" si="22"/>
        <v>9.9872160075394623E-3</v>
      </c>
      <c r="AT33" s="1">
        <f t="shared" si="22"/>
        <v>0.17204215040844642</v>
      </c>
      <c r="AU33" s="1">
        <f t="shared" si="28"/>
        <v>1.0820801060237049E-2</v>
      </c>
      <c r="AV33" s="1">
        <f t="shared" si="28"/>
        <v>1.462179612552035E-3</v>
      </c>
      <c r="AW33" s="1">
        <f t="shared" si="28"/>
        <v>1.0959244121190953E-2</v>
      </c>
      <c r="AX33" s="1">
        <f t="shared" si="28"/>
        <v>3.9359071435720133E-6</v>
      </c>
      <c r="AY33" s="1">
        <f t="shared" si="28"/>
        <v>5.727294066281449E-4</v>
      </c>
      <c r="AZ33" s="1">
        <f t="shared" si="28"/>
        <v>4.4547884978678274E-4</v>
      </c>
      <c r="BA33" s="1">
        <f t="shared" si="28"/>
        <v>4.6847649947457981E-4</v>
      </c>
      <c r="BB33" s="1">
        <f t="shared" si="28"/>
        <v>4.2244029551427373E-8</v>
      </c>
      <c r="BC33" s="1">
        <f t="shared" si="28"/>
        <v>6.011044121751834E-4</v>
      </c>
      <c r="BD33" s="1">
        <f t="shared" si="28"/>
        <v>0.64341933658431183</v>
      </c>
      <c r="BE33" s="1">
        <f t="shared" si="28"/>
        <v>2.8118360703407379E-3</v>
      </c>
      <c r="BF33" s="1"/>
      <c r="BG33" s="1">
        <f t="shared" si="23"/>
        <v>0.19613178102029005</v>
      </c>
      <c r="BH33" s="1">
        <f t="shared" si="23"/>
        <v>5.3032287396433926</v>
      </c>
      <c r="BI33" s="1">
        <f t="shared" si="23"/>
        <v>2.7857940717215124E-4</v>
      </c>
      <c r="BJ33" s="1">
        <f t="shared" si="23"/>
        <v>0.10659501434784439</v>
      </c>
      <c r="BK33" s="1">
        <f t="shared" si="23"/>
        <v>7.8654889234639619E-3</v>
      </c>
      <c r="BL33" s="1">
        <f t="shared" si="23"/>
        <v>5.3616829606365548E-5</v>
      </c>
      <c r="BM33" s="1">
        <f t="shared" si="23"/>
        <v>0.200974061504165</v>
      </c>
      <c r="BN33" s="1">
        <f t="shared" si="23"/>
        <v>9.4015783955404639E-3</v>
      </c>
      <c r="BO33" s="1">
        <f t="shared" si="23"/>
        <v>0.16195381807916523</v>
      </c>
      <c r="BP33" s="1">
        <f t="shared" si="29"/>
        <v>1.0186283083650828E-2</v>
      </c>
      <c r="BQ33" s="1">
        <f t="shared" si="29"/>
        <v>1.3764392644948628E-3</v>
      </c>
      <c r="BR33" s="1">
        <f t="shared" si="29"/>
        <v>1.031660802003892E-2</v>
      </c>
      <c r="BS33" s="1">
        <f t="shared" si="29"/>
        <v>3.7051105673418377E-6</v>
      </c>
      <c r="BT33" s="1">
        <f t="shared" si="29"/>
        <v>5.3914528450981847E-4</v>
      </c>
      <c r="BU33" s="1">
        <f t="shared" si="29"/>
        <v>4.193565380646528E-4</v>
      </c>
      <c r="BV33" s="1">
        <f t="shared" si="29"/>
        <v>4.4100563489902372E-4</v>
      </c>
      <c r="BW33" s="1">
        <f t="shared" si="29"/>
        <v>3.976689352382601E-8</v>
      </c>
      <c r="BX33" s="1">
        <f t="shared" si="29"/>
        <v>5.6585641591250268E-4</v>
      </c>
      <c r="BY33" s="1">
        <f t="shared" si="29"/>
        <v>0.6056900471099721</v>
      </c>
      <c r="BZ33" s="1">
        <f t="shared" si="29"/>
        <v>2.6469535885436215E-3</v>
      </c>
      <c r="CA33" s="1"/>
      <c r="CB33" s="1">
        <f t="shared" si="24"/>
        <v>0.31998310614175979</v>
      </c>
      <c r="CC33" s="1">
        <f t="shared" si="24"/>
        <v>8.6520583041857542</v>
      </c>
      <c r="CD33" s="1">
        <f t="shared" si="24"/>
        <v>4.5449393030726258E-4</v>
      </c>
      <c r="CE33" s="1">
        <f t="shared" si="24"/>
        <v>0.17390656227569831</v>
      </c>
      <c r="CF33" s="1">
        <f t="shared" si="24"/>
        <v>1.2832308787290502E-2</v>
      </c>
      <c r="CG33" s="1">
        <f t="shared" si="24"/>
        <v>8.7474246089385479E-5</v>
      </c>
      <c r="CH33" s="1">
        <f t="shared" si="24"/>
        <v>0.32788314122011175</v>
      </c>
      <c r="CI33" s="1">
        <f t="shared" si="24"/>
        <v>1.5338392594972067E-2</v>
      </c>
      <c r="CJ33" s="1">
        <f t="shared" si="24"/>
        <v>0.26422278679622907</v>
      </c>
      <c r="CK33" s="1">
        <f t="shared" si="30"/>
        <v>1.6618614709916203E-2</v>
      </c>
      <c r="CL33" s="1">
        <f t="shared" si="30"/>
        <v>2.2456192921787711E-3</v>
      </c>
      <c r="CM33" s="1">
        <f t="shared" si="30"/>
        <v>1.6831235926815642E-2</v>
      </c>
      <c r="CN33" s="1">
        <f t="shared" si="30"/>
        <v>6.0447765363128496E-6</v>
      </c>
      <c r="CO33" s="1">
        <f t="shared" si="30"/>
        <v>8.7959932807262582E-4</v>
      </c>
      <c r="CP33" s="1">
        <f t="shared" si="30"/>
        <v>6.8416758840782123E-4</v>
      </c>
      <c r="CQ33" s="1">
        <f t="shared" si="30"/>
        <v>7.1948743924581007E-4</v>
      </c>
      <c r="CR33" s="1">
        <f t="shared" si="30"/>
        <v>6.4878491620111737E-8</v>
      </c>
      <c r="CS33" s="1">
        <f t="shared" si="30"/>
        <v>9.2317773617318444E-4</v>
      </c>
      <c r="CT33" s="1">
        <f t="shared" si="30"/>
        <v>0.98816510830209503</v>
      </c>
      <c r="CU33" s="1">
        <f t="shared" si="30"/>
        <v>4.3184252275139667E-3</v>
      </c>
      <c r="CW33" s="12">
        <f t="shared" si="25"/>
        <v>0.92227067961504139</v>
      </c>
      <c r="CX33" s="12">
        <f t="shared" si="25"/>
        <v>24.937378065000846</v>
      </c>
      <c r="CY33" s="12">
        <f t="shared" si="25"/>
        <v>1.3099642385485503E-3</v>
      </c>
      <c r="CZ33" s="12">
        <f t="shared" si="25"/>
        <v>0.50124184777576308</v>
      </c>
      <c r="DA33" s="12">
        <f t="shared" si="25"/>
        <v>3.6985896814944241E-2</v>
      </c>
      <c r="DB33" s="12">
        <f t="shared" si="25"/>
        <v>2.5212247409689837E-4</v>
      </c>
      <c r="DC33" s="12">
        <f t="shared" si="25"/>
        <v>0.94504054021345196</v>
      </c>
      <c r="DD33" s="12">
        <f t="shared" si="25"/>
        <v>4.4209051950699359E-2</v>
      </c>
      <c r="DE33" s="12">
        <f t="shared" si="25"/>
        <v>0.76155560862760174</v>
      </c>
      <c r="DF33" s="12">
        <f t="shared" si="31"/>
        <v>4.7898969628680302E-2</v>
      </c>
      <c r="DG33" s="12">
        <f t="shared" si="31"/>
        <v>6.4724317971862951E-3</v>
      </c>
      <c r="DH33" s="12">
        <f t="shared" si="31"/>
        <v>4.8511796713756321E-2</v>
      </c>
      <c r="DI33" s="12">
        <f t="shared" si="31"/>
        <v>1.742254530711534E-5</v>
      </c>
      <c r="DJ33" s="12">
        <f t="shared" si="31"/>
        <v>2.5352234368619499E-3</v>
      </c>
      <c r="DK33" s="12">
        <f t="shared" si="31"/>
        <v>1.9719406888059998E-3</v>
      </c>
      <c r="DL33" s="12">
        <f t="shared" si="31"/>
        <v>2.0737412595580778E-3</v>
      </c>
      <c r="DM33" s="12">
        <f t="shared" si="31"/>
        <v>1.8699590512872486E-7</v>
      </c>
      <c r="DN33" s="12">
        <f t="shared" si="31"/>
        <v>2.6608272180741938E-3</v>
      </c>
      <c r="DO33" s="12">
        <f t="shared" si="31"/>
        <v>2.8481369438356938</v>
      </c>
      <c r="DP33" s="12">
        <f t="shared" si="31"/>
        <v>1.2446772635807821E-2</v>
      </c>
      <c r="DR33" s="12">
        <f t="shared" si="26"/>
        <v>0.96594426917714449</v>
      </c>
      <c r="DS33" s="12">
        <f t="shared" si="26"/>
        <v>26.118273043490714</v>
      </c>
      <c r="DT33" s="12">
        <f t="shared" si="26"/>
        <v>1.3719968302376652E-3</v>
      </c>
      <c r="DU33" s="12">
        <f t="shared" si="26"/>
        <v>0.52497786282532122</v>
      </c>
      <c r="DV33" s="12">
        <f t="shared" si="26"/>
        <v>3.8737342364266493E-2</v>
      </c>
      <c r="DW33" s="12">
        <f t="shared" si="26"/>
        <v>2.6406158665513994E-4</v>
      </c>
      <c r="DX33" s="12">
        <f t="shared" si="26"/>
        <v>0.98979238322992746</v>
      </c>
      <c r="DY33" s="12">
        <f t="shared" si="26"/>
        <v>4.630254579421008E-2</v>
      </c>
      <c r="DZ33" s="12">
        <f t="shared" si="26"/>
        <v>0.79761862983716925</v>
      </c>
      <c r="EA33" s="12">
        <f t="shared" si="32"/>
        <v>5.016719736946005E-2</v>
      </c>
      <c r="EB33" s="12">
        <f t="shared" si="32"/>
        <v>6.7789300259893711E-3</v>
      </c>
      <c r="EC33" s="12">
        <f t="shared" si="32"/>
        <v>5.0809044523348536E-2</v>
      </c>
      <c r="ED33" s="12">
        <f t="shared" si="32"/>
        <v>1.8247579767917787E-5</v>
      </c>
      <c r="EE33" s="12">
        <f t="shared" si="32"/>
        <v>2.6552774625151873E-3</v>
      </c>
      <c r="EF33" s="12">
        <f t="shared" si="32"/>
        <v>2.065320788799715E-3</v>
      </c>
      <c r="EG33" s="12">
        <f t="shared" si="32"/>
        <v>2.1719420661431266E-3</v>
      </c>
      <c r="EH33" s="12">
        <f t="shared" si="32"/>
        <v>1.9585098703786105E-7</v>
      </c>
      <c r="EI33" s="12">
        <f t="shared" si="32"/>
        <v>2.7868291374525162E-3</v>
      </c>
      <c r="EJ33" s="12">
        <f t="shared" si="32"/>
        <v>2.9830088059159916</v>
      </c>
      <c r="EK33" s="12">
        <f t="shared" si="32"/>
        <v>1.3036182286883346E-2</v>
      </c>
      <c r="EM33" s="12">
        <f t="shared" si="27"/>
        <v>1.5622624208467741</v>
      </c>
      <c r="EN33" s="12">
        <f t="shared" si="27"/>
        <v>42.242184953403225</v>
      </c>
      <c r="EO33" s="12">
        <f t="shared" si="27"/>
        <v>2.2189883596774192E-3</v>
      </c>
      <c r="EP33" s="12">
        <f t="shared" si="27"/>
        <v>0.84906884697096774</v>
      </c>
      <c r="EQ33" s="12">
        <f t="shared" si="27"/>
        <v>6.2651538179032254E-2</v>
      </c>
      <c r="ER33" s="12">
        <f t="shared" si="27"/>
        <v>4.2707794516129032E-4</v>
      </c>
      <c r="ES33" s="12">
        <f t="shared" si="27"/>
        <v>1.6008329818838709</v>
      </c>
      <c r="ET33" s="12">
        <f t="shared" si="27"/>
        <v>7.4887060870967748E-2</v>
      </c>
      <c r="EU33" s="12">
        <f t="shared" si="27"/>
        <v>1.2900222624887097</v>
      </c>
      <c r="EV33" s="12">
        <f t="shared" si="33"/>
        <v>8.1137524917741941E-2</v>
      </c>
      <c r="EW33" s="12">
        <f t="shared" si="33"/>
        <v>1.0963849541935484E-2</v>
      </c>
      <c r="EX33" s="12">
        <f t="shared" si="33"/>
        <v>8.2175611400000001E-2</v>
      </c>
      <c r="EY33" s="12">
        <f t="shared" si="33"/>
        <v>2.951258064516129E-5</v>
      </c>
      <c r="EZ33" s="12">
        <f t="shared" si="33"/>
        <v>4.2944922693548392E-3</v>
      </c>
      <c r="FA33" s="12">
        <f t="shared" si="33"/>
        <v>3.3403304499999998E-3</v>
      </c>
      <c r="FB33" s="12">
        <f t="shared" si="33"/>
        <v>3.5127735403225808E-3</v>
      </c>
      <c r="FC33" s="12">
        <f t="shared" si="33"/>
        <v>3.1675806451612905E-7</v>
      </c>
      <c r="FD33" s="12">
        <f t="shared" si="33"/>
        <v>4.5072563435483871E-3</v>
      </c>
      <c r="FE33" s="12">
        <f t="shared" si="33"/>
        <v>4.8245459984016126</v>
      </c>
      <c r="FF33" s="12">
        <f t="shared" si="33"/>
        <v>2.108396762419355E-2</v>
      </c>
      <c r="FH33" s="12">
        <f>IFERROR(AL33*[1]Figure!$C$8+BG33*[1]Figure!$D$8+CB33*[1]Figure!$E$8,0)</f>
        <v>0.19990356565735753</v>
      </c>
      <c r="FI33" s="12">
        <f>IFERROR(AM33*[1]Figure!$C$8+BH33*[1]Figure!$D$8+CC33*[1]Figure!$E$8,0)</f>
        <v>5.4052144381517477</v>
      </c>
      <c r="FJ33" s="12">
        <f>IFERROR(AN33*[1]Figure!$C$8+BI33*[1]Figure!$D$8+CD33*[1]Figure!$E$8,0)</f>
        <v>2.8393673132792686E-4</v>
      </c>
      <c r="FK33" s="12">
        <f>IFERROR(AO33*[1]Figure!$C$8+BJ33*[1]Figure!$D$8+CE33*[1]Figure!$E$8,0)</f>
        <v>0.10864492913173961</v>
      </c>
      <c r="FL33" s="12">
        <f>IFERROR(AP33*[1]Figure!$C$8+BK33*[1]Figure!$D$8+CF33*[1]Figure!$E$8,0)</f>
        <v>8.0167491125583377E-3</v>
      </c>
      <c r="FM33" s="12">
        <f>IFERROR(AQ33*[1]Figure!$C$8+BL33*[1]Figure!$D$8+CG33*[1]Figure!$E$8,0)</f>
        <v>5.4647927846260869E-5</v>
      </c>
      <c r="FN33" s="12">
        <f>IFERROR(AR33*[1]Figure!$C$8+BM33*[1]Figure!$D$8+CH33*[1]Figure!$E$8,0)</f>
        <v>0.20483896740410198</v>
      </c>
      <c r="FO33" s="12">
        <f>IFERROR(AS33*[1]Figure!$C$8+BN33*[1]Figure!$D$8+CI33*[1]Figure!$E$8,0)</f>
        <v>9.5823789204325365E-3</v>
      </c>
      <c r="FP33" s="12">
        <f>IFERROR(AT33*[1]Figure!$C$8+BO33*[1]Figure!$D$8+CJ33*[1]Figure!$E$8,0)</f>
        <v>0.16506833077959404</v>
      </c>
      <c r="FQ33" s="12">
        <f>IFERROR(AU33*[1]Figure!$C$8+BP33*[1]Figure!$D$8+CK33*[1]Figure!$E$8,0)</f>
        <v>1.03821741618018E-2</v>
      </c>
      <c r="FR33" s="12">
        <f>IFERROR(AV33*[1]Figure!$C$8+BQ33*[1]Figure!$D$8+CL33*[1]Figure!$E$8,0)</f>
        <v>1.4029093880244153E-3</v>
      </c>
      <c r="FS33" s="12">
        <f>IFERROR(AW33*[1]Figure!$C$8+BR33*[1]Figure!$D$8+CM33*[1]Figure!$E$8,0)</f>
        <v>1.0515005360001916E-2</v>
      </c>
      <c r="FT33" s="12">
        <f>IFERROR(AX33*[1]Figure!$C$8+BS33*[1]Figure!$D$8+CN33*[1]Figure!$E$8,0)</f>
        <v>3.7763630642285644E-6</v>
      </c>
      <c r="FU33" s="12">
        <f>IFERROR(AY33*[1]Figure!$C$8+BT33*[1]Figure!$D$8+CO33*[1]Figure!$E$8,0)</f>
        <v>5.4951351698434624E-4</v>
      </c>
      <c r="FV33" s="12">
        <f>IFERROR(AZ33*[1]Figure!$C$8+BU33*[1]Figure!$D$8+CP33*[1]Figure!$E$8,0)</f>
        <v>4.2742112881836877E-4</v>
      </c>
      <c r="FW33" s="12">
        <f>IFERROR(BA33*[1]Figure!$C$8+BV33*[1]Figure!$D$8+CQ33*[1]Figure!$E$8,0)</f>
        <v>4.4948655660339686E-4</v>
      </c>
      <c r="FX33" s="12">
        <f>IFERROR(BB33*[1]Figure!$C$8+BW33*[1]Figure!$D$8+CR33*[1]Figure!$E$8,0)</f>
        <v>4.0531645453762086E-8</v>
      </c>
      <c r="FY33" s="12">
        <f>IFERROR(BC33*[1]Figure!$C$8+BX33*[1]Figure!$D$8+CS33*[1]Figure!$E$8,0)</f>
        <v>5.7673832666262266E-4</v>
      </c>
      <c r="FZ33" s="12">
        <f>IFERROR(BD33*[1]Figure!$C$8+BY33*[1]Figure!$D$8+CT33*[1]Figure!$E$8,0)</f>
        <v>0.61733799321350413</v>
      </c>
      <c r="GA33" s="12">
        <f>IFERROR(BE33*[1]Figure!$C$8+BZ33*[1]Figure!$D$8+CU33*[1]Figure!$E$8,0)</f>
        <v>2.6978568069224249E-3</v>
      </c>
      <c r="GC33" s="12">
        <f>IFERROR(CW33*[1]Figure!$F$8+DR33*[1]Figure!$G$8+EM33*[1]Figure!$H$8,0)</f>
        <v>0.96528250616835698</v>
      </c>
      <c r="GD33" s="12">
        <f>IFERROR(CX33*[1]Figure!$F$8+DS33*[1]Figure!$G$8+EN33*[1]Figure!$H$8,0)</f>
        <v>26.100379560910895</v>
      </c>
      <c r="GE33" s="12">
        <f>IFERROR(CY33*[1]Figure!$F$8+DT33*[1]Figure!$G$8+EO33*[1]Figure!$H$8,0)</f>
        <v>1.3710568828934995E-3</v>
      </c>
      <c r="GF33" s="12">
        <f>IFERROR(CZ33*[1]Figure!$F$8+DU33*[1]Figure!$G$8+EP33*[1]Figure!$H$8,0)</f>
        <v>0.52461820343177645</v>
      </c>
      <c r="GG33" s="12">
        <f>IFERROR(DA33*[1]Figure!$F$8+DV33*[1]Figure!$G$8+EQ33*[1]Figure!$H$8,0)</f>
        <v>3.8710803627971441E-2</v>
      </c>
      <c r="GH33" s="12">
        <f>IFERROR(DB33*[1]Figure!$F$8+DW33*[1]Figure!$G$8+ER33*[1]Figure!$H$8,0)</f>
        <v>2.6388067954106906E-4</v>
      </c>
      <c r="GI33" s="12">
        <f>IFERROR(DC33*[1]Figure!$F$8+DX33*[1]Figure!$G$8+ES33*[1]Figure!$H$8,0)</f>
        <v>0.98911428201176999</v>
      </c>
      <c r="GJ33" s="12">
        <f>IFERROR(DD33*[1]Figure!$F$8+DY33*[1]Figure!$G$8+ET33*[1]Figure!$H$8,0)</f>
        <v>4.6270824179416081E-2</v>
      </c>
      <c r="GK33" s="12">
        <f>IFERROR(DE33*[1]Figure!$F$8+DZ33*[1]Figure!$G$8+EU33*[1]Figure!$H$8,0)</f>
        <v>0.79707218578114125</v>
      </c>
      <c r="GL33" s="12">
        <f>IFERROR(DF33*[1]Figure!$F$8+EA33*[1]Figure!$G$8+EV33*[1]Figure!$H$8,0)</f>
        <v>5.0132828103516852E-2</v>
      </c>
      <c r="GM33" s="12">
        <f>IFERROR(DG33*[1]Figure!$F$8+EB33*[1]Figure!$G$8+EW33*[1]Figure!$H$8,0)</f>
        <v>6.774285818995752E-3</v>
      </c>
      <c r="GN33" s="12">
        <f>IFERROR(DH33*[1]Figure!$F$8+EC33*[1]Figure!$G$8+EX33*[1]Figure!$H$8,0)</f>
        <v>5.0774235531515041E-2</v>
      </c>
      <c r="GO33" s="12">
        <f>IFERROR(DI33*[1]Figure!$F$8+ED33*[1]Figure!$G$8+EY33*[1]Figure!$H$8,0)</f>
        <v>1.8235078453219172E-5</v>
      </c>
      <c r="GP33" s="12">
        <f>IFERROR(DJ33*[1]Figure!$F$8+EE33*[1]Figure!$G$8+EZ33*[1]Figure!$H$8,0)</f>
        <v>2.6534583467971999E-3</v>
      </c>
      <c r="GQ33" s="12">
        <f>IFERROR(DK33*[1]Figure!$F$8+EF33*[1]Figure!$G$8+FA33*[1]Figure!$H$8,0)</f>
        <v>2.0639058490946821E-3</v>
      </c>
      <c r="GR33" s="12">
        <f>IFERROR(DL33*[1]Figure!$F$8+EG33*[1]Figure!$G$8+FB33*[1]Figure!$H$8,0)</f>
        <v>2.1704540807981464E-3</v>
      </c>
      <c r="GS33" s="12">
        <f>IFERROR(DM33*[1]Figure!$F$8+EH33*[1]Figure!$G$8+FC33*[1]Figure!$H$8,0)</f>
        <v>1.9571681062355654E-7</v>
      </c>
      <c r="GT33" s="12">
        <f>IFERROR(DN33*[1]Figure!$F$8+EI33*[1]Figure!$G$8+FD33*[1]Figure!$H$8,0)</f>
        <v>2.7849198964188188E-3</v>
      </c>
      <c r="GU33" s="12">
        <f>IFERROR(DO33*[1]Figure!$F$8+EJ33*[1]Figure!$G$8+FE33*[1]Figure!$H$8,0)</f>
        <v>2.9809651632901861</v>
      </c>
      <c r="GV33" s="12">
        <f>IFERROR(DP33*[1]Figure!$F$8+EK33*[1]Figure!$G$8+FF33*[1]Figure!$H$8,0)</f>
        <v>1.3027251271411178E-2</v>
      </c>
      <c r="GX33" s="12">
        <f>IFERROR(FH33*[1]Figure!$F$10+GC33*[1]Figure!$F$11,0)</f>
        <v>0.24480934802903945</v>
      </c>
      <c r="GY33" s="12">
        <f>IFERROR(FI33*[1]Figure!$F$10+GD33*[1]Figure!$F$11,0)</f>
        <v>6.6194268131723906</v>
      </c>
      <c r="GZ33" s="12">
        <f>IFERROR(FJ33*[1]Figure!$F$10+GE33*[1]Figure!$F$11,0)</f>
        <v>3.4771949089207229E-4</v>
      </c>
      <c r="HA33" s="12">
        <f>IFERROR(FK33*[1]Figure!$F$10+GF33*[1]Figure!$F$11,0)</f>
        <v>0.13305062458461175</v>
      </c>
      <c r="HB33" s="12">
        <f>IFERROR(FL33*[1]Figure!$F$10+GG33*[1]Figure!$F$11,0)</f>
        <v>9.8176093913288024E-3</v>
      </c>
      <c r="HC33" s="12">
        <f>IFERROR(FM33*[1]Figure!$F$10+GH33*[1]Figure!$F$11,0)</f>
        <v>6.6923886741030318E-5</v>
      </c>
      <c r="HD33" s="12">
        <f>IFERROR(FN33*[1]Figure!$F$10+GI33*[1]Figure!$F$11,0)</f>
        <v>0.2508534247312672</v>
      </c>
      <c r="HE33" s="12">
        <f>IFERROR(FO33*[1]Figure!$F$10+GJ33*[1]Figure!$F$11,0)</f>
        <v>1.173493793552031E-2</v>
      </c>
      <c r="HF33" s="12">
        <f>IFERROR(FP33*[1]Figure!$F$10+GK33*[1]Figure!$F$11,0)</f>
        <v>0.20214882263610551</v>
      </c>
      <c r="HG33" s="12">
        <f>IFERROR(FQ33*[1]Figure!$F$10+GL33*[1]Figure!$F$11,0)</f>
        <v>1.2714396960938304E-2</v>
      </c>
      <c r="HH33" s="12">
        <f>IFERROR(FR33*[1]Figure!$F$10+GM33*[1]Figure!$F$11,0)</f>
        <v>1.7180550606823812E-3</v>
      </c>
      <c r="HI33" s="12">
        <f>IFERROR(FS33*[1]Figure!$F$10+GN33*[1]Figure!$F$11,0)</f>
        <v>1.2877066990971808E-2</v>
      </c>
      <c r="HJ33" s="12">
        <f>IFERROR(FT33*[1]Figure!$F$10+GO33*[1]Figure!$F$11,0)</f>
        <v>4.6246747857381912E-6</v>
      </c>
      <c r="HK33" s="12">
        <f>IFERROR(FU33*[1]Figure!$F$10+GP33*[1]Figure!$F$11,0)</f>
        <v>6.7295470885529447E-4</v>
      </c>
      <c r="HL33" s="12">
        <f>IFERROR(FV33*[1]Figure!$F$10+GQ33*[1]Figure!$F$11,0)</f>
        <v>5.2343582534796938E-4</v>
      </c>
      <c r="HM33" s="12">
        <f>IFERROR(FW33*[1]Figure!$F$10+GR33*[1]Figure!$F$11,0)</f>
        <v>5.5045796961173668E-4</v>
      </c>
      <c r="HN33" s="12">
        <f>IFERROR(FX33*[1]Figure!$F$10+GS33*[1]Figure!$F$11,0)</f>
        <v>4.9636561836457032E-8</v>
      </c>
      <c r="HO33" s="12">
        <f>IFERROR(FY33*[1]Figure!$F$10+GT33*[1]Figure!$F$11,0)</f>
        <v>7.0629522424648771E-4</v>
      </c>
      <c r="HP33" s="12">
        <f>IFERROR(FZ33*[1]Figure!$F$10+GU33*[1]Figure!$F$11,0)</f>
        <v>0.75601508725060151</v>
      </c>
      <c r="HQ33" s="12">
        <f>IFERROR(GA33*[1]Figure!$F$10+GV33*[1]Figure!$F$11,0)</f>
        <v>3.3038958750262614E-3</v>
      </c>
    </row>
    <row r="34" spans="1:225" x14ac:dyDescent="0.2">
      <c r="A34" s="1"/>
      <c r="B34" s="4"/>
      <c r="C34" s="1" t="s">
        <v>63</v>
      </c>
      <c r="D34" s="1" t="s">
        <v>64</v>
      </c>
      <c r="E34" s="2">
        <v>1</v>
      </c>
      <c r="F34" s="1"/>
      <c r="G34" s="1">
        <f t="shared" ref="G34:L34" si="38">G33</f>
        <v>103.03421841811554</v>
      </c>
      <c r="H34" s="1">
        <f t="shared" si="38"/>
        <v>96.992423228843919</v>
      </c>
      <c r="I34" s="1">
        <f t="shared" si="38"/>
        <v>158.24022346368716</v>
      </c>
      <c r="J34" s="1">
        <f t="shared" si="38"/>
        <v>456.08757348469481</v>
      </c>
      <c r="K34" s="1">
        <f t="shared" si="38"/>
        <v>477.68533423868553</v>
      </c>
      <c r="L34" s="1">
        <f t="shared" si="38"/>
        <v>772.58064516129036</v>
      </c>
      <c r="M34" s="1" t="s">
        <v>55</v>
      </c>
      <c r="N34" s="1" t="str">
        <f>'[1]Unit factor_selected'!D10</f>
        <v>market for water, deionised | water, deionised | Cutoff</v>
      </c>
      <c r="O34" s="1">
        <v>1</v>
      </c>
      <c r="P34" s="1" t="s">
        <v>56</v>
      </c>
      <c r="Q34" s="1">
        <f>'[1]Unit factor_selected'!J10</f>
        <v>4.6453460099373298E-4</v>
      </c>
      <c r="R34" s="1">
        <f>'[1]Unit factor_selected'!K10</f>
        <v>6.7356817063573297E-3</v>
      </c>
      <c r="S34" s="1">
        <f>'[1]Unit factor_selected'!L10</f>
        <v>1.1926877222292901E-6</v>
      </c>
      <c r="T34" s="1">
        <f>'[1]Unit factor_selected'!M10</f>
        <v>1.21399785641155E-4</v>
      </c>
      <c r="U34" s="1">
        <f>'[1]Unit factor_selected'!N10</f>
        <v>6.8768198294420898E-5</v>
      </c>
      <c r="V34" s="1">
        <f>'[1]Unit factor_selected'!O10</f>
        <v>2.0292444571195401E-7</v>
      </c>
      <c r="W34" s="1">
        <f>'[1]Unit factor_selected'!P10</f>
        <v>4.7913762815587901E-4</v>
      </c>
      <c r="X34" s="1">
        <f>'[1]Unit factor_selected'!Q10</f>
        <v>5.8256513385608398E-5</v>
      </c>
      <c r="Y34" s="1">
        <f>'[1]Unit factor_selected'!R10</f>
        <v>1.3616854191432399E-3</v>
      </c>
      <c r="Z34" s="1">
        <f>'[1]Unit factor_selected'!S10</f>
        <v>3.47258272993285E-5</v>
      </c>
      <c r="AA34" s="1">
        <f>'[1]Unit factor_selected'!T10</f>
        <v>5.9973678411023598E-6</v>
      </c>
      <c r="AB34" s="1">
        <f>'[1]Unit factor_selected'!U10</f>
        <v>9.0095402089087595E-5</v>
      </c>
      <c r="AC34" s="1">
        <f>'[1]Unit factor_selected'!V10</f>
        <v>2.0265148346425901E-8</v>
      </c>
      <c r="AD34" s="1">
        <f>'[1]Unit factor_selected'!W10</f>
        <v>5.7933294787373003E-6</v>
      </c>
      <c r="AE34" s="1">
        <f>'[1]Unit factor_selected'!X10</f>
        <v>1.04850562551094E-6</v>
      </c>
      <c r="AF34" s="1">
        <f>'[1]Unit factor_selected'!Y10</f>
        <v>1.06642467302304E-6</v>
      </c>
      <c r="AG34" s="1">
        <f>'[1]Unit factor_selected'!Z10</f>
        <v>4.5098976562897201E-10</v>
      </c>
      <c r="AH34" s="1">
        <f>'[1]Unit factor_selected'!AA10</f>
        <v>2.78163433838738E-6</v>
      </c>
      <c r="AI34" s="1">
        <f>'[1]Unit factor_selected'!AB10</f>
        <v>6.8745978506028604E-3</v>
      </c>
      <c r="AJ34" s="1">
        <f>'[1]Unit factor_selected'!AC10</f>
        <v>1.04651817204292E-3</v>
      </c>
      <c r="AK34" s="1"/>
      <c r="AL34" s="1">
        <f t="shared" si="22"/>
        <v>4.7862959541560435E-5</v>
      </c>
      <c r="AM34" s="1">
        <f t="shared" si="22"/>
        <v>6.9400570012772634E-4</v>
      </c>
      <c r="AN34" s="1">
        <f t="shared" si="22"/>
        <v>1.2288764727677738E-7</v>
      </c>
      <c r="AO34" s="1">
        <f t="shared" si="22"/>
        <v>1.2508332029663171E-5</v>
      </c>
      <c r="AP34" s="1">
        <f t="shared" si="22"/>
        <v>7.0854775632876433E-6</v>
      </c>
      <c r="AQ34" s="1">
        <f t="shared" si="22"/>
        <v>2.09081616618605E-8</v>
      </c>
      <c r="AR34" s="1">
        <f t="shared" si="22"/>
        <v>4.9367571031750663E-5</v>
      </c>
      <c r="AS34" s="1">
        <f t="shared" si="22"/>
        <v>6.0024143244506471E-6</v>
      </c>
      <c r="AT34" s="1">
        <f t="shared" si="22"/>
        <v>1.4030019289276778E-4</v>
      </c>
      <c r="AU34" s="1">
        <f t="shared" si="28"/>
        <v>3.5779484747087721E-6</v>
      </c>
      <c r="AV34" s="1">
        <f t="shared" si="28"/>
        <v>6.1793410807392258E-7</v>
      </c>
      <c r="AW34" s="1">
        <f t="shared" si="28"/>
        <v>9.2829093373149946E-6</v>
      </c>
      <c r="AX34" s="1">
        <f t="shared" si="28"/>
        <v>2.0880037210011593E-9</v>
      </c>
      <c r="AY34" s="1">
        <f t="shared" si="28"/>
        <v>5.9691117488032646E-7</v>
      </c>
      <c r="AZ34" s="1">
        <f t="shared" si="28"/>
        <v>1.0803195763151705E-7</v>
      </c>
      <c r="BA34" s="1">
        <f t="shared" si="28"/>
        <v>1.0987823268672335E-7</v>
      </c>
      <c r="BB34" s="1">
        <f t="shared" si="28"/>
        <v>4.6467378016150237E-11</v>
      </c>
      <c r="BC34" s="1">
        <f t="shared" si="28"/>
        <v>2.8660351998073561E-7</v>
      </c>
      <c r="BD34" s="1">
        <f t="shared" si="28"/>
        <v>7.0831881647572274E-4</v>
      </c>
      <c r="BE34" s="1">
        <f t="shared" si="28"/>
        <v>1.0782718191679724E-4</v>
      </c>
      <c r="BF34" s="1"/>
      <c r="BG34" s="1">
        <f t="shared" si="23"/>
        <v>4.5056336624026292E-5</v>
      </c>
      <c r="BH34" s="1">
        <f t="shared" si="23"/>
        <v>6.5331009079779175E-4</v>
      </c>
      <c r="BI34" s="1">
        <f t="shared" si="23"/>
        <v>1.1568167233430915E-7</v>
      </c>
      <c r="BJ34" s="1">
        <f t="shared" si="23"/>
        <v>1.1774859388797836E-5</v>
      </c>
      <c r="BK34" s="1">
        <f t="shared" si="23"/>
        <v>6.6699941936575348E-6</v>
      </c>
      <c r="BL34" s="1">
        <f t="shared" si="23"/>
        <v>1.9682133721972407E-8</v>
      </c>
      <c r="BM34" s="1">
        <f t="shared" si="23"/>
        <v>4.6472719614959464E-5</v>
      </c>
      <c r="BN34" s="1">
        <f t="shared" si="23"/>
        <v>5.6504404021337405E-6</v>
      </c>
      <c r="BO34" s="1">
        <f t="shared" si="23"/>
        <v>1.3207316847808686E-4</v>
      </c>
      <c r="BP34" s="1">
        <f t="shared" si="29"/>
        <v>3.3681421383882123E-6</v>
      </c>
      <c r="BQ34" s="1">
        <f t="shared" si="29"/>
        <v>5.8169923990325801E-7</v>
      </c>
      <c r="BR34" s="1">
        <f t="shared" si="29"/>
        <v>8.7385713703976538E-6</v>
      </c>
      <c r="BS34" s="1">
        <f t="shared" si="29"/>
        <v>1.9655658452118478E-9</v>
      </c>
      <c r="BT34" s="1">
        <f t="shared" si="29"/>
        <v>5.6190906470582602E-7</v>
      </c>
      <c r="BU34" s="1">
        <f t="shared" si="29"/>
        <v>1.0169710138738083E-7</v>
      </c>
      <c r="BV34" s="1">
        <f t="shared" si="29"/>
        <v>1.034351132275322E-7</v>
      </c>
      <c r="BW34" s="1">
        <f t="shared" si="29"/>
        <v>4.3742590219762383E-11</v>
      </c>
      <c r="BX34" s="1">
        <f t="shared" si="29"/>
        <v>2.6979745501675402E-7</v>
      </c>
      <c r="BY34" s="1">
        <f t="shared" si="29"/>
        <v>6.6678390425377342E-4</v>
      </c>
      <c r="BZ34" s="1">
        <f t="shared" si="29"/>
        <v>1.01504333459463E-4</v>
      </c>
      <c r="CA34" s="1"/>
      <c r="CB34" s="1">
        <f t="shared" si="24"/>
        <v>7.3508059067863056E-5</v>
      </c>
      <c r="CC34" s="1">
        <f t="shared" si="24"/>
        <v>1.0658557783942535E-3</v>
      </c>
      <c r="CD34" s="1">
        <f t="shared" si="24"/>
        <v>1.887311716879589E-7</v>
      </c>
      <c r="CE34" s="1">
        <f t="shared" si="24"/>
        <v>1.9210329208300087E-5</v>
      </c>
      <c r="CF34" s="1">
        <f t="shared" si="24"/>
        <v>1.0881895065304314E-5</v>
      </c>
      <c r="CG34" s="1">
        <f t="shared" si="24"/>
        <v>3.2110809635704458E-8</v>
      </c>
      <c r="CH34" s="1">
        <f t="shared" si="24"/>
        <v>7.5818845349247334E-5</v>
      </c>
      <c r="CI34" s="1">
        <f t="shared" si="24"/>
        <v>9.2185236963539542E-6</v>
      </c>
      <c r="CJ34" s="1">
        <f t="shared" si="24"/>
        <v>2.1547340501247079E-4</v>
      </c>
      <c r="CK34" s="1">
        <f t="shared" si="30"/>
        <v>5.4950226718071501E-6</v>
      </c>
      <c r="CL34" s="1">
        <f t="shared" si="30"/>
        <v>9.4902482736996842E-7</v>
      </c>
      <c r="CM34" s="1">
        <f t="shared" si="30"/>
        <v>1.4256716559627967E-5</v>
      </c>
      <c r="CN34" s="1">
        <f t="shared" si="30"/>
        <v>3.2067616028632049E-9</v>
      </c>
      <c r="CO34" s="1">
        <f t="shared" si="30"/>
        <v>9.1673775131415667E-7</v>
      </c>
      <c r="CP34" s="1">
        <f t="shared" si="30"/>
        <v>1.6591576448378422E-7</v>
      </c>
      <c r="CQ34" s="1">
        <f t="shared" si="30"/>
        <v>1.6875127856635537E-7</v>
      </c>
      <c r="CR34" s="1">
        <f t="shared" si="30"/>
        <v>7.1364721292964423E-11</v>
      </c>
      <c r="CS34" s="1">
        <f t="shared" si="30"/>
        <v>4.4016643930068458E-7</v>
      </c>
      <c r="CT34" s="1">
        <f t="shared" si="30"/>
        <v>1.0878379001023801E-3</v>
      </c>
      <c r="CU34" s="1">
        <f t="shared" si="30"/>
        <v>1.6560126940288106E-4</v>
      </c>
      <c r="CW34" s="12">
        <f t="shared" si="25"/>
        <v>2.1186845896691258E-4</v>
      </c>
      <c r="CX34" s="12">
        <f t="shared" si="25"/>
        <v>3.0720607252177632E-3</v>
      </c>
      <c r="CY34" s="12">
        <f t="shared" si="25"/>
        <v>5.4397004915654459E-7</v>
      </c>
      <c r="CZ34" s="12">
        <f t="shared" si="25"/>
        <v>5.5368933654636482E-5</v>
      </c>
      <c r="DA34" s="12">
        <f t="shared" si="25"/>
        <v>3.1364320693016759E-5</v>
      </c>
      <c r="DB34" s="12">
        <f t="shared" si="25"/>
        <v>9.2551318045491779E-8</v>
      </c>
      <c r="DC34" s="12">
        <f t="shared" si="25"/>
        <v>2.1852871819082686E-4</v>
      </c>
      <c r="DD34" s="12">
        <f t="shared" si="25"/>
        <v>2.6570071829720775E-5</v>
      </c>
      <c r="DE34" s="12">
        <f t="shared" si="25"/>
        <v>6.2104779866652994E-4</v>
      </c>
      <c r="DF34" s="12">
        <f t="shared" si="31"/>
        <v>1.5838018310199307E-5</v>
      </c>
      <c r="DG34" s="12">
        <f t="shared" si="31"/>
        <v>2.7353249459435181E-6</v>
      </c>
      <c r="DH34" s="12">
        <f t="shared" si="31"/>
        <v>4.1091393320939867E-5</v>
      </c>
      <c r="DI34" s="12">
        <f t="shared" si="31"/>
        <v>9.2426823356287651E-9</v>
      </c>
      <c r="DJ34" s="12">
        <f t="shared" si="31"/>
        <v>2.642265584354647E-6</v>
      </c>
      <c r="DK34" s="12">
        <f t="shared" si="31"/>
        <v>4.782103865243367E-7</v>
      </c>
      <c r="DL34" s="12">
        <f t="shared" si="31"/>
        <v>4.8638304142328736E-7</v>
      </c>
      <c r="DM34" s="12">
        <f t="shared" si="31"/>
        <v>2.0569082787214905E-10</v>
      </c>
      <c r="DN34" s="12">
        <f t="shared" si="31"/>
        <v>1.2686688557168046E-6</v>
      </c>
      <c r="DO34" s="12">
        <f t="shared" si="31"/>
        <v>3.135418652364557E-3</v>
      </c>
      <c r="DP34" s="12">
        <f t="shared" si="31"/>
        <v>4.7730393369469377E-4</v>
      </c>
      <c r="DR34" s="12">
        <f t="shared" si="26"/>
        <v>2.2190136614112576E-4</v>
      </c>
      <c r="DS34" s="12">
        <f t="shared" si="26"/>
        <v>3.2175363672267009E-3</v>
      </c>
      <c r="DT34" s="12">
        <f t="shared" si="26"/>
        <v>5.6972943323547502E-7</v>
      </c>
      <c r="DU34" s="12">
        <f t="shared" si="26"/>
        <v>5.7990897180499908E-5</v>
      </c>
      <c r="DV34" s="12">
        <f t="shared" si="26"/>
        <v>3.2849559787262649E-5</v>
      </c>
      <c r="DW34" s="12">
        <f t="shared" si="26"/>
        <v>9.6934031675114753E-8</v>
      </c>
      <c r="DX34" s="12">
        <f t="shared" si="26"/>
        <v>2.2887701805197208E-4</v>
      </c>
      <c r="DY34" s="12">
        <f t="shared" si="26"/>
        <v>2.7828282068184804E-5</v>
      </c>
      <c r="DZ34" s="12">
        <f t="shared" si="26"/>
        <v>6.5045715457138316E-4</v>
      </c>
      <c r="EA34" s="12">
        <f t="shared" si="32"/>
        <v>1.6588018420194604E-5</v>
      </c>
      <c r="EB34" s="12">
        <f t="shared" si="32"/>
        <v>2.8648546617293246E-6</v>
      </c>
      <c r="EC34" s="12">
        <f t="shared" si="32"/>
        <v>4.3037252260294577E-5</v>
      </c>
      <c r="ED34" s="12">
        <f t="shared" si="32"/>
        <v>9.6803641612590026E-9</v>
      </c>
      <c r="EE34" s="12">
        <f t="shared" si="32"/>
        <v>2.7673885284054572E-6</v>
      </c>
      <c r="EF34" s="12">
        <f t="shared" si="32"/>
        <v>5.0085576017333542E-7</v>
      </c>
      <c r="EG34" s="12">
        <f t="shared" si="32"/>
        <v>5.0941542637339181E-7</v>
      </c>
      <c r="EH34" s="12">
        <f t="shared" si="32"/>
        <v>2.1543119693270194E-10</v>
      </c>
      <c r="EI34" s="12">
        <f t="shared" si="32"/>
        <v>1.3287459286623804E-6</v>
      </c>
      <c r="EJ34" s="12">
        <f t="shared" si="32"/>
        <v>3.2838945720217766E-3</v>
      </c>
      <c r="EK34" s="12">
        <f t="shared" si="32"/>
        <v>4.9990638279918042E-4</v>
      </c>
      <c r="EM34" s="12">
        <f t="shared" si="27"/>
        <v>3.5889044173548082E-4</v>
      </c>
      <c r="EN34" s="12">
        <f t="shared" si="27"/>
        <v>5.2038573182986471E-3</v>
      </c>
      <c r="EO34" s="12">
        <f t="shared" si="27"/>
        <v>9.2144744991585474E-7</v>
      </c>
      <c r="EP34" s="12">
        <f t="shared" si="27"/>
        <v>9.3791124713085884E-5</v>
      </c>
      <c r="EQ34" s="12">
        <f t="shared" si="27"/>
        <v>5.3128979004883241E-5</v>
      </c>
      <c r="ER34" s="12">
        <f t="shared" si="27"/>
        <v>1.5677549918713865E-7</v>
      </c>
      <c r="ES34" s="12">
        <f t="shared" si="27"/>
        <v>3.7017245788171946E-4</v>
      </c>
      <c r="ET34" s="12">
        <f t="shared" si="27"/>
        <v>4.5007854696300684E-5</v>
      </c>
      <c r="EU34" s="12">
        <f t="shared" si="27"/>
        <v>1.0520117996284063E-3</v>
      </c>
      <c r="EV34" s="12">
        <f t="shared" si="33"/>
        <v>2.6828502058674759E-5</v>
      </c>
      <c r="EW34" s="12">
        <f t="shared" si="33"/>
        <v>4.6334503159484364E-6</v>
      </c>
      <c r="EX34" s="12">
        <f t="shared" si="33"/>
        <v>6.9605963872053158E-5</v>
      </c>
      <c r="EY34" s="12">
        <f t="shared" si="33"/>
        <v>1.5656461383770977E-8</v>
      </c>
      <c r="EZ34" s="12">
        <f t="shared" si="33"/>
        <v>4.4758142263147855E-6</v>
      </c>
      <c r="FA34" s="12">
        <f t="shared" si="33"/>
        <v>8.1005515261248426E-7</v>
      </c>
      <c r="FB34" s="12">
        <f t="shared" si="33"/>
        <v>8.2389906190005832E-7</v>
      </c>
      <c r="FC34" s="12">
        <f t="shared" si="33"/>
        <v>3.4842596409077033E-10</v>
      </c>
      <c r="FD34" s="12">
        <f t="shared" si="33"/>
        <v>2.1490368517541211E-6</v>
      </c>
      <c r="FE34" s="12">
        <f t="shared" si="33"/>
        <v>5.311181242643178E-3</v>
      </c>
      <c r="FF34" s="12">
        <f t="shared" si="33"/>
        <v>8.0851968452993334E-4</v>
      </c>
      <c r="FH34" s="12">
        <f>IFERROR(AL34*[1]Figure!$C$8+BG34*[1]Figure!$D$8+CB34*[1]Figure!$E$8,0)</f>
        <v>4.5922809142641031E-5</v>
      </c>
      <c r="FI34" s="12">
        <f>IFERROR(AM34*[1]Figure!$C$8+BH34*[1]Figure!$D$8+CC34*[1]Figure!$E$8,0)</f>
        <v>6.6587381173528412E-4</v>
      </c>
      <c r="FJ34" s="12">
        <f>IFERROR(AN34*[1]Figure!$C$8+BI34*[1]Figure!$D$8+CD34*[1]Figure!$E$8,0)</f>
        <v>1.1790633144988454E-7</v>
      </c>
      <c r="FK34" s="12">
        <f>IFERROR(AO34*[1]Figure!$C$8+BJ34*[1]Figure!$D$8+CE34*[1]Figure!$E$8,0)</f>
        <v>1.200130017017076E-5</v>
      </c>
      <c r="FL34" s="12">
        <f>IFERROR(AP34*[1]Figure!$C$8+BK34*[1]Figure!$D$8+CF34*[1]Figure!$E$8,0)</f>
        <v>6.7982639799109124E-6</v>
      </c>
      <c r="FM34" s="12">
        <f>IFERROR(AQ34*[1]Figure!$C$8+BL34*[1]Figure!$D$8+CG34*[1]Figure!$E$8,0)</f>
        <v>2.0060638262190516E-8</v>
      </c>
      <c r="FN34" s="12">
        <f>IFERROR(AR34*[1]Figure!$C$8+BM34*[1]Figure!$D$8+CH34*[1]Figure!$E$8,0)</f>
        <v>4.7366430409684341E-5</v>
      </c>
      <c r="FO34" s="12">
        <f>IFERROR(AS34*[1]Figure!$C$8+BN34*[1]Figure!$D$8+CI34*[1]Figure!$E$8,0)</f>
        <v>5.7591032827264014E-6</v>
      </c>
      <c r="FP34" s="12">
        <f>IFERROR(AT34*[1]Figure!$C$8+BO34*[1]Figure!$D$8+CJ34*[1]Figure!$E$8,0)</f>
        <v>1.3461305031285662E-4</v>
      </c>
      <c r="FQ34" s="12">
        <f>IFERROR(AU34*[1]Figure!$C$8+BP34*[1]Figure!$D$8+CK34*[1]Figure!$E$8,0)</f>
        <v>3.4329144394755007E-6</v>
      </c>
      <c r="FR34" s="12">
        <f>IFERROR(AV34*[1]Figure!$C$8+BQ34*[1]Figure!$D$8+CL34*[1]Figure!$E$8,0)</f>
        <v>5.9288582193013502E-7</v>
      </c>
      <c r="FS34" s="12">
        <f>IFERROR(AW34*[1]Figure!$C$8+BR34*[1]Figure!$D$8+CM34*[1]Figure!$E$8,0)</f>
        <v>8.9066216938756934E-6</v>
      </c>
      <c r="FT34" s="12">
        <f>IFERROR(AX34*[1]Figure!$C$8+BS34*[1]Figure!$D$8+CN34*[1]Figure!$E$8,0)</f>
        <v>2.0033653849883602E-9</v>
      </c>
      <c r="FU34" s="12">
        <f>IFERROR(AY34*[1]Figure!$C$8+BT34*[1]Figure!$D$8+CO34*[1]Figure!$E$8,0)</f>
        <v>5.7271506446099657E-7</v>
      </c>
      <c r="FV34" s="12">
        <f>IFERROR(AZ34*[1]Figure!$C$8+BU34*[1]Figure!$D$8+CP34*[1]Figure!$E$8,0)</f>
        <v>1.0365282504752307E-7</v>
      </c>
      <c r="FW34" s="12">
        <f>IFERROR(BA34*[1]Figure!$C$8+BV34*[1]Figure!$D$8+CQ34*[1]Figure!$E$8,0)</f>
        <v>1.0542426036613176E-7</v>
      </c>
      <c r="FX34" s="12">
        <f>IFERROR(BB34*[1]Figure!$C$8+BW34*[1]Figure!$D$8+CR34*[1]Figure!$E$8,0)</f>
        <v>4.4583798253045734E-11</v>
      </c>
      <c r="FY34" s="12">
        <f>IFERROR(BC34*[1]Figure!$C$8+BX34*[1]Figure!$D$8+CS34*[1]Figure!$E$8,0)</f>
        <v>2.7498589459884725E-7</v>
      </c>
      <c r="FZ34" s="12">
        <f>IFERROR(BD34*[1]Figure!$C$8+BY34*[1]Figure!$D$8+CT34*[1]Figure!$E$8,0)</f>
        <v>6.7960673833617087E-4</v>
      </c>
      <c r="GA34" s="12">
        <f>IFERROR(BE34*[1]Figure!$C$8+BZ34*[1]Figure!$D$8+CU34*[1]Figure!$E$8,0)</f>
        <v>1.0345635002478737E-4</v>
      </c>
      <c r="GC34" s="12">
        <f>IFERROR(CW34*[1]Figure!$F$8+DR34*[1]Figure!$G$8+EM34*[1]Figure!$H$8,0)</f>
        <v>2.2174934275799959E-4</v>
      </c>
      <c r="GD34" s="12">
        <f>IFERROR(CX34*[1]Figure!$F$8+DS34*[1]Figure!$G$8+EN34*[1]Figure!$H$8,0)</f>
        <v>3.2153320510821749E-3</v>
      </c>
      <c r="GE34" s="12">
        <f>IFERROR(CY34*[1]Figure!$F$8+DT34*[1]Figure!$G$8+EO34*[1]Figure!$H$8,0)</f>
        <v>5.6933911479168528E-7</v>
      </c>
      <c r="GF34" s="12">
        <f>IFERROR(CZ34*[1]Figure!$F$8+DU34*[1]Figure!$G$8+EP34*[1]Figure!$H$8,0)</f>
        <v>5.7951167941634857E-5</v>
      </c>
      <c r="GG34" s="12">
        <f>IFERROR(DA34*[1]Figure!$F$8+DV34*[1]Figure!$G$8+EQ34*[1]Figure!$H$8,0)</f>
        <v>3.2827054737835015E-5</v>
      </c>
      <c r="GH34" s="12">
        <f>IFERROR(DB34*[1]Figure!$F$8+DW34*[1]Figure!$G$8+ER34*[1]Figure!$H$8,0)</f>
        <v>9.6867622712918736E-8</v>
      </c>
      <c r="GI34" s="12">
        <f>IFERROR(DC34*[1]Figure!$F$8+DX34*[1]Figure!$G$8+ES34*[1]Figure!$H$8,0)</f>
        <v>2.2872021568879079E-4</v>
      </c>
      <c r="GJ34" s="12">
        <f>IFERROR(DD34*[1]Figure!$F$8+DY34*[1]Figure!$G$8+ET34*[1]Figure!$H$8,0)</f>
        <v>2.7809217067999525E-5</v>
      </c>
      <c r="GK34" s="12">
        <f>IFERROR(DE34*[1]Figure!$F$8+DZ34*[1]Figure!$G$8+EU34*[1]Figure!$H$8,0)</f>
        <v>6.5001153001784313E-4</v>
      </c>
      <c r="GL34" s="12">
        <f>IFERROR(DF34*[1]Figure!$F$8+EA34*[1]Figure!$G$8+EV34*[1]Figure!$H$8,0)</f>
        <v>1.6576654061680503E-5</v>
      </c>
      <c r="GM34" s="12">
        <f>IFERROR(DG34*[1]Figure!$F$8+EB34*[1]Figure!$G$8+EW34*[1]Figure!$H$8,0)</f>
        <v>2.8628919658459476E-6</v>
      </c>
      <c r="GN34" s="12">
        <f>IFERROR(DH34*[1]Figure!$F$8+EC34*[1]Figure!$G$8+EX34*[1]Figure!$H$8,0)</f>
        <v>4.3007767679812531E-5</v>
      </c>
      <c r="GO34" s="12">
        <f>IFERROR(DI34*[1]Figure!$F$8+ED34*[1]Figure!$G$8+EY34*[1]Figure!$H$8,0)</f>
        <v>9.6737321979895559E-9</v>
      </c>
      <c r="GP34" s="12">
        <f>IFERROR(DJ34*[1]Figure!$F$8+EE34*[1]Figure!$G$8+EZ34*[1]Figure!$H$8,0)</f>
        <v>2.7654926060241359E-6</v>
      </c>
      <c r="GQ34" s="12">
        <f>IFERROR(DK34*[1]Figure!$F$8+EF34*[1]Figure!$G$8+FA34*[1]Figure!$H$8,0)</f>
        <v>5.0051262669721545E-7</v>
      </c>
      <c r="GR34" s="12">
        <f>IFERROR(DL34*[1]Figure!$F$8+EG34*[1]Figure!$G$8+FB34*[1]Figure!$H$8,0)</f>
        <v>5.0906642871789886E-7</v>
      </c>
      <c r="GS34" s="12">
        <f>IFERROR(DM34*[1]Figure!$F$8+EH34*[1]Figure!$G$8+FC34*[1]Figure!$H$8,0)</f>
        <v>2.152836062262626E-10</v>
      </c>
      <c r="GT34" s="12">
        <f>IFERROR(DN34*[1]Figure!$F$8+EI34*[1]Figure!$G$8+FD34*[1]Figure!$H$8,0)</f>
        <v>1.3278356122686458E-6</v>
      </c>
      <c r="GU34" s="12">
        <f>IFERROR(DO34*[1]Figure!$F$8+EJ34*[1]Figure!$G$8+FE34*[1]Figure!$H$8,0)</f>
        <v>3.281644794242802E-3</v>
      </c>
      <c r="GV34" s="12">
        <f>IFERROR(DP34*[1]Figure!$F$8+EK34*[1]Figure!$G$8+FF34*[1]Figure!$H$8,0)</f>
        <v>4.9956389973618222E-4</v>
      </c>
      <c r="GX34" s="12">
        <f>IFERROR(FH34*[1]Figure!$F$10+GC34*[1]Figure!$F$11,0)</f>
        <v>5.623878157902274E-5</v>
      </c>
      <c r="GY34" s="12">
        <f>IFERROR(FI34*[1]Figure!$F$10+GD34*[1]Figure!$F$11,0)</f>
        <v>8.1545385738609262E-4</v>
      </c>
      <c r="GZ34" s="12">
        <f>IFERROR(FJ34*[1]Figure!$F$10+GE34*[1]Figure!$F$11,0)</f>
        <v>1.4439248262443231E-7</v>
      </c>
      <c r="HA34" s="12">
        <f>IFERROR(FK34*[1]Figure!$F$10+GF34*[1]Figure!$F$11,0)</f>
        <v>1.4697238943682486E-5</v>
      </c>
      <c r="HB34" s="12">
        <f>IFERROR(FL34*[1]Figure!$F$10+GG34*[1]Figure!$F$11,0)</f>
        <v>8.3254071390799071E-6</v>
      </c>
      <c r="HC34" s="12">
        <f>IFERROR(FM34*[1]Figure!$F$10+GH34*[1]Figure!$F$11,0)</f>
        <v>2.4567004384658962E-8</v>
      </c>
      <c r="HD34" s="12">
        <f>IFERROR(FN34*[1]Figure!$F$10+GI34*[1]Figure!$F$11,0)</f>
        <v>5.8006693922274744E-5</v>
      </c>
      <c r="HE34" s="12">
        <f>IFERROR(FO34*[1]Figure!$F$10+GJ34*[1]Figure!$F$11,0)</f>
        <v>7.0528122659539958E-6</v>
      </c>
      <c r="HF34" s="12">
        <f>IFERROR(FP34*[1]Figure!$F$10+GK34*[1]Figure!$F$11,0)</f>
        <v>1.6485215246123252E-4</v>
      </c>
      <c r="HG34" s="12">
        <f>IFERROR(FQ34*[1]Figure!$F$10+GL34*[1]Figure!$F$11,0)</f>
        <v>4.2040748147932849E-6</v>
      </c>
      <c r="HH34" s="12">
        <f>IFERROR(FR34*[1]Figure!$F$10+GM34*[1]Figure!$F$11,0)</f>
        <v>7.2607004805086846E-7</v>
      </c>
      <c r="HI34" s="12">
        <f>IFERROR(FS34*[1]Figure!$F$10+GN34*[1]Figure!$F$11,0)</f>
        <v>1.0907380480427943E-5</v>
      </c>
      <c r="HJ34" s="12">
        <f>IFERROR(FT34*[1]Figure!$F$10+GO34*[1]Figure!$F$11,0)</f>
        <v>2.4533958268837667E-9</v>
      </c>
      <c r="HK34" s="12">
        <f>IFERROR(FU34*[1]Figure!$F$10+GP34*[1]Figure!$F$11,0)</f>
        <v>7.0136818758613026E-7</v>
      </c>
      <c r="HL34" s="12">
        <f>IFERROR(FV34*[1]Figure!$F$10+GQ34*[1]Figure!$F$11,0)</f>
        <v>1.2693710808913861E-7</v>
      </c>
      <c r="HM34" s="12">
        <f>IFERROR(FW34*[1]Figure!$F$10+GR34*[1]Figure!$F$11,0)</f>
        <v>1.2910647372300391E-7</v>
      </c>
      <c r="HN34" s="12">
        <f>IFERROR(FX34*[1]Figure!$F$10+GS34*[1]Figure!$F$11,0)</f>
        <v>5.4598978998174958E-11</v>
      </c>
      <c r="HO34" s="12">
        <f>IFERROR(FY34*[1]Figure!$F$10+GT34*[1]Figure!$F$11,0)</f>
        <v>3.3675796303360352E-7</v>
      </c>
      <c r="HP34" s="12">
        <f>IFERROR(FZ34*[1]Figure!$F$10+GU34*[1]Figure!$F$11,0)</f>
        <v>8.3227171051761836E-4</v>
      </c>
      <c r="HQ34" s="12">
        <f>IFERROR(GA34*[1]Figure!$F$10+GV34*[1]Figure!$F$11,0)</f>
        <v>1.266964974624009E-4</v>
      </c>
    </row>
    <row r="35" spans="1:225" x14ac:dyDescent="0.2">
      <c r="A35" s="1"/>
      <c r="B35" s="4"/>
      <c r="C35" s="1" t="s">
        <v>65</v>
      </c>
      <c r="D35" s="1" t="s">
        <v>54</v>
      </c>
      <c r="E35" s="2">
        <v>1</v>
      </c>
      <c r="F35" s="1"/>
      <c r="G35" s="1">
        <f>'[1]LIB Maf LCI'!AQ68*10%</f>
        <v>6.1250092995569876</v>
      </c>
      <c r="H35" s="1">
        <f>'[1]LIB Maf LCI'!AR68*10%</f>
        <v>5.9610112621889</v>
      </c>
      <c r="I35" s="1">
        <f>'[1]LIB Maf LCI'!AS68*10%</f>
        <v>10.055865921787712</v>
      </c>
      <c r="J35" s="1">
        <f>'[1]LIB Maf LCI'!AT68*10%</f>
        <v>32.535374011757554</v>
      </c>
      <c r="K35" s="1">
        <f>'[1]LIB Maf LCI'!AU68*10%</f>
        <v>32.100706848469905</v>
      </c>
      <c r="L35" s="1">
        <f>'[1]LIB Maf LCI'!AV68*10%</f>
        <v>58.06451612903227</v>
      </c>
      <c r="M35" s="1" t="s">
        <v>55</v>
      </c>
      <c r="N35" s="1" t="str">
        <f>'[1]Unit factor_selected'!D11</f>
        <v>market for integrated circuit, logic type | integrated circuit, logic type | Cutoff</v>
      </c>
      <c r="O35" s="1">
        <v>1</v>
      </c>
      <c r="P35" s="1" t="s">
        <v>56</v>
      </c>
      <c r="Q35" s="1">
        <f>'[1]Unit factor_selected'!J11</f>
        <v>1532.64946319249</v>
      </c>
      <c r="R35" s="1">
        <f>'[1]Unit factor_selected'!K11</f>
        <v>23770.0979664937</v>
      </c>
      <c r="S35" s="1">
        <f>'[1]Unit factor_selected'!L11</f>
        <v>3.4214610058089501</v>
      </c>
      <c r="T35" s="1">
        <f>'[1]Unit factor_selected'!M11</f>
        <v>400.386611424318</v>
      </c>
      <c r="U35" s="1">
        <f>'[1]Unit factor_selected'!N11</f>
        <v>1142.9616823771</v>
      </c>
      <c r="V35" s="1">
        <f>'[1]Unit factor_selected'!O11</f>
        <v>2.4225391071909499</v>
      </c>
      <c r="W35" s="1">
        <f>'[1]Unit factor_selected'!P11</f>
        <v>1559.78786511065</v>
      </c>
      <c r="X35" s="1">
        <f>'[1]Unit factor_selected'!Q11</f>
        <v>112.65897403648199</v>
      </c>
      <c r="Y35" s="1">
        <f>'[1]Unit factor_selected'!R11</f>
        <v>17941.564177041801</v>
      </c>
      <c r="Z35" s="1">
        <f>'[1]Unit factor_selected'!S11</f>
        <v>177.831281023576</v>
      </c>
      <c r="AA35" s="1">
        <f>'[1]Unit factor_selected'!T11</f>
        <v>26.4998089631091</v>
      </c>
      <c r="AB35" s="1">
        <f>'[1]Unit factor_selected'!U11</f>
        <v>1508.13300136356</v>
      </c>
      <c r="AC35" s="1">
        <f>'[1]Unit factor_selected'!V11</f>
        <v>8.8538311483807697E-2</v>
      </c>
      <c r="AD35" s="1">
        <f>'[1]Unit factor_selected'!W11</f>
        <v>58.323405811057</v>
      </c>
      <c r="AE35" s="1">
        <f>'[1]Unit factor_selected'!X11</f>
        <v>4.8077401525901502</v>
      </c>
      <c r="AF35" s="1">
        <f>'[1]Unit factor_selected'!Y11</f>
        <v>4.8749995541051296</v>
      </c>
      <c r="AG35" s="1">
        <f>'[1]Unit factor_selected'!Z11</f>
        <v>8.4494083750058404E-4</v>
      </c>
      <c r="AH35" s="1">
        <f>'[1]Unit factor_selected'!AA11</f>
        <v>6.1670844123321098</v>
      </c>
      <c r="AI35" s="1">
        <f>'[1]Unit factor_selected'!AB11</f>
        <v>4475.5917878771797</v>
      </c>
      <c r="AJ35" s="1">
        <f>'[1]Unit factor_selected'!AC11</f>
        <v>15.608869696543</v>
      </c>
      <c r="AK35" s="1"/>
      <c r="AL35" s="1">
        <f t="shared" si="22"/>
        <v>9.3874922150150262</v>
      </c>
      <c r="AM35" s="1">
        <f t="shared" si="22"/>
        <v>145.59207109615454</v>
      </c>
      <c r="AN35" s="1">
        <f t="shared" si="22"/>
        <v>2.0956480478651424E-2</v>
      </c>
      <c r="AO35" s="1">
        <f t="shared" si="22"/>
        <v>2.4523717183920577</v>
      </c>
      <c r="AP35" s="1">
        <f t="shared" si="22"/>
        <v>7.0006509335970373</v>
      </c>
      <c r="AQ35" s="1">
        <f t="shared" si="22"/>
        <v>1.4838074560085049E-2</v>
      </c>
      <c r="AR35" s="1">
        <f t="shared" si="22"/>
        <v>9.5537151791388712</v>
      </c>
      <c r="AS35" s="1">
        <f t="shared" si="22"/>
        <v>0.69003726365200146</v>
      </c>
      <c r="AT35" s="1">
        <f t="shared" si="22"/>
        <v>109.89224743297954</v>
      </c>
      <c r="AU35" s="1">
        <f t="shared" si="28"/>
        <v>1.0892182500215351</v>
      </c>
      <c r="AV35" s="1">
        <f t="shared" si="28"/>
        <v>0.16231157633552684</v>
      </c>
      <c r="AW35" s="1">
        <f t="shared" si="28"/>
        <v>9.237328658320596</v>
      </c>
      <c r="AX35" s="1">
        <f t="shared" si="28"/>
        <v>5.4229798120539532E-4</v>
      </c>
      <c r="AY35" s="1">
        <f t="shared" si="28"/>
        <v>0.35723140297456019</v>
      </c>
      <c r="AZ35" s="1">
        <f t="shared" si="28"/>
        <v>2.94474531444682E-2</v>
      </c>
      <c r="BA35" s="1">
        <f t="shared" si="28"/>
        <v>2.9859417604230085E-2</v>
      </c>
      <c r="BB35" s="1">
        <f t="shared" si="28"/>
        <v>5.1752704872665465E-6</v>
      </c>
      <c r="BC35" s="1">
        <f t="shared" si="28"/>
        <v>3.7773449376687113E-2</v>
      </c>
      <c r="BD35" s="1">
        <f t="shared" si="28"/>
        <v>27.41304132176861</v>
      </c>
      <c r="BE35" s="1">
        <f t="shared" si="28"/>
        <v>9.5604472046899133E-2</v>
      </c>
      <c r="BF35" s="1"/>
      <c r="BG35" s="1">
        <f t="shared" si="23"/>
        <v>9.1361407110782054</v>
      </c>
      <c r="BH35" s="1">
        <f t="shared" si="23"/>
        <v>141.69382168160243</v>
      </c>
      <c r="BI35" s="1">
        <f t="shared" si="23"/>
        <v>2.0395367588767314E-2</v>
      </c>
      <c r="BJ35" s="1">
        <f t="shared" si="23"/>
        <v>2.3867090999300107</v>
      </c>
      <c r="BK35" s="1">
        <f t="shared" si="23"/>
        <v>6.8132074609002657</v>
      </c>
      <c r="BL35" s="1">
        <f t="shared" si="23"/>
        <v>1.4440782901058297E-2</v>
      </c>
      <c r="BM35" s="1">
        <f t="shared" si="23"/>
        <v>9.2979130305501663</v>
      </c>
      <c r="BN35" s="1">
        <f t="shared" si="23"/>
        <v>0.67156141301811612</v>
      </c>
      <c r="BO35" s="1">
        <f t="shared" si="23"/>
        <v>106.9498661206311</v>
      </c>
      <c r="BP35" s="1">
        <f t="shared" si="29"/>
        <v>1.0600542689510157</v>
      </c>
      <c r="BQ35" s="1">
        <f t="shared" si="29"/>
        <v>0.15796565967494772</v>
      </c>
      <c r="BR35" s="1">
        <f t="shared" si="29"/>
        <v>8.9899978060069294</v>
      </c>
      <c r="BS35" s="1">
        <f t="shared" si="29"/>
        <v>5.2777787189016651E-4</v>
      </c>
      <c r="BT35" s="1">
        <f t="shared" si="29"/>
        <v>0.34766647888892432</v>
      </c>
      <c r="BU35" s="1">
        <f t="shared" si="29"/>
        <v>2.8658993195267667E-2</v>
      </c>
      <c r="BV35" s="1">
        <f t="shared" si="29"/>
        <v>2.9059927245186544E-2</v>
      </c>
      <c r="BW35" s="1">
        <f t="shared" si="29"/>
        <v>5.0367018482243031E-6</v>
      </c>
      <c r="BX35" s="1">
        <f t="shared" si="29"/>
        <v>3.6762059636781322E-2</v>
      </c>
      <c r="BY35" s="1">
        <f t="shared" si="29"/>
        <v>26.679053052496023</v>
      </c>
      <c r="BZ35" s="1">
        <f t="shared" si="29"/>
        <v>9.304464805113187E-2</v>
      </c>
      <c r="CA35" s="1"/>
      <c r="CB35" s="1">
        <f t="shared" si="24"/>
        <v>15.412117506963588</v>
      </c>
      <c r="CC35" s="1">
        <f t="shared" si="24"/>
        <v>239.02891809881936</v>
      </c>
      <c r="CD35" s="1">
        <f t="shared" si="24"/>
        <v>3.4405753131039725E-2</v>
      </c>
      <c r="CE35" s="1">
        <f t="shared" si="24"/>
        <v>4.0262340813618573</v>
      </c>
      <c r="CF35" s="1">
        <f t="shared" si="24"/>
        <v>11.49346943172503</v>
      </c>
      <c r="CG35" s="1">
        <f t="shared" si="24"/>
        <v>2.4360728452199498E-2</v>
      </c>
      <c r="CH35" s="1">
        <f t="shared" si="24"/>
        <v>15.685017637984194</v>
      </c>
      <c r="CI35" s="1">
        <f t="shared" si="24"/>
        <v>1.1328835377970259</v>
      </c>
      <c r="CJ35" s="1">
        <f t="shared" si="24"/>
        <v>180.41796379148181</v>
      </c>
      <c r="CK35" s="1">
        <f t="shared" si="30"/>
        <v>1.7882475186728315</v>
      </c>
      <c r="CL35" s="1">
        <f t="shared" si="30"/>
        <v>0.26647852588601334</v>
      </c>
      <c r="CM35" s="1">
        <f t="shared" si="30"/>
        <v>15.165583253935242</v>
      </c>
      <c r="CN35" s="1">
        <f t="shared" si="30"/>
        <v>8.9032938922264742E-4</v>
      </c>
      <c r="CO35" s="1">
        <f t="shared" si="30"/>
        <v>0.58649234893800339</v>
      </c>
      <c r="CP35" s="1">
        <f t="shared" si="30"/>
        <v>4.8345990361241743E-2</v>
      </c>
      <c r="CQ35" s="1">
        <f t="shared" si="30"/>
        <v>4.902234188485606E-2</v>
      </c>
      <c r="CR35" s="1">
        <f t="shared" si="30"/>
        <v>8.496611773748891E-6</v>
      </c>
      <c r="CS35" s="1">
        <f t="shared" si="30"/>
        <v>6.2015373978758656E-2</v>
      </c>
      <c r="CT35" s="1">
        <f t="shared" si="30"/>
        <v>45.005950939547063</v>
      </c>
      <c r="CU35" s="1">
        <f t="shared" si="30"/>
        <v>0.15696070085909164</v>
      </c>
      <c r="CW35" s="12">
        <f t="shared" si="25"/>
        <v>49.865323513887098</v>
      </c>
      <c r="CX35" s="12">
        <f t="shared" si="25"/>
        <v>773.36902763599016</v>
      </c>
      <c r="CY35" s="12">
        <f t="shared" si="25"/>
        <v>0.11131851349063837</v>
      </c>
      <c r="CZ35" s="12">
        <f t="shared" si="25"/>
        <v>13.026728151990426</v>
      </c>
      <c r="DA35" s="12">
        <f t="shared" si="25"/>
        <v>37.186685817246591</v>
      </c>
      <c r="DB35" s="12">
        <f t="shared" si="25"/>
        <v>7.8818215910566772E-2</v>
      </c>
      <c r="DC35" s="12">
        <f t="shared" si="25"/>
        <v>50.748281570375838</v>
      </c>
      <c r="DD35" s="12">
        <f t="shared" si="25"/>
        <v>3.6654018560578252</v>
      </c>
      <c r="DE35" s="12">
        <f t="shared" si="25"/>
        <v>583.73550085600607</v>
      </c>
      <c r="DF35" s="12">
        <f t="shared" si="31"/>
        <v>5.7858072390920086</v>
      </c>
      <c r="DG35" s="12">
        <f t="shared" si="31"/>
        <v>0.86218119585487962</v>
      </c>
      <c r="DH35" s="12">
        <f t="shared" si="31"/>
        <v>49.067671258837883</v>
      </c>
      <c r="DI35" s="12">
        <f t="shared" si="31"/>
        <v>2.8806270784951724E-3</v>
      </c>
      <c r="DJ35" s="12">
        <f t="shared" si="31"/>
        <v>1.8975738217022533</v>
      </c>
      <c r="DK35" s="12">
        <f t="shared" si="31"/>
        <v>0.15642162401586487</v>
      </c>
      <c r="DL35" s="12">
        <f t="shared" si="31"/>
        <v>0.15860993379996169</v>
      </c>
      <c r="DM35" s="12">
        <f t="shared" si="31"/>
        <v>2.7490466165889164E-5</v>
      </c>
      <c r="DN35" s="12">
        <f t="shared" si="31"/>
        <v>0.20064839791730521</v>
      </c>
      <c r="DO35" s="12">
        <f t="shared" si="31"/>
        <v>145.61505274253471</v>
      </c>
      <c r="DP35" s="12">
        <f t="shared" si="31"/>
        <v>0.50784041347781506</v>
      </c>
      <c r="DR35" s="12">
        <f t="shared" si="26"/>
        <v>49.199131119406886</v>
      </c>
      <c r="DS35" s="12">
        <f t="shared" si="26"/>
        <v>763.03694658182485</v>
      </c>
      <c r="DT35" s="12">
        <f t="shared" si="26"/>
        <v>0.1098313167409441</v>
      </c>
      <c r="DU35" s="12">
        <f t="shared" si="26"/>
        <v>12.852693239384264</v>
      </c>
      <c r="DV35" s="12">
        <f t="shared" si="26"/>
        <v>36.689877905021262</v>
      </c>
      <c r="DW35" s="12">
        <f t="shared" si="26"/>
        <v>7.7765217708890694E-2</v>
      </c>
      <c r="DX35" s="12">
        <f t="shared" si="26"/>
        <v>50.070293003717694</v>
      </c>
      <c r="DY35" s="12">
        <f t="shared" si="26"/>
        <v>3.6164326993944909</v>
      </c>
      <c r="DZ35" s="12">
        <f t="shared" si="26"/>
        <v>575.93689205022804</v>
      </c>
      <c r="EA35" s="12">
        <f t="shared" si="32"/>
        <v>5.7085098206256824</v>
      </c>
      <c r="EB35" s="12">
        <f t="shared" si="32"/>
        <v>0.85066259906522046</v>
      </c>
      <c r="EC35" s="12">
        <f t="shared" si="32"/>
        <v>48.4121353652747</v>
      </c>
      <c r="ED35" s="12">
        <f t="shared" si="32"/>
        <v>2.8421423818002275E-3</v>
      </c>
      <c r="EE35" s="12">
        <f t="shared" si="32"/>
        <v>1.8722225523450868</v>
      </c>
      <c r="EF35" s="12">
        <f t="shared" si="32"/>
        <v>0.15433185724191439</v>
      </c>
      <c r="EG35" s="12">
        <f t="shared" si="32"/>
        <v>0.15649093157275026</v>
      </c>
      <c r="EH35" s="12">
        <f t="shared" si="32"/>
        <v>2.7123198128906894E-5</v>
      </c>
      <c r="EI35" s="12">
        <f t="shared" si="32"/>
        <v>0.19796776883004136</v>
      </c>
      <c r="EJ35" s="12">
        <f t="shared" si="32"/>
        <v>143.66965995606466</v>
      </c>
      <c r="EK35" s="12">
        <f t="shared" si="32"/>
        <v>0.50105575036469219</v>
      </c>
      <c r="EM35" s="12">
        <f t="shared" si="27"/>
        <v>88.992549475692982</v>
      </c>
      <c r="EN35" s="12">
        <f t="shared" si="27"/>
        <v>1380.1992367641506</v>
      </c>
      <c r="EO35" s="12">
        <f t="shared" si="27"/>
        <v>0.19866547775664875</v>
      </c>
      <c r="EP35" s="12">
        <f t="shared" si="27"/>
        <v>23.248254856895887</v>
      </c>
      <c r="EQ35" s="12">
        <f t="shared" si="27"/>
        <v>66.365517041250982</v>
      </c>
      <c r="ER35" s="12">
        <f t="shared" si="27"/>
        <v>0.14066356106270034</v>
      </c>
      <c r="ES35" s="12">
        <f t="shared" si="27"/>
        <v>90.568327651586145</v>
      </c>
      <c r="ET35" s="12">
        <f t="shared" si="27"/>
        <v>6.5414888150215358</v>
      </c>
      <c r="EU35" s="12">
        <f t="shared" si="27"/>
        <v>1041.7682425379112</v>
      </c>
      <c r="EV35" s="12">
        <f t="shared" si="33"/>
        <v>10.325687285239898</v>
      </c>
      <c r="EW35" s="12">
        <f t="shared" si="33"/>
        <v>1.5386985849547221</v>
      </c>
      <c r="EX35" s="12">
        <f t="shared" si="33"/>
        <v>87.569012982400267</v>
      </c>
      <c r="EY35" s="12">
        <f t="shared" si="33"/>
        <v>5.1409342151888344E-3</v>
      </c>
      <c r="EZ35" s="12">
        <f t="shared" si="33"/>
        <v>3.3865203374162136</v>
      </c>
      <c r="FA35" s="12">
        <f t="shared" si="33"/>
        <v>0.27915910563426682</v>
      </c>
      <c r="FB35" s="12">
        <f t="shared" si="33"/>
        <v>0.28306449023836239</v>
      </c>
      <c r="FC35" s="12">
        <f t="shared" si="33"/>
        <v>4.9061080887130696E-5</v>
      </c>
      <c r="FD35" s="12">
        <f t="shared" si="33"/>
        <v>0.35808877232896125</v>
      </c>
      <c r="FE35" s="12">
        <f t="shared" si="33"/>
        <v>259.87307155415886</v>
      </c>
      <c r="FF35" s="12">
        <f t="shared" si="33"/>
        <v>0.90632146625088394</v>
      </c>
      <c r="FH35" s="12">
        <f>IFERROR(AL35*[1]Figure!$C$8+BG35*[1]Figure!$D$8+CB35*[1]Figure!$E$8,0)</f>
        <v>9.2593110782661689</v>
      </c>
      <c r="FI35" s="12">
        <f>IFERROR(AM35*[1]Figure!$C$8+BH35*[1]Figure!$D$8+CC35*[1]Figure!$E$8,0)</f>
        <v>143.60408998817815</v>
      </c>
      <c r="FJ35" s="12">
        <f>IFERROR(AN35*[1]Figure!$C$8+BI35*[1]Figure!$D$8+CD35*[1]Figure!$E$8,0)</f>
        <v>2.0670331054664447E-2</v>
      </c>
      <c r="FK35" s="12">
        <f>IFERROR(AO35*[1]Figure!$C$8+BJ35*[1]Figure!$D$8+CE35*[1]Figure!$E$8,0)</f>
        <v>2.4188859069107491</v>
      </c>
      <c r="FL35" s="12">
        <f>IFERROR(AP35*[1]Figure!$C$8+BK35*[1]Figure!$D$8+CF35*[1]Figure!$E$8,0)</f>
        <v>6.9050608256004491</v>
      </c>
      <c r="FM35" s="12">
        <f>IFERROR(AQ35*[1]Figure!$C$8+BL35*[1]Figure!$D$8+CG35*[1]Figure!$E$8,0)</f>
        <v>1.4635468664845653E-2</v>
      </c>
      <c r="FN35" s="12">
        <f>IFERROR(AR35*[1]Figure!$C$8+BM35*[1]Figure!$D$8+CH35*[1]Figure!$E$8,0)</f>
        <v>9.423264357578871</v>
      </c>
      <c r="FO35" s="12">
        <f>IFERROR(AS35*[1]Figure!$C$8+BN35*[1]Figure!$D$8+CI35*[1]Figure!$E$8,0)</f>
        <v>0.68061517745175815</v>
      </c>
      <c r="FP35" s="12">
        <f>IFERROR(AT35*[1]Figure!$C$8+BO35*[1]Figure!$D$8+CJ35*[1]Figure!$E$8,0)</f>
        <v>108.39172813845317</v>
      </c>
      <c r="FQ35" s="12">
        <f>IFERROR(AU35*[1]Figure!$C$8+BP35*[1]Figure!$D$8+CK35*[1]Figure!$E$8,0)</f>
        <v>1.0743455630187115</v>
      </c>
      <c r="FR35" s="12">
        <f>IFERROR(AV35*[1]Figure!$C$8+BQ35*[1]Figure!$D$8+CL35*[1]Figure!$E$8,0)</f>
        <v>0.16009529941239831</v>
      </c>
      <c r="FS35" s="12">
        <f>IFERROR(AW35*[1]Figure!$C$8+BR35*[1]Figure!$D$8+CM35*[1]Figure!$E$8,0)</f>
        <v>9.1111979238468592</v>
      </c>
      <c r="FT35" s="12">
        <f>IFERROR(AX35*[1]Figure!$C$8+BS35*[1]Figure!$D$8+CN35*[1]Figure!$E$8,0)</f>
        <v>5.3489319512457876E-4</v>
      </c>
      <c r="FU35" s="12">
        <f>IFERROR(AY35*[1]Figure!$C$8+BT35*[1]Figure!$D$8+CO35*[1]Figure!$E$8,0)</f>
        <v>0.35235360107956337</v>
      </c>
      <c r="FV35" s="12">
        <f>IFERROR(AZ35*[1]Figure!$C$8+BU35*[1]Figure!$D$8+CP35*[1]Figure!$E$8,0)</f>
        <v>2.9045364074036881E-2</v>
      </c>
      <c r="FW35" s="12">
        <f>IFERROR(BA35*[1]Figure!$C$8+BV35*[1]Figure!$D$8+CQ35*[1]Figure!$E$8,0)</f>
        <v>2.9451703381570365E-2</v>
      </c>
      <c r="FX35" s="12">
        <f>IFERROR(BB35*[1]Figure!$C$8+BW35*[1]Figure!$D$8+CR35*[1]Figure!$E$8,0)</f>
        <v>5.1046049635200034E-6</v>
      </c>
      <c r="FY35" s="12">
        <f>IFERROR(BC35*[1]Figure!$C$8+BX35*[1]Figure!$D$8+CS35*[1]Figure!$E$8,0)</f>
        <v>3.7257673323921409E-2</v>
      </c>
      <c r="FZ35" s="12">
        <f>IFERROR(BD35*[1]Figure!$C$8+BY35*[1]Figure!$D$8+CT35*[1]Figure!$E$8,0)</f>
        <v>27.038731046150225</v>
      </c>
      <c r="GA35" s="12">
        <f>IFERROR(BE35*[1]Figure!$C$8+BZ35*[1]Figure!$D$8+CU35*[1]Figure!$E$8,0)</f>
        <v>9.4299044609564509E-2</v>
      </c>
      <c r="GC35" s="12">
        <f>IFERROR(CW35*[1]Figure!$F$8+DR35*[1]Figure!$G$8+EM35*[1]Figure!$H$8,0)</f>
        <v>49.950921996703038</v>
      </c>
      <c r="GD35" s="12">
        <f>IFERROR(CX35*[1]Figure!$F$8+DS35*[1]Figure!$G$8+EN35*[1]Figure!$H$8,0)</f>
        <v>774.69658776711083</v>
      </c>
      <c r="GE35" s="12">
        <f>IFERROR(CY35*[1]Figure!$F$8+DT35*[1]Figure!$G$8+EO35*[1]Figure!$H$8,0)</f>
        <v>0.11150960211079883</v>
      </c>
      <c r="GF35" s="12">
        <f>IFERROR(CZ35*[1]Figure!$F$8+DU35*[1]Figure!$G$8+EP35*[1]Figure!$H$8,0)</f>
        <v>13.049089746928347</v>
      </c>
      <c r="GG35" s="12">
        <f>IFERROR(DA35*[1]Figure!$F$8+DV35*[1]Figure!$G$8+EQ35*[1]Figure!$H$8,0)</f>
        <v>37.25052023488599</v>
      </c>
      <c r="GH35" s="12">
        <f>IFERROR(DB35*[1]Figure!$F$8+DW35*[1]Figure!$G$8+ER35*[1]Figure!$H$8,0)</f>
        <v>7.8953514735978475E-2</v>
      </c>
      <c r="GI35" s="12">
        <f>IFERROR(DC35*[1]Figure!$F$8+DX35*[1]Figure!$G$8+ES35*[1]Figure!$H$8,0)</f>
        <v>50.835395733121217</v>
      </c>
      <c r="GJ35" s="12">
        <f>IFERROR(DD35*[1]Figure!$F$8+DY35*[1]Figure!$G$8+ET35*[1]Figure!$H$8,0)</f>
        <v>3.671693860514627</v>
      </c>
      <c r="GK35" s="12">
        <f>IFERROR(DE35*[1]Figure!$F$8+DZ35*[1]Figure!$G$8+EU35*[1]Figure!$H$8,0)</f>
        <v>584.73753733582862</v>
      </c>
      <c r="GL35" s="12">
        <f>IFERROR(DF35*[1]Figure!$F$8+EA35*[1]Figure!$G$8+EV35*[1]Figure!$H$8,0)</f>
        <v>5.7957391173318795</v>
      </c>
      <c r="GM35" s="12">
        <f>IFERROR(DG35*[1]Figure!$F$8+EB35*[1]Figure!$G$8+EW35*[1]Figure!$H$8,0)</f>
        <v>0.86366121036350008</v>
      </c>
      <c r="GN35" s="12">
        <f>IFERROR(DH35*[1]Figure!$F$8+EC35*[1]Figure!$G$8+EX35*[1]Figure!$H$8,0)</f>
        <v>49.151900497095966</v>
      </c>
      <c r="GO35" s="12">
        <f>IFERROR(DI35*[1]Figure!$F$8+ED35*[1]Figure!$G$8+EY35*[1]Figure!$H$8,0)</f>
        <v>2.8855719437863602E-3</v>
      </c>
      <c r="GP35" s="12">
        <f>IFERROR(DJ35*[1]Figure!$F$8+EE35*[1]Figure!$G$8+EZ35*[1]Figure!$H$8,0)</f>
        <v>1.9008311843086285</v>
      </c>
      <c r="GQ35" s="12">
        <f>IFERROR(DK35*[1]Figure!$F$8+EF35*[1]Figure!$G$8+FA35*[1]Figure!$H$8,0)</f>
        <v>0.15669013633568635</v>
      </c>
      <c r="GR35" s="12">
        <f>IFERROR(DL35*[1]Figure!$F$8+EG35*[1]Figure!$G$8+FB35*[1]Figure!$H$8,0)</f>
        <v>0.15888220255780963</v>
      </c>
      <c r="GS35" s="12">
        <f>IFERROR(DM35*[1]Figure!$F$8+EH35*[1]Figure!$G$8+FC35*[1]Figure!$H$8,0)</f>
        <v>2.7537656117340045E-5</v>
      </c>
      <c r="GT35" s="12">
        <f>IFERROR(DN35*[1]Figure!$F$8+EI35*[1]Figure!$G$8+FD35*[1]Figure!$H$8,0)</f>
        <v>0.20099282962316561</v>
      </c>
      <c r="GU35" s="12">
        <f>IFERROR(DO35*[1]Figure!$F$8+EJ35*[1]Figure!$G$8+FE35*[1]Figure!$H$8,0)</f>
        <v>145.86501457395556</v>
      </c>
      <c r="GV35" s="12">
        <f>IFERROR(DP35*[1]Figure!$F$8+EK35*[1]Figure!$G$8+FF35*[1]Figure!$H$8,0)</f>
        <v>0.50871216895523041</v>
      </c>
      <c r="GX35" s="12">
        <f>IFERROR(FH35*[1]Figure!$F$10+GC35*[1]Figure!$F$11,0)</f>
        <v>11.646741052543362</v>
      </c>
      <c r="GY35" s="12">
        <f>IFERROR(FI35*[1]Figure!$F$10+GD35*[1]Figure!$F$11,0)</f>
        <v>180.63111132579311</v>
      </c>
      <c r="GZ35" s="12">
        <f>IFERROR(FJ35*[1]Figure!$F$10+GE35*[1]Figure!$F$11,0)</f>
        <v>2.5999989764800294E-2</v>
      </c>
      <c r="HA35" s="12">
        <f>IFERROR(FK35*[1]Figure!$F$10+GF35*[1]Figure!$F$11,0)</f>
        <v>3.0425738540702874</v>
      </c>
      <c r="HB35" s="12">
        <f>IFERROR(FL35*[1]Figure!$F$10+GG35*[1]Figure!$F$11,0)</f>
        <v>8.6854685740711552</v>
      </c>
      <c r="HC35" s="12">
        <f>IFERROR(FM35*[1]Figure!$F$10+GH35*[1]Figure!$F$11,0)</f>
        <v>1.8409092456367512E-2</v>
      </c>
      <c r="HD35" s="12">
        <f>IFERROR(FN35*[1]Figure!$F$10+GI35*[1]Figure!$F$11,0)</f>
        <v>11.852968208400828</v>
      </c>
      <c r="HE35" s="12">
        <f>IFERROR(FO35*[1]Figure!$F$10+GJ35*[1]Figure!$F$11,0)</f>
        <v>0.85610567149190331</v>
      </c>
      <c r="HF35" s="12">
        <f>IFERROR(FP35*[1]Figure!$F$10+GK35*[1]Figure!$F$11,0)</f>
        <v>136.33955908765427</v>
      </c>
      <c r="HG35" s="12">
        <f>IFERROR(FQ35*[1]Figure!$F$10+GL35*[1]Figure!$F$11,0)</f>
        <v>1.3513558911308186</v>
      </c>
      <c r="HH35" s="12">
        <f>IFERROR(FR35*[1]Figure!$F$10+GM35*[1]Figure!$F$11,0)</f>
        <v>0.20137443058395982</v>
      </c>
      <c r="HI35" s="12">
        <f>IFERROR(FS35*[1]Figure!$F$10+GN35*[1]Figure!$F$11,0)</f>
        <v>11.46043825513048</v>
      </c>
      <c r="HJ35" s="12">
        <f>IFERROR(FT35*[1]Figure!$F$10+GO35*[1]Figure!$F$11,0)</f>
        <v>6.72810588360755E-4</v>
      </c>
      <c r="HK35" s="12">
        <f>IFERROR(FU35*[1]Figure!$F$10+GP35*[1]Figure!$F$11,0)</f>
        <v>0.44320480390138051</v>
      </c>
      <c r="HL35" s="12">
        <f>IFERROR(FV35*[1]Figure!$F$10+GQ35*[1]Figure!$F$11,0)</f>
        <v>3.6534449624571641E-2</v>
      </c>
      <c r="HM35" s="12">
        <f>IFERROR(FW35*[1]Figure!$F$10+GR35*[1]Figure!$F$11,0)</f>
        <v>3.7045559863153069E-2</v>
      </c>
      <c r="HN35" s="12">
        <f>IFERROR(FX35*[1]Figure!$F$10+GS35*[1]Figure!$F$11,0)</f>
        <v>6.4207813824500625E-6</v>
      </c>
      <c r="HO35" s="12">
        <f>IFERROR(FY35*[1]Figure!$F$10+GT35*[1]Figure!$F$11,0)</f>
        <v>4.686422885634596E-2</v>
      </c>
      <c r="HP35" s="12">
        <f>IFERROR(FZ35*[1]Figure!$F$10+GU35*[1]Figure!$F$11,0)</f>
        <v>34.010424341725965</v>
      </c>
      <c r="HQ35" s="12">
        <f>IFERROR(GA35*[1]Figure!$F$10+GV35*[1]Figure!$F$11,0)</f>
        <v>0.11861320402635053</v>
      </c>
    </row>
    <row r="36" spans="1:225" x14ac:dyDescent="0.2">
      <c r="A36" s="1"/>
      <c r="B36" s="4"/>
      <c r="C36" s="1" t="s">
        <v>66</v>
      </c>
      <c r="D36" s="1" t="s">
        <v>54</v>
      </c>
      <c r="E36" s="2">
        <v>1</v>
      </c>
      <c r="F36" s="1"/>
      <c r="G36" s="1">
        <f>'[1]LIB Maf LCI'!AQ68*50%</f>
        <v>30.625046497784936</v>
      </c>
      <c r="H36" s="1">
        <f>'[1]LIB Maf LCI'!AR68*50%</f>
        <v>29.805056310944497</v>
      </c>
      <c r="I36" s="1">
        <f>'[1]LIB Maf LCI'!AS68*50%</f>
        <v>50.279329608938554</v>
      </c>
      <c r="J36" s="1">
        <f>'[1]LIB Maf LCI'!AT68*50%</f>
        <v>162.67687005878776</v>
      </c>
      <c r="K36" s="1">
        <f>'[1]LIB Maf LCI'!AU68*50%</f>
        <v>160.50353424234953</v>
      </c>
      <c r="L36" s="1">
        <f>'[1]LIB Maf LCI'!AV68*50%</f>
        <v>290.32258064516134</v>
      </c>
      <c r="M36" s="1" t="s">
        <v>55</v>
      </c>
      <c r="N36" s="1" t="s">
        <v>67</v>
      </c>
      <c r="O36" s="1">
        <v>1</v>
      </c>
      <c r="P36" s="1" t="s">
        <v>56</v>
      </c>
      <c r="Q36" s="1">
        <f>[1]Use!Z119</f>
        <v>6.9162234808211718</v>
      </c>
      <c r="R36" s="1">
        <f>[1]Use!AA119</f>
        <v>115.03097511076999</v>
      </c>
      <c r="S36" s="1">
        <f>[1]Use!AB119</f>
        <v>0.11843833239166093</v>
      </c>
      <c r="T36" s="1">
        <f>[1]Use!AC119</f>
        <v>1.7577854415168526</v>
      </c>
      <c r="U36" s="1">
        <f>[1]Use!AD119</f>
        <v>39.620893214504214</v>
      </c>
      <c r="V36" s="1">
        <f>[1]Use!AE119</f>
        <v>4.7685535885283965E-2</v>
      </c>
      <c r="W36" s="1">
        <f>[1]Use!AF119</f>
        <v>7.0342766742618306</v>
      </c>
      <c r="X36" s="1">
        <f>[1]Use!AG119</f>
        <v>4.2389033989919538</v>
      </c>
      <c r="Y36" s="1">
        <f>[1]Use!AH119</f>
        <v>585.36534710645481</v>
      </c>
      <c r="Z36" s="1">
        <f>[1]Use!AI119</f>
        <v>0.57362938959243515</v>
      </c>
      <c r="AA36" s="1">
        <f>[1]Use!AJ119</f>
        <v>-0.71675273134787143</v>
      </c>
      <c r="AB36" s="1">
        <f>[1]Use!AK119</f>
        <v>50.671224096675452</v>
      </c>
      <c r="AC36" s="1">
        <f>[1]Use!AL119</f>
        <v>7.9367445962400668E-4</v>
      </c>
      <c r="AD36" s="1">
        <f>[1]Use!AM119</f>
        <v>1.7439551024471573</v>
      </c>
      <c r="AE36" s="1">
        <f>[1]Use!AN119</f>
        <v>6.7021889627928183E-2</v>
      </c>
      <c r="AF36" s="1">
        <f>[1]Use!AO119</f>
        <v>6.8232701410226915E-2</v>
      </c>
      <c r="AG36" s="1">
        <f>[1]Use!AP119</f>
        <v>9.0336391077730021E-6</v>
      </c>
      <c r="AH36" s="1">
        <f>[1]Use!AQ119</f>
        <v>0.35864042038154437</v>
      </c>
      <c r="AI36" s="1">
        <f>[1]Use!AR119</f>
        <v>3588.1690489743396</v>
      </c>
      <c r="AJ36" s="1">
        <f>[1]Use!AS119</f>
        <v>0.2201096455676409</v>
      </c>
      <c r="AK36" s="1"/>
      <c r="AL36" s="1">
        <f t="shared" si="22"/>
        <v>0.21180966568922038</v>
      </c>
      <c r="AM36" s="1">
        <f t="shared" si="22"/>
        <v>3.5228289614528729</v>
      </c>
      <c r="AN36" s="1">
        <f t="shared" si="22"/>
        <v>3.6271794366147239E-3</v>
      </c>
      <c r="AO36" s="1">
        <f t="shared" si="22"/>
        <v>5.3832260879583038E-2</v>
      </c>
      <c r="AP36" s="1">
        <f t="shared" si="22"/>
        <v>1.2133916969779632</v>
      </c>
      <c r="AQ36" s="1">
        <f t="shared" si="22"/>
        <v>1.4603717537586137E-3</v>
      </c>
      <c r="AR36" s="1">
        <f t="shared" si="22"/>
        <v>0.21542505022755257</v>
      </c>
      <c r="AS36" s="1">
        <f t="shared" si="22"/>
        <v>0.1298166136937472</v>
      </c>
      <c r="AT36" s="1">
        <f t="shared" si="22"/>
        <v>17.926840973327199</v>
      </c>
      <c r="AU36" s="1">
        <f t="shared" si="28"/>
        <v>1.7567426728764317E-2</v>
      </c>
      <c r="AV36" s="1">
        <f t="shared" si="28"/>
        <v>-2.195058572494292E-2</v>
      </c>
      <c r="AW36" s="1">
        <f t="shared" si="28"/>
        <v>1.5518085940603663</v>
      </c>
      <c r="AX36" s="1">
        <f t="shared" si="28"/>
        <v>2.4306317230089539E-5</v>
      </c>
      <c r="AY36" s="1">
        <f t="shared" si="28"/>
        <v>5.3408706102493486E-2</v>
      </c>
      <c r="AZ36" s="1">
        <f t="shared" si="28"/>
        <v>2.0525484862247106E-3</v>
      </c>
      <c r="BA36" s="1">
        <f t="shared" si="28"/>
        <v>2.0896296533576752E-3</v>
      </c>
      <c r="BB36" s="1">
        <f t="shared" si="28"/>
        <v>2.7665561771975664E-7</v>
      </c>
      <c r="BC36" s="1">
        <f t="shared" si="28"/>
        <v>1.0983379550169934E-2</v>
      </c>
      <c r="BD36" s="1">
        <f t="shared" si="28"/>
        <v>109.88784396675192</v>
      </c>
      <c r="BE36" s="1">
        <f t="shared" si="28"/>
        <v>6.7408681301199648E-3</v>
      </c>
      <c r="BF36" s="1"/>
      <c r="BG36" s="1">
        <f t="shared" si="23"/>
        <v>0.20613843030495158</v>
      </c>
      <c r="BH36" s="1">
        <f t="shared" si="23"/>
        <v>3.4285046906793544</v>
      </c>
      <c r="BI36" s="1">
        <f t="shared" si="23"/>
        <v>3.5300611663078157E-3</v>
      </c>
      <c r="BJ36" s="1">
        <f t="shared" si="23"/>
        <v>5.2390894066968223E-2</v>
      </c>
      <c r="BK36" s="1">
        <f t="shared" si="23"/>
        <v>1.1809029533482167</v>
      </c>
      <c r="BL36" s="1">
        <f t="shared" si="23"/>
        <v>1.421270082278453E-3</v>
      </c>
      <c r="BM36" s="1">
        <f t="shared" si="23"/>
        <v>0.20965701238313722</v>
      </c>
      <c r="BN36" s="1">
        <f t="shared" si="23"/>
        <v>0.12634075450360921</v>
      </c>
      <c r="BO36" s="1">
        <f t="shared" si="23"/>
        <v>17.446847132983457</v>
      </c>
      <c r="BP36" s="1">
        <f t="shared" si="29"/>
        <v>1.7097056258415247E-2</v>
      </c>
      <c r="BQ36" s="1">
        <f t="shared" si="29"/>
        <v>-2.136285551884658E-2</v>
      </c>
      <c r="BR36" s="1">
        <f t="shared" si="29"/>
        <v>1.5102586875458994</v>
      </c>
      <c r="BS36" s="1">
        <f t="shared" si="29"/>
        <v>2.3655511961651963E-5</v>
      </c>
      <c r="BT36" s="1">
        <f t="shared" si="29"/>
        <v>5.1978680032196502E-2</v>
      </c>
      <c r="BU36" s="1">
        <f t="shared" si="29"/>
        <v>1.9975911944263062E-3</v>
      </c>
      <c r="BV36" s="1">
        <f t="shared" si="29"/>
        <v>2.0336795077796751E-3</v>
      </c>
      <c r="BW36" s="1">
        <f t="shared" si="29"/>
        <v>2.692481222999247E-7</v>
      </c>
      <c r="BX36" s="1">
        <f t="shared" si="29"/>
        <v>1.0689297924852736E-2</v>
      </c>
      <c r="BY36" s="1">
        <f t="shared" si="29"/>
        <v>106.94558055786835</v>
      </c>
      <c r="BZ36" s="1">
        <f t="shared" si="29"/>
        <v>6.5603803807255719E-3</v>
      </c>
      <c r="CA36" s="1"/>
      <c r="CB36" s="1">
        <f t="shared" si="24"/>
        <v>0.34774308004128801</v>
      </c>
      <c r="CC36" s="1">
        <f t="shared" si="24"/>
        <v>5.7836803128320113</v>
      </c>
      <c r="CD36" s="1">
        <f t="shared" si="24"/>
        <v>5.9549999526533441E-3</v>
      </c>
      <c r="CE36" s="1">
        <f t="shared" si="24"/>
        <v>8.8380273595819417E-2</v>
      </c>
      <c r="CF36" s="1">
        <f t="shared" si="24"/>
        <v>1.9921119493326145</v>
      </c>
      <c r="CG36" s="1">
        <f t="shared" si="24"/>
        <v>2.3975967763550602E-3</v>
      </c>
      <c r="CH36" s="1">
        <f t="shared" si="24"/>
        <v>0.35367871546567869</v>
      </c>
      <c r="CI36" s="1">
        <f t="shared" si="24"/>
        <v>0.21312922117836644</v>
      </c>
      <c r="CJ36" s="1">
        <f t="shared" si="24"/>
        <v>29.43177722881617</v>
      </c>
      <c r="CK36" s="1">
        <f t="shared" si="30"/>
        <v>2.8841701152692276E-2</v>
      </c>
      <c r="CL36" s="1">
        <f t="shared" si="30"/>
        <v>-3.6037846827546613E-2</v>
      </c>
      <c r="CM36" s="1">
        <f t="shared" si="30"/>
        <v>2.5477151780451348</v>
      </c>
      <c r="CN36" s="1">
        <f t="shared" si="30"/>
        <v>3.9905419757631626E-5</v>
      </c>
      <c r="CO36" s="1">
        <f t="shared" si="30"/>
        <v>8.7684893419130827E-2</v>
      </c>
      <c r="CP36" s="1">
        <f t="shared" si="30"/>
        <v>3.3698156796165015E-3</v>
      </c>
      <c r="CQ36" s="1">
        <f t="shared" si="30"/>
        <v>3.4306944843130859E-3</v>
      </c>
      <c r="CR36" s="1">
        <f t="shared" si="30"/>
        <v>4.5420531826791641E-7</v>
      </c>
      <c r="CS36" s="1">
        <f t="shared" si="30"/>
        <v>1.8032199907451956E-2</v>
      </c>
      <c r="CT36" s="1">
        <f t="shared" si="30"/>
        <v>180.41073430597243</v>
      </c>
      <c r="CU36" s="1">
        <f t="shared" si="30"/>
        <v>1.1066965419602058E-2</v>
      </c>
      <c r="CW36" s="12">
        <f t="shared" si="25"/>
        <v>1.1251095884870825</v>
      </c>
      <c r="CX36" s="12">
        <f t="shared" si="25"/>
        <v>18.712878990830376</v>
      </c>
      <c r="CY36" s="12">
        <f t="shared" si="25"/>
        <v>1.9267177208457737E-2</v>
      </c>
      <c r="CZ36" s="12">
        <f t="shared" si="25"/>
        <v>0.2859510338608659</v>
      </c>
      <c r="DA36" s="12">
        <f t="shared" si="25"/>
        <v>6.4454028970690072</v>
      </c>
      <c r="DB36" s="12">
        <f t="shared" si="25"/>
        <v>7.7573337248939998E-3</v>
      </c>
      <c r="DC36" s="12">
        <f t="shared" si="25"/>
        <v>1.1443141124964535</v>
      </c>
      <c r="DD36" s="12">
        <f t="shared" si="25"/>
        <v>0.68957153742956778</v>
      </c>
      <c r="DE36" s="12">
        <f t="shared" si="25"/>
        <v>95.225402508153934</v>
      </c>
      <c r="DF36" s="12">
        <f t="shared" si="31"/>
        <v>9.3316233672630311E-2</v>
      </c>
      <c r="DG36" s="12">
        <f t="shared" si="31"/>
        <v>-0.11659909094175888</v>
      </c>
      <c r="DH36" s="12">
        <f t="shared" si="31"/>
        <v>8.2430361380945882</v>
      </c>
      <c r="DI36" s="12">
        <f t="shared" si="31"/>
        <v>1.2911247693723314E-4</v>
      </c>
      <c r="DJ36" s="12">
        <f t="shared" si="31"/>
        <v>0.28370115758915609</v>
      </c>
      <c r="DK36" s="12">
        <f t="shared" si="31"/>
        <v>1.0902911230096887E-2</v>
      </c>
      <c r="DL36" s="12">
        <f t="shared" si="31"/>
        <v>1.1099882301071548E-2</v>
      </c>
      <c r="DM36" s="12">
        <f t="shared" si="31"/>
        <v>1.469564135293172E-6</v>
      </c>
      <c r="DN36" s="12">
        <f t="shared" si="31"/>
        <v>5.8342501064237509E-2</v>
      </c>
      <c r="DO36" s="12">
        <f t="shared" si="31"/>
        <v>583.71211012896265</v>
      </c>
      <c r="DP36" s="12">
        <f t="shared" si="31"/>
        <v>3.5806748210692949E-2</v>
      </c>
      <c r="DR36" s="12">
        <f t="shared" si="26"/>
        <v>1.1100783122817228</v>
      </c>
      <c r="DS36" s="12">
        <f t="shared" si="26"/>
        <v>18.462878052622326</v>
      </c>
      <c r="DT36" s="12">
        <f t="shared" si="26"/>
        <v>1.9009770938631727E-2</v>
      </c>
      <c r="DU36" s="12">
        <f t="shared" si="26"/>
        <v>0.28213077580320362</v>
      </c>
      <c r="DV36" s="12">
        <f t="shared" si="26"/>
        <v>6.3592933907666511</v>
      </c>
      <c r="DW36" s="12">
        <f t="shared" si="26"/>
        <v>7.6536970418284627E-3</v>
      </c>
      <c r="DX36" s="12">
        <f t="shared" si="26"/>
        <v>1.1290262670575444</v>
      </c>
      <c r="DY36" s="12">
        <f t="shared" si="26"/>
        <v>0.68035897685011693</v>
      </c>
      <c r="DZ36" s="12">
        <f t="shared" si="26"/>
        <v>93.953207033585684</v>
      </c>
      <c r="EA36" s="12">
        <f t="shared" si="32"/>
        <v>9.2069544374867474E-2</v>
      </c>
      <c r="EB36" s="12">
        <f t="shared" si="32"/>
        <v>-0.11504134655919064</v>
      </c>
      <c r="EC36" s="12">
        <f t="shared" si="32"/>
        <v>8.1329105519025156</v>
      </c>
      <c r="ED36" s="12">
        <f t="shared" si="32"/>
        <v>1.2738755580754001E-4</v>
      </c>
      <c r="EE36" s="12">
        <f t="shared" si="32"/>
        <v>0.27991095750274753</v>
      </c>
      <c r="EF36" s="12">
        <f t="shared" si="32"/>
        <v>1.0757250156883141E-2</v>
      </c>
      <c r="EG36" s="12">
        <f t="shared" si="32"/>
        <v>1.0951589727244367E-2</v>
      </c>
      <c r="EH36" s="12">
        <f t="shared" si="32"/>
        <v>1.4499310038674719E-6</v>
      </c>
      <c r="EI36" s="12">
        <f t="shared" si="32"/>
        <v>5.7563054993399837E-2</v>
      </c>
      <c r="EJ36" s="12">
        <f t="shared" si="32"/>
        <v>575.91381381939163</v>
      </c>
      <c r="EK36" s="12">
        <f t="shared" si="32"/>
        <v>3.5328376034437267E-2</v>
      </c>
      <c r="EM36" s="12">
        <f t="shared" si="27"/>
        <v>2.0079358492706634</v>
      </c>
      <c r="EN36" s="12">
        <f t="shared" si="27"/>
        <v>33.396089548288067</v>
      </c>
      <c r="EO36" s="12">
        <f t="shared" si="27"/>
        <v>3.4385322307256411E-2</v>
      </c>
      <c r="EP36" s="12">
        <f t="shared" si="27"/>
        <v>0.51032480560166704</v>
      </c>
      <c r="EQ36" s="12">
        <f t="shared" si="27"/>
        <v>11.502839965501227</v>
      </c>
      <c r="ER36" s="12">
        <f t="shared" si="27"/>
        <v>1.3844187837663091E-2</v>
      </c>
      <c r="ES36" s="12">
        <f t="shared" si="27"/>
        <v>2.0422093570437578</v>
      </c>
      <c r="ET36" s="12">
        <f t="shared" si="27"/>
        <v>1.2306493739008901</v>
      </c>
      <c r="EU36" s="12">
        <f t="shared" si="27"/>
        <v>169.94477819219659</v>
      </c>
      <c r="EV36" s="12">
        <f t="shared" si="33"/>
        <v>0.16653756472038445</v>
      </c>
      <c r="EW36" s="12">
        <f t="shared" si="33"/>
        <v>-0.20808950264938209</v>
      </c>
      <c r="EX36" s="12">
        <f t="shared" si="33"/>
        <v>14.711000544196104</v>
      </c>
      <c r="EY36" s="12">
        <f t="shared" si="33"/>
        <v>2.3042161731019555E-4</v>
      </c>
      <c r="EZ36" s="12">
        <f t="shared" si="33"/>
        <v>0.50630954587175547</v>
      </c>
      <c r="FA36" s="12">
        <f t="shared" si="33"/>
        <v>1.9457967956495285E-2</v>
      </c>
      <c r="FB36" s="12">
        <f t="shared" si="33"/>
        <v>1.980949395780782E-2</v>
      </c>
      <c r="FC36" s="12">
        <f t="shared" si="33"/>
        <v>2.622669418385711E-6</v>
      </c>
      <c r="FD36" s="12">
        <f t="shared" si="33"/>
        <v>0.10412141236883549</v>
      </c>
      <c r="FE36" s="12">
        <f t="shared" si="33"/>
        <v>1041.7264980893247</v>
      </c>
      <c r="FF36" s="12">
        <f t="shared" si="33"/>
        <v>6.3902800326089304E-2</v>
      </c>
      <c r="FH36" s="12">
        <f>IFERROR(AL36*[1]Figure!$C$8+BG36*[1]Figure!$D$8+CB36*[1]Figure!$E$8,0)</f>
        <v>0.20891751908599715</v>
      </c>
      <c r="FI36" s="12">
        <f>IFERROR(AM36*[1]Figure!$C$8+BH36*[1]Figure!$D$8+CC36*[1]Figure!$E$8,0)</f>
        <v>3.474726634387443</v>
      </c>
      <c r="FJ36" s="12">
        <f>IFERROR(AN36*[1]Figure!$C$8+BI36*[1]Figure!$D$8+CD36*[1]Figure!$E$8,0)</f>
        <v>3.5776522601624543E-3</v>
      </c>
      <c r="FK36" s="12">
        <f>IFERROR(AO36*[1]Figure!$C$8+BJ36*[1]Figure!$D$8+CE36*[1]Figure!$E$8,0)</f>
        <v>5.3097210427847985E-2</v>
      </c>
      <c r="FL36" s="12">
        <f>IFERROR(AP36*[1]Figure!$C$8+BK36*[1]Figure!$D$8+CF36*[1]Figure!$E$8,0)</f>
        <v>1.1968234886132745</v>
      </c>
      <c r="FM36" s="12">
        <f>IFERROR(AQ36*[1]Figure!$C$8+BL36*[1]Figure!$D$8+CG36*[1]Figure!$E$8,0)</f>
        <v>1.4404311660931141E-3</v>
      </c>
      <c r="FN36" s="12">
        <f>IFERROR(AR36*[1]Figure!$C$8+BM36*[1]Figure!$D$8+CH36*[1]Figure!$E$8,0)</f>
        <v>0.21248353750084362</v>
      </c>
      <c r="FO36" s="12">
        <f>IFERROR(AS36*[1]Figure!$C$8+BN36*[1]Figure!$D$8+CI36*[1]Figure!$E$8,0)</f>
        <v>0.12804403793751526</v>
      </c>
      <c r="FP36" s="12">
        <f>IFERROR(AT36*[1]Figure!$C$8+BO36*[1]Figure!$D$8+CJ36*[1]Figure!$E$8,0)</f>
        <v>17.682059640715103</v>
      </c>
      <c r="FQ36" s="12">
        <f>IFERROR(AU36*[1]Figure!$C$8+BP36*[1]Figure!$D$8+CK36*[1]Figure!$E$8,0)</f>
        <v>1.732755300357032E-2</v>
      </c>
      <c r="FR36" s="12">
        <f>IFERROR(AV36*[1]Figure!$C$8+BQ36*[1]Figure!$D$8+CL36*[1]Figure!$E$8,0)</f>
        <v>-2.1650862330655989E-2</v>
      </c>
      <c r="FS36" s="12">
        <f>IFERROR(AW36*[1]Figure!$C$8+BR36*[1]Figure!$D$8+CM36*[1]Figure!$E$8,0)</f>
        <v>1.5306194857184015</v>
      </c>
      <c r="FT36" s="12">
        <f>IFERROR(AX36*[1]Figure!$C$8+BS36*[1]Figure!$D$8+CN36*[1]Figure!$E$8,0)</f>
        <v>2.3974427594245379E-5</v>
      </c>
      <c r="FU36" s="12">
        <f>IFERROR(AY36*[1]Figure!$C$8+BT36*[1]Figure!$D$8+CO36*[1]Figure!$E$8,0)</f>
        <v>5.2679439062510935E-2</v>
      </c>
      <c r="FV36" s="12">
        <f>IFERROR(AZ36*[1]Figure!$C$8+BU36*[1]Figure!$D$8+CP36*[1]Figure!$E$8,0)</f>
        <v>2.0245220450655246E-3</v>
      </c>
      <c r="FW36" s="12">
        <f>IFERROR(BA36*[1]Figure!$C$8+BV36*[1]Figure!$D$8+CQ36*[1]Figure!$E$8,0)</f>
        <v>2.0610968888859146E-3</v>
      </c>
      <c r="FX36" s="12">
        <f>IFERROR(BB36*[1]Figure!$C$8+BW36*[1]Figure!$D$8+CR36*[1]Figure!$E$8,0)</f>
        <v>2.7287803465976154E-7</v>
      </c>
      <c r="FY36" s="12">
        <f>IFERROR(BC36*[1]Figure!$C$8+BX36*[1]Figure!$D$8+CS36*[1]Figure!$E$8,0)</f>
        <v>1.0833407433672929E-2</v>
      </c>
      <c r="FZ36" s="12">
        <f>IFERROR(BD36*[1]Figure!$C$8+BY36*[1]Figure!$D$8+CT36*[1]Figure!$E$8,0)</f>
        <v>108.38738479917892</v>
      </c>
      <c r="GA36" s="12">
        <f>IFERROR(BE36*[1]Figure!$C$8+BZ36*[1]Figure!$D$8+CU36*[1]Figure!$E$8,0)</f>
        <v>6.6488252160165689E-3</v>
      </c>
      <c r="GC36" s="12">
        <f>IFERROR(CW36*[1]Figure!$F$8+DR36*[1]Figure!$G$8+EM36*[1]Figure!$H$8,0)</f>
        <v>1.1270409441264244</v>
      </c>
      <c r="GD36" s="12">
        <f>IFERROR(CX36*[1]Figure!$F$8+DS36*[1]Figure!$G$8+EN36*[1]Figure!$H$8,0)</f>
        <v>18.745001394494057</v>
      </c>
      <c r="GE36" s="12">
        <f>IFERROR(CY36*[1]Figure!$F$8+DT36*[1]Figure!$G$8+EO36*[1]Figure!$H$8,0)</f>
        <v>1.9300251116756567E-2</v>
      </c>
      <c r="GF36" s="12">
        <f>IFERROR(CZ36*[1]Figure!$F$8+DU36*[1]Figure!$G$8+EP36*[1]Figure!$H$8,0)</f>
        <v>0.28644189550445515</v>
      </c>
      <c r="GG36" s="12">
        <f>IFERROR(DA36*[1]Figure!$F$8+DV36*[1]Figure!$G$8+EQ36*[1]Figure!$H$8,0)</f>
        <v>6.4564670328300613</v>
      </c>
      <c r="GH36" s="12">
        <f>IFERROR(DB36*[1]Figure!$F$8+DW36*[1]Figure!$G$8+ER36*[1]Figure!$H$8,0)</f>
        <v>7.770649912391769E-3</v>
      </c>
      <c r="GI36" s="12">
        <f>IFERROR(DC36*[1]Figure!$F$8+DX36*[1]Figure!$G$8+ES36*[1]Figure!$H$8,0)</f>
        <v>1.1462784344940291</v>
      </c>
      <c r="GJ36" s="12">
        <f>IFERROR(DD36*[1]Figure!$F$8+DY36*[1]Figure!$G$8+ET36*[1]Figure!$H$8,0)</f>
        <v>0.69075525134612525</v>
      </c>
      <c r="GK36" s="12">
        <f>IFERROR(DE36*[1]Figure!$F$8+DZ36*[1]Figure!$G$8+EU36*[1]Figure!$H$8,0)</f>
        <v>95.388865800996399</v>
      </c>
      <c r="GL36" s="12">
        <f>IFERROR(DF36*[1]Figure!$F$8+EA36*[1]Figure!$G$8+EV36*[1]Figure!$H$8,0)</f>
        <v>9.347641969894277E-2</v>
      </c>
      <c r="GM36" s="12">
        <f>IFERROR(DG36*[1]Figure!$F$8+EB36*[1]Figure!$G$8+EW36*[1]Figure!$H$8,0)</f>
        <v>-0.11679924416606421</v>
      </c>
      <c r="GN36" s="12">
        <f>IFERROR(DH36*[1]Figure!$F$8+EC36*[1]Figure!$G$8+EX36*[1]Figure!$H$8,0)</f>
        <v>8.2571860791256793</v>
      </c>
      <c r="GO36" s="12">
        <f>IFERROR(DI36*[1]Figure!$F$8+ED36*[1]Figure!$G$8+EY36*[1]Figure!$H$8,0)</f>
        <v>1.2933411055674344E-4</v>
      </c>
      <c r="GP36" s="12">
        <f>IFERROR(DJ36*[1]Figure!$F$8+EE36*[1]Figure!$G$8+EZ36*[1]Figure!$H$8,0)</f>
        <v>0.28418815711009565</v>
      </c>
      <c r="GQ36" s="12">
        <f>IFERROR(DK36*[1]Figure!$F$8+EF36*[1]Figure!$G$8+FA36*[1]Figure!$H$8,0)</f>
        <v>1.0921627095026816E-2</v>
      </c>
      <c r="GR36" s="12">
        <f>IFERROR(DL36*[1]Figure!$F$8+EG36*[1]Figure!$G$8+FB36*[1]Figure!$H$8,0)</f>
        <v>1.1118936285232356E-2</v>
      </c>
      <c r="GS36" s="12">
        <f>IFERROR(DM36*[1]Figure!$F$8+EH36*[1]Figure!$G$8+FC36*[1]Figure!$H$8,0)</f>
        <v>1.4720867793174663E-6</v>
      </c>
      <c r="GT36" s="12">
        <f>IFERROR(DN36*[1]Figure!$F$8+EI36*[1]Figure!$G$8+FD36*[1]Figure!$H$8,0)</f>
        <v>5.8442651413676133E-2</v>
      </c>
      <c r="GU36" s="12">
        <f>IFERROR(DO36*[1]Figure!$F$8+EJ36*[1]Figure!$G$8+FE36*[1]Figure!$H$8,0)</f>
        <v>584.71410645641879</v>
      </c>
      <c r="GV36" s="12">
        <f>IFERROR(DP36*[1]Figure!$F$8+EK36*[1]Figure!$G$8+FF36*[1]Figure!$H$8,0)</f>
        <v>3.5868213836611408E-2</v>
      </c>
      <c r="GX36" s="12">
        <f>IFERROR(FH36*[1]Figure!$F$10+GC36*[1]Figure!$F$11,0)</f>
        <v>0.26278501991856823</v>
      </c>
      <c r="GY36" s="12">
        <f>IFERROR(FI36*[1]Figure!$F$10+GD36*[1]Figure!$F$11,0)</f>
        <v>4.3706536044649269</v>
      </c>
      <c r="GZ36" s="12">
        <f>IFERROR(FJ36*[1]Figure!$F$10+GE36*[1]Figure!$F$11,0)</f>
        <v>4.5001176759212032E-3</v>
      </c>
      <c r="HA36" s="12">
        <f>IFERROR(FK36*[1]Figure!$F$10+GF36*[1]Figure!$F$11,0)</f>
        <v>6.6787847955244367E-2</v>
      </c>
      <c r="HB36" s="12">
        <f>IFERROR(FL36*[1]Figure!$F$10+GG36*[1]Figure!$F$11,0)</f>
        <v>1.505413646831544</v>
      </c>
      <c r="HC36" s="12">
        <f>IFERROR(FM36*[1]Figure!$F$10+GH36*[1]Figure!$F$11,0)</f>
        <v>1.8118333700741149E-3</v>
      </c>
      <c r="HD36" s="12">
        <f>IFERROR(FN36*[1]Figure!$F$10+GI36*[1]Figure!$F$11,0)</f>
        <v>0.26727050406693048</v>
      </c>
      <c r="HE36" s="12">
        <f>IFERROR(FO36*[1]Figure!$F$10+GJ36*[1]Figure!$F$11,0)</f>
        <v>0.16105903998416349</v>
      </c>
      <c r="HF36" s="12">
        <f>IFERROR(FP36*[1]Figure!$F$10+GK36*[1]Figure!$F$11,0)</f>
        <v>22.241219478458135</v>
      </c>
      <c r="HG36" s="12">
        <f>IFERROR(FQ36*[1]Figure!$F$10+GL36*[1]Figure!$F$11,0)</f>
        <v>2.1795306497531877E-2</v>
      </c>
      <c r="HH36" s="12">
        <f>IFERROR(FR36*[1]Figure!$F$10+GM36*[1]Figure!$F$11,0)</f>
        <v>-2.7233342199864161E-2</v>
      </c>
      <c r="HI36" s="12">
        <f>IFERROR(FS36*[1]Figure!$F$10+GN36*[1]Figure!$F$11,0)</f>
        <v>1.9252759356992486</v>
      </c>
      <c r="HJ36" s="12">
        <f>IFERROR(FT36*[1]Figure!$F$10+GO36*[1]Figure!$F$11,0)</f>
        <v>3.0156017841168756E-5</v>
      </c>
      <c r="HK36" s="12">
        <f>IFERROR(FU36*[1]Figure!$F$10+GP36*[1]Figure!$F$11,0)</f>
        <v>6.6262358005709246E-2</v>
      </c>
      <c r="HL36" s="12">
        <f>IFERROR(FV36*[1]Figure!$F$10+GQ36*[1]Figure!$F$11,0)</f>
        <v>2.5465268219996922E-3</v>
      </c>
      <c r="HM36" s="12">
        <f>IFERROR(FW36*[1]Figure!$F$10+GR36*[1]Figure!$F$11,0)</f>
        <v>2.5925321599144287E-3</v>
      </c>
      <c r="HN36" s="12">
        <f>IFERROR(FX36*[1]Figure!$F$10+GS36*[1]Figure!$F$11,0)</f>
        <v>3.4323717841914332E-7</v>
      </c>
      <c r="HO36" s="12">
        <f>IFERROR(FY36*[1]Figure!$F$10+GT36*[1]Figure!$F$11,0)</f>
        <v>1.3626703977237295E-2</v>
      </c>
      <c r="HP36" s="12">
        <f>IFERROR(FZ36*[1]Figure!$F$10+GU36*[1]Figure!$F$11,0)</f>
        <v>136.33409585746327</v>
      </c>
      <c r="HQ36" s="12">
        <f>IFERROR(GA36*[1]Figure!$F$10+GV36*[1]Figure!$F$11,0)</f>
        <v>8.3631649201558085E-3</v>
      </c>
    </row>
    <row r="37" spans="1:225" x14ac:dyDescent="0.2">
      <c r="A37" s="1"/>
      <c r="B37" s="4"/>
      <c r="C37" s="1" t="s">
        <v>68</v>
      </c>
      <c r="D37" s="1" t="s">
        <v>54</v>
      </c>
      <c r="E37" s="2">
        <v>1</v>
      </c>
      <c r="F37" s="1"/>
      <c r="G37" s="1">
        <f>'[1]LIB Maf LCI'!AQ68*40%</f>
        <v>24.50003719822795</v>
      </c>
      <c r="H37" s="1">
        <f>'[1]LIB Maf LCI'!AR68*40%</f>
        <v>23.8440450487556</v>
      </c>
      <c r="I37" s="1">
        <f>'[1]LIB Maf LCI'!AS68*40%</f>
        <v>40.223463687150847</v>
      </c>
      <c r="J37" s="1">
        <f>'[1]LIB Maf LCI'!AT68*40%</f>
        <v>130.14149604703022</v>
      </c>
      <c r="K37" s="1">
        <f>'[1]LIB Maf LCI'!AU68*40%</f>
        <v>128.40282739387962</v>
      </c>
      <c r="L37" s="1">
        <f>'[1]LIB Maf LCI'!AV68*40%</f>
        <v>232.25806451612908</v>
      </c>
      <c r="M37" s="1" t="s">
        <v>55</v>
      </c>
      <c r="N37" s="1" t="str">
        <f>'[1]Unit factor_selected'!D12</f>
        <v>market for steel, chromium steel 18/8, hot rolled | steel, chromium steel 18/8, hot rolled | Cutoff</v>
      </c>
      <c r="O37" s="1">
        <v>1</v>
      </c>
      <c r="P37" s="1" t="s">
        <v>56</v>
      </c>
      <c r="Q37" s="1">
        <f>'[1]Unit factor_selected'!J12</f>
        <v>5.1232711742175301</v>
      </c>
      <c r="R37" s="1">
        <f>'[1]Unit factor_selected'!K12</f>
        <v>75.533806489664698</v>
      </c>
      <c r="S37" s="1">
        <f>'[1]Unit factor_selected'!L12</f>
        <v>1.8486203638201099E-2</v>
      </c>
      <c r="T37" s="1">
        <f>'[1]Unit factor_selected'!M12</f>
        <v>1.2423665816071401</v>
      </c>
      <c r="U37" s="1">
        <f>'[1]Unit factor_selected'!N12</f>
        <v>0.44490215070143901</v>
      </c>
      <c r="V37" s="1">
        <f>'[1]Unit factor_selected'!O12</f>
        <v>1.78213670953845E-3</v>
      </c>
      <c r="W37" s="1">
        <f>'[1]Unit factor_selected'!P12</f>
        <v>5.2043123287475197</v>
      </c>
      <c r="X37" s="1">
        <f>'[1]Unit factor_selected'!Q12</f>
        <v>8.6507178816912091</v>
      </c>
      <c r="Y37" s="1">
        <f>'[1]Unit factor_selected'!R12</f>
        <v>7.3639027441101801</v>
      </c>
      <c r="Z37" s="1">
        <f>'[1]Unit factor_selected'!S12</f>
        <v>0.29849256051860801</v>
      </c>
      <c r="AA37" s="1">
        <f>'[1]Unit factor_selected'!T12</f>
        <v>0.111294059150193</v>
      </c>
      <c r="AB37" s="1">
        <f>'[1]Unit factor_selected'!U12</f>
        <v>0.65097193575275103</v>
      </c>
      <c r="AC37" s="1">
        <f>'[1]Unit factor_selected'!V12</f>
        <v>1.4724220796958799E-4</v>
      </c>
      <c r="AD37" s="1">
        <f>'[1]Unit factor_selected'!W12</f>
        <v>0.47212954879291802</v>
      </c>
      <c r="AE37" s="1">
        <f>'[1]Unit factor_selected'!X12</f>
        <v>1.23310150860326E-2</v>
      </c>
      <c r="AF37" s="1">
        <f>'[1]Unit factor_selected'!Y12</f>
        <v>1.27414756636142E-2</v>
      </c>
      <c r="AG37" s="1">
        <f>'[1]Unit factor_selected'!Z12</f>
        <v>1.5810485263029401E-6</v>
      </c>
      <c r="AH37" s="1">
        <f>'[1]Unit factor_selected'!AA12</f>
        <v>1.9140444490884399E-2</v>
      </c>
      <c r="AI37" s="1">
        <f>'[1]Unit factor_selected'!AB12</f>
        <v>159.66850646492099</v>
      </c>
      <c r="AJ37" s="1">
        <f>'[1]Unit factor_selected'!AC12</f>
        <v>5.4194542216729501E-2</v>
      </c>
      <c r="AK37" s="1"/>
      <c r="AL37" s="1">
        <f t="shared" si="22"/>
        <v>0.12552033434493848</v>
      </c>
      <c r="AM37" s="1">
        <f t="shared" si="22"/>
        <v>1.8505810687205368</v>
      </c>
      <c r="AN37" s="1">
        <f t="shared" si="22"/>
        <v>4.5291267678994378E-4</v>
      </c>
      <c r="AO37" s="1">
        <f t="shared" si="22"/>
        <v>3.0438027463210234E-2</v>
      </c>
      <c r="AP37" s="1">
        <f t="shared" si="22"/>
        <v>1.0900119241756873E-2</v>
      </c>
      <c r="AQ37" s="1">
        <f t="shared" si="22"/>
        <v>4.3662415676019589E-5</v>
      </c>
      <c r="AR37" s="1">
        <f t="shared" si="22"/>
        <v>0.12750584564551057</v>
      </c>
      <c r="AS37" s="1">
        <f t="shared" si="22"/>
        <v>0.21194290989281031</v>
      </c>
      <c r="AT37" s="1">
        <f t="shared" si="22"/>
        <v>0.18041589115483228</v>
      </c>
      <c r="AU37" s="1">
        <f t="shared" si="28"/>
        <v>7.3130788361002036E-3</v>
      </c>
      <c r="AV37" s="1">
        <f t="shared" si="28"/>
        <v>2.7267085891215103E-3</v>
      </c>
      <c r="AW37" s="1">
        <f t="shared" si="28"/>
        <v>1.5948836640944857E-2</v>
      </c>
      <c r="AX37" s="1">
        <f t="shared" si="28"/>
        <v>3.6074395724041215E-6</v>
      </c>
      <c r="AY37" s="1">
        <f t="shared" si="28"/>
        <v>1.156719150780907E-2</v>
      </c>
      <c r="AZ37" s="1">
        <f t="shared" si="28"/>
        <v>3.0211032829970873E-4</v>
      </c>
      <c r="BA37" s="1">
        <f t="shared" si="28"/>
        <v>3.1216662771886409E-4</v>
      </c>
      <c r="BB37" s="1">
        <f t="shared" si="28"/>
        <v>3.8735747706625516E-8</v>
      </c>
      <c r="BC37" s="1">
        <f t="shared" si="28"/>
        <v>4.6894160201728499E-4</v>
      </c>
      <c r="BD37" s="1">
        <f t="shared" si="28"/>
        <v>3.9118843477760645</v>
      </c>
      <c r="BE37" s="1">
        <f t="shared" si="28"/>
        <v>1.3277683002508077E-3</v>
      </c>
      <c r="BF37" s="1"/>
      <c r="BG37" s="1">
        <f t="shared" si="23"/>
        <v>0.12215950867503379</v>
      </c>
      <c r="BH37" s="1">
        <f t="shared" si="23"/>
        <v>1.8010314846435533</v>
      </c>
      <c r="BI37" s="1">
        <f t="shared" si="23"/>
        <v>4.4078587232973673E-4</v>
      </c>
      <c r="BJ37" s="1">
        <f t="shared" si="23"/>
        <v>2.962304473890915E-2</v>
      </c>
      <c r="BK37" s="1">
        <f t="shared" si="23"/>
        <v>1.0608266923613366E-2</v>
      </c>
      <c r="BL37" s="1">
        <f t="shared" si="23"/>
        <v>4.2493347985275877E-5</v>
      </c>
      <c r="BM37" s="1">
        <f t="shared" si="23"/>
        <v>0.12409185761445003</v>
      </c>
      <c r="BN37" s="1">
        <f t="shared" si="23"/>
        <v>0.20626810687512082</v>
      </c>
      <c r="BO37" s="1">
        <f t="shared" si="23"/>
        <v>0.17558522876521812</v>
      </c>
      <c r="BP37" s="1">
        <f t="shared" si="29"/>
        <v>7.1172700597240974E-3</v>
      </c>
      <c r="BQ37" s="1">
        <f t="shared" si="29"/>
        <v>2.6537005600360724E-3</v>
      </c>
      <c r="BR37" s="1">
        <f t="shared" si="29"/>
        <v>1.5521804161564233E-2</v>
      </c>
      <c r="BS37" s="1">
        <f t="shared" si="29"/>
        <v>3.510849839905097E-6</v>
      </c>
      <c r="BT37" s="1">
        <f t="shared" si="29"/>
        <v>1.1257478230266993E-2</v>
      </c>
      <c r="BU37" s="1">
        <f t="shared" si="29"/>
        <v>2.9402127920824625E-4</v>
      </c>
      <c r="BV37" s="1">
        <f t="shared" si="29"/>
        <v>3.0380831971084019E-4</v>
      </c>
      <c r="BW37" s="1">
        <f t="shared" si="29"/>
        <v>3.7698592285435956E-8</v>
      </c>
      <c r="BX37" s="1">
        <f t="shared" si="29"/>
        <v>4.5638562069385359E-4</v>
      </c>
      <c r="BY37" s="1">
        <f t="shared" si="29"/>
        <v>3.8071430610171011</v>
      </c>
      <c r="BZ37" s="1">
        <f t="shared" si="29"/>
        <v>1.2922171060123855E-3</v>
      </c>
      <c r="CA37" s="1"/>
      <c r="CB37" s="1">
        <f t="shared" si="24"/>
        <v>0.20607571203556549</v>
      </c>
      <c r="CC37" s="1">
        <f t="shared" si="24"/>
        <v>3.0382313224893069</v>
      </c>
      <c r="CD37" s="1">
        <f t="shared" si="24"/>
        <v>7.4357914075445775E-4</v>
      </c>
      <c r="CE37" s="1">
        <f t="shared" si="24"/>
        <v>4.9972287081404526E-2</v>
      </c>
      <c r="CF37" s="1">
        <f t="shared" si="24"/>
        <v>1.7895505503074643E-2</v>
      </c>
      <c r="CG37" s="1">
        <f t="shared" si="24"/>
        <v>7.1683711221658334E-5</v>
      </c>
      <c r="CH37" s="1">
        <f t="shared" si="24"/>
        <v>0.20933546797196731</v>
      </c>
      <c r="CI37" s="1">
        <f t="shared" si="24"/>
        <v>0.34796183658199281</v>
      </c>
      <c r="CJ37" s="1">
        <f t="shared" si="24"/>
        <v>0.29620167462342628</v>
      </c>
      <c r="CK37" s="1">
        <f t="shared" si="30"/>
        <v>1.2006404668904905E-2</v>
      </c>
      <c r="CL37" s="1">
        <f t="shared" si="30"/>
        <v>4.4766325468234064E-3</v>
      </c>
      <c r="CM37" s="1">
        <f t="shared" si="30"/>
        <v>2.6184346019105072E-2</v>
      </c>
      <c r="CN37" s="1">
        <f t="shared" si="30"/>
        <v>5.9225916054806351E-6</v>
      </c>
      <c r="CO37" s="1">
        <f t="shared" si="30"/>
        <v>1.8990685761502851E-2</v>
      </c>
      <c r="CP37" s="1">
        <f t="shared" si="30"/>
        <v>4.9599613753874153E-4</v>
      </c>
      <c r="CQ37" s="1">
        <f t="shared" si="30"/>
        <v>5.1250628367610195E-4</v>
      </c>
      <c r="CR37" s="1">
        <f t="shared" si="30"/>
        <v>6.3595247985369671E-8</v>
      </c>
      <c r="CS37" s="1">
        <f t="shared" si="30"/>
        <v>7.6989497393501502E-4</v>
      </c>
      <c r="CT37" s="1">
        <f t="shared" si="30"/>
        <v>6.4224203717733594</v>
      </c>
      <c r="CU37" s="1">
        <f t="shared" si="30"/>
        <v>2.1798922008963825E-3</v>
      </c>
      <c r="CW37" s="12">
        <f t="shared" si="25"/>
        <v>0.66675017526729452</v>
      </c>
      <c r="CX37" s="12">
        <f t="shared" si="25"/>
        <v>9.8300825786918438</v>
      </c>
      <c r="CY37" s="12">
        <f t="shared" si="25"/>
        <v>2.4058221977055439E-3</v>
      </c>
      <c r="CZ37" s="12">
        <f t="shared" si="25"/>
        <v>0.16168344556918807</v>
      </c>
      <c r="DA37" s="12">
        <f t="shared" si="25"/>
        <v>5.7900231486826562E-2</v>
      </c>
      <c r="DB37" s="12">
        <f t="shared" si="25"/>
        <v>2.3192993753966561E-4</v>
      </c>
      <c r="DC37" s="12">
        <f t="shared" si="25"/>
        <v>0.67729699235920593</v>
      </c>
      <c r="DD37" s="12">
        <f t="shared" si="25"/>
        <v>1.1258173670040901</v>
      </c>
      <c r="DE37" s="12">
        <f t="shared" si="25"/>
        <v>0.95834931986332994</v>
      </c>
      <c r="DF37" s="12">
        <f t="shared" si="31"/>
        <v>3.8846268384800348E-2</v>
      </c>
      <c r="DG37" s="12">
        <f t="shared" si="31"/>
        <v>1.4483975358952789E-2</v>
      </c>
      <c r="DH37" s="12">
        <f t="shared" si="31"/>
        <v>8.4718461603494249E-2</v>
      </c>
      <c r="DI37" s="12">
        <f t="shared" si="31"/>
        <v>1.9162321226430134E-5</v>
      </c>
      <c r="DJ37" s="12">
        <f t="shared" si="31"/>
        <v>6.1443645807919695E-2</v>
      </c>
      <c r="DK37" s="12">
        <f t="shared" si="31"/>
        <v>1.6047767510747814E-3</v>
      </c>
      <c r="DL37" s="12">
        <f t="shared" si="31"/>
        <v>1.6581947047095791E-3</v>
      </c>
      <c r="DM37" s="12">
        <f t="shared" si="31"/>
        <v>2.0576002053601701E-7</v>
      </c>
      <c r="DN37" s="12">
        <f t="shared" si="31"/>
        <v>2.4909660810488333E-3</v>
      </c>
      <c r="DO37" s="12">
        <f t="shared" si="31"/>
        <v>20.779498302939732</v>
      </c>
      <c r="DP37" s="12">
        <f t="shared" si="31"/>
        <v>7.0529588016691137E-3</v>
      </c>
      <c r="DR37" s="12">
        <f t="shared" si="26"/>
        <v>0.6578425042750925</v>
      </c>
      <c r="DS37" s="12">
        <f t="shared" si="26"/>
        <v>9.6987543170951209</v>
      </c>
      <c r="DT37" s="12">
        <f t="shared" si="26"/>
        <v>2.3736808149240453E-3</v>
      </c>
      <c r="DU37" s="12">
        <f t="shared" si="26"/>
        <v>0.15952338173802585</v>
      </c>
      <c r="DV37" s="12">
        <f t="shared" si="26"/>
        <v>5.712669406368269E-2</v>
      </c>
      <c r="DW37" s="12">
        <f t="shared" si="26"/>
        <v>2.2883139230716218E-4</v>
      </c>
      <c r="DX37" s="12">
        <f t="shared" si="26"/>
        <v>0.66824841765200749</v>
      </c>
      <c r="DY37" s="12">
        <f t="shared" si="26"/>
        <v>1.1107766349959443</v>
      </c>
      <c r="DZ37" s="12">
        <f t="shared" si="26"/>
        <v>0.94554593299729595</v>
      </c>
      <c r="EA37" s="12">
        <f t="shared" si="32"/>
        <v>3.8327288726627988E-2</v>
      </c>
      <c r="EB37" s="12">
        <f t="shared" si="32"/>
        <v>1.429047186702646E-2</v>
      </c>
      <c r="EC37" s="12">
        <f t="shared" si="32"/>
        <v>8.3586637104720182E-2</v>
      </c>
      <c r="ED37" s="12">
        <f t="shared" si="32"/>
        <v>1.8906315815012733E-5</v>
      </c>
      <c r="EE37" s="12">
        <f t="shared" si="32"/>
        <v>6.0622768961207316E-2</v>
      </c>
      <c r="EF37" s="12">
        <f t="shared" si="32"/>
        <v>1.5833372016831697E-3</v>
      </c>
      <c r="EG37" s="12">
        <f t="shared" si="32"/>
        <v>1.636041500378372E-3</v>
      </c>
      <c r="EH37" s="12">
        <f t="shared" si="32"/>
        <v>2.0301110102422415E-7</v>
      </c>
      <c r="EI37" s="12">
        <f t="shared" si="32"/>
        <v>2.4576871902051633E-3</v>
      </c>
      <c r="EJ37" s="12">
        <f t="shared" si="32"/>
        <v>20.501887675853801</v>
      </c>
      <c r="EK37" s="12">
        <f t="shared" si="32"/>
        <v>6.95873244994504E-3</v>
      </c>
      <c r="EM37" s="12">
        <f t="shared" si="27"/>
        <v>1.1899210469150394</v>
      </c>
      <c r="EN37" s="12">
        <f t="shared" si="27"/>
        <v>17.543335700825352</v>
      </c>
      <c r="EO37" s="12">
        <f t="shared" si="27"/>
        <v>4.293569877259611E-3</v>
      </c>
      <c r="EP37" s="12">
        <f t="shared" si="27"/>
        <v>0.28854965766359386</v>
      </c>
      <c r="EQ37" s="12">
        <f t="shared" si="27"/>
        <v>0.10333211242097939</v>
      </c>
      <c r="ER37" s="12">
        <f t="shared" si="27"/>
        <v>4.139156228605433E-4</v>
      </c>
      <c r="ES37" s="12">
        <f t="shared" si="27"/>
        <v>1.2087435086123273</v>
      </c>
      <c r="ET37" s="12">
        <f t="shared" si="27"/>
        <v>2.0091989918766684</v>
      </c>
      <c r="EU37" s="12">
        <f t="shared" si="27"/>
        <v>1.7103257986320421</v>
      </c>
      <c r="EV37" s="12">
        <f t="shared" si="33"/>
        <v>6.932730437851542E-2</v>
      </c>
      <c r="EW37" s="12">
        <f t="shared" si="33"/>
        <v>2.5848942770367409E-2</v>
      </c>
      <c r="EX37" s="12">
        <f t="shared" si="33"/>
        <v>0.15119348185225187</v>
      </c>
      <c r="EY37" s="12">
        <f t="shared" si="33"/>
        <v>3.4198190238097858E-5</v>
      </c>
      <c r="EZ37" s="12">
        <f t="shared" si="33"/>
        <v>0.10965589520351646</v>
      </c>
      <c r="FA37" s="12">
        <f t="shared" si="33"/>
        <v>2.8639776974011205E-3</v>
      </c>
      <c r="FB37" s="12">
        <f t="shared" si="33"/>
        <v>2.9593104767103953E-3</v>
      </c>
      <c r="FC37" s="12">
        <f t="shared" si="33"/>
        <v>3.6721127062519906E-7</v>
      </c>
      <c r="FD37" s="12">
        <f t="shared" si="33"/>
        <v>4.445522591431216E-3</v>
      </c>
      <c r="FE37" s="12">
        <f t="shared" si="33"/>
        <v>37.08429827572359</v>
      </c>
      <c r="FF37" s="12">
        <f t="shared" si="33"/>
        <v>1.2587119482595241E-2</v>
      </c>
      <c r="FH37" s="12">
        <f>IFERROR(AL37*[1]Figure!$C$8+BG37*[1]Figure!$D$8+CB37*[1]Figure!$E$8,0)</f>
        <v>0.12380642196313149</v>
      </c>
      <c r="FI37" s="12">
        <f>IFERROR(AM37*[1]Figure!$C$8+BH37*[1]Figure!$D$8+CC37*[1]Figure!$E$8,0)</f>
        <v>1.8253123835806331</v>
      </c>
      <c r="FJ37" s="12">
        <f>IFERROR(AN37*[1]Figure!$C$8+BI37*[1]Figure!$D$8+CD37*[1]Figure!$E$8,0)</f>
        <v>4.4672839877093828E-4</v>
      </c>
      <c r="FK37" s="12">
        <f>IFERROR(AO37*[1]Figure!$C$8+BJ37*[1]Figure!$D$8+CE37*[1]Figure!$E$8,0)</f>
        <v>3.0022412635387873E-2</v>
      </c>
      <c r="FL37" s="12">
        <f>IFERROR(AP37*[1]Figure!$C$8+BK37*[1]Figure!$D$8+CF37*[1]Figure!$E$8,0)</f>
        <v>1.0751283999808899E-2</v>
      </c>
      <c r="FM37" s="12">
        <f>IFERROR(AQ37*[1]Figure!$C$8+BL37*[1]Figure!$D$8+CG37*[1]Figure!$E$8,0)</f>
        <v>4.306622896860464E-5</v>
      </c>
      <c r="FN37" s="12">
        <f>IFERROR(AR37*[1]Figure!$C$8+BM37*[1]Figure!$D$8+CH37*[1]Figure!$E$8,0)</f>
        <v>0.12576482217911297</v>
      </c>
      <c r="FO37" s="12">
        <f>IFERROR(AS37*[1]Figure!$C$8+BN37*[1]Figure!$D$8+CI37*[1]Figure!$E$8,0)</f>
        <v>0.20904894391194184</v>
      </c>
      <c r="FP37" s="12">
        <f>IFERROR(AT37*[1]Figure!$C$8+BO37*[1]Figure!$D$8+CJ37*[1]Figure!$E$8,0)</f>
        <v>0.17795240958956451</v>
      </c>
      <c r="FQ37" s="12">
        <f>IFERROR(AU37*[1]Figure!$C$8+BP37*[1]Figure!$D$8+CK37*[1]Figure!$E$8,0)</f>
        <v>7.2132226938127044E-3</v>
      </c>
      <c r="FR37" s="12">
        <f>IFERROR(AV37*[1]Figure!$C$8+BQ37*[1]Figure!$D$8+CL37*[1]Figure!$E$8,0)</f>
        <v>2.6894768558181864E-3</v>
      </c>
      <c r="FS37" s="12">
        <f>IFERROR(AW37*[1]Figure!$C$8+BR37*[1]Figure!$D$8+CM37*[1]Figure!$E$8,0)</f>
        <v>1.5731063889326668E-2</v>
      </c>
      <c r="FT37" s="12">
        <f>IFERROR(AX37*[1]Figure!$C$8+BS37*[1]Figure!$D$8+CN37*[1]Figure!$E$8,0)</f>
        <v>3.5581819331376976E-6</v>
      </c>
      <c r="FU37" s="12">
        <f>IFERROR(AY37*[1]Figure!$C$8+BT37*[1]Figure!$D$8+CO37*[1]Figure!$E$8,0)</f>
        <v>1.1409247754301485E-2</v>
      </c>
      <c r="FV37" s="12">
        <f>IFERROR(AZ37*[1]Figure!$C$8+BU37*[1]Figure!$D$8+CP37*[1]Figure!$E$8,0)</f>
        <v>2.9798517491283428E-4</v>
      </c>
      <c r="FW37" s="12">
        <f>IFERROR(BA37*[1]Figure!$C$8+BV37*[1]Figure!$D$8+CQ37*[1]Figure!$E$8,0)</f>
        <v>3.0790416099403843E-4</v>
      </c>
      <c r="FX37" s="12">
        <f>IFERROR(BB37*[1]Figure!$C$8+BW37*[1]Figure!$D$8+CR37*[1]Figure!$E$8,0)</f>
        <v>3.8206831989826253E-8</v>
      </c>
      <c r="FY37" s="12">
        <f>IFERROR(BC37*[1]Figure!$C$8+BX37*[1]Figure!$D$8+CS37*[1]Figure!$E$8,0)</f>
        <v>4.6253845768026361E-4</v>
      </c>
      <c r="FZ37" s="12">
        <f>IFERROR(BD37*[1]Figure!$C$8+BY37*[1]Figure!$D$8+CT37*[1]Figure!$E$8,0)</f>
        <v>3.8584696795086462</v>
      </c>
      <c r="GA37" s="12">
        <f>IFERROR(BE37*[1]Figure!$C$8+BZ37*[1]Figure!$D$8+CU37*[1]Figure!$E$8,0)</f>
        <v>1.3096383411342481E-3</v>
      </c>
      <c r="GC37" s="12">
        <f>IFERROR(CW37*[1]Figure!$F$8+DR37*[1]Figure!$G$8+EM37*[1]Figure!$H$8,0)</f>
        <v>0.66789471418529112</v>
      </c>
      <c r="GD37" s="12">
        <f>IFERROR(CX37*[1]Figure!$F$8+DS37*[1]Figure!$G$8+EN37*[1]Figure!$H$8,0)</f>
        <v>9.8469568330914363</v>
      </c>
      <c r="GE37" s="12">
        <f>IFERROR(CY37*[1]Figure!$F$8+DT37*[1]Figure!$G$8+EO37*[1]Figure!$H$8,0)</f>
        <v>2.4099520160950935E-3</v>
      </c>
      <c r="GF37" s="12">
        <f>IFERROR(CZ37*[1]Figure!$F$8+DU37*[1]Figure!$G$8+EP37*[1]Figure!$H$8,0)</f>
        <v>0.16196099029690489</v>
      </c>
      <c r="GG37" s="12">
        <f>IFERROR(DA37*[1]Figure!$F$8+DV37*[1]Figure!$G$8+EQ37*[1]Figure!$H$8,0)</f>
        <v>5.7999622639249016E-2</v>
      </c>
      <c r="GH37" s="12">
        <f>IFERROR(DB37*[1]Figure!$F$8+DW37*[1]Figure!$G$8+ER37*[1]Figure!$H$8,0)</f>
        <v>2.3232806692846745E-4</v>
      </c>
      <c r="GI37" s="12">
        <f>IFERROR(DC37*[1]Figure!$F$8+DX37*[1]Figure!$G$8+ES37*[1]Figure!$H$8,0)</f>
        <v>0.67845963587330227</v>
      </c>
      <c r="GJ37" s="12">
        <f>IFERROR(DD37*[1]Figure!$F$8+DY37*[1]Figure!$G$8+ET37*[1]Figure!$H$8,0)</f>
        <v>1.1277499376113285</v>
      </c>
      <c r="GK37" s="12">
        <f>IFERROR(DE37*[1]Figure!$F$8+DZ37*[1]Figure!$G$8+EU37*[1]Figure!$H$8,0)</f>
        <v>0.9599944159342525</v>
      </c>
      <c r="GL37" s="12">
        <f>IFERROR(DF37*[1]Figure!$F$8+EA37*[1]Figure!$G$8+EV37*[1]Figure!$H$8,0)</f>
        <v>3.8912951630841526E-2</v>
      </c>
      <c r="GM37" s="12">
        <f>IFERROR(DG37*[1]Figure!$F$8+EB37*[1]Figure!$G$8+EW37*[1]Figure!$H$8,0)</f>
        <v>1.4508838454757721E-2</v>
      </c>
      <c r="GN37" s="12">
        <f>IFERROR(DH37*[1]Figure!$F$8+EC37*[1]Figure!$G$8+EX37*[1]Figure!$H$8,0)</f>
        <v>8.4863888751434829E-2</v>
      </c>
      <c r="GO37" s="12">
        <f>IFERROR(DI37*[1]Figure!$F$8+ED37*[1]Figure!$G$8+EY37*[1]Figure!$H$8,0)</f>
        <v>1.9195215139647347E-5</v>
      </c>
      <c r="GP37" s="12">
        <f>IFERROR(DJ37*[1]Figure!$F$8+EE37*[1]Figure!$G$8+EZ37*[1]Figure!$H$8,0)</f>
        <v>6.1549119561807461E-2</v>
      </c>
      <c r="GQ37" s="12">
        <f>IFERROR(DK37*[1]Figure!$F$8+EF37*[1]Figure!$G$8+FA37*[1]Figure!$H$8,0)</f>
        <v>1.6075315001763697E-3</v>
      </c>
      <c r="GR37" s="12">
        <f>IFERROR(DL37*[1]Figure!$F$8+EG37*[1]Figure!$G$8+FB37*[1]Figure!$H$8,0)</f>
        <v>1.6610411507152292E-3</v>
      </c>
      <c r="GS37" s="12">
        <f>IFERROR(DM37*[1]Figure!$F$8+EH37*[1]Figure!$G$8+FC37*[1]Figure!$H$8,0)</f>
        <v>2.0611322681928024E-7</v>
      </c>
      <c r="GT37" s="12">
        <f>IFERROR(DN37*[1]Figure!$F$8+EI37*[1]Figure!$G$8+FD37*[1]Figure!$H$8,0)</f>
        <v>2.4952420568624531E-3</v>
      </c>
      <c r="GU37" s="12">
        <f>IFERROR(DO37*[1]Figure!$F$8+EJ37*[1]Figure!$G$8+FE37*[1]Figure!$H$8,0)</f>
        <v>20.815168251574729</v>
      </c>
      <c r="GV37" s="12">
        <f>IFERROR(DP37*[1]Figure!$F$8+EK37*[1]Figure!$G$8+FF37*[1]Figure!$H$8,0)</f>
        <v>7.0650658638566882E-3</v>
      </c>
      <c r="GX37" s="12">
        <f>IFERROR(FH37*[1]Figure!$F$10+GC37*[1]Figure!$F$11,0)</f>
        <v>0.15572879289379241</v>
      </c>
      <c r="GY37" s="12">
        <f>IFERROR(FI37*[1]Figure!$F$10+GD37*[1]Figure!$F$11,0)</f>
        <v>2.2959527433379128</v>
      </c>
      <c r="GZ37" s="12">
        <f>IFERROR(FJ37*[1]Figure!$F$10+GE37*[1]Figure!$F$11,0)</f>
        <v>5.6191329325947122E-4</v>
      </c>
      <c r="HA37" s="12">
        <f>IFERROR(FK37*[1]Figure!$F$10+GF37*[1]Figure!$F$11,0)</f>
        <v>3.7763421358389428E-2</v>
      </c>
      <c r="HB37" s="12">
        <f>IFERROR(FL37*[1]Figure!$F$10+GG37*[1]Figure!$F$11,0)</f>
        <v>1.3523405755536427E-2</v>
      </c>
      <c r="HC37" s="12">
        <f>IFERROR(FM37*[1]Figure!$F$10+GH37*[1]Figure!$F$11,0)</f>
        <v>5.4170468263477145E-5</v>
      </c>
      <c r="HD37" s="12">
        <f>IFERROR(FN37*[1]Figure!$F$10+GI37*[1]Figure!$F$11,0)</f>
        <v>0.15819214896855691</v>
      </c>
      <c r="HE37" s="12">
        <f>IFERROR(FO37*[1]Figure!$F$10+GJ37*[1]Figure!$F$11,0)</f>
        <v>0.26295033145230057</v>
      </c>
      <c r="HF37" s="12">
        <f>IFERROR(FP37*[1]Figure!$F$10+GK37*[1]Figure!$F$11,0)</f>
        <v>0.22383583580322758</v>
      </c>
      <c r="HG37" s="12">
        <f>IFERROR(FQ37*[1]Figure!$F$10+GL37*[1]Figure!$F$11,0)</f>
        <v>9.0730872047661074E-3</v>
      </c>
      <c r="HH37" s="12">
        <f>IFERROR(FR37*[1]Figure!$F$10+GM37*[1]Figure!$F$11,0)</f>
        <v>3.3829342422728443E-3</v>
      </c>
      <c r="HI37" s="12">
        <f>IFERROR(FS37*[1]Figure!$F$10+GN37*[1]Figure!$F$11,0)</f>
        <v>1.9787177042799059E-2</v>
      </c>
      <c r="HJ37" s="12">
        <f>IFERROR(FT37*[1]Figure!$F$10+GO37*[1]Figure!$F$11,0)</f>
        <v>4.4756271004184584E-6</v>
      </c>
      <c r="HK37" s="12">
        <f>IFERROR(FU37*[1]Figure!$F$10+GP37*[1]Figure!$F$11,0)</f>
        <v>1.4351019538652709E-2</v>
      </c>
      <c r="HL37" s="12">
        <f>IFERROR(FV37*[1]Figure!$F$10+GQ37*[1]Figure!$F$11,0)</f>
        <v>3.7481796867726497E-4</v>
      </c>
      <c r="HM37" s="12">
        <f>IFERROR(FW37*[1]Figure!$F$10+GR37*[1]Figure!$F$11,0)</f>
        <v>3.8729447599137055E-4</v>
      </c>
      <c r="HN37" s="12">
        <f>IFERROR(FX37*[1]Figure!$F$10+GS37*[1]Figure!$F$11,0)</f>
        <v>4.8058119536346875E-8</v>
      </c>
      <c r="HO37" s="12">
        <f>IFERROR(FY37*[1]Figure!$F$10+GT37*[1]Figure!$F$11,0)</f>
        <v>5.8179983347676442E-4</v>
      </c>
      <c r="HP37" s="12">
        <f>IFERROR(FZ37*[1]Figure!$F$10+GU37*[1]Figure!$F$11,0)</f>
        <v>4.8533413378678762</v>
      </c>
      <c r="HQ37" s="12">
        <f>IFERROR(GA37*[1]Figure!$F$10+GV37*[1]Figure!$F$11,0)</f>
        <v>1.6473167930900971E-3</v>
      </c>
    </row>
    <row r="38" spans="1:225" x14ac:dyDescent="0.2">
      <c r="A38" s="1"/>
      <c r="B38" s="4"/>
      <c r="C38" s="1" t="s">
        <v>69</v>
      </c>
      <c r="D38" s="1" t="s">
        <v>54</v>
      </c>
      <c r="E38" s="2">
        <v>1</v>
      </c>
      <c r="F38" s="1"/>
      <c r="G38" s="1">
        <f t="shared" ref="G38:L39" si="39">G36</f>
        <v>30.625046497784936</v>
      </c>
      <c r="H38" s="1">
        <f t="shared" si="39"/>
        <v>29.805056310944497</v>
      </c>
      <c r="I38" s="1">
        <f t="shared" si="39"/>
        <v>50.279329608938554</v>
      </c>
      <c r="J38" s="1">
        <f t="shared" si="39"/>
        <v>162.67687005878776</v>
      </c>
      <c r="K38" s="1">
        <f t="shared" si="39"/>
        <v>160.50353424234953</v>
      </c>
      <c r="L38" s="1">
        <f t="shared" si="39"/>
        <v>290.32258064516134</v>
      </c>
      <c r="M38" s="1" t="s">
        <v>55</v>
      </c>
      <c r="N38" s="1" t="str">
        <f>'[1]Unit factor_selected'!D13</f>
        <v>market for wire drawing, copper | wire drawing, copper | Cutoff</v>
      </c>
      <c r="O38" s="1">
        <v>1</v>
      </c>
      <c r="P38" s="1" t="s">
        <v>56</v>
      </c>
      <c r="Q38" s="1">
        <f>'[1]Unit factor_selected'!J13</f>
        <v>0.68126047576785698</v>
      </c>
      <c r="R38" s="1">
        <f>'[1]Unit factor_selected'!K13</f>
        <v>11.142841402796799</v>
      </c>
      <c r="S38" s="1">
        <f>'[1]Unit factor_selected'!L13</f>
        <v>5.0831288837321301E-3</v>
      </c>
      <c r="T38" s="1">
        <f>'[1]Unit factor_selected'!M13</f>
        <v>0.17673155467440699</v>
      </c>
      <c r="U38" s="1">
        <f>'[1]Unit factor_selected'!N13</f>
        <v>1.4586830814437799</v>
      </c>
      <c r="V38" s="1">
        <f>'[1]Unit factor_selected'!O13</f>
        <v>1.91061759551063E-3</v>
      </c>
      <c r="W38" s="1">
        <f>'[1]Unit factor_selected'!P13</f>
        <v>0.69524009481215898</v>
      </c>
      <c r="X38" s="1">
        <f>'[1]Unit factor_selected'!Q13</f>
        <v>0.174037521321976</v>
      </c>
      <c r="Y38" s="1">
        <f>'[1]Unit factor_selected'!R13</f>
        <v>21.884405718754699</v>
      </c>
      <c r="Z38" s="1">
        <f>'[1]Unit factor_selected'!S13</f>
        <v>7.8910066718515401E-2</v>
      </c>
      <c r="AA38" s="1">
        <f>'[1]Unit factor_selected'!T13</f>
        <v>-1.85187172728149E-2</v>
      </c>
      <c r="AB38" s="1">
        <f>'[1]Unit factor_selected'!U13</f>
        <v>1.8673264395125</v>
      </c>
      <c r="AC38" s="1">
        <f>'[1]Unit factor_selected'!V13</f>
        <v>5.5282478881770302E-5</v>
      </c>
      <c r="AD38" s="1">
        <f>'[1]Unit factor_selected'!W13</f>
        <v>6.5638456528800002E-2</v>
      </c>
      <c r="AE38" s="1">
        <f>'[1]Unit factor_selected'!X13</f>
        <v>3.3888311984713098E-3</v>
      </c>
      <c r="AF38" s="1">
        <f>'[1]Unit factor_selected'!Y13</f>
        <v>3.54121185270952E-3</v>
      </c>
      <c r="AG38" s="1">
        <f>'[1]Unit factor_selected'!Z13</f>
        <v>4.8416429739918898E-7</v>
      </c>
      <c r="AH38" s="1">
        <f>'[1]Unit factor_selected'!AA13</f>
        <v>1.4452555053839199E-2</v>
      </c>
      <c r="AI38" s="1">
        <f>'[1]Unit factor_selected'!AB13</f>
        <v>132.53238096466299</v>
      </c>
      <c r="AJ38" s="1">
        <f>'[1]Unit factor_selected'!AC13</f>
        <v>1.5486526081656401E-2</v>
      </c>
      <c r="AK38" s="1"/>
      <c r="AL38" s="1">
        <f t="shared" si="22"/>
        <v>2.0863633747493709E-2</v>
      </c>
      <c r="AM38" s="1">
        <f t="shared" si="22"/>
        <v>0.34125003607809512</v>
      </c>
      <c r="AN38" s="1">
        <f t="shared" si="22"/>
        <v>1.5567105841853013E-4</v>
      </c>
      <c r="AO38" s="1">
        <f t="shared" si="22"/>
        <v>5.412412079529535E-3</v>
      </c>
      <c r="AP38" s="1">
        <f t="shared" si="22"/>
        <v>4.4672237194747971E-2</v>
      </c>
      <c r="AQ38" s="1">
        <f t="shared" si="22"/>
        <v>5.8512752701999103E-5</v>
      </c>
      <c r="AR38" s="1">
        <f t="shared" si="22"/>
        <v>2.1291760230746779E-2</v>
      </c>
      <c r="AS38" s="1">
        <f t="shared" si="22"/>
        <v>5.3299071828447524E-3</v>
      </c>
      <c r="AT38" s="1">
        <f t="shared" si="22"/>
        <v>0.67021094271325332</v>
      </c>
      <c r="AU38" s="1">
        <f t="shared" si="28"/>
        <v>2.4166244623978457E-3</v>
      </c>
      <c r="AV38" s="1">
        <f t="shared" si="28"/>
        <v>-5.6713657755928933E-4</v>
      </c>
      <c r="AW38" s="1">
        <f t="shared" si="28"/>
        <v>5.7186959036613506E-2</v>
      </c>
      <c r="AX38" s="1">
        <f t="shared" si="28"/>
        <v>1.6930284862670294E-6</v>
      </c>
      <c r="AY38" s="1">
        <f t="shared" si="28"/>
        <v>2.0101807832373355E-3</v>
      </c>
      <c r="AZ38" s="1">
        <f t="shared" si="28"/>
        <v>1.0378311302632812E-4</v>
      </c>
      <c r="BA38" s="1">
        <f t="shared" si="28"/>
        <v>1.0844977764773619E-4</v>
      </c>
      <c r="BB38" s="1">
        <f t="shared" si="28"/>
        <v>1.4827554120417538E-8</v>
      </c>
      <c r="BC38" s="1">
        <f t="shared" si="28"/>
        <v>4.4261017053562216E-4</v>
      </c>
      <c r="BD38" s="1">
        <f t="shared" si="28"/>
        <v>4.0588103295049516</v>
      </c>
      <c r="BE38" s="1">
        <f t="shared" si="28"/>
        <v>4.7427558133988646E-4</v>
      </c>
      <c r="BF38" s="1"/>
      <c r="BG38" s="1">
        <f t="shared" si="23"/>
        <v>2.0305006842681814E-2</v>
      </c>
      <c r="BH38" s="1">
        <f t="shared" si="23"/>
        <v>0.33211301547428235</v>
      </c>
      <c r="BI38" s="1">
        <f t="shared" si="23"/>
        <v>1.5150294261542457E-4</v>
      </c>
      <c r="BJ38" s="1">
        <f t="shared" si="23"/>
        <v>5.267493938991466E-3</v>
      </c>
      <c r="BK38" s="1">
        <f t="shared" si="23"/>
        <v>4.3476131382253896E-2</v>
      </c>
      <c r="BL38" s="1">
        <f t="shared" si="23"/>
        <v>5.6946065022875701E-5</v>
      </c>
      <c r="BM38" s="1">
        <f t="shared" si="23"/>
        <v>2.0721670175502787E-2</v>
      </c>
      <c r="BN38" s="1">
        <f t="shared" si="23"/>
        <v>5.1871981232186979E-3</v>
      </c>
      <c r="BO38" s="1">
        <f t="shared" si="23"/>
        <v>0.65226594477903954</v>
      </c>
      <c r="BP38" s="1">
        <f t="shared" si="29"/>
        <v>2.3519189820457387E-3</v>
      </c>
      <c r="BQ38" s="1">
        <f t="shared" si="29"/>
        <v>-5.5195141112270854E-4</v>
      </c>
      <c r="BR38" s="1">
        <f t="shared" si="29"/>
        <v>5.5655769680585554E-2</v>
      </c>
      <c r="BS38" s="1">
        <f t="shared" si="29"/>
        <v>1.6476973960797638E-6</v>
      </c>
      <c r="BT38" s="1">
        <f t="shared" si="29"/>
        <v>1.9563578930043663E-3</v>
      </c>
      <c r="BU38" s="1">
        <f t="shared" si="29"/>
        <v>1.0100430469872291E-4</v>
      </c>
      <c r="BV38" s="1">
        <f t="shared" si="29"/>
        <v>1.0554601867899133E-4</v>
      </c>
      <c r="BW38" s="1">
        <f t="shared" si="29"/>
        <v>1.4430544147731705E-8</v>
      </c>
      <c r="BX38" s="1">
        <f t="shared" si="29"/>
        <v>4.3075921721670281E-4</v>
      </c>
      <c r="BY38" s="1">
        <f t="shared" si="29"/>
        <v>3.9501350776753288</v>
      </c>
      <c r="BZ38" s="1">
        <f t="shared" si="29"/>
        <v>4.6157678192467963E-4</v>
      </c>
      <c r="CA38" s="1"/>
      <c r="CB38" s="1">
        <f t="shared" si="24"/>
        <v>3.4253320010674382E-2</v>
      </c>
      <c r="CC38" s="1">
        <f t="shared" si="24"/>
        <v>0.5602545956713475</v>
      </c>
      <c r="CD38" s="1">
        <f t="shared" si="24"/>
        <v>2.555763125898837E-4</v>
      </c>
      <c r="CE38" s="1">
        <f t="shared" si="24"/>
        <v>8.8859440897746545E-3</v>
      </c>
      <c r="CF38" s="1">
        <f t="shared" si="24"/>
        <v>7.3341607446893969E-2</v>
      </c>
      <c r="CG38" s="1">
        <f t="shared" si="24"/>
        <v>9.6064571841316616E-5</v>
      </c>
      <c r="CH38" s="1">
        <f t="shared" si="24"/>
        <v>3.4956205884410237E-2</v>
      </c>
      <c r="CI38" s="1">
        <f t="shared" si="24"/>
        <v>8.750489898870303E-3</v>
      </c>
      <c r="CJ38" s="1">
        <f t="shared" si="24"/>
        <v>1.1003332484290074</v>
      </c>
      <c r="CK38" s="1">
        <f t="shared" si="30"/>
        <v>3.9675452540035685E-3</v>
      </c>
      <c r="CL38" s="1">
        <f t="shared" si="30"/>
        <v>-9.311086896946041E-4</v>
      </c>
      <c r="CM38" s="1">
        <f t="shared" si="30"/>
        <v>9.3887921539734659E-2</v>
      </c>
      <c r="CN38" s="1">
        <f t="shared" si="30"/>
        <v>2.7795659772957142E-6</v>
      </c>
      <c r="CO38" s="1">
        <f t="shared" si="30"/>
        <v>3.3002575908335201E-3</v>
      </c>
      <c r="CP38" s="1">
        <f t="shared" si="30"/>
        <v>1.7038816081699326E-4</v>
      </c>
      <c r="CQ38" s="1">
        <f t="shared" si="30"/>
        <v>1.7804975795746193E-4</v>
      </c>
      <c r="CR38" s="1">
        <f t="shared" si="30"/>
        <v>2.4343456293813976E-8</v>
      </c>
      <c r="CS38" s="1">
        <f t="shared" si="30"/>
        <v>7.2666477924331182E-4</v>
      </c>
      <c r="CT38" s="1">
        <f t="shared" si="30"/>
        <v>6.6636392663797048</v>
      </c>
      <c r="CU38" s="1">
        <f t="shared" si="30"/>
        <v>7.7865214935702589E-4</v>
      </c>
      <c r="CW38" s="12">
        <f t="shared" si="25"/>
        <v>0.11082532189267559</v>
      </c>
      <c r="CX38" s="12">
        <f t="shared" si="25"/>
        <v>1.8126825629684551</v>
      </c>
      <c r="CY38" s="12">
        <f t="shared" si="25"/>
        <v>8.2690749691096256E-4</v>
      </c>
      <c r="CZ38" s="12">
        <f t="shared" si="25"/>
        <v>2.875013615505605E-2</v>
      </c>
      <c r="DA38" s="12">
        <f t="shared" si="25"/>
        <v>0.2372939980969819</v>
      </c>
      <c r="DB38" s="12">
        <f t="shared" si="25"/>
        <v>3.1081329031691624E-4</v>
      </c>
      <c r="DC38" s="12">
        <f t="shared" si="25"/>
        <v>0.11309948256341687</v>
      </c>
      <c r="DD38" s="12">
        <f t="shared" si="25"/>
        <v>2.8311879241448592E-2</v>
      </c>
      <c r="DE38" s="12">
        <f t="shared" si="25"/>
        <v>3.5600866254236498</v>
      </c>
      <c r="DF38" s="12">
        <f t="shared" si="31"/>
        <v>1.2836842669898202E-2</v>
      </c>
      <c r="DG38" s="12">
        <f t="shared" si="31"/>
        <v>-3.0125669634451378E-3</v>
      </c>
      <c r="DH38" s="12">
        <f t="shared" si="31"/>
        <v>0.30377082055791377</v>
      </c>
      <c r="DI38" s="12">
        <f t="shared" si="31"/>
        <v>8.993180633577425E-6</v>
      </c>
      <c r="DJ38" s="12">
        <f t="shared" si="31"/>
        <v>1.0677858663594986E-2</v>
      </c>
      <c r="DK38" s="12">
        <f t="shared" si="31"/>
        <v>5.5128445252488321E-4</v>
      </c>
      <c r="DL38" s="12">
        <f t="shared" si="31"/>
        <v>5.7607326041386557E-4</v>
      </c>
      <c r="DM38" s="12">
        <f t="shared" si="31"/>
        <v>7.8762332495112133E-8</v>
      </c>
      <c r="DN38" s="12">
        <f t="shared" si="31"/>
        <v>2.3510964205108757E-3</v>
      </c>
      <c r="DO38" s="12">
        <f t="shared" si="31"/>
        <v>21.559952916770236</v>
      </c>
      <c r="DP38" s="12">
        <f t="shared" si="31"/>
        <v>2.5192995910476457E-3</v>
      </c>
      <c r="DR38" s="12">
        <f t="shared" si="26"/>
        <v>0.10934471410036557</v>
      </c>
      <c r="DS38" s="12">
        <f t="shared" si="26"/>
        <v>1.7884654266508662</v>
      </c>
      <c r="DT38" s="12">
        <f t="shared" si="26"/>
        <v>8.1586015084837596E-4</v>
      </c>
      <c r="DU38" s="12">
        <f t="shared" si="26"/>
        <v>2.8366039137387351E-2</v>
      </c>
      <c r="DV38" s="12">
        <f t="shared" si="26"/>
        <v>0.23412378991124766</v>
      </c>
      <c r="DW38" s="12">
        <f t="shared" si="26"/>
        <v>3.0666087666507592E-4</v>
      </c>
      <c r="DX38" s="12">
        <f t="shared" si="26"/>
        <v>0.1115884923643377</v>
      </c>
      <c r="DY38" s="12">
        <f t="shared" si="26"/>
        <v>2.7933637262955412E-2</v>
      </c>
      <c r="DZ38" s="12">
        <f t="shared" si="26"/>
        <v>3.512524462653615</v>
      </c>
      <c r="EA38" s="12">
        <f t="shared" si="32"/>
        <v>1.2665344595621323E-2</v>
      </c>
      <c r="EB38" s="12">
        <f t="shared" si="32"/>
        <v>-2.9723195719216361E-3</v>
      </c>
      <c r="EC38" s="12">
        <f t="shared" si="32"/>
        <v>0.29971249312593917</v>
      </c>
      <c r="ED38" s="12">
        <f t="shared" si="32"/>
        <v>8.8730332422021847E-6</v>
      </c>
      <c r="EE38" s="12">
        <f t="shared" si="32"/>
        <v>1.0535204255085221E-2</v>
      </c>
      <c r="EF38" s="12">
        <f t="shared" si="32"/>
        <v>5.4391938430538224E-4</v>
      </c>
      <c r="EG38" s="12">
        <f t="shared" si="32"/>
        <v>5.6837701786077645E-4</v>
      </c>
      <c r="EH38" s="12">
        <f t="shared" si="32"/>
        <v>7.7710080886533837E-8</v>
      </c>
      <c r="EI38" s="12">
        <f t="shared" si="32"/>
        <v>2.3196861649733215E-3</v>
      </c>
      <c r="EJ38" s="12">
        <f t="shared" si="32"/>
        <v>21.271915546381901</v>
      </c>
      <c r="EK38" s="12">
        <f t="shared" si="32"/>
        <v>2.4856421692421773E-3</v>
      </c>
      <c r="EM38" s="12">
        <f t="shared" si="27"/>
        <v>0.19778529941647466</v>
      </c>
      <c r="EN38" s="12">
        <f t="shared" si="27"/>
        <v>3.2350184717797168</v>
      </c>
      <c r="EO38" s="12">
        <f t="shared" si="27"/>
        <v>1.4757470952770704E-3</v>
      </c>
      <c r="EP38" s="12">
        <f t="shared" si="27"/>
        <v>5.1309161034505266E-2</v>
      </c>
      <c r="EQ38" s="12">
        <f t="shared" si="27"/>
        <v>0.4234886365481943</v>
      </c>
      <c r="ER38" s="12">
        <f t="shared" si="27"/>
        <v>5.5469543095469924E-4</v>
      </c>
      <c r="ES38" s="12">
        <f t="shared" si="27"/>
        <v>0.20184389849385265</v>
      </c>
      <c r="ET38" s="12">
        <f t="shared" si="27"/>
        <v>5.0527022319283368E-2</v>
      </c>
      <c r="EU38" s="12">
        <f t="shared" si="27"/>
        <v>6.3535371441545916</v>
      </c>
      <c r="EV38" s="12">
        <f t="shared" si="33"/>
        <v>2.2909374208601251E-2</v>
      </c>
      <c r="EW38" s="12">
        <f t="shared" si="33"/>
        <v>-5.3764017888817467E-3</v>
      </c>
      <c r="EX38" s="12">
        <f t="shared" si="33"/>
        <v>0.54212703082620983</v>
      </c>
      <c r="EY38" s="12">
        <f t="shared" si="33"/>
        <v>1.6049751933417188E-5</v>
      </c>
      <c r="EZ38" s="12">
        <f t="shared" si="33"/>
        <v>1.9056326089006457E-2</v>
      </c>
      <c r="FA38" s="12">
        <f t="shared" si="33"/>
        <v>9.8385421891102574E-4</v>
      </c>
      <c r="FB38" s="12">
        <f t="shared" si="33"/>
        <v>1.028093763689861E-3</v>
      </c>
      <c r="FC38" s="12">
        <f t="shared" si="33"/>
        <v>1.4056382827718393E-7</v>
      </c>
      <c r="FD38" s="12">
        <f t="shared" si="33"/>
        <v>4.1959030801468657E-3</v>
      </c>
      <c r="FE38" s="12">
        <f t="shared" si="33"/>
        <v>38.477142860708618</v>
      </c>
      <c r="FF38" s="12">
        <f t="shared" si="33"/>
        <v>4.4960882172550851E-3</v>
      </c>
      <c r="FH38" s="12">
        <f>IFERROR(AL38*[1]Figure!$C$8+BG38*[1]Figure!$D$8+CB38*[1]Figure!$E$8,0)</f>
        <v>2.0578752095481458E-2</v>
      </c>
      <c r="FI38" s="12">
        <f>IFERROR(AM38*[1]Figure!$C$8+BH38*[1]Figure!$D$8+CC38*[1]Figure!$E$8,0)</f>
        <v>0.33659045111778851</v>
      </c>
      <c r="FJ38" s="12">
        <f>IFERROR(AN38*[1]Figure!$C$8+BI38*[1]Figure!$D$8+CD38*[1]Figure!$E$8,0)</f>
        <v>1.5354545418153602E-4</v>
      </c>
      <c r="FK38" s="12">
        <f>IFERROR(AO38*[1]Figure!$C$8+BJ38*[1]Figure!$D$8+CE38*[1]Figure!$E$8,0)</f>
        <v>5.3385085154021858E-3</v>
      </c>
      <c r="FL38" s="12">
        <f>IFERROR(AP38*[1]Figure!$C$8+BK38*[1]Figure!$D$8+CF38*[1]Figure!$E$8,0)</f>
        <v>4.4062261919820059E-2</v>
      </c>
      <c r="FM38" s="12">
        <f>IFERROR(AQ38*[1]Figure!$C$8+BL38*[1]Figure!$D$8+CG38*[1]Figure!$E$8,0)</f>
        <v>5.7713792661994949E-5</v>
      </c>
      <c r="FN38" s="12">
        <f>IFERROR(AR38*[1]Figure!$C$8+BM38*[1]Figure!$D$8+CH38*[1]Figure!$E$8,0)</f>
        <v>2.1001032742803193E-2</v>
      </c>
      <c r="FO38" s="12">
        <f>IFERROR(AS38*[1]Figure!$C$8+BN38*[1]Figure!$D$8+CI38*[1]Figure!$E$8,0)</f>
        <v>5.2571301785272204E-3</v>
      </c>
      <c r="FP38" s="12">
        <f>IFERROR(AT38*[1]Figure!$C$8+BO38*[1]Figure!$D$8+CJ38*[1]Figure!$E$8,0)</f>
        <v>0.6610595742187898</v>
      </c>
      <c r="FQ38" s="12">
        <f>IFERROR(AU38*[1]Figure!$C$8+BP38*[1]Figure!$D$8+CK38*[1]Figure!$E$8,0)</f>
        <v>2.3836267603928531E-3</v>
      </c>
      <c r="FR38" s="12">
        <f>IFERROR(AV38*[1]Figure!$C$8+BQ38*[1]Figure!$D$8+CL38*[1]Figure!$E$8,0)</f>
        <v>-5.5939263385863509E-4</v>
      </c>
      <c r="FS38" s="12">
        <f>IFERROR(AW38*[1]Figure!$C$8+BR38*[1]Figure!$D$8+CM38*[1]Figure!$E$8,0)</f>
        <v>5.6406101993153171E-2</v>
      </c>
      <c r="FT38" s="12">
        <f>IFERROR(AX38*[1]Figure!$C$8+BS38*[1]Figure!$D$8+CN38*[1]Figure!$E$8,0)</f>
        <v>1.6699110965587537E-6</v>
      </c>
      <c r="FU38" s="12">
        <f>IFERROR(AY38*[1]Figure!$C$8+BT38*[1]Figure!$D$8+CO38*[1]Figure!$E$8,0)</f>
        <v>1.982732850182974E-3</v>
      </c>
      <c r="FV38" s="12">
        <f>IFERROR(AZ38*[1]Figure!$C$8+BU38*[1]Figure!$D$8+CP38*[1]Figure!$E$8,0)</f>
        <v>1.0236601066306094E-4</v>
      </c>
      <c r="FW38" s="12">
        <f>IFERROR(BA38*[1]Figure!$C$8+BV38*[1]Figure!$D$8+CQ38*[1]Figure!$E$8,0)</f>
        <v>1.0696895449916269E-4</v>
      </c>
      <c r="FX38" s="12">
        <f>IFERROR(BB38*[1]Figure!$C$8+BW38*[1]Figure!$D$8+CR38*[1]Figure!$E$8,0)</f>
        <v>1.4625091876100533E-8</v>
      </c>
      <c r="FY38" s="12">
        <f>IFERROR(BC38*[1]Figure!$C$8+BX38*[1]Figure!$D$8+CS38*[1]Figure!$E$8,0)</f>
        <v>4.3656656767594493E-4</v>
      </c>
      <c r="FZ38" s="12">
        <f>IFERROR(BD38*[1]Figure!$C$8+BY38*[1]Figure!$D$8+CT38*[1]Figure!$E$8,0)</f>
        <v>4.0033894663002068</v>
      </c>
      <c r="GA38" s="12">
        <f>IFERROR(BE38*[1]Figure!$C$8+BZ38*[1]Figure!$D$8+CU38*[1]Figure!$E$8,0)</f>
        <v>4.6779960439567812E-4</v>
      </c>
      <c r="GC38" s="12">
        <f>IFERROR(CW38*[1]Figure!$F$8+DR38*[1]Figure!$G$8+EM38*[1]Figure!$H$8,0)</f>
        <v>0.11101556390341796</v>
      </c>
      <c r="GD38" s="12">
        <f>IFERROR(CX38*[1]Figure!$F$8+DS38*[1]Figure!$G$8+EN38*[1]Figure!$H$8,0)</f>
        <v>1.8157942018044848</v>
      </c>
      <c r="GE38" s="12">
        <f>IFERROR(CY38*[1]Figure!$F$8+DT38*[1]Figure!$G$8+EO38*[1]Figure!$H$8,0)</f>
        <v>8.283269608224921E-4</v>
      </c>
      <c r="GF38" s="12">
        <f>IFERROR(CZ38*[1]Figure!$F$8+DU38*[1]Figure!$G$8+EP38*[1]Figure!$H$8,0)</f>
        <v>2.8799488447635458E-2</v>
      </c>
      <c r="GG38" s="12">
        <f>IFERROR(DA38*[1]Figure!$F$8+DV38*[1]Figure!$G$8+EQ38*[1]Figure!$H$8,0)</f>
        <v>0.23770133539647365</v>
      </c>
      <c r="GH38" s="12">
        <f>IFERROR(DB38*[1]Figure!$F$8+DW38*[1]Figure!$G$8+ER38*[1]Figure!$H$8,0)</f>
        <v>3.1134683034464211E-4</v>
      </c>
      <c r="GI38" s="12">
        <f>IFERROR(DC38*[1]Figure!$F$8+DX38*[1]Figure!$G$8+ES38*[1]Figure!$H$8,0)</f>
        <v>0.11329362838324696</v>
      </c>
      <c r="GJ38" s="12">
        <f>IFERROR(DD38*[1]Figure!$F$8+DY38*[1]Figure!$G$8+ET38*[1]Figure!$H$8,0)</f>
        <v>2.8360479225123844E-2</v>
      </c>
      <c r="GK38" s="12">
        <f>IFERROR(DE38*[1]Figure!$F$8+DZ38*[1]Figure!$G$8+EU38*[1]Figure!$H$8,0)</f>
        <v>3.5661978464557302</v>
      </c>
      <c r="GL38" s="12">
        <f>IFERROR(DF38*[1]Figure!$F$8+EA38*[1]Figure!$G$8+EV38*[1]Figure!$H$8,0)</f>
        <v>1.2858878308680013E-2</v>
      </c>
      <c r="GM38" s="12">
        <f>IFERROR(DG38*[1]Figure!$F$8+EB38*[1]Figure!$G$8+EW38*[1]Figure!$H$8,0)</f>
        <v>-3.017738315865633E-3</v>
      </c>
      <c r="GN38" s="12">
        <f>IFERROR(DH38*[1]Figure!$F$8+EC38*[1]Figure!$G$8+EX38*[1]Figure!$H$8,0)</f>
        <v>0.30429227152887295</v>
      </c>
      <c r="GO38" s="12">
        <f>IFERROR(DI38*[1]Figure!$F$8+ED38*[1]Figure!$G$8+EY38*[1]Figure!$H$8,0)</f>
        <v>9.0086182676621518E-6</v>
      </c>
      <c r="GP38" s="12">
        <f>IFERROR(DJ38*[1]Figure!$F$8+EE38*[1]Figure!$G$8+EZ38*[1]Figure!$H$8,0)</f>
        <v>1.0696188204785512E-2</v>
      </c>
      <c r="GQ38" s="12">
        <f>IFERROR(DK38*[1]Figure!$F$8+EF38*[1]Figure!$G$8+FA38*[1]Figure!$H$8,0)</f>
        <v>5.5223078375089038E-4</v>
      </c>
      <c r="GR38" s="12">
        <f>IFERROR(DL38*[1]Figure!$F$8+EG38*[1]Figure!$G$8+FB38*[1]Figure!$H$8,0)</f>
        <v>5.7706214394268745E-4</v>
      </c>
      <c r="GS38" s="12">
        <f>IFERROR(DM38*[1]Figure!$F$8+EH38*[1]Figure!$G$8+FC38*[1]Figure!$H$8,0)</f>
        <v>7.889753539142441E-8</v>
      </c>
      <c r="GT38" s="12">
        <f>IFERROR(DN38*[1]Figure!$F$8+EI38*[1]Figure!$G$8+FD38*[1]Figure!$H$8,0)</f>
        <v>2.3551322969951353E-3</v>
      </c>
      <c r="GU38" s="12">
        <f>IFERROR(DO38*[1]Figure!$F$8+EJ38*[1]Figure!$G$8+FE38*[1]Figure!$H$8,0)</f>
        <v>21.596962588606509</v>
      </c>
      <c r="GV38" s="12">
        <f>IFERROR(DP38*[1]Figure!$F$8+EK38*[1]Figure!$G$8+FF38*[1]Figure!$H$8,0)</f>
        <v>2.5236242039761558E-3</v>
      </c>
      <c r="GX38" s="12">
        <f>IFERROR(FH38*[1]Figure!$F$10+GC38*[1]Figure!$F$11,0)</f>
        <v>2.588479799573129E-2</v>
      </c>
      <c r="GY38" s="12">
        <f>IFERROR(FI38*[1]Figure!$F$10+GD38*[1]Figure!$F$11,0)</f>
        <v>0.42337726768131245</v>
      </c>
      <c r="GZ38" s="12">
        <f>IFERROR(FJ38*[1]Figure!$F$10+GE38*[1]Figure!$F$11,0)</f>
        <v>1.9313576674673906E-4</v>
      </c>
      <c r="HA38" s="12">
        <f>IFERROR(FK38*[1]Figure!$F$10+GF38*[1]Figure!$F$11,0)</f>
        <v>6.714994858702774E-3</v>
      </c>
      <c r="HB38" s="12">
        <f>IFERROR(FL38*[1]Figure!$F$10+GG38*[1]Figure!$F$11,0)</f>
        <v>5.54233193411168E-2</v>
      </c>
      <c r="HC38" s="12">
        <f>IFERROR(FM38*[1]Figure!$F$10+GH38*[1]Figure!$F$11,0)</f>
        <v>7.259477434257448E-5</v>
      </c>
      <c r="HD38" s="12">
        <f>IFERROR(FN38*[1]Figure!$F$10+GI38*[1]Figure!$F$11,0)</f>
        <v>2.6415959905001282E-2</v>
      </c>
      <c r="HE38" s="12">
        <f>IFERROR(FO38*[1]Figure!$F$10+GJ38*[1]Figure!$F$11,0)</f>
        <v>6.6126338505394277E-3</v>
      </c>
      <c r="HF38" s="12">
        <f>IFERROR(FP38*[1]Figure!$F$10+GK38*[1]Figure!$F$11,0)</f>
        <v>0.83150783207863777</v>
      </c>
      <c r="HG38" s="12">
        <f>IFERROR(FQ38*[1]Figure!$F$10+GL38*[1]Figure!$F$11,0)</f>
        <v>2.9982234541586217E-3</v>
      </c>
      <c r="HH38" s="12">
        <f>IFERROR(FR38*[1]Figure!$F$10+GM38*[1]Figure!$F$11,0)</f>
        <v>-7.0362698673600394E-4</v>
      </c>
      <c r="HI38" s="12">
        <f>IFERROR(FS38*[1]Figure!$F$10+GN38*[1]Figure!$F$11,0)</f>
        <v>7.0949907411537172E-2</v>
      </c>
      <c r="HJ38" s="12">
        <f>IFERROR(FT38*[1]Figure!$F$10+GO38*[1]Figure!$F$11,0)</f>
        <v>2.1004826339661572E-6</v>
      </c>
      <c r="HK38" s="12">
        <f>IFERROR(FU38*[1]Figure!$F$10+GP38*[1]Figure!$F$11,0)</f>
        <v>2.4939626595606788E-3</v>
      </c>
      <c r="HL38" s="12">
        <f>IFERROR(FV38*[1]Figure!$F$10+GQ38*[1]Figure!$F$11,0)</f>
        <v>1.2876016462747594E-4</v>
      </c>
      <c r="HM38" s="12">
        <f>IFERROR(FW38*[1]Figure!$F$10+GR38*[1]Figure!$F$11,0)</f>
        <v>1.3454993607864917E-4</v>
      </c>
      <c r="HN38" s="12">
        <f>IFERROR(FX38*[1]Figure!$F$10+GS38*[1]Figure!$F$11,0)</f>
        <v>1.839604010609547E-8</v>
      </c>
      <c r="HO38" s="12">
        <f>IFERROR(FY38*[1]Figure!$F$10+GT38*[1]Figure!$F$11,0)</f>
        <v>5.4913132553177809E-4</v>
      </c>
      <c r="HP38" s="12">
        <f>IFERROR(FZ38*[1]Figure!$F$10+GU38*[1]Figure!$F$11,0)</f>
        <v>5.0356273865689385</v>
      </c>
      <c r="HQ38" s="12">
        <f>IFERROR(GA38*[1]Figure!$F$10+GV38*[1]Figure!$F$11,0)</f>
        <v>5.8841751949205553E-4</v>
      </c>
    </row>
    <row r="39" spans="1:225" x14ac:dyDescent="0.2">
      <c r="A39" s="1"/>
      <c r="B39" s="4"/>
      <c r="C39" s="1" t="s">
        <v>70</v>
      </c>
      <c r="D39" s="1" t="s">
        <v>54</v>
      </c>
      <c r="E39" s="2">
        <v>1</v>
      </c>
      <c r="F39" s="1"/>
      <c r="G39" s="1">
        <f>G37</f>
        <v>24.50003719822795</v>
      </c>
      <c r="H39" s="1">
        <f t="shared" si="39"/>
        <v>23.8440450487556</v>
      </c>
      <c r="I39" s="1">
        <f t="shared" si="39"/>
        <v>40.223463687150847</v>
      </c>
      <c r="J39" s="1">
        <f t="shared" si="39"/>
        <v>130.14149604703022</v>
      </c>
      <c r="K39" s="1">
        <f t="shared" si="39"/>
        <v>128.40282739387962</v>
      </c>
      <c r="L39" s="1">
        <f t="shared" si="39"/>
        <v>232.25806451612908</v>
      </c>
      <c r="M39" s="1" t="s">
        <v>55</v>
      </c>
      <c r="N39" s="1" t="str">
        <f>'[1]Unit factor_selected'!D14</f>
        <v>market for sheet rolling, chromium steel | sheet rolling, chromium steel | Cutoff</v>
      </c>
      <c r="O39" s="1">
        <v>1</v>
      </c>
      <c r="P39" s="1" t="s">
        <v>56</v>
      </c>
      <c r="Q39" s="1">
        <f>'[1]Unit factor_selected'!J14</f>
        <v>0.61114206398930004</v>
      </c>
      <c r="R39" s="1">
        <f>'[1]Unit factor_selected'!K14</f>
        <v>9.96093626884808</v>
      </c>
      <c r="S39" s="1">
        <f>'[1]Unit factor_selected'!L14</f>
        <v>1.63781159934326E-3</v>
      </c>
      <c r="T39" s="1">
        <f>'[1]Unit factor_selected'!M14</f>
        <v>0.16016059923923401</v>
      </c>
      <c r="U39" s="1">
        <f>'[1]Unit factor_selected'!N14</f>
        <v>5.5512291386757499E-2</v>
      </c>
      <c r="V39" s="1">
        <f>'[1]Unit factor_selected'!O14</f>
        <v>2.56467203210831E-4</v>
      </c>
      <c r="W39" s="1">
        <f>'[1]Unit factor_selected'!P14</f>
        <v>0.62158200863806201</v>
      </c>
      <c r="X39" s="1">
        <f>'[1]Unit factor_selected'!Q14</f>
        <v>0.57924367469994897</v>
      </c>
      <c r="Y39" s="1">
        <f>'[1]Unit factor_selected'!R14</f>
        <v>0.73141740967033497</v>
      </c>
      <c r="Z39" s="1">
        <f>'[1]Unit factor_selected'!S14</f>
        <v>7.2215499622848595E-2</v>
      </c>
      <c r="AA39" s="1">
        <f>'[1]Unit factor_selected'!T14</f>
        <v>9.8475917626843299E-3</v>
      </c>
      <c r="AB39" s="1">
        <f>'[1]Unit factor_selected'!U14</f>
        <v>7.46465057269462E-2</v>
      </c>
      <c r="AC39" s="1">
        <f>'[1]Unit factor_selected'!V14</f>
        <v>2.02119638718038E-5</v>
      </c>
      <c r="AD39" s="1">
        <f>'[1]Unit factor_selected'!W14</f>
        <v>2.4897943769118601E-2</v>
      </c>
      <c r="AE39" s="1">
        <f>'[1]Unit factor_selected'!X14</f>
        <v>1.4578568171339701E-3</v>
      </c>
      <c r="AF39" s="1">
        <f>'[1]Unit factor_selected'!Y14</f>
        <v>1.51313072226205E-3</v>
      </c>
      <c r="AG39" s="1">
        <f>'[1]Unit factor_selected'!Z14</f>
        <v>5.2160573147897505E-7</v>
      </c>
      <c r="AH39" s="1">
        <f>'[1]Unit factor_selected'!AA14</f>
        <v>2.16352261202101E-3</v>
      </c>
      <c r="AI39" s="1">
        <f>'[1]Unit factor_selected'!AB14</f>
        <v>8.9480939691147192</v>
      </c>
      <c r="AJ39" s="1">
        <f>'[1]Unit factor_selected'!AC14</f>
        <v>1.14663011110262E-2</v>
      </c>
      <c r="AK39" s="1"/>
      <c r="AL39" s="1">
        <f t="shared" si="22"/>
        <v>1.4973003301139657E-2</v>
      </c>
      <c r="AM39" s="1">
        <f t="shared" si="22"/>
        <v>0.2440433091159559</v>
      </c>
      <c r="AN39" s="1">
        <f t="shared" si="22"/>
        <v>4.0126445107599082E-5</v>
      </c>
      <c r="AO39" s="1">
        <f t="shared" si="22"/>
        <v>3.9239406390517125E-3</v>
      </c>
      <c r="AP39" s="1">
        <f t="shared" si="22"/>
        <v>1.3600532039344277E-3</v>
      </c>
      <c r="AQ39" s="1">
        <f t="shared" si="22"/>
        <v>6.2834560187908463E-6</v>
      </c>
      <c r="AR39" s="1">
        <f t="shared" si="22"/>
        <v>1.5228782333381766E-2</v>
      </c>
      <c r="AS39" s="1">
        <f t="shared" si="22"/>
        <v>1.4191491576987E-2</v>
      </c>
      <c r="AT39" s="1">
        <f t="shared" si="22"/>
        <v>1.7919753744354738E-2</v>
      </c>
      <c r="AU39" s="1">
        <f t="shared" si="28"/>
        <v>1.7692824270484071E-3</v>
      </c>
      <c r="AV39" s="1">
        <f t="shared" si="28"/>
        <v>2.4126636449872923E-4</v>
      </c>
      <c r="AW39" s="1">
        <f t="shared" si="28"/>
        <v>1.8288421670279175E-3</v>
      </c>
      <c r="AX39" s="1">
        <f t="shared" si="28"/>
        <v>4.9519386670843255E-7</v>
      </c>
      <c r="AY39" s="1">
        <f t="shared" si="28"/>
        <v>6.1000054850279351E-4</v>
      </c>
      <c r="AZ39" s="1">
        <f t="shared" si="28"/>
        <v>3.5717546249472471E-5</v>
      </c>
      <c r="BA39" s="1">
        <f t="shared" si="28"/>
        <v>3.7071758981201751E-5</v>
      </c>
      <c r="BB39" s="1">
        <f t="shared" si="28"/>
        <v>1.2779359824043788E-8</v>
      </c>
      <c r="BC39" s="1">
        <f t="shared" si="28"/>
        <v>5.3006384473722045E-5</v>
      </c>
      <c r="BD39" s="1">
        <f t="shared" si="28"/>
        <v>0.2192286350965498</v>
      </c>
      <c r="BE39" s="1">
        <f t="shared" si="28"/>
        <v>2.8092480374622436E-4</v>
      </c>
      <c r="BF39" s="1"/>
      <c r="BG39" s="1">
        <f t="shared" si="23"/>
        <v>1.4572098904950349E-2</v>
      </c>
      <c r="BH39" s="1">
        <f t="shared" si="23"/>
        <v>0.23750901312219716</v>
      </c>
      <c r="BI39" s="1">
        <f t="shared" si="23"/>
        <v>3.9052053556115155E-5</v>
      </c>
      <c r="BJ39" s="1">
        <f t="shared" si="23"/>
        <v>3.8188765432959878E-3</v>
      </c>
      <c r="BK39" s="1">
        <f t="shared" si="23"/>
        <v>1.3236375765854934E-3</v>
      </c>
      <c r="BL39" s="1">
        <f t="shared" si="23"/>
        <v>6.1152155468874116E-6</v>
      </c>
      <c r="BM39" s="1">
        <f t="shared" si="23"/>
        <v>1.4821029415461944E-2</v>
      </c>
      <c r="BN39" s="1">
        <f t="shared" si="23"/>
        <v>1.3811512273752319E-2</v>
      </c>
      <c r="BO39" s="1">
        <f t="shared" si="23"/>
        <v>1.7439949665623598E-2</v>
      </c>
      <c r="BP39" s="1">
        <f t="shared" si="29"/>
        <v>1.721909626225595E-3</v>
      </c>
      <c r="BQ39" s="1">
        <f t="shared" si="29"/>
        <v>2.3480642161119973E-4</v>
      </c>
      <c r="BR39" s="1">
        <f t="shared" si="29"/>
        <v>1.7798746452854981E-3</v>
      </c>
      <c r="BS39" s="1">
        <f t="shared" si="29"/>
        <v>4.8193497708311048E-7</v>
      </c>
      <c r="BT39" s="1">
        <f t="shared" si="29"/>
        <v>5.9366769285224778E-4</v>
      </c>
      <c r="BU39" s="1">
        <f t="shared" si="29"/>
        <v>3.4761203622377838E-5</v>
      </c>
      <c r="BV39" s="1">
        <f t="shared" si="29"/>
        <v>3.607915710627242E-5</v>
      </c>
      <c r="BW39" s="1">
        <f t="shared" si="29"/>
        <v>1.2437190559073799E-8</v>
      </c>
      <c r="BX39" s="1">
        <f t="shared" si="29"/>
        <v>5.158713062503035E-5</v>
      </c>
      <c r="BY39" s="1">
        <f t="shared" si="29"/>
        <v>0.21335875570006968</v>
      </c>
      <c r="BZ39" s="1">
        <f t="shared" si="29"/>
        <v>2.734030002339051E-4</v>
      </c>
      <c r="CA39" s="1"/>
      <c r="CB39" s="1">
        <f t="shared" si="24"/>
        <v>2.4582250618564026E-2</v>
      </c>
      <c r="CC39" s="1">
        <f t="shared" si="24"/>
        <v>0.40066335830003458</v>
      </c>
      <c r="CD39" s="1">
        <f t="shared" si="24"/>
        <v>6.5878455392578066E-5</v>
      </c>
      <c r="CE39" s="1">
        <f t="shared" si="24"/>
        <v>6.4422140476116481E-3</v>
      </c>
      <c r="CF39" s="1">
        <f t="shared" si="24"/>
        <v>2.2328966367857767E-3</v>
      </c>
      <c r="CG39" s="1">
        <f t="shared" si="24"/>
        <v>1.0315999235295996E-5</v>
      </c>
      <c r="CH39" s="1">
        <f t="shared" si="24"/>
        <v>2.500218135303937E-2</v>
      </c>
      <c r="CI39" s="1">
        <f t="shared" si="24"/>
        <v>2.3299186915305213E-2</v>
      </c>
      <c r="CJ39" s="1">
        <f t="shared" si="24"/>
        <v>2.9420141618024653E-2</v>
      </c>
      <c r="CK39" s="1">
        <f t="shared" si="30"/>
        <v>2.9047575267291061E-3</v>
      </c>
      <c r="CL39" s="1">
        <f t="shared" si="30"/>
        <v>3.9610424967221892E-4</v>
      </c>
      <c r="CM39" s="1">
        <f t="shared" si="30"/>
        <v>3.002541012480518E-3</v>
      </c>
      <c r="CN39" s="1">
        <f t="shared" si="30"/>
        <v>8.1299519484350497E-7</v>
      </c>
      <c r="CO39" s="1">
        <f t="shared" si="30"/>
        <v>1.0014815370818658E-3</v>
      </c>
      <c r="CP39" s="1">
        <f t="shared" si="30"/>
        <v>5.8640050745053553E-5</v>
      </c>
      <c r="CQ39" s="1">
        <f t="shared" si="30"/>
        <v>6.0863358660819899E-5</v>
      </c>
      <c r="CR39" s="1">
        <f t="shared" si="30"/>
        <v>2.0980789199154307E-8</v>
      </c>
      <c r="CS39" s="1">
        <f t="shared" si="30"/>
        <v>8.7024373220956838E-5</v>
      </c>
      <c r="CT39" s="1">
        <f t="shared" si="30"/>
        <v>0.35992333283589939</v>
      </c>
      <c r="CU39" s="1">
        <f t="shared" si="30"/>
        <v>4.6121434636529977E-4</v>
      </c>
      <c r="CW39" s="12">
        <f t="shared" si="25"/>
        <v>7.9534942504837378E-2</v>
      </c>
      <c r="CX39" s="12">
        <f t="shared" si="25"/>
        <v>1.2963311480570123</v>
      </c>
      <c r="CY39" s="12">
        <f t="shared" si="25"/>
        <v>2.1314725178171111E-4</v>
      </c>
      <c r="CZ39" s="12">
        <f t="shared" si="25"/>
        <v>2.0843539992782763E-2</v>
      </c>
      <c r="DA39" s="12">
        <f t="shared" si="25"/>
        <v>7.2244526500712903E-3</v>
      </c>
      <c r="DB39" s="12">
        <f t="shared" si="25"/>
        <v>3.3377025512855259E-5</v>
      </c>
      <c r="DC39" s="12">
        <f t="shared" si="25"/>
        <v>8.0893612520075445E-2</v>
      </c>
      <c r="DD39" s="12">
        <f t="shared" si="25"/>
        <v>7.5383638401230663E-2</v>
      </c>
      <c r="DE39" s="12">
        <f t="shared" si="25"/>
        <v>9.5187755929340978E-2</v>
      </c>
      <c r="DF39" s="12">
        <f t="shared" si="31"/>
        <v>9.3982331587012611E-3</v>
      </c>
      <c r="DG39" s="12">
        <f t="shared" si="31"/>
        <v>1.2815803244561499E-3</v>
      </c>
      <c r="DH39" s="12">
        <f t="shared" si="31"/>
        <v>9.714607929987986E-3</v>
      </c>
      <c r="DI39" s="12">
        <f t="shared" si="31"/>
        <v>2.6304152163250717E-6</v>
      </c>
      <c r="DJ39" s="12">
        <f t="shared" si="31"/>
        <v>3.2402556506079287E-3</v>
      </c>
      <c r="DK39" s="12">
        <f t="shared" si="31"/>
        <v>1.8972766720417661E-4</v>
      </c>
      <c r="DL39" s="12">
        <f t="shared" si="31"/>
        <v>1.9692109590990653E-4</v>
      </c>
      <c r="DM39" s="12">
        <f t="shared" si="31"/>
        <v>6.7882550241379332E-8</v>
      </c>
      <c r="DN39" s="12">
        <f t="shared" si="31"/>
        <v>2.8156406945999276E-4</v>
      </c>
      <c r="DO39" s="12">
        <f t="shared" si="31"/>
        <v>1.164518335909998</v>
      </c>
      <c r="DP39" s="12">
        <f t="shared" si="31"/>
        <v>1.4922415807146743E-3</v>
      </c>
      <c r="DR39" s="12">
        <f t="shared" si="26"/>
        <v>7.8472368955557426E-2</v>
      </c>
      <c r="DS39" s="12">
        <f t="shared" si="26"/>
        <v>1.2790123804103353</v>
      </c>
      <c r="DT39" s="12">
        <f t="shared" si="26"/>
        <v>2.1029964009416653E-4</v>
      </c>
      <c r="DU39" s="12">
        <f t="shared" si="26"/>
        <v>2.0565073779415691E-2</v>
      </c>
      <c r="DV39" s="12">
        <f t="shared" si="26"/>
        <v>7.1279351691725737E-3</v>
      </c>
      <c r="DW39" s="12">
        <f t="shared" si="26"/>
        <v>3.2931114026071382E-5</v>
      </c>
      <c r="DX39" s="12">
        <f t="shared" si="26"/>
        <v>7.9812887366294064E-2</v>
      </c>
      <c r="DY39" s="12">
        <f t="shared" si="26"/>
        <v>7.4376525581494102E-2</v>
      </c>
      <c r="DZ39" s="12">
        <f t="shared" si="26"/>
        <v>9.3916063406778563E-2</v>
      </c>
      <c r="EA39" s="12">
        <f t="shared" si="32"/>
        <v>9.2726743332354061E-3</v>
      </c>
      <c r="EB39" s="12">
        <f t="shared" si="32"/>
        <v>1.2644586253493467E-3</v>
      </c>
      <c r="EC39" s="12">
        <f t="shared" si="32"/>
        <v>9.5848223904133195E-3</v>
      </c>
      <c r="ED39" s="12">
        <f t="shared" si="32"/>
        <v>2.5952733083225541E-6</v>
      </c>
      <c r="EE39" s="12">
        <f t="shared" si="32"/>
        <v>3.1969663762486562E-3</v>
      </c>
      <c r="EF39" s="12">
        <f t="shared" si="32"/>
        <v>1.8719293725544389E-4</v>
      </c>
      <c r="EG39" s="12">
        <f t="shared" si="32"/>
        <v>1.9429026295499039E-4</v>
      </c>
      <c r="EH39" s="12">
        <f t="shared" si="32"/>
        <v>6.6975650706753152E-8</v>
      </c>
      <c r="EI39" s="12">
        <f t="shared" si="32"/>
        <v>2.7780242051408932E-4</v>
      </c>
      <c r="EJ39" s="12">
        <f t="shared" si="32"/>
        <v>1.1489605654204524</v>
      </c>
      <c r="EK39" s="12">
        <f t="shared" si="32"/>
        <v>1.4723054824053474E-3</v>
      </c>
      <c r="EM39" s="12">
        <f t="shared" si="27"/>
        <v>0.14194267292654714</v>
      </c>
      <c r="EN39" s="12">
        <f t="shared" si="27"/>
        <v>2.3135077785711675</v>
      </c>
      <c r="EO39" s="12">
        <f t="shared" si="27"/>
        <v>3.803949521055314E-4</v>
      </c>
      <c r="EP39" s="12">
        <f t="shared" si="27"/>
        <v>3.7198590791047904E-2</v>
      </c>
      <c r="EQ39" s="12">
        <f t="shared" si="27"/>
        <v>1.289317735434368E-2</v>
      </c>
      <c r="ER39" s="12">
        <f t="shared" si="27"/>
        <v>5.9566576229612371E-5</v>
      </c>
      <c r="ES39" s="12">
        <f t="shared" si="27"/>
        <v>0.14436743426432411</v>
      </c>
      <c r="ET39" s="12">
        <f t="shared" si="27"/>
        <v>0.13453401476902044</v>
      </c>
      <c r="EU39" s="12">
        <f t="shared" si="27"/>
        <v>0.16987759192343266</v>
      </c>
      <c r="EV39" s="12">
        <f t="shared" si="33"/>
        <v>1.6772632170468062E-2</v>
      </c>
      <c r="EW39" s="12">
        <f t="shared" si="33"/>
        <v>2.2871826029460382E-3</v>
      </c>
      <c r="EX39" s="12">
        <f t="shared" si="33"/>
        <v>1.733725294303267E-2</v>
      </c>
      <c r="EY39" s="12">
        <f t="shared" si="33"/>
        <v>4.6943916089350773E-6</v>
      </c>
      <c r="EZ39" s="12">
        <f t="shared" si="33"/>
        <v>5.7827482302469022E-3</v>
      </c>
      <c r="FA39" s="12">
        <f t="shared" si="33"/>
        <v>3.3859900268918018E-4</v>
      </c>
      <c r="FB39" s="12">
        <f t="shared" si="33"/>
        <v>3.5143681291247616E-4</v>
      </c>
      <c r="FC39" s="12">
        <f t="shared" si="33"/>
        <v>1.2114713763382648E-7</v>
      </c>
      <c r="FD39" s="12">
        <f t="shared" si="33"/>
        <v>5.0249557440487983E-4</v>
      </c>
      <c r="FE39" s="12">
        <f t="shared" si="33"/>
        <v>2.078266986375032</v>
      </c>
      <c r="FF39" s="12">
        <f t="shared" si="33"/>
        <v>2.6631409032060855E-3</v>
      </c>
      <c r="FH39" s="12">
        <f>IFERROR(AL39*[1]Figure!$C$8+BG39*[1]Figure!$D$8+CB39*[1]Figure!$E$8,0)</f>
        <v>1.4768555026805573E-2</v>
      </c>
      <c r="FI39" s="12">
        <f>IFERROR(AM39*[1]Figure!$C$8+BH39*[1]Figure!$D$8+CC39*[1]Figure!$E$8,0)</f>
        <v>0.24071102951859955</v>
      </c>
      <c r="FJ39" s="12">
        <f>IFERROR(AN39*[1]Figure!$C$8+BI39*[1]Figure!$D$8+CD39*[1]Figure!$E$8,0)</f>
        <v>3.9578540168795957E-5</v>
      </c>
      <c r="FK39" s="12">
        <f>IFERROR(AO39*[1]Figure!$C$8+BJ39*[1]Figure!$D$8+CE39*[1]Figure!$E$8,0)</f>
        <v>3.8703613486375816E-3</v>
      </c>
      <c r="FL39" s="12">
        <f>IFERROR(AP39*[1]Figure!$C$8+BK39*[1]Figure!$D$8+CF39*[1]Figure!$E$8,0)</f>
        <v>1.3414824118926087E-3</v>
      </c>
      <c r="FM39" s="12">
        <f>IFERROR(AQ39*[1]Figure!$C$8+BL39*[1]Figure!$D$8+CG39*[1]Figure!$E$8,0)</f>
        <v>6.1976588200552986E-6</v>
      </c>
      <c r="FN39" s="12">
        <f>IFERROR(AR39*[1]Figure!$C$8+BM39*[1]Figure!$D$8+CH39*[1]Figure!$E$8,0)</f>
        <v>1.502084153448858E-2</v>
      </c>
      <c r="FO39" s="12">
        <f>IFERROR(AS39*[1]Figure!$C$8+BN39*[1]Figure!$D$8+CI39*[1]Figure!$E$8,0)</f>
        <v>1.3997714423213126E-2</v>
      </c>
      <c r="FP39" s="12">
        <f>IFERROR(AT39*[1]Figure!$C$8+BO39*[1]Figure!$D$8+CJ39*[1]Figure!$E$8,0)</f>
        <v>1.7675069184027004E-2</v>
      </c>
      <c r="FQ39" s="12">
        <f>IFERROR(AU39*[1]Figure!$C$8+BP39*[1]Figure!$D$8+CK39*[1]Figure!$E$8,0)</f>
        <v>1.7451238309575258E-3</v>
      </c>
      <c r="FR39" s="12">
        <f>IFERROR(AV39*[1]Figure!$C$8+BQ39*[1]Figure!$D$8+CL39*[1]Figure!$E$8,0)</f>
        <v>2.3797200258051144E-4</v>
      </c>
      <c r="FS39" s="12">
        <f>IFERROR(AW39*[1]Figure!$C$8+BR39*[1]Figure!$D$8+CM39*[1]Figure!$E$8,0)</f>
        <v>1.8038703148511531E-3</v>
      </c>
      <c r="FT39" s="12">
        <f>IFERROR(AX39*[1]Figure!$C$8+BS39*[1]Figure!$D$8+CN39*[1]Figure!$E$8,0)</f>
        <v>4.8843226187383962E-7</v>
      </c>
      <c r="FU39" s="12">
        <f>IFERROR(AY39*[1]Figure!$C$8+BT39*[1]Figure!$D$8+CO39*[1]Figure!$E$8,0)</f>
        <v>6.0167132042636959E-4</v>
      </c>
      <c r="FV39" s="12">
        <f>IFERROR(AZ39*[1]Figure!$C$8+BU39*[1]Figure!$D$8+CP39*[1]Figure!$E$8,0)</f>
        <v>3.5229842443677099E-5</v>
      </c>
      <c r="FW39" s="12">
        <f>IFERROR(BA39*[1]Figure!$C$8+BV39*[1]Figure!$D$8+CQ39*[1]Figure!$E$8,0)</f>
        <v>3.6565564131858543E-5</v>
      </c>
      <c r="FX39" s="12">
        <f>IFERROR(BB39*[1]Figure!$C$8+BW39*[1]Figure!$D$8+CR39*[1]Figure!$E$8,0)</f>
        <v>1.2604864566774914E-8</v>
      </c>
      <c r="FY39" s="12">
        <f>IFERROR(BC39*[1]Figure!$C$8+BX39*[1]Figure!$D$8+CS39*[1]Figure!$E$8,0)</f>
        <v>5.2282610918318055E-5</v>
      </c>
      <c r="FZ39" s="12">
        <f>IFERROR(BD39*[1]Figure!$C$8+BY39*[1]Figure!$D$8+CT39*[1]Figure!$E$8,0)</f>
        <v>0.2162351864724722</v>
      </c>
      <c r="GA39" s="12">
        <f>IFERROR(BE39*[1]Figure!$C$8+BZ39*[1]Figure!$D$8+CU39*[1]Figure!$E$8,0)</f>
        <v>2.7708892725649E-4</v>
      </c>
      <c r="GC39" s="12">
        <f>IFERROR(CW39*[1]Figure!$F$8+DR39*[1]Figure!$G$8+EM39*[1]Figure!$H$8,0)</f>
        <v>7.9671471658355669E-2</v>
      </c>
      <c r="GD39" s="12">
        <f>IFERROR(CX39*[1]Figure!$F$8+DS39*[1]Figure!$G$8+EN39*[1]Figure!$H$8,0)</f>
        <v>1.2985564214871508</v>
      </c>
      <c r="GE39" s="12">
        <f>IFERROR(CY39*[1]Figure!$F$8+DT39*[1]Figure!$G$8+EO39*[1]Figure!$H$8,0)</f>
        <v>2.1351313893701689E-4</v>
      </c>
      <c r="GF39" s="12">
        <f>IFERROR(CZ39*[1]Figure!$F$8+DU39*[1]Figure!$G$8+EP39*[1]Figure!$H$8,0)</f>
        <v>2.0879319874956767E-2</v>
      </c>
      <c r="GG39" s="12">
        <f>IFERROR(DA39*[1]Figure!$F$8+DV39*[1]Figure!$G$8+EQ39*[1]Figure!$H$8,0)</f>
        <v>7.2368540974588605E-3</v>
      </c>
      <c r="GH39" s="12">
        <f>IFERROR(DB39*[1]Figure!$F$8+DW39*[1]Figure!$G$8+ER39*[1]Figure!$H$8,0)</f>
        <v>3.3434320292944543E-5</v>
      </c>
      <c r="GI39" s="12">
        <f>IFERROR(DC39*[1]Figure!$F$8+DX39*[1]Figure!$G$8+ES39*[1]Figure!$H$8,0)</f>
        <v>8.1032473957508816E-2</v>
      </c>
      <c r="GJ39" s="12">
        <f>IFERROR(DD39*[1]Figure!$F$8+DY39*[1]Figure!$G$8+ET39*[1]Figure!$H$8,0)</f>
        <v>7.5513041453724505E-2</v>
      </c>
      <c r="GK39" s="12">
        <f>IFERROR(DE39*[1]Figure!$F$8+DZ39*[1]Figure!$G$8+EU39*[1]Figure!$H$8,0)</f>
        <v>9.5351154598316543E-2</v>
      </c>
      <c r="GL39" s="12">
        <f>IFERROR(DF39*[1]Figure!$F$8+EA39*[1]Figure!$G$8+EV39*[1]Figure!$H$8,0)</f>
        <v>9.4143661032576355E-3</v>
      </c>
      <c r="GM39" s="12">
        <f>IFERROR(DG39*[1]Figure!$F$8+EB39*[1]Figure!$G$8+EW39*[1]Figure!$H$8,0)</f>
        <v>1.2837802767205657E-3</v>
      </c>
      <c r="GN39" s="12">
        <f>IFERROR(DH39*[1]Figure!$F$8+EC39*[1]Figure!$G$8+EX39*[1]Figure!$H$8,0)</f>
        <v>9.7312839613733423E-3</v>
      </c>
      <c r="GO39" s="12">
        <f>IFERROR(DI39*[1]Figure!$F$8+ED39*[1]Figure!$G$8+EY39*[1]Figure!$H$8,0)</f>
        <v>2.6349305695971838E-6</v>
      </c>
      <c r="GP39" s="12">
        <f>IFERROR(DJ39*[1]Figure!$F$8+EE39*[1]Figure!$G$8+EZ39*[1]Figure!$H$8,0)</f>
        <v>3.2458178519150262E-3</v>
      </c>
      <c r="GQ39" s="12">
        <f>IFERROR(DK39*[1]Figure!$F$8+EF39*[1]Figure!$G$8+FA39*[1]Figure!$H$8,0)</f>
        <v>1.9005335245630099E-4</v>
      </c>
      <c r="GR39" s="12">
        <f>IFERROR(DL39*[1]Figure!$F$8+EG39*[1]Figure!$G$8+FB39*[1]Figure!$H$8,0)</f>
        <v>1.9725912935392189E-4</v>
      </c>
      <c r="GS39" s="12">
        <f>IFERROR(DM39*[1]Figure!$F$8+EH39*[1]Figure!$G$8+FC39*[1]Figure!$H$8,0)</f>
        <v>6.7999076975808726E-8</v>
      </c>
      <c r="GT39" s="12">
        <f>IFERROR(DN39*[1]Figure!$F$8+EI39*[1]Figure!$G$8+FD39*[1]Figure!$H$8,0)</f>
        <v>2.8204740046965804E-4</v>
      </c>
      <c r="GU39" s="12">
        <f>IFERROR(DO39*[1]Figure!$F$8+EJ39*[1]Figure!$G$8+FE39*[1]Figure!$H$8,0)</f>
        <v>1.1665173403431583</v>
      </c>
      <c r="GV39" s="12">
        <f>IFERROR(DP39*[1]Figure!$F$8+EK39*[1]Figure!$G$8+FF39*[1]Figure!$H$8,0)</f>
        <v>1.494803152691009E-3</v>
      </c>
      <c r="GX39" s="12">
        <f>IFERROR(FH39*[1]Figure!$F$10+GC39*[1]Figure!$F$11,0)</f>
        <v>1.8576493938213232E-2</v>
      </c>
      <c r="GY39" s="12">
        <f>IFERROR(FI39*[1]Figure!$F$10+GD39*[1]Figure!$F$11,0)</f>
        <v>0.30277620069107919</v>
      </c>
      <c r="GZ39" s="12">
        <f>IFERROR(FJ39*[1]Figure!$F$10+GE39*[1]Figure!$F$11,0)</f>
        <v>4.9783510315971427E-5</v>
      </c>
      <c r="HA39" s="12">
        <f>IFERROR(FK39*[1]Figure!$F$10+GF39*[1]Figure!$F$11,0)</f>
        <v>4.8682991667880352E-3</v>
      </c>
      <c r="HB39" s="12">
        <f>IFERROR(FL39*[1]Figure!$F$10+GG39*[1]Figure!$F$11,0)</f>
        <v>1.6873715707130285E-3</v>
      </c>
      <c r="HC39" s="12">
        <f>IFERROR(FM39*[1]Figure!$F$10+GH39*[1]Figure!$F$11,0)</f>
        <v>7.7956693320980719E-6</v>
      </c>
      <c r="HD39" s="12">
        <f>IFERROR(FN39*[1]Figure!$F$10+GI39*[1]Figure!$F$11,0)</f>
        <v>1.889383024986728E-2</v>
      </c>
      <c r="HE39" s="12">
        <f>IFERROR(FO39*[1]Figure!$F$10+GJ39*[1]Figure!$F$11,0)</f>
        <v>1.7606899026999967E-2</v>
      </c>
      <c r="HF39" s="12">
        <f>IFERROR(FP39*[1]Figure!$F$10+GK39*[1]Figure!$F$11,0)</f>
        <v>2.2232426595467477E-2</v>
      </c>
      <c r="HG39" s="12">
        <f>IFERROR(FQ39*[1]Figure!$F$10+GL39*[1]Figure!$F$11,0)</f>
        <v>2.1950882945808393E-3</v>
      </c>
      <c r="HH39" s="12">
        <f>IFERROR(FR39*[1]Figure!$F$10+GM39*[1]Figure!$F$11,0)</f>
        <v>2.9933094032405993E-4</v>
      </c>
      <c r="HI39" s="12">
        <f>IFERROR(FS39*[1]Figure!$F$10+GN39*[1]Figure!$F$11,0)</f>
        <v>2.2689820302889399E-3</v>
      </c>
      <c r="HJ39" s="12">
        <f>IFERROR(FT39*[1]Figure!$F$10+GO39*[1]Figure!$F$11,0)</f>
        <v>6.1437012188793122E-7</v>
      </c>
      <c r="HK39" s="12">
        <f>IFERROR(FU39*[1]Figure!$F$10+GP39*[1]Figure!$F$11,0)</f>
        <v>7.5680685188297459E-4</v>
      </c>
      <c r="HL39" s="12">
        <f>IFERROR(FV39*[1]Figure!$F$10+GQ39*[1]Figure!$F$11,0)</f>
        <v>4.4313540045815251E-5</v>
      </c>
      <c r="HM39" s="12">
        <f>IFERROR(FW39*[1]Figure!$F$10+GR39*[1]Figure!$F$11,0)</f>
        <v>4.5993665542087958E-5</v>
      </c>
      <c r="HN39" s="12">
        <f>IFERROR(FX39*[1]Figure!$F$10+GS39*[1]Figure!$F$11,0)</f>
        <v>1.58549153787688E-8</v>
      </c>
      <c r="HO39" s="12">
        <f>IFERROR(FY39*[1]Figure!$F$10+GT39*[1]Figure!$F$11,0)</f>
        <v>6.5763211298280414E-5</v>
      </c>
      <c r="HP39" s="12">
        <f>IFERROR(FZ39*[1]Figure!$F$10+GU39*[1]Figure!$F$11,0)</f>
        <v>0.27198948193939443</v>
      </c>
      <c r="HQ39" s="12">
        <f>IFERROR(GA39*[1]Figure!$F$10+GV39*[1]Figure!$F$11,0)</f>
        <v>3.4853381174959538E-4</v>
      </c>
    </row>
    <row r="40" spans="1:225" x14ac:dyDescent="0.2">
      <c r="A40" s="1"/>
      <c r="B40" s="4"/>
      <c r="C40" s="1" t="s">
        <v>71</v>
      </c>
      <c r="D40" s="1" t="s">
        <v>64</v>
      </c>
      <c r="E40" s="2">
        <v>1</v>
      </c>
      <c r="F40" s="1"/>
      <c r="G40" s="1">
        <f>('[1]LIB Maf LCI'!AI84+'[1]LIB Maf LCI'!AI88)*1000</f>
        <v>108505.36559578005</v>
      </c>
      <c r="H40" s="1">
        <f>('[1]LIB Maf LCI'!AJ84+'[1]LIB Maf LCI'!AJ88)*1000</f>
        <v>103771.70603606367</v>
      </c>
      <c r="I40" s="1">
        <f>('[1]LIB Maf LCI'!AK84+'[1]LIB Maf LCI'!AK88)*1000</f>
        <v>118442.12900732677</v>
      </c>
      <c r="J40" s="1">
        <f>('[1]LIB Maf LCI'!AL84+'[1]LIB Maf LCI'!AL88)*1000</f>
        <v>193530.65594631157</v>
      </c>
      <c r="K40" s="1">
        <f>('[1]LIB Maf LCI'!AM84+'[1]LIB Maf LCI'!AM88)*1000</f>
        <v>109364.30218813413</v>
      </c>
      <c r="L40" s="1">
        <f>('[1]LIB Maf LCI'!AN84+'[1]LIB Maf LCI'!AN88)*1000</f>
        <v>104368.06028793381</v>
      </c>
      <c r="M40" s="1" t="s">
        <v>55</v>
      </c>
      <c r="N40" s="1" t="str">
        <f>'[1]Unit factor_selected'!D15</f>
        <v>market for water, decarbonised | water, decarbonised | Cutoff, U</v>
      </c>
      <c r="O40" s="1">
        <v>1</v>
      </c>
      <c r="P40" s="1" t="s">
        <v>56</v>
      </c>
      <c r="Q40" s="1">
        <f>'[1]Unit factor_selected'!J15</f>
        <v>7.8063031073925105E-5</v>
      </c>
      <c r="R40" s="1">
        <f>'[1]Unit factor_selected'!K15</f>
        <v>1.6063399534128301E-3</v>
      </c>
      <c r="S40" s="1">
        <f>'[1]Unit factor_selected'!L15</f>
        <v>9.0770575455701799E-8</v>
      </c>
      <c r="T40" s="1">
        <f>'[1]Unit factor_selected'!M15</f>
        <v>2.5204323328626701E-5</v>
      </c>
      <c r="U40" s="1">
        <f>'[1]Unit factor_selected'!N15</f>
        <v>4.0733394742683598E-6</v>
      </c>
      <c r="V40" s="1">
        <f>'[1]Unit factor_selected'!O15</f>
        <v>2.2254412744346399E-7</v>
      </c>
      <c r="W40" s="1">
        <f>'[1]Unit factor_selected'!P15</f>
        <v>7.8852660824806994E-5</v>
      </c>
      <c r="X40" s="1">
        <f>'[1]Unit factor_selected'!Q15</f>
        <v>3.97235146480064E-5</v>
      </c>
      <c r="Y40" s="1">
        <f>'[1]Unit factor_selected'!R15</f>
        <v>3.8632271704913597E-4</v>
      </c>
      <c r="Z40" s="1">
        <f>'[1]Unit factor_selected'!S15</f>
        <v>1.3661854703481699E-5</v>
      </c>
      <c r="AA40" s="1">
        <f>'[1]Unit factor_selected'!T15</f>
        <v>2.2259379648798201E-6</v>
      </c>
      <c r="AB40" s="1">
        <f>'[1]Unit factor_selected'!U15</f>
        <v>5.5316355467951103E-6</v>
      </c>
      <c r="AC40" s="1">
        <f>'[1]Unit factor_selected'!V15</f>
        <v>2.06408942370613E-7</v>
      </c>
      <c r="AD40" s="1">
        <f>'[1]Unit factor_selected'!W15</f>
        <v>2.23733965261292E-7</v>
      </c>
      <c r="AE40" s="1">
        <f>'[1]Unit factor_selected'!X15</f>
        <v>1.5288197499143199E-7</v>
      </c>
      <c r="AF40" s="1">
        <f>'[1]Unit factor_selected'!Y15</f>
        <v>1.56188525525708E-7</v>
      </c>
      <c r="AG40" s="1">
        <f>'[1]Unit factor_selected'!Z15</f>
        <v>4.0638609818376502E-11</v>
      </c>
      <c r="AH40" s="1">
        <f>'[1]Unit factor_selected'!AA15</f>
        <v>1.8271685386498801E-7</v>
      </c>
      <c r="AI40" s="1">
        <f>'[1]Unit factor_selected'!AB15</f>
        <v>2.0425632259646299E-4</v>
      </c>
      <c r="AJ40" s="1">
        <f>'[1]Unit factor_selected'!AC15</f>
        <v>1.00840204829347E-3</v>
      </c>
      <c r="AK40" s="1"/>
      <c r="AL40" s="1">
        <f t="shared" si="22"/>
        <v>8.4702577261909825E-3</v>
      </c>
      <c r="AM40" s="1">
        <f t="shared" si="22"/>
        <v>0.17429650391616741</v>
      </c>
      <c r="AN40" s="1">
        <f t="shared" si="22"/>
        <v>9.8490944751602627E-6</v>
      </c>
      <c r="AO40" s="1">
        <f t="shared" si="22"/>
        <v>2.7348043173668879E-3</v>
      </c>
      <c r="AP40" s="1">
        <f t="shared" si="22"/>
        <v>4.4197918885121088E-4</v>
      </c>
      <c r="AQ40" s="1">
        <f t="shared" si="22"/>
        <v>2.4147231909446929E-5</v>
      </c>
      <c r="AR40" s="1">
        <f t="shared" si="22"/>
        <v>8.5559367909957256E-3</v>
      </c>
      <c r="AS40" s="1">
        <f t="shared" si="22"/>
        <v>4.310214479631258E-3</v>
      </c>
      <c r="AT40" s="1">
        <f t="shared" si="22"/>
        <v>4.1918087651371588E-2</v>
      </c>
      <c r="AU40" s="1">
        <f t="shared" si="28"/>
        <v>1.482384539317709E-3</v>
      </c>
      <c r="AV40" s="1">
        <f t="shared" si="28"/>
        <v>2.4152621267281148E-4</v>
      </c>
      <c r="AW40" s="1">
        <f t="shared" ref="AW40:BE68" si="40">IFERROR($G40/1000*AB40,0)</f>
        <v>6.0021213734761617E-4</v>
      </c>
      <c r="AX40" s="1">
        <f t="shared" si="40"/>
        <v>2.2396477754161658E-5</v>
      </c>
      <c r="AY40" s="1">
        <f t="shared" si="40"/>
        <v>2.4276335696870041E-5</v>
      </c>
      <c r="AZ40" s="1">
        <f t="shared" si="40"/>
        <v>1.6588514589450232E-5</v>
      </c>
      <c r="BA40" s="1">
        <f t="shared" si="40"/>
        <v>1.6947293064032771E-5</v>
      </c>
      <c r="BB40" s="1">
        <f t="shared" si="40"/>
        <v>4.4095072156471986E-9</v>
      </c>
      <c r="BC40" s="1">
        <f t="shared" si="40"/>
        <v>1.9825759029131242E-5</v>
      </c>
      <c r="BD40" s="1">
        <f t="shared" si="40"/>
        <v>2.2162906958578806E-2</v>
      </c>
      <c r="BE40" s="1">
        <f t="shared" si="40"/>
        <v>0.10941703291761641</v>
      </c>
      <c r="BF40" s="1"/>
      <c r="BG40" s="1">
        <f t="shared" si="23"/>
        <v>8.1007339128874589E-3</v>
      </c>
      <c r="BH40" s="1">
        <f t="shared" si="23"/>
        <v>0.16669263743954041</v>
      </c>
      <c r="BI40" s="1">
        <f t="shared" si="23"/>
        <v>9.4194174729134224E-6</v>
      </c>
      <c r="BJ40" s="1">
        <f t="shared" si="23"/>
        <v>2.6154956312961514E-3</v>
      </c>
      <c r="BK40" s="1">
        <f t="shared" si="23"/>
        <v>4.2269738650887036E-4</v>
      </c>
      <c r="BL40" s="1">
        <f t="shared" si="23"/>
        <v>2.3093783773115434E-5</v>
      </c>
      <c r="BM40" s="1">
        <f t="shared" si="23"/>
        <v>8.1826751392733051E-3</v>
      </c>
      <c r="BN40" s="1">
        <f t="shared" si="23"/>
        <v>4.1221768847721886E-3</v>
      </c>
      <c r="BO40" s="1">
        <f t="shared" si="23"/>
        <v>4.0089367428676338E-2</v>
      </c>
      <c r="BP40" s="1">
        <f t="shared" si="29"/>
        <v>1.4177139701971166E-3</v>
      </c>
      <c r="BQ40" s="1">
        <f t="shared" si="29"/>
        <v>2.3098938014602248E-4</v>
      </c>
      <c r="BR40" s="1">
        <f t="shared" ref="BR40:BZ68" si="41">IFERROR($H40/1000*AB40,0)</f>
        <v>5.7402725786066247E-4</v>
      </c>
      <c r="BS40" s="1">
        <f t="shared" si="41"/>
        <v>2.1419408090898059E-5</v>
      </c>
      <c r="BT40" s="1">
        <f t="shared" si="41"/>
        <v>2.3217255273377674E-5</v>
      </c>
      <c r="BU40" s="1">
        <f t="shared" si="41"/>
        <v>1.5864823367023717E-5</v>
      </c>
      <c r="BV40" s="1">
        <f t="shared" si="41"/>
        <v>1.6207949757059995E-5</v>
      </c>
      <c r="BW40" s="1">
        <f t="shared" si="41"/>
        <v>4.2171378717868569E-9</v>
      </c>
      <c r="BX40" s="1">
        <f t="shared" si="41"/>
        <v>1.8960839647111938E-5</v>
      </c>
      <c r="BY40" s="1">
        <f t="shared" si="41"/>
        <v>2.1196027064487546E-2</v>
      </c>
      <c r="BZ40" s="1">
        <f t="shared" si="41"/>
        <v>0.10464360092167443</v>
      </c>
      <c r="CA40" s="1"/>
      <c r="CB40" s="1">
        <f t="shared" si="24"/>
        <v>9.2459515971607953E-3</v>
      </c>
      <c r="CC40" s="1">
        <f t="shared" si="24"/>
        <v>0.19025832399174569</v>
      </c>
      <c r="CD40" s="1">
        <f t="shared" si="24"/>
        <v>1.0751060208193521E-5</v>
      </c>
      <c r="CE40" s="1">
        <f t="shared" si="24"/>
        <v>2.9852537152315795E-3</v>
      </c>
      <c r="CF40" s="1">
        <f t="shared" si="24"/>
        <v>4.8245499950192968E-4</v>
      </c>
      <c r="CG40" s="1">
        <f t="shared" si="24"/>
        <v>2.6358600252481733E-5</v>
      </c>
      <c r="CH40" s="1">
        <f t="shared" si="24"/>
        <v>9.339477025982772E-3</v>
      </c>
      <c r="CI40" s="1">
        <f t="shared" si="24"/>
        <v>4.7049376465636084E-3</v>
      </c>
      <c r="CJ40" s="1">
        <f t="shared" si="24"/>
        <v>4.5756885091194757E-2</v>
      </c>
      <c r="CK40" s="1">
        <f t="shared" si="30"/>
        <v>1.6181391572691335E-3</v>
      </c>
      <c r="CL40" s="1">
        <f t="shared" si="30"/>
        <v>2.6364483159860204E-4</v>
      </c>
      <c r="CM40" s="1">
        <f t="shared" ref="CM40:CU68" si="42">IFERROR($I40/1000*AB40,0)</f>
        <v>6.5517869105502101E-4</v>
      </c>
      <c r="CN40" s="1">
        <f t="shared" si="42"/>
        <v>2.4447514580526022E-5</v>
      </c>
      <c r="CO40" s="1">
        <f t="shared" si="42"/>
        <v>2.6499527176798714E-5</v>
      </c>
      <c r="CP40" s="1">
        <f t="shared" si="42"/>
        <v>1.8107666604830093E-5</v>
      </c>
      <c r="CQ40" s="1">
        <f t="shared" si="42"/>
        <v>1.8499301489780058E-5</v>
      </c>
      <c r="CR40" s="1">
        <f t="shared" si="42"/>
        <v>4.8133234667865663E-9</v>
      </c>
      <c r="CS40" s="1">
        <f t="shared" si="42"/>
        <v>2.1641373177289781E-5</v>
      </c>
      <c r="CT40" s="1">
        <f t="shared" si="42"/>
        <v>2.4192553711532422E-2</v>
      </c>
      <c r="CU40" s="1">
        <f t="shared" si="42"/>
        <v>0.11943728549522772</v>
      </c>
      <c r="CW40" s="12">
        <f t="shared" si="25"/>
        <v>1.510758960889403E-2</v>
      </c>
      <c r="CX40" s="12">
        <f t="shared" si="25"/>
        <v>0.31087602485675259</v>
      </c>
      <c r="CY40" s="12">
        <f t="shared" si="25"/>
        <v>1.7566889008566138E-5</v>
      </c>
      <c r="CZ40" s="12">
        <f t="shared" si="25"/>
        <v>4.8778092264720489E-3</v>
      </c>
      <c r="DA40" s="12">
        <f t="shared" si="25"/>
        <v>7.8831606034715962E-4</v>
      </c>
      <c r="DB40" s="12">
        <f t="shared" si="25"/>
        <v>4.3069110961133149E-5</v>
      </c>
      <c r="DC40" s="12">
        <f t="shared" si="25"/>
        <v>1.5260407172536924E-2</v>
      </c>
      <c r="DD40" s="12">
        <f t="shared" si="25"/>
        <v>7.6877178463215954E-3</v>
      </c>
      <c r="DE40" s="12">
        <f t="shared" si="25"/>
        <v>7.4765288837480612E-2</v>
      </c>
      <c r="DF40" s="12">
        <f t="shared" si="31"/>
        <v>2.6439877022080152E-3</v>
      </c>
      <c r="DG40" s="12">
        <f t="shared" si="31"/>
        <v>4.3078723443898946E-4</v>
      </c>
      <c r="DH40" s="12">
        <f t="shared" ref="DH40:DP68" si="43">IFERROR($J40/1000*AB40,0)</f>
        <v>1.0705410558271916E-3</v>
      </c>
      <c r="DI40" s="12">
        <f t="shared" si="43"/>
        <v>3.9946458010169159E-5</v>
      </c>
      <c r="DJ40" s="12">
        <f t="shared" si="43"/>
        <v>4.3299381054487131E-5</v>
      </c>
      <c r="DK40" s="12">
        <f t="shared" si="43"/>
        <v>2.9587348902459438E-5</v>
      </c>
      <c r="DL40" s="12">
        <f t="shared" si="43"/>
        <v>3.0227267796277501E-5</v>
      </c>
      <c r="DM40" s="12">
        <f t="shared" si="43"/>
        <v>7.864816814896622E-9</v>
      </c>
      <c r="DN40" s="12">
        <f t="shared" si="43"/>
        <v>3.5361312580937488E-5</v>
      </c>
      <c r="DO40" s="12">
        <f t="shared" si="43"/>
        <v>3.9529860093274909E-2</v>
      </c>
      <c r="DP40" s="12">
        <f t="shared" si="43"/>
        <v>0.1951567098638394</v>
      </c>
      <c r="DR40" s="12">
        <f t="shared" si="26"/>
        <v>8.5373089200904504E-3</v>
      </c>
      <c r="DS40" s="12">
        <f t="shared" si="26"/>
        <v>0.17567624808191404</v>
      </c>
      <c r="DT40" s="12">
        <f t="shared" si="26"/>
        <v>9.9270606439282031E-6</v>
      </c>
      <c r="DU40" s="12">
        <f t="shared" si="26"/>
        <v>2.7564532329593691E-3</v>
      </c>
      <c r="DV40" s="12">
        <f t="shared" si="26"/>
        <v>4.454779291787403E-4</v>
      </c>
      <c r="DW40" s="12">
        <f t="shared" si="26"/>
        <v>2.4338383203921631E-5</v>
      </c>
      <c r="DX40" s="12">
        <f t="shared" si="26"/>
        <v>8.6236662267826381E-3</v>
      </c>
      <c r="DY40" s="12">
        <f t="shared" si="26"/>
        <v>4.3443344599393445E-3</v>
      </c>
      <c r="DZ40" s="12">
        <f t="shared" si="26"/>
        <v>4.2249914369502747E-2</v>
      </c>
      <c r="EA40" s="12">
        <f t="shared" si="32"/>
        <v>1.4941192062419542E-3</v>
      </c>
      <c r="EB40" s="12">
        <f t="shared" si="32"/>
        <v>2.4343815224315695E-4</v>
      </c>
      <c r="EC40" s="12">
        <f t="shared" ref="EC40:EK68" si="44">IFERROR($K40/1000*AB40,0)</f>
        <v>6.04963461534325E-4</v>
      </c>
      <c r="ED40" s="12">
        <f t="shared" si="44"/>
        <v>2.2573769947752882E-5</v>
      </c>
      <c r="EE40" s="12">
        <f t="shared" si="44"/>
        <v>2.4468508986585444E-5</v>
      </c>
      <c r="EF40" s="12">
        <f t="shared" si="44"/>
        <v>1.6719830512081735E-5</v>
      </c>
      <c r="EG40" s="12">
        <f t="shared" si="44"/>
        <v>1.7081449103912633E-5</v>
      </c>
      <c r="EH40" s="12">
        <f t="shared" si="44"/>
        <v>4.4444132046826026E-9</v>
      </c>
      <c r="EI40" s="12">
        <f t="shared" si="44"/>
        <v>1.9982701220955694E-5</v>
      </c>
      <c r="EJ40" s="12">
        <f t="shared" si="44"/>
        <v>2.2338350188276589E-2</v>
      </c>
      <c r="EK40" s="12">
        <f t="shared" si="44"/>
        <v>0.11028318633670048</v>
      </c>
      <c r="EM40" s="12">
        <f t="shared" si="27"/>
        <v>8.1472871333822666E-3</v>
      </c>
      <c r="EN40" s="12">
        <f t="shared" si="27"/>
        <v>0.16765058510070704</v>
      </c>
      <c r="EO40" s="12">
        <f t="shared" si="27"/>
        <v>9.4735488915311316E-6</v>
      </c>
      <c r="EP40" s="12">
        <f t="shared" si="27"/>
        <v>2.6305263366786882E-3</v>
      </c>
      <c r="EQ40" s="12">
        <f t="shared" si="27"/>
        <v>4.2512653982366082E-4</v>
      </c>
      <c r="ER40" s="12">
        <f t="shared" si="27"/>
        <v>2.3226498909745074E-5</v>
      </c>
      <c r="ES40" s="12">
        <f t="shared" si="27"/>
        <v>8.2296992588274526E-3</v>
      </c>
      <c r="ET40" s="12">
        <f t="shared" si="27"/>
        <v>4.1458661716317537E-3</v>
      </c>
      <c r="EU40" s="12">
        <f t="shared" si="27"/>
        <v>4.0319752623582623E-2</v>
      </c>
      <c r="EV40" s="12">
        <f t="shared" si="33"/>
        <v>1.4258612753379701E-3</v>
      </c>
      <c r="EW40" s="12">
        <f t="shared" si="33"/>
        <v>2.3231682771577777E-4</v>
      </c>
      <c r="EX40" s="12">
        <f t="shared" ref="EX40:FF68" si="45">IFERROR($L40/1000*AB40,0)</f>
        <v>5.7732607223878979E-4</v>
      </c>
      <c r="EY40" s="12">
        <f t="shared" si="45"/>
        <v>2.1542500941304793E-5</v>
      </c>
      <c r="EZ40" s="12">
        <f t="shared" si="45"/>
        <v>2.3350679974849012E-5</v>
      </c>
      <c r="FA40" s="12">
        <f t="shared" si="45"/>
        <v>1.5955995182844165E-5</v>
      </c>
      <c r="FB40" s="12">
        <f t="shared" si="45"/>
        <v>1.6301093448350581E-5</v>
      </c>
      <c r="FC40" s="12">
        <f t="shared" si="45"/>
        <v>4.241372879542138E-9</v>
      </c>
      <c r="FD40" s="12">
        <f t="shared" si="45"/>
        <v>1.9069803619802661E-5</v>
      </c>
      <c r="FE40" s="12">
        <f t="shared" si="45"/>
        <v>2.1317836190939306E-2</v>
      </c>
      <c r="FF40" s="12">
        <f t="shared" si="45"/>
        <v>0.10524496577076882</v>
      </c>
      <c r="FH40" s="12">
        <f>IFERROR(AL40*[1]Figure!$C$8+BG40*[1]Figure!$D$8+CB40*[1]Figure!$E$8,0)</f>
        <v>8.183021776787671E-3</v>
      </c>
      <c r="FI40" s="12">
        <f>IFERROR(AM40*[1]Figure!$C$8+BH40*[1]Figure!$D$8+CC40*[1]Figure!$E$8,0)</f>
        <v>0.16838591377848672</v>
      </c>
      <c r="FJ40" s="12">
        <f>IFERROR(AN40*[1]Figure!$C$8+BI40*[1]Figure!$D$8+CD40*[1]Figure!$E$8,0)</f>
        <v>9.5151006235224398E-6</v>
      </c>
      <c r="FK40" s="12">
        <f>IFERROR(AO40*[1]Figure!$C$8+BJ40*[1]Figure!$D$8+CE40*[1]Figure!$E$8,0)</f>
        <v>2.6420640324872208E-3</v>
      </c>
      <c r="FL40" s="12">
        <f>IFERROR(AP40*[1]Figure!$C$8+BK40*[1]Figure!$D$8+CF40*[1]Figure!$E$8,0)</f>
        <v>4.2699117832897701E-4</v>
      </c>
      <c r="FM40" s="12">
        <f>IFERROR(AQ40*[1]Figure!$C$8+BL40*[1]Figure!$D$8+CG40*[1]Figure!$E$8,0)</f>
        <v>2.3328372164303028E-5</v>
      </c>
      <c r="FN40" s="12">
        <f>IFERROR(AR40*[1]Figure!$C$8+BM40*[1]Figure!$D$8+CH40*[1]Figure!$E$8,0)</f>
        <v>8.2657953683094622E-3</v>
      </c>
      <c r="FO40" s="12">
        <f>IFERROR(AS40*[1]Figure!$C$8+BN40*[1]Figure!$D$8+CI40*[1]Figure!$E$8,0)</f>
        <v>4.164050267371152E-3</v>
      </c>
      <c r="FP40" s="12">
        <f>IFERROR(AT40*[1]Figure!$C$8+BO40*[1]Figure!$D$8+CJ40*[1]Figure!$E$8,0)</f>
        <v>4.0496598235945334E-2</v>
      </c>
      <c r="FQ40" s="12">
        <f>IFERROR(AU40*[1]Figure!$C$8+BP40*[1]Figure!$D$8+CK40*[1]Figure!$E$8,0)</f>
        <v>1.4321152152551001E-3</v>
      </c>
      <c r="FR40" s="12">
        <f>IFERROR(AV40*[1]Figure!$C$8+BQ40*[1]Figure!$D$8+CL40*[1]Figure!$E$8,0)</f>
        <v>2.3333578762962232E-4</v>
      </c>
      <c r="FS40" s="12">
        <f>IFERROR(AW40*[1]Figure!$C$8+BR40*[1]Figure!$D$8+CM40*[1]Figure!$E$8,0)</f>
        <v>5.798582698872028E-4</v>
      </c>
      <c r="FT40" s="12">
        <f>IFERROR(AX40*[1]Figure!$C$8+BS40*[1]Figure!$D$8+CN40*[1]Figure!$E$8,0)</f>
        <v>2.1636988048067477E-5</v>
      </c>
      <c r="FU40" s="12">
        <f>IFERROR(AY40*[1]Figure!$C$8+BT40*[1]Figure!$D$8+CO40*[1]Figure!$E$8,0)</f>
        <v>2.3453097897344467E-5</v>
      </c>
      <c r="FV40" s="12">
        <f>IFERROR(AZ40*[1]Figure!$C$8+BU40*[1]Figure!$D$8+CP40*[1]Figure!$E$8,0)</f>
        <v>1.6025979435111529E-5</v>
      </c>
      <c r="FW40" s="12">
        <f>IFERROR(BA40*[1]Figure!$C$8+BV40*[1]Figure!$D$8+CQ40*[1]Figure!$E$8,0)</f>
        <v>1.6372591328805564E-5</v>
      </c>
      <c r="FX40" s="12">
        <f>IFERROR(BB40*[1]Figure!$C$8+BW40*[1]Figure!$D$8+CR40*[1]Figure!$E$8,0)</f>
        <v>4.2599758752287369E-9</v>
      </c>
      <c r="FY40" s="12">
        <f>IFERROR(BC40*[1]Figure!$C$8+BX40*[1]Figure!$D$8+CS40*[1]Figure!$E$8,0)</f>
        <v>1.9153445281254924E-5</v>
      </c>
      <c r="FZ40" s="12">
        <f>IFERROR(BD40*[1]Figure!$C$8+BY40*[1]Figure!$D$8+CT40*[1]Figure!$E$8,0)</f>
        <v>2.1411337900402418E-2</v>
      </c>
      <c r="GA40" s="12">
        <f>IFERROR(BE40*[1]Figure!$C$8+BZ40*[1]Figure!$D$8+CU40*[1]Figure!$E$8,0)</f>
        <v>0.1057065784843582</v>
      </c>
      <c r="GC40" s="12">
        <f>IFERROR(CW40*[1]Figure!$F$8+DR40*[1]Figure!$G$8+EM40*[1]Figure!$H$8,0)</f>
        <v>9.9919313457381646E-3</v>
      </c>
      <c r="GD40" s="12">
        <f>IFERROR(CX40*[1]Figure!$F$8+DS40*[1]Figure!$G$8+EN40*[1]Figure!$H$8,0)</f>
        <v>0.20560870250115695</v>
      </c>
      <c r="GE40" s="12">
        <f>IFERROR(CY40*[1]Figure!$F$8+DT40*[1]Figure!$G$8+EO40*[1]Figure!$H$8,0)</f>
        <v>1.1618474784916067E-5</v>
      </c>
      <c r="GF40" s="12">
        <f>IFERROR(CZ40*[1]Figure!$F$8+DU40*[1]Figure!$G$8+EP40*[1]Figure!$H$8,0)</f>
        <v>3.2261092715825286E-3</v>
      </c>
      <c r="GG40" s="12">
        <f>IFERROR(DA40*[1]Figure!$F$8+DV40*[1]Figure!$G$8+EQ40*[1]Figure!$H$8,0)</f>
        <v>5.2138032324457846E-4</v>
      </c>
      <c r="GH40" s="12">
        <f>IFERROR(DB40*[1]Figure!$F$8+DW40*[1]Figure!$G$8+ER40*[1]Figure!$H$8,0)</f>
        <v>2.8485258799476047E-5</v>
      </c>
      <c r="GI40" s="12">
        <f>IFERROR(DC40*[1]Figure!$F$8+DX40*[1]Figure!$G$8+ES40*[1]Figure!$H$8,0)</f>
        <v>1.0093002571782316E-2</v>
      </c>
      <c r="GJ40" s="12">
        <f>IFERROR(DD40*[1]Figure!$F$8+DY40*[1]Figure!$G$8+ET40*[1]Figure!$H$8,0)</f>
        <v>5.0845403478943715E-3</v>
      </c>
      <c r="GK40" s="12">
        <f>IFERROR(DE40*[1]Figure!$F$8+DZ40*[1]Figure!$G$8+EU40*[1]Figure!$H$8,0)</f>
        <v>4.9448631611530729E-2</v>
      </c>
      <c r="GL40" s="12">
        <f>IFERROR(DF40*[1]Figure!$F$8+EA40*[1]Figure!$G$8+EV40*[1]Figure!$H$8,0)</f>
        <v>1.7486934900512231E-3</v>
      </c>
      <c r="GM40" s="12">
        <f>IFERROR(DG40*[1]Figure!$F$8+EB40*[1]Figure!$G$8+EW40*[1]Figure!$H$8,0)</f>
        <v>2.8491616350239892E-4</v>
      </c>
      <c r="GN40" s="12">
        <f>IFERROR(DH40*[1]Figure!$F$8+EC40*[1]Figure!$G$8+EX40*[1]Figure!$H$8,0)</f>
        <v>7.0803966810973078E-4</v>
      </c>
      <c r="GO40" s="12">
        <f>IFERROR(DI40*[1]Figure!$F$8+ED40*[1]Figure!$G$8+EY40*[1]Figure!$H$8,0)</f>
        <v>2.641998335115236E-5</v>
      </c>
      <c r="GP40" s="12">
        <f>IFERROR(DJ40*[1]Figure!$F$8+EE40*[1]Figure!$G$8+EZ40*[1]Figure!$H$8,0)</f>
        <v>2.8637555957615371E-5</v>
      </c>
      <c r="GQ40" s="12">
        <f>IFERROR(DK40*[1]Figure!$F$8+EF40*[1]Figure!$G$8+FA40*[1]Figure!$H$8,0)</f>
        <v>1.9568625213497476E-5</v>
      </c>
      <c r="GR40" s="12">
        <f>IFERROR(DL40*[1]Figure!$F$8+EG40*[1]Figure!$G$8+FB40*[1]Figure!$H$8,0)</f>
        <v>1.999185789451408E-5</v>
      </c>
      <c r="GS40" s="12">
        <f>IFERROR(DM40*[1]Figure!$F$8+EH40*[1]Figure!$G$8+FC40*[1]Figure!$H$8,0)</f>
        <v>5.2016709280341024E-9</v>
      </c>
      <c r="GT40" s="12">
        <f>IFERROR(DN40*[1]Figure!$F$8+EI40*[1]Figure!$G$8+FD40*[1]Figure!$H$8,0)</f>
        <v>2.3387437490088168E-5</v>
      </c>
      <c r="GU40" s="12">
        <f>IFERROR(DO40*[1]Figure!$F$8+EJ40*[1]Figure!$G$8+FE40*[1]Figure!$H$8,0)</f>
        <v>2.6144451787736427E-2</v>
      </c>
      <c r="GV40" s="12">
        <f>IFERROR(DP40*[1]Figure!$F$8+EK40*[1]Figure!$G$8+FF40*[1]Figure!$H$8,0)</f>
        <v>0.12907369720128223</v>
      </c>
      <c r="GX40" s="12">
        <f>IFERROR(FH40*[1]Figure!$F$10+GC40*[1]Figure!$F$11,0)</f>
        <v>8.2891528644540111E-3</v>
      </c>
      <c r="GY40" s="12">
        <f>IFERROR(FI40*[1]Figure!$F$10+GD40*[1]Figure!$F$11,0)</f>
        <v>0.17056982342268381</v>
      </c>
      <c r="GZ40" s="12">
        <f>IFERROR(FJ40*[1]Figure!$F$10+GE40*[1]Figure!$F$11,0)</f>
        <v>9.6385083335316806E-6</v>
      </c>
      <c r="HA40" s="12">
        <f>IFERROR(FK40*[1]Figure!$F$10+GF40*[1]Figure!$F$11,0)</f>
        <v>2.6763307296928172E-3</v>
      </c>
      <c r="HB40" s="12">
        <f>IFERROR(FL40*[1]Figure!$F$10+GG40*[1]Figure!$F$11,0)</f>
        <v>4.3252911277619248E-4</v>
      </c>
      <c r="HC40" s="12">
        <f>IFERROR(FM40*[1]Figure!$F$10+GH40*[1]Figure!$F$11,0)</f>
        <v>2.363093344042059E-5</v>
      </c>
      <c r="HD40" s="12">
        <f>IFERROR(FN40*[1]Figure!$F$10+GI40*[1]Figure!$F$11,0)</f>
        <v>8.3730000020982367E-3</v>
      </c>
      <c r="HE40" s="12">
        <f>IFERROR(FO40*[1]Figure!$F$10+GJ40*[1]Figure!$F$11,0)</f>
        <v>4.2180566229728239E-3</v>
      </c>
      <c r="HF40" s="12">
        <f>IFERROR(FP40*[1]Figure!$F$10+GK40*[1]Figure!$F$11,0)</f>
        <v>4.1021825729505169E-2</v>
      </c>
      <c r="HG40" s="12">
        <f>IFERROR(FQ40*[1]Figure!$F$10+GL40*[1]Figure!$F$11,0)</f>
        <v>1.450689276232145E-3</v>
      </c>
      <c r="HH40" s="12">
        <f>IFERROR(FR40*[1]Figure!$F$10+GM40*[1]Figure!$F$11,0)</f>
        <v>2.3636207566943437E-4</v>
      </c>
      <c r="HI40" s="12">
        <f>IFERROR(FS40*[1]Figure!$F$10+GN40*[1]Figure!$F$11,0)</f>
        <v>5.8737883998393912E-4</v>
      </c>
      <c r="HJ40" s="12">
        <f>IFERROR(FT40*[1]Figure!$F$10+GO40*[1]Figure!$F$11,0)</f>
        <v>2.1917612631259833E-5</v>
      </c>
      <c r="HK40" s="12">
        <f>IFERROR(FU40*[1]Figure!$F$10+GP40*[1]Figure!$F$11,0)</f>
        <v>2.3757276824993304E-5</v>
      </c>
      <c r="HL40" s="12">
        <f>IFERROR(FV40*[1]Figure!$F$10+GQ40*[1]Figure!$F$11,0)</f>
        <v>1.6233831091230973E-5</v>
      </c>
      <c r="HM40" s="12">
        <f>IFERROR(FW40*[1]Figure!$F$10+GR40*[1]Figure!$F$11,0)</f>
        <v>1.658493842661871E-5</v>
      </c>
      <c r="HN40" s="12">
        <f>IFERROR(FX40*[1]Figure!$F$10+GS40*[1]Figure!$F$11,0)</f>
        <v>4.3152263542575096E-9</v>
      </c>
      <c r="HO40" s="12">
        <f>IFERROR(FY40*[1]Figure!$F$10+GT40*[1]Figure!$F$11,0)</f>
        <v>1.9401859135660589E-5</v>
      </c>
      <c r="HP40" s="12">
        <f>IFERROR(FZ40*[1]Figure!$F$10+GU40*[1]Figure!$F$11,0)</f>
        <v>2.1689035875764928E-2</v>
      </c>
      <c r="HQ40" s="12">
        <f>IFERROR(GA40*[1]Figure!$F$10+GV40*[1]Figure!$F$11,0)</f>
        <v>0.1070775578675313</v>
      </c>
    </row>
    <row r="41" spans="1:225" x14ac:dyDescent="0.2">
      <c r="A41" s="1"/>
      <c r="B41" s="4"/>
      <c r="C41" s="1" t="s">
        <v>72</v>
      </c>
      <c r="D41" s="1" t="s">
        <v>64</v>
      </c>
      <c r="E41" s="2">
        <v>1</v>
      </c>
      <c r="F41" s="1"/>
      <c r="G41" s="1">
        <f>G40/1000</f>
        <v>108.50536559578005</v>
      </c>
      <c r="H41" s="1">
        <f t="shared" ref="H41:L41" si="46">H40/1000</f>
        <v>103.77170603606366</v>
      </c>
      <c r="I41" s="1">
        <f t="shared" si="46"/>
        <v>118.44212900732677</v>
      </c>
      <c r="J41" s="1">
        <f t="shared" si="46"/>
        <v>193.53065594631158</v>
      </c>
      <c r="K41" s="1">
        <f t="shared" si="46"/>
        <v>109.36430218813413</v>
      </c>
      <c r="L41" s="1">
        <f t="shared" si="46"/>
        <v>104.36806028793382</v>
      </c>
      <c r="M41" s="1" t="s">
        <v>73</v>
      </c>
      <c r="N41" s="1" t="str">
        <f>'[1]Unit factor_selected'!D16</f>
        <v>treatment of wastewater, average, capacity 1E9l/year | wastewater, average | Cutoff, U</v>
      </c>
      <c r="O41" s="1">
        <v>1</v>
      </c>
      <c r="P41" s="1" t="s">
        <v>24</v>
      </c>
      <c r="Q41" s="1">
        <f>'[1]Unit factor_selected'!J16</f>
        <v>0.55089206452847095</v>
      </c>
      <c r="R41" s="1">
        <f>'[1]Unit factor_selected'!K16</f>
        <v>6.7594172884034096</v>
      </c>
      <c r="S41" s="1">
        <f>'[1]Unit factor_selected'!L16</f>
        <v>1.5890585967563401E-3</v>
      </c>
      <c r="T41" s="1">
        <f>'[1]Unit factor_selected'!M16</f>
        <v>0.12580947903643599</v>
      </c>
      <c r="U41" s="1">
        <f>'[1]Unit factor_selected'!N16</f>
        <v>4.7448378878581297E-2</v>
      </c>
      <c r="V41" s="1">
        <f>'[1]Unit factor_selected'!O16</f>
        <v>1.1047756134079901E-3</v>
      </c>
      <c r="W41" s="1">
        <f>'[1]Unit factor_selected'!P16</f>
        <v>0.56549930165641904</v>
      </c>
      <c r="X41" s="1">
        <f>'[1]Unit factor_selected'!Q16</f>
        <v>0.19106169086759001</v>
      </c>
      <c r="Y41" s="1">
        <f>'[1]Unit factor_selected'!R16</f>
        <v>3.0510409705255999</v>
      </c>
      <c r="Z41" s="1">
        <f>'[1]Unit factor_selected'!S16</f>
        <v>2.5966775927315201E-2</v>
      </c>
      <c r="AA41" s="1">
        <f>'[1]Unit factor_selected'!T16</f>
        <v>2.4536310626487399E-2</v>
      </c>
      <c r="AB41" s="1">
        <f>'[1]Unit factor_selected'!U16</f>
        <v>6.3410300352495397E-2</v>
      </c>
      <c r="AC41" s="1">
        <f>'[1]Unit factor_selected'!V16</f>
        <v>6.0262542215228799E-3</v>
      </c>
      <c r="AD41" s="1">
        <f>'[1]Unit factor_selected'!W16</f>
        <v>9.5605596141210697E-3</v>
      </c>
      <c r="AE41" s="1">
        <f>'[1]Unit factor_selected'!X16</f>
        <v>2.0377226922842599E-3</v>
      </c>
      <c r="AF41" s="1">
        <f>'[1]Unit factor_selected'!Y16</f>
        <v>2.0719848066008098E-3</v>
      </c>
      <c r="AG41" s="1">
        <f>'[1]Unit factor_selected'!Z16</f>
        <v>1.4327542010331301E-6</v>
      </c>
      <c r="AH41" s="1">
        <f>'[1]Unit factor_selected'!AA16</f>
        <v>3.8832599362614698E-3</v>
      </c>
      <c r="AI41" s="1">
        <f>'[1]Unit factor_selected'!AB16</f>
        <v>3.1765730265923899</v>
      </c>
      <c r="AJ41" s="1">
        <f>'[1]Unit factor_selected'!AC16</f>
        <v>-0.89481263051832904</v>
      </c>
      <c r="AK41" s="1"/>
      <c r="AL41" s="1">
        <f t="shared" si="22"/>
        <v>5.9774744865475793E-2</v>
      </c>
      <c r="AM41" s="1">
        <f t="shared" si="22"/>
        <v>0.7334330440926482</v>
      </c>
      <c r="AN41" s="1">
        <f t="shared" si="22"/>
        <v>1.7242138399416388E-4</v>
      </c>
      <c r="AO41" s="1">
        <f t="shared" si="22"/>
        <v>1.3651003518263113E-2</v>
      </c>
      <c r="AP41" s="1">
        <f t="shared" si="22"/>
        <v>5.1484036971475517E-3</v>
      </c>
      <c r="AQ41" s="1">
        <f t="shared" si="22"/>
        <v>1.1987408183413612E-4</v>
      </c>
      <c r="AR41" s="1">
        <f t="shared" si="22"/>
        <v>6.1359708470388054E-2</v>
      </c>
      <c r="AS41" s="1">
        <f t="shared" si="22"/>
        <v>2.0731218618935763E-2</v>
      </c>
      <c r="AT41" s="1">
        <f t="shared" si="22"/>
        <v>0.33105431595458379</v>
      </c>
      <c r="AU41" s="1">
        <f t="shared" si="22"/>
        <v>2.8175345153370361E-3</v>
      </c>
      <c r="AV41" s="1">
        <f t="shared" si="22"/>
        <v>2.6623213548986379E-3</v>
      </c>
      <c r="AW41" s="1">
        <f t="shared" si="40"/>
        <v>6.8803578222857336E-3</v>
      </c>
      <c r="AX41" s="1">
        <f t="shared" si="40"/>
        <v>6.5388091747945289E-4</v>
      </c>
      <c r="AY41" s="1">
        <f t="shared" si="40"/>
        <v>1.0373720162304564E-3</v>
      </c>
      <c r="AZ41" s="1">
        <f t="shared" si="40"/>
        <v>2.2110384570912082E-4</v>
      </c>
      <c r="BA41" s="1">
        <f t="shared" si="40"/>
        <v>2.2482146894912248E-4</v>
      </c>
      <c r="BB41" s="1">
        <f t="shared" si="40"/>
        <v>1.554615183919895E-7</v>
      </c>
      <c r="BC41" s="1">
        <f t="shared" si="40"/>
        <v>4.213545390874963E-4</v>
      </c>
      <c r="BD41" s="1">
        <f t="shared" si="40"/>
        <v>0.34467521759210079</v>
      </c>
      <c r="BE41" s="1">
        <f t="shared" si="40"/>
        <v>-9.709197161411294E-2</v>
      </c>
      <c r="BF41" s="1"/>
      <c r="BG41" s="1">
        <f t="shared" si="23"/>
        <v>5.7167009377848702E-2</v>
      </c>
      <c r="BH41" s="1">
        <f t="shared" si="23"/>
        <v>0.70143626382728519</v>
      </c>
      <c r="BI41" s="1">
        <f t="shared" si="23"/>
        <v>1.6489932157667873E-4</v>
      </c>
      <c r="BJ41" s="1">
        <f t="shared" si="23"/>
        <v>1.3055464275119348E-2</v>
      </c>
      <c r="BK41" s="1">
        <f t="shared" si="23"/>
        <v>4.92379922487591E-3</v>
      </c>
      <c r="BL41" s="1">
        <f t="shared" si="23"/>
        <v>1.1464445019038586E-4</v>
      </c>
      <c r="BM41" s="1">
        <f t="shared" si="23"/>
        <v>5.8682827295089203E-2</v>
      </c>
      <c r="BN41" s="1">
        <f t="shared" si="23"/>
        <v>1.982679761946482E-2</v>
      </c>
      <c r="BO41" s="1">
        <f t="shared" si="23"/>
        <v>0.31661172669736892</v>
      </c>
      <c r="BP41" s="1">
        <f t="shared" si="23"/>
        <v>2.6946166382336872E-3</v>
      </c>
      <c r="BQ41" s="1">
        <f t="shared" si="23"/>
        <v>2.5461748135413953E-3</v>
      </c>
      <c r="BR41" s="1">
        <f t="shared" si="41"/>
        <v>6.5801950478376562E-3</v>
      </c>
      <c r="BS41" s="1">
        <f t="shared" si="41"/>
        <v>6.2535468157445991E-4</v>
      </c>
      <c r="BT41" s="1">
        <f t="shared" si="41"/>
        <v>9.9211558181683387E-4</v>
      </c>
      <c r="BU41" s="1">
        <f t="shared" si="41"/>
        <v>2.1145796020673841E-4</v>
      </c>
      <c r="BV41" s="1">
        <f t="shared" si="41"/>
        <v>2.1501339826176944E-4</v>
      </c>
      <c r="BW41" s="1">
        <f t="shared" si="41"/>
        <v>1.4867934777154523E-7</v>
      </c>
      <c r="BX41" s="1">
        <f t="shared" si="41"/>
        <v>4.0297250856734853E-4</v>
      </c>
      <c r="BY41" s="1">
        <f t="shared" si="41"/>
        <v>0.32963840231763453</v>
      </c>
      <c r="BZ41" s="1">
        <f t="shared" si="41"/>
        <v>-9.2856233251504883E-2</v>
      </c>
      <c r="CA41" s="1"/>
      <c r="CB41" s="1">
        <f t="shared" si="24"/>
        <v>6.5248828975993739E-2</v>
      </c>
      <c r="CC41" s="1">
        <f t="shared" si="24"/>
        <v>0.80059977448743158</v>
      </c>
      <c r="CD41" s="1">
        <f t="shared" si="24"/>
        <v>1.8821148331721609E-4</v>
      </c>
      <c r="CE41" s="1">
        <f t="shared" si="24"/>
        <v>1.4901142546378126E-2</v>
      </c>
      <c r="CF41" s="1">
        <f t="shared" si="24"/>
        <v>5.619887012325445E-3</v>
      </c>
      <c r="CG41" s="1">
        <f t="shared" si="24"/>
        <v>1.3085197572741772E-4</v>
      </c>
      <c r="CH41" s="1">
        <f t="shared" si="24"/>
        <v>6.6978941240342788E-2</v>
      </c>
      <c r="CI41" s="1">
        <f t="shared" si="24"/>
        <v>2.2629753438097082E-2</v>
      </c>
      <c r="CJ41" s="1">
        <f t="shared" si="24"/>
        <v>0.36137178823763255</v>
      </c>
      <c r="CK41" s="1">
        <f t="shared" si="24"/>
        <v>3.0755602242874143E-3</v>
      </c>
      <c r="CL41" s="1">
        <f t="shared" si="24"/>
        <v>2.9061328685862633E-3</v>
      </c>
      <c r="CM41" s="1">
        <f t="shared" si="42"/>
        <v>7.5104509747435984E-3</v>
      </c>
      <c r="CN41" s="1">
        <f t="shared" si="42"/>
        <v>7.1376237993656046E-4</v>
      </c>
      <c r="CO41" s="1">
        <f t="shared" si="42"/>
        <v>1.132373035197966E-3</v>
      </c>
      <c r="CP41" s="1">
        <f t="shared" si="42"/>
        <v>2.4135221400068955E-4</v>
      </c>
      <c r="CQ41" s="1">
        <f t="shared" si="42"/>
        <v>2.4541029176463415E-4</v>
      </c>
      <c r="CR41" s="1">
        <f t="shared" si="42"/>
        <v>1.6969845791455538E-7</v>
      </c>
      <c r="CS41" s="1">
        <f t="shared" si="42"/>
        <v>4.5994157433966454E-4</v>
      </c>
      <c r="CT41" s="1">
        <f t="shared" si="42"/>
        <v>0.3762400722168503</v>
      </c>
      <c r="CU41" s="1">
        <f t="shared" si="42"/>
        <v>-0.10598351302123735</v>
      </c>
      <c r="CW41" s="12">
        <f t="shared" si="25"/>
        <v>0.10661450260381279</v>
      </c>
      <c r="CX41" s="12">
        <f t="shared" si="25"/>
        <v>1.3081544616395506</v>
      </c>
      <c r="CY41" s="12">
        <f t="shared" si="25"/>
        <v>3.0753155256737992E-4</v>
      </c>
      <c r="CZ41" s="12">
        <f t="shared" si="25"/>
        <v>2.4347991002185192E-2</v>
      </c>
      <c r="DA41" s="12">
        <f t="shared" si="25"/>
        <v>9.182715887960954E-3</v>
      </c>
      <c r="DB41" s="12">
        <f t="shared" si="25"/>
        <v>2.1380794913633707E-4</v>
      </c>
      <c r="DC41" s="12">
        <f t="shared" si="25"/>
        <v>0.1094414507867479</v>
      </c>
      <c r="DD41" s="12">
        <f t="shared" si="25"/>
        <v>3.69762943598161E-2</v>
      </c>
      <c r="DE41" s="12">
        <f t="shared" si="25"/>
        <v>0.59046996034489041</v>
      </c>
      <c r="DF41" s="12">
        <f t="shared" si="25"/>
        <v>5.0253671780242041E-3</v>
      </c>
      <c r="DG41" s="12">
        <f t="shared" si="25"/>
        <v>4.7485282900465615E-3</v>
      </c>
      <c r="DH41" s="12">
        <f t="shared" si="43"/>
        <v>1.2271837020971066E-2</v>
      </c>
      <c r="DI41" s="12">
        <f t="shared" si="43"/>
        <v>1.1662649323905521E-3</v>
      </c>
      <c r="DJ41" s="12">
        <f t="shared" si="43"/>
        <v>1.8502613733346661E-3</v>
      </c>
      <c r="DK41" s="12">
        <f t="shared" si="43"/>
        <v>3.9436180927445683E-4</v>
      </c>
      <c r="DL41" s="12">
        <f t="shared" si="43"/>
        <v>4.0099257873224629E-4</v>
      </c>
      <c r="DM41" s="12">
        <f t="shared" si="43"/>
        <v>2.7728186033577522E-7</v>
      </c>
      <c r="DN41" s="12">
        <f t="shared" si="43"/>
        <v>7.5152984267471432E-4</v>
      </c>
      <c r="DO41" s="12">
        <f t="shared" si="43"/>
        <v>0.61476426149778551</v>
      </c>
      <c r="DP41" s="12">
        <f t="shared" si="43"/>
        <v>-0.17317367533325675</v>
      </c>
      <c r="DR41" s="12">
        <f t="shared" si="26"/>
        <v>6.0247926218136787E-2</v>
      </c>
      <c r="DS41" s="12">
        <f t="shared" si="26"/>
        <v>0.73923895494464864</v>
      </c>
      <c r="DT41" s="12">
        <f t="shared" si="26"/>
        <v>1.7378628457031275E-4</v>
      </c>
      <c r="DU41" s="12">
        <f t="shared" si="26"/>
        <v>1.3759065883472511E-2</v>
      </c>
      <c r="DV41" s="12">
        <f t="shared" si="26"/>
        <v>5.1891588460142458E-3</v>
      </c>
      <c r="DW41" s="12">
        <f t="shared" si="26"/>
        <v>1.2082301403483268E-4</v>
      </c>
      <c r="DX41" s="12">
        <f t="shared" si="26"/>
        <v>6.1845436513531429E-2</v>
      </c>
      <c r="DY41" s="12">
        <f t="shared" si="26"/>
        <v>2.089532849661898E-2</v>
      </c>
      <c r="DZ41" s="12">
        <f t="shared" si="26"/>
        <v>0.33367496668893976</v>
      </c>
      <c r="EA41" s="12">
        <f t="shared" si="26"/>
        <v>2.8398383293664663E-3</v>
      </c>
      <c r="EB41" s="12">
        <f t="shared" si="26"/>
        <v>2.6833964899370946E-3</v>
      </c>
      <c r="EC41" s="12">
        <f t="shared" si="44"/>
        <v>6.9348232495906551E-3</v>
      </c>
      <c r="ED41" s="12">
        <f t="shared" si="44"/>
        <v>6.590570877451472E-4</v>
      </c>
      <c r="EE41" s="12">
        <f t="shared" si="44"/>
        <v>1.0455839307264077E-3</v>
      </c>
      <c r="EF41" s="12">
        <f t="shared" si="44"/>
        <v>2.2285412029459406E-4</v>
      </c>
      <c r="EG41" s="12">
        <f t="shared" si="44"/>
        <v>2.2660117251831362E-4</v>
      </c>
      <c r="EH41" s="12">
        <f t="shared" si="44"/>
        <v>1.5669216340310591E-7</v>
      </c>
      <c r="EI41" s="12">
        <f t="shared" si="44"/>
        <v>4.2469001314437386E-4</v>
      </c>
      <c r="EJ41" s="12">
        <f t="shared" si="44"/>
        <v>0.34740369240292596</v>
      </c>
      <c r="EK41" s="12">
        <f t="shared" si="44"/>
        <v>-9.7860558925765756E-2</v>
      </c>
      <c r="EM41" s="12">
        <f t="shared" si="27"/>
        <v>5.7495536202851784E-2</v>
      </c>
      <c r="EN41" s="12">
        <f t="shared" si="27"/>
        <v>0.70546727106738916</v>
      </c>
      <c r="EO41" s="12">
        <f t="shared" si="27"/>
        <v>1.6584696342732521E-4</v>
      </c>
      <c r="EP41" s="12">
        <f t="shared" si="27"/>
        <v>1.3130491292868297E-2</v>
      </c>
      <c r="EQ41" s="12">
        <f t="shared" si="27"/>
        <v>4.9520952673644987E-3</v>
      </c>
      <c r="ER41" s="12">
        <f t="shared" si="27"/>
        <v>1.1530328782480417E-4</v>
      </c>
      <c r="ES41" s="12">
        <f t="shared" si="27"/>
        <v>5.9020065208061613E-2</v>
      </c>
      <c r="ET41" s="12">
        <f t="shared" si="27"/>
        <v>1.9940738071183208E-2</v>
      </c>
      <c r="EU41" s="12">
        <f t="shared" si="27"/>
        <v>0.3184312279527719</v>
      </c>
      <c r="EV41" s="12">
        <f t="shared" si="27"/>
        <v>2.7101020354653015E-3</v>
      </c>
      <c r="EW41" s="12">
        <f t="shared" si="27"/>
        <v>2.5608071467087081E-3</v>
      </c>
      <c r="EX41" s="12">
        <f t="shared" si="45"/>
        <v>6.6180100500652303E-3</v>
      </c>
      <c r="EY41" s="12">
        <f t="shared" si="45"/>
        <v>6.2894846390231559E-4</v>
      </c>
      <c r="EZ41" s="12">
        <f t="shared" si="45"/>
        <v>9.9781706219297301E-4</v>
      </c>
      <c r="FA41" s="12">
        <f t="shared" si="45"/>
        <v>2.1267316479841445E-4</v>
      </c>
      <c r="FB41" s="12">
        <f t="shared" si="45"/>
        <v>2.1624903521099621E-4</v>
      </c>
      <c r="FC41" s="12">
        <f t="shared" si="45"/>
        <v>1.4953377683121617E-7</v>
      </c>
      <c r="FD41" s="12">
        <f t="shared" si="45"/>
        <v>4.0528830714145513E-4</v>
      </c>
      <c r="FE41" s="12">
        <f t="shared" si="45"/>
        <v>0.33153276514841895</v>
      </c>
      <c r="FF41" s="12">
        <f t="shared" si="45"/>
        <v>-9.3389858568341616E-2</v>
      </c>
      <c r="FH41" s="12">
        <f>IFERROR(AL41*[1]Figure!$C$8+BG41*[1]Figure!$D$8+CB41*[1]Figure!$E$8,0)</f>
        <v>5.7747716155512732E-2</v>
      </c>
      <c r="FI41" s="12">
        <f>IFERROR(AM41*[1]Figure!$C$8+BH41*[1]Figure!$D$8+CC41*[1]Figure!$E$8,0)</f>
        <v>0.70856150611189672</v>
      </c>
      <c r="FJ41" s="12">
        <f>IFERROR(AN41*[1]Figure!$C$8+BI41*[1]Figure!$D$8+CD41*[1]Figure!$E$8,0)</f>
        <v>1.6657438127831289E-4</v>
      </c>
      <c r="FK41" s="12">
        <f>IFERROR(AO41*[1]Figure!$C$8+BJ41*[1]Figure!$D$8+CE41*[1]Figure!$E$8,0)</f>
        <v>1.3188082662413367E-2</v>
      </c>
      <c r="FL41" s="12">
        <f>IFERROR(AP41*[1]Figure!$C$8+BK41*[1]Figure!$D$8+CF41*[1]Figure!$E$8,0)</f>
        <v>4.973815547451816E-3</v>
      </c>
      <c r="FM41" s="12">
        <f>IFERROR(AQ41*[1]Figure!$C$8+BL41*[1]Figure!$D$8+CG41*[1]Figure!$E$8,0)</f>
        <v>1.1580901713155804E-4</v>
      </c>
      <c r="FN41" s="12">
        <f>IFERROR(AR41*[1]Figure!$C$8+BM41*[1]Figure!$D$8+CH41*[1]Figure!$E$8,0)</f>
        <v>5.9278931865078308E-2</v>
      </c>
      <c r="FO41" s="12">
        <f>IFERROR(AS41*[1]Figure!$C$8+BN41*[1]Figure!$D$8+CI41*[1]Figure!$E$8,0)</f>
        <v>2.0028199719772301E-2</v>
      </c>
      <c r="FP41" s="12">
        <f>IFERROR(AT41*[1]Figure!$C$8+BO41*[1]Figure!$D$8+CJ41*[1]Figure!$E$8,0)</f>
        <v>0.31982789241221066</v>
      </c>
      <c r="FQ41" s="12">
        <f>IFERROR(AU41*[1]Figure!$C$8+BP41*[1]Figure!$D$8+CK41*[1]Figure!$E$8,0)</f>
        <v>2.7219887565595909E-3</v>
      </c>
      <c r="FR41" s="12">
        <f>IFERROR(AV41*[1]Figure!$C$8+BQ41*[1]Figure!$D$8+CL41*[1]Figure!$E$8,0)</f>
        <v>2.5720390486558848E-3</v>
      </c>
      <c r="FS41" s="12">
        <f>IFERROR(AW41*[1]Figure!$C$8+BR41*[1]Figure!$D$8+CM41*[1]Figure!$E$8,0)</f>
        <v>6.6470371636701353E-3</v>
      </c>
      <c r="FT41" s="12">
        <f>IFERROR(AX41*[1]Figure!$C$8+BS41*[1]Figure!$D$8+CN41*[1]Figure!$E$8,0)</f>
        <v>6.31707081428613E-4</v>
      </c>
      <c r="FU41" s="12">
        <f>IFERROR(AY41*[1]Figure!$C$8+BT41*[1]Figure!$D$8+CO41*[1]Figure!$E$8,0)</f>
        <v>1.0021935664596751E-3</v>
      </c>
      <c r="FV41" s="12">
        <f>IFERROR(AZ41*[1]Figure!$C$8+BU41*[1]Figure!$D$8+CP41*[1]Figure!$E$8,0)</f>
        <v>2.1360596605870527E-4</v>
      </c>
      <c r="FW41" s="12">
        <f>IFERROR(BA41*[1]Figure!$C$8+BV41*[1]Figure!$D$8+CQ41*[1]Figure!$E$8,0)</f>
        <v>2.171975205207093E-4</v>
      </c>
      <c r="FX41" s="12">
        <f>IFERROR(BB41*[1]Figure!$C$8+BW41*[1]Figure!$D$8+CR41*[1]Figure!$E$8,0)</f>
        <v>1.5018964376024979E-7</v>
      </c>
      <c r="FY41" s="12">
        <f>IFERROR(BC41*[1]Figure!$C$8+BX41*[1]Figure!$D$8+CS41*[1]Figure!$E$8,0)</f>
        <v>4.0706593359489607E-4</v>
      </c>
      <c r="FZ41" s="12">
        <f>IFERROR(BD41*[1]Figure!$C$8+BY41*[1]Figure!$D$8+CT41*[1]Figure!$E$8,0)</f>
        <v>0.33298689398245063</v>
      </c>
      <c r="GA41" s="12">
        <f>IFERROR(BE41*[1]Figure!$C$8+BZ41*[1]Figure!$D$8+CU41*[1]Figure!$E$8,0)</f>
        <v>-9.3799473847511888E-2</v>
      </c>
      <c r="GC41" s="12">
        <f>IFERROR(CW41*[1]Figure!$F$8+DR41*[1]Figure!$G$8+EM41*[1]Figure!$H$8,0)</f>
        <v>7.0513220047371011E-2</v>
      </c>
      <c r="GD41" s="12">
        <f>IFERROR(CX41*[1]Figure!$F$8+DS41*[1]Figure!$G$8+EN41*[1]Figure!$H$8,0)</f>
        <v>0.86519358208065189</v>
      </c>
      <c r="GE41" s="12">
        <f>IFERROR(CY41*[1]Figure!$F$8+DT41*[1]Figure!$G$8+EO41*[1]Figure!$H$8,0)</f>
        <v>2.033967190962423E-4</v>
      </c>
      <c r="GF41" s="12">
        <f>IFERROR(CZ41*[1]Figure!$F$8+DU41*[1]Figure!$G$8+EP41*[1]Figure!$H$8,0)</f>
        <v>1.6103393115554379E-2</v>
      </c>
      <c r="GG41" s="12">
        <f>IFERROR(DA41*[1]Figure!$F$8+DV41*[1]Figure!$G$8+EQ41*[1]Figure!$H$8,0)</f>
        <v>6.0733094487759147E-3</v>
      </c>
      <c r="GH41" s="12">
        <f>IFERROR(DB41*[1]Figure!$F$8+DW41*[1]Figure!$G$8+ER41*[1]Figure!$H$8,0)</f>
        <v>1.4140934485575772E-4</v>
      </c>
      <c r="GI41" s="12">
        <f>IFERROR(DC41*[1]Figure!$F$8+DX41*[1]Figure!$G$8+ES41*[1]Figure!$H$8,0)</f>
        <v>7.2382920833075265E-2</v>
      </c>
      <c r="GJ41" s="12">
        <f>IFERROR(DD41*[1]Figure!$F$8+DY41*[1]Figure!$G$8+ET41*[1]Figure!$H$8,0)</f>
        <v>2.4455562020666712E-2</v>
      </c>
      <c r="GK41" s="12">
        <f>IFERROR(DE41*[1]Figure!$F$8+DZ41*[1]Figure!$G$8+EU41*[1]Figure!$H$8,0)</f>
        <v>0.39052790406839721</v>
      </c>
      <c r="GL41" s="12">
        <f>IFERROR(DF41*[1]Figure!$F$8+EA41*[1]Figure!$G$8+EV41*[1]Figure!$H$8,0)</f>
        <v>3.3237018697133982E-3</v>
      </c>
      <c r="GM41" s="12">
        <f>IFERROR(DG41*[1]Figure!$F$8+EB41*[1]Figure!$G$8+EW41*[1]Figure!$H$8,0)</f>
        <v>3.1406048149142237E-3</v>
      </c>
      <c r="GN41" s="12">
        <f>IFERROR(DH41*[1]Figure!$F$8+EC41*[1]Figure!$G$8+EX41*[1]Figure!$H$8,0)</f>
        <v>8.1164074596945159E-3</v>
      </c>
      <c r="GO41" s="12">
        <f>IFERROR(DI41*[1]Figure!$F$8+ED41*[1]Figure!$G$8+EY41*[1]Figure!$H$8,0)</f>
        <v>7.7134999275648504E-4</v>
      </c>
      <c r="GP41" s="12">
        <f>IFERROR(DJ41*[1]Figure!$F$8+EE41*[1]Figure!$G$8+EZ41*[1]Figure!$H$8,0)</f>
        <v>1.2237348970048313E-3</v>
      </c>
      <c r="GQ41" s="12">
        <f>IFERROR(DK41*[1]Figure!$F$8+EF41*[1]Figure!$G$8+FA41*[1]Figure!$H$8,0)</f>
        <v>2.6082493803853904E-4</v>
      </c>
      <c r="GR41" s="12">
        <f>IFERROR(DL41*[1]Figure!$F$8+EG41*[1]Figure!$G$8+FB41*[1]Figure!$H$8,0)</f>
        <v>2.652104287029561E-4</v>
      </c>
      <c r="GS41" s="12">
        <f>IFERROR(DM41*[1]Figure!$F$8+EH41*[1]Figure!$G$8+FC41*[1]Figure!$H$8,0)</f>
        <v>1.8339003001925261E-7</v>
      </c>
      <c r="GT41" s="12">
        <f>IFERROR(DN41*[1]Figure!$F$8+EI41*[1]Figure!$G$8+FD41*[1]Figure!$H$8,0)</f>
        <v>4.9705047507104432E-4</v>
      </c>
      <c r="GU41" s="12">
        <f>IFERROR(DO41*[1]Figure!$F$8+EJ41*[1]Figure!$G$8+FE41*[1]Figure!$H$8,0)</f>
        <v>0.40659578752940329</v>
      </c>
      <c r="GV41" s="12">
        <f>IFERROR(DP41*[1]Figure!$F$8+EK41*[1]Figure!$G$8+FF41*[1]Figure!$H$8,0)</f>
        <v>-0.11453445053871331</v>
      </c>
      <c r="GX41" s="12">
        <f>IFERROR(FH41*[1]Figure!$F$10+GC41*[1]Figure!$F$11,0)</f>
        <v>5.8496684946383729E-2</v>
      </c>
      <c r="GY41" s="12">
        <f>IFERROR(FI41*[1]Figure!$F$10+GD41*[1]Figure!$F$11,0)</f>
        <v>0.71775131464148823</v>
      </c>
      <c r="GZ41" s="12">
        <f>IFERROR(FJ41*[1]Figure!$F$10+GE41*[1]Figure!$F$11,0)</f>
        <v>1.687347959447584E-4</v>
      </c>
      <c r="HA41" s="12">
        <f>IFERROR(FK41*[1]Figure!$F$10+GF41*[1]Figure!$F$11,0)</f>
        <v>1.3359127735416337E-2</v>
      </c>
      <c r="HB41" s="12">
        <f>IFERROR(FL41*[1]Figure!$F$10+GG41*[1]Figure!$F$11,0)</f>
        <v>5.0383242910800215E-3</v>
      </c>
      <c r="HC41" s="12">
        <f>IFERROR(FM41*[1]Figure!$F$10+GH41*[1]Figure!$F$11,0)</f>
        <v>1.1731102180477145E-4</v>
      </c>
      <c r="HD41" s="12">
        <f>IFERROR(FN41*[1]Figure!$F$10+GI41*[1]Figure!$F$11,0)</f>
        <v>6.0047760017581331E-2</v>
      </c>
      <c r="HE41" s="12">
        <f>IFERROR(FO41*[1]Figure!$F$10+GJ41*[1]Figure!$F$11,0)</f>
        <v>2.0287958850108204E-2</v>
      </c>
      <c r="HF41" s="12">
        <f>IFERROR(FP41*[1]Figure!$F$10+GK41*[1]Figure!$F$11,0)</f>
        <v>0.32397595446234811</v>
      </c>
      <c r="HG41" s="12">
        <f>IFERROR(FQ41*[1]Figure!$F$10+GL41*[1]Figure!$F$11,0)</f>
        <v>2.7572920510184535E-3</v>
      </c>
      <c r="HH41" s="12">
        <f>IFERROR(FR41*[1]Figure!$F$10+GM41*[1]Figure!$F$11,0)</f>
        <v>2.6053975449669272E-3</v>
      </c>
      <c r="HI41" s="12">
        <f>IFERROR(FS41*[1]Figure!$F$10+GN41*[1]Figure!$F$11,0)</f>
        <v>6.7332470386016708E-3</v>
      </c>
      <c r="HJ41" s="12">
        <f>IFERROR(FT41*[1]Figure!$F$10+GO41*[1]Figure!$F$11,0)</f>
        <v>6.3990011347317237E-4</v>
      </c>
      <c r="HK41" s="12">
        <f>IFERROR(FU41*[1]Figure!$F$10+GP41*[1]Figure!$F$11,0)</f>
        <v>1.0151916857561788E-3</v>
      </c>
      <c r="HL41" s="12">
        <f>IFERROR(FV41*[1]Figure!$F$10+GQ41*[1]Figure!$F$11,0)</f>
        <v>2.1637636483414754E-4</v>
      </c>
      <c r="HM41" s="12">
        <f>IFERROR(FW41*[1]Figure!$F$10+GR41*[1]Figure!$F$11,0)</f>
        <v>2.2001450057038778E-4</v>
      </c>
      <c r="HN41" s="12">
        <f>IFERROR(FX41*[1]Figure!$F$10+GS41*[1]Figure!$F$11,0)</f>
        <v>1.5213755379682224E-7</v>
      </c>
      <c r="HO41" s="12">
        <f>IFERROR(FY41*[1]Figure!$F$10+GT41*[1]Figure!$F$11,0)</f>
        <v>4.1234544420390982E-4</v>
      </c>
      <c r="HP41" s="12">
        <f>IFERROR(FZ41*[1]Figure!$F$10+GU41*[1]Figure!$F$11,0)</f>
        <v>0.33730562393343788</v>
      </c>
      <c r="HQ41" s="12">
        <f>IFERROR(GA41*[1]Figure!$F$10+GV41*[1]Figure!$F$11,0)</f>
        <v>-9.5016022019264998E-2</v>
      </c>
    </row>
    <row r="42" spans="1:225" x14ac:dyDescent="0.2">
      <c r="A42" s="1"/>
      <c r="B42" s="4"/>
      <c r="C42" s="1" t="s">
        <v>74</v>
      </c>
      <c r="D42" s="1" t="s">
        <v>64</v>
      </c>
      <c r="E42" s="2">
        <v>1</v>
      </c>
      <c r="F42" s="1"/>
      <c r="G42" s="1">
        <f>('[1]LIB Maf LCI'!AI85+'[1]LIB Maf LCI'!AI89)*1000</f>
        <v>19.148906818399698</v>
      </c>
      <c r="H42" s="1">
        <f>('[1]LIB Maf LCI'!AJ85+'[1]LIB Maf LCI'!AJ89)*1000</f>
        <v>18.313515818873299</v>
      </c>
      <c r="I42" s="1">
        <f>('[1]LIB Maf LCI'!AK85+'[1]LIB Maf LCI'!AK89)*1000</f>
        <v>20.902535826508327</v>
      </c>
      <c r="J42" s="1">
        <f>('[1]LIB Maf LCI'!AL85+'[1]LIB Maf LCI'!AL89)*1000</f>
        <v>34.154075947040717</v>
      </c>
      <c r="K42" s="1">
        <f>('[1]LIB Maf LCI'!AM85+'[1]LIB Maf LCI'!AM89)*1000</f>
        <v>19.300490997482374</v>
      </c>
      <c r="L42" s="1">
        <f>('[1]LIB Maf LCI'!AN85+'[1]LIB Maf LCI'!AN89)*1000</f>
        <v>18.41875975715336</v>
      </c>
      <c r="M42" s="1" t="s">
        <v>55</v>
      </c>
      <c r="N42" s="1" t="str">
        <f>'[1]Unit factor_selected'!D17</f>
        <v>market for nitrogen, liquid | nitrogen, liquid | Cutoff, U</v>
      </c>
      <c r="O42" s="1">
        <v>1</v>
      </c>
      <c r="P42" s="1" t="s">
        <v>56</v>
      </c>
      <c r="Q42" s="1">
        <f>'[1]Unit factor_selected'!J17</f>
        <v>0.42748962970710103</v>
      </c>
      <c r="R42" s="1">
        <f>'[1]Unit factor_selected'!K17</f>
        <v>6.2329352886204097</v>
      </c>
      <c r="S42" s="1">
        <f>'[1]Unit factor_selected'!L17</f>
        <v>9.6906921039563302E-4</v>
      </c>
      <c r="T42" s="1">
        <f>'[1]Unit factor_selected'!M17</f>
        <v>0.108969280871555</v>
      </c>
      <c r="U42" s="1">
        <f>'[1]Unit factor_selected'!N17</f>
        <v>9.6995200025398499E-3</v>
      </c>
      <c r="V42" s="1">
        <f>'[1]Unit factor_selected'!O17</f>
        <v>1.8332698448837099E-4</v>
      </c>
      <c r="W42" s="1">
        <f>'[1]Unit factor_selected'!P17</f>
        <v>0.43466643961692902</v>
      </c>
      <c r="X42" s="1">
        <f>'[1]Unit factor_selected'!Q17</f>
        <v>1.6793001546750001E-2</v>
      </c>
      <c r="Y42" s="1">
        <f>'[1]Unit factor_selected'!R17</f>
        <v>0.30962764222939199</v>
      </c>
      <c r="Z42" s="1">
        <f>'[1]Unit factor_selected'!S17</f>
        <v>3.7678298753647102E-2</v>
      </c>
      <c r="AA42" s="1">
        <f>'[1]Unit factor_selected'!T17</f>
        <v>1.9137523455461101E-3</v>
      </c>
      <c r="AB42" s="1">
        <f>'[1]Unit factor_selected'!U17</f>
        <v>1.29833090341634E-2</v>
      </c>
      <c r="AC42" s="1">
        <f>'[1]Unit factor_selected'!V17</f>
        <v>1.3138671958194599E-5</v>
      </c>
      <c r="AD42" s="1">
        <f>'[1]Unit factor_selected'!W17</f>
        <v>2.45541548806696E-4</v>
      </c>
      <c r="AE42" s="1">
        <f>'[1]Unit factor_selected'!X17</f>
        <v>9.6726172463522397E-4</v>
      </c>
      <c r="AF42" s="1">
        <f>'[1]Unit factor_selected'!Y17</f>
        <v>9.7493349359476997E-4</v>
      </c>
      <c r="AG42" s="1">
        <f>'[1]Unit factor_selected'!Z17</f>
        <v>1.52820663058338E-7</v>
      </c>
      <c r="AH42" s="1">
        <f>'[1]Unit factor_selected'!AA17</f>
        <v>1.4420926143346401E-3</v>
      </c>
      <c r="AI42" s="1">
        <f>'[1]Unit factor_selected'!AB17</f>
        <v>0.433256371507169</v>
      </c>
      <c r="AJ42" s="1">
        <f>'[1]Unit factor_selected'!AC17</f>
        <v>1.10689445691753E-2</v>
      </c>
      <c r="AK42" s="1"/>
      <c r="AL42" s="1">
        <f t="shared" si="22"/>
        <v>8.1859590850934701E-3</v>
      </c>
      <c r="AM42" s="1">
        <f t="shared" si="22"/>
        <v>0.11935389704690746</v>
      </c>
      <c r="AN42" s="1">
        <f t="shared" si="22"/>
        <v>1.8556616010446151E-5</v>
      </c>
      <c r="AO42" s="1">
        <f t="shared" si="22"/>
        <v>2.0866426054774313E-3</v>
      </c>
      <c r="AP42" s="1">
        <f t="shared" si="22"/>
        <v>1.857352047118396E-4</v>
      </c>
      <c r="AQ42" s="1">
        <f t="shared" si="22"/>
        <v>3.5105113432660233E-6</v>
      </c>
      <c r="AR42" s="1">
        <f t="shared" si="22"/>
        <v>8.3233871493101335E-3</v>
      </c>
      <c r="AS42" s="1">
        <f t="shared" si="22"/>
        <v>3.2156762181995781E-4</v>
      </c>
      <c r="AT42" s="1">
        <f t="shared" si="22"/>
        <v>5.9290308694514267E-3</v>
      </c>
      <c r="AU42" s="1">
        <f t="shared" si="22"/>
        <v>7.2149823190941387E-4</v>
      </c>
      <c r="AV42" s="1">
        <f t="shared" si="22"/>
        <v>3.6646265338356323E-5</v>
      </c>
      <c r="AW42" s="1">
        <f t="shared" si="40"/>
        <v>2.4861617488968195E-4</v>
      </c>
      <c r="AX42" s="1">
        <f t="shared" si="40"/>
        <v>2.5159120504498949E-7</v>
      </c>
      <c r="AY42" s="1">
        <f t="shared" si="40"/>
        <v>4.7018522381449633E-6</v>
      </c>
      <c r="AZ42" s="1">
        <f t="shared" si="40"/>
        <v>1.8522004634044491E-5</v>
      </c>
      <c r="BA42" s="1">
        <f t="shared" si="40"/>
        <v>1.8668910622983132E-5</v>
      </c>
      <c r="BB42" s="1">
        <f t="shared" si="40"/>
        <v>2.9263486368301716E-9</v>
      </c>
      <c r="BC42" s="1">
        <f t="shared" si="40"/>
        <v>2.7614497095396438E-5</v>
      </c>
      <c r="BD42" s="1">
        <f t="shared" si="40"/>
        <v>8.296385886468742E-3</v>
      </c>
      <c r="BE42" s="1">
        <f t="shared" si="40"/>
        <v>2.1195818813316922E-4</v>
      </c>
      <c r="BF42" s="1"/>
      <c r="BG42" s="1">
        <f t="shared" si="23"/>
        <v>7.828838096045284E-3</v>
      </c>
      <c r="BH42" s="1">
        <f t="shared" si="23"/>
        <v>0.11414695900616348</v>
      </c>
      <c r="BI42" s="1">
        <f t="shared" si="23"/>
        <v>1.7747064314163483E-5</v>
      </c>
      <c r="BJ42" s="1">
        <f t="shared" si="23"/>
        <v>1.9956106490124697E-3</v>
      </c>
      <c r="BK42" s="1">
        <f t="shared" si="23"/>
        <v>1.7763231300199151E-4</v>
      </c>
      <c r="BL42" s="1">
        <f t="shared" si="23"/>
        <v>3.3573616304541221E-6</v>
      </c>
      <c r="BM42" s="1">
        <f t="shared" si="23"/>
        <v>7.9602707178579642E-3</v>
      </c>
      <c r="BN42" s="1">
        <f t="shared" si="23"/>
        <v>3.0753889947276992E-4</v>
      </c>
      <c r="BO42" s="1">
        <f t="shared" si="23"/>
        <v>5.6703707239284121E-3</v>
      </c>
      <c r="BP42" s="1">
        <f t="shared" si="23"/>
        <v>6.9002212025315031E-4</v>
      </c>
      <c r="BQ42" s="1">
        <f t="shared" si="23"/>
        <v>3.5047533853564564E-5</v>
      </c>
      <c r="BR42" s="1">
        <f t="shared" si="41"/>
        <v>2.3777003537847201E-4</v>
      </c>
      <c r="BS42" s="1">
        <f t="shared" si="41"/>
        <v>2.4061527674538382E-7</v>
      </c>
      <c r="BT42" s="1">
        <f t="shared" si="41"/>
        <v>4.4967290382620772E-6</v>
      </c>
      <c r="BU42" s="1">
        <f t="shared" si="41"/>
        <v>1.7713962895097842E-5</v>
      </c>
      <c r="BV42" s="1">
        <f t="shared" si="41"/>
        <v>1.7854459957297227E-5</v>
      </c>
      <c r="BW42" s="1">
        <f t="shared" si="41"/>
        <v>2.7986836303695793E-9</v>
      </c>
      <c r="BX42" s="1">
        <f t="shared" si="41"/>
        <v>2.6409785904897781E-5</v>
      </c>
      <c r="BY42" s="1">
        <f t="shared" si="41"/>
        <v>7.9344474132241865E-3</v>
      </c>
      <c r="BZ42" s="1">
        <f t="shared" si="41"/>
        <v>2.0271129146582354E-4</v>
      </c>
      <c r="CA42" s="1"/>
      <c r="CB42" s="1">
        <f t="shared" si="24"/>
        <v>8.9356173004134579E-3</v>
      </c>
      <c r="CC42" s="1">
        <f t="shared" si="24"/>
        <v>0.13028415317469613</v>
      </c>
      <c r="CD42" s="1">
        <f t="shared" si="24"/>
        <v>2.0256003888660855E-5</v>
      </c>
      <c r="CE42" s="1">
        <f t="shared" si="24"/>
        <v>2.2777342974065269E-3</v>
      </c>
      <c r="CF42" s="1">
        <f t="shared" si="24"/>
        <v>2.0274456435302336E-4</v>
      </c>
      <c r="CG42" s="1">
        <f t="shared" si="24"/>
        <v>3.8319988612339106E-6</v>
      </c>
      <c r="CH42" s="1">
        <f t="shared" si="24"/>
        <v>9.0856308266736765E-3</v>
      </c>
      <c r="CI42" s="1">
        <f t="shared" si="24"/>
        <v>3.5101631646555163E-4</v>
      </c>
      <c r="CJ42" s="1">
        <f t="shared" si="24"/>
        <v>6.4720028845771686E-3</v>
      </c>
      <c r="CK42" s="1">
        <f t="shared" si="24"/>
        <v>7.8757198957999264E-4</v>
      </c>
      <c r="CL42" s="1">
        <f t="shared" si="24"/>
        <v>4.0002276965841911E-5</v>
      </c>
      <c r="CM42" s="1">
        <f t="shared" si="42"/>
        <v>2.7138408223322967E-4</v>
      </c>
      <c r="CN42" s="1">
        <f t="shared" si="42"/>
        <v>2.7463156131890294E-7</v>
      </c>
      <c r="CO42" s="1">
        <f t="shared" si="42"/>
        <v>5.1324410208283062E-6</v>
      </c>
      <c r="CP42" s="1">
        <f t="shared" si="42"/>
        <v>2.0218222852798002E-5</v>
      </c>
      <c r="CQ42" s="1">
        <f t="shared" si="42"/>
        <v>2.0378582278327606E-5</v>
      </c>
      <c r="CR42" s="1">
        <f t="shared" si="42"/>
        <v>3.1943393846076678E-9</v>
      </c>
      <c r="CS42" s="1">
        <f t="shared" si="42"/>
        <v>3.0143392536272871E-5</v>
      </c>
      <c r="CT42" s="1">
        <f t="shared" si="42"/>
        <v>9.0561568274916023E-3</v>
      </c>
      <c r="CU42" s="1">
        <f t="shared" si="42"/>
        <v>2.3136901041882147E-4</v>
      </c>
      <c r="CW42" s="12">
        <f t="shared" si="25"/>
        <v>1.4600513279588641E-2</v>
      </c>
      <c r="CX42" s="12">
        <f t="shared" si="25"/>
        <v>0.21288014522053161</v>
      </c>
      <c r="CY42" s="12">
        <f t="shared" si="25"/>
        <v>3.3097663409791232E-5</v>
      </c>
      <c r="CZ42" s="12">
        <f t="shared" si="25"/>
        <v>3.7217450947815006E-3</v>
      </c>
      <c r="DA42" s="12">
        <f t="shared" si="25"/>
        <v>3.3127814281658658E-4</v>
      </c>
      <c r="DB42" s="12">
        <f t="shared" si="25"/>
        <v>6.2613637513577785E-6</v>
      </c>
      <c r="DC42" s="12">
        <f t="shared" si="25"/>
        <v>1.484563059030638E-2</v>
      </c>
      <c r="DD42" s="12">
        <f t="shared" si="25"/>
        <v>5.7354945020647173E-4</v>
      </c>
      <c r="DE42" s="12">
        <f t="shared" si="25"/>
        <v>1.0575046008005805E-2</v>
      </c>
      <c r="DF42" s="12">
        <f t="shared" si="25"/>
        <v>1.2868674771873527E-3</v>
      </c>
      <c r="DG42" s="12">
        <f t="shared" si="25"/>
        <v>6.5362442953609151E-5</v>
      </c>
      <c r="DH42" s="12">
        <f t="shared" si="43"/>
        <v>4.434329227967166E-4</v>
      </c>
      <c r="DI42" s="12">
        <f t="shared" si="43"/>
        <v>4.4873919990343252E-7</v>
      </c>
      <c r="DJ42" s="12">
        <f t="shared" si="43"/>
        <v>8.3862447060978997E-6</v>
      </c>
      <c r="DK42" s="12">
        <f t="shared" si="43"/>
        <v>3.3035930403857024E-5</v>
      </c>
      <c r="DL42" s="12">
        <f t="shared" si="43"/>
        <v>3.3297952583549506E-5</v>
      </c>
      <c r="DM42" s="12">
        <f t="shared" si="43"/>
        <v>5.219448532371596E-9</v>
      </c>
      <c r="DN42" s="12">
        <f t="shared" si="43"/>
        <v>4.9253340672651795E-5</v>
      </c>
      <c r="DO42" s="12">
        <f t="shared" si="43"/>
        <v>1.4797471016995137E-2</v>
      </c>
      <c r="DP42" s="12">
        <f t="shared" si="43"/>
        <v>3.7804957346919708E-4</v>
      </c>
      <c r="DR42" s="12">
        <f t="shared" si="26"/>
        <v>8.2507597496789768E-3</v>
      </c>
      <c r="DS42" s="12">
        <f t="shared" si="26"/>
        <v>0.12029871142590842</v>
      </c>
      <c r="DT42" s="12">
        <f t="shared" si="26"/>
        <v>1.8703511571178269E-5</v>
      </c>
      <c r="DU42" s="12">
        <f t="shared" si="26"/>
        <v>2.1031606244635757E-3</v>
      </c>
      <c r="DV42" s="12">
        <f t="shared" si="26"/>
        <v>1.872054984889206E-4</v>
      </c>
      <c r="DW42" s="12">
        <f t="shared" si="26"/>
        <v>3.5383008137133952E-6</v>
      </c>
      <c r="DX42" s="12">
        <f t="shared" si="26"/>
        <v>8.3892757047342552E-3</v>
      </c>
      <c r="DY42" s="12">
        <f t="shared" si="26"/>
        <v>3.2411317517375599E-4</v>
      </c>
      <c r="DZ42" s="12">
        <f t="shared" si="26"/>
        <v>5.9759655214200735E-3</v>
      </c>
      <c r="EA42" s="12">
        <f t="shared" si="26"/>
        <v>7.2720966589521726E-4</v>
      </c>
      <c r="EB42" s="12">
        <f t="shared" si="26"/>
        <v>3.6936359916623476E-5</v>
      </c>
      <c r="EC42" s="12">
        <f t="shared" si="44"/>
        <v>2.5058423913140227E-4</v>
      </c>
      <c r="ED42" s="12">
        <f t="shared" si="44"/>
        <v>2.5358281984800897E-7</v>
      </c>
      <c r="EE42" s="12">
        <f t="shared" si="44"/>
        <v>4.7390724522515151E-6</v>
      </c>
      <c r="EF42" s="12">
        <f t="shared" si="44"/>
        <v>1.8668626208531415E-5</v>
      </c>
      <c r="EG42" s="12">
        <f t="shared" si="44"/>
        <v>1.8816695116269897E-5</v>
      </c>
      <c r="EH42" s="12">
        <f t="shared" si="44"/>
        <v>2.94951383158674E-9</v>
      </c>
      <c r="EI42" s="12">
        <f t="shared" si="44"/>
        <v>2.7833095520501542E-5</v>
      </c>
      <c r="EJ42" s="12">
        <f t="shared" si="44"/>
        <v>8.3620606978759941E-3</v>
      </c>
      <c r="EK42" s="12">
        <f t="shared" si="44"/>
        <v>2.1363606500899928E-4</v>
      </c>
      <c r="EM42" s="12">
        <f t="shared" si="27"/>
        <v>7.8738287882495449E-3</v>
      </c>
      <c r="EN42" s="12">
        <f t="shared" si="27"/>
        <v>0.11480293766298266</v>
      </c>
      <c r="EO42" s="12">
        <f t="shared" si="27"/>
        <v>1.7849052974331469E-5</v>
      </c>
      <c r="EP42" s="12">
        <f t="shared" si="27"/>
        <v>2.0070790052829387E-3</v>
      </c>
      <c r="EQ42" s="12">
        <f t="shared" si="27"/>
        <v>1.7865312868648505E-4</v>
      </c>
      <c r="ER42" s="12">
        <f t="shared" si="27"/>
        <v>3.3766556842946861E-6</v>
      </c>
      <c r="ES42" s="12">
        <f t="shared" si="27"/>
        <v>8.0060167258014237E-3</v>
      </c>
      <c r="ET42" s="12">
        <f t="shared" si="27"/>
        <v>3.0930626109109305E-4</v>
      </c>
      <c r="EU42" s="12">
        <f t="shared" si="27"/>
        <v>5.7029571563970037E-3</v>
      </c>
      <c r="EV42" s="12">
        <f t="shared" si="27"/>
        <v>6.9398753280167688E-4</v>
      </c>
      <c r="EW42" s="12">
        <f t="shared" si="27"/>
        <v>3.5248944687302545E-5</v>
      </c>
      <c r="EX42" s="12">
        <f t="shared" si="45"/>
        <v>2.3913644995313449E-4</v>
      </c>
      <c r="EY42" s="12">
        <f t="shared" si="45"/>
        <v>2.4199804232603401E-7</v>
      </c>
      <c r="EZ42" s="12">
        <f t="shared" si="45"/>
        <v>4.5225707978698803E-6</v>
      </c>
      <c r="FA42" s="12">
        <f t="shared" si="45"/>
        <v>1.781576132834602E-5</v>
      </c>
      <c r="FB42" s="12">
        <f t="shared" si="45"/>
        <v>1.7957065797724282E-5</v>
      </c>
      <c r="FC42" s="12">
        <f t="shared" si="45"/>
        <v>2.814767078800409E-9</v>
      </c>
      <c r="FD42" s="12">
        <f t="shared" si="45"/>
        <v>2.6561557410994951E-5</v>
      </c>
      <c r="FE42" s="12">
        <f t="shared" si="45"/>
        <v>7.9800450200465303E-3</v>
      </c>
      <c r="FF42" s="12">
        <f t="shared" si="45"/>
        <v>2.0387623078488726E-4</v>
      </c>
      <c r="FH42" s="12">
        <f>IFERROR(AL42*[1]Figure!$C$8+BG42*[1]Figure!$D$8+CB42*[1]Figure!$E$8,0)</f>
        <v>7.9083640218036017E-3</v>
      </c>
      <c r="FI42" s="12">
        <f>IFERROR(AM42*[1]Figure!$C$8+BH42*[1]Figure!$D$8+CC42*[1]Figure!$E$8,0)</f>
        <v>0.11530647239449725</v>
      </c>
      <c r="FJ42" s="12">
        <f>IFERROR(AN42*[1]Figure!$C$8+BI42*[1]Figure!$D$8+CD42*[1]Figure!$E$8,0)</f>
        <v>1.7927340327252727E-5</v>
      </c>
      <c r="FK42" s="12">
        <f>IFERROR(AO42*[1]Figure!$C$8+BJ42*[1]Figure!$D$8+CE42*[1]Figure!$E$8,0)</f>
        <v>2.0158822119658586E-3</v>
      </c>
      <c r="FL42" s="12">
        <f>IFERROR(AP42*[1]Figure!$C$8+BK42*[1]Figure!$D$8+CF42*[1]Figure!$E$8,0)</f>
        <v>1.7943671538747579E-4</v>
      </c>
      <c r="FM42" s="12">
        <f>IFERROR(AQ42*[1]Figure!$C$8+BL42*[1]Figure!$D$8+CG42*[1]Figure!$E$8,0)</f>
        <v>3.3914659622198009E-6</v>
      </c>
      <c r="FN42" s="12">
        <f>IFERROR(AR42*[1]Figure!$C$8+BM42*[1]Figure!$D$8+CH42*[1]Figure!$E$8,0)</f>
        <v>8.0411317460665141E-3</v>
      </c>
      <c r="FO42" s="12">
        <f>IFERROR(AS42*[1]Figure!$C$8+BN42*[1]Figure!$D$8+CI42*[1]Figure!$E$8,0)</f>
        <v>3.1066290272679313E-4</v>
      </c>
      <c r="FP42" s="12">
        <f>IFERROR(AT42*[1]Figure!$C$8+BO42*[1]Figure!$D$8+CJ42*[1]Figure!$E$8,0)</f>
        <v>5.7279707759004999E-3</v>
      </c>
      <c r="FQ42" s="12">
        <f>IFERROR(AU42*[1]Figure!$C$8+BP42*[1]Figure!$D$8+CK42*[1]Figure!$E$8,0)</f>
        <v>6.9703141680950236E-4</v>
      </c>
      <c r="FR42" s="12">
        <f>IFERROR(AV42*[1]Figure!$C$8+BQ42*[1]Figure!$D$8+CL42*[1]Figure!$E$8,0)</f>
        <v>3.540354933645706E-5</v>
      </c>
      <c r="FS42" s="12">
        <f>IFERROR(AW42*[1]Figure!$C$8+BR42*[1]Figure!$D$8+CM42*[1]Figure!$E$8,0)</f>
        <v>2.4018532126752527E-4</v>
      </c>
      <c r="FT42" s="12">
        <f>IFERROR(AX42*[1]Figure!$C$8+BS42*[1]Figure!$D$8+CN42*[1]Figure!$E$8,0)</f>
        <v>2.4305946481007713E-7</v>
      </c>
      <c r="FU42" s="12">
        <f>IFERROR(AY42*[1]Figure!$C$8+BT42*[1]Figure!$D$8+CO42*[1]Figure!$E$8,0)</f>
        <v>4.5424071497857708E-6</v>
      </c>
      <c r="FV42" s="12">
        <f>IFERROR(AZ42*[1]Figure!$C$8+BU42*[1]Figure!$D$8+CP42*[1]Figure!$E$8,0)</f>
        <v>1.7893902661484472E-5</v>
      </c>
      <c r="FW42" s="12">
        <f>IFERROR(BA42*[1]Figure!$C$8+BV42*[1]Figure!$D$8+CQ42*[1]Figure!$E$8,0)</f>
        <v>1.803582690340078E-5</v>
      </c>
      <c r="FX42" s="12">
        <f>IFERROR(BB42*[1]Figure!$C$8+BW42*[1]Figure!$D$8+CR42*[1]Figure!$E$8,0)</f>
        <v>2.8271128690227857E-9</v>
      </c>
      <c r="FY42" s="12">
        <f>IFERROR(BC42*[1]Figure!$C$8+BX42*[1]Figure!$D$8+CS42*[1]Figure!$E$8,0)</f>
        <v>2.6678058494955161E-5</v>
      </c>
      <c r="FZ42" s="12">
        <f>IFERROR(BD42*[1]Figure!$C$8+BY42*[1]Figure!$D$8+CT42*[1]Figure!$E$8,0)</f>
        <v>8.0150461263635061E-3</v>
      </c>
      <c r="GA42" s="12">
        <f>IFERROR(BE42*[1]Figure!$C$8+BZ42*[1]Figure!$D$8+CU42*[1]Figure!$E$8,0)</f>
        <v>2.0477044799936165E-4</v>
      </c>
      <c r="GC42" s="12">
        <f>IFERROR(CW42*[1]Figure!$F$8+DR42*[1]Figure!$G$8+EM42*[1]Figure!$H$8,0)</f>
        <v>9.6565587283561367E-3</v>
      </c>
      <c r="GD42" s="12">
        <f>IFERROR(CX42*[1]Figure!$F$8+DS42*[1]Figure!$G$8+EN42*[1]Figure!$H$8,0)</f>
        <v>0.14079570937392169</v>
      </c>
      <c r="GE42" s="12">
        <f>IFERROR(CY42*[1]Figure!$F$8+DT42*[1]Figure!$G$8+EO42*[1]Figure!$H$8,0)</f>
        <v>2.1890294153892771E-5</v>
      </c>
      <c r="GF42" s="12">
        <f>IFERROR(CZ42*[1]Figure!$F$8+DU42*[1]Figure!$G$8+EP42*[1]Figure!$H$8,0)</f>
        <v>2.4615059341764113E-3</v>
      </c>
      <c r="GG42" s="12">
        <f>IFERROR(DA42*[1]Figure!$F$8+DV42*[1]Figure!$G$8+EQ42*[1]Figure!$H$8,0)</f>
        <v>2.1910235484675028E-4</v>
      </c>
      <c r="GH42" s="12">
        <f>IFERROR(DB42*[1]Figure!$F$8+DW42*[1]Figure!$G$8+ER42*[1]Figure!$H$8,0)</f>
        <v>4.1411713154710542E-6</v>
      </c>
      <c r="GI42" s="12">
        <f>IFERROR(DC42*[1]Figure!$F$8+DX42*[1]Figure!$G$8+ES42*[1]Figure!$H$8,0)</f>
        <v>9.8186756115750031E-3</v>
      </c>
      <c r="GJ42" s="12">
        <f>IFERROR(DD42*[1]Figure!$F$8+DY42*[1]Figure!$G$8+ET42*[1]Figure!$H$8,0)</f>
        <v>3.7933693449516953E-4</v>
      </c>
      <c r="GK42" s="12">
        <f>IFERROR(DE42*[1]Figure!$F$8+DZ42*[1]Figure!$G$8+EU42*[1]Figure!$H$8,0)</f>
        <v>6.994175538618687E-3</v>
      </c>
      <c r="GL42" s="12">
        <f>IFERROR(DF42*[1]Figure!$F$8+EA42*[1]Figure!$G$8+EV42*[1]Figure!$H$8,0)</f>
        <v>8.5111469241588779E-4</v>
      </c>
      <c r="GM42" s="12">
        <f>IFERROR(DG42*[1]Figure!$F$8+EB42*[1]Figure!$G$8+EW42*[1]Figure!$H$8,0)</f>
        <v>4.3229731511749804E-5</v>
      </c>
      <c r="GN42" s="12">
        <f>IFERROR(DH42*[1]Figure!$F$8+EC42*[1]Figure!$G$8+EX42*[1]Figure!$H$8,0)</f>
        <v>2.9327983058371972E-4</v>
      </c>
      <c r="GO42" s="12">
        <f>IFERROR(DI42*[1]Figure!$F$8+ED42*[1]Figure!$G$8+EY42*[1]Figure!$H$8,0)</f>
        <v>2.9678932203300779E-7</v>
      </c>
      <c r="GP42" s="12">
        <f>IFERROR(DJ42*[1]Figure!$F$8+EE42*[1]Figure!$G$8+EZ42*[1]Figure!$H$8,0)</f>
        <v>5.5465354514633704E-6</v>
      </c>
      <c r="GQ42" s="12">
        <f>IFERROR(DK42*[1]Figure!$F$8+EF42*[1]Figure!$G$8+FA42*[1]Figure!$H$8,0)</f>
        <v>2.184946487714981E-5</v>
      </c>
      <c r="GR42" s="12">
        <f>IFERROR(DL42*[1]Figure!$F$8+EG42*[1]Figure!$G$8+FB42*[1]Figure!$H$8,0)</f>
        <v>2.202276238511274E-5</v>
      </c>
      <c r="GS42" s="12">
        <f>IFERROR(DM42*[1]Figure!$F$8+EH42*[1]Figure!$G$8+FC42*[1]Figure!$H$8,0)</f>
        <v>3.4520643430351102E-9</v>
      </c>
      <c r="GT42" s="12">
        <f>IFERROR(DN42*[1]Figure!$F$8+EI42*[1]Figure!$G$8+FD42*[1]Figure!$H$8,0)</f>
        <v>3.2575414827237785E-5</v>
      </c>
      <c r="GU42" s="12">
        <f>IFERROR(DO42*[1]Figure!$F$8+EJ42*[1]Figure!$G$8+FE42*[1]Figure!$H$8,0)</f>
        <v>9.7868235979432106E-3</v>
      </c>
      <c r="GV42" s="12">
        <f>IFERROR(DP42*[1]Figure!$F$8+EK42*[1]Figure!$G$8+FF42*[1]Figure!$H$8,0)</f>
        <v>2.5003627191236283E-4</v>
      </c>
      <c r="GX42" s="12">
        <f>IFERROR(FH42*[1]Figure!$F$10+GC42*[1]Figure!$F$11,0)</f>
        <v>8.0109328891719168E-3</v>
      </c>
      <c r="GY42" s="12">
        <f>IFERROR(FI42*[1]Figure!$F$10+GD42*[1]Figure!$F$11,0)</f>
        <v>0.11680195922857982</v>
      </c>
      <c r="GZ42" s="12">
        <f>IFERROR(FJ42*[1]Figure!$F$10+GE42*[1]Figure!$F$11,0)</f>
        <v>1.8159852005676107E-5</v>
      </c>
      <c r="HA42" s="12">
        <f>IFERROR(FK42*[1]Figure!$F$10+GF42*[1]Figure!$F$11,0)</f>
        <v>2.0420275379345685E-3</v>
      </c>
      <c r="HB42" s="12">
        <f>IFERROR(FL42*[1]Figure!$F$10+GG42*[1]Figure!$F$11,0)</f>
        <v>1.8176395027586005E-4</v>
      </c>
      <c r="HC42" s="12">
        <f>IFERROR(FM42*[1]Figure!$F$10+GH42*[1]Figure!$F$11,0)</f>
        <v>3.4354521547501424E-6</v>
      </c>
      <c r="HD42" s="12">
        <f>IFERROR(FN42*[1]Figure!$F$10+GI42*[1]Figure!$F$11,0)</f>
        <v>8.1454225669340824E-3</v>
      </c>
      <c r="HE42" s="12">
        <f>IFERROR(FO42*[1]Figure!$F$10+GJ42*[1]Figure!$F$11,0)</f>
        <v>3.1469209789006453E-4</v>
      </c>
      <c r="HF42" s="12">
        <f>IFERROR(FP42*[1]Figure!$F$10+GK42*[1]Figure!$F$11,0)</f>
        <v>5.8022606635666643E-3</v>
      </c>
      <c r="HG42" s="12">
        <f>IFERROR(FQ42*[1]Figure!$F$10+GL42*[1]Figure!$F$11,0)</f>
        <v>7.0607168389194477E-4</v>
      </c>
      <c r="HH42" s="12">
        <f>IFERROR(FR42*[1]Figure!$F$10+GM42*[1]Figure!$F$11,0)</f>
        <v>3.5862721669223617E-5</v>
      </c>
      <c r="HI42" s="12">
        <f>IFERROR(FS42*[1]Figure!$F$10+GN42*[1]Figure!$F$11,0)</f>
        <v>2.4330044549460741E-4</v>
      </c>
      <c r="HJ42" s="12">
        <f>IFERROR(FT42*[1]Figure!$F$10+GO42*[1]Figure!$F$11,0)</f>
        <v>2.4621186572889988E-7</v>
      </c>
      <c r="HK42" s="12">
        <f>IFERROR(FU42*[1]Figure!$F$10+GP42*[1]Figure!$F$11,0)</f>
        <v>4.6013206690920062E-6</v>
      </c>
      <c r="HL42" s="12">
        <f>IFERROR(FV42*[1]Figure!$F$10+GQ42*[1]Figure!$F$11,0)</f>
        <v>1.8125980664435172E-5</v>
      </c>
      <c r="HM42" s="12">
        <f>IFERROR(FW42*[1]Figure!$F$10+GR42*[1]Figure!$F$11,0)</f>
        <v>1.8269745616858146E-5</v>
      </c>
      <c r="HN42" s="12">
        <f>IFERROR(FX42*[1]Figure!$F$10+GS42*[1]Figure!$F$11,0)</f>
        <v>2.8637795884730526E-9</v>
      </c>
      <c r="HO42" s="12">
        <f>IFERROR(FY42*[1]Figure!$F$10+GT42*[1]Figure!$F$11,0)</f>
        <v>2.7024064095591279E-5</v>
      </c>
      <c r="HP42" s="12">
        <f>IFERROR(FZ42*[1]Figure!$F$10+GU42*[1]Figure!$F$11,0)</f>
        <v>8.1189986253657476E-3</v>
      </c>
      <c r="HQ42" s="12">
        <f>IFERROR(GA42*[1]Figure!$F$10+GV42*[1]Figure!$F$11,0)</f>
        <v>2.0742625302602597E-4</v>
      </c>
    </row>
    <row r="43" spans="1:225" x14ac:dyDescent="0.2">
      <c r="A43" s="1"/>
      <c r="B43" s="4"/>
      <c r="C43" s="1" t="s">
        <v>75</v>
      </c>
      <c r="D43" s="1" t="s">
        <v>64</v>
      </c>
      <c r="E43" s="2">
        <v>1</v>
      </c>
      <c r="F43" s="1"/>
      <c r="G43" s="1">
        <f>('[1]LIB Maf LCI'!AI86+'[1]LIB Maf LCI'!AI90)*1000</f>
        <v>1991.4863091135685</v>
      </c>
      <c r="H43" s="1">
        <f>('[1]LIB Maf LCI'!AJ86+'[1]LIB Maf LCI'!AJ90)*1000</f>
        <v>1904.6056451628237</v>
      </c>
      <c r="I43" s="1">
        <f>('[1]LIB Maf LCI'!AK86+'[1]LIB Maf LCI'!AK90)*1000</f>
        <v>2173.8637259568659</v>
      </c>
      <c r="J43" s="1">
        <f>('[1]LIB Maf LCI'!AL86+'[1]LIB Maf LCI'!AL90)*1000</f>
        <v>3552.0238984922353</v>
      </c>
      <c r="K43" s="1">
        <f>('[1]LIB Maf LCI'!AM86+'[1]LIB Maf LCI'!AM90)*1000</f>
        <v>2007.251063738167</v>
      </c>
      <c r="L43" s="1">
        <f>('[1]LIB Maf LCI'!AN86+'[1]LIB Maf LCI'!AN90)*1000</f>
        <v>1915.5510147439497</v>
      </c>
      <c r="M43" s="1" t="s">
        <v>55</v>
      </c>
      <c r="N43" s="1" t="str">
        <f>'[1]Unit factor_selected'!D18</f>
        <v>market for steam, in chemical industry | steam, in chemical industry | Cutoff, U</v>
      </c>
      <c r="O43" s="1">
        <v>1</v>
      </c>
      <c r="P43" s="1" t="s">
        <v>56</v>
      </c>
      <c r="Q43" s="1">
        <f>'[1]Unit factor_selected'!J18</f>
        <v>0.33323651916325298</v>
      </c>
      <c r="R43" s="1">
        <f>'[1]Unit factor_selected'!K18</f>
        <v>4.62012047945358</v>
      </c>
      <c r="S43" s="1">
        <f>'[1]Unit factor_selected'!L18</f>
        <v>3.2444171257763001E-4</v>
      </c>
      <c r="T43" s="1">
        <f>'[1]Unit factor_selected'!M18</f>
        <v>9.8987790845884799E-2</v>
      </c>
      <c r="U43" s="1">
        <f>'[1]Unit factor_selected'!N18</f>
        <v>2.1815598820046898E-3</v>
      </c>
      <c r="V43" s="1">
        <f>'[1]Unit factor_selected'!O18</f>
        <v>3.8726908500411702E-5</v>
      </c>
      <c r="W43" s="1">
        <f>'[1]Unit factor_selected'!P18</f>
        <v>0.33715126836354598</v>
      </c>
      <c r="X43" s="1">
        <f>'[1]Unit factor_selected'!Q18</f>
        <v>4.3574727938661397E-3</v>
      </c>
      <c r="Y43" s="1">
        <f>'[1]Unit factor_selected'!R18</f>
        <v>0.103739488677668</v>
      </c>
      <c r="Z43" s="1">
        <f>'[1]Unit factor_selected'!S18</f>
        <v>3.1224958805002199E-3</v>
      </c>
      <c r="AA43" s="1">
        <f>'[1]Unit factor_selected'!T18</f>
        <v>3.9492908983761199E-4</v>
      </c>
      <c r="AB43" s="1">
        <f>'[1]Unit factor_selected'!U18</f>
        <v>3.54828366344469E-3</v>
      </c>
      <c r="AC43" s="1">
        <f>'[1]Unit factor_selected'!V18</f>
        <v>2.77407977509435E-6</v>
      </c>
      <c r="AD43" s="1">
        <f>'[1]Unit factor_selected'!W18</f>
        <v>8.0690052713555893E-5</v>
      </c>
      <c r="AE43" s="1">
        <f>'[1]Unit factor_selected'!X18</f>
        <v>4.3905714441412499E-4</v>
      </c>
      <c r="AF43" s="1">
        <f>'[1]Unit factor_selected'!Y18</f>
        <v>4.4981740156765801E-4</v>
      </c>
      <c r="AG43" s="1">
        <f>'[1]Unit factor_selected'!Z18</f>
        <v>6.3138420079125895E-8</v>
      </c>
      <c r="AH43" s="1">
        <f>'[1]Unit factor_selected'!AA18</f>
        <v>8.6862375084263905E-4</v>
      </c>
      <c r="AI43" s="1">
        <f>'[1]Unit factor_selected'!AB18</f>
        <v>1.16515045615961</v>
      </c>
      <c r="AJ43" s="1">
        <f>'[1]Unit factor_selected'!AC18</f>
        <v>4.2192635065266699E-4</v>
      </c>
      <c r="AK43" s="1"/>
      <c r="AL43" s="1">
        <f t="shared" si="22"/>
        <v>0.6636359656102796</v>
      </c>
      <c r="AM43" s="1">
        <f t="shared" si="22"/>
        <v>9.2009066812870195</v>
      </c>
      <c r="AN43" s="1">
        <f t="shared" si="22"/>
        <v>6.4612122870370955E-4</v>
      </c>
      <c r="AO43" s="1">
        <f t="shared" si="22"/>
        <v>0.19713283023897699</v>
      </c>
      <c r="AP43" s="1">
        <f t="shared" si="22"/>
        <v>4.3445466375237511E-3</v>
      </c>
      <c r="AQ43" s="1">
        <f t="shared" si="22"/>
        <v>7.7124108072863784E-5</v>
      </c>
      <c r="AR43" s="1">
        <f t="shared" si="22"/>
        <v>0.67143213504627641</v>
      </c>
      <c r="AS43" s="1">
        <f t="shared" si="22"/>
        <v>8.6778474113192675E-3</v>
      </c>
      <c r="AT43" s="1">
        <f t="shared" si="22"/>
        <v>0.20659577141601784</v>
      </c>
      <c r="AU43" s="1">
        <f t="shared" si="22"/>
        <v>6.2184077962797049E-3</v>
      </c>
      <c r="AV43" s="1">
        <f t="shared" si="22"/>
        <v>7.8649587548228672E-4</v>
      </c>
      <c r="AW43" s="1">
        <f t="shared" si="40"/>
        <v>7.0663583366014368E-3</v>
      </c>
      <c r="AX43" s="1">
        <f t="shared" si="40"/>
        <v>5.5245418924892447E-6</v>
      </c>
      <c r="AY43" s="1">
        <f t="shared" si="40"/>
        <v>1.6069313526069869E-4</v>
      </c>
      <c r="AZ43" s="1">
        <f t="shared" si="40"/>
        <v>8.7437629201922874E-4</v>
      </c>
      <c r="BA43" s="1">
        <f t="shared" si="40"/>
        <v>8.9580519682303113E-4</v>
      </c>
      <c r="BB43" s="1">
        <f t="shared" si="40"/>
        <v>1.2573929916664046E-7</v>
      </c>
      <c r="BC43" s="1">
        <f t="shared" si="40"/>
        <v>1.7298523075739911E-3</v>
      </c>
      <c r="BD43" s="1">
        <f t="shared" si="40"/>
        <v>2.3203811814992923</v>
      </c>
      <c r="BE43" s="1">
        <f t="shared" si="40"/>
        <v>8.4026055077903697E-4</v>
      </c>
      <c r="BF43" s="1"/>
      <c r="BG43" s="1">
        <f t="shared" si="23"/>
        <v>0.63468415557274105</v>
      </c>
      <c r="BH43" s="1">
        <f t="shared" si="23"/>
        <v>8.7995075464996599</v>
      </c>
      <c r="BI43" s="1">
        <f t="shared" si="23"/>
        <v>6.1793351730164844E-4</v>
      </c>
      <c r="BJ43" s="1">
        <f t="shared" si="23"/>
        <v>0.18853270524726906</v>
      </c>
      <c r="BK43" s="1">
        <f t="shared" si="23"/>
        <v>4.1550112665268753E-3</v>
      </c>
      <c r="BL43" s="1">
        <f t="shared" si="23"/>
        <v>7.3759488549588273E-5</v>
      </c>
      <c r="BM43" s="1">
        <f t="shared" si="23"/>
        <v>0.6421402089990158</v>
      </c>
      <c r="BN43" s="1">
        <f t="shared" si="23"/>
        <v>8.2992672818408709E-3</v>
      </c>
      <c r="BO43" s="1">
        <f t="shared" si="23"/>
        <v>0.19758281576179129</v>
      </c>
      <c r="BP43" s="1">
        <f t="shared" si="23"/>
        <v>5.9471232809983803E-3</v>
      </c>
      <c r="BQ43" s="1">
        <f t="shared" si="23"/>
        <v>7.5218417394373174E-4</v>
      </c>
      <c r="BR43" s="1">
        <f t="shared" si="41"/>
        <v>6.7580810960357817E-3</v>
      </c>
      <c r="BS43" s="1">
        <f t="shared" si="41"/>
        <v>5.2835279997767156E-6</v>
      </c>
      <c r="BT43" s="1">
        <f t="shared" si="41"/>
        <v>1.5368272990672437E-4</v>
      </c>
      <c r="BU43" s="1">
        <f t="shared" si="41"/>
        <v>8.3623071580021162E-4</v>
      </c>
      <c r="BV43" s="1">
        <f t="shared" si="41"/>
        <v>8.5672476231823426E-4</v>
      </c>
      <c r="BW43" s="1">
        <f t="shared" si="41"/>
        <v>1.2025379130936496E-7</v>
      </c>
      <c r="BX43" s="1">
        <f t="shared" si="41"/>
        <v>1.6543856993773965E-3</v>
      </c>
      <c r="BY43" s="1">
        <f t="shared" si="41"/>
        <v>2.2191521362656323</v>
      </c>
      <c r="BZ43" s="1">
        <f t="shared" si="41"/>
        <v>8.0360330929601855E-4</v>
      </c>
      <c r="CA43" s="1"/>
      <c r="CB43" s="1">
        <f t="shared" si="24"/>
        <v>0.72441078117312574</v>
      </c>
      <c r="CC43" s="1">
        <f t="shared" si="24"/>
        <v>10.043512319834582</v>
      </c>
      <c r="CD43" s="1">
        <f t="shared" si="24"/>
        <v>7.052920701598334E-4</v>
      </c>
      <c r="CE43" s="1">
        <f t="shared" si="24"/>
        <v>0.2151859678324741</v>
      </c>
      <c r="CF43" s="1">
        <f t="shared" si="24"/>
        <v>4.7424138934927364E-3</v>
      </c>
      <c r="CG43" s="1">
        <f t="shared" si="24"/>
        <v>8.4187021607495617E-5</v>
      </c>
      <c r="CH43" s="1">
        <f t="shared" si="24"/>
        <v>0.73292091245586133</v>
      </c>
      <c r="CI43" s="1">
        <f t="shared" si="24"/>
        <v>9.4725520434295208E-3</v>
      </c>
      <c r="CJ43" s="1">
        <f t="shared" si="24"/>
        <v>0.22551551138569548</v>
      </c>
      <c r="CK43" s="1">
        <f t="shared" si="24"/>
        <v>6.7878805290691735E-3</v>
      </c>
      <c r="CL43" s="1">
        <f t="shared" si="24"/>
        <v>8.5852202272314511E-4</v>
      </c>
      <c r="CM43" s="1">
        <f t="shared" si="42"/>
        <v>7.7134851453677525E-3</v>
      </c>
      <c r="CN43" s="1">
        <f t="shared" si="42"/>
        <v>6.0304713959881891E-6</v>
      </c>
      <c r="CO43" s="1">
        <f t="shared" si="42"/>
        <v>1.7540917863954656E-4</v>
      </c>
      <c r="CP43" s="1">
        <f t="shared" si="42"/>
        <v>9.5445039986407157E-4</v>
      </c>
      <c r="CQ43" s="1">
        <f t="shared" si="42"/>
        <v>9.7784173257210488E-4</v>
      </c>
      <c r="CR43" s="1">
        <f t="shared" si="42"/>
        <v>1.3725432112423842E-7</v>
      </c>
      <c r="CS43" s="1">
        <f t="shared" si="42"/>
        <v>1.8882696634614077E-3</v>
      </c>
      <c r="CT43" s="1">
        <f t="shared" si="42"/>
        <v>2.532878311927472</v>
      </c>
      <c r="CU43" s="1">
        <f t="shared" si="42"/>
        <v>9.1721038870918984E-4</v>
      </c>
      <c r="CW43" s="12">
        <f t="shared" si="25"/>
        <v>1.1836640799182403</v>
      </c>
      <c r="CX43" s="12">
        <f t="shared" si="25"/>
        <v>16.410778356932521</v>
      </c>
      <c r="CY43" s="12">
        <f t="shared" si="25"/>
        <v>1.1524247167434907E-3</v>
      </c>
      <c r="CZ43" s="12">
        <f t="shared" si="25"/>
        <v>0.35160699874353374</v>
      </c>
      <c r="DA43" s="12">
        <f t="shared" si="25"/>
        <v>7.748952836872559E-3</v>
      </c>
      <c r="DB43" s="12">
        <f t="shared" si="25"/>
        <v>1.3755890450818447E-4</v>
      </c>
      <c r="DC43" s="12">
        <f t="shared" si="25"/>
        <v>1.1975693626342845</v>
      </c>
      <c r="DD43" s="12">
        <f t="shared" si="25"/>
        <v>1.5477847500842259E-2</v>
      </c>
      <c r="DE43" s="12">
        <f t="shared" si="25"/>
        <v>0.36848514300044138</v>
      </c>
      <c r="DF43" s="12">
        <f t="shared" si="25"/>
        <v>1.1091179990480336E-2</v>
      </c>
      <c r="DG43" s="12">
        <f t="shared" si="25"/>
        <v>1.4027975653129849E-3</v>
      </c>
      <c r="DH43" s="12">
        <f t="shared" si="43"/>
        <v>1.2603588371185118E-2</v>
      </c>
      <c r="DI43" s="12">
        <f t="shared" si="43"/>
        <v>9.8535976574590964E-6</v>
      </c>
      <c r="DJ43" s="12">
        <f t="shared" si="43"/>
        <v>2.8661299560914878E-4</v>
      </c>
      <c r="DK43" s="12">
        <f t="shared" si="43"/>
        <v>1.5595414697627287E-3</v>
      </c>
      <c r="DL43" s="12">
        <f t="shared" si="43"/>
        <v>1.5977621603260001E-3</v>
      </c>
      <c r="DM43" s="12">
        <f t="shared" si="43"/>
        <v>2.2426917703409719E-7</v>
      </c>
      <c r="DN43" s="12">
        <f t="shared" si="43"/>
        <v>3.085372321791019E-3</v>
      </c>
      <c r="DO43" s="12">
        <f t="shared" si="43"/>
        <v>4.1386422656180644</v>
      </c>
      <c r="DP43" s="12">
        <f t="shared" si="43"/>
        <v>1.4986924809218881E-3</v>
      </c>
      <c r="DR43" s="12">
        <f t="shared" si="26"/>
        <v>0.66888935756684353</v>
      </c>
      <c r="DS43" s="12">
        <f t="shared" si="26"/>
        <v>9.2737417469816883</v>
      </c>
      <c r="DT43" s="12">
        <f t="shared" si="26"/>
        <v>6.5123597269248039E-4</v>
      </c>
      <c r="DU43" s="12">
        <f t="shared" si="26"/>
        <v>0.19869334847249343</v>
      </c>
      <c r="DV43" s="12">
        <f t="shared" si="26"/>
        <v>4.3789383937624235E-3</v>
      </c>
      <c r="DW43" s="12">
        <f t="shared" si="26"/>
        <v>7.7734628282742047E-5</v>
      </c>
      <c r="DX43" s="12">
        <f t="shared" si="26"/>
        <v>0.67674724206339987</v>
      </c>
      <c r="DY43" s="12">
        <f t="shared" si="26"/>
        <v>8.7465419006979312E-3</v>
      </c>
      <c r="DZ43" s="12">
        <f t="shared" si="26"/>
        <v>0.20823119899990261</v>
      </c>
      <c r="EA43" s="12">
        <f t="shared" si="26"/>
        <v>6.2676331776521108E-3</v>
      </c>
      <c r="EB43" s="12">
        <f t="shared" si="26"/>
        <v>7.9272183567769276E-4</v>
      </c>
      <c r="EC43" s="12">
        <f t="shared" si="44"/>
        <v>7.1222961578941138E-3</v>
      </c>
      <c r="ED43" s="12">
        <f t="shared" si="44"/>
        <v>5.5682745794526687E-6</v>
      </c>
      <c r="EE43" s="12">
        <f t="shared" si="44"/>
        <v>1.6196519414237383E-4</v>
      </c>
      <c r="EF43" s="12">
        <f t="shared" si="44"/>
        <v>8.8129792016709439E-4</v>
      </c>
      <c r="EG43" s="12">
        <f t="shared" si="44"/>
        <v>9.0289645778461971E-4</v>
      </c>
      <c r="EH43" s="12">
        <f t="shared" si="44"/>
        <v>1.2673466086657269E-7</v>
      </c>
      <c r="EI43" s="12">
        <f t="shared" si="44"/>
        <v>1.7435459478671235E-3</v>
      </c>
      <c r="EJ43" s="12">
        <f t="shared" si="44"/>
        <v>2.3387494925413876</v>
      </c>
      <c r="EK43" s="12">
        <f t="shared" si="44"/>
        <v>8.4691211616672859E-4</v>
      </c>
      <c r="EM43" s="12">
        <f t="shared" si="27"/>
        <v>0.63833155243291095</v>
      </c>
      <c r="EN43" s="12">
        <f t="shared" si="27"/>
        <v>8.8500764726566086</v>
      </c>
      <c r="EO43" s="12">
        <f t="shared" si="27"/>
        <v>6.2148465175334406E-4</v>
      </c>
      <c r="EP43" s="12">
        <f t="shared" si="27"/>
        <v>0.18961616320209648</v>
      </c>
      <c r="EQ43" s="12">
        <f t="shared" si="27"/>
        <v>4.1788892456987754E-3</v>
      </c>
      <c r="ER43" s="12">
        <f t="shared" si="27"/>
        <v>7.4183368875859739E-5</v>
      </c>
      <c r="ES43" s="12">
        <f t="shared" si="27"/>
        <v>0.64583045423600027</v>
      </c>
      <c r="ET43" s="12">
        <f t="shared" si="27"/>
        <v>8.3469614320094386E-3</v>
      </c>
      <c r="EU43" s="12">
        <f t="shared" si="27"/>
        <v>0.19871828280552542</v>
      </c>
      <c r="EV43" s="12">
        <f t="shared" si="27"/>
        <v>5.9813001524259991E-3</v>
      </c>
      <c r="EW43" s="12">
        <f t="shared" si="27"/>
        <v>7.5650681879034217E-4</v>
      </c>
      <c r="EX43" s="12">
        <f t="shared" si="45"/>
        <v>6.7969183721108559E-3</v>
      </c>
      <c r="EY43" s="12">
        <f t="shared" si="45"/>
        <v>5.3138913281626506E-6</v>
      </c>
      <c r="EZ43" s="12">
        <f t="shared" si="45"/>
        <v>1.5456591235519479E-4</v>
      </c>
      <c r="FA43" s="12">
        <f t="shared" si="45"/>
        <v>8.4103635851305808E-4</v>
      </c>
      <c r="FB43" s="12">
        <f t="shared" si="45"/>
        <v>8.6164818002241409E-4</v>
      </c>
      <c r="FC43" s="12">
        <f t="shared" si="45"/>
        <v>1.2094486465189938E-7</v>
      </c>
      <c r="FD43" s="12">
        <f t="shared" si="45"/>
        <v>1.663893107357313E-3</v>
      </c>
      <c r="FE43" s="12">
        <f t="shared" si="45"/>
        <v>2.2319051386259168</v>
      </c>
      <c r="FF43" s="12">
        <f t="shared" si="45"/>
        <v>8.0822144913992786E-4</v>
      </c>
      <c r="FH43" s="12">
        <f>IFERROR(AL43*[1]Figure!$C$8+BG43*[1]Figure!$D$8+CB43*[1]Figure!$E$8,0)</f>
        <v>0.64113132492492808</v>
      </c>
      <c r="FI43" s="12">
        <f>IFERROR(AM43*[1]Figure!$C$8+BH43*[1]Figure!$D$8+CC43*[1]Figure!$E$8,0)</f>
        <v>8.888893605486647</v>
      </c>
      <c r="FJ43" s="12">
        <f>IFERROR(AN43*[1]Figure!$C$8+BI43*[1]Figure!$D$8+CD43*[1]Figure!$E$8,0)</f>
        <v>6.2421053241137837E-4</v>
      </c>
      <c r="FK43" s="12">
        <f>IFERROR(AO43*[1]Figure!$C$8+BJ43*[1]Figure!$D$8+CE43*[1]Figure!$E$8,0)</f>
        <v>0.19044783463640313</v>
      </c>
      <c r="FL43" s="12">
        <f>IFERROR(AP43*[1]Figure!$C$8+BK43*[1]Figure!$D$8+CF43*[1]Figure!$E$8,0)</f>
        <v>4.1972181832433805E-3</v>
      </c>
      <c r="FM43" s="12">
        <f>IFERROR(AQ43*[1]Figure!$C$8+BL43*[1]Figure!$D$8+CG43*[1]Figure!$E$8,0)</f>
        <v>7.4508742977691603E-5</v>
      </c>
      <c r="FN43" s="12">
        <f>IFERROR(AR43*[1]Figure!$C$8+BM43*[1]Figure!$D$8+CH43*[1]Figure!$E$8,0)</f>
        <v>0.64866311750226879</v>
      </c>
      <c r="FO43" s="12">
        <f>IFERROR(AS43*[1]Figure!$C$8+BN43*[1]Figure!$D$8+CI43*[1]Figure!$E$8,0)</f>
        <v>8.3835718626237461E-3</v>
      </c>
      <c r="FP43" s="12">
        <f>IFERROR(AT43*[1]Figure!$C$8+BO43*[1]Figure!$D$8+CJ43*[1]Figure!$E$8,0)</f>
        <v>0.19958987685369564</v>
      </c>
      <c r="FQ43" s="12">
        <f>IFERROR(AU43*[1]Figure!$C$8+BP43*[1]Figure!$D$8+CK43*[1]Figure!$E$8,0)</f>
        <v>6.0075346062446067E-3</v>
      </c>
      <c r="FR43" s="12">
        <f>IFERROR(AV43*[1]Figure!$C$8+BQ43*[1]Figure!$D$8+CL43*[1]Figure!$E$8,0)</f>
        <v>7.5982491731328065E-4</v>
      </c>
      <c r="FS43" s="12">
        <f>IFERROR(AW43*[1]Figure!$C$8+BR43*[1]Figure!$D$8+CM43*[1]Figure!$E$8,0)</f>
        <v>6.8267301917149361E-3</v>
      </c>
      <c r="FT43" s="12">
        <f>IFERROR(AX43*[1]Figure!$C$8+BS43*[1]Figure!$D$8+CN43*[1]Figure!$E$8,0)</f>
        <v>5.3371984742835871E-6</v>
      </c>
      <c r="FU43" s="12">
        <f>IFERROR(AY43*[1]Figure!$C$8+BT43*[1]Figure!$D$8+CO43*[1]Figure!$E$8,0)</f>
        <v>1.5524385062718878E-4</v>
      </c>
      <c r="FV43" s="12">
        <f>IFERROR(AZ43*[1]Figure!$C$8+BU43*[1]Figure!$D$8+CP43*[1]Figure!$E$8,0)</f>
        <v>8.447252102584818E-4</v>
      </c>
      <c r="FW43" s="12">
        <f>IFERROR(BA43*[1]Figure!$C$8+BV43*[1]Figure!$D$8+CQ43*[1]Figure!$E$8,0)</f>
        <v>8.6542743684127083E-4</v>
      </c>
      <c r="FX43" s="12">
        <f>IFERROR(BB43*[1]Figure!$C$8+BW43*[1]Figure!$D$8+CR43*[1]Figure!$E$8,0)</f>
        <v>1.2147533835919544E-7</v>
      </c>
      <c r="FY43" s="12">
        <f>IFERROR(BC43*[1]Figure!$C$8+BX43*[1]Figure!$D$8+CS43*[1]Figure!$E$8,0)</f>
        <v>1.6711910736475282E-3</v>
      </c>
      <c r="FZ43" s="12">
        <f>IFERROR(BD43*[1]Figure!$C$8+BY43*[1]Figure!$D$8+CT43*[1]Figure!$E$8,0)</f>
        <v>2.2416944504468668</v>
      </c>
      <c r="GA43" s="12">
        <f>IFERROR(BE43*[1]Figure!$C$8+BZ43*[1]Figure!$D$8+CU43*[1]Figure!$E$8,0)</f>
        <v>8.1176637210689652E-4</v>
      </c>
      <c r="GC43" s="12">
        <f>IFERROR(CW43*[1]Figure!$F$8+DR43*[1]Figure!$G$8+EM43*[1]Figure!$H$8,0)</f>
        <v>0.7828575258621423</v>
      </c>
      <c r="GD43" s="12">
        <f>IFERROR(CX43*[1]Figure!$F$8+DS43*[1]Figure!$G$8+EN43*[1]Figure!$H$8,0)</f>
        <v>10.853840679922968</v>
      </c>
      <c r="GE43" s="12">
        <f>IFERROR(CY43*[1]Figure!$F$8+DT43*[1]Figure!$G$8+EO43*[1]Figure!$H$8,0)</f>
        <v>7.6219628338684245E-4</v>
      </c>
      <c r="GF43" s="12">
        <f>IFERROR(CZ43*[1]Figure!$F$8+DU43*[1]Figure!$G$8+EP43*[1]Figure!$H$8,0)</f>
        <v>0.23254755279148895</v>
      </c>
      <c r="GG43" s="12">
        <f>IFERROR(DA43*[1]Figure!$F$8+DV43*[1]Figure!$G$8+EQ43*[1]Figure!$H$8,0)</f>
        <v>5.12504024479268E-3</v>
      </c>
      <c r="GH43" s="12">
        <f>IFERROR(DB43*[1]Figure!$F$8+DW43*[1]Figure!$G$8+ER43*[1]Figure!$H$8,0)</f>
        <v>9.0979379598156291E-5</v>
      </c>
      <c r="GI43" s="12">
        <f>IFERROR(DC43*[1]Figure!$F$8+DX43*[1]Figure!$G$8+ES43*[1]Figure!$H$8,0)</f>
        <v>0.79205426960741832</v>
      </c>
      <c r="GJ43" s="12">
        <f>IFERROR(DD43*[1]Figure!$F$8+DY43*[1]Figure!$G$8+ET43*[1]Figure!$H$8,0)</f>
        <v>1.0236814317300119E-2</v>
      </c>
      <c r="GK43" s="12">
        <f>IFERROR(DE43*[1]Figure!$F$8+DZ43*[1]Figure!$G$8+EU43*[1]Figure!$H$8,0)</f>
        <v>0.24371050221124305</v>
      </c>
      <c r="GL43" s="12">
        <f>IFERROR(DF43*[1]Figure!$F$8+EA43*[1]Figure!$G$8+EV43*[1]Figure!$H$8,0)</f>
        <v>7.3355387508581716E-3</v>
      </c>
      <c r="GM43" s="12">
        <f>IFERROR(DG43*[1]Figure!$F$8+EB43*[1]Figure!$G$8+EW43*[1]Figure!$H$8,0)</f>
        <v>9.2778909987892527E-4</v>
      </c>
      <c r="GN43" s="12">
        <f>IFERROR(DH43*[1]Figure!$F$8+EC43*[1]Figure!$G$8+EX43*[1]Figure!$H$8,0)</f>
        <v>8.3358227867592165E-3</v>
      </c>
      <c r="GO43" s="12">
        <f>IFERROR(DI43*[1]Figure!$F$8+ED43*[1]Figure!$G$8+EY43*[1]Figure!$H$8,0)</f>
        <v>6.5170205076192391E-6</v>
      </c>
      <c r="GP43" s="12">
        <f>IFERROR(DJ43*[1]Figure!$F$8+EE43*[1]Figure!$G$8+EZ43*[1]Figure!$H$8,0)</f>
        <v>1.8956150180549007E-4</v>
      </c>
      <c r="GQ43" s="12">
        <f>IFERROR(DK43*[1]Figure!$F$8+EF43*[1]Figure!$G$8+FA43*[1]Figure!$H$8,0)</f>
        <v>1.0314571483677959E-3</v>
      </c>
      <c r="GR43" s="12">
        <f>IFERROR(DL43*[1]Figure!$F$8+EG43*[1]Figure!$G$8+FB43*[1]Figure!$H$8,0)</f>
        <v>1.0567357352225832E-3</v>
      </c>
      <c r="GS43" s="12">
        <f>IFERROR(DM43*[1]Figure!$F$8+EH43*[1]Figure!$G$8+FC43*[1]Figure!$H$8,0)</f>
        <v>1.483282428171508E-7</v>
      </c>
      <c r="GT43" s="12">
        <f>IFERROR(DN43*[1]Figure!$F$8+EI43*[1]Figure!$G$8+FD43*[1]Figure!$H$8,0)</f>
        <v>2.0406186038590362E-3</v>
      </c>
      <c r="GU43" s="12">
        <f>IFERROR(DO43*[1]Figure!$F$8+EJ43*[1]Figure!$G$8+FE43*[1]Figure!$H$8,0)</f>
        <v>2.7372354196251734</v>
      </c>
      <c r="GV43" s="12">
        <f>IFERROR(DP43*[1]Figure!$F$8+EK43*[1]Figure!$G$8+FF43*[1]Figure!$H$8,0)</f>
        <v>9.9121254716434963E-4</v>
      </c>
      <c r="GX43" s="12">
        <f>IFERROR(FH43*[1]Figure!$F$10+GC43*[1]Figure!$F$11,0)</f>
        <v>0.64944658629258822</v>
      </c>
      <c r="GY43" s="12">
        <f>IFERROR(FI43*[1]Figure!$F$10+GD43*[1]Figure!$F$11,0)</f>
        <v>9.0041796174555682</v>
      </c>
      <c r="GZ43" s="12">
        <f>IFERROR(FJ43*[1]Figure!$F$10+GE43*[1]Figure!$F$11,0)</f>
        <v>6.323063366930593E-4</v>
      </c>
      <c r="HA43" s="12">
        <f>IFERROR(FK43*[1]Figure!$F$10+GF43*[1]Figure!$F$11,0)</f>
        <v>0.19291788010188099</v>
      </c>
      <c r="HB43" s="12">
        <f>IFERROR(FL43*[1]Figure!$F$10+GG43*[1]Figure!$F$11,0)</f>
        <v>4.2516547157507439E-3</v>
      </c>
      <c r="HC43" s="12">
        <f>IFERROR(FM43*[1]Figure!$F$10+GH43*[1]Figure!$F$11,0)</f>
        <v>7.5475096746333104E-5</v>
      </c>
      <c r="HD43" s="12">
        <f>IFERROR(FN43*[1]Figure!$F$10+GI43*[1]Figure!$F$11,0)</f>
        <v>0.65707606373013283</v>
      </c>
      <c r="HE43" s="12">
        <f>IFERROR(FO43*[1]Figure!$F$10+GJ43*[1]Figure!$F$11,0)</f>
        <v>8.4923040186144737E-3</v>
      </c>
      <c r="HF43" s="12">
        <f>IFERROR(FP43*[1]Figure!$F$10+GK43*[1]Figure!$F$11,0)</f>
        <v>0.20217849158496295</v>
      </c>
      <c r="HG43" s="12">
        <f>IFERROR(FQ43*[1]Figure!$F$10+GL43*[1]Figure!$F$11,0)</f>
        <v>6.0854503443845843E-3</v>
      </c>
      <c r="HH43" s="12">
        <f>IFERROR(FR43*[1]Figure!$F$10+GM43*[1]Figure!$F$11,0)</f>
        <v>7.6967959534178054E-4</v>
      </c>
      <c r="HI43" s="12">
        <f>IFERROR(FS43*[1]Figure!$F$10+GN43*[1]Figure!$F$11,0)</f>
        <v>6.9152706258253016E-3</v>
      </c>
      <c r="HJ43" s="12">
        <f>IFERROR(FT43*[1]Figure!$F$10+GO43*[1]Figure!$F$11,0)</f>
        <v>5.4064201743618704E-6</v>
      </c>
      <c r="HK43" s="12">
        <f>IFERROR(FU43*[1]Figure!$F$10+GP43*[1]Figure!$F$11,0)</f>
        <v>1.5725731205623101E-4</v>
      </c>
      <c r="HL43" s="12">
        <f>IFERROR(FV43*[1]Figure!$F$10+GQ43*[1]Figure!$F$11,0)</f>
        <v>8.5568101702392639E-4</v>
      </c>
      <c r="HM43" s="12">
        <f>IFERROR(FW43*[1]Figure!$F$10+GR43*[1]Figure!$F$11,0)</f>
        <v>8.7665174464267499E-4</v>
      </c>
      <c r="HN43" s="12">
        <f>IFERROR(FX43*[1]Figure!$F$10+GS43*[1]Figure!$F$11,0)</f>
        <v>1.230508333458114E-7</v>
      </c>
      <c r="HO43" s="12">
        <f>IFERROR(FY43*[1]Figure!$F$10+GT43*[1]Figure!$F$11,0)</f>
        <v>1.6928658694848819E-3</v>
      </c>
      <c r="HP43" s="12">
        <f>IFERROR(FZ43*[1]Figure!$F$10+GU43*[1]Figure!$F$11,0)</f>
        <v>2.2707684865097306</v>
      </c>
      <c r="HQ43" s="12">
        <f>IFERROR(GA43*[1]Figure!$F$10+GV43*[1]Figure!$F$11,0)</f>
        <v>8.222947136355788E-4</v>
      </c>
    </row>
    <row r="44" spans="1:225" x14ac:dyDescent="0.2">
      <c r="A44" s="1"/>
      <c r="B44" s="4"/>
      <c r="C44" s="1" t="s">
        <v>76</v>
      </c>
      <c r="D44" s="1" t="s">
        <v>54</v>
      </c>
      <c r="E44" s="2">
        <v>1</v>
      </c>
      <c r="F44" s="1"/>
      <c r="G44" s="1">
        <f>'[1]LIB Maf LCI'!AQ45*'[1]LIB Maf LCIA'!E96</f>
        <v>564.6426397551985</v>
      </c>
      <c r="H44" s="1" t="s">
        <v>77</v>
      </c>
      <c r="I44" s="1">
        <f>'[1]LIB Maf LCI'!AS45*'[1]LIB Maf LCIA'!D96</f>
        <v>958.65998325106625</v>
      </c>
      <c r="J44" s="1">
        <f>'[1]LIB Maf LCI'!AT45/2*'[1]LIB Maf LCIA'!D96</f>
        <v>549.46629657596759</v>
      </c>
      <c r="K44" s="1">
        <f>'[1]LIB Maf LCI'!AU45*'[1]LIB Maf LCIA'!E96</f>
        <v>562.23628489443729</v>
      </c>
      <c r="L44" s="1" t="s">
        <v>77</v>
      </c>
      <c r="M44" s="1" t="s">
        <v>55</v>
      </c>
      <c r="N44" s="1" t="str">
        <f>'[1]Unit factor_selected'!D20</f>
        <v>market for manganese sulfate | manganese sulfate | Cutoff</v>
      </c>
      <c r="O44" s="1">
        <v>1</v>
      </c>
      <c r="P44" s="1" t="s">
        <v>56</v>
      </c>
      <c r="Q44" s="1">
        <f>'[1]Unit factor_selected'!J20</f>
        <v>0.80285103681439596</v>
      </c>
      <c r="R44" s="1">
        <f>'[1]Unit factor_selected'!K20</f>
        <v>14.185023018399001</v>
      </c>
      <c r="S44" s="1">
        <f>'[1]Unit factor_selected'!L20</f>
        <v>6.7858701619119104E-3</v>
      </c>
      <c r="T44" s="1">
        <f>'[1]Unit factor_selected'!M20</f>
        <v>0.24664130809425699</v>
      </c>
      <c r="U44" s="1">
        <f>'[1]Unit factor_selected'!N20</f>
        <v>8.1306422120416597E-2</v>
      </c>
      <c r="V44" s="1">
        <f>'[1]Unit factor_selected'!O20</f>
        <v>3.4010999268994598E-4</v>
      </c>
      <c r="W44" s="1">
        <f>'[1]Unit factor_selected'!P20</f>
        <v>0.81427485602142002</v>
      </c>
      <c r="X44" s="1">
        <f>'[1]Unit factor_selected'!Q20</f>
        <v>7.4468406673890195E-2</v>
      </c>
      <c r="Y44" s="1">
        <f>'[1]Unit factor_selected'!R20</f>
        <v>1.84931334433592</v>
      </c>
      <c r="Z44" s="1">
        <f>'[1]Unit factor_selected'!S20</f>
        <v>9.6727791363115906E-2</v>
      </c>
      <c r="AA44" s="1">
        <f>'[1]Unit factor_selected'!T20</f>
        <v>-8.7991265338936903E-4</v>
      </c>
      <c r="AB44" s="1">
        <f>'[1]Unit factor_selected'!U20</f>
        <v>0.10800364759834501</v>
      </c>
      <c r="AC44" s="1">
        <f>'[1]Unit factor_selected'!V20</f>
        <v>2.3279400069267501E-5</v>
      </c>
      <c r="AD44" s="1">
        <f>'[1]Unit factor_selected'!W20</f>
        <v>5.1418949215267302E-2</v>
      </c>
      <c r="AE44" s="1">
        <f>'[1]Unit factor_selected'!X20</f>
        <v>2.5048857592025299E-3</v>
      </c>
      <c r="AF44" s="1">
        <f>'[1]Unit factor_selected'!Y20</f>
        <v>2.5466823477162202E-3</v>
      </c>
      <c r="AG44" s="1">
        <f>'[1]Unit factor_selected'!Z20</f>
        <v>3.4717710193116898E-7</v>
      </c>
      <c r="AH44" s="1">
        <f>'[1]Unit factor_selected'!AA20</f>
        <v>2.12627684146647E-2</v>
      </c>
      <c r="AI44" s="1">
        <f>'[1]Unit factor_selected'!AB20</f>
        <v>7.2801115997160899</v>
      </c>
      <c r="AJ44" s="1">
        <f>'[1]Unit factor_selected'!AC20</f>
        <v>9.8176194405132904E-3</v>
      </c>
      <c r="AK44" s="1"/>
      <c r="AL44" s="1">
        <f t="shared" si="22"/>
        <v>0.45332392875707855</v>
      </c>
      <c r="AM44" s="1">
        <f t="shared" si="22"/>
        <v>8.0094688420970641</v>
      </c>
      <c r="AN44" s="1">
        <f t="shared" ref="AN44:AY71" si="47">IFERROR($G44/1000*S44,0)</f>
        <v>3.8315916412579769E-3</v>
      </c>
      <c r="AO44" s="1">
        <f t="shared" si="47"/>
        <v>0.13926419927501646</v>
      </c>
      <c r="AP44" s="1">
        <f t="shared" si="47"/>
        <v>4.5909072815122486E-2</v>
      </c>
      <c r="AQ44" s="1">
        <f t="shared" si="47"/>
        <v>1.9204060407957235E-4</v>
      </c>
      <c r="AR44" s="1">
        <f t="shared" si="47"/>
        <v>0.45977430419021875</v>
      </c>
      <c r="AS44" s="1">
        <f t="shared" si="47"/>
        <v>4.2048037722709E-2</v>
      </c>
      <c r="AT44" s="1">
        <f t="shared" si="47"/>
        <v>1.0442011684803481</v>
      </c>
      <c r="AU44" s="1">
        <f t="shared" si="47"/>
        <v>5.4616635452959854E-2</v>
      </c>
      <c r="AV44" s="1">
        <f t="shared" si="47"/>
        <v>-4.9683620336377435E-4</v>
      </c>
      <c r="AW44" s="1">
        <f t="shared" si="40"/>
        <v>6.0983464683119722E-2</v>
      </c>
      <c r="AX44" s="1">
        <f t="shared" si="40"/>
        <v>1.3144541907028552E-5</v>
      </c>
      <c r="AY44" s="1">
        <f t="shared" si="40"/>
        <v>2.903333121834702E-2</v>
      </c>
      <c r="AZ44" s="1">
        <f t="shared" si="40"/>
        <v>1.414365307361321E-3</v>
      </c>
      <c r="BA44" s="1">
        <f t="shared" si="40"/>
        <v>1.4379654434324527E-3</v>
      </c>
      <c r="BB44" s="1">
        <f t="shared" si="40"/>
        <v>1.9603099529697486E-7</v>
      </c>
      <c r="BC44" s="1">
        <f t="shared" si="40"/>
        <v>1.2005865686159732E-2</v>
      </c>
      <c r="BD44" s="1">
        <f t="shared" si="40"/>
        <v>4.1106614313761334</v>
      </c>
      <c r="BE44" s="1">
        <f t="shared" si="40"/>
        <v>5.5434465570033788E-3</v>
      </c>
      <c r="BF44" s="1"/>
      <c r="BG44" s="1">
        <f t="shared" si="23"/>
        <v>0</v>
      </c>
      <c r="BH44" s="1">
        <f t="shared" si="23"/>
        <v>0</v>
      </c>
      <c r="BI44" s="1">
        <f t="shared" ref="BI44:BT71" si="48">IFERROR($H44/1000*S44,0)</f>
        <v>0</v>
      </c>
      <c r="BJ44" s="1">
        <f t="shared" si="48"/>
        <v>0</v>
      </c>
      <c r="BK44" s="1">
        <f t="shared" si="48"/>
        <v>0</v>
      </c>
      <c r="BL44" s="1">
        <f t="shared" si="48"/>
        <v>0</v>
      </c>
      <c r="BM44" s="1">
        <f t="shared" si="48"/>
        <v>0</v>
      </c>
      <c r="BN44" s="1">
        <f t="shared" si="48"/>
        <v>0</v>
      </c>
      <c r="BO44" s="1">
        <f t="shared" si="48"/>
        <v>0</v>
      </c>
      <c r="BP44" s="1">
        <f t="shared" si="48"/>
        <v>0</v>
      </c>
      <c r="BQ44" s="1">
        <f t="shared" si="48"/>
        <v>0</v>
      </c>
      <c r="BR44" s="1">
        <f t="shared" si="41"/>
        <v>0</v>
      </c>
      <c r="BS44" s="1">
        <f t="shared" si="41"/>
        <v>0</v>
      </c>
      <c r="BT44" s="1">
        <f t="shared" si="41"/>
        <v>0</v>
      </c>
      <c r="BU44" s="1">
        <f t="shared" si="41"/>
        <v>0</v>
      </c>
      <c r="BV44" s="1">
        <f t="shared" si="41"/>
        <v>0</v>
      </c>
      <c r="BW44" s="1">
        <f t="shared" si="41"/>
        <v>0</v>
      </c>
      <c r="BX44" s="1">
        <f t="shared" si="41"/>
        <v>0</v>
      </c>
      <c r="BY44" s="1">
        <f t="shared" si="41"/>
        <v>0</v>
      </c>
      <c r="BZ44" s="1">
        <f t="shared" si="41"/>
        <v>0</v>
      </c>
      <c r="CA44" s="1"/>
      <c r="CB44" s="1">
        <f t="shared" si="24"/>
        <v>0.76966116150559005</v>
      </c>
      <c r="CC44" s="1">
        <f t="shared" si="24"/>
        <v>13.598613929234375</v>
      </c>
      <c r="CD44" s="1">
        <f t="shared" ref="CD44:CO71" si="49">IFERROR($I44/1000*S44,0)</f>
        <v>6.505342175762382E-3</v>
      </c>
      <c r="CE44" s="1">
        <f t="shared" si="49"/>
        <v>0.23644515228666149</v>
      </c>
      <c r="CF44" s="1">
        <f t="shared" si="49"/>
        <v>7.79452132681627E-2</v>
      </c>
      <c r="CG44" s="1">
        <f t="shared" si="49"/>
        <v>3.2604983989566389E-4</v>
      </c>
      <c r="CH44" s="1">
        <f t="shared" si="49"/>
        <v>0.78061271983525893</v>
      </c>
      <c r="CI44" s="1">
        <f t="shared" si="49"/>
        <v>7.1389881494725166E-2</v>
      </c>
      <c r="CJ44" s="1">
        <f t="shared" si="49"/>
        <v>1.7728626997070465</v>
      </c>
      <c r="CK44" s="1">
        <f t="shared" si="49"/>
        <v>9.2729062848077332E-2</v>
      </c>
      <c r="CL44" s="1">
        <f t="shared" si="49"/>
        <v>-8.4353704956065376E-4</v>
      </c>
      <c r="CM44" s="1">
        <f t="shared" si="42"/>
        <v>0.10353877499768349</v>
      </c>
      <c r="CN44" s="1">
        <f t="shared" si="42"/>
        <v>2.2317029280498853E-5</v>
      </c>
      <c r="CO44" s="1">
        <f t="shared" si="42"/>
        <v>4.9293288993495582E-2</v>
      </c>
      <c r="CP44" s="1">
        <f t="shared" si="42"/>
        <v>2.4013337399629319E-3</v>
      </c>
      <c r="CQ44" s="1">
        <f t="shared" si="42"/>
        <v>2.4414024568074179E-3</v>
      </c>
      <c r="CR44" s="1">
        <f t="shared" si="42"/>
        <v>3.328247947224882E-7</v>
      </c>
      <c r="CS44" s="1">
        <f t="shared" si="42"/>
        <v>2.0383765212273763E-2</v>
      </c>
      <c r="CT44" s="1">
        <f t="shared" si="42"/>
        <v>6.97915166424972</v>
      </c>
      <c r="CU44" s="1">
        <f t="shared" si="42"/>
        <v>9.4117588884078136E-3</v>
      </c>
      <c r="CW44" s="12">
        <f t="shared" si="25"/>
        <v>0.44113958590058194</v>
      </c>
      <c r="CX44" s="12">
        <f t="shared" si="25"/>
        <v>7.7941920647645517</v>
      </c>
      <c r="CY44" s="12">
        <f t="shared" ref="CY44:DJ71" si="50">IFERROR($J44/1000*S44,0)</f>
        <v>3.7286069469110988E-3</v>
      </c>
      <c r="CZ44" s="12">
        <f t="shared" si="50"/>
        <v>0.13552108614120362</v>
      </c>
      <c r="DA44" s="12">
        <f t="shared" si="50"/>
        <v>4.4675138650347633E-2</v>
      </c>
      <c r="DB44" s="12">
        <f t="shared" si="50"/>
        <v>1.8687897811182403E-4</v>
      </c>
      <c r="DC44" s="12">
        <f t="shared" si="50"/>
        <v>0.44741658953301888</v>
      </c>
      <c r="DD44" s="12">
        <f t="shared" si="50"/>
        <v>4.0917879627015513E-2</v>
      </c>
      <c r="DE44" s="12">
        <f t="shared" si="50"/>
        <v>1.016135354520775</v>
      </c>
      <c r="DF44" s="12">
        <f t="shared" si="50"/>
        <v>5.3148661296264159E-2</v>
      </c>
      <c r="DG44" s="12">
        <f t="shared" si="50"/>
        <v>-4.8348234696818962E-4</v>
      </c>
      <c r="DH44" s="12">
        <f t="shared" si="43"/>
        <v>5.9344364262558527E-2</v>
      </c>
      <c r="DI44" s="12">
        <f t="shared" si="43"/>
        <v>1.2791245742570737E-5</v>
      </c>
      <c r="DJ44" s="12">
        <f t="shared" si="43"/>
        <v>2.8252979599140679E-2</v>
      </c>
      <c r="DK44" s="12">
        <f t="shared" si="43"/>
        <v>1.376350301454895E-3</v>
      </c>
      <c r="DL44" s="12">
        <f t="shared" si="43"/>
        <v>1.3993161181550221E-3</v>
      </c>
      <c r="DM44" s="12">
        <f t="shared" si="43"/>
        <v>1.9076211645409661E-7</v>
      </c>
      <c r="DN44" s="12">
        <f t="shared" si="43"/>
        <v>1.168317461575827E-2</v>
      </c>
      <c r="DO44" s="12">
        <f t="shared" si="43"/>
        <v>4.0001759593557429</v>
      </c>
      <c r="DP44" s="12">
        <f t="shared" si="43"/>
        <v>5.3944509951710604E-3</v>
      </c>
      <c r="DR44" s="12">
        <f t="shared" si="26"/>
        <v>0.45139198426217314</v>
      </c>
      <c r="DS44" s="12">
        <f t="shared" si="26"/>
        <v>7.9753346430067316</v>
      </c>
      <c r="DT44" s="12">
        <f t="shared" ref="DT44:EE71" si="51">IFERROR($K44/1000*S44,0)</f>
        <v>3.8152624296093666E-3</v>
      </c>
      <c r="DU44" s="12">
        <f t="shared" si="51"/>
        <v>0.13867069276441937</v>
      </c>
      <c r="DV44" s="12">
        <f t="shared" si="51"/>
        <v>4.5713420711041924E-2</v>
      </c>
      <c r="DW44" s="12">
        <f t="shared" si="51"/>
        <v>1.9122217874546947E-4</v>
      </c>
      <c r="DX44" s="12">
        <f t="shared" si="51"/>
        <v>0.45781486993243603</v>
      </c>
      <c r="DY44" s="12">
        <f t="shared" si="51"/>
        <v>4.1868840310336143E-2</v>
      </c>
      <c r="DZ44" s="12">
        <f t="shared" si="51"/>
        <v>1.0397510643251351</v>
      </c>
      <c r="EA44" s="12">
        <f t="shared" si="51"/>
        <v>5.438387406204253E-2</v>
      </c>
      <c r="EB44" s="12">
        <f t="shared" si="51"/>
        <v>-4.9471882127324559E-4</v>
      </c>
      <c r="EC44" s="12">
        <f t="shared" si="44"/>
        <v>6.0723569580741515E-2</v>
      </c>
      <c r="ED44" s="12">
        <f t="shared" si="44"/>
        <v>1.3088523409516267E-5</v>
      </c>
      <c r="EE44" s="12">
        <f t="shared" si="44"/>
        <v>2.8909598979967633E-2</v>
      </c>
      <c r="EF44" s="12">
        <f t="shared" si="44"/>
        <v>1.4083376633390126E-3</v>
      </c>
      <c r="EG44" s="12">
        <f t="shared" si="44"/>
        <v>1.4318372219862114E-3</v>
      </c>
      <c r="EH44" s="12">
        <f t="shared" si="44"/>
        <v>1.9519556399019782E-7</v>
      </c>
      <c r="EI44" s="12">
        <f t="shared" si="44"/>
        <v>1.1954699920031866E-2</v>
      </c>
      <c r="EJ44" s="12">
        <f t="shared" si="44"/>
        <v>4.0931428994412737</v>
      </c>
      <c r="EK44" s="12">
        <f t="shared" si="44"/>
        <v>5.5198218807415971E-3</v>
      </c>
      <c r="EM44" s="12">
        <f t="shared" si="27"/>
        <v>0</v>
      </c>
      <c r="EN44" s="12">
        <f t="shared" si="27"/>
        <v>0</v>
      </c>
      <c r="EO44" s="12">
        <f t="shared" ref="EO44:EZ71" si="52">IFERROR($L44/1000*S44,0)</f>
        <v>0</v>
      </c>
      <c r="EP44" s="12">
        <f t="shared" si="52"/>
        <v>0</v>
      </c>
      <c r="EQ44" s="12">
        <f t="shared" si="52"/>
        <v>0</v>
      </c>
      <c r="ER44" s="12">
        <f t="shared" si="52"/>
        <v>0</v>
      </c>
      <c r="ES44" s="12">
        <f t="shared" si="52"/>
        <v>0</v>
      </c>
      <c r="ET44" s="12">
        <f t="shared" si="52"/>
        <v>0</v>
      </c>
      <c r="EU44" s="12">
        <f t="shared" si="52"/>
        <v>0</v>
      </c>
      <c r="EV44" s="12">
        <f t="shared" si="52"/>
        <v>0</v>
      </c>
      <c r="EW44" s="12">
        <f t="shared" si="52"/>
        <v>0</v>
      </c>
      <c r="EX44" s="12">
        <f t="shared" si="45"/>
        <v>0</v>
      </c>
      <c r="EY44" s="12">
        <f t="shared" si="45"/>
        <v>0</v>
      </c>
      <c r="EZ44" s="12">
        <f t="shared" si="45"/>
        <v>0</v>
      </c>
      <c r="FA44" s="12">
        <f t="shared" si="45"/>
        <v>0</v>
      </c>
      <c r="FB44" s="12">
        <f t="shared" si="45"/>
        <v>0</v>
      </c>
      <c r="FC44" s="12">
        <f t="shared" si="45"/>
        <v>0</v>
      </c>
      <c r="FD44" s="12">
        <f t="shared" si="45"/>
        <v>0</v>
      </c>
      <c r="FE44" s="12">
        <f t="shared" si="45"/>
        <v>0</v>
      </c>
      <c r="FF44" s="12">
        <f t="shared" si="45"/>
        <v>0</v>
      </c>
      <c r="FH44" s="12">
        <f>IFERROR(AL44*[1]Figure!$C$8+BG44*[1]Figure!$D$8+CB44*[1]Figure!$E$8,0)</f>
        <v>9.318318819902123E-2</v>
      </c>
      <c r="FI44" s="12">
        <f>IFERROR(AM44*[1]Figure!$C$8+BH44*[1]Figure!$D$8+CC44*[1]Figure!$E$8,0)</f>
        <v>1.6463896898927448</v>
      </c>
      <c r="FJ44" s="12">
        <f>IFERROR(AN44*[1]Figure!$C$8+BI44*[1]Figure!$D$8+CD44*[1]Figure!$E$8,0)</f>
        <v>7.876044090327839E-4</v>
      </c>
      <c r="FK44" s="12">
        <f>IFERROR(AO44*[1]Figure!$C$8+BJ44*[1]Figure!$D$8+CE44*[1]Figure!$E$8,0)</f>
        <v>2.8626510244033131E-2</v>
      </c>
      <c r="FL44" s="12">
        <f>IFERROR(AP44*[1]Figure!$C$8+BK44*[1]Figure!$D$8+CF44*[1]Figure!$E$8,0)</f>
        <v>9.4368585040357379E-3</v>
      </c>
      <c r="FM44" s="12">
        <f>IFERROR(AQ44*[1]Figure!$C$8+BL44*[1]Figure!$D$8+CG44*[1]Figure!$E$8,0)</f>
        <v>3.9474986023492783E-5</v>
      </c>
      <c r="FN44" s="12">
        <f>IFERROR(AR44*[1]Figure!$C$8+BM44*[1]Figure!$D$8+CH44*[1]Figure!$E$8,0)</f>
        <v>9.4509097796576888E-2</v>
      </c>
      <c r="FO44" s="12">
        <f>IFERROR(AS44*[1]Figure!$C$8+BN44*[1]Figure!$D$8+CI44*[1]Figure!$E$8,0)</f>
        <v>8.6432018341885408E-3</v>
      </c>
      <c r="FP44" s="12">
        <f>IFERROR(AT44*[1]Figure!$C$8+BO44*[1]Figure!$D$8+CJ44*[1]Figure!$E$8,0)</f>
        <v>0.21464120428613662</v>
      </c>
      <c r="FQ44" s="12">
        <f>IFERROR(AU44*[1]Figure!$C$8+BP44*[1]Figure!$D$8+CK44*[1]Figure!$E$8,0)</f>
        <v>1.1226745153657465E-2</v>
      </c>
      <c r="FR44" s="12">
        <f>IFERROR(AV44*[1]Figure!$C$8+BQ44*[1]Figure!$D$8+CL44*[1]Figure!$E$8,0)</f>
        <v>-1.0212737185321338E-4</v>
      </c>
      <c r="FS44" s="12">
        <f>IFERROR(AW44*[1]Figure!$C$8+BR44*[1]Figure!$D$8+CM44*[1]Figure!$E$8,0)</f>
        <v>1.2535481376807371E-2</v>
      </c>
      <c r="FT44" s="12">
        <f>IFERROR(AX44*[1]Figure!$C$8+BS44*[1]Figure!$D$8+CN44*[1]Figure!$E$8,0)</f>
        <v>2.7019317636085343E-6</v>
      </c>
      <c r="FU44" s="12">
        <f>IFERROR(AY44*[1]Figure!$C$8+BT44*[1]Figure!$D$8+CO44*[1]Figure!$E$8,0)</f>
        <v>5.9679584406264457E-3</v>
      </c>
      <c r="FV44" s="12">
        <f>IFERROR(AZ44*[1]Figure!$C$8+BU44*[1]Figure!$D$8+CP44*[1]Figure!$E$8,0)</f>
        <v>2.9073044738532025E-4</v>
      </c>
      <c r="FW44" s="12">
        <f>IFERROR(BA44*[1]Figure!$C$8+BV44*[1]Figure!$D$8+CQ44*[1]Figure!$E$8,0)</f>
        <v>2.9558158314395608E-4</v>
      </c>
      <c r="FX44" s="12">
        <f>IFERROR(BB44*[1]Figure!$C$8+BW44*[1]Figure!$D$8+CR44*[1]Figure!$E$8,0)</f>
        <v>4.0295232545264621E-8</v>
      </c>
      <c r="FY44" s="12">
        <f>IFERROR(BC44*[1]Figure!$C$8+BX44*[1]Figure!$D$8+CS44*[1]Figure!$E$8,0)</f>
        <v>2.4678707007436446E-3</v>
      </c>
      <c r="FZ44" s="12">
        <f>IFERROR(BD44*[1]Figure!$C$8+BY44*[1]Figure!$D$8+CT44*[1]Figure!$E$8,0)</f>
        <v>0.84496871548918662</v>
      </c>
      <c r="GA44" s="12">
        <f>IFERROR(BE44*[1]Figure!$C$8+BZ44*[1]Figure!$D$8+CU44*[1]Figure!$E$8,0)</f>
        <v>1.1394854562580736E-3</v>
      </c>
      <c r="GC44" s="12">
        <f>IFERROR(CW44*[1]Figure!$F$8+DR44*[1]Figure!$G$8+EM44*[1]Figure!$H$8,0)</f>
        <v>0.4422649316383041</v>
      </c>
      <c r="GD44" s="12">
        <f>IFERROR(CX44*[1]Figure!$F$8+DS44*[1]Figure!$G$8+EN44*[1]Figure!$H$8,0)</f>
        <v>7.8140750249418041</v>
      </c>
      <c r="GE44" s="12">
        <f>IFERROR(CY44*[1]Figure!$F$8+DT44*[1]Figure!$G$8+EO44*[1]Figure!$H$8,0)</f>
        <v>3.7381186118567457E-3</v>
      </c>
      <c r="GF44" s="12">
        <f>IFERROR(CZ44*[1]Figure!$F$8+DU44*[1]Figure!$G$8+EP44*[1]Figure!$H$8,0)</f>
        <v>0.13586680001847704</v>
      </c>
      <c r="GG44" s="12">
        <f>IFERROR(DA44*[1]Figure!$F$8+DV44*[1]Figure!$G$8+EQ44*[1]Figure!$H$8,0)</f>
        <v>4.4789104792741494E-2</v>
      </c>
      <c r="GH44" s="12">
        <f>IFERROR(DB44*[1]Figure!$F$8+DW44*[1]Figure!$G$8+ER44*[1]Figure!$H$8,0)</f>
        <v>1.8735570581482233E-4</v>
      </c>
      <c r="GI44" s="12">
        <f>IFERROR(DC44*[1]Figure!$F$8+DX44*[1]Figure!$G$8+ES44*[1]Figure!$H$8,0)</f>
        <v>0.44855794788785636</v>
      </c>
      <c r="GJ44" s="12">
        <f>IFERROR(DD44*[1]Figure!$F$8+DY44*[1]Figure!$G$8+ET44*[1]Figure!$H$8,0)</f>
        <v>4.1022261013104189E-2</v>
      </c>
      <c r="GK44" s="12">
        <f>IFERROR(DE44*[1]Figure!$F$8+DZ44*[1]Figure!$G$8+EU44*[1]Figure!$H$8,0)</f>
        <v>1.018727512709944</v>
      </c>
      <c r="GL44" s="12">
        <f>IFERROR(DF44*[1]Figure!$F$8+EA44*[1]Figure!$G$8+EV44*[1]Figure!$H$8,0)</f>
        <v>5.3284243369075161E-2</v>
      </c>
      <c r="GM44" s="12">
        <f>IFERROR(DG44*[1]Figure!$F$8+EB44*[1]Figure!$G$8+EW44*[1]Figure!$H$8,0)</f>
        <v>-4.8471570896020818E-4</v>
      </c>
      <c r="GN44" s="12">
        <f>IFERROR(DH44*[1]Figure!$F$8+EC44*[1]Figure!$G$8+EX44*[1]Figure!$H$8,0)</f>
        <v>5.949575155473355E-2</v>
      </c>
      <c r="GO44" s="12">
        <f>IFERROR(DI44*[1]Figure!$F$8+ED44*[1]Figure!$G$8+EY44*[1]Figure!$H$8,0)</f>
        <v>1.2823876171434138E-5</v>
      </c>
      <c r="GP44" s="12">
        <f>IFERROR(DJ44*[1]Figure!$F$8+EE44*[1]Figure!$G$8+EZ44*[1]Figure!$H$8,0)</f>
        <v>2.8325052863898671E-2</v>
      </c>
      <c r="GQ44" s="12">
        <f>IFERROR(DK44*[1]Figure!$F$8+EF44*[1]Figure!$G$8+FA44*[1]Figure!$H$8,0)</f>
        <v>1.3798613668746823E-3</v>
      </c>
      <c r="GR44" s="12">
        <f>IFERROR(DL44*[1]Figure!$F$8+EG44*[1]Figure!$G$8+FB44*[1]Figure!$H$8,0)</f>
        <v>1.4028857693031433E-3</v>
      </c>
      <c r="GS44" s="12">
        <f>IFERROR(DM44*[1]Figure!$F$8+EH44*[1]Figure!$G$8+FC44*[1]Figure!$H$8,0)</f>
        <v>1.9124875003115868E-7</v>
      </c>
      <c r="GT44" s="12">
        <f>IFERROR(DN44*[1]Figure!$F$8+EI44*[1]Figure!$G$8+FD44*[1]Figure!$H$8,0)</f>
        <v>1.171297835855788E-2</v>
      </c>
      <c r="GU44" s="12">
        <f>IFERROR(DO44*[1]Figure!$F$8+EJ44*[1]Figure!$G$8+FE44*[1]Figure!$H$8,0)</f>
        <v>4.0103803960235833</v>
      </c>
      <c r="GV44" s="12">
        <f>IFERROR(DP44*[1]Figure!$F$8+EK44*[1]Figure!$G$8+FF44*[1]Figure!$H$8,0)</f>
        <v>5.4082122232013531E-3</v>
      </c>
      <c r="GX44" s="12">
        <f>IFERROR(FH44*[1]Figure!$F$10+GC44*[1]Figure!$F$11,0)</f>
        <v>0.11366427014562655</v>
      </c>
      <c r="GY44" s="12">
        <f>IFERROR(FI44*[1]Figure!$F$10+GD44*[1]Figure!$F$11,0)</f>
        <v>2.0082558462934079</v>
      </c>
      <c r="GZ44" s="12">
        <f>IFERROR(FJ44*[1]Figure!$F$10+GE44*[1]Figure!$F$11,0)</f>
        <v>9.6071493202171013E-4</v>
      </c>
      <c r="HA44" s="12">
        <f>IFERROR(FK44*[1]Figure!$F$10+GF44*[1]Figure!$F$11,0)</f>
        <v>3.4918438149538489E-2</v>
      </c>
      <c r="HB44" s="12">
        <f>IFERROR(FL44*[1]Figure!$F$10+GG44*[1]Figure!$F$11,0)</f>
        <v>1.1511020979855655E-2</v>
      </c>
      <c r="HC44" s="12">
        <f>IFERROR(FM44*[1]Figure!$F$10+GH44*[1]Figure!$F$11,0)</f>
        <v>4.8151341052915869E-5</v>
      </c>
      <c r="HD44" s="12">
        <f>IFERROR(FN44*[1]Figure!$F$10+GI44*[1]Figure!$F$11,0)</f>
        <v>0.1152816063797481</v>
      </c>
      <c r="HE44" s="12">
        <f>IFERROR(FO44*[1]Figure!$F$10+GJ44*[1]Figure!$F$11,0)</f>
        <v>1.0542923537946733E-2</v>
      </c>
      <c r="HF44" s="12">
        <f>IFERROR(FP44*[1]Figure!$F$10+GK44*[1]Figure!$F$11,0)</f>
        <v>0.26181799850263449</v>
      </c>
      <c r="HG44" s="12">
        <f>IFERROR(FQ44*[1]Figure!$F$10+GL44*[1]Figure!$F$11,0)</f>
        <v>1.3694313520116597E-2</v>
      </c>
      <c r="HH44" s="12">
        <f>IFERROR(FR44*[1]Figure!$F$10+GM44*[1]Figure!$F$11,0)</f>
        <v>-1.2457432942510581E-4</v>
      </c>
      <c r="HI44" s="12">
        <f>IFERROR(FS44*[1]Figure!$F$10+GN44*[1]Figure!$F$11,0)</f>
        <v>1.5290701779549862E-2</v>
      </c>
      <c r="HJ44" s="12">
        <f>IFERROR(FT44*[1]Figure!$F$10+GO44*[1]Figure!$F$11,0)</f>
        <v>3.2957994658641167E-6</v>
      </c>
      <c r="HK44" s="12">
        <f>IFERROR(FU44*[1]Figure!$F$10+GP44*[1]Figure!$F$11,0)</f>
        <v>7.2796783789413379E-3</v>
      </c>
      <c r="HL44" s="12">
        <f>IFERROR(FV44*[1]Figure!$F$10+GQ44*[1]Figure!$F$11,0)</f>
        <v>3.5463118133052893E-4</v>
      </c>
      <c r="HM44" s="12">
        <f>IFERROR(FW44*[1]Figure!$F$10+GR44*[1]Figure!$F$11,0)</f>
        <v>3.6054856638720908E-4</v>
      </c>
      <c r="HN44" s="12">
        <f>IFERROR(FX44*[1]Figure!$F$10+GS44*[1]Figure!$F$11,0)</f>
        <v>4.9151872629894722E-8</v>
      </c>
      <c r="HO44" s="12">
        <f>IFERROR(FY44*[1]Figure!$F$10+GT44*[1]Figure!$F$11,0)</f>
        <v>3.0102932453297268E-3</v>
      </c>
      <c r="HP44" s="12">
        <f>IFERROR(FZ44*[1]Figure!$F$10+GU44*[1]Figure!$F$11,0)</f>
        <v>1.0306875542489196</v>
      </c>
      <c r="HQ44" s="12">
        <f>IFERROR(GA44*[1]Figure!$F$10+GV44*[1]Figure!$F$11,0)</f>
        <v>1.3899372325671363E-3</v>
      </c>
    </row>
    <row r="45" spans="1:225" x14ac:dyDescent="0.2">
      <c r="A45" s="1"/>
      <c r="B45" s="4"/>
      <c r="C45" s="1" t="s">
        <v>78</v>
      </c>
      <c r="D45" s="1" t="s">
        <v>54</v>
      </c>
      <c r="E45" s="2">
        <v>1</v>
      </c>
      <c r="F45" s="1"/>
      <c r="G45" s="1" t="s">
        <v>77</v>
      </c>
      <c r="H45" s="1">
        <f>'[1]LIB Maf LCI'!AR45*'[1]LIB Maf LCIA'!F100</f>
        <v>135.19174338511118</v>
      </c>
      <c r="I45" s="1" t="s">
        <v>77</v>
      </c>
      <c r="J45" s="1" t="s">
        <v>77</v>
      </c>
      <c r="K45" s="1" t="s">
        <v>77</v>
      </c>
      <c r="L45" s="1">
        <f>'[1]LIB Maf LCI'!AV45*'[1]LIB Maf LCIA'!F100</f>
        <v>133.89862592945875</v>
      </c>
      <c r="M45" s="1" t="s">
        <v>55</v>
      </c>
      <c r="N45" s="1" t="str">
        <f>'[1]Unit factor_selected'!D21</f>
        <v>market for aluminium sulfate, without water, in 4.33% aluminium solution state | aluminium sulfate, without water, in 4.33% aluminium solution state | Cutoff</v>
      </c>
      <c r="O45" s="1">
        <v>1</v>
      </c>
      <c r="P45" s="1" t="s">
        <v>56</v>
      </c>
      <c r="Q45" s="1">
        <f>'[1]Unit factor_selected'!J21</f>
        <v>0.648943581191741</v>
      </c>
      <c r="R45" s="1">
        <f>'[1]Unit factor_selected'!K21</f>
        <v>9.4607444378703196</v>
      </c>
      <c r="S45" s="1">
        <f>'[1]Unit factor_selected'!L21</f>
        <v>3.29355498451298E-3</v>
      </c>
      <c r="T45" s="1">
        <f>'[1]Unit factor_selected'!M21</f>
        <v>0.18209152999919001</v>
      </c>
      <c r="U45" s="1">
        <f>'[1]Unit factor_selected'!N21</f>
        <v>9.0965571133342596E-2</v>
      </c>
      <c r="V45" s="1">
        <f>'[1]Unit factor_selected'!O21</f>
        <v>3.4565558552273901E-4</v>
      </c>
      <c r="W45" s="1">
        <f>'[1]Unit factor_selected'!P21</f>
        <v>0.65944055474987195</v>
      </c>
      <c r="X45" s="1">
        <f>'[1]Unit factor_selected'!Q21</f>
        <v>0.55433780860857496</v>
      </c>
      <c r="Y45" s="1">
        <f>'[1]Unit factor_selected'!R21</f>
        <v>2.2739866568776899</v>
      </c>
      <c r="Z45" s="1">
        <f>'[1]Unit factor_selected'!S21</f>
        <v>3.1889562117141702E-2</v>
      </c>
      <c r="AA45" s="1">
        <f>'[1]Unit factor_selected'!T21</f>
        <v>1.2187990977938899E-2</v>
      </c>
      <c r="AB45" s="1">
        <f>'[1]Unit factor_selected'!U21</f>
        <v>0.12514145454568801</v>
      </c>
      <c r="AC45" s="1">
        <f>'[1]Unit factor_selected'!V21</f>
        <v>1.49459764686814E-5</v>
      </c>
      <c r="AD45" s="1">
        <f>'[1]Unit factor_selected'!W21</f>
        <v>3.8572914816122399E-2</v>
      </c>
      <c r="AE45" s="1">
        <f>'[1]Unit factor_selected'!X21</f>
        <v>2.2969394423110801E-3</v>
      </c>
      <c r="AF45" s="1">
        <f>'[1]Unit factor_selected'!Y21</f>
        <v>2.3284193665224799E-3</v>
      </c>
      <c r="AG45" s="1">
        <f>'[1]Unit factor_selected'!Z21</f>
        <v>2.2330661243708001E-7</v>
      </c>
      <c r="AH45" s="1">
        <f>'[1]Unit factor_selected'!AA21</f>
        <v>1.00129616394511E-2</v>
      </c>
      <c r="AI45" s="1">
        <f>'[1]Unit factor_selected'!AB21</f>
        <v>7.8497577604737296</v>
      </c>
      <c r="AJ45" s="1">
        <f>'[1]Unit factor_selected'!AC21</f>
        <v>2.0108275203495701E-2</v>
      </c>
      <c r="AK45" s="1"/>
      <c r="AL45" s="1">
        <f>IFERROR($G45/1000*Q45,0)</f>
        <v>0</v>
      </c>
      <c r="AM45" s="1">
        <f>IFERROR($G45/1000*R45,0)</f>
        <v>0</v>
      </c>
      <c r="AN45" s="1">
        <f t="shared" si="47"/>
        <v>0</v>
      </c>
      <c r="AO45" s="1">
        <f t="shared" si="47"/>
        <v>0</v>
      </c>
      <c r="AP45" s="1">
        <f t="shared" si="47"/>
        <v>0</v>
      </c>
      <c r="AQ45" s="1">
        <f t="shared" si="47"/>
        <v>0</v>
      </c>
      <c r="AR45" s="1">
        <f t="shared" si="47"/>
        <v>0</v>
      </c>
      <c r="AS45" s="1">
        <f t="shared" si="47"/>
        <v>0</v>
      </c>
      <c r="AT45" s="1">
        <f t="shared" si="47"/>
        <v>0</v>
      </c>
      <c r="AU45" s="1">
        <f t="shared" si="47"/>
        <v>0</v>
      </c>
      <c r="AV45" s="1">
        <f t="shared" si="47"/>
        <v>0</v>
      </c>
      <c r="AW45" s="1">
        <f t="shared" si="40"/>
        <v>0</v>
      </c>
      <c r="AX45" s="1">
        <f t="shared" si="40"/>
        <v>0</v>
      </c>
      <c r="AY45" s="1">
        <f t="shared" si="40"/>
        <v>0</v>
      </c>
      <c r="AZ45" s="1">
        <f t="shared" si="40"/>
        <v>0</v>
      </c>
      <c r="BA45" s="1">
        <f t="shared" si="40"/>
        <v>0</v>
      </c>
      <c r="BB45" s="1">
        <f t="shared" si="40"/>
        <v>0</v>
      </c>
      <c r="BC45" s="1">
        <f t="shared" si="40"/>
        <v>0</v>
      </c>
      <c r="BD45" s="1">
        <f t="shared" si="40"/>
        <v>0</v>
      </c>
      <c r="BE45" s="1">
        <f t="shared" si="40"/>
        <v>0</v>
      </c>
      <c r="BF45" s="1"/>
      <c r="BG45" s="1">
        <f>IFERROR($H45/1000*Q45,0)</f>
        <v>8.7731814099888908E-2</v>
      </c>
      <c r="BH45" s="1">
        <f>IFERROR($H45/1000*R45,0)</f>
        <v>1.2790145342766821</v>
      </c>
      <c r="BI45" s="1">
        <f t="shared" si="48"/>
        <v>4.452614402910326E-4</v>
      </c>
      <c r="BJ45" s="1">
        <f t="shared" si="48"/>
        <v>2.4617271396252766E-2</v>
      </c>
      <c r="BK45" s="1">
        <f t="shared" si="48"/>
        <v>1.2297794149538929E-2</v>
      </c>
      <c r="BL45" s="1">
        <f t="shared" si="48"/>
        <v>4.672978121762048E-5</v>
      </c>
      <c r="BM45" s="1">
        <f t="shared" si="48"/>
        <v>8.9150918255480036E-2</v>
      </c>
      <c r="BN45" s="1">
        <f t="shared" si="48"/>
        <v>7.4941894770075332E-2</v>
      </c>
      <c r="BO45" s="1">
        <f t="shared" si="48"/>
        <v>0.30742422057777546</v>
      </c>
      <c r="BP45" s="1">
        <f t="shared" si="48"/>
        <v>4.3112054984041836E-3</v>
      </c>
      <c r="BQ45" s="1">
        <f t="shared" si="48"/>
        <v>1.6477157486695657E-3</v>
      </c>
      <c r="BR45" s="1">
        <f t="shared" si="41"/>
        <v>1.6918091409780206E-2</v>
      </c>
      <c r="BS45" s="1">
        <f t="shared" si="41"/>
        <v>2.020572615393886E-6</v>
      </c>
      <c r="BT45" s="1">
        <f t="shared" si="41"/>
        <v>5.2147396014369718E-3</v>
      </c>
      <c r="BU45" s="1">
        <f t="shared" si="41"/>
        <v>3.1052724765605989E-4</v>
      </c>
      <c r="BV45" s="1">
        <f t="shared" si="41"/>
        <v>3.147830734918302E-4</v>
      </c>
      <c r="BW45" s="1">
        <f t="shared" si="41"/>
        <v>3.0189210244792192E-8</v>
      </c>
      <c r="BX45" s="1">
        <f t="shared" si="41"/>
        <v>1.3536697404856351E-3</v>
      </c>
      <c r="BY45" s="1">
        <f t="shared" si="41"/>
        <v>1.0612224367892493</v>
      </c>
      <c r="BZ45" s="1">
        <f t="shared" si="41"/>
        <v>2.718472781228185E-3</v>
      </c>
      <c r="CA45" s="1"/>
      <c r="CB45" s="1">
        <f>IFERROR($I45/1000*Q45,0)</f>
        <v>0</v>
      </c>
      <c r="CC45" s="1">
        <f>IFERROR($I45/1000*R45,0)</f>
        <v>0</v>
      </c>
      <c r="CD45" s="1">
        <f t="shared" si="49"/>
        <v>0</v>
      </c>
      <c r="CE45" s="1">
        <f t="shared" si="49"/>
        <v>0</v>
      </c>
      <c r="CF45" s="1">
        <f t="shared" si="49"/>
        <v>0</v>
      </c>
      <c r="CG45" s="1">
        <f t="shared" si="49"/>
        <v>0</v>
      </c>
      <c r="CH45" s="1">
        <f t="shared" si="49"/>
        <v>0</v>
      </c>
      <c r="CI45" s="1">
        <f t="shared" si="49"/>
        <v>0</v>
      </c>
      <c r="CJ45" s="1">
        <f t="shared" si="49"/>
        <v>0</v>
      </c>
      <c r="CK45" s="1">
        <f t="shared" si="49"/>
        <v>0</v>
      </c>
      <c r="CL45" s="1">
        <f t="shared" si="49"/>
        <v>0</v>
      </c>
      <c r="CM45" s="1">
        <f t="shared" si="42"/>
        <v>0</v>
      </c>
      <c r="CN45" s="1">
        <f t="shared" si="42"/>
        <v>0</v>
      </c>
      <c r="CO45" s="1">
        <f t="shared" si="42"/>
        <v>0</v>
      </c>
      <c r="CP45" s="1">
        <f t="shared" si="42"/>
        <v>0</v>
      </c>
      <c r="CQ45" s="1">
        <f t="shared" si="42"/>
        <v>0</v>
      </c>
      <c r="CR45" s="1">
        <f t="shared" si="42"/>
        <v>0</v>
      </c>
      <c r="CS45" s="1">
        <f t="shared" si="42"/>
        <v>0</v>
      </c>
      <c r="CT45" s="1">
        <f t="shared" si="42"/>
        <v>0</v>
      </c>
      <c r="CU45" s="1">
        <f t="shared" si="42"/>
        <v>0</v>
      </c>
      <c r="CW45" s="12">
        <f>IFERROR($J45/1000*Q45,0)</f>
        <v>0</v>
      </c>
      <c r="CX45" s="12">
        <f>IFERROR($J45/1000*R45,0)</f>
        <v>0</v>
      </c>
      <c r="CY45" s="12">
        <f t="shared" si="50"/>
        <v>0</v>
      </c>
      <c r="CZ45" s="12">
        <f t="shared" si="50"/>
        <v>0</v>
      </c>
      <c r="DA45" s="12">
        <f t="shared" si="50"/>
        <v>0</v>
      </c>
      <c r="DB45" s="12">
        <f t="shared" si="50"/>
        <v>0</v>
      </c>
      <c r="DC45" s="12">
        <f t="shared" si="50"/>
        <v>0</v>
      </c>
      <c r="DD45" s="12">
        <f t="shared" si="50"/>
        <v>0</v>
      </c>
      <c r="DE45" s="12">
        <f t="shared" si="50"/>
        <v>0</v>
      </c>
      <c r="DF45" s="12">
        <f t="shared" si="50"/>
        <v>0</v>
      </c>
      <c r="DG45" s="12">
        <f t="shared" si="50"/>
        <v>0</v>
      </c>
      <c r="DH45" s="12">
        <f t="shared" si="43"/>
        <v>0</v>
      </c>
      <c r="DI45" s="12">
        <f t="shared" si="43"/>
        <v>0</v>
      </c>
      <c r="DJ45" s="12">
        <f t="shared" si="43"/>
        <v>0</v>
      </c>
      <c r="DK45" s="12">
        <f t="shared" si="43"/>
        <v>0</v>
      </c>
      <c r="DL45" s="12">
        <f t="shared" si="43"/>
        <v>0</v>
      </c>
      <c r="DM45" s="12">
        <f t="shared" si="43"/>
        <v>0</v>
      </c>
      <c r="DN45" s="12">
        <f t="shared" si="43"/>
        <v>0</v>
      </c>
      <c r="DO45" s="12">
        <f t="shared" si="43"/>
        <v>0</v>
      </c>
      <c r="DP45" s="12">
        <f t="shared" si="43"/>
        <v>0</v>
      </c>
      <c r="DR45" s="12">
        <f>IFERROR($K45/1000*Q45,0)</f>
        <v>0</v>
      </c>
      <c r="DS45" s="12">
        <f>IFERROR($K45/1000*R45,0)</f>
        <v>0</v>
      </c>
      <c r="DT45" s="12">
        <f t="shared" si="51"/>
        <v>0</v>
      </c>
      <c r="DU45" s="12">
        <f t="shared" si="51"/>
        <v>0</v>
      </c>
      <c r="DV45" s="12">
        <f t="shared" si="51"/>
        <v>0</v>
      </c>
      <c r="DW45" s="12">
        <f t="shared" si="51"/>
        <v>0</v>
      </c>
      <c r="DX45" s="12">
        <f t="shared" si="51"/>
        <v>0</v>
      </c>
      <c r="DY45" s="12">
        <f t="shared" si="51"/>
        <v>0</v>
      </c>
      <c r="DZ45" s="12">
        <f t="shared" si="51"/>
        <v>0</v>
      </c>
      <c r="EA45" s="12">
        <f t="shared" si="51"/>
        <v>0</v>
      </c>
      <c r="EB45" s="12">
        <f t="shared" si="51"/>
        <v>0</v>
      </c>
      <c r="EC45" s="12">
        <f t="shared" si="44"/>
        <v>0</v>
      </c>
      <c r="ED45" s="12">
        <f t="shared" si="44"/>
        <v>0</v>
      </c>
      <c r="EE45" s="12">
        <f t="shared" si="44"/>
        <v>0</v>
      </c>
      <c r="EF45" s="12">
        <f t="shared" si="44"/>
        <v>0</v>
      </c>
      <c r="EG45" s="12">
        <f t="shared" si="44"/>
        <v>0</v>
      </c>
      <c r="EH45" s="12">
        <f t="shared" si="44"/>
        <v>0</v>
      </c>
      <c r="EI45" s="12">
        <f t="shared" si="44"/>
        <v>0</v>
      </c>
      <c r="EJ45" s="12">
        <f t="shared" si="44"/>
        <v>0</v>
      </c>
      <c r="EK45" s="12">
        <f t="shared" si="44"/>
        <v>0</v>
      </c>
      <c r="EM45" s="12">
        <f>IFERROR($L45/1000*Q45,0)</f>
        <v>8.6892653827316271E-2</v>
      </c>
      <c r="EN45" s="12">
        <f>IFERROR($L45/1000*R45,0)</f>
        <v>1.2667806805006054</v>
      </c>
      <c r="EO45" s="12">
        <f t="shared" si="52"/>
        <v>4.4100248684940781E-4</v>
      </c>
      <c r="EP45" s="12">
        <f t="shared" si="52"/>
        <v>2.4381805660284361E-2</v>
      </c>
      <c r="EQ45" s="12">
        <f t="shared" si="52"/>
        <v>1.2180164981643012E-2</v>
      </c>
      <c r="ER45" s="12">
        <f t="shared" si="52"/>
        <v>4.628280794633727E-5</v>
      </c>
      <c r="ES45" s="12">
        <f t="shared" si="52"/>
        <v>8.829818416316787E-2</v>
      </c>
      <c r="ET45" s="12">
        <f t="shared" si="52"/>
        <v>7.4225070873435481E-2</v>
      </c>
      <c r="EU45" s="12">
        <f t="shared" si="52"/>
        <v>0.30448368873784626</v>
      </c>
      <c r="EV45" s="12">
        <f t="shared" si="52"/>
        <v>4.2699685489773955E-3</v>
      </c>
      <c r="EW45" s="12">
        <f t="shared" si="52"/>
        <v>1.6319552447866589E-3</v>
      </c>
      <c r="EX45" s="12">
        <f t="shared" si="45"/>
        <v>1.6756268810481444E-2</v>
      </c>
      <c r="EY45" s="12">
        <f t="shared" si="45"/>
        <v>2.0012457123304638E-6</v>
      </c>
      <c r="EZ45" s="12">
        <f t="shared" si="45"/>
        <v>5.1648602919728507E-3</v>
      </c>
      <c r="FA45" s="12">
        <f t="shared" si="45"/>
        <v>3.0755703516863094E-4</v>
      </c>
      <c r="FB45" s="12">
        <f t="shared" si="45"/>
        <v>3.1177215376490086E-4</v>
      </c>
      <c r="FC45" s="12">
        <f t="shared" si="45"/>
        <v>2.9900448566287199E-8</v>
      </c>
      <c r="FD45" s="12">
        <f t="shared" si="45"/>
        <v>1.340721805006883E-3</v>
      </c>
      <c r="FE45" s="12">
        <f t="shared" si="45"/>
        <v>1.0510717780065377</v>
      </c>
      <c r="FF45" s="12">
        <f t="shared" si="45"/>
        <v>2.692470419559482E-3</v>
      </c>
      <c r="FH45" s="12">
        <f>IFERROR(AL45*[1]Figure!$C$8+BG45*[1]Figure!$D$8+CB45*[1]Figure!$E$8,0)</f>
        <v>7.0446456046082295E-2</v>
      </c>
      <c r="FI45" s="12">
        <f>IFERROR(AM45*[1]Figure!$C$8+BH45*[1]Figure!$D$8+CC45*[1]Figure!$E$8,0)</f>
        <v>1.0270167338456619</v>
      </c>
      <c r="FJ45" s="12">
        <f>IFERROR(AN45*[1]Figure!$C$8+BI45*[1]Figure!$D$8+CD45*[1]Figure!$E$8,0)</f>
        <v>3.5753381831092493E-4</v>
      </c>
      <c r="FK45" s="12">
        <f>IFERROR(AO45*[1]Figure!$C$8+BJ45*[1]Figure!$D$8+CE45*[1]Figure!$E$8,0)</f>
        <v>1.9767054234352089E-2</v>
      </c>
      <c r="FL45" s="12">
        <f>IFERROR(AP45*[1]Figure!$C$8+BK45*[1]Figure!$D$8+CF45*[1]Figure!$E$8,0)</f>
        <v>9.8748216243753611E-3</v>
      </c>
      <c r="FM45" s="12">
        <f>IFERROR(AQ45*[1]Figure!$C$8+BL45*[1]Figure!$D$8+CG45*[1]Figure!$E$8,0)</f>
        <v>3.7522847468331463E-5</v>
      </c>
      <c r="FN45" s="12">
        <f>IFERROR(AR45*[1]Figure!$C$8+BM45*[1]Figure!$D$8+CH45*[1]Figure!$E$8,0)</f>
        <v>7.1585961247785282E-2</v>
      </c>
      <c r="FO45" s="12">
        <f>IFERROR(AS45*[1]Figure!$C$8+BN45*[1]Figure!$D$8+CI45*[1]Figure!$E$8,0)</f>
        <v>6.0176470190383559E-2</v>
      </c>
      <c r="FP45" s="12">
        <f>IFERROR(AT45*[1]Figure!$C$8+BO45*[1]Figure!$D$8+CJ45*[1]Figure!$E$8,0)</f>
        <v>0.24685397269655673</v>
      </c>
      <c r="FQ45" s="12">
        <f>IFERROR(AU45*[1]Figure!$C$8+BP45*[1]Figure!$D$8+CK45*[1]Figure!$E$8,0)</f>
        <v>3.4617903637916819E-3</v>
      </c>
      <c r="FR45" s="12">
        <f>IFERROR(AV45*[1]Figure!$C$8+BQ45*[1]Figure!$D$8+CL45*[1]Figure!$E$8,0)</f>
        <v>1.3230746024803233E-3</v>
      </c>
      <c r="FS45" s="12">
        <f>IFERROR(AW45*[1]Figure!$C$8+BR45*[1]Figure!$D$8+CM45*[1]Figure!$E$8,0)</f>
        <v>1.3584804954856085E-2</v>
      </c>
      <c r="FT45" s="12">
        <f>IFERROR(AX45*[1]Figure!$C$8+BS45*[1]Figure!$D$8+CN45*[1]Figure!$E$8,0)</f>
        <v>1.6224693561698866E-6</v>
      </c>
      <c r="FU45" s="12">
        <f>IFERROR(AY45*[1]Figure!$C$8+BT45*[1]Figure!$D$8+CO45*[1]Figure!$E$8,0)</f>
        <v>4.1873056871493501E-3</v>
      </c>
      <c r="FV45" s="12">
        <f>IFERROR(AZ45*[1]Figure!$C$8+BU45*[1]Figure!$D$8+CP45*[1]Figure!$E$8,0)</f>
        <v>2.4934562595738271E-4</v>
      </c>
      <c r="FW45" s="12">
        <f>IFERROR(BA45*[1]Figure!$C$8+BV45*[1]Figure!$D$8+CQ45*[1]Figure!$E$8,0)</f>
        <v>2.5276294783491761E-4</v>
      </c>
      <c r="FX45" s="12">
        <f>IFERROR(BB45*[1]Figure!$C$8+BW45*[1]Figure!$D$8+CR45*[1]Figure!$E$8,0)</f>
        <v>2.4241181997607678E-8</v>
      </c>
      <c r="FY45" s="12">
        <f>IFERROR(BC45*[1]Figure!$C$8+BX45*[1]Figure!$D$8+CS45*[1]Figure!$E$8,0)</f>
        <v>1.0869630002801193E-3</v>
      </c>
      <c r="FZ45" s="12">
        <f>IFERROR(BD45*[1]Figure!$C$8+BY45*[1]Figure!$D$8+CT45*[1]Figure!$E$8,0)</f>
        <v>0.85213511786353069</v>
      </c>
      <c r="GA45" s="12">
        <f>IFERROR(BE45*[1]Figure!$C$8+BZ45*[1]Figure!$D$8+CU45*[1]Figure!$E$8,0)</f>
        <v>2.1828657626664183E-3</v>
      </c>
      <c r="GC45" s="12">
        <f>IFERROR(CW45*[1]Figure!$F$8+DR45*[1]Figure!$G$8+EM45*[1]Figure!$H$8,0)</f>
        <v>1.3182349276180609E-3</v>
      </c>
      <c r="GD45" s="12">
        <f>IFERROR(CX45*[1]Figure!$F$8+DS45*[1]Figure!$G$8+EN45*[1]Figure!$H$8,0)</f>
        <v>1.9218132547618262E-2</v>
      </c>
      <c r="GE45" s="12">
        <f>IFERROR(CY45*[1]Figure!$F$8+DT45*[1]Figure!$G$8+EO45*[1]Figure!$H$8,0)</f>
        <v>6.6903800922760825E-6</v>
      </c>
      <c r="GF45" s="12">
        <f>IFERROR(CZ45*[1]Figure!$F$8+DU45*[1]Figure!$G$8+EP45*[1]Figure!$H$8,0)</f>
        <v>3.6989257899358227E-4</v>
      </c>
      <c r="GG45" s="12">
        <f>IFERROR(DA45*[1]Figure!$F$8+DV45*[1]Figure!$G$8+EQ45*[1]Figure!$H$8,0)</f>
        <v>1.8478338726840246E-4</v>
      </c>
      <c r="GH45" s="12">
        <f>IFERROR(DB45*[1]Figure!$F$8+DW45*[1]Figure!$G$8+ER45*[1]Figure!$H$8,0)</f>
        <v>7.0214927609818747E-7</v>
      </c>
      <c r="GI45" s="12">
        <f>IFERROR(DC45*[1]Figure!$F$8+DX45*[1]Figure!$G$8+ES45*[1]Figure!$H$8,0)</f>
        <v>1.3395580095926138E-3</v>
      </c>
      <c r="GJ45" s="12">
        <f>IFERROR(DD45*[1]Figure!$F$8+DY45*[1]Figure!$G$8+ET45*[1]Figure!$H$8,0)</f>
        <v>1.1260569981524603E-3</v>
      </c>
      <c r="GK45" s="12">
        <f>IFERROR(DE45*[1]Figure!$F$8+DZ45*[1]Figure!$G$8+EU45*[1]Figure!$H$8,0)</f>
        <v>4.6192746533198136E-3</v>
      </c>
      <c r="GL45" s="12">
        <f>IFERROR(DF45*[1]Figure!$F$8+EA45*[1]Figure!$G$8+EV45*[1]Figure!$H$8,0)</f>
        <v>6.4779028297131969E-5</v>
      </c>
      <c r="GM45" s="12">
        <f>IFERROR(DG45*[1]Figure!$F$8+EB45*[1]Figure!$G$8+EW45*[1]Figure!$H$8,0)</f>
        <v>2.4758139028215019E-5</v>
      </c>
      <c r="GN45" s="12">
        <f>IFERROR(DH45*[1]Figure!$F$8+EC45*[1]Figure!$G$8+EX45*[1]Figure!$H$8,0)</f>
        <v>2.5420674625073768E-4</v>
      </c>
      <c r="GO45" s="12">
        <f>IFERROR(DI45*[1]Figure!$F$8+ED45*[1]Figure!$G$8+EY45*[1]Figure!$H$8,0)</f>
        <v>3.036058723655377E-8</v>
      </c>
      <c r="GP45" s="12">
        <f>IFERROR(DJ45*[1]Figure!$F$8+EE45*[1]Figure!$G$8+EZ45*[1]Figure!$H$8,0)</f>
        <v>7.8355291653042514E-5</v>
      </c>
      <c r="GQ45" s="12">
        <f>IFERROR(DK45*[1]Figure!$F$8+EF45*[1]Figure!$G$8+FA45*[1]Figure!$H$8,0)</f>
        <v>4.6658999136989255E-6</v>
      </c>
      <c r="GR45" s="12">
        <f>IFERROR(DL45*[1]Figure!$F$8+EG45*[1]Figure!$G$8+FB45*[1]Figure!$H$8,0)</f>
        <v>4.7298468219001414E-6</v>
      </c>
      <c r="GS45" s="12">
        <f>IFERROR(DM45*[1]Figure!$F$8+EH45*[1]Figure!$G$8+FC45*[1]Figure!$H$8,0)</f>
        <v>4.5361505162288055E-10</v>
      </c>
      <c r="GT45" s="12">
        <f>IFERROR(DN45*[1]Figure!$F$8+EI45*[1]Figure!$G$8+FD45*[1]Figure!$H$8,0)</f>
        <v>2.0339881839626752E-5</v>
      </c>
      <c r="GU45" s="12">
        <f>IFERROR(DO45*[1]Figure!$F$8+EJ45*[1]Figure!$G$8+FE45*[1]Figure!$H$8,0)</f>
        <v>1.5945646359879724E-2</v>
      </c>
      <c r="GV45" s="12">
        <f>IFERROR(DP45*[1]Figure!$F$8+EK45*[1]Figure!$G$8+FF45*[1]Figure!$H$8,0)</f>
        <v>4.0847049690706699E-5</v>
      </c>
      <c r="GX45" s="12">
        <f>IFERROR(FH45*[1]Figure!$F$10+GC45*[1]Figure!$F$11,0)</f>
        <v>6.6390613000264068E-2</v>
      </c>
      <c r="GY45" s="12">
        <f>IFERROR(FI45*[1]Figure!$F$10+GD45*[1]Figure!$F$11,0)</f>
        <v>0.96788787326561965</v>
      </c>
      <c r="GZ45" s="12">
        <f>IFERROR(FJ45*[1]Figure!$F$10+GE45*[1]Figure!$F$11,0)</f>
        <v>3.3694937543004216E-4</v>
      </c>
      <c r="HA45" s="12">
        <f>IFERROR(FK45*[1]Figure!$F$10+GF45*[1]Figure!$F$11,0)</f>
        <v>1.8628997418544856E-2</v>
      </c>
      <c r="HB45" s="12">
        <f>IFERROR(FL45*[1]Figure!$F$10+GG45*[1]Figure!$F$11,0)</f>
        <v>9.3062944214211164E-3</v>
      </c>
      <c r="HC45" s="12">
        <f>IFERROR(FM45*[1]Figure!$F$10+GH45*[1]Figure!$F$11,0)</f>
        <v>3.5362529000867638E-5</v>
      </c>
      <c r="HD45" s="12">
        <f>IFERROR(FN45*[1]Figure!$F$10+GI45*[1]Figure!$F$11,0)</f>
        <v>6.7464512996149778E-2</v>
      </c>
      <c r="HE45" s="12">
        <f>IFERROR(FO45*[1]Figure!$F$10+GJ45*[1]Figure!$F$11,0)</f>
        <v>5.6711905301783633E-2</v>
      </c>
      <c r="HF45" s="12">
        <f>IFERROR(FP45*[1]Figure!$F$10+GK45*[1]Figure!$F$11,0)</f>
        <v>0.23264174649402075</v>
      </c>
      <c r="HG45" s="12">
        <f>IFERROR(FQ45*[1]Figure!$F$10+GL45*[1]Figure!$F$11,0)</f>
        <v>3.2624832707012852E-3</v>
      </c>
      <c r="HH45" s="12">
        <f>IFERROR(FR45*[1]Figure!$F$10+GM45*[1]Figure!$F$11,0)</f>
        <v>1.24690067937966E-3</v>
      </c>
      <c r="HI45" s="12">
        <f>IFERROR(FS45*[1]Figure!$F$10+GN45*[1]Figure!$F$11,0)</f>
        <v>1.2802681342152162E-2</v>
      </c>
      <c r="HJ45" s="12">
        <f>IFERROR(FT45*[1]Figure!$F$10+GO45*[1]Figure!$F$11,0)</f>
        <v>1.5290582546806902E-6</v>
      </c>
      <c r="HK45" s="12">
        <f>IFERROR(FU45*[1]Figure!$F$10+GP45*[1]Figure!$F$11,0)</f>
        <v>3.9462281992934615E-3</v>
      </c>
      <c r="HL45" s="12">
        <f>IFERROR(FV45*[1]Figure!$F$10+GQ45*[1]Figure!$F$11,0)</f>
        <v>2.349899467677454E-4</v>
      </c>
      <c r="HM45" s="12">
        <f>IFERROR(FW45*[1]Figure!$F$10+GR45*[1]Figure!$F$11,0)</f>
        <v>2.3821052175480143E-4</v>
      </c>
      <c r="HN45" s="12">
        <f>IFERROR(FX45*[1]Figure!$F$10+GS45*[1]Figure!$F$11,0)</f>
        <v>2.2845534367539582E-8</v>
      </c>
      <c r="HO45" s="12">
        <f>IFERROR(FY45*[1]Figure!$F$10+GT45*[1]Figure!$F$11,0)</f>
        <v>1.0243828284278405E-3</v>
      </c>
      <c r="HP45" s="12">
        <f>IFERROR(FZ45*[1]Figure!$F$10+GU45*[1]Figure!$F$11,0)</f>
        <v>0.80307478912785268</v>
      </c>
      <c r="HQ45" s="12">
        <f>IFERROR(GA45*[1]Figure!$F$10+GV45*[1]Figure!$F$11,0)</f>
        <v>2.057190726328552E-3</v>
      </c>
    </row>
    <row r="46" spans="1:225" x14ac:dyDescent="0.2">
      <c r="A46" s="1"/>
      <c r="B46" s="4"/>
      <c r="C46" s="1" t="s">
        <v>79</v>
      </c>
      <c r="D46" s="1" t="s">
        <v>54</v>
      </c>
      <c r="E46" s="2">
        <v>1</v>
      </c>
      <c r="F46" s="1"/>
      <c r="G46" s="1">
        <f>'[1]LIB Maf LCI'!$AQ$45*'[1]LIB Maf LCIA'!E103</f>
        <v>1488.6033229909779</v>
      </c>
      <c r="H46" s="1">
        <f>'[1]LIB Maf LCI'!$AR$45*'[1]LIB Maf LCIA'!F103</f>
        <v>1320.4774935289929</v>
      </c>
      <c r="I46" s="1">
        <f>'[1]LIB Maf LCI'!$AS$45*'[1]LIB Maf LCIA'!D103</f>
        <v>1702.1105825069951</v>
      </c>
      <c r="J46" s="1">
        <f>'[1]LIB Maf LCI'!$AT$45*'[1]LIB Maf LCIA'!D103</f>
        <v>1951.1660327391501</v>
      </c>
      <c r="K46" s="1">
        <f>'[1]LIB Maf LCI'!$AU$45*'[1]LIB Maf LCIA'!E103</f>
        <v>1482.2592965398799</v>
      </c>
      <c r="L46" s="1">
        <f>'[1]LIB Maf LCI'!$AV$45*'[1]LIB Maf LCIA'!F103</f>
        <v>1307.8470439621551</v>
      </c>
      <c r="M46" s="1" t="s">
        <v>55</v>
      </c>
      <c r="N46" s="1" t="str">
        <f>'[1]Unit factor_selected'!D22</f>
        <v>market for sodium hydroxide, without water, in 50% solution state | sodium hydroxide, without water, in 50% solution state | Cutoff</v>
      </c>
      <c r="O46" s="1">
        <v>1</v>
      </c>
      <c r="P46" s="1" t="s">
        <v>56</v>
      </c>
      <c r="Q46" s="1">
        <f>'[1]Unit factor_selected'!J22</f>
        <v>1.26612502122856</v>
      </c>
      <c r="R46" s="1">
        <f>'[1]Unit factor_selected'!K22</f>
        <v>19.642058281092201</v>
      </c>
      <c r="S46" s="1">
        <f>'[1]Unit factor_selected'!L22</f>
        <v>2.7537831593493901E-3</v>
      </c>
      <c r="T46" s="1">
        <f>'[1]Unit factor_selected'!M22</f>
        <v>0.32444630914455902</v>
      </c>
      <c r="U46" s="1">
        <f>'[1]Unit factor_selected'!N22</f>
        <v>7.1538768165405706E-2</v>
      </c>
      <c r="V46" s="1">
        <f>'[1]Unit factor_selected'!O22</f>
        <v>6.0259021621967895E-4</v>
      </c>
      <c r="W46" s="1">
        <f>'[1]Unit factor_selected'!P22</f>
        <v>1.2860561811937501</v>
      </c>
      <c r="X46" s="1">
        <f>'[1]Unit factor_selected'!Q22</f>
        <v>8.4314449698132093E-2</v>
      </c>
      <c r="Y46" s="1">
        <f>'[1]Unit factor_selected'!R22</f>
        <v>1.6002726576462101</v>
      </c>
      <c r="Z46" s="1">
        <f>'[1]Unit factor_selected'!S22</f>
        <v>0.154361303514016</v>
      </c>
      <c r="AA46" s="1">
        <f>'[1]Unit factor_selected'!T22</f>
        <v>1.71064359834768E-2</v>
      </c>
      <c r="AB46" s="1">
        <f>'[1]Unit factor_selected'!U22</f>
        <v>9.4276567582477502E-2</v>
      </c>
      <c r="AC46" s="1">
        <f>'[1]Unit factor_selected'!V22</f>
        <v>6.6147467245358604E-5</v>
      </c>
      <c r="AD46" s="1">
        <f>'[1]Unit factor_selected'!W22</f>
        <v>4.4028829755228703E-3</v>
      </c>
      <c r="AE46" s="1">
        <f>'[1]Unit factor_selected'!X22</f>
        <v>3.1717099837702801E-3</v>
      </c>
      <c r="AF46" s="1">
        <f>'[1]Unit factor_selected'!Y22</f>
        <v>3.2073251237404099E-3</v>
      </c>
      <c r="AG46" s="1">
        <f>'[1]Unit factor_selected'!Z22</f>
        <v>1.39060886929682E-6</v>
      </c>
      <c r="AH46" s="1">
        <f>'[1]Unit factor_selected'!AA22</f>
        <v>4.5831155273480398E-3</v>
      </c>
      <c r="AI46" s="1">
        <f>'[1]Unit factor_selected'!AB22</f>
        <v>5.7827830681640799</v>
      </c>
      <c r="AJ46" s="1">
        <f>'[1]Unit factor_selected'!AC22</f>
        <v>3.5105049762050602E-2</v>
      </c>
      <c r="AK46" s="1"/>
      <c r="AL46" s="1">
        <f>IFERROR($G46/1000*Q46,0)</f>
        <v>1.8847579139228567</v>
      </c>
      <c r="AM46" s="1">
        <f>IFERROR($G46/1000*R46,0)</f>
        <v>29.239233227616303</v>
      </c>
      <c r="AN46" s="1">
        <f t="shared" si="47"/>
        <v>4.0992907618040957E-3</v>
      </c>
      <c r="AO46" s="1">
        <f t="shared" si="47"/>
        <v>0.48297185392474862</v>
      </c>
      <c r="AP46" s="1">
        <f t="shared" si="47"/>
        <v>0.10649284801370411</v>
      </c>
      <c r="AQ46" s="1">
        <f t="shared" si="47"/>
        <v>8.970177982664659E-4</v>
      </c>
      <c r="AR46" s="1">
        <f t="shared" si="47"/>
        <v>1.9144275048781034</v>
      </c>
      <c r="AS46" s="1">
        <f t="shared" si="47"/>
        <v>0.12551076999679509</v>
      </c>
      <c r="AT46" s="1">
        <f t="shared" si="47"/>
        <v>2.3821711958637519</v>
      </c>
      <c r="AU46" s="1">
        <f t="shared" si="47"/>
        <v>0.22978274935218312</v>
      </c>
      <c r="AV46" s="1">
        <f t="shared" si="47"/>
        <v>2.5464697449536E-2</v>
      </c>
      <c r="AW46" s="1">
        <f t="shared" si="40"/>
        <v>0.14034041178345952</v>
      </c>
      <c r="AX46" s="1">
        <f t="shared" si="40"/>
        <v>9.846733954887768E-5</v>
      </c>
      <c r="AY46" s="1">
        <f t="shared" si="40"/>
        <v>6.5541462281037488E-3</v>
      </c>
      <c r="AZ46" s="1">
        <f t="shared" si="40"/>
        <v>4.7214180214040996E-3</v>
      </c>
      <c r="BA46" s="1">
        <f t="shared" si="40"/>
        <v>4.7744348371124238E-3</v>
      </c>
      <c r="BB46" s="1">
        <f t="shared" si="40"/>
        <v>2.0700649838159727E-6</v>
      </c>
      <c r="BC46" s="1">
        <f t="shared" si="40"/>
        <v>6.8224410036618402E-3</v>
      </c>
      <c r="BD46" s="1">
        <f t="shared" si="40"/>
        <v>8.6082700914050125</v>
      </c>
      <c r="BE46" s="1">
        <f t="shared" si="40"/>
        <v>5.2257493729552164E-2</v>
      </c>
      <c r="BF46" s="1"/>
      <c r="BG46" s="1">
        <f>IFERROR($H46/1000*Q46,0)</f>
        <v>1.6718895945262318</v>
      </c>
      <c r="BH46" s="1">
        <f>IFERROR($H46/1000*R46,0)</f>
        <v>25.936895886767029</v>
      </c>
      <c r="BI46" s="1">
        <f t="shared" si="48"/>
        <v>3.6363086839800341E-3</v>
      </c>
      <c r="BJ46" s="1">
        <f t="shared" si="48"/>
        <v>0.42842404908394005</v>
      </c>
      <c r="BK46" s="1">
        <f t="shared" si="48"/>
        <v>9.4465333277206631E-2</v>
      </c>
      <c r="BL46" s="1">
        <f t="shared" si="48"/>
        <v>7.9570681833885553E-4</v>
      </c>
      <c r="BM46" s="1">
        <f t="shared" si="48"/>
        <v>1.6982082426801914</v>
      </c>
      <c r="BN46" s="1">
        <f t="shared" si="48"/>
        <v>0.11133533320566583</v>
      </c>
      <c r="BO46" s="1">
        <f t="shared" si="48"/>
        <v>2.1131240279316477</v>
      </c>
      <c r="BP46" s="1">
        <f t="shared" si="48"/>
        <v>0.20383062716205597</v>
      </c>
      <c r="BQ46" s="1">
        <f t="shared" si="48"/>
        <v>2.2588663710675617E-2</v>
      </c>
      <c r="BR46" s="1">
        <f t="shared" si="41"/>
        <v>0.1244900856598266</v>
      </c>
      <c r="BS46" s="1">
        <f t="shared" si="41"/>
        <v>8.7346241751442284E-5</v>
      </c>
      <c r="BT46" s="1">
        <f t="shared" si="41"/>
        <v>5.8139078758199141E-3</v>
      </c>
      <c r="BU46" s="1">
        <f t="shared" si="41"/>
        <v>4.1881716495698624E-3</v>
      </c>
      <c r="BV46" s="1">
        <f t="shared" si="41"/>
        <v>4.2352006403293032E-3</v>
      </c>
      <c r="BW46" s="1">
        <f t="shared" si="41"/>
        <v>1.8362677142082518E-6</v>
      </c>
      <c r="BX46" s="1">
        <f t="shared" si="41"/>
        <v>6.0519009041063478E-3</v>
      </c>
      <c r="BY46" s="1">
        <f t="shared" si="41"/>
        <v>7.636034891471204</v>
      </c>
      <c r="BZ46" s="1">
        <f t="shared" si="41"/>
        <v>4.635542812000315E-2</v>
      </c>
      <c r="CA46" s="1"/>
      <c r="CB46" s="1">
        <f>IFERROR($I46/1000*Q46,0)</f>
        <v>2.1550847974100256</v>
      </c>
      <c r="CC46" s="1">
        <f>IFERROR($I46/1000*R46,0)</f>
        <v>33.432955262466194</v>
      </c>
      <c r="CD46" s="1">
        <f t="shared" si="49"/>
        <v>4.6872434574581441E-3</v>
      </c>
      <c r="CE46" s="1">
        <f t="shared" si="49"/>
        <v>0.55224349625029001</v>
      </c>
      <c r="CF46" s="1">
        <f t="shared" si="49"/>
        <v>0.12176689435385159</v>
      </c>
      <c r="CG46" s="1">
        <f t="shared" si="49"/>
        <v>1.025675183942694E-3</v>
      </c>
      <c r="CH46" s="1">
        <f t="shared" si="49"/>
        <v>2.1890098357084158</v>
      </c>
      <c r="CI46" s="1">
        <f t="shared" si="49"/>
        <v>0.14351251708944435</v>
      </c>
      <c r="CJ46" s="1">
        <f t="shared" si="49"/>
        <v>2.7238410254762075</v>
      </c>
      <c r="CK46" s="1">
        <f t="shared" si="49"/>
        <v>0.26274000824078086</v>
      </c>
      <c r="CL46" s="1">
        <f t="shared" si="49"/>
        <v>2.9117045716454317E-2</v>
      </c>
      <c r="CM46" s="1">
        <f t="shared" si="42"/>
        <v>0.16046914336457088</v>
      </c>
      <c r="CN46" s="1">
        <f t="shared" si="42"/>
        <v>1.1259030400435971E-4</v>
      </c>
      <c r="CO46" s="1">
        <f t="shared" si="42"/>
        <v>7.4941937061773645E-3</v>
      </c>
      <c r="CP46" s="1">
        <f t="shared" si="42"/>
        <v>5.3986011280184832E-3</v>
      </c>
      <c r="CQ46" s="1">
        <f t="shared" si="42"/>
        <v>5.4592220346591095E-3</v>
      </c>
      <c r="CR46" s="1">
        <f t="shared" si="42"/>
        <v>2.3669700725582043E-6</v>
      </c>
      <c r="CS46" s="1">
        <f t="shared" si="42"/>
        <v>7.8009694399512261E-3</v>
      </c>
      <c r="CT46" s="1">
        <f t="shared" si="42"/>
        <v>9.8429362566643501</v>
      </c>
      <c r="CU46" s="1">
        <f t="shared" si="42"/>
        <v>5.9752676699420998E-2</v>
      </c>
      <c r="CW46" s="12">
        <f>IFERROR($J46/1000*Q46,0)</f>
        <v>2.4704201346223016</v>
      </c>
      <c r="CX46" s="12">
        <f>IFERROR($J46/1000*R46,0)</f>
        <v>38.324916931149836</v>
      </c>
      <c r="CY46" s="12">
        <f t="shared" si="50"/>
        <v>5.3730881620516324E-3</v>
      </c>
      <c r="CZ46" s="12">
        <f t="shared" si="50"/>
        <v>0.63304861785044908</v>
      </c>
      <c r="DA46" s="12">
        <f t="shared" si="50"/>
        <v>0.13958401446834046</v>
      </c>
      <c r="DB46" s="12">
        <f t="shared" si="50"/>
        <v>1.1757535615487776E-3</v>
      </c>
      <c r="DC46" s="12">
        <f t="shared" si="50"/>
        <v>2.5093091369394709</v>
      </c>
      <c r="DD46" s="12">
        <f t="shared" si="50"/>
        <v>0.16451149032008902</v>
      </c>
      <c r="DE46" s="12">
        <f t="shared" si="50"/>
        <v>3.1223976527204917</v>
      </c>
      <c r="DF46" s="12">
        <f t="shared" si="50"/>
        <v>0.30118453218588642</v>
      </c>
      <c r="DG46" s="12">
        <f t="shared" si="50"/>
        <v>3.3377496832186666E-2</v>
      </c>
      <c r="DH46" s="12">
        <f t="shared" si="43"/>
        <v>0.18394923635016699</v>
      </c>
      <c r="DI46" s="12">
        <f t="shared" si="43"/>
        <v>1.2906469124086923E-4</v>
      </c>
      <c r="DJ46" s="12">
        <f t="shared" si="43"/>
        <v>8.5907557079657037E-3</v>
      </c>
      <c r="DK46" s="12">
        <f t="shared" si="43"/>
        <v>6.1885327860322116E-3</v>
      </c>
      <c r="DL46" s="12">
        <f t="shared" si="43"/>
        <v>6.2580238373931788E-3</v>
      </c>
      <c r="DM46" s="12">
        <f t="shared" si="43"/>
        <v>2.7133087905977514E-6</v>
      </c>
      <c r="DN46" s="12">
        <f t="shared" si="43"/>
        <v>8.9424193410808719E-3</v>
      </c>
      <c r="DO46" s="12">
        <f t="shared" si="43"/>
        <v>11.283169897300837</v>
      </c>
      <c r="DP46" s="12">
        <f t="shared" si="43"/>
        <v>6.8495780673330717E-2</v>
      </c>
      <c r="DR46" s="12">
        <f>IFERROR($K46/1000*Q46,0)</f>
        <v>1.8767255832977858</v>
      </c>
      <c r="DS46" s="12">
        <f>IFERROR($K46/1000*R46,0)</f>
        <v>29.114623490327048</v>
      </c>
      <c r="DT46" s="12">
        <f t="shared" si="51"/>
        <v>4.0818206886005948E-3</v>
      </c>
      <c r="DU46" s="12">
        <f t="shared" si="51"/>
        <v>0.48091355795757446</v>
      </c>
      <c r="DV46" s="12">
        <f t="shared" si="51"/>
        <v>0.10603900417618382</v>
      </c>
      <c r="DW46" s="12">
        <f t="shared" si="51"/>
        <v>8.9319494999559547E-4</v>
      </c>
      <c r="DX46" s="12">
        <f t="shared" si="51"/>
        <v>1.9062687304470125</v>
      </c>
      <c r="DY46" s="12">
        <f t="shared" si="51"/>
        <v>0.12497587689770037</v>
      </c>
      <c r="DZ46" s="12">
        <f t="shared" si="51"/>
        <v>2.3720190237946754</v>
      </c>
      <c r="EA46" s="12">
        <f t="shared" si="51"/>
        <v>0.22880347715966426</v>
      </c>
      <c r="EB46" s="12">
        <f t="shared" si="51"/>
        <v>2.5356173767172811E-2</v>
      </c>
      <c r="EC46" s="12">
        <f t="shared" si="44"/>
        <v>0.13974231874499757</v>
      </c>
      <c r="ED46" s="12">
        <f t="shared" si="44"/>
        <v>9.8047698266999999E-5</v>
      </c>
      <c r="EE46" s="12">
        <f t="shared" si="44"/>
        <v>6.5262142220459431E-3</v>
      </c>
      <c r="EF46" s="12">
        <f t="shared" si="44"/>
        <v>4.7012966093718496E-3</v>
      </c>
      <c r="EG46" s="12">
        <f t="shared" si="44"/>
        <v>4.7540874816901432E-3</v>
      </c>
      <c r="EH46" s="12">
        <f t="shared" si="44"/>
        <v>2.0612429243660221E-6</v>
      </c>
      <c r="EI46" s="12">
        <f t="shared" si="44"/>
        <v>6.7933655975279065E-3</v>
      </c>
      <c r="EJ46" s="12">
        <f t="shared" si="44"/>
        <v>8.5715839626596182</v>
      </c>
      <c r="EK46" s="12">
        <f t="shared" si="44"/>
        <v>5.2034786365294607E-2</v>
      </c>
      <c r="EM46" s="12">
        <f>IFERROR($L46/1000*Q46,0)</f>
        <v>1.655897866300293</v>
      </c>
      <c r="EN46" s="12">
        <f>IFERROR($L46/1000*R46,0)</f>
        <v>25.688807860258802</v>
      </c>
      <c r="EO46" s="12">
        <f t="shared" si="52"/>
        <v>3.6015271646678637E-3</v>
      </c>
      <c r="EP46" s="12">
        <f t="shared" si="52"/>
        <v>0.42432614633914301</v>
      </c>
      <c r="EQ46" s="12">
        <f t="shared" si="52"/>
        <v>9.3561766473819766E-2</v>
      </c>
      <c r="ER46" s="12">
        <f t="shared" si="52"/>
        <v>7.8809583300342291E-4</v>
      </c>
      <c r="ES46" s="12">
        <f t="shared" si="52"/>
        <v>1.6819647749435036</v>
      </c>
      <c r="ET46" s="12">
        <f t="shared" si="52"/>
        <v>0.11027040380099787</v>
      </c>
      <c r="EU46" s="12">
        <f t="shared" si="52"/>
        <v>2.0929118648360574</v>
      </c>
      <c r="EV46" s="12">
        <f t="shared" si="52"/>
        <v>0.20188097450295084</v>
      </c>
      <c r="EW46" s="12">
        <f t="shared" si="52"/>
        <v>2.2372601733717971E-2</v>
      </c>
      <c r="EX46" s="12">
        <f t="shared" si="45"/>
        <v>0.12329933022764153</v>
      </c>
      <c r="EY46" s="12">
        <f t="shared" si="45"/>
        <v>8.6510769502425725E-5</v>
      </c>
      <c r="EZ46" s="12">
        <f t="shared" si="45"/>
        <v>5.7582974844488828E-3</v>
      </c>
      <c r="FA46" s="12">
        <f t="shared" si="45"/>
        <v>4.1481115265792155E-3</v>
      </c>
      <c r="FB46" s="12">
        <f t="shared" si="45"/>
        <v>4.194690682109448E-3</v>
      </c>
      <c r="FC46" s="12">
        <f t="shared" si="45"/>
        <v>1.8187036990174008E-6</v>
      </c>
      <c r="FD46" s="12">
        <f t="shared" si="45"/>
        <v>5.9940140945791871E-3</v>
      </c>
      <c r="FE46" s="12">
        <f t="shared" si="45"/>
        <v>7.5629957415727933</v>
      </c>
      <c r="FF46" s="12">
        <f t="shared" si="45"/>
        <v>4.5912035559442232E-2</v>
      </c>
      <c r="FH46" s="12">
        <f>IFERROR(AL46*[1]Figure!$C$8+BG46*[1]Figure!$D$8+CB46*[1]Figure!$E$8,0)</f>
        <v>1.7171345713852977</v>
      </c>
      <c r="FI46" s="12">
        <f>IFERROR(AM46*[1]Figure!$C$8+BH46*[1]Figure!$D$8+CC46*[1]Figure!$E$8,0)</f>
        <v>26.638804827426068</v>
      </c>
      <c r="FJ46" s="12">
        <f>IFERROR(AN46*[1]Figure!$C$8+BI46*[1]Figure!$D$8+CD46*[1]Figure!$E$8,0)</f>
        <v>3.7347151234947903E-3</v>
      </c>
      <c r="FK46" s="12">
        <f>IFERROR(AO46*[1]Figure!$C$8+BJ46*[1]Figure!$D$8+CE46*[1]Figure!$E$8,0)</f>
        <v>0.44001813774274473</v>
      </c>
      <c r="FL46" s="12">
        <f>IFERROR(AP46*[1]Figure!$C$8+BK46*[1]Figure!$D$8+CF46*[1]Figure!$E$8,0)</f>
        <v>9.7021771113834421E-2</v>
      </c>
      <c r="FM46" s="12">
        <f>IFERROR(AQ46*[1]Figure!$C$8+BL46*[1]Figure!$D$8+CG46*[1]Figure!$E$8,0)</f>
        <v>8.1724037934683834E-4</v>
      </c>
      <c r="FN46" s="12">
        <f>IFERROR(AR46*[1]Figure!$C$8+BM46*[1]Figure!$D$8+CH46*[1]Figure!$E$8,0)</f>
        <v>1.7441654595284204</v>
      </c>
      <c r="FO46" s="12">
        <f>IFERROR(AS46*[1]Figure!$C$8+BN46*[1]Figure!$D$8+CI46*[1]Figure!$E$8,0)</f>
        <v>0.11434831001405023</v>
      </c>
      <c r="FP46" s="12">
        <f>IFERROR(AT46*[1]Figure!$C$8+BO46*[1]Figure!$D$8+CJ46*[1]Figure!$E$8,0)</f>
        <v>2.1703097703736871</v>
      </c>
      <c r="FQ46" s="12">
        <f>IFERROR(AU46*[1]Figure!$C$8+BP46*[1]Figure!$D$8+CK46*[1]Figure!$E$8,0)</f>
        <v>0.20934672824870068</v>
      </c>
      <c r="FR46" s="12">
        <f>IFERROR(AV46*[1]Figure!$C$8+BQ46*[1]Figure!$D$8+CL46*[1]Figure!$E$8,0)</f>
        <v>2.3199962190080504E-2</v>
      </c>
      <c r="FS46" s="12">
        <f>IFERROR(AW46*[1]Figure!$C$8+BR46*[1]Figure!$D$8+CM46*[1]Figure!$E$8,0)</f>
        <v>0.12785905874471387</v>
      </c>
      <c r="FT46" s="12">
        <f>IFERROR(AX46*[1]Figure!$C$8+BS46*[1]Figure!$D$8+CN46*[1]Figure!$E$8,0)</f>
        <v>8.9710021452990256E-5</v>
      </c>
      <c r="FU46" s="12">
        <f>IFERROR(AY46*[1]Figure!$C$8+BT46*[1]Figure!$D$8+CO46*[1]Figure!$E$8,0)</f>
        <v>5.9712448962568124E-3</v>
      </c>
      <c r="FV46" s="12">
        <f>IFERROR(AZ46*[1]Figure!$C$8+BU46*[1]Figure!$D$8+CP46*[1]Figure!$E$8,0)</f>
        <v>4.3015127038996378E-3</v>
      </c>
      <c r="FW46" s="12">
        <f>IFERROR(BA46*[1]Figure!$C$8+BV46*[1]Figure!$D$8+CQ46*[1]Figure!$E$8,0)</f>
        <v>4.3498144016641243E-3</v>
      </c>
      <c r="FX46" s="12">
        <f>IFERROR(BB46*[1]Figure!$C$8+BW46*[1]Figure!$D$8+CR46*[1]Figure!$E$8,0)</f>
        <v>1.8859611213018854E-6</v>
      </c>
      <c r="FY46" s="12">
        <f>IFERROR(BC46*[1]Figure!$C$8+BX46*[1]Figure!$D$8+CS46*[1]Figure!$E$8,0)</f>
        <v>6.2156785346724639E-3</v>
      </c>
      <c r="FZ46" s="12">
        <f>IFERROR(BD46*[1]Figure!$C$8+BY46*[1]Figure!$D$8+CT46*[1]Figure!$E$8,0)</f>
        <v>7.8426826408744992</v>
      </c>
      <c r="GA46" s="12">
        <f>IFERROR(BE46*[1]Figure!$C$8+BZ46*[1]Figure!$D$8+CU46*[1]Figure!$E$8,0)</f>
        <v>4.7609907051774938E-2</v>
      </c>
      <c r="GC46" s="12">
        <f>IFERROR(CW46*[1]Figure!$F$8+DR46*[1]Figure!$G$8+EM46*[1]Figure!$H$8,0)</f>
        <v>2.0053506658181242</v>
      </c>
      <c r="GD46" s="12">
        <f>IFERROR(CX46*[1]Figure!$F$8+DS46*[1]Figure!$G$8+EN46*[1]Figure!$H$8,0)</f>
        <v>31.110051528565545</v>
      </c>
      <c r="GE46" s="12">
        <f>IFERROR(CY46*[1]Figure!$F$8+DT46*[1]Figure!$G$8+EO46*[1]Figure!$H$8,0)</f>
        <v>4.3615763052858546E-3</v>
      </c>
      <c r="GF46" s="12">
        <f>IFERROR(CZ46*[1]Figure!$F$8+DU46*[1]Figure!$G$8+EP46*[1]Figure!$H$8,0)</f>
        <v>0.51387391541630656</v>
      </c>
      <c r="GG46" s="12">
        <f>IFERROR(DA46*[1]Figure!$F$8+DV46*[1]Figure!$G$8+EQ46*[1]Figure!$H$8,0)</f>
        <v>0.11330659608409034</v>
      </c>
      <c r="GH46" s="12">
        <f>IFERROR(DB46*[1]Figure!$F$8+DW46*[1]Figure!$G$8+ER46*[1]Figure!$H$8,0)</f>
        <v>9.5441182430710397E-4</v>
      </c>
      <c r="GI46" s="12">
        <f>IFERROR(DC46*[1]Figure!$F$8+DX46*[1]Figure!$G$8+ES46*[1]Figure!$H$8,0)</f>
        <v>2.0369186107181774</v>
      </c>
      <c r="GJ46" s="12">
        <f>IFERROR(DD46*[1]Figure!$F$8+DY46*[1]Figure!$G$8+ET46*[1]Figure!$H$8,0)</f>
        <v>0.13354134465818737</v>
      </c>
      <c r="GK46" s="12">
        <f>IFERROR(DE46*[1]Figure!$F$8+DZ46*[1]Figure!$G$8+EU46*[1]Figure!$H$8,0)</f>
        <v>2.5345900173329414</v>
      </c>
      <c r="GL46" s="12">
        <f>IFERROR(DF46*[1]Figure!$F$8+EA46*[1]Figure!$G$8+EV46*[1]Figure!$H$8,0)</f>
        <v>0.24448497390725371</v>
      </c>
      <c r="GM46" s="12">
        <f>IFERROR(DG46*[1]Figure!$F$8+EB46*[1]Figure!$G$8+EW46*[1]Figure!$H$8,0)</f>
        <v>2.7094009054456331E-2</v>
      </c>
      <c r="GN46" s="12">
        <f>IFERROR(DH46*[1]Figure!$F$8+EC46*[1]Figure!$G$8+EX46*[1]Figure!$H$8,0)</f>
        <v>0.14931983366786342</v>
      </c>
      <c r="GO46" s="12">
        <f>IFERROR(DI46*[1]Figure!$F$8+ED46*[1]Figure!$G$8+EY46*[1]Figure!$H$8,0)</f>
        <v>1.0476759029210969E-4</v>
      </c>
      <c r="GP46" s="12">
        <f>IFERROR(DJ46*[1]Figure!$F$8+EE46*[1]Figure!$G$8+EZ46*[1]Figure!$H$8,0)</f>
        <v>6.9735011617705076E-3</v>
      </c>
      <c r="GQ46" s="12">
        <f>IFERROR(DK46*[1]Figure!$F$8+EF46*[1]Figure!$G$8+FA46*[1]Figure!$H$8,0)</f>
        <v>5.0235092278360007E-3</v>
      </c>
      <c r="GR46" s="12">
        <f>IFERROR(DL46*[1]Figure!$F$8+EG46*[1]Figure!$G$8+FB46*[1]Figure!$H$8,0)</f>
        <v>5.0799182265168757E-3</v>
      </c>
      <c r="GS46" s="12">
        <f>IFERROR(DM46*[1]Figure!$F$8+EH46*[1]Figure!$G$8+FC46*[1]Figure!$H$8,0)</f>
        <v>2.2025142661117664E-6</v>
      </c>
      <c r="GT46" s="12">
        <f>IFERROR(DN46*[1]Figure!$F$8+EI46*[1]Figure!$G$8+FD46*[1]Figure!$H$8,0)</f>
        <v>7.2589622827062567E-3</v>
      </c>
      <c r="GU46" s="12">
        <f>IFERROR(DO46*[1]Figure!$F$8+EJ46*[1]Figure!$G$8+FE46*[1]Figure!$H$8,0)</f>
        <v>9.1590543442322669</v>
      </c>
      <c r="GV46" s="12">
        <f>IFERROR(DP46*[1]Figure!$F$8+EK46*[1]Figure!$G$8+FF46*[1]Figure!$H$8,0)</f>
        <v>5.560109288859743E-2</v>
      </c>
      <c r="GX46" s="12">
        <f>IFERROR(FH46*[1]Figure!$F$10+GC46*[1]Figure!$F$11,0)</f>
        <v>1.7340445861865614</v>
      </c>
      <c r="GY46" s="12">
        <f>IFERROR(FI46*[1]Figure!$F$10+GD46*[1]Figure!$F$11,0)</f>
        <v>26.901138712857275</v>
      </c>
      <c r="GZ46" s="12">
        <f>IFERROR(FJ46*[1]Figure!$F$10+GE46*[1]Figure!$F$11,0)</f>
        <v>3.7714938879953802E-3</v>
      </c>
      <c r="HA46" s="12">
        <f>IFERROR(FK46*[1]Figure!$F$10+GF46*[1]Figure!$F$11,0)</f>
        <v>0.44435135270798276</v>
      </c>
      <c r="HB46" s="12">
        <f>IFERROR(FL46*[1]Figure!$F$10+GG46*[1]Figure!$F$11,0)</f>
        <v>9.7977223070203914E-2</v>
      </c>
      <c r="HC46" s="12">
        <f>IFERROR(FM46*[1]Figure!$F$10+GH46*[1]Figure!$F$11,0)</f>
        <v>8.2528840723075463E-4</v>
      </c>
      <c r="HD46" s="12">
        <f>IFERROR(FN46*[1]Figure!$F$10+GI46*[1]Figure!$F$11,0)</f>
        <v>1.7613416693770665</v>
      </c>
      <c r="HE46" s="12">
        <f>IFERROR(FO46*[1]Figure!$F$10+GJ46*[1]Figure!$F$11,0)</f>
        <v>0.11547439043142668</v>
      </c>
      <c r="HF46" s="12">
        <f>IFERROR(FP46*[1]Figure!$F$10+GK46*[1]Figure!$F$11,0)</f>
        <v>2.1916825683779457</v>
      </c>
      <c r="HG46" s="12">
        <f>IFERROR(FQ46*[1]Figure!$F$10+GL46*[1]Figure!$F$11,0)</f>
        <v>0.21140833502796769</v>
      </c>
      <c r="HH46" s="12">
        <f>IFERROR(FR46*[1]Figure!$F$10+GM46*[1]Figure!$F$11,0)</f>
        <v>2.3428431007004109E-2</v>
      </c>
      <c r="HI46" s="12">
        <f>IFERROR(FS46*[1]Figure!$F$10+GN46*[1]Figure!$F$11,0)</f>
        <v>0.12911819044695694</v>
      </c>
      <c r="HJ46" s="12">
        <f>IFERROR(FT46*[1]Figure!$F$10+GO46*[1]Figure!$F$11,0)</f>
        <v>9.0593468688793063E-5</v>
      </c>
      <c r="HK46" s="12">
        <f>IFERROR(FU46*[1]Figure!$F$10+GP46*[1]Figure!$F$11,0)</f>
        <v>6.0300485807555839E-3</v>
      </c>
      <c r="HL46" s="12">
        <f>IFERROR(FV46*[1]Figure!$F$10+GQ46*[1]Figure!$F$11,0)</f>
        <v>4.3438731832137817E-3</v>
      </c>
      <c r="HM46" s="12">
        <f>IFERROR(FW46*[1]Figure!$F$10+GR46*[1]Figure!$F$11,0)</f>
        <v>4.392650546914843E-3</v>
      </c>
      <c r="HN46" s="12">
        <f>IFERROR(FX46*[1]Figure!$F$10+GS46*[1]Figure!$F$11,0)</f>
        <v>1.9045337078698064E-6</v>
      </c>
      <c r="HO46" s="12">
        <f>IFERROR(FY46*[1]Figure!$F$10+GT46*[1]Figure!$F$11,0)</f>
        <v>6.2768893551711832E-3</v>
      </c>
      <c r="HP46" s="12">
        <f>IFERROR(FZ46*[1]Figure!$F$10+GU46*[1]Figure!$F$11,0)</f>
        <v>7.9199158884887568</v>
      </c>
      <c r="HQ46" s="12">
        <f>IFERROR(GA46*[1]Figure!$F$10+GV46*[1]Figure!$F$11,0)</f>
        <v>4.807876036493304E-2</v>
      </c>
    </row>
    <row r="47" spans="1:225" x14ac:dyDescent="0.2">
      <c r="A47" s="1"/>
      <c r="B47" s="4"/>
      <c r="C47" s="1" t="s">
        <v>80</v>
      </c>
      <c r="D47" s="1" t="s">
        <v>81</v>
      </c>
      <c r="E47" s="2">
        <v>1</v>
      </c>
      <c r="F47" s="1"/>
      <c r="G47" s="1">
        <f>'[1]LIB Maf LCI'!$AQ$45*'[1]LIB Maf LCIA'!E104</f>
        <v>102.66229813730881</v>
      </c>
      <c r="H47" s="1">
        <f>'[1]LIB Maf LCI'!$AR$45*'[1]LIB Maf LCIA'!F104</f>
        <v>550.19895563708042</v>
      </c>
      <c r="I47" s="1">
        <f>'[1]LIB Maf LCI'!$AS$45*'[1]LIB Maf LCIA'!D104</f>
        <v>117.38693672462036</v>
      </c>
      <c r="J47" s="1">
        <f>'[1]LIB Maf LCI'!$AT$45*'[1]LIB Maf LCIA'!D104</f>
        <v>134.56317467166554</v>
      </c>
      <c r="K47" s="1">
        <f>'[1]LIB Maf LCI'!$AU$45*'[1]LIB Maf LCIA'!E104</f>
        <v>102.22477907171586</v>
      </c>
      <c r="L47" s="1">
        <f>'[1]LIB Maf LCI'!$AV$45*'[1]LIB Maf LCIA'!F104</f>
        <v>544.93626831756467</v>
      </c>
      <c r="M47" s="1" t="s">
        <v>55</v>
      </c>
      <c r="N47" s="1" t="str">
        <f>'[1]Unit factor_selected'!D23</f>
        <v>market for ammonia, anhydrous, liquid | ammonia, anhydrous, liquid | Cutoff</v>
      </c>
      <c r="O47" s="1">
        <v>1</v>
      </c>
      <c r="P47" s="1" t="s">
        <v>56</v>
      </c>
      <c r="Q47" s="1">
        <f>'[1]Unit factor_selected'!J23</f>
        <v>2.5870939838726201</v>
      </c>
      <c r="R47" s="1">
        <f>'[1]Unit factor_selected'!K23</f>
        <v>41.817502183841597</v>
      </c>
      <c r="S47" s="1">
        <f>'[1]Unit factor_selected'!L23</f>
        <v>1.05998377558368E-3</v>
      </c>
      <c r="T47" s="1">
        <f>'[1]Unit factor_selected'!M23</f>
        <v>0.90459931753414802</v>
      </c>
      <c r="U47" s="1">
        <f>'[1]Unit factor_selected'!N23</f>
        <v>4.1064069094983897E-2</v>
      </c>
      <c r="V47" s="1">
        <f>'[1]Unit factor_selected'!O23</f>
        <v>9.3953467865795395E-5</v>
      </c>
      <c r="W47" s="1">
        <f>'[1]Unit factor_selected'!P23</f>
        <v>2.6300669565695598</v>
      </c>
      <c r="X47" s="1">
        <f>'[1]Unit factor_selected'!Q23</f>
        <v>4.2363118654656098E-2</v>
      </c>
      <c r="Y47" s="1">
        <f>'[1]Unit factor_selected'!R23</f>
        <v>0.685865599978563</v>
      </c>
      <c r="Z47" s="1">
        <f>'[1]Unit factor_selected'!S23</f>
        <v>1.4126923840973801E-2</v>
      </c>
      <c r="AA47" s="1">
        <f>'[1]Unit factor_selected'!T23</f>
        <v>6.9683415596700103E-3</v>
      </c>
      <c r="AB47" s="1">
        <f>'[1]Unit factor_selected'!U23</f>
        <v>5.35927238210267E-2</v>
      </c>
      <c r="AC47" s="1">
        <f>'[1]Unit factor_selected'!V23</f>
        <v>4.6683062300374197E-5</v>
      </c>
      <c r="AD47" s="1">
        <f>'[1]Unit factor_selected'!W23</f>
        <v>5.1308724701283198E-3</v>
      </c>
      <c r="AE47" s="1">
        <f>'[1]Unit factor_selected'!X23</f>
        <v>2.41591996926354E-3</v>
      </c>
      <c r="AF47" s="1">
        <f>'[1]Unit factor_selected'!Y23</f>
        <v>2.5147188202799399E-3</v>
      </c>
      <c r="AG47" s="1">
        <f>'[1]Unit factor_selected'!Z23</f>
        <v>4.9121690042504204E-7</v>
      </c>
      <c r="AH47" s="1">
        <f>'[1]Unit factor_selected'!AA23</f>
        <v>3.0446275781781801E-3</v>
      </c>
      <c r="AI47" s="1">
        <f>'[1]Unit factor_selected'!AB23</f>
        <v>4.0129794801999399</v>
      </c>
      <c r="AJ47" s="1">
        <f>'[1]Unit factor_selected'!AC23</f>
        <v>5.6129708481771699E-2</v>
      </c>
      <c r="AK47" s="1"/>
      <c r="AL47" s="1">
        <f>IFERROR($G47/1000*Q47,0)</f>
        <v>0.26559701388156892</v>
      </c>
      <c r="AM47" s="1">
        <f>IFERROR($G47/1000*R47,0)</f>
        <v>4.2930808765551083</v>
      </c>
      <c r="AN47" s="1">
        <f t="shared" si="47"/>
        <v>1.08820370389682E-4</v>
      </c>
      <c r="AO47" s="1">
        <f t="shared" si="47"/>
        <v>9.2868244831496791E-2</v>
      </c>
      <c r="AP47" s="1">
        <f t="shared" si="47"/>
        <v>4.215731704160286E-3</v>
      </c>
      <c r="AQ47" s="1">
        <f t="shared" si="47"/>
        <v>9.6454789290723497E-6</v>
      </c>
      <c r="AR47" s="1">
        <f t="shared" si="47"/>
        <v>0.27000871801642856</v>
      </c>
      <c r="AS47" s="1">
        <f t="shared" si="47"/>
        <v>4.3490951173504929E-3</v>
      </c>
      <c r="AT47" s="1">
        <f t="shared" si="47"/>
        <v>7.0412538707123426E-2</v>
      </c>
      <c r="AU47" s="1">
        <f t="shared" si="47"/>
        <v>1.450302467125108E-3</v>
      </c>
      <c r="AV47" s="1">
        <f t="shared" si="47"/>
        <v>7.153859587214421E-4</v>
      </c>
      <c r="AW47" s="1">
        <f t="shared" si="40"/>
        <v>5.5019521909046949E-3</v>
      </c>
      <c r="AX47" s="1">
        <f t="shared" si="40"/>
        <v>4.7925904598435769E-6</v>
      </c>
      <c r="AY47" s="1">
        <f t="shared" si="40"/>
        <v>5.2674715923282369E-4</v>
      </c>
      <c r="AZ47" s="1">
        <f t="shared" si="40"/>
        <v>2.480238961604115E-4</v>
      </c>
      <c r="BA47" s="1">
        <f t="shared" si="40"/>
        <v>2.5816681325908068E-4</v>
      </c>
      <c r="BB47" s="1">
        <f t="shared" si="40"/>
        <v>5.0429455881520401E-8</v>
      </c>
      <c r="BC47" s="1">
        <f t="shared" si="40"/>
        <v>3.1256846414800084E-4</v>
      </c>
      <c r="BD47" s="1">
        <f t="shared" si="40"/>
        <v>0.41198169581518879</v>
      </c>
      <c r="BE47" s="1">
        <f t="shared" si="40"/>
        <v>5.7624048665158778E-3</v>
      </c>
      <c r="BF47" s="1"/>
      <c r="BG47" s="1">
        <f>IFERROR($H47/1000*Q47,0)</f>
        <v>1.4234164080616893</v>
      </c>
      <c r="BH47" s="1">
        <f>IFERROR($H47/1000*R47,0)</f>
        <v>23.007946028900978</v>
      </c>
      <c r="BI47" s="1">
        <f t="shared" si="48"/>
        <v>5.832019663183902E-4</v>
      </c>
      <c r="BJ47" s="1">
        <f t="shared" si="48"/>
        <v>0.49770959977730395</v>
      </c>
      <c r="BK47" s="1">
        <f t="shared" si="48"/>
        <v>2.2593407930269052E-2</v>
      </c>
      <c r="BL47" s="1">
        <f t="shared" si="48"/>
        <v>5.169309989824262E-5</v>
      </c>
      <c r="BM47" s="1">
        <f t="shared" si="48"/>
        <v>1.4470600927601664</v>
      </c>
      <c r="BN47" s="1">
        <f t="shared" si="48"/>
        <v>2.3308143641321506E-2</v>
      </c>
      <c r="BO47" s="1">
        <f t="shared" si="48"/>
        <v>0.37736253681560494</v>
      </c>
      <c r="BP47" s="1">
        <f t="shared" si="48"/>
        <v>7.772618743668358E-3</v>
      </c>
      <c r="BQ47" s="1">
        <f t="shared" si="48"/>
        <v>3.8339742486529038E-3</v>
      </c>
      <c r="BR47" s="1">
        <f t="shared" si="41"/>
        <v>2.9486660676075374E-2</v>
      </c>
      <c r="BS47" s="1">
        <f t="shared" si="41"/>
        <v>2.5684972123606646E-5</v>
      </c>
      <c r="BT47" s="1">
        <f t="shared" si="41"/>
        <v>2.8230006745716485E-3</v>
      </c>
      <c r="BU47" s="1">
        <f t="shared" si="41"/>
        <v>1.3292366439915672E-3</v>
      </c>
      <c r="BV47" s="1">
        <f t="shared" si="41"/>
        <v>1.383595668638934E-3</v>
      </c>
      <c r="BW47" s="1">
        <f t="shared" si="41"/>
        <v>2.7026702560514184E-7</v>
      </c>
      <c r="BX47" s="1">
        <f t="shared" si="41"/>
        <v>1.6751509138174881E-3</v>
      </c>
      <c r="BY47" s="1">
        <f t="shared" si="41"/>
        <v>2.2079371189990407</v>
      </c>
      <c r="BZ47" s="1">
        <f t="shared" si="41"/>
        <v>3.0882506986884564E-2</v>
      </c>
      <c r="CA47" s="1"/>
      <c r="CB47" s="1">
        <f>IFERROR($I47/1000*Q47,0)</f>
        <v>0.30369103778550127</v>
      </c>
      <c r="CC47" s="1">
        <f>IFERROR($I47/1000*R47,0)</f>
        <v>4.9088284828362871</v>
      </c>
      <c r="CD47" s="1">
        <f t="shared" si="49"/>
        <v>1.2442824839356564E-4</v>
      </c>
      <c r="CE47" s="1">
        <f t="shared" si="49"/>
        <v>0.1061881428485158</v>
      </c>
      <c r="CF47" s="1">
        <f t="shared" si="49"/>
        <v>4.8203852805083136E-3</v>
      </c>
      <c r="CG47" s="1">
        <f t="shared" si="49"/>
        <v>1.1028909787420776E-5</v>
      </c>
      <c r="CH47" s="1">
        <f t="shared" si="49"/>
        <v>0.30873550341234579</v>
      </c>
      <c r="CI47" s="1">
        <f t="shared" si="49"/>
        <v>4.9728767289717E-3</v>
      </c>
      <c r="CJ47" s="1">
        <f t="shared" si="49"/>
        <v>8.0511661786277361E-2</v>
      </c>
      <c r="CK47" s="1">
        <f t="shared" si="49"/>
        <v>1.6583163150339223E-3</v>
      </c>
      <c r="CL47" s="1">
        <f t="shared" si="49"/>
        <v>8.1799226974052584E-4</v>
      </c>
      <c r="CM47" s="1">
        <f t="shared" si="42"/>
        <v>6.2910856800789151E-3</v>
      </c>
      <c r="CN47" s="1">
        <f t="shared" si="42"/>
        <v>5.4799816803655359E-6</v>
      </c>
      <c r="CO47" s="1">
        <f t="shared" si="42"/>
        <v>6.0229740199304964E-4</v>
      </c>
      <c r="CP47" s="1">
        <f t="shared" si="42"/>
        <v>2.8359744456368596E-4</v>
      </c>
      <c r="CQ47" s="1">
        <f t="shared" si="42"/>
        <v>2.9519513903641329E-4</v>
      </c>
      <c r="CR47" s="1">
        <f t="shared" si="42"/>
        <v>5.7662447208258552E-8</v>
      </c>
      <c r="CS47" s="1">
        <f t="shared" si="42"/>
        <v>3.5739950486963617E-4</v>
      </c>
      <c r="CT47" s="1">
        <f t="shared" si="42"/>
        <v>0.47107136831943025</v>
      </c>
      <c r="CU47" s="1">
        <f t="shared" si="42"/>
        <v>6.5888945379211214E-3</v>
      </c>
      <c r="CW47" s="12">
        <f>IFERROR($J47/1000*Q47,0)</f>
        <v>0.34812757964386642</v>
      </c>
      <c r="CX47" s="12">
        <f>IFERROR($J47/1000*R47,0)</f>
        <v>5.6270958506970317</v>
      </c>
      <c r="CY47" s="12">
        <f t="shared" si="50"/>
        <v>1.4263478194299824E-4</v>
      </c>
      <c r="CZ47" s="12">
        <f t="shared" si="50"/>
        <v>0.121725755973217</v>
      </c>
      <c r="DA47" s="12">
        <f t="shared" si="50"/>
        <v>5.5257115023576607E-3</v>
      </c>
      <c r="DB47" s="12">
        <f t="shared" si="50"/>
        <v>1.2642676907433741E-5</v>
      </c>
      <c r="DC47" s="12">
        <f t="shared" si="50"/>
        <v>0.35391015927504543</v>
      </c>
      <c r="DD47" s="12">
        <f t="shared" si="50"/>
        <v>5.7005157351629815E-3</v>
      </c>
      <c r="DE47" s="12">
        <f t="shared" si="50"/>
        <v>9.229225253120206E-2</v>
      </c>
      <c r="DF47" s="12">
        <f t="shared" si="50"/>
        <v>1.9009637203862737E-3</v>
      </c>
      <c r="DG47" s="12">
        <f t="shared" si="50"/>
        <v>9.3768216246570182E-4</v>
      </c>
      <c r="DH47" s="12">
        <f t="shared" si="43"/>
        <v>7.2116070566591462E-3</v>
      </c>
      <c r="DI47" s="12">
        <f t="shared" si="43"/>
        <v>6.2818210665334975E-6</v>
      </c>
      <c r="DJ47" s="12">
        <f t="shared" si="43"/>
        <v>6.9042648841591715E-4</v>
      </c>
      <c r="DK47" s="12">
        <f t="shared" si="43"/>
        <v>3.2509386081677456E-4</v>
      </c>
      <c r="DL47" s="12">
        <f t="shared" si="43"/>
        <v>3.3838854786345427E-4</v>
      </c>
      <c r="DM47" s="12">
        <f t="shared" si="43"/>
        <v>6.6099705573569067E-8</v>
      </c>
      <c r="DN47" s="12">
        <f t="shared" si="43"/>
        <v>4.0969475261256049E-4</v>
      </c>
      <c r="DO47" s="12">
        <f t="shared" si="43"/>
        <v>0.53999925874795407</v>
      </c>
      <c r="DP47" s="12">
        <f t="shared" si="43"/>
        <v>7.5529917667023121E-3</v>
      </c>
      <c r="DR47" s="12">
        <f>IFERROR($K47/1000*Q47,0)</f>
        <v>0.26446511093914382</v>
      </c>
      <c r="DS47" s="12">
        <f>IFERROR($K47/1000*R47,0)</f>
        <v>4.2747849220742022</v>
      </c>
      <c r="DT47" s="12">
        <f t="shared" si="51"/>
        <v>1.0835660727864492E-4</v>
      </c>
      <c r="DU47" s="12">
        <f t="shared" si="51"/>
        <v>9.2472465383353228E-2</v>
      </c>
      <c r="DV47" s="12">
        <f t="shared" si="51"/>
        <v>4.1977653910204036E-3</v>
      </c>
      <c r="DW47" s="12">
        <f t="shared" si="51"/>
        <v>9.6043724956024901E-6</v>
      </c>
      <c r="DX47" s="12">
        <f t="shared" si="51"/>
        <v>0.26885801357914335</v>
      </c>
      <c r="DY47" s="12">
        <f t="shared" si="51"/>
        <v>4.3305604452611047E-3</v>
      </c>
      <c r="DZ47" s="12">
        <f t="shared" si="51"/>
        <v>7.0112459430698451E-2</v>
      </c>
      <c r="EA47" s="12">
        <f t="shared" si="51"/>
        <v>1.4441216686065024E-3</v>
      </c>
      <c r="EB47" s="12">
        <f t="shared" si="51"/>
        <v>7.1233717643352269E-4</v>
      </c>
      <c r="EC47" s="12">
        <f t="shared" si="44"/>
        <v>5.4785043524559381E-3</v>
      </c>
      <c r="ED47" s="12">
        <f t="shared" si="44"/>
        <v>4.7721657300469E-6</v>
      </c>
      <c r="EE47" s="12">
        <f t="shared" si="44"/>
        <v>5.2450230470401651E-4</v>
      </c>
      <c r="EF47" s="12">
        <f t="shared" si="44"/>
        <v>2.4696688511291194E-4</v>
      </c>
      <c r="EG47" s="12">
        <f t="shared" si="44"/>
        <v>2.5706657583060279E-4</v>
      </c>
      <c r="EH47" s="12">
        <f t="shared" si="44"/>
        <v>5.0214539122242966E-8</v>
      </c>
      <c r="EI47" s="12">
        <f t="shared" si="44"/>
        <v>3.1123638153491775E-4</v>
      </c>
      <c r="EJ47" s="12">
        <f t="shared" si="44"/>
        <v>0.41022594078276797</v>
      </c>
      <c r="EK47" s="12">
        <f t="shared" si="44"/>
        <v>5.737847048908928E-3</v>
      </c>
      <c r="EM47" s="12">
        <f>IFERROR($L47/1000*Q47,0)</f>
        <v>1.4098013413583674</v>
      </c>
      <c r="EN47" s="12">
        <f>IFERROR($L47/1000*R47,0)</f>
        <v>22.787873590424251</v>
      </c>
      <c r="EO47" s="12">
        <f t="shared" si="52"/>
        <v>5.7762360314373351E-4</v>
      </c>
      <c r="EP47" s="12">
        <f t="shared" si="52"/>
        <v>0.49294897641967439</v>
      </c>
      <c r="EQ47" s="12">
        <f t="shared" si="52"/>
        <v>2.237730057455516E-2</v>
      </c>
      <c r="ER47" s="12">
        <f t="shared" si="52"/>
        <v>5.1198652174280773E-5</v>
      </c>
      <c r="ES47" s="12">
        <f t="shared" si="52"/>
        <v>1.4332188727383504</v>
      </c>
      <c r="ET47" s="12">
        <f t="shared" si="52"/>
        <v>2.3085199793962508E-2</v>
      </c>
      <c r="EU47" s="12">
        <f t="shared" si="52"/>
        <v>0.37375304061970571</v>
      </c>
      <c r="EV47" s="12">
        <f t="shared" si="52"/>
        <v>7.6982731607067008E-3</v>
      </c>
      <c r="EW47" s="12">
        <f t="shared" si="52"/>
        <v>3.7973020458887739E-3</v>
      </c>
      <c r="EX47" s="12">
        <f t="shared" si="45"/>
        <v>2.9204618928004147E-2</v>
      </c>
      <c r="EY47" s="12">
        <f t="shared" si="45"/>
        <v>2.5439293763602302E-5</v>
      </c>
      <c r="EZ47" s="12">
        <f t="shared" si="45"/>
        <v>2.795998497085052E-3</v>
      </c>
      <c r="FA47" s="12">
        <f t="shared" si="45"/>
        <v>1.316522412604359E-3</v>
      </c>
      <c r="FB47" s="12">
        <f t="shared" si="45"/>
        <v>1.3703614897912992E-3</v>
      </c>
      <c r="FC47" s="12">
        <f t="shared" si="45"/>
        <v>2.6768190465214316E-7</v>
      </c>
      <c r="FD47" s="12">
        <f t="shared" si="45"/>
        <v>1.6591279908691619E-3</v>
      </c>
      <c r="FE47" s="12">
        <f t="shared" si="45"/>
        <v>2.1868180627751159</v>
      </c>
      <c r="FF47" s="12">
        <f t="shared" si="45"/>
        <v>3.058711388180943E-2</v>
      </c>
      <c r="FH47" s="12">
        <f>IFERROR(AL47*[1]Figure!$C$8+BG47*[1]Figure!$D$8+CB47*[1]Figure!$E$8,0)</f>
        <v>1.1957627557011321</v>
      </c>
      <c r="FI47" s="12">
        <f>IFERROR(AM47*[1]Figure!$C$8+BH47*[1]Figure!$D$8+CC47*[1]Figure!$E$8,0)</f>
        <v>19.328177468465164</v>
      </c>
      <c r="FJ47" s="12">
        <f>IFERROR(AN47*[1]Figure!$C$8+BI47*[1]Figure!$D$8+CD47*[1]Figure!$E$8,0)</f>
        <v>4.8992774456269571E-4</v>
      </c>
      <c r="FK47" s="12">
        <f>IFERROR(AO47*[1]Figure!$C$8+BJ47*[1]Figure!$D$8+CE47*[1]Figure!$E$8,0)</f>
        <v>0.41810857258491269</v>
      </c>
      <c r="FL47" s="12">
        <f>IFERROR(AP47*[1]Figure!$C$8+BK47*[1]Figure!$D$8+CF47*[1]Figure!$E$8,0)</f>
        <v>1.8979938389334261E-2</v>
      </c>
      <c r="FM47" s="12">
        <f>IFERROR(AQ47*[1]Figure!$C$8+BL47*[1]Figure!$D$8+CG47*[1]Figure!$E$8,0)</f>
        <v>4.3425580339648311E-5</v>
      </c>
      <c r="FN47" s="12">
        <f>IFERROR(AR47*[1]Figure!$C$8+BM47*[1]Figure!$D$8+CH47*[1]Figure!$E$8,0)</f>
        <v>1.2156249951764231</v>
      </c>
      <c r="FO47" s="12">
        <f>IFERROR(AS47*[1]Figure!$C$8+BN47*[1]Figure!$D$8+CI47*[1]Figure!$E$8,0)</f>
        <v>1.9580363070829887E-2</v>
      </c>
      <c r="FP47" s="12">
        <f>IFERROR(AT47*[1]Figure!$C$8+BO47*[1]Figure!$D$8+CJ47*[1]Figure!$E$8,0)</f>
        <v>0.31700917901842934</v>
      </c>
      <c r="FQ47" s="12">
        <f>IFERROR(AU47*[1]Figure!$C$8+BP47*[1]Figure!$D$8+CK47*[1]Figure!$E$8,0)</f>
        <v>6.5295074268529492E-3</v>
      </c>
      <c r="FR47" s="12">
        <f>IFERROR(AV47*[1]Figure!$C$8+BQ47*[1]Figure!$D$8+CL47*[1]Figure!$E$8,0)</f>
        <v>3.220788791594206E-3</v>
      </c>
      <c r="FS47" s="12">
        <f>IFERROR(AW47*[1]Figure!$C$8+BR47*[1]Figure!$D$8+CM47*[1]Figure!$E$8,0)</f>
        <v>2.477072094065675E-2</v>
      </c>
      <c r="FT47" s="12">
        <f>IFERROR(AX47*[1]Figure!$C$8+BS47*[1]Figure!$D$8+CN47*[1]Figure!$E$8,0)</f>
        <v>2.1577054242653894E-5</v>
      </c>
      <c r="FU47" s="12">
        <f>IFERROR(AY47*[1]Figure!$C$8+BT47*[1]Figure!$D$8+CO47*[1]Figure!$E$8,0)</f>
        <v>2.3715049558608522E-3</v>
      </c>
      <c r="FV47" s="12">
        <f>IFERROR(AZ47*[1]Figure!$C$8+BU47*[1]Figure!$D$8+CP47*[1]Figure!$E$8,0)</f>
        <v>1.1166456023664134E-3</v>
      </c>
      <c r="FW47" s="12">
        <f>IFERROR(BA47*[1]Figure!$C$8+BV47*[1]Figure!$D$8+CQ47*[1]Figure!$E$8,0)</f>
        <v>1.1623107336248579E-3</v>
      </c>
      <c r="FX47" s="12">
        <f>IFERROR(BB47*[1]Figure!$C$8+BW47*[1]Figure!$D$8+CR47*[1]Figure!$E$8,0)</f>
        <v>2.2704195447123632E-7</v>
      </c>
      <c r="FY47" s="12">
        <f>IFERROR(BC47*[1]Figure!$C$8+BX47*[1]Figure!$D$8+CS47*[1]Figure!$E$8,0)</f>
        <v>1.4072361830150112E-3</v>
      </c>
      <c r="FZ47" s="12">
        <f>IFERROR(BD47*[1]Figure!$C$8+BY47*[1]Figure!$D$8+CT47*[1]Figure!$E$8,0)</f>
        <v>1.8548113952292513</v>
      </c>
      <c r="GA47" s="12">
        <f>IFERROR(BE47*[1]Figure!$C$8+BZ47*[1]Figure!$D$8+CU47*[1]Figure!$E$8,0)</f>
        <v>2.5943323013876717E-2</v>
      </c>
      <c r="GC47" s="12">
        <f>IFERROR(CW47*[1]Figure!$F$8+DR47*[1]Figure!$G$8+EM47*[1]Figure!$H$8,0)</f>
        <v>0.30043856234243715</v>
      </c>
      <c r="GD47" s="12">
        <f>IFERROR(CX47*[1]Figure!$F$8+DS47*[1]Figure!$G$8+EN47*[1]Figure!$H$8,0)</f>
        <v>4.8562558280386314</v>
      </c>
      <c r="GE47" s="12">
        <f>IFERROR(CY47*[1]Figure!$F$8+DT47*[1]Figure!$G$8+EO47*[1]Figure!$H$8,0)</f>
        <v>1.2309564462206611E-4</v>
      </c>
      <c r="GF47" s="12">
        <f>IFERROR(CZ47*[1]Figure!$F$8+DU47*[1]Figure!$G$8+EP47*[1]Figure!$H$8,0)</f>
        <v>0.10505088726969518</v>
      </c>
      <c r="GG47" s="12">
        <f>IFERROR(DA47*[1]Figure!$F$8+DV47*[1]Figure!$G$8+EQ47*[1]Figure!$H$8,0)</f>
        <v>4.7687598362236025E-3</v>
      </c>
      <c r="GH47" s="12">
        <f>IFERROR(DB47*[1]Figure!$F$8+DW47*[1]Figure!$G$8+ER47*[1]Figure!$H$8,0)</f>
        <v>1.0910792181748488E-5</v>
      </c>
      <c r="GI47" s="12">
        <f>IFERROR(DC47*[1]Figure!$F$8+DX47*[1]Figure!$G$8+ES47*[1]Figure!$H$8,0)</f>
        <v>0.3054290026654915</v>
      </c>
      <c r="GJ47" s="12">
        <f>IFERROR(DD47*[1]Figure!$F$8+DY47*[1]Figure!$G$8+ET47*[1]Figure!$H$8,0)</f>
        <v>4.9196181291779537E-3</v>
      </c>
      <c r="GK47" s="12">
        <f>IFERROR(DE47*[1]Figure!$F$8+DZ47*[1]Figure!$G$8+EU47*[1]Figure!$H$8,0)</f>
        <v>7.964939662116205E-2</v>
      </c>
      <c r="GL47" s="12">
        <f>IFERROR(DF47*[1]Figure!$F$8+EA47*[1]Figure!$G$8+EV47*[1]Figure!$H$8,0)</f>
        <v>1.6405560507508187E-3</v>
      </c>
      <c r="GM47" s="12">
        <f>IFERROR(DG47*[1]Figure!$F$8+EB47*[1]Figure!$G$8+EW47*[1]Figure!$H$8,0)</f>
        <v>8.0923172221384352E-4</v>
      </c>
      <c r="GN47" s="12">
        <f>IFERROR(DH47*[1]Figure!$F$8+EC47*[1]Figure!$G$8+EX47*[1]Figure!$H$8,0)</f>
        <v>6.2237093036343755E-3</v>
      </c>
      <c r="GO47" s="12">
        <f>IFERROR(DI47*[1]Figure!$F$8+ED47*[1]Figure!$G$8+EY47*[1]Figure!$H$8,0)</f>
        <v>5.4212920793361525E-6</v>
      </c>
      <c r="GP47" s="12">
        <f>IFERROR(DJ47*[1]Figure!$F$8+EE47*[1]Figure!$G$8+EZ47*[1]Figure!$H$8,0)</f>
        <v>5.958469070305103E-4</v>
      </c>
      <c r="GQ47" s="12">
        <f>IFERROR(DK47*[1]Figure!$F$8+EF47*[1]Figure!$G$8+FA47*[1]Figure!$H$8,0)</f>
        <v>2.8056016782715404E-4</v>
      </c>
      <c r="GR47" s="12">
        <f>IFERROR(DL47*[1]Figure!$F$8+EG47*[1]Figure!$G$8+FB47*[1]Figure!$H$8,0)</f>
        <v>2.9203365311430984E-4</v>
      </c>
      <c r="GS47" s="12">
        <f>IFERROR(DM47*[1]Figure!$F$8+EH47*[1]Figure!$G$8+FC47*[1]Figure!$H$8,0)</f>
        <v>5.7044892950156572E-8</v>
      </c>
      <c r="GT47" s="12">
        <f>IFERROR(DN47*[1]Figure!$F$8+EI47*[1]Figure!$G$8+FD47*[1]Figure!$H$8,0)</f>
        <v>3.5357182157207107E-4</v>
      </c>
      <c r="GU47" s="12">
        <f>IFERROR(DO47*[1]Figure!$F$8+EJ47*[1]Figure!$G$8+FE47*[1]Figure!$H$8,0)</f>
        <v>0.46602628016483105</v>
      </c>
      <c r="GV47" s="12">
        <f>IFERROR(DP47*[1]Figure!$F$8+EK47*[1]Figure!$G$8+FF47*[1]Figure!$H$8,0)</f>
        <v>6.5183286831043451E-3</v>
      </c>
      <c r="GX47" s="12">
        <f>IFERROR(FH47*[1]Figure!$F$10+GC47*[1]Figure!$F$11,0)</f>
        <v>1.1432329155774617</v>
      </c>
      <c r="GY47" s="12">
        <f>IFERROR(FI47*[1]Figure!$F$10+GD47*[1]Figure!$F$11,0)</f>
        <v>18.479090918930442</v>
      </c>
      <c r="GZ47" s="12">
        <f>IFERROR(FJ47*[1]Figure!$F$10+GE47*[1]Figure!$F$11,0)</f>
        <v>4.6840522601014319E-4</v>
      </c>
      <c r="HA47" s="12">
        <f>IFERROR(FK47*[1]Figure!$F$10+GF47*[1]Figure!$F$11,0)</f>
        <v>0.39974106919219871</v>
      </c>
      <c r="HB47" s="12">
        <f>IFERROR(FL47*[1]Figure!$F$10+GG47*[1]Figure!$F$11,0)</f>
        <v>1.8146149977381044E-2</v>
      </c>
      <c r="HC47" s="12">
        <f>IFERROR(FM47*[1]Figure!$F$10+GH47*[1]Figure!$F$11,0)</f>
        <v>4.1517895239369536E-5</v>
      </c>
      <c r="HD47" s="12">
        <f>IFERROR(FN47*[1]Figure!$F$10+GI47*[1]Figure!$F$11,0)</f>
        <v>1.1622226071671786</v>
      </c>
      <c r="HE47" s="12">
        <f>IFERROR(FO47*[1]Figure!$F$10+GJ47*[1]Figure!$F$11,0)</f>
        <v>1.8720198011523432E-2</v>
      </c>
      <c r="HF47" s="12">
        <f>IFERROR(FP47*[1]Figure!$F$10+GK47*[1]Figure!$F$11,0)</f>
        <v>0.30308297048569238</v>
      </c>
      <c r="HG47" s="12">
        <f>IFERROR(FQ47*[1]Figure!$F$10+GL47*[1]Figure!$F$11,0)</f>
        <v>6.2426662624300014E-3</v>
      </c>
      <c r="HH47" s="12">
        <f>IFERROR(FR47*[1]Figure!$F$10+GM47*[1]Figure!$F$11,0)</f>
        <v>3.0792995877467829E-3</v>
      </c>
      <c r="HI47" s="12">
        <f>IFERROR(FS47*[1]Figure!$F$10+GN47*[1]Figure!$F$11,0)</f>
        <v>2.3682543537106658E-2</v>
      </c>
      <c r="HJ47" s="12">
        <f>IFERROR(FT47*[1]Figure!$F$10+GO47*[1]Figure!$F$11,0)</f>
        <v>2.0629174569782006E-5</v>
      </c>
      <c r="HK47" s="12">
        <f>IFERROR(FU47*[1]Figure!$F$10+GP47*[1]Figure!$F$11,0)</f>
        <v>2.2673247783215216E-3</v>
      </c>
      <c r="HL47" s="12">
        <f>IFERROR(FV47*[1]Figure!$F$10+GQ47*[1]Figure!$F$11,0)</f>
        <v>1.0675913776153555E-3</v>
      </c>
      <c r="HM47" s="12">
        <f>IFERROR(FW47*[1]Figure!$F$10+GR47*[1]Figure!$F$11,0)</f>
        <v>1.1112504403348732E-3</v>
      </c>
      <c r="HN47" s="12">
        <f>IFERROR(FX47*[1]Figure!$F$10+GS47*[1]Figure!$F$11,0)</f>
        <v>2.1706800477855945E-7</v>
      </c>
      <c r="HO47" s="12">
        <f>IFERROR(FY47*[1]Figure!$F$10+GT47*[1]Figure!$F$11,0)</f>
        <v>1.3454163183657906E-3</v>
      </c>
      <c r="HP47" s="12">
        <f>IFERROR(FZ47*[1]Figure!$F$10+GU47*[1]Figure!$F$11,0)</f>
        <v>1.7733295581454183</v>
      </c>
      <c r="HQ47" s="12">
        <f>IFERROR(GA47*[1]Figure!$F$10+GV47*[1]Figure!$F$11,0)</f>
        <v>2.4803633218640857E-2</v>
      </c>
    </row>
    <row r="48" spans="1:225" x14ac:dyDescent="0.2">
      <c r="A48" s="1"/>
      <c r="B48" s="4"/>
      <c r="C48" s="1" t="s">
        <v>82</v>
      </c>
      <c r="D48" s="1" t="s">
        <v>64</v>
      </c>
      <c r="E48" s="2">
        <v>1</v>
      </c>
      <c r="F48" s="1"/>
      <c r="G48" s="1" t="s">
        <v>77</v>
      </c>
      <c r="H48" s="1">
        <f>'[1]LIB Maf LCI'!$AR$45*'[1]LIB Maf LCIA'!F105</f>
        <v>62.879880644237765</v>
      </c>
      <c r="I48" s="1" t="s">
        <v>77</v>
      </c>
      <c r="J48" s="1" t="s">
        <v>77</v>
      </c>
      <c r="K48" s="1" t="s">
        <v>77</v>
      </c>
      <c r="L48" s="1">
        <f>'[1]LIB Maf LCI'!$AV$45*'[1]LIB Maf LCIA'!F105</f>
        <v>62.278430664864537</v>
      </c>
      <c r="M48" s="1" t="s">
        <v>55</v>
      </c>
      <c r="N48" s="1" t="str">
        <f>'[1]Unit factor_selected'!D24</f>
        <v>market for oxygen, liquid | oxygen, liquid | Cutoff</v>
      </c>
      <c r="O48" s="1">
        <v>1</v>
      </c>
      <c r="P48" s="1" t="s">
        <v>56</v>
      </c>
      <c r="Q48" s="1">
        <f>'[1]Unit factor_selected'!J24</f>
        <v>1.07087202659614</v>
      </c>
      <c r="R48" s="1">
        <f>'[1]Unit factor_selected'!K24</f>
        <v>15.6073607476822</v>
      </c>
      <c r="S48" s="1">
        <f>'[1]Unit factor_selected'!L24</f>
        <v>2.4309009921840798E-3</v>
      </c>
      <c r="T48" s="1">
        <f>'[1]Unit factor_selected'!M24</f>
        <v>0.27252353867969398</v>
      </c>
      <c r="U48" s="1">
        <f>'[1]Unit factor_selected'!N24</f>
        <v>2.4304190439787401E-2</v>
      </c>
      <c r="V48" s="1">
        <f>'[1]Unit factor_selected'!O24</f>
        <v>4.6125223818120799E-4</v>
      </c>
      <c r="W48" s="1">
        <f>'[1]Unit factor_selected'!P24</f>
        <v>1.0889175614034901</v>
      </c>
      <c r="X48" s="1">
        <f>'[1]Unit factor_selected'!Q24</f>
        <v>4.1816723597430203E-2</v>
      </c>
      <c r="Y48" s="1">
        <f>'[1]Unit factor_selected'!R24</f>
        <v>0.77606265993146095</v>
      </c>
      <c r="Z48" s="1">
        <f>'[1]Unit factor_selected'!S24</f>
        <v>9.4805301933231501E-2</v>
      </c>
      <c r="AA48" s="1">
        <f>'[1]Unit factor_selected'!T24</f>
        <v>4.4391275887865102E-3</v>
      </c>
      <c r="AB48" s="1">
        <f>'[1]Unit factor_selected'!U24</f>
        <v>3.24868606998754E-2</v>
      </c>
      <c r="AC48" s="1">
        <f>'[1]Unit factor_selected'!V24</f>
        <v>3.3000752210245598E-5</v>
      </c>
      <c r="AD48" s="1">
        <f>'[1]Unit factor_selected'!W24</f>
        <v>5.9750219948006005E-4</v>
      </c>
      <c r="AE48" s="1">
        <f>'[1]Unit factor_selected'!X24</f>
        <v>2.3939796704144302E-3</v>
      </c>
      <c r="AF48" s="1">
        <f>'[1]Unit factor_selected'!Y24</f>
        <v>2.41253653225873E-3</v>
      </c>
      <c r="AG48" s="1">
        <f>'[1]Unit factor_selected'!Z24</f>
        <v>3.8202765157840401E-7</v>
      </c>
      <c r="AH48" s="1">
        <f>'[1]Unit factor_selected'!AA24</f>
        <v>3.6086729680790499E-3</v>
      </c>
      <c r="AI48" s="1">
        <f>'[1]Unit factor_selected'!AB24</f>
        <v>1.00390017062433</v>
      </c>
      <c r="AJ48" s="1">
        <f>'[1]Unit factor_selected'!AC24</f>
        <v>2.7879455521700899E-2</v>
      </c>
      <c r="AK48" s="1"/>
      <c r="AL48" s="1">
        <f>IFERROR($G48/1000*Q48,0)</f>
        <v>0</v>
      </c>
      <c r="AM48" s="1">
        <f>IFERROR($G48/1000*R48,0)</f>
        <v>0</v>
      </c>
      <c r="AN48" s="1">
        <f t="shared" si="47"/>
        <v>0</v>
      </c>
      <c r="AO48" s="1">
        <f t="shared" si="47"/>
        <v>0</v>
      </c>
      <c r="AP48" s="1">
        <f t="shared" si="47"/>
        <v>0</v>
      </c>
      <c r="AQ48" s="1">
        <f t="shared" si="47"/>
        <v>0</v>
      </c>
      <c r="AR48" s="1">
        <f t="shared" si="47"/>
        <v>0</v>
      </c>
      <c r="AS48" s="1">
        <f t="shared" si="47"/>
        <v>0</v>
      </c>
      <c r="AT48" s="1">
        <f t="shared" si="47"/>
        <v>0</v>
      </c>
      <c r="AU48" s="1">
        <f t="shared" si="47"/>
        <v>0</v>
      </c>
      <c r="AV48" s="1">
        <f t="shared" si="47"/>
        <v>0</v>
      </c>
      <c r="AW48" s="1">
        <f t="shared" si="40"/>
        <v>0</v>
      </c>
      <c r="AX48" s="1">
        <f t="shared" si="40"/>
        <v>0</v>
      </c>
      <c r="AY48" s="1">
        <f t="shared" si="40"/>
        <v>0</v>
      </c>
      <c r="AZ48" s="1">
        <f t="shared" si="40"/>
        <v>0</v>
      </c>
      <c r="BA48" s="1">
        <f t="shared" si="40"/>
        <v>0</v>
      </c>
      <c r="BB48" s="1">
        <f t="shared" si="40"/>
        <v>0</v>
      </c>
      <c r="BC48" s="1">
        <f t="shared" si="40"/>
        <v>0</v>
      </c>
      <c r="BD48" s="1">
        <f t="shared" si="40"/>
        <v>0</v>
      </c>
      <c r="BE48" s="1">
        <f t="shared" si="40"/>
        <v>0</v>
      </c>
      <c r="BF48" s="1"/>
      <c r="BG48" s="1">
        <f>IFERROR($H48/1000*Q48,0)</f>
        <v>6.7336305217618284E-2</v>
      </c>
      <c r="BH48" s="1">
        <f>IFERROR($H48/1000*R48,0)</f>
        <v>0.98138898098581817</v>
      </c>
      <c r="BI48" s="1">
        <f t="shared" si="48"/>
        <v>1.5285476424649409E-4</v>
      </c>
      <c r="BJ48" s="1">
        <f t="shared" si="48"/>
        <v>1.713624758492447E-2</v>
      </c>
      <c r="BK48" s="1">
        <f t="shared" si="48"/>
        <v>1.5282445940086563E-3</v>
      </c>
      <c r="BL48" s="1">
        <f t="shared" si="48"/>
        <v>2.9003485683721885E-5</v>
      </c>
      <c r="BM48" s="1">
        <f t="shared" si="48"/>
        <v>6.84710062924659E-2</v>
      </c>
      <c r="BN48" s="1">
        <f t="shared" si="48"/>
        <v>2.6294305887394919E-3</v>
      </c>
      <c r="BO48" s="1">
        <f t="shared" si="48"/>
        <v>4.8798727428939939E-2</v>
      </c>
      <c r="BP48" s="1">
        <f t="shared" si="48"/>
        <v>5.9613460700025205E-3</v>
      </c>
      <c r="BQ48" s="1">
        <f t="shared" si="48"/>
        <v>2.791318129474387E-4</v>
      </c>
      <c r="BR48" s="1">
        <f t="shared" si="41"/>
        <v>2.0427699233141437E-3</v>
      </c>
      <c r="BS48" s="1">
        <f t="shared" si="41"/>
        <v>2.0750833601503086E-6</v>
      </c>
      <c r="BT48" s="1">
        <f t="shared" si="41"/>
        <v>3.7570866987975716E-5</v>
      </c>
      <c r="BU48" s="1">
        <f t="shared" si="41"/>
        <v>1.5053315594039103E-4</v>
      </c>
      <c r="BV48" s="1">
        <f t="shared" si="41"/>
        <v>1.5170000919829219E-4</v>
      </c>
      <c r="BW48" s="1">
        <f t="shared" si="41"/>
        <v>2.4021853134048494E-8</v>
      </c>
      <c r="BX48" s="1">
        <f t="shared" si="41"/>
        <v>2.2691292551689789E-4</v>
      </c>
      <c r="BY48" s="1">
        <f t="shared" si="41"/>
        <v>6.3125122907587788E-2</v>
      </c>
      <c r="BZ48" s="1">
        <f t="shared" si="41"/>
        <v>1.7530568356308879E-3</v>
      </c>
      <c r="CA48" s="1"/>
      <c r="CB48" s="1">
        <f>IFERROR($I48/1000*Q48,0)</f>
        <v>0</v>
      </c>
      <c r="CC48" s="1">
        <f>IFERROR($I48/1000*R48,0)</f>
        <v>0</v>
      </c>
      <c r="CD48" s="1">
        <f t="shared" si="49"/>
        <v>0</v>
      </c>
      <c r="CE48" s="1">
        <f t="shared" si="49"/>
        <v>0</v>
      </c>
      <c r="CF48" s="1">
        <f t="shared" si="49"/>
        <v>0</v>
      </c>
      <c r="CG48" s="1">
        <f t="shared" si="49"/>
        <v>0</v>
      </c>
      <c r="CH48" s="1">
        <f t="shared" si="49"/>
        <v>0</v>
      </c>
      <c r="CI48" s="1">
        <f t="shared" si="49"/>
        <v>0</v>
      </c>
      <c r="CJ48" s="1">
        <f t="shared" si="49"/>
        <v>0</v>
      </c>
      <c r="CK48" s="1">
        <f t="shared" si="49"/>
        <v>0</v>
      </c>
      <c r="CL48" s="1">
        <f t="shared" si="49"/>
        <v>0</v>
      </c>
      <c r="CM48" s="1">
        <f t="shared" si="42"/>
        <v>0</v>
      </c>
      <c r="CN48" s="1">
        <f t="shared" si="42"/>
        <v>0</v>
      </c>
      <c r="CO48" s="1">
        <f t="shared" si="42"/>
        <v>0</v>
      </c>
      <c r="CP48" s="1">
        <f t="shared" si="42"/>
        <v>0</v>
      </c>
      <c r="CQ48" s="1">
        <f t="shared" si="42"/>
        <v>0</v>
      </c>
      <c r="CR48" s="1">
        <f t="shared" si="42"/>
        <v>0</v>
      </c>
      <c r="CS48" s="1">
        <f t="shared" si="42"/>
        <v>0</v>
      </c>
      <c r="CT48" s="1">
        <f t="shared" si="42"/>
        <v>0</v>
      </c>
      <c r="CU48" s="1">
        <f t="shared" si="42"/>
        <v>0</v>
      </c>
      <c r="CW48" s="12">
        <f>IFERROR($J48/1000*Q48,0)</f>
        <v>0</v>
      </c>
      <c r="CX48" s="12">
        <f>IFERROR($J48/1000*R48,0)</f>
        <v>0</v>
      </c>
      <c r="CY48" s="12">
        <f t="shared" si="50"/>
        <v>0</v>
      </c>
      <c r="CZ48" s="12">
        <f t="shared" si="50"/>
        <v>0</v>
      </c>
      <c r="DA48" s="12">
        <f t="shared" si="50"/>
        <v>0</v>
      </c>
      <c r="DB48" s="12">
        <f t="shared" si="50"/>
        <v>0</v>
      </c>
      <c r="DC48" s="12">
        <f t="shared" si="50"/>
        <v>0</v>
      </c>
      <c r="DD48" s="12">
        <f t="shared" si="50"/>
        <v>0</v>
      </c>
      <c r="DE48" s="12">
        <f t="shared" si="50"/>
        <v>0</v>
      </c>
      <c r="DF48" s="12">
        <f t="shared" si="50"/>
        <v>0</v>
      </c>
      <c r="DG48" s="12">
        <f t="shared" si="50"/>
        <v>0</v>
      </c>
      <c r="DH48" s="12">
        <f t="shared" si="43"/>
        <v>0</v>
      </c>
      <c r="DI48" s="12">
        <f t="shared" si="43"/>
        <v>0</v>
      </c>
      <c r="DJ48" s="12">
        <f t="shared" si="43"/>
        <v>0</v>
      </c>
      <c r="DK48" s="12">
        <f t="shared" si="43"/>
        <v>0</v>
      </c>
      <c r="DL48" s="12">
        <f t="shared" si="43"/>
        <v>0</v>
      </c>
      <c r="DM48" s="12">
        <f t="shared" si="43"/>
        <v>0</v>
      </c>
      <c r="DN48" s="12">
        <f t="shared" si="43"/>
        <v>0</v>
      </c>
      <c r="DO48" s="12">
        <f t="shared" si="43"/>
        <v>0</v>
      </c>
      <c r="DP48" s="12">
        <f t="shared" si="43"/>
        <v>0</v>
      </c>
      <c r="DR48" s="12">
        <f>IFERROR($K48/1000*Q48,0)</f>
        <v>0</v>
      </c>
      <c r="DS48" s="12">
        <f>IFERROR($K48/1000*R48,0)</f>
        <v>0</v>
      </c>
      <c r="DT48" s="12">
        <f t="shared" si="51"/>
        <v>0</v>
      </c>
      <c r="DU48" s="12">
        <f t="shared" si="51"/>
        <v>0</v>
      </c>
      <c r="DV48" s="12">
        <f t="shared" si="51"/>
        <v>0</v>
      </c>
      <c r="DW48" s="12">
        <f t="shared" si="51"/>
        <v>0</v>
      </c>
      <c r="DX48" s="12">
        <f t="shared" si="51"/>
        <v>0</v>
      </c>
      <c r="DY48" s="12">
        <f t="shared" si="51"/>
        <v>0</v>
      </c>
      <c r="DZ48" s="12">
        <f t="shared" si="51"/>
        <v>0</v>
      </c>
      <c r="EA48" s="12">
        <f t="shared" si="51"/>
        <v>0</v>
      </c>
      <c r="EB48" s="12">
        <f t="shared" si="51"/>
        <v>0</v>
      </c>
      <c r="EC48" s="12">
        <f t="shared" si="44"/>
        <v>0</v>
      </c>
      <c r="ED48" s="12">
        <f t="shared" si="44"/>
        <v>0</v>
      </c>
      <c r="EE48" s="12">
        <f t="shared" si="44"/>
        <v>0</v>
      </c>
      <c r="EF48" s="12">
        <f t="shared" si="44"/>
        <v>0</v>
      </c>
      <c r="EG48" s="12">
        <f t="shared" si="44"/>
        <v>0</v>
      </c>
      <c r="EH48" s="12">
        <f t="shared" si="44"/>
        <v>0</v>
      </c>
      <c r="EI48" s="12">
        <f t="shared" si="44"/>
        <v>0</v>
      </c>
      <c r="EJ48" s="12">
        <f t="shared" si="44"/>
        <v>0</v>
      </c>
      <c r="EK48" s="12">
        <f t="shared" si="44"/>
        <v>0</v>
      </c>
      <c r="EM48" s="12">
        <f>IFERROR($L48/1000*Q48,0)</f>
        <v>6.6692229259310676E-2</v>
      </c>
      <c r="EN48" s="12">
        <f>IFERROR($L48/1000*R48,0)</f>
        <v>0.97200193418605418</v>
      </c>
      <c r="EO48" s="12">
        <f t="shared" si="52"/>
        <v>1.5139269889488663E-4</v>
      </c>
      <c r="EP48" s="12">
        <f t="shared" si="52"/>
        <v>1.6972338308206849E-2</v>
      </c>
      <c r="EQ48" s="12">
        <f t="shared" si="52"/>
        <v>1.513626839169963E-3</v>
      </c>
      <c r="ER48" s="12">
        <f t="shared" si="52"/>
        <v>2.8726065534581945E-5</v>
      </c>
      <c r="ES48" s="12">
        <f t="shared" si="52"/>
        <v>6.7816076847620629E-2</v>
      </c>
      <c r="ET48" s="12">
        <f t="shared" si="52"/>
        <v>2.6042799211943614E-3</v>
      </c>
      <c r="EU48" s="12">
        <f t="shared" si="52"/>
        <v>4.8331964558131837E-2</v>
      </c>
      <c r="EV48" s="12">
        <f t="shared" si="52"/>
        <v>5.9043254231103057E-3</v>
      </c>
      <c r="EW48" s="12">
        <f t="shared" si="52"/>
        <v>2.7646189975072795E-4</v>
      </c>
      <c r="EX48" s="12">
        <f t="shared" si="45"/>
        <v>2.0232307016163028E-3</v>
      </c>
      <c r="EY48" s="12">
        <f t="shared" si="45"/>
        <v>2.0552350584141556E-6</v>
      </c>
      <c r="EZ48" s="12">
        <f t="shared" si="45"/>
        <v>3.7211499302422975E-5</v>
      </c>
      <c r="FA48" s="12">
        <f t="shared" si="45"/>
        <v>1.4909329691700034E-4</v>
      </c>
      <c r="FB48" s="12">
        <f t="shared" si="45"/>
        <v>1.5024898915072803E-4</v>
      </c>
      <c r="FC48" s="12">
        <f t="shared" si="45"/>
        <v>2.3792082610886658E-8</v>
      </c>
      <c r="FD48" s="12">
        <f t="shared" si="45"/>
        <v>2.2474248923468201E-4</v>
      </c>
      <c r="FE48" s="12">
        <f t="shared" si="45"/>
        <v>6.2521327170673019E-2</v>
      </c>
      <c r="FF48" s="12">
        <f t="shared" si="45"/>
        <v>1.7362887376824242E-3</v>
      </c>
      <c r="FH48" s="12">
        <f>IFERROR(AL48*[1]Figure!$C$8+BG48*[1]Figure!$D$8+CB48*[1]Figure!$E$8,0)</f>
        <v>5.4069371692435288E-2</v>
      </c>
      <c r="FI48" s="12">
        <f>IFERROR(AM48*[1]Figure!$C$8+BH48*[1]Figure!$D$8+CC48*[1]Figure!$E$8,0)</f>
        <v>0.78803084630635123</v>
      </c>
      <c r="FJ48" s="12">
        <f>IFERROR(AN48*[1]Figure!$C$8+BI48*[1]Figure!$D$8+CD48*[1]Figure!$E$8,0)</f>
        <v>1.2273855888429136E-4</v>
      </c>
      <c r="FK48" s="12">
        <f>IFERROR(AO48*[1]Figure!$C$8+BJ48*[1]Figure!$D$8+CE48*[1]Figure!$E$8,0)</f>
        <v>1.3759978916105579E-2</v>
      </c>
      <c r="FL48" s="12">
        <f>IFERROR(AP48*[1]Figure!$C$8+BK48*[1]Figure!$D$8+CF48*[1]Figure!$E$8,0)</f>
        <v>1.227142248499681E-3</v>
      </c>
      <c r="FM48" s="12">
        <f>IFERROR(AQ48*[1]Figure!$C$8+BL48*[1]Figure!$D$8+CG48*[1]Figure!$E$8,0)</f>
        <v>2.3289074782782567E-5</v>
      </c>
      <c r="FN48" s="12">
        <f>IFERROR(AR48*[1]Figure!$C$8+BM48*[1]Figure!$D$8+CH48*[1]Figure!$E$8,0)</f>
        <v>5.4980508321887431E-2</v>
      </c>
      <c r="FO48" s="12">
        <f>IFERROR(AS48*[1]Figure!$C$8+BN48*[1]Figure!$D$8+CI48*[1]Figure!$E$8,0)</f>
        <v>2.1113671054944646E-3</v>
      </c>
      <c r="FP48" s="12">
        <f>IFERROR(AT48*[1]Figure!$C$8+BO48*[1]Figure!$D$8+CJ48*[1]Figure!$E$8,0)</f>
        <v>3.9184159614133879E-2</v>
      </c>
      <c r="FQ48" s="12">
        <f>IFERROR(AU48*[1]Figure!$C$8+BP48*[1]Figure!$D$8+CK48*[1]Figure!$E$8,0)</f>
        <v>4.7868120385356283E-3</v>
      </c>
      <c r="FR48" s="12">
        <f>IFERROR(AV48*[1]Figure!$C$8+BQ48*[1]Figure!$D$8+CL48*[1]Figure!$E$8,0)</f>
        <v>2.2413587583492025E-4</v>
      </c>
      <c r="FS48" s="12">
        <f>IFERROR(AW48*[1]Figure!$C$8+BR48*[1]Figure!$D$8+CM48*[1]Figure!$E$8,0)</f>
        <v>1.6402932401598539E-3</v>
      </c>
      <c r="FT48" s="12">
        <f>IFERROR(AX48*[1]Figure!$C$8+BS48*[1]Figure!$D$8+CN48*[1]Figure!$E$8,0)</f>
        <v>1.6662401230680875E-6</v>
      </c>
      <c r="FU48" s="12">
        <f>IFERROR(AY48*[1]Figure!$C$8+BT48*[1]Figure!$D$8+CO48*[1]Figure!$E$8,0)</f>
        <v>3.0168468041344048E-5</v>
      </c>
      <c r="FV48" s="12">
        <f>IFERROR(AZ48*[1]Figure!$C$8+BU48*[1]Figure!$D$8+CP48*[1]Figure!$E$8,0)</f>
        <v>1.2087436538538689E-4</v>
      </c>
      <c r="FW48" s="12">
        <f>IFERROR(BA48*[1]Figure!$C$8+BV48*[1]Figure!$D$8+CQ48*[1]Figure!$E$8,0)</f>
        <v>1.2181131941498635E-4</v>
      </c>
      <c r="FX48" s="12">
        <f>IFERROR(BB48*[1]Figure!$C$8+BW48*[1]Figure!$D$8+CR48*[1]Figure!$E$8,0)</f>
        <v>1.9288948237482467E-8</v>
      </c>
      <c r="FY48" s="12">
        <f>IFERROR(BC48*[1]Figure!$C$8+BX48*[1]Figure!$D$8+CS48*[1]Figure!$E$8,0)</f>
        <v>1.8220541314139239E-4</v>
      </c>
      <c r="FZ48" s="12">
        <f>IFERROR(BD48*[1]Figure!$C$8+BY48*[1]Figure!$D$8+CT48*[1]Figure!$E$8,0)</f>
        <v>5.0687897451314148E-2</v>
      </c>
      <c r="GA48" s="12">
        <f>IFERROR(BE48*[1]Figure!$C$8+BZ48*[1]Figure!$D$8+CU48*[1]Figure!$E$8,0)</f>
        <v>1.4076608649280381E-3</v>
      </c>
      <c r="GC48" s="12">
        <f>IFERROR(CW48*[1]Figure!$F$8+DR48*[1]Figure!$G$8+EM48*[1]Figure!$H$8,0)</f>
        <v>1.0117774304034036E-3</v>
      </c>
      <c r="GD48" s="12">
        <f>IFERROR(CX48*[1]Figure!$F$8+DS48*[1]Figure!$G$8+EN48*[1]Figure!$H$8,0)</f>
        <v>1.4746090065367069E-2</v>
      </c>
      <c r="GE48" s="12">
        <f>IFERROR(CY48*[1]Figure!$F$8+DT48*[1]Figure!$G$8+EO48*[1]Figure!$H$8,0)</f>
        <v>2.2967550728306215E-6</v>
      </c>
      <c r="GF48" s="12">
        <f>IFERROR(CZ48*[1]Figure!$F$8+DU48*[1]Figure!$G$8+EP48*[1]Figure!$H$8,0)</f>
        <v>2.5748470297260937E-4</v>
      </c>
      <c r="GG48" s="12">
        <f>IFERROR(DA48*[1]Figure!$F$8+DV48*[1]Figure!$G$8+EQ48*[1]Figure!$H$8,0)</f>
        <v>2.2962997202724483E-5</v>
      </c>
      <c r="GH48" s="12">
        <f>IFERROR(DB48*[1]Figure!$F$8+DW48*[1]Figure!$G$8+ER48*[1]Figure!$H$8,0)</f>
        <v>4.3579866942476681E-7</v>
      </c>
      <c r="GI48" s="12">
        <f>IFERROR(DC48*[1]Figure!$F$8+DX48*[1]Figure!$G$8+ES48*[1]Figure!$H$8,0)</f>
        <v>1.0288271472548847E-3</v>
      </c>
      <c r="GJ48" s="12">
        <f>IFERROR(DD48*[1]Figure!$F$8+DY48*[1]Figure!$G$8+ET48*[1]Figure!$H$8,0)</f>
        <v>3.9509125365596516E-5</v>
      </c>
      <c r="GK48" s="12">
        <f>IFERROR(DE48*[1]Figure!$F$8+DZ48*[1]Figure!$G$8+EU48*[1]Figure!$H$8,0)</f>
        <v>7.3323671213386637E-4</v>
      </c>
      <c r="GL48" s="12">
        <f>IFERROR(DF48*[1]Figure!$F$8+EA48*[1]Figure!$G$8+EV48*[1]Figure!$H$8,0)</f>
        <v>8.9573602070379776E-5</v>
      </c>
      <c r="GM48" s="12">
        <f>IFERROR(DG48*[1]Figure!$F$8+EB48*[1]Figure!$G$8+EW48*[1]Figure!$H$8,0)</f>
        <v>4.1941604537860669E-6</v>
      </c>
      <c r="GN48" s="12">
        <f>IFERROR(DH48*[1]Figure!$F$8+EC48*[1]Figure!$G$8+EX48*[1]Figure!$H$8,0)</f>
        <v>3.069411808736076E-5</v>
      </c>
      <c r="GO48" s="12">
        <f>IFERROR(DI48*[1]Figure!$F$8+ED48*[1]Figure!$G$8+EY48*[1]Figure!$H$8,0)</f>
        <v>3.117965120332156E-8</v>
      </c>
      <c r="GP48" s="12">
        <f>IFERROR(DJ48*[1]Figure!$F$8+EE48*[1]Figure!$G$8+EZ48*[1]Figure!$H$8,0)</f>
        <v>5.6452986448053701E-7</v>
      </c>
      <c r="GQ48" s="12">
        <f>IFERROR(DK48*[1]Figure!$F$8+EF48*[1]Figure!$G$8+FA48*[1]Figure!$H$8,0)</f>
        <v>2.2618712032930693E-6</v>
      </c>
      <c r="GR48" s="12">
        <f>IFERROR(DL48*[1]Figure!$F$8+EG48*[1]Figure!$G$8+FB48*[1]Figure!$H$8,0)</f>
        <v>2.2794040303040206E-6</v>
      </c>
      <c r="GS48" s="12">
        <f>IFERROR(DM48*[1]Figure!$F$8+EH48*[1]Figure!$G$8+FC48*[1]Figure!$H$8,0)</f>
        <v>3.6094598239310999E-10</v>
      </c>
      <c r="GT48" s="12">
        <f>IFERROR(DN48*[1]Figure!$F$8+EI48*[1]Figure!$G$8+FD48*[1]Figure!$H$8,0)</f>
        <v>3.4095333262320977E-6</v>
      </c>
      <c r="GU48" s="12">
        <f>IFERROR(DO48*[1]Figure!$F$8+EJ48*[1]Figure!$G$8+FE48*[1]Figure!$H$8,0)</f>
        <v>9.4850132395781113E-4</v>
      </c>
      <c r="GV48" s="12">
        <f>IFERROR(DP48*[1]Figure!$F$8+EK48*[1]Figure!$G$8+FF48*[1]Figure!$H$8,0)</f>
        <v>2.6340966210923893E-5</v>
      </c>
      <c r="GX48" s="12">
        <f>IFERROR(FH48*[1]Figure!$F$10+GC48*[1]Figure!$F$11,0)</f>
        <v>5.0956413319808679E-2</v>
      </c>
      <c r="GY48" s="12">
        <f>IFERROR(FI48*[1]Figure!$F$10+GD48*[1]Figure!$F$11,0)</f>
        <v>0.74266121939721153</v>
      </c>
      <c r="GZ48" s="12">
        <f>IFERROR(FJ48*[1]Figure!$F$10+GE48*[1]Figure!$F$11,0)</f>
        <v>1.1567208090307164E-4</v>
      </c>
      <c r="HA48" s="12">
        <f>IFERROR(FK48*[1]Figure!$F$10+GF48*[1]Figure!$F$11,0)</f>
        <v>1.2967769940241904E-2</v>
      </c>
      <c r="HB48" s="12">
        <f>IFERROR(FL48*[1]Figure!$F$10+GG48*[1]Figure!$F$11,0)</f>
        <v>1.1564914786220393E-3</v>
      </c>
      <c r="HC48" s="12">
        <f>IFERROR(FM48*[1]Figure!$F$10+GH48*[1]Figure!$F$11,0)</f>
        <v>2.1948243216472109E-5</v>
      </c>
      <c r="HD48" s="12">
        <f>IFERROR(FN48*[1]Figure!$F$10+GI48*[1]Figure!$F$11,0)</f>
        <v>5.1815092702015675E-2</v>
      </c>
      <c r="HE48" s="12">
        <f>IFERROR(FO48*[1]Figure!$F$10+GJ48*[1]Figure!$F$11,0)</f>
        <v>1.9898084910144487E-3</v>
      </c>
      <c r="HF48" s="12">
        <f>IFERROR(FP48*[1]Figure!$F$10+GK48*[1]Figure!$F$11,0)</f>
        <v>3.6928193733135467E-2</v>
      </c>
      <c r="HG48" s="12">
        <f>IFERROR(FQ48*[1]Figure!$F$10+GL48*[1]Figure!$F$11,0)</f>
        <v>4.5112189227451945E-3</v>
      </c>
      <c r="HH48" s="12">
        <f>IFERROR(FR48*[1]Figure!$F$10+GM48*[1]Figure!$F$11,0)</f>
        <v>2.112316080499123E-4</v>
      </c>
      <c r="HI48" s="12">
        <f>IFERROR(FS48*[1]Figure!$F$10+GN48*[1]Figure!$F$11,0)</f>
        <v>1.5458559568016521E-3</v>
      </c>
      <c r="HJ48" s="12">
        <f>IFERROR(FT48*[1]Figure!$F$10+GO48*[1]Figure!$F$11,0)</f>
        <v>1.5703089890535066E-6</v>
      </c>
      <c r="HK48" s="12">
        <f>IFERROR(FU48*[1]Figure!$F$10+GP48*[1]Figure!$F$11,0)</f>
        <v>2.8431566312342462E-5</v>
      </c>
      <c r="HL48" s="12">
        <f>IFERROR(FV48*[1]Figure!$F$10+GQ48*[1]Figure!$F$11,0)</f>
        <v>1.1391521539002986E-4</v>
      </c>
      <c r="HM48" s="12">
        <f>IFERROR(FW48*[1]Figure!$F$10+GR48*[1]Figure!$F$11,0)</f>
        <v>1.1479822577649252E-4</v>
      </c>
      <c r="HN48" s="12">
        <f>IFERROR(FX48*[1]Figure!$F$10+GS48*[1]Figure!$F$11,0)</f>
        <v>1.8178417616623908E-8</v>
      </c>
      <c r="HO48" s="12">
        <f>IFERROR(FY48*[1]Figure!$F$10+GT48*[1]Figure!$F$11,0)</f>
        <v>1.7171522528415593E-4</v>
      </c>
      <c r="HP48" s="12">
        <f>IFERROR(FZ48*[1]Figure!$F$10+GU48*[1]Figure!$F$11,0)</f>
        <v>4.7769622098320114E-2</v>
      </c>
      <c r="HQ48" s="12">
        <f>IFERROR(GA48*[1]Figure!$F$10+GV48*[1]Figure!$F$11,0)</f>
        <v>1.3266170218402585E-3</v>
      </c>
    </row>
    <row r="49" spans="1:225" x14ac:dyDescent="0.2">
      <c r="A49" s="1"/>
      <c r="B49" s="4"/>
      <c r="C49" s="1" t="s">
        <v>71</v>
      </c>
      <c r="D49" s="1" t="str">
        <f>D40</f>
        <v>RoW</v>
      </c>
      <c r="E49" s="2">
        <v>1</v>
      </c>
      <c r="F49" s="1"/>
      <c r="G49" s="1">
        <f>'[1]LIB Maf LCI'!$AQ$45*'[1]LIB Maf LCIA'!E106</f>
        <v>1095.0645134646275</v>
      </c>
      <c r="H49" s="1">
        <f>'[1]LIB Maf LCI'!$AR$45*'[1]LIB Maf LCIA'!F106</f>
        <v>1006.0780903078042</v>
      </c>
      <c r="I49" s="1">
        <f>'[1]LIB Maf LCI'!$AS$45*'[1]LIB Maf LCIA'!D106</f>
        <v>1252.1273250626173</v>
      </c>
      <c r="J49" s="1">
        <f>'[1]LIB Maf LCI'!$AT$45*'[1]LIB Maf LCIA'!D106</f>
        <v>1435.340529831099</v>
      </c>
      <c r="K49" s="1">
        <f>'[1]LIB Maf LCI'!$AU$45*'[1]LIB Maf LCIA'!E106</f>
        <v>1090.3976434316357</v>
      </c>
      <c r="L49" s="1">
        <f>'[1]LIB Maf LCI'!$AV$45*'[1]LIB Maf LCIA'!F106</f>
        <v>996.45489063783259</v>
      </c>
      <c r="M49" s="1" t="s">
        <v>55</v>
      </c>
      <c r="N49" s="1" t="str">
        <f>'[1]Unit factor_selected'!D15</f>
        <v>market for water, decarbonised | water, decarbonised | Cutoff, U</v>
      </c>
      <c r="O49" s="1">
        <v>1</v>
      </c>
      <c r="P49" s="1" t="s">
        <v>56</v>
      </c>
      <c r="Q49" s="6">
        <f>'[1]Unit factor_selected'!J15</f>
        <v>7.8063031073925105E-5</v>
      </c>
      <c r="R49" s="6">
        <f>'[1]Unit factor_selected'!K15</f>
        <v>1.6063399534128301E-3</v>
      </c>
      <c r="S49" s="6">
        <f>'[1]Unit factor_selected'!L15</f>
        <v>9.0770575455701799E-8</v>
      </c>
      <c r="T49" s="6">
        <f>'[1]Unit factor_selected'!M15</f>
        <v>2.5204323328626701E-5</v>
      </c>
      <c r="U49" s="6">
        <f>'[1]Unit factor_selected'!N15</f>
        <v>4.0733394742683598E-6</v>
      </c>
      <c r="V49" s="6">
        <f>'[1]Unit factor_selected'!O15</f>
        <v>2.2254412744346399E-7</v>
      </c>
      <c r="W49" s="6">
        <f>'[1]Unit factor_selected'!P15</f>
        <v>7.8852660824806994E-5</v>
      </c>
      <c r="X49" s="6">
        <f>'[1]Unit factor_selected'!Q15</f>
        <v>3.97235146480064E-5</v>
      </c>
      <c r="Y49" s="6">
        <f>'[1]Unit factor_selected'!R15</f>
        <v>3.8632271704913597E-4</v>
      </c>
      <c r="Z49" s="6">
        <f>'[1]Unit factor_selected'!S15</f>
        <v>1.3661854703481699E-5</v>
      </c>
      <c r="AA49" s="6">
        <f>'[1]Unit factor_selected'!T15</f>
        <v>2.2259379648798201E-6</v>
      </c>
      <c r="AB49" s="6">
        <f>'[1]Unit factor_selected'!U15</f>
        <v>5.5316355467951103E-6</v>
      </c>
      <c r="AC49" s="6">
        <f>'[1]Unit factor_selected'!V15</f>
        <v>2.06408942370613E-7</v>
      </c>
      <c r="AD49" s="6">
        <f>'[1]Unit factor_selected'!W15</f>
        <v>2.23733965261292E-7</v>
      </c>
      <c r="AE49" s="6">
        <f>'[1]Unit factor_selected'!X15</f>
        <v>1.5288197499143199E-7</v>
      </c>
      <c r="AF49" s="6">
        <f>'[1]Unit factor_selected'!Y15</f>
        <v>1.56188525525708E-7</v>
      </c>
      <c r="AG49" s="6">
        <f>'[1]Unit factor_selected'!Z15</f>
        <v>4.0638609818376502E-11</v>
      </c>
      <c r="AH49" s="6">
        <f>'[1]Unit factor_selected'!AA15</f>
        <v>1.8271685386498801E-7</v>
      </c>
      <c r="AI49" s="6">
        <f>'[1]Unit factor_selected'!AB15</f>
        <v>2.0425632259646299E-4</v>
      </c>
      <c r="AJ49" s="6">
        <f>'[1]Unit factor_selected'!AC15</f>
        <v>1.00840204829347E-3</v>
      </c>
      <c r="AK49" s="1"/>
      <c r="AL49" s="1">
        <f>IFERROR($G49/1000*Q49,0)</f>
        <v>8.5484055142541897E-5</v>
      </c>
      <c r="AM49" s="1">
        <f>IFERROR($G49/1000*R49,0)</f>
        <v>1.7590458795428132E-3</v>
      </c>
      <c r="AN49" s="1">
        <f t="shared" si="47"/>
        <v>9.9399636048302351E-8</v>
      </c>
      <c r="AO49" s="1">
        <f t="shared" si="47"/>
        <v>2.7600360063067761E-5</v>
      </c>
      <c r="AP49" s="1">
        <f t="shared" si="47"/>
        <v>4.4605695095659429E-6</v>
      </c>
      <c r="AQ49" s="1">
        <f t="shared" si="47"/>
        <v>2.4370017664328695E-7</v>
      </c>
      <c r="AR49" s="1">
        <f t="shared" si="47"/>
        <v>8.634875066150856E-5</v>
      </c>
      <c r="AS49" s="1">
        <f t="shared" si="47"/>
        <v>4.3499811241124134E-5</v>
      </c>
      <c r="AT49" s="1">
        <f t="shared" si="47"/>
        <v>4.2304829818574506E-4</v>
      </c>
      <c r="AU49" s="1">
        <f t="shared" si="47"/>
        <v>1.496061227389262E-5</v>
      </c>
      <c r="AV49" s="1">
        <f t="shared" si="47"/>
        <v>2.4375456745135635E-6</v>
      </c>
      <c r="AW49" s="1">
        <f t="shared" si="40"/>
        <v>6.0574977887148264E-6</v>
      </c>
      <c r="AX49" s="1">
        <f t="shared" si="40"/>
        <v>2.2603110805182366E-7</v>
      </c>
      <c r="AY49" s="1">
        <f t="shared" si="40"/>
        <v>2.4500312581436859E-7</v>
      </c>
      <c r="AZ49" s="1">
        <f t="shared" si="40"/>
        <v>1.6741562556150382E-7</v>
      </c>
      <c r="BA49" s="1">
        <f t="shared" si="40"/>
        <v>1.71036511713567E-7</v>
      </c>
      <c r="BB49" s="1">
        <f t="shared" si="40"/>
        <v>4.4501899488639297E-11</v>
      </c>
      <c r="BC49" s="1">
        <f t="shared" si="40"/>
        <v>2.0008674267945055E-7</v>
      </c>
      <c r="BD49" s="1">
        <f t="shared" si="40"/>
        <v>2.2367385052616975E-4</v>
      </c>
      <c r="BE49" s="1">
        <f t="shared" si="40"/>
        <v>1.1042652983912224E-3</v>
      </c>
      <c r="BF49" s="1"/>
      <c r="BG49" s="1">
        <f>IFERROR($H49/1000*Q49,0)</f>
        <v>7.8537505226493342E-5</v>
      </c>
      <c r="BH49" s="1">
        <f>IFERROR($H49/1000*R49,0)</f>
        <v>1.6161034327147072E-3</v>
      </c>
      <c r="BI49" s="1">
        <f t="shared" si="48"/>
        <v>9.13222872106129E-8</v>
      </c>
      <c r="BJ49" s="1">
        <f t="shared" si="48"/>
        <v>2.5357517481965188E-5</v>
      </c>
      <c r="BK49" s="1">
        <f t="shared" si="48"/>
        <v>4.0980975994473063E-6</v>
      </c>
      <c r="BL49" s="1">
        <f t="shared" si="48"/>
        <v>2.2389677074753683E-7</v>
      </c>
      <c r="BM49" s="1">
        <f t="shared" si="48"/>
        <v>7.9331934418310824E-5</v>
      </c>
      <c r="BN49" s="1">
        <f t="shared" si="48"/>
        <v>3.9964957757380361E-5</v>
      </c>
      <c r="BO49" s="1">
        <f t="shared" si="48"/>
        <v>3.8867082141131687E-4</v>
      </c>
      <c r="BP49" s="1">
        <f t="shared" si="48"/>
        <v>1.374489269014156E-5</v>
      </c>
      <c r="BQ49" s="1">
        <f t="shared" si="48"/>
        <v>2.2394674168499297E-6</v>
      </c>
      <c r="BR49" s="1">
        <f t="shared" si="41"/>
        <v>5.565257327198391E-6</v>
      </c>
      <c r="BS49" s="1">
        <f t="shared" si="41"/>
        <v>2.0766351456267992E-7</v>
      </c>
      <c r="BT49" s="1">
        <f t="shared" si="41"/>
        <v>2.2509384050707325E-7</v>
      </c>
      <c r="BU49" s="1">
        <f t="shared" si="41"/>
        <v>1.5381120544186538E-7</v>
      </c>
      <c r="BV49" s="1">
        <f t="shared" si="41"/>
        <v>1.5713785348889602E-7</v>
      </c>
      <c r="BW49" s="1">
        <f t="shared" si="41"/>
        <v>4.0885614958836212E-11</v>
      </c>
      <c r="BX49" s="1">
        <f t="shared" si="41"/>
        <v>1.8382742340353726E-7</v>
      </c>
      <c r="BY49" s="1">
        <f t="shared" si="41"/>
        <v>2.0549781097114426E-4</v>
      </c>
      <c r="BZ49" s="1">
        <f t="shared" si="41"/>
        <v>1.0145312070095724E-3</v>
      </c>
      <c r="CA49" s="1"/>
      <c r="CB49" s="1">
        <f>IFERROR($I49/1000*Q49,0)</f>
        <v>9.7744854284873817E-5</v>
      </c>
      <c r="CC49" s="1">
        <f>IFERROR($I49/1000*R49,0)</f>
        <v>2.0113421490080162E-3</v>
      </c>
      <c r="CD49" s="1">
        <f t="shared" si="49"/>
        <v>1.1365631783974236E-7</v>
      </c>
      <c r="CE49" s="1">
        <f t="shared" si="49"/>
        <v>3.1559021949486676E-5</v>
      </c>
      <c r="CF49" s="1">
        <f t="shared" si="49"/>
        <v>5.1003396599876092E-6</v>
      </c>
      <c r="CG49" s="1">
        <f t="shared" si="49"/>
        <v>2.7865358300417878E-7</v>
      </c>
      <c r="CH49" s="1">
        <f t="shared" si="49"/>
        <v>9.8733571272635416E-5</v>
      </c>
      <c r="CI49" s="1">
        <f t="shared" si="49"/>
        <v>4.9738898138293945E-5</v>
      </c>
      <c r="CJ49" s="1">
        <f t="shared" si="49"/>
        <v>4.8372523030965699E-4</v>
      </c>
      <c r="CK49" s="1">
        <f t="shared" si="49"/>
        <v>1.7106381585264676E-5</v>
      </c>
      <c r="CL49" s="1">
        <f t="shared" si="49"/>
        <v>2.7871577497202953E-6</v>
      </c>
      <c r="CM49" s="1">
        <f t="shared" si="42"/>
        <v>6.9263120204298498E-6</v>
      </c>
      <c r="CN49" s="1">
        <f t="shared" si="42"/>
        <v>2.5845027687951956E-7</v>
      </c>
      <c r="CO49" s="1">
        <f t="shared" si="42"/>
        <v>2.8014341144827409E-7</v>
      </c>
      <c r="CP49" s="1">
        <f t="shared" si="42"/>
        <v>1.9142769839631168E-7</v>
      </c>
      <c r="CQ49" s="1">
        <f t="shared" si="42"/>
        <v>1.9556792067197908E-7</v>
      </c>
      <c r="CR49" s="1">
        <f t="shared" si="42"/>
        <v>5.0884713806147183E-11</v>
      </c>
      <c r="CS49" s="1">
        <f t="shared" si="42"/>
        <v>2.2878476547382458E-7</v>
      </c>
      <c r="CT49" s="1">
        <f t="shared" si="42"/>
        <v>2.5575492283983625E-4</v>
      </c>
      <c r="CU49" s="1">
        <f t="shared" si="42"/>
        <v>1.2626477593173668E-3</v>
      </c>
      <c r="CW49" s="12">
        <f>IFERROR($J49/1000*Q49,0)</f>
        <v>1.1204703238186921E-4</v>
      </c>
      <c r="CX49" s="12">
        <f>IFERROR($J49/1000*R49,0)</f>
        <v>2.3056448398204345E-3</v>
      </c>
      <c r="CY49" s="12">
        <f t="shared" si="50"/>
        <v>1.3028668586766077E-7</v>
      </c>
      <c r="CZ49" s="12">
        <f t="shared" si="50"/>
        <v>3.6176786800545378E-5</v>
      </c>
      <c r="DA49" s="12">
        <f t="shared" si="50"/>
        <v>5.8466292391782783E-6</v>
      </c>
      <c r="DB49" s="12">
        <f t="shared" si="50"/>
        <v>3.1942660579550122E-7</v>
      </c>
      <c r="DC49" s="12">
        <f t="shared" si="50"/>
        <v>1.1318041996687041E-4</v>
      </c>
      <c r="DD49" s="12">
        <f t="shared" si="50"/>
        <v>5.701677056162293E-5</v>
      </c>
      <c r="DE49" s="12">
        <f t="shared" si="50"/>
        <v>5.5450465337509658E-4</v>
      </c>
      <c r="DF49" s="12">
        <f t="shared" si="50"/>
        <v>1.9609413768570914E-5</v>
      </c>
      <c r="DG49" s="12">
        <f t="shared" si="50"/>
        <v>3.1949789778817594E-6</v>
      </c>
      <c r="DH49" s="12">
        <f t="shared" si="43"/>
        <v>7.9397806965694349E-6</v>
      </c>
      <c r="DI49" s="12">
        <f t="shared" si="43"/>
        <v>2.9626712070411247E-7</v>
      </c>
      <c r="DJ49" s="12">
        <f t="shared" si="43"/>
        <v>3.2113442823935556E-7</v>
      </c>
      <c r="DK49" s="12">
        <f t="shared" si="43"/>
        <v>2.1943769498582682E-7</v>
      </c>
      <c r="DL49" s="12">
        <f t="shared" si="43"/>
        <v>2.2418372098160786E-7</v>
      </c>
      <c r="DM49" s="12">
        <f t="shared" si="43"/>
        <v>5.8330243748307828E-11</v>
      </c>
      <c r="DN49" s="12">
        <f t="shared" si="43"/>
        <v>2.6226090583564339E-7</v>
      </c>
      <c r="DO49" s="12">
        <f t="shared" si="43"/>
        <v>2.9317737829695907E-4</v>
      </c>
      <c r="DP49" s="12">
        <f t="shared" si="43"/>
        <v>1.4474003302803148E-3</v>
      </c>
      <c r="DR49" s="12">
        <f>IFERROR($K49/1000*Q49,0)</f>
        <v>8.5119745122138492E-5</v>
      </c>
      <c r="DS49" s="12">
        <f>IFERROR($K49/1000*R49,0)</f>
        <v>1.7515492997514336E-3</v>
      </c>
      <c r="DT49" s="12">
        <f t="shared" si="51"/>
        <v>9.897602156983073E-8</v>
      </c>
      <c r="DU49" s="12">
        <f t="shared" si="51"/>
        <v>2.7482734761823557E-5</v>
      </c>
      <c r="DV49" s="12">
        <f t="shared" si="51"/>
        <v>4.4415597636392776E-6</v>
      </c>
      <c r="DW49" s="12">
        <f t="shared" si="51"/>
        <v>2.4266159212390274E-7</v>
      </c>
      <c r="DX49" s="12">
        <f t="shared" si="51"/>
        <v>8.598075554168362E-5</v>
      </c>
      <c r="DY49" s="12">
        <f t="shared" si="51"/>
        <v>4.3314426761008245E-5</v>
      </c>
      <c r="DZ49" s="12">
        <f t="shared" si="51"/>
        <v>4.2124538027448448E-4</v>
      </c>
      <c r="EA49" s="12">
        <f t="shared" si="51"/>
        <v>1.4896854173581854E-5</v>
      </c>
      <c r="EB49" s="12">
        <f t="shared" si="51"/>
        <v>2.4271575113299671E-6</v>
      </c>
      <c r="EC49" s="12">
        <f t="shared" si="44"/>
        <v>6.0316823645480568E-6</v>
      </c>
      <c r="ED49" s="12">
        <f t="shared" si="44"/>
        <v>2.2506782434413274E-7</v>
      </c>
      <c r="EE49" s="12">
        <f t="shared" si="44"/>
        <v>2.4395898847652825E-7</v>
      </c>
      <c r="EF49" s="12">
        <f t="shared" si="44"/>
        <v>1.6670214525383172E-7</v>
      </c>
      <c r="EG49" s="12">
        <f t="shared" si="44"/>
        <v>1.703076001642939E-7</v>
      </c>
      <c r="EH49" s="12">
        <f t="shared" si="44"/>
        <v>4.4312244378295475E-11</v>
      </c>
      <c r="EI49" s="12">
        <f t="shared" si="44"/>
        <v>1.992340268696255E-7</v>
      </c>
      <c r="EJ49" s="12">
        <f t="shared" si="44"/>
        <v>2.2272061281519522E-4</v>
      </c>
      <c r="EK49" s="12">
        <f t="shared" si="44"/>
        <v>1.0995592170908342E-3</v>
      </c>
      <c r="EM49" s="12">
        <f>IFERROR($L49/1000*Q49,0)</f>
        <v>7.7786289091625764E-5</v>
      </c>
      <c r="EN49" s="12">
        <f>IFERROR($L49/1000*R49,0)</f>
        <v>1.6006453026051626E-3</v>
      </c>
      <c r="EO49" s="12">
        <f t="shared" si="52"/>
        <v>9.0448783838844466E-8</v>
      </c>
      <c r="EP49" s="12">
        <f t="shared" si="52"/>
        <v>2.5114971246027292E-5</v>
      </c>
      <c r="EQ49" s="12">
        <f t="shared" si="52"/>
        <v>4.0588990403628445E-6</v>
      </c>
      <c r="ER49" s="12">
        <f t="shared" si="52"/>
        <v>2.2175518417376878E-7</v>
      </c>
      <c r="ES49" s="12">
        <f t="shared" si="52"/>
        <v>7.8573119518685159E-5</v>
      </c>
      <c r="ET49" s="12">
        <f t="shared" si="52"/>
        <v>3.9582690444329559E-5</v>
      </c>
      <c r="EU49" s="12">
        <f t="shared" si="52"/>
        <v>3.849531607681071E-4</v>
      </c>
      <c r="EV49" s="12">
        <f t="shared" si="52"/>
        <v>1.3613421934467815E-5</v>
      </c>
      <c r="EW49" s="12">
        <f t="shared" si="52"/>
        <v>2.2180467713609209E-6</v>
      </c>
      <c r="EX49" s="12">
        <f t="shared" si="45"/>
        <v>5.5120252938300686E-6</v>
      </c>
      <c r="EY49" s="12">
        <f t="shared" si="45"/>
        <v>2.0567720009657987E-7</v>
      </c>
      <c r="EZ49" s="12">
        <f t="shared" si="45"/>
        <v>2.2294080388640935E-7</v>
      </c>
      <c r="FA49" s="12">
        <f t="shared" si="45"/>
        <v>1.5233999167058322E-7</v>
      </c>
      <c r="FB49" s="12">
        <f t="shared" si="45"/>
        <v>1.5563482012160369E-7</v>
      </c>
      <c r="FC49" s="12">
        <f t="shared" si="45"/>
        <v>4.0494541502243904E-11</v>
      </c>
      <c r="FD49" s="12">
        <f t="shared" si="45"/>
        <v>1.8206910263572545E-7</v>
      </c>
      <c r="FE49" s="12">
        <f t="shared" si="45"/>
        <v>2.0353221159494437E-4</v>
      </c>
      <c r="FF49" s="12">
        <f t="shared" si="45"/>
        <v>1.0048271527512359E-3</v>
      </c>
      <c r="FH49" s="12">
        <f>IFERROR(AL49*[1]Figure!$C$8+BG49*[1]Figure!$D$8+CB49*[1]Figure!$E$8,0)</f>
        <v>8.0056030774349453E-5</v>
      </c>
      <c r="FI49" s="12">
        <f>IFERROR(AM49*[1]Figure!$C$8+BH49*[1]Figure!$D$8+CC49*[1]Figure!$E$8,0)</f>
        <v>1.6473508519378917E-3</v>
      </c>
      <c r="FJ49" s="12">
        <f>IFERROR(AN49*[1]Figure!$C$8+BI49*[1]Figure!$D$8+CD49*[1]Figure!$E$8,0)</f>
        <v>9.3088006987655056E-8</v>
      </c>
      <c r="FK49" s="12">
        <f>IFERROR(AO49*[1]Figure!$C$8+BJ49*[1]Figure!$D$8+CE49*[1]Figure!$E$8,0)</f>
        <v>2.5847806013737688E-5</v>
      </c>
      <c r="FL49" s="12">
        <f>IFERROR(AP49*[1]Figure!$C$8+BK49*[1]Figure!$D$8+CF49*[1]Figure!$E$8,0)</f>
        <v>4.1773344670358799E-6</v>
      </c>
      <c r="FM49" s="12">
        <f>IFERROR(AQ49*[1]Figure!$C$8+BL49*[1]Figure!$D$8+CG49*[1]Figure!$E$8,0)</f>
        <v>2.2822582303258357E-7</v>
      </c>
      <c r="FN49" s="12">
        <f>IFERROR(AR49*[1]Figure!$C$8+BM49*[1]Figure!$D$8+CH49*[1]Figure!$E$8,0)</f>
        <v>8.0865820283766279E-5</v>
      </c>
      <c r="FO49" s="12">
        <f>IFERROR(AS49*[1]Figure!$C$8+BN49*[1]Figure!$D$8+CI49*[1]Figure!$E$8,0)</f>
        <v>4.0737681683338486E-5</v>
      </c>
      <c r="FP49" s="12">
        <f>IFERROR(AT49*[1]Figure!$C$8+BO49*[1]Figure!$D$8+CJ49*[1]Figure!$E$8,0)</f>
        <v>3.9618578601729993E-4</v>
      </c>
      <c r="FQ49" s="12">
        <f>IFERROR(AU49*[1]Figure!$C$8+BP49*[1]Figure!$D$8+CK49*[1]Figure!$E$8,0)</f>
        <v>1.4010650695088731E-5</v>
      </c>
      <c r="FR49" s="12">
        <f>IFERROR(AV49*[1]Figure!$C$8+BQ49*[1]Figure!$D$8+CL49*[1]Figure!$E$8,0)</f>
        <v>2.2827676015995063E-6</v>
      </c>
      <c r="FS49" s="12">
        <f>IFERROR(AW49*[1]Figure!$C$8+BR49*[1]Figure!$D$8+CM49*[1]Figure!$E$8,0)</f>
        <v>5.6728617820046976E-6</v>
      </c>
      <c r="FT49" s="12">
        <f>IFERROR(AX49*[1]Figure!$C$8+BS49*[1]Figure!$D$8+CN49*[1]Figure!$E$8,0)</f>
        <v>2.1167869624322364E-7</v>
      </c>
      <c r="FU49" s="12">
        <f>IFERROR(AY49*[1]Figure!$C$8+BT49*[1]Figure!$D$8+CO49*[1]Figure!$E$8,0)</f>
        <v>2.2944603817988318E-7</v>
      </c>
      <c r="FV49" s="12">
        <f>IFERROR(AZ49*[1]Figure!$C$8+BU49*[1]Figure!$D$8+CP49*[1]Figure!$E$8,0)</f>
        <v>1.5678515074782387E-7</v>
      </c>
      <c r="FW49" s="12">
        <f>IFERROR(BA49*[1]Figure!$C$8+BV49*[1]Figure!$D$8+CQ49*[1]Figure!$E$8,0)</f>
        <v>1.6017611965701553E-7</v>
      </c>
      <c r="FX49" s="12">
        <f>IFERROR(BB49*[1]Figure!$C$8+BW49*[1]Figure!$D$8+CR49*[1]Figure!$E$8,0)</f>
        <v>4.1676139825595766E-11</v>
      </c>
      <c r="FY49" s="12">
        <f>IFERROR(BC49*[1]Figure!$C$8+BX49*[1]Figure!$D$8+CS49*[1]Figure!$E$8,0)</f>
        <v>1.8738173338613486E-7</v>
      </c>
      <c r="FZ49" s="12">
        <f>IFERROR(BD49*[1]Figure!$C$8+BY49*[1]Figure!$D$8+CT49*[1]Figure!$E$8,0)</f>
        <v>2.0947111869320986E-4</v>
      </c>
      <c r="GA49" s="12">
        <f>IFERROR(BE49*[1]Figure!$C$8+BZ49*[1]Figure!$D$8+CU49*[1]Figure!$E$8,0)</f>
        <v>1.0341472051559161E-3</v>
      </c>
      <c r="GC49" s="12">
        <f>IFERROR(CW49*[1]Figure!$F$8+DR49*[1]Figure!$G$8+EM49*[1]Figure!$H$8,0)</f>
        <v>9.0994286968362528E-5</v>
      </c>
      <c r="GD49" s="12">
        <f>IFERROR(CX49*[1]Figure!$F$8+DS49*[1]Figure!$G$8+EN49*[1]Figure!$H$8,0)</f>
        <v>1.8724325289287498E-3</v>
      </c>
      <c r="GE49" s="12">
        <f>IFERROR(CY49*[1]Figure!$F$8+DT49*[1]Figure!$G$8+EO49*[1]Figure!$H$8,0)</f>
        <v>1.058068547642962E-7</v>
      </c>
      <c r="GF49" s="12">
        <f>IFERROR(CZ49*[1]Figure!$F$8+DU49*[1]Figure!$G$8+EP49*[1]Figure!$H$8,0)</f>
        <v>2.9379456552699994E-5</v>
      </c>
      <c r="GG49" s="12">
        <f>IFERROR(DA49*[1]Figure!$F$8+DV49*[1]Figure!$G$8+EQ49*[1]Figure!$H$8,0)</f>
        <v>4.7480941483060108E-6</v>
      </c>
      <c r="GH49" s="12">
        <f>IFERROR(DB49*[1]Figure!$F$8+DW49*[1]Figure!$G$8+ER49*[1]Figure!$H$8,0)</f>
        <v>2.5940888942087803E-7</v>
      </c>
      <c r="GI49" s="12">
        <f>IFERROR(DC49*[1]Figure!$F$8+DX49*[1]Figure!$G$8+ES49*[1]Figure!$H$8,0)</f>
        <v>9.1914720048682721E-5</v>
      </c>
      <c r="GJ49" s="12">
        <f>IFERROR(DD49*[1]Figure!$F$8+DY49*[1]Figure!$G$8+ET49*[1]Figure!$H$8,0)</f>
        <v>4.6303773265601683E-5</v>
      </c>
      <c r="GK49" s="12">
        <f>IFERROR(DE49*[1]Figure!$F$8+DZ49*[1]Figure!$G$8+EU49*[1]Figure!$H$8,0)</f>
        <v>4.503176432423796E-4</v>
      </c>
      <c r="GL49" s="12">
        <f>IFERROR(DF49*[1]Figure!$F$8+EA49*[1]Figure!$G$8+EV49*[1]Figure!$H$8,0)</f>
        <v>1.5924961025807885E-5</v>
      </c>
      <c r="GM49" s="12">
        <f>IFERROR(DG49*[1]Figure!$F$8+EB49*[1]Figure!$G$8+EW49*[1]Figure!$H$8,0)</f>
        <v>2.5946678621566219E-6</v>
      </c>
      <c r="GN49" s="12">
        <f>IFERROR(DH49*[1]Figure!$F$8+EC49*[1]Figure!$G$8+EX49*[1]Figure!$H$8,0)</f>
        <v>6.4479591097712215E-6</v>
      </c>
      <c r="GO49" s="12">
        <f>IFERROR(DI49*[1]Figure!$F$8+ED49*[1]Figure!$G$8+EY49*[1]Figure!$H$8,0)</f>
        <v>2.4060088721281291E-7</v>
      </c>
      <c r="GP49" s="12">
        <f>IFERROR(DJ49*[1]Figure!$F$8+EE49*[1]Figure!$G$8+EZ49*[1]Figure!$H$8,0)</f>
        <v>2.6079582562296738E-7</v>
      </c>
      <c r="GQ49" s="12">
        <f>IFERROR(DK49*[1]Figure!$F$8+EF49*[1]Figure!$G$8+FA49*[1]Figure!$H$8,0)</f>
        <v>1.7820709897219349E-7</v>
      </c>
      <c r="GR49" s="12">
        <f>IFERROR(DL49*[1]Figure!$F$8+EG49*[1]Figure!$G$8+FB49*[1]Figure!$H$8,0)</f>
        <v>1.8206138446498167E-7</v>
      </c>
      <c r="GS49" s="12">
        <f>IFERROR(DM49*[1]Figure!$F$8+EH49*[1]Figure!$G$8+FC49*[1]Figure!$H$8,0)</f>
        <v>4.737045529665381E-11</v>
      </c>
      <c r="GT49" s="12">
        <f>IFERROR(DN49*[1]Figure!$F$8+EI49*[1]Figure!$G$8+FD49*[1]Figure!$H$8,0)</f>
        <v>2.1298416940538986E-7</v>
      </c>
      <c r="GU49" s="12">
        <f>IFERROR(DO49*[1]Figure!$F$8+EJ49*[1]Figure!$G$8+FE49*[1]Figure!$H$8,0)</f>
        <v>2.3809168280749989E-4</v>
      </c>
      <c r="GV49" s="12">
        <f>IFERROR(DP49*[1]Figure!$F$8+EK49*[1]Figure!$G$8+FF49*[1]Figure!$H$8,0)</f>
        <v>1.175445330517664E-3</v>
      </c>
      <c r="GX49" s="12">
        <f>IFERROR(FH49*[1]Figure!$F$10+GC49*[1]Figure!$F$11,0)</f>
        <v>8.0697792555573948E-5</v>
      </c>
      <c r="GY49" s="12">
        <f>IFERROR(FI49*[1]Figure!$F$10+GD49*[1]Figure!$F$11,0)</f>
        <v>1.6605566879856625E-3</v>
      </c>
      <c r="GZ49" s="12">
        <f>IFERROR(FJ49*[1]Figure!$F$10+GE49*[1]Figure!$F$11,0)</f>
        <v>9.383423840329222E-8</v>
      </c>
      <c r="HA49" s="12">
        <f>IFERROR(FK49*[1]Figure!$F$10+GF49*[1]Figure!$F$11,0)</f>
        <v>2.6055012564795379E-5</v>
      </c>
      <c r="HB49" s="12">
        <f>IFERROR(FL49*[1]Figure!$F$10+GG49*[1]Figure!$F$11,0)</f>
        <v>4.2108216832069111E-6</v>
      </c>
      <c r="HC49" s="12">
        <f>IFERROR(FM49*[1]Figure!$F$10+GH49*[1]Figure!$F$11,0)</f>
        <v>2.300553742768072E-7</v>
      </c>
      <c r="HD49" s="12">
        <f>IFERROR(FN49*[1]Figure!$F$10+GI49*[1]Figure!$F$11,0)</f>
        <v>8.1514073667846338E-5</v>
      </c>
      <c r="HE49" s="12">
        <f>IFERROR(FO49*[1]Figure!$F$10+GJ49*[1]Figure!$F$11,0)</f>
        <v>4.1064251548309016E-5</v>
      </c>
      <c r="HF49" s="12">
        <f>IFERROR(FP49*[1]Figure!$F$10+GK49*[1]Figure!$F$11,0)</f>
        <v>3.99361772801443E-4</v>
      </c>
      <c r="HG49" s="12">
        <f>IFERROR(FQ49*[1]Figure!$F$10+GL49*[1]Figure!$F$11,0)</f>
        <v>1.412296578314922E-5</v>
      </c>
      <c r="HH49" s="12">
        <f>IFERROR(FR49*[1]Figure!$F$10+GM49*[1]Figure!$F$11,0)</f>
        <v>2.3010671973695412E-6</v>
      </c>
      <c r="HI49" s="12">
        <f>IFERROR(FS49*[1]Figure!$F$10+GN49*[1]Figure!$F$11,0)</f>
        <v>5.7183377548532818E-6</v>
      </c>
      <c r="HJ49" s="12">
        <f>IFERROR(FT49*[1]Figure!$F$10+GO49*[1]Figure!$F$11,0)</f>
        <v>2.1337559897290351E-7</v>
      </c>
      <c r="HK49" s="12">
        <f>IFERROR(FU49*[1]Figure!$F$10+GP49*[1]Figure!$F$11,0)</f>
        <v>2.3128537116620461E-7</v>
      </c>
      <c r="HL49" s="12">
        <f>IFERROR(FV49*[1]Figure!$F$10+GQ49*[1]Figure!$F$11,0)</f>
        <v>1.5804200443692423E-7</v>
      </c>
      <c r="HM49" s="12">
        <f>IFERROR(FW49*[1]Figure!$F$10+GR49*[1]Figure!$F$11,0)</f>
        <v>1.6146015673537701E-7</v>
      </c>
      <c r="HN49" s="12">
        <f>IFERROR(FX49*[1]Figure!$F$10+GS49*[1]Figure!$F$11,0)</f>
        <v>4.2010232753640421E-11</v>
      </c>
      <c r="HO49" s="12">
        <f>IFERROR(FY49*[1]Figure!$F$10+GT49*[1]Figure!$F$11,0)</f>
        <v>1.8888386175577355E-7</v>
      </c>
      <c r="HP49" s="12">
        <f>IFERROR(FZ49*[1]Figure!$F$10+GU49*[1]Figure!$F$11,0)</f>
        <v>2.111503245812279E-4</v>
      </c>
      <c r="HQ49" s="12">
        <f>IFERROR(GA49*[1]Figure!$F$10+GV49*[1]Figure!$F$11,0)</f>
        <v>1.042437350770303E-3</v>
      </c>
    </row>
    <row r="50" spans="1:225" x14ac:dyDescent="0.2">
      <c r="A50" s="1"/>
      <c r="B50" s="4" t="s">
        <v>83</v>
      </c>
      <c r="C50" s="1" t="s">
        <v>84</v>
      </c>
      <c r="D50" s="1" t="str">
        <f>'[1]LIB components'!A3</f>
        <v>US</v>
      </c>
      <c r="E50" s="2">
        <f>'[1]LIB components'!C3</f>
        <v>0.1</v>
      </c>
      <c r="F50" s="7">
        <f>SUM(E50:E54)</f>
        <v>1</v>
      </c>
      <c r="G50" s="5">
        <f>'[1]LIB Maf LCI'!AQ$49*$E50</f>
        <v>102.16959201117761</v>
      </c>
      <c r="H50" s="5">
        <f>'[1]LIB Maf LCI'!AR$49*$E50</f>
        <v>104.36344399598741</v>
      </c>
      <c r="I50" s="5">
        <f>'[1]LIB Maf LCI'!AS$49*$E50</f>
        <v>102.46061353653165</v>
      </c>
      <c r="J50" s="5">
        <f>'[1]LIB Maf LCI'!AT$49*$E50</f>
        <v>102.77740769582181</v>
      </c>
      <c r="K50" s="5">
        <f>'[1]LIB Maf LCI'!AU$49*$E50</f>
        <v>105.05379698429486</v>
      </c>
      <c r="L50" s="5">
        <f>'[1]LIB Maf LCI'!AV$49*$E50</f>
        <v>108.98283424606581</v>
      </c>
      <c r="M50" s="1" t="s">
        <v>55</v>
      </c>
      <c r="N50" s="1" t="str">
        <f>'[1]Unit factor_selected'!D$25</f>
        <v>Synthesis Graphite production</v>
      </c>
      <c r="O50" s="1">
        <f t="shared" ref="O50:P54" si="53">O172</f>
        <v>1</v>
      </c>
      <c r="P50" s="1" t="str">
        <f t="shared" si="53"/>
        <v>kg</v>
      </c>
      <c r="Q50" s="1">
        <f>'[1]Unit factor_selected'!J25</f>
        <v>3.97420329431925</v>
      </c>
      <c r="R50" s="1">
        <f>'[1]Unit factor_selected'!K25</f>
        <v>98.591186895985999</v>
      </c>
      <c r="S50" s="1">
        <f>'[1]Unit factor_selected'!L25</f>
        <v>3.0150444894290002E-2</v>
      </c>
      <c r="T50" s="1">
        <f>'[1]Unit factor_selected'!M25</f>
        <v>1.82768658275683</v>
      </c>
      <c r="U50" s="1">
        <f>'[1]Unit factor_selected'!N25</f>
        <v>0.124130797631911</v>
      </c>
      <c r="V50" s="1">
        <f>'[1]Unit factor_selected'!O25</f>
        <v>2.1688637668954998E-3</v>
      </c>
      <c r="W50" s="1">
        <f>'[1]Unit factor_selected'!P25</f>
        <v>4.0417642954612703</v>
      </c>
      <c r="X50" s="1">
        <f>'[1]Unit factor_selected'!Q25</f>
        <v>0.18230225138998599</v>
      </c>
      <c r="Y50" s="1">
        <f>'[1]Unit factor_selected'!R25</f>
        <v>3.5304885809344602</v>
      </c>
      <c r="Z50" s="1">
        <f>'[1]Unit factor_selected'!S25</f>
        <v>0.64039684083625903</v>
      </c>
      <c r="AA50" s="1">
        <f>'[1]Unit factor_selected'!T25</f>
        <v>2.07111151328335E-2</v>
      </c>
      <c r="AB50" s="1">
        <f>'[1]Unit factor_selected'!U25</f>
        <v>0.16666562178300701</v>
      </c>
      <c r="AC50" s="1">
        <f>'[1]Unit factor_selected'!V25</f>
        <v>1.5010829334336401E-4</v>
      </c>
      <c r="AD50" s="1">
        <f>'[1]Unit factor_selected'!W25</f>
        <v>5.2975701139724597E-3</v>
      </c>
      <c r="AE50" s="1">
        <f>'[1]Unit factor_selected'!X25</f>
        <v>1.54309185418612E-2</v>
      </c>
      <c r="AF50" s="1">
        <f>'[1]Unit factor_selected'!Y25</f>
        <v>1.5852436086000302E-2</v>
      </c>
      <c r="AG50" s="1">
        <f>'[1]Unit factor_selected'!Z25</f>
        <v>1.74653803350498E-6</v>
      </c>
      <c r="AH50" s="1">
        <f>'[1]Unit factor_selected'!AA25</f>
        <v>7.8458592619971901E-2</v>
      </c>
      <c r="AI50" s="1">
        <f>'[1]Unit factor_selected'!AB25</f>
        <v>5.8247762656622504</v>
      </c>
      <c r="AJ50" s="1">
        <f>'[1]Unit factor_selected'!AC25</f>
        <v>2.4803150684458999E-2</v>
      </c>
      <c r="AK50" s="1"/>
      <c r="AL50" s="1">
        <f>IFERROR($G50/1000*Q50,0)</f>
        <v>0.40604272915007583</v>
      </c>
      <c r="AM50" s="1">
        <f>IFERROR($G50/1000*R50,0)</f>
        <v>10.073021341060651</v>
      </c>
      <c r="AN50" s="1">
        <f t="shared" si="47"/>
        <v>3.0804586538051028E-3</v>
      </c>
      <c r="AO50" s="1">
        <f t="shared" si="47"/>
        <v>0.18673399248456873</v>
      </c>
      <c r="AP50" s="1">
        <f t="shared" si="47"/>
        <v>1.26823929500744E-2</v>
      </c>
      <c r="AQ50" s="1">
        <f t="shared" si="47"/>
        <v>2.2159192619153906E-4</v>
      </c>
      <c r="AR50" s="1">
        <f t="shared" si="47"/>
        <v>0.41294540907262273</v>
      </c>
      <c r="AS50" s="1">
        <f t="shared" si="47"/>
        <v>1.8625746647234005E-2</v>
      </c>
      <c r="AT50" s="1">
        <f t="shared" si="47"/>
        <v>0.36070857791419525</v>
      </c>
      <c r="AU50" s="1">
        <f t="shared" si="47"/>
        <v>6.5429083953487635E-2</v>
      </c>
      <c r="AV50" s="1">
        <f t="shared" si="47"/>
        <v>2.1160461832181255E-3</v>
      </c>
      <c r="AW50" s="1">
        <f t="shared" si="40"/>
        <v>1.7028158579859062E-2</v>
      </c>
      <c r="AX50" s="1">
        <f t="shared" si="40"/>
        <v>1.5336503088385672E-5</v>
      </c>
      <c r="AY50" s="1">
        <f t="shared" si="40"/>
        <v>5.4125057719517388E-4</v>
      </c>
      <c r="AZ50" s="1">
        <f t="shared" si="40"/>
        <v>1.5765706517796747E-3</v>
      </c>
      <c r="BA50" s="1">
        <f t="shared" si="40"/>
        <v>1.6196369272899202E-3</v>
      </c>
      <c r="BB50" s="1">
        <f t="shared" si="40"/>
        <v>1.7844307831520827E-7</v>
      </c>
      <c r="BC50" s="1">
        <f t="shared" si="40"/>
        <v>8.0160823977537196E-3</v>
      </c>
      <c r="BD50" s="1">
        <f t="shared" si="40"/>
        <v>0.59511501461910288</v>
      </c>
      <c r="BE50" s="1">
        <f t="shared" si="40"/>
        <v>2.534127786022937E-3</v>
      </c>
      <c r="BF50" s="1"/>
      <c r="BG50" s="1">
        <f>IFERROR($H50/1000*Q50,0)</f>
        <v>0.41476154293535572</v>
      </c>
      <c r="BH50" s="1">
        <f>IFERROR($H50/1000*R50,0)</f>
        <v>10.289315812117161</v>
      </c>
      <c r="BI50" s="1">
        <f t="shared" si="48"/>
        <v>3.1466042671793389E-3</v>
      </c>
      <c r="BJ50" s="1">
        <f t="shared" si="48"/>
        <v>0.19074366632176004</v>
      </c>
      <c r="BK50" s="1">
        <f t="shared" si="48"/>
        <v>1.2954717546835189E-2</v>
      </c>
      <c r="BL50" s="1">
        <f t="shared" si="48"/>
        <v>2.2635009227132478E-4</v>
      </c>
      <c r="BM50" s="1">
        <f t="shared" si="48"/>
        <v>0.42181244169435378</v>
      </c>
      <c r="BN50" s="1">
        <f t="shared" si="48"/>
        <v>1.9025690803281221E-2</v>
      </c>
      <c r="BO50" s="1">
        <f t="shared" si="48"/>
        <v>0.36845394729482656</v>
      </c>
      <c r="BP50" s="1">
        <f t="shared" si="48"/>
        <v>6.6834019833822172E-2</v>
      </c>
      <c r="BQ50" s="1">
        <f t="shared" si="48"/>
        <v>2.1614833042599164E-3</v>
      </c>
      <c r="BR50" s="1">
        <f t="shared" si="41"/>
        <v>1.739379828500727E-2</v>
      </c>
      <c r="BS50" s="1">
        <f t="shared" si="41"/>
        <v>1.566581846567342E-5</v>
      </c>
      <c r="BT50" s="1">
        <f t="shared" si="41"/>
        <v>5.5287266190438139E-4</v>
      </c>
      <c r="BU50" s="1">
        <f t="shared" si="41"/>
        <v>1.6104238030501749E-3</v>
      </c>
      <c r="BV50" s="1">
        <f t="shared" si="41"/>
        <v>1.6544148256612623E-3</v>
      </c>
      <c r="BW50" s="1">
        <f t="shared" si="41"/>
        <v>1.8227472424655894E-7</v>
      </c>
      <c r="BX50" s="1">
        <f t="shared" si="41"/>
        <v>8.1882089368984275E-3</v>
      </c>
      <c r="BY50" s="1">
        <f t="shared" si="41"/>
        <v>0.60789371159059891</v>
      </c>
      <c r="BZ50" s="1">
        <f t="shared" si="41"/>
        <v>2.5885422273815733E-3</v>
      </c>
      <c r="CA50" s="1"/>
      <c r="CB50" s="1">
        <f>IFERROR($I50/1000*Q50,0)</f>
        <v>0.40719930785485564</v>
      </c>
      <c r="CC50" s="1">
        <f>IFERROR($I50/1000*R50,0)</f>
        <v>10.101713498657586</v>
      </c>
      <c r="CD50" s="1">
        <f t="shared" si="49"/>
        <v>3.0892330822683421E-3</v>
      </c>
      <c r="CE50" s="1">
        <f t="shared" si="49"/>
        <v>0.18726588862175175</v>
      </c>
      <c r="CF50" s="1">
        <f t="shared" si="49"/>
        <v>1.2718517684144651E-2</v>
      </c>
      <c r="CG50" s="1">
        <f t="shared" si="49"/>
        <v>2.222231122332661E-4</v>
      </c>
      <c r="CH50" s="1">
        <f t="shared" si="49"/>
        <v>0.41412164948300939</v>
      </c>
      <c r="CI50" s="1">
        <f t="shared" si="49"/>
        <v>1.8678800526508995E-2</v>
      </c>
      <c r="CJ50" s="1">
        <f t="shared" si="49"/>
        <v>0.36173602608626382</v>
      </c>
      <c r="CK50" s="1">
        <f t="shared" si="49"/>
        <v>6.5615453218939718E-2</v>
      </c>
      <c r="CL50" s="1">
        <f t="shared" si="49"/>
        <v>2.1220735635358659E-3</v>
      </c>
      <c r="CM50" s="1">
        <f t="shared" si="42"/>
        <v>1.7076661863334432E-2</v>
      </c>
      <c r="CN50" s="1">
        <f t="shared" si="42"/>
        <v>1.5380187832882747E-5</v>
      </c>
      <c r="CO50" s="1">
        <f t="shared" si="42"/>
        <v>5.4279228413041218E-4</v>
      </c>
      <c r="CP50" s="1">
        <f t="shared" si="42"/>
        <v>1.5810613812313411E-3</v>
      </c>
      <c r="CQ50" s="1">
        <f t="shared" si="42"/>
        <v>1.6242503274202455E-3</v>
      </c>
      <c r="CR50" s="1">
        <f t="shared" si="42"/>
        <v>1.7895135847780774E-7</v>
      </c>
      <c r="CS50" s="1">
        <f t="shared" si="42"/>
        <v>8.0389155370551163E-3</v>
      </c>
      <c r="CT50" s="1">
        <f t="shared" si="42"/>
        <v>0.59681014989278192</v>
      </c>
      <c r="CU50" s="1">
        <f t="shared" si="42"/>
        <v>2.5413460367687143E-3</v>
      </c>
      <c r="CW50" s="12">
        <f>IFERROR($J50/1000*Q50,0)</f>
        <v>0.40845831224632767</v>
      </c>
      <c r="CX50" s="12">
        <f>IFERROR($J50/1000*R50,0)</f>
        <v>10.132946610823717</v>
      </c>
      <c r="CY50" s="12">
        <f t="shared" si="50"/>
        <v>3.0987845671108525E-3</v>
      </c>
      <c r="CZ50" s="12">
        <f t="shared" si="50"/>
        <v>0.18784488905618207</v>
      </c>
      <c r="DA50" s="12">
        <f t="shared" si="50"/>
        <v>1.2757841595822468E-2</v>
      </c>
      <c r="DB50" s="12">
        <f t="shared" si="50"/>
        <v>2.2291019560691461E-4</v>
      </c>
      <c r="DC50" s="12">
        <f t="shared" si="50"/>
        <v>0.41540205680503894</v>
      </c>
      <c r="DD50" s="12">
        <f t="shared" si="50"/>
        <v>1.8736552814974786E-2</v>
      </c>
      <c r="DE50" s="12">
        <f t="shared" si="50"/>
        <v>0.36285446424814438</v>
      </c>
      <c r="DF50" s="12">
        <f t="shared" si="50"/>
        <v>6.5818327197744497E-2</v>
      </c>
      <c r="DG50" s="12">
        <f t="shared" si="50"/>
        <v>2.1286347238423332E-3</v>
      </c>
      <c r="DH50" s="12">
        <f t="shared" si="43"/>
        <v>1.7129460558869752E-2</v>
      </c>
      <c r="DI50" s="12">
        <f t="shared" si="43"/>
        <v>1.5427741263474938E-5</v>
      </c>
      <c r="DJ50" s="12">
        <f t="shared" si="43"/>
        <v>5.4447052340094869E-4</v>
      </c>
      <c r="DK50" s="12">
        <f t="shared" si="43"/>
        <v>1.5859498060978847E-3</v>
      </c>
      <c r="DL50" s="12">
        <f t="shared" si="43"/>
        <v>1.6292722865828106E-3</v>
      </c>
      <c r="DM50" s="12">
        <f t="shared" si="43"/>
        <v>1.7950465152580022E-7</v>
      </c>
      <c r="DN50" s="12">
        <f t="shared" si="43"/>
        <v>8.0637707609432473E-3</v>
      </c>
      <c r="DO50" s="12">
        <f t="shared" si="43"/>
        <v>0.59865540499291559</v>
      </c>
      <c r="DP50" s="12">
        <f t="shared" si="43"/>
        <v>2.5492035300375441E-3</v>
      </c>
      <c r="DR50" s="12">
        <f>IFERROR($K50/1000*Q50,0)</f>
        <v>0.4175051460557303</v>
      </c>
      <c r="DS50" s="12">
        <f>IFERROR($K50/1000*R50,0)</f>
        <v>10.357378532611584</v>
      </c>
      <c r="DT50" s="12">
        <f t="shared" si="51"/>
        <v>3.1674187169109112E-3</v>
      </c>
      <c r="DU50" s="12">
        <f t="shared" si="51"/>
        <v>0.19200541521585565</v>
      </c>
      <c r="DV50" s="12">
        <f t="shared" si="51"/>
        <v>1.3040411613921367E-2</v>
      </c>
      <c r="DW50" s="12">
        <f t="shared" si="51"/>
        <v>2.2784737385403284E-4</v>
      </c>
      <c r="DX50" s="12">
        <f t="shared" si="51"/>
        <v>0.42460268575375981</v>
      </c>
      <c r="DY50" s="12">
        <f t="shared" si="51"/>
        <v>1.9151543707303473E-2</v>
      </c>
      <c r="DZ50" s="12">
        <f t="shared" si="51"/>
        <v>0.37089123063686003</v>
      </c>
      <c r="EA50" s="12">
        <f t="shared" si="51"/>
        <v>6.7276119706596138E-2</v>
      </c>
      <c r="EB50" s="12">
        <f t="shared" si="51"/>
        <v>2.1757812844830477E-3</v>
      </c>
      <c r="EC50" s="12">
        <f t="shared" si="44"/>
        <v>1.7508856395053288E-2</v>
      </c>
      <c r="ED50" s="12">
        <f t="shared" si="44"/>
        <v>1.5769446174552743E-5</v>
      </c>
      <c r="EE50" s="12">
        <f t="shared" si="44"/>
        <v>5.5652985526333059E-4</v>
      </c>
      <c r="EF50" s="12">
        <f t="shared" si="44"/>
        <v>1.6210765837778778E-3</v>
      </c>
      <c r="EG50" s="12">
        <f t="shared" si="44"/>
        <v>1.6653586022851855E-3</v>
      </c>
      <c r="EH50" s="12">
        <f t="shared" si="44"/>
        <v>1.8348045199718173E-7</v>
      </c>
      <c r="EI50" s="12">
        <f t="shared" si="44"/>
        <v>8.2423730607720236E-3</v>
      </c>
      <c r="EJ50" s="12">
        <f t="shared" si="44"/>
        <v>0.61191486329182121</v>
      </c>
      <c r="EK50" s="12">
        <f t="shared" si="44"/>
        <v>2.60566515657603E-3</v>
      </c>
      <c r="EM50" s="12">
        <f>IFERROR($L50/1000*Q50,0)</f>
        <v>0.43311993888496353</v>
      </c>
      <c r="EN50" s="12">
        <f>IFERROR($L50/1000*R50,0)</f>
        <v>10.744746979608138</v>
      </c>
      <c r="EO50" s="12">
        <f t="shared" si="52"/>
        <v>3.2858809383595482E-3</v>
      </c>
      <c r="EP50" s="12">
        <f t="shared" si="52"/>
        <v>0.19918646390234604</v>
      </c>
      <c r="EQ50" s="12">
        <f t="shared" si="52"/>
        <v>1.3528126143150495E-2</v>
      </c>
      <c r="ER50" s="12">
        <f t="shared" si="52"/>
        <v>2.3636892040987016E-4</v>
      </c>
      <c r="ES50" s="12">
        <f t="shared" si="52"/>
        <v>0.44048292827392255</v>
      </c>
      <c r="ET50" s="12">
        <f t="shared" si="52"/>
        <v>1.9867816045919463E-2</v>
      </c>
      <c r="EU50" s="12">
        <f t="shared" si="52"/>
        <v>0.38476265182360836</v>
      </c>
      <c r="EV50" s="12">
        <f t="shared" si="52"/>
        <v>6.9792262756562209E-2</v>
      </c>
      <c r="EW50" s="12">
        <f t="shared" si="52"/>
        <v>2.2571560275727784E-3</v>
      </c>
      <c r="EX50" s="12">
        <f t="shared" si="45"/>
        <v>1.8163691833294946E-2</v>
      </c>
      <c r="EY50" s="12">
        <f t="shared" si="45"/>
        <v>1.6359227252399662E-5</v>
      </c>
      <c r="EZ50" s="12">
        <f t="shared" si="45"/>
        <v>5.773442056379725E-4</v>
      </c>
      <c r="FA50" s="12">
        <f t="shared" si="45"/>
        <v>1.6817052377122027E-3</v>
      </c>
      <c r="FB50" s="12">
        <f t="shared" si="45"/>
        <v>1.7276434143569232E-3</v>
      </c>
      <c r="FC50" s="12">
        <f t="shared" si="45"/>
        <v>1.9034266500992297E-7</v>
      </c>
      <c r="FD50" s="12">
        <f t="shared" si="45"/>
        <v>8.5506397946819995E-3</v>
      </c>
      <c r="FE50" s="12">
        <f t="shared" si="45"/>
        <v>0.63480062628108724</v>
      </c>
      <c r="FF50" s="12">
        <f t="shared" si="45"/>
        <v>2.7031176598245887E-3</v>
      </c>
      <c r="FH50" s="12">
        <f>IFERROR(AL50*[1]Figure!$C$8+BG50*[1]Figure!$D$8+CB50*[1]Figure!$E$8,0)</f>
        <v>0.41305785747003887</v>
      </c>
      <c r="FI50" s="12">
        <f>IFERROR(AM50*[1]Figure!$C$8+BH50*[1]Figure!$D$8+CC50*[1]Figure!$E$8,0)</f>
        <v>10.247051146803459</v>
      </c>
      <c r="FJ50" s="12">
        <f>IFERROR(AN50*[1]Figure!$C$8+BI50*[1]Figure!$D$8+CD50*[1]Figure!$E$8,0)</f>
        <v>3.1336791924070793E-3</v>
      </c>
      <c r="FK50" s="12">
        <f>IFERROR(AO50*[1]Figure!$C$8+BJ50*[1]Figure!$D$8+CE50*[1]Figure!$E$8,0)</f>
        <v>0.18996016260149282</v>
      </c>
      <c r="FL50" s="12">
        <f>IFERROR(AP50*[1]Figure!$C$8+BK50*[1]Figure!$D$8+CF50*[1]Figure!$E$8,0)</f>
        <v>1.2901504406977458E-2</v>
      </c>
      <c r="FM50" s="12">
        <f>IFERROR(AQ50*[1]Figure!$C$8+BL50*[1]Figure!$D$8+CG50*[1]Figure!$E$8,0)</f>
        <v>2.2542033065565861E-4</v>
      </c>
      <c r="FN50" s="12">
        <f>IFERROR(AR50*[1]Figure!$C$8+BM50*[1]Figure!$D$8+CH50*[1]Figure!$E$8,0)</f>
        <v>0.42007979377111931</v>
      </c>
      <c r="FO50" s="12">
        <f>IFERROR(AS50*[1]Figure!$C$8+BN50*[1]Figure!$D$8+CI50*[1]Figure!$E$8,0)</f>
        <v>1.8947540373374525E-2</v>
      </c>
      <c r="FP50" s="12">
        <f>IFERROR(AT50*[1]Figure!$C$8+BO50*[1]Figure!$D$8+CJ50*[1]Figure!$E$8,0)</f>
        <v>0.36694047613208997</v>
      </c>
      <c r="FQ50" s="12">
        <f>IFERROR(AU50*[1]Figure!$C$8+BP50*[1]Figure!$D$8+CK50*[1]Figure!$E$8,0)</f>
        <v>6.6559490649236427E-2</v>
      </c>
      <c r="FR50" s="12">
        <f>IFERROR(AV50*[1]Figure!$C$8+BQ50*[1]Figure!$D$8+CL50*[1]Figure!$E$8,0)</f>
        <v>2.1526047383665339E-3</v>
      </c>
      <c r="FS50" s="12">
        <f>IFERROR(AW50*[1]Figure!$C$8+BR50*[1]Figure!$D$8+CM50*[1]Figure!$E$8,0)</f>
        <v>1.7322351059897882E-2</v>
      </c>
      <c r="FT50" s="12">
        <f>IFERROR(AX50*[1]Figure!$C$8+BS50*[1]Figure!$D$8+CN50*[1]Figure!$E$8,0)</f>
        <v>1.5601469136096309E-5</v>
      </c>
      <c r="FU50" s="12">
        <f>IFERROR(AY50*[1]Figure!$C$8+BT50*[1]Figure!$D$8+CO50*[1]Figure!$E$8,0)</f>
        <v>5.5060166756003759E-4</v>
      </c>
      <c r="FV50" s="12">
        <f>IFERROR(AZ50*[1]Figure!$C$8+BU50*[1]Figure!$D$8+CP50*[1]Figure!$E$8,0)</f>
        <v>1.6038087837143915E-3</v>
      </c>
      <c r="FW50" s="12">
        <f>IFERROR(BA50*[1]Figure!$C$8+BV50*[1]Figure!$D$8+CQ50*[1]Figure!$E$8,0)</f>
        <v>1.6476191076394422E-3</v>
      </c>
      <c r="FX50" s="12">
        <f>IFERROR(BB50*[1]Figure!$C$8+BW50*[1]Figure!$D$8+CR50*[1]Figure!$E$8,0)</f>
        <v>1.815260077763777E-7</v>
      </c>
      <c r="FY50" s="12">
        <f>IFERROR(BC50*[1]Figure!$C$8+BX50*[1]Figure!$D$8+CS50*[1]Figure!$E$8,0)</f>
        <v>8.154574833663969E-3</v>
      </c>
      <c r="FZ50" s="12">
        <f>IFERROR(BD50*[1]Figure!$C$8+BY50*[1]Figure!$D$8+CT50*[1]Figure!$E$8,0)</f>
        <v>0.6053967113297628</v>
      </c>
      <c r="GA50" s="12">
        <f>IFERROR(BE50*[1]Figure!$C$8+BZ50*[1]Figure!$D$8+CU50*[1]Figure!$E$8,0)</f>
        <v>2.5779094629793152E-3</v>
      </c>
      <c r="GC50" s="12">
        <f>IFERROR(CW50*[1]Figure!$F$8+DR50*[1]Figure!$G$8+EM50*[1]Figure!$H$8,0)</f>
        <v>0.41573097132344194</v>
      </c>
      <c r="GD50" s="12">
        <f>IFERROR(CX50*[1]Figure!$F$8+DS50*[1]Figure!$G$8+EN50*[1]Figure!$H$8,0)</f>
        <v>10.313365184611193</v>
      </c>
      <c r="GE50" s="12">
        <f>IFERROR(CY50*[1]Figure!$F$8+DT50*[1]Figure!$G$8+EO50*[1]Figure!$H$8,0)</f>
        <v>3.1539588726258532E-3</v>
      </c>
      <c r="GF50" s="12">
        <f>IFERROR(CZ50*[1]Figure!$F$8+DU50*[1]Figure!$G$8+EP50*[1]Figure!$H$8,0)</f>
        <v>0.19118949435989324</v>
      </c>
      <c r="GG50" s="12">
        <f>IFERROR(DA50*[1]Figure!$F$8+DV50*[1]Figure!$G$8+EQ50*[1]Figure!$H$8,0)</f>
        <v>1.2984996802864234E-2</v>
      </c>
      <c r="GH50" s="12">
        <f>IFERROR(DB50*[1]Figure!$F$8+DW50*[1]Figure!$G$8+ER50*[1]Figure!$H$8,0)</f>
        <v>2.268791437439874E-4</v>
      </c>
      <c r="GI50" s="12">
        <f>IFERROR(DC50*[1]Figure!$F$8+DX50*[1]Figure!$G$8+ES50*[1]Figure!$H$8,0)</f>
        <v>0.42279835025408302</v>
      </c>
      <c r="GJ50" s="12">
        <f>IFERROR(DD50*[1]Figure!$F$8+DY50*[1]Figure!$G$8+ET50*[1]Figure!$H$8,0)</f>
        <v>1.9070159836348074E-2</v>
      </c>
      <c r="GK50" s="12">
        <f>IFERROR(DE50*[1]Figure!$F$8+DZ50*[1]Figure!$G$8+EU50*[1]Figure!$H$8,0)</f>
        <v>0.36931514024362827</v>
      </c>
      <c r="GL50" s="12">
        <f>IFERROR(DF50*[1]Figure!$F$8+EA50*[1]Figure!$G$8+EV50*[1]Figure!$H$8,0)</f>
        <v>6.6990231992881788E-2</v>
      </c>
      <c r="GM50" s="12">
        <f>IFERROR(DG50*[1]Figure!$F$8+EB50*[1]Figure!$G$8+EW50*[1]Figure!$H$8,0)</f>
        <v>2.166535371673627E-3</v>
      </c>
      <c r="GN50" s="12">
        <f>IFERROR(DH50*[1]Figure!$F$8+EC50*[1]Figure!$G$8+EX50*[1]Figure!$H$8,0)</f>
        <v>1.7434453071164143E-2</v>
      </c>
      <c r="GO50" s="12">
        <f>IFERROR(DI50*[1]Figure!$F$8+ED50*[1]Figure!$G$8+EY50*[1]Figure!$H$8,0)</f>
        <v>1.5702434418627373E-5</v>
      </c>
      <c r="GP50" s="12">
        <f>IFERROR(DJ50*[1]Figure!$F$8+EE50*[1]Figure!$G$8+EZ50*[1]Figure!$H$8,0)</f>
        <v>5.5416489948661659E-4</v>
      </c>
      <c r="GQ50" s="12">
        <f>IFERROR(DK50*[1]Figure!$F$8+EF50*[1]Figure!$G$8+FA50*[1]Figure!$H$8,0)</f>
        <v>1.6141878708093933E-3</v>
      </c>
      <c r="GR50" s="12">
        <f>IFERROR(DL50*[1]Figure!$F$8+EG50*[1]Figure!$G$8+FB50*[1]Figure!$H$8,0)</f>
        <v>1.6582817142988058E-3</v>
      </c>
      <c r="GS50" s="12">
        <f>IFERROR(DM50*[1]Figure!$F$8+EH50*[1]Figure!$G$8+FC50*[1]Figure!$H$8,0)</f>
        <v>1.8270075769909325E-7</v>
      </c>
      <c r="GT50" s="12">
        <f>IFERROR(DN50*[1]Figure!$F$8+EI50*[1]Figure!$G$8+FD50*[1]Figure!$H$8,0)</f>
        <v>8.2073473607137907E-3</v>
      </c>
      <c r="GU50" s="12">
        <f>IFERROR(DO50*[1]Figure!$F$8+EJ50*[1]Figure!$G$8+FE50*[1]Figure!$H$8,0)</f>
        <v>0.60931455069922125</v>
      </c>
      <c r="GV50" s="12">
        <f>IFERROR(DP50*[1]Figure!$F$8+EK50*[1]Figure!$G$8+FF50*[1]Figure!$H$8,0)</f>
        <v>2.594592466034907E-3</v>
      </c>
      <c r="GX50" s="12">
        <f>IFERROR(FH50*[1]Figure!$F$10+GC50*[1]Figure!$F$11,0)</f>
        <v>0.41321469255211662</v>
      </c>
      <c r="GY50" s="12">
        <f>IFERROR(FI50*[1]Figure!$F$10+GD50*[1]Figure!$F$11,0)</f>
        <v>10.250941878037837</v>
      </c>
      <c r="GZ50" s="12">
        <f>IFERROR(FJ50*[1]Figure!$F$10+GE50*[1]Figure!$F$11,0)</f>
        <v>3.1348690277399715E-3</v>
      </c>
      <c r="HA50" s="12">
        <f>IFERROR(FK50*[1]Figure!$F$10+GF50*[1]Figure!$F$11,0)</f>
        <v>0.19003228910182282</v>
      </c>
      <c r="HB50" s="12">
        <f>IFERROR(FL50*[1]Figure!$F$10+GG50*[1]Figure!$F$11,0)</f>
        <v>1.290640301492306E-2</v>
      </c>
      <c r="HC50" s="12">
        <f>IFERROR(FM50*[1]Figure!$F$10+GH50*[1]Figure!$F$11,0)</f>
        <v>2.2550592112542217E-4</v>
      </c>
      <c r="HD50" s="12">
        <f>IFERROR(FN50*[1]Figure!$F$10+GI50*[1]Figure!$F$11,0)</f>
        <v>0.42023929503164215</v>
      </c>
      <c r="HE50" s="12">
        <f>IFERROR(FO50*[1]Figure!$F$10+GJ50*[1]Figure!$F$11,0)</f>
        <v>1.8954734617463796E-2</v>
      </c>
      <c r="HF50" s="12">
        <f>IFERROR(FP50*[1]Figure!$F$10+GK50*[1]Figure!$F$11,0)</f>
        <v>0.36707980077790187</v>
      </c>
      <c r="HG50" s="12">
        <f>IFERROR(FQ50*[1]Figure!$F$10+GL50*[1]Figure!$F$11,0)</f>
        <v>6.6584762806611589E-2</v>
      </c>
      <c r="HH50" s="12">
        <f>IFERROR(FR50*[1]Figure!$F$10+GM50*[1]Figure!$F$11,0)</f>
        <v>2.1534220668223839E-3</v>
      </c>
      <c r="HI50" s="12">
        <f>IFERROR(FS50*[1]Figure!$F$10+GN50*[1]Figure!$F$11,0)</f>
        <v>1.7328928231354925E-2</v>
      </c>
      <c r="HJ50" s="12">
        <f>IFERROR(FT50*[1]Figure!$F$10+GO50*[1]Figure!$F$11,0)</f>
        <v>1.5607392901128842E-5</v>
      </c>
      <c r="HK50" s="12">
        <f>IFERROR(FU50*[1]Figure!$F$10+GP50*[1]Figure!$F$11,0)</f>
        <v>5.5081072703236638E-4</v>
      </c>
      <c r="HL50" s="12">
        <f>IFERROR(FV50*[1]Figure!$F$10+GQ50*[1]Figure!$F$11,0)</f>
        <v>1.6044177383140487E-3</v>
      </c>
      <c r="HM50" s="12">
        <f>IFERROR(FW50*[1]Figure!$F$10+GR50*[1]Figure!$F$11,0)</f>
        <v>1.6482446967023457E-3</v>
      </c>
      <c r="HN50" s="12">
        <f>IFERROR(FX50*[1]Figure!$F$10+GS50*[1]Figure!$F$11,0)</f>
        <v>1.8159493188909943E-7</v>
      </c>
      <c r="HO50" s="12">
        <f>IFERROR(FY50*[1]Figure!$F$10+GT50*[1]Figure!$F$11,0)</f>
        <v>8.1576710667708285E-3</v>
      </c>
      <c r="HP50" s="12">
        <f>IFERROR(FZ50*[1]Figure!$F$10+GU50*[1]Figure!$F$11,0)</f>
        <v>0.60562657608404347</v>
      </c>
      <c r="HQ50" s="12">
        <f>IFERROR(GA50*[1]Figure!$F$10+GV50*[1]Figure!$F$11,0)</f>
        <v>2.5788882765641523E-3</v>
      </c>
    </row>
    <row r="51" spans="1:225" x14ac:dyDescent="0.2">
      <c r="A51" s="1"/>
      <c r="B51" s="4"/>
      <c r="C51" s="1" t="s">
        <v>84</v>
      </c>
      <c r="D51" s="1" t="str">
        <f>'[1]LIB components'!A4</f>
        <v>China</v>
      </c>
      <c r="E51" s="2">
        <f>'[1]LIB components'!C4</f>
        <v>0.65</v>
      </c>
      <c r="F51" s="4"/>
      <c r="G51" s="5">
        <f>'[1]LIB Maf LCI'!AQ$49*$E51</f>
        <v>664.10234807265454</v>
      </c>
      <c r="H51" s="5">
        <f>'[1]LIB Maf LCI'!AR$49*$E51</f>
        <v>678.36238597391821</v>
      </c>
      <c r="I51" s="5">
        <f>'[1]LIB Maf LCI'!AS$49*$E51</f>
        <v>665.99398798745574</v>
      </c>
      <c r="J51" s="5">
        <f>'[1]LIB Maf LCI'!AT$49*$E51</f>
        <v>668.05315002284181</v>
      </c>
      <c r="K51" s="5">
        <f>'[1]LIB Maf LCI'!AU$49*$E51</f>
        <v>682.84968039791659</v>
      </c>
      <c r="L51" s="5">
        <f>'[1]LIB Maf LCI'!AV$49*$E51</f>
        <v>708.38842259942771</v>
      </c>
      <c r="M51" s="1" t="s">
        <v>55</v>
      </c>
      <c r="N51" s="1" t="str">
        <f>'[1]Unit factor_selected'!D$25</f>
        <v>Synthesis Graphite production</v>
      </c>
      <c r="O51" s="1">
        <f t="shared" si="53"/>
        <v>1</v>
      </c>
      <c r="P51" s="1" t="str">
        <f t="shared" si="53"/>
        <v>kg</v>
      </c>
      <c r="Q51" s="1">
        <f>'[1]Unit factor_selected'!J26</f>
        <v>5.1991569330086698</v>
      </c>
      <c r="R51" s="1">
        <f>'[1]Unit factor_selected'!K26</f>
        <v>95.520189208974003</v>
      </c>
      <c r="S51" s="1">
        <f>'[1]Unit factor_selected'!L26</f>
        <v>2.9668819714991201E-2</v>
      </c>
      <c r="T51" s="1">
        <f>'[1]Unit factor_selected'!M26</f>
        <v>1.9149033501735999</v>
      </c>
      <c r="U51" s="1">
        <f>'[1]Unit factor_selected'!N26</f>
        <v>0.11091884323944901</v>
      </c>
      <c r="V51" s="1">
        <f>'[1]Unit factor_selected'!O26</f>
        <v>1.0792894470630699E-3</v>
      </c>
      <c r="W51" s="1">
        <f>'[1]Unit factor_selected'!P26</f>
        <v>5.3407157925562103</v>
      </c>
      <c r="X51" s="1">
        <f>'[1]Unit factor_selected'!Q26</f>
        <v>0.18473480766432701</v>
      </c>
      <c r="Y51" s="1">
        <f>'[1]Unit factor_selected'!R26</f>
        <v>2.83451367723735</v>
      </c>
      <c r="Z51" s="1">
        <f>'[1]Unit factor_selected'!S26</f>
        <v>0.17938577819566101</v>
      </c>
      <c r="AA51" s="1">
        <f>'[1]Unit factor_selected'!T26</f>
        <v>1.6654459375672E-2</v>
      </c>
      <c r="AB51" s="1">
        <f>'[1]Unit factor_selected'!U26</f>
        <v>0.148042894646704</v>
      </c>
      <c r="AC51" s="1">
        <f>'[1]Unit factor_selected'!V26</f>
        <v>7.3219064741260995E-5</v>
      </c>
      <c r="AD51" s="1">
        <f>'[1]Unit factor_selected'!W26</f>
        <v>5.2057705236009397E-3</v>
      </c>
      <c r="AE51" s="1">
        <f>'[1]Unit factor_selected'!X26</f>
        <v>2.2778603848219801E-2</v>
      </c>
      <c r="AF51" s="1">
        <f>'[1]Unit factor_selected'!Y26</f>
        <v>2.31724134948059E-2</v>
      </c>
      <c r="AG51" s="1">
        <f>'[1]Unit factor_selected'!Z26</f>
        <v>1.70615881814185E-6</v>
      </c>
      <c r="AH51" s="1">
        <f>'[1]Unit factor_selected'!AA26</f>
        <v>8.4793643109040404E-2</v>
      </c>
      <c r="AI51" s="1">
        <f>'[1]Unit factor_selected'!AB26</f>
        <v>7.0108556154946999</v>
      </c>
      <c r="AJ51" s="1">
        <f>'[1]Unit factor_selected'!AC26</f>
        <v>1.1960689344558E-2</v>
      </c>
      <c r="AK51" s="1"/>
      <c r="AL51" s="1">
        <f>IFERROR($G51/1000*Q51,0)</f>
        <v>3.4527723272092787</v>
      </c>
      <c r="AM51" s="1">
        <f>IFERROR($G51/1000*R51,0)</f>
        <v>63.435181942023874</v>
      </c>
      <c r="AN51" s="1">
        <f t="shared" si="47"/>
        <v>1.9703132837269922E-2</v>
      </c>
      <c r="AO51" s="1">
        <f t="shared" si="47"/>
        <v>1.2716918111824804</v>
      </c>
      <c r="AP51" s="1">
        <f t="shared" si="47"/>
        <v>7.3661464240820776E-2</v>
      </c>
      <c r="AQ51" s="1">
        <f t="shared" si="47"/>
        <v>7.1675865604462169E-4</v>
      </c>
      <c r="AR51" s="1">
        <f t="shared" si="47"/>
        <v>3.5467818982252877</v>
      </c>
      <c r="AS51" s="1">
        <f t="shared" si="47"/>
        <v>0.12268281954062979</v>
      </c>
      <c r="AT51" s="1">
        <f t="shared" si="47"/>
        <v>1.8824071886973786</v>
      </c>
      <c r="AU51" s="1">
        <f t="shared" si="47"/>
        <v>0.11913051651057888</v>
      </c>
      <c r="AV51" s="1">
        <f t="shared" si="47"/>
        <v>1.1060265577264411E-2</v>
      </c>
      <c r="AW51" s="1">
        <f t="shared" si="40"/>
        <v>9.8315633950348758E-2</v>
      </c>
      <c r="AX51" s="1">
        <f t="shared" si="40"/>
        <v>4.8624952818355141E-5</v>
      </c>
      <c r="AY51" s="1">
        <f t="shared" si="40"/>
        <v>3.4571644282507964E-3</v>
      </c>
      <c r="AZ51" s="1">
        <f t="shared" si="40"/>
        <v>1.5127324301419574E-2</v>
      </c>
      <c r="BA51" s="1">
        <f t="shared" si="40"/>
        <v>1.5388854212411067E-2</v>
      </c>
      <c r="BB51" s="1">
        <f t="shared" si="40"/>
        <v>1.1330640773128677E-6</v>
      </c>
      <c r="BC51" s="1">
        <f t="shared" si="40"/>
        <v>5.6311657490348395E-2</v>
      </c>
      <c r="BD51" s="1">
        <f t="shared" si="40"/>
        <v>4.655925676248386</v>
      </c>
      <c r="BE51" s="1">
        <f t="shared" si="40"/>
        <v>7.943121878288547E-3</v>
      </c>
      <c r="BF51" s="1"/>
      <c r="BG51" s="1">
        <f>IFERROR($H51/1000*Q51,0)</f>
        <v>3.5269125021285999</v>
      </c>
      <c r="BH51" s="1">
        <f>IFERROR($H51/1000*R51,0)</f>
        <v>64.797303460479711</v>
      </c>
      <c r="BI51" s="1">
        <f t="shared" si="48"/>
        <v>2.0126211330891455E-2</v>
      </c>
      <c r="BJ51" s="1">
        <f t="shared" si="48"/>
        <v>1.2989984055332127</v>
      </c>
      <c r="BK51" s="1">
        <f t="shared" si="48"/>
        <v>7.5243171149379631E-2</v>
      </c>
      <c r="BL51" s="1">
        <f t="shared" si="48"/>
        <v>7.3214936446617499E-4</v>
      </c>
      <c r="BM51" s="1">
        <f t="shared" si="48"/>
        <v>3.6229407078470164</v>
      </c>
      <c r="BN51" s="1">
        <f t="shared" si="48"/>
        <v>0.12531714489960574</v>
      </c>
      <c r="BO51" s="1">
        <f t="shared" si="48"/>
        <v>1.9228274611664333</v>
      </c>
      <c r="BP51" s="1">
        <f t="shared" si="48"/>
        <v>0.12168856450659667</v>
      </c>
      <c r="BQ51" s="1">
        <f t="shared" si="48"/>
        <v>1.129775879918655E-2</v>
      </c>
      <c r="BR51" s="1">
        <f t="shared" si="41"/>
        <v>0.10042673123902353</v>
      </c>
      <c r="BS51" s="1">
        <f t="shared" si="41"/>
        <v>4.9669059456660598E-5</v>
      </c>
      <c r="BT51" s="1">
        <f t="shared" si="41"/>
        <v>3.5313989132226267E-3</v>
      </c>
      <c r="BU51" s="1">
        <f t="shared" si="41"/>
        <v>1.545214805563306E-2</v>
      </c>
      <c r="BV51" s="1">
        <f t="shared" si="41"/>
        <v>1.5719293707110751E-2</v>
      </c>
      <c r="BW51" s="1">
        <f t="shared" si="41"/>
        <v>1.1573939667251458E-6</v>
      </c>
      <c r="BX51" s="1">
        <f t="shared" si="41"/>
        <v>5.7520818054869534E-2</v>
      </c>
      <c r="BY51" s="1">
        <f t="shared" si="41"/>
        <v>4.7559007430456273</v>
      </c>
      <c r="BZ51" s="1">
        <f t="shared" si="41"/>
        <v>8.1136817616671852E-3</v>
      </c>
      <c r="CA51" s="1"/>
      <c r="CB51" s="1">
        <f>IFERROR($I51/1000*Q51,0)</f>
        <v>3.4626072599870734</v>
      </c>
      <c r="CC51" s="1">
        <f>IFERROR($I51/1000*R51,0)</f>
        <v>63.615871744600938</v>
      </c>
      <c r="CD51" s="1">
        <f t="shared" si="49"/>
        <v>1.9759255560867842E-2</v>
      </c>
      <c r="CE51" s="1">
        <f t="shared" si="49"/>
        <v>1.2753141187926553</v>
      </c>
      <c r="CF51" s="1">
        <f t="shared" si="49"/>
        <v>7.3871282751996087E-2</v>
      </c>
      <c r="CG51" s="1">
        <f t="shared" si="49"/>
        <v>7.1880028304230998E-4</v>
      </c>
      <c r="CH51" s="1">
        <f t="shared" si="49"/>
        <v>3.5568846093920961</v>
      </c>
      <c r="CI51" s="1">
        <f t="shared" si="49"/>
        <v>0.12303227127646076</v>
      </c>
      <c r="CJ51" s="1">
        <f t="shared" si="49"/>
        <v>1.8877690679082908</v>
      </c>
      <c r="CK51" s="1">
        <f t="shared" si="49"/>
        <v>0.11946984980876146</v>
      </c>
      <c r="CL51" s="1">
        <f t="shared" si="49"/>
        <v>1.1091769817378869E-2</v>
      </c>
      <c r="CM51" s="1">
        <f t="shared" si="42"/>
        <v>9.8595677798965164E-2</v>
      </c>
      <c r="CN51" s="1">
        <f t="shared" si="42"/>
        <v>4.8763456923744121E-5</v>
      </c>
      <c r="CO51" s="1">
        <f t="shared" si="42"/>
        <v>3.4670118715605359E-3</v>
      </c>
      <c r="CP51" s="1">
        <f t="shared" si="42"/>
        <v>1.5170413217662312E-2</v>
      </c>
      <c r="CQ51" s="1">
        <f t="shared" si="42"/>
        <v>1.5432688074700119E-2</v>
      </c>
      <c r="CR51" s="1">
        <f t="shared" si="42"/>
        <v>1.136291515434255E-6</v>
      </c>
      <c r="CS51" s="1">
        <f t="shared" si="42"/>
        <v>5.6472056530174869E-2</v>
      </c>
      <c r="CT51" s="1">
        <f t="shared" si="42"/>
        <v>4.669187690567564</v>
      </c>
      <c r="CU51" s="1">
        <f t="shared" si="42"/>
        <v>7.9657471956612515E-3</v>
      </c>
      <c r="CW51" s="12">
        <f>IFERROR($J51/1000*Q51,0)</f>
        <v>3.4733131665595391</v>
      </c>
      <c r="CX51" s="12">
        <f>IFERROR($J51/1000*R51,0)</f>
        <v>63.812563291832944</v>
      </c>
      <c r="CY51" s="12">
        <f t="shared" si="50"/>
        <v>1.9820348468059665E-2</v>
      </c>
      <c r="CZ51" s="12">
        <f t="shared" si="50"/>
        <v>1.2792572150727664</v>
      </c>
      <c r="DA51" s="12">
        <f t="shared" si="50"/>
        <v>7.4099682623003704E-2</v>
      </c>
      <c r="DB51" s="12">
        <f t="shared" si="50"/>
        <v>7.2102271489689503E-4</v>
      </c>
      <c r="DC51" s="12">
        <f t="shared" si="50"/>
        <v>3.5678820085939145</v>
      </c>
      <c r="DD51" s="12">
        <f t="shared" si="50"/>
        <v>0.12341267017901748</v>
      </c>
      <c r="DE51" s="12">
        <f t="shared" si="50"/>
        <v>1.8936057908612405</v>
      </c>
      <c r="DF51" s="12">
        <f t="shared" si="50"/>
        <v>0.11983923419291015</v>
      </c>
      <c r="DG51" s="12">
        <f t="shared" si="50"/>
        <v>1.1126064047845132E-2</v>
      </c>
      <c r="DH51" s="12">
        <f t="shared" si="43"/>
        <v>9.8900522107230313E-2</v>
      </c>
      <c r="DI51" s="12">
        <f t="shared" si="43"/>
        <v>4.8914226842125799E-5</v>
      </c>
      <c r="DJ51" s="12">
        <f t="shared" si="43"/>
        <v>3.4777313965876663E-3</v>
      </c>
      <c r="DK51" s="12">
        <f t="shared" si="43"/>
        <v>1.5217318053925665E-2</v>
      </c>
      <c r="DL51" s="12">
        <f t="shared" si="43"/>
        <v>1.548040382883689E-2</v>
      </c>
      <c r="DM51" s="12">
        <f t="shared" si="43"/>
        <v>1.1398047728989118E-6</v>
      </c>
      <c r="DN51" s="12">
        <f t="shared" si="43"/>
        <v>5.6646660380907078E-2</v>
      </c>
      <c r="DO51" s="12">
        <f t="shared" si="43"/>
        <v>4.6836241782865642</v>
      </c>
      <c r="DP51" s="12">
        <f t="shared" si="43"/>
        <v>7.9903761930766107E-3</v>
      </c>
      <c r="DR51" s="12">
        <f>IFERROR($K51/1000*Q51,0)</f>
        <v>3.5502426500435824</v>
      </c>
      <c r="DS51" s="12">
        <f>IFERROR($K51/1000*R51,0)</f>
        <v>65.225930672896425</v>
      </c>
      <c r="DT51" s="12">
        <f t="shared" si="51"/>
        <v>2.0259344060165149E-2</v>
      </c>
      <c r="DU51" s="12">
        <f t="shared" si="51"/>
        <v>1.3075911406589424</v>
      </c>
      <c r="DV51" s="12">
        <f t="shared" si="51"/>
        <v>7.5740896656164361E-2</v>
      </c>
      <c r="DW51" s="12">
        <f t="shared" si="51"/>
        <v>7.3699245398386147E-4</v>
      </c>
      <c r="DX51" s="12">
        <f t="shared" si="51"/>
        <v>3.6469060720431141</v>
      </c>
      <c r="DY51" s="12">
        <f t="shared" si="51"/>
        <v>0.12614610437195628</v>
      </c>
      <c r="DZ51" s="12">
        <f t="shared" si="51"/>
        <v>1.9355467585850479</v>
      </c>
      <c r="EA51" s="12">
        <f t="shared" si="51"/>
        <v>0.12249352130883868</v>
      </c>
      <c r="EB51" s="12">
        <f t="shared" si="51"/>
        <v>1.1372492261877712E-2</v>
      </c>
      <c r="EC51" s="12">
        <f t="shared" si="44"/>
        <v>0.10109104329468427</v>
      </c>
      <c r="ED51" s="12">
        <f t="shared" si="44"/>
        <v>4.9997614957604434E-5</v>
      </c>
      <c r="EE51" s="12">
        <f t="shared" si="44"/>
        <v>3.5547587382657965E-3</v>
      </c>
      <c r="EF51" s="12">
        <f t="shared" si="44"/>
        <v>1.5554362357667644E-2</v>
      </c>
      <c r="EG51" s="12">
        <f t="shared" si="44"/>
        <v>1.5823275148976579E-2</v>
      </c>
      <c r="EH51" s="12">
        <f t="shared" si="44"/>
        <v>1.1650500036762494E-6</v>
      </c>
      <c r="EI51" s="12">
        <f t="shared" si="44"/>
        <v>5.7901312096783245E-2</v>
      </c>
      <c r="EJ51" s="12">
        <f t="shared" si="44"/>
        <v>4.787360516356495</v>
      </c>
      <c r="EK51" s="12">
        <f t="shared" si="44"/>
        <v>8.1673528962701979E-3</v>
      </c>
      <c r="EM51" s="12">
        <f>IFERROR($L51/1000*Q51,0)</f>
        <v>3.6830225786208901</v>
      </c>
      <c r="EN51" s="12">
        <f>IFERROR($L51/1000*R51,0)</f>
        <v>67.66539616014397</v>
      </c>
      <c r="EO51" s="12">
        <f t="shared" si="52"/>
        <v>2.1017048398289419E-2</v>
      </c>
      <c r="EP51" s="12">
        <f t="shared" si="52"/>
        <v>1.356495363659836</v>
      </c>
      <c r="EQ51" s="12">
        <f t="shared" si="52"/>
        <v>7.8573624398946482E-2</v>
      </c>
      <c r="ER51" s="12">
        <f t="shared" si="52"/>
        <v>7.6455614893321667E-4</v>
      </c>
      <c r="ES51" s="12">
        <f t="shared" si="52"/>
        <v>3.7833012358407463</v>
      </c>
      <c r="ET51" s="12">
        <f t="shared" si="52"/>
        <v>0.13086399900054127</v>
      </c>
      <c r="EU51" s="12">
        <f t="shared" si="52"/>
        <v>2.0079366726546697</v>
      </c>
      <c r="EV51" s="12">
        <f t="shared" si="52"/>
        <v>0.12707480845279512</v>
      </c>
      <c r="EW51" s="12">
        <f t="shared" si="52"/>
        <v>1.1797826206378538E-2</v>
      </c>
      <c r="EX51" s="12">
        <f t="shared" si="45"/>
        <v>0.1048718726158319</v>
      </c>
      <c r="EY51" s="12">
        <f t="shared" si="45"/>
        <v>5.1867537776267247E-5</v>
      </c>
      <c r="EZ51" s="12">
        <f t="shared" si="45"/>
        <v>3.6877075696282666E-3</v>
      </c>
      <c r="FA51" s="12">
        <f t="shared" si="45"/>
        <v>1.6136099249057678E-2</v>
      </c>
      <c r="FB51" s="12">
        <f t="shared" si="45"/>
        <v>1.6415069443407242E-2</v>
      </c>
      <c r="FC51" s="12">
        <f t="shared" si="45"/>
        <v>1.208623153887609E-6</v>
      </c>
      <c r="FD51" s="12">
        <f t="shared" si="45"/>
        <v>6.0066835088471965E-2</v>
      </c>
      <c r="FE51" s="12">
        <f t="shared" si="45"/>
        <v>4.9664089505326299</v>
      </c>
      <c r="FF51" s="12">
        <f t="shared" si="45"/>
        <v>8.4728138579932243E-3</v>
      </c>
      <c r="FH51" s="12">
        <f>IFERROR(AL51*[1]Figure!$C$8+BG51*[1]Figure!$D$8+CB51*[1]Figure!$E$8,0)</f>
        <v>3.5124252632086281</v>
      </c>
      <c r="FI51" s="12">
        <f>IFERROR(AM51*[1]Figure!$C$8+BH51*[1]Figure!$D$8+CC51*[1]Figure!$E$8,0)</f>
        <v>64.53114034584749</v>
      </c>
      <c r="FJ51" s="12">
        <f>IFERROR(AN51*[1]Figure!$C$8+BI51*[1]Figure!$D$8+CD51*[1]Figure!$E$8,0)</f>
        <v>2.0043540373806897E-2</v>
      </c>
      <c r="FK51" s="12">
        <f>IFERROR(AO51*[1]Figure!$C$8+BJ51*[1]Figure!$D$8+CE51*[1]Figure!$E$8,0)</f>
        <v>1.29366260538329</v>
      </c>
      <c r="FL51" s="12">
        <f>IFERROR(AP51*[1]Figure!$C$8+BK51*[1]Figure!$D$8+CF51*[1]Figure!$E$8,0)</f>
        <v>7.4934100312810961E-2</v>
      </c>
      <c r="FM51" s="12">
        <f>IFERROR(AQ51*[1]Figure!$C$8+BL51*[1]Figure!$D$8+CG51*[1]Figure!$E$8,0)</f>
        <v>7.2914196840468347E-4</v>
      </c>
      <c r="FN51" s="12">
        <f>IFERROR(AR51*[1]Figure!$C$8+BM51*[1]Figure!$D$8+CH51*[1]Figure!$E$8,0)</f>
        <v>3.6080590209336623</v>
      </c>
      <c r="FO51" s="12">
        <f>IFERROR(AS51*[1]Figure!$C$8+BN51*[1]Figure!$D$8+CI51*[1]Figure!$E$8,0)</f>
        <v>0.1248023888862843</v>
      </c>
      <c r="FP51" s="12">
        <f>IFERROR(AT51*[1]Figure!$C$8+BO51*[1]Figure!$D$8+CJ51*[1]Figure!$E$8,0)</f>
        <v>1.9149292043157209</v>
      </c>
      <c r="FQ51" s="12">
        <f>IFERROR(AU51*[1]Figure!$C$8+BP51*[1]Figure!$D$8+CK51*[1]Figure!$E$8,0)</f>
        <v>0.12118871334590825</v>
      </c>
      <c r="FR51" s="12">
        <f>IFERROR(AV51*[1]Figure!$C$8+BQ51*[1]Figure!$D$8+CL51*[1]Figure!$E$8,0)</f>
        <v>1.1251351826831766E-2</v>
      </c>
      <c r="FS51" s="12">
        <f>IFERROR(AW51*[1]Figure!$C$8+BR51*[1]Figure!$D$8+CM51*[1]Figure!$E$8,0)</f>
        <v>0.10001421574607228</v>
      </c>
      <c r="FT51" s="12">
        <f>IFERROR(AX51*[1]Figure!$C$8+BS51*[1]Figure!$D$8+CN51*[1]Figure!$E$8,0)</f>
        <v>4.9465037516551614E-5</v>
      </c>
      <c r="FU51" s="12">
        <f>IFERROR(AY51*[1]Figure!$C$8+BT51*[1]Figure!$D$8+CO51*[1]Figure!$E$8,0)</f>
        <v>3.5168932458019843E-3</v>
      </c>
      <c r="FV51" s="12">
        <f>IFERROR(AZ51*[1]Figure!$C$8+BU51*[1]Figure!$D$8+CP51*[1]Figure!$E$8,0)</f>
        <v>1.538867640427408E-2</v>
      </c>
      <c r="FW51" s="12">
        <f>IFERROR(BA51*[1]Figure!$C$8+BV51*[1]Figure!$D$8+CQ51*[1]Figure!$E$8,0)</f>
        <v>1.5654724721219926E-2</v>
      </c>
      <c r="FX51" s="12">
        <f>IFERROR(BB51*[1]Figure!$C$8+BW51*[1]Figure!$D$8+CR51*[1]Figure!$E$8,0)</f>
        <v>1.1526398247070604E-6</v>
      </c>
      <c r="FY51" s="12">
        <f>IFERROR(BC51*[1]Figure!$C$8+BX51*[1]Figure!$D$8+CS51*[1]Figure!$E$8,0)</f>
        <v>5.7284544023821084E-2</v>
      </c>
      <c r="FZ51" s="12">
        <f>IFERROR(BD51*[1]Figure!$C$8+BY51*[1]Figure!$D$8+CT51*[1]Figure!$E$8,0)</f>
        <v>4.736365279576491</v>
      </c>
      <c r="GA51" s="12">
        <f>IFERROR(BE51*[1]Figure!$C$8+BZ51*[1]Figure!$D$8+CU51*[1]Figure!$E$8,0)</f>
        <v>8.0803537882255562E-3</v>
      </c>
      <c r="GC51" s="12">
        <f>IFERROR(CW51*[1]Figure!$F$8+DR51*[1]Figure!$G$8+EM51*[1]Figure!$H$8,0)</f>
        <v>3.5351560077286179</v>
      </c>
      <c r="GD51" s="12">
        <f>IFERROR(CX51*[1]Figure!$F$8+DS51*[1]Figure!$G$8+EN51*[1]Figure!$H$8,0)</f>
        <v>64.948755171748473</v>
      </c>
      <c r="GE51" s="12">
        <f>IFERROR(CY51*[1]Figure!$F$8+DT51*[1]Figure!$G$8+EO51*[1]Figure!$H$8,0)</f>
        <v>2.0173252627128099E-2</v>
      </c>
      <c r="GF51" s="12">
        <f>IFERROR(CZ51*[1]Figure!$F$8+DU51*[1]Figure!$G$8+EP51*[1]Figure!$H$8,0)</f>
        <v>1.3020345740301529</v>
      </c>
      <c r="GG51" s="12">
        <f>IFERROR(DA51*[1]Figure!$F$8+DV51*[1]Figure!$G$8+EQ51*[1]Figure!$H$8,0)</f>
        <v>7.5419038144196954E-2</v>
      </c>
      <c r="GH51" s="12">
        <f>IFERROR(DB51*[1]Figure!$F$8+DW51*[1]Figure!$G$8+ER51*[1]Figure!$H$8,0)</f>
        <v>7.3386062817980095E-4</v>
      </c>
      <c r="GI51" s="12">
        <f>IFERROR(DC51*[1]Figure!$F$8+DX51*[1]Figure!$G$8+ES51*[1]Figure!$H$8,0)</f>
        <v>3.631408661615545</v>
      </c>
      <c r="GJ51" s="12">
        <f>IFERROR(DD51*[1]Figure!$F$8+DY51*[1]Figure!$G$8+ET51*[1]Figure!$H$8,0)</f>
        <v>0.12561005054587132</v>
      </c>
      <c r="GK51" s="12">
        <f>IFERROR(DE51*[1]Figure!$F$8+DZ51*[1]Figure!$G$8+EU51*[1]Figure!$H$8,0)</f>
        <v>1.9273217146911317</v>
      </c>
      <c r="GL51" s="12">
        <f>IFERROR(DF51*[1]Figure!$F$8+EA51*[1]Figure!$G$8+EV51*[1]Figure!$H$8,0)</f>
        <v>0.12197298901737284</v>
      </c>
      <c r="GM51" s="12">
        <f>IFERROR(DG51*[1]Figure!$F$8+EB51*[1]Figure!$G$8+EW51*[1]Figure!$H$8,0)</f>
        <v>1.1324165220630955E-2</v>
      </c>
      <c r="GN51" s="12">
        <f>IFERROR(DH51*[1]Figure!$F$8+EC51*[1]Figure!$G$8+EX51*[1]Figure!$H$8,0)</f>
        <v>0.10066146014734229</v>
      </c>
      <c r="GO51" s="12">
        <f>IFERROR(DI51*[1]Figure!$F$8+ED51*[1]Figure!$G$8+EY51*[1]Figure!$H$8,0)</f>
        <v>4.9785151695844727E-5</v>
      </c>
      <c r="GP51" s="12">
        <f>IFERROR(DJ51*[1]Figure!$F$8+EE51*[1]Figure!$G$8+EZ51*[1]Figure!$H$8,0)</f>
        <v>3.5396529049787247E-3</v>
      </c>
      <c r="GQ51" s="12">
        <f>IFERROR(DK51*[1]Figure!$F$8+EF51*[1]Figure!$G$8+FA51*[1]Figure!$H$8,0)</f>
        <v>1.54882645935262E-2</v>
      </c>
      <c r="GR51" s="12">
        <f>IFERROR(DL51*[1]Figure!$F$8+EG51*[1]Figure!$G$8+FB51*[1]Figure!$H$8,0)</f>
        <v>1.5756034648550236E-2</v>
      </c>
      <c r="GS51" s="12">
        <f>IFERROR(DM51*[1]Figure!$F$8+EH51*[1]Figure!$G$8+FC51*[1]Figure!$H$8,0)</f>
        <v>1.1600991610389734E-6</v>
      </c>
      <c r="GT51" s="12">
        <f>IFERROR(DN51*[1]Figure!$F$8+EI51*[1]Figure!$G$8+FD51*[1]Figure!$H$8,0)</f>
        <v>5.7655262327435626E-2</v>
      </c>
      <c r="GU51" s="12">
        <f>IFERROR(DO51*[1]Figure!$F$8+EJ51*[1]Figure!$G$8+FE51*[1]Figure!$H$8,0)</f>
        <v>4.7670167813325897</v>
      </c>
      <c r="GV51" s="12">
        <f>IFERROR(DP51*[1]Figure!$F$8+EK51*[1]Figure!$G$8+FF51*[1]Figure!$H$8,0)</f>
        <v>8.1326459919957503E-3</v>
      </c>
      <c r="GX51" s="12">
        <f>IFERROR(FH51*[1]Figure!$F$10+GC51*[1]Figure!$F$11,0)</f>
        <v>3.5137589056862737</v>
      </c>
      <c r="GY51" s="12">
        <f>IFERROR(FI51*[1]Figure!$F$10+GD51*[1]Figure!$F$11,0)</f>
        <v>64.555642353277406</v>
      </c>
      <c r="GZ51" s="12">
        <f>IFERROR(FJ51*[1]Figure!$F$10+GE51*[1]Figure!$F$11,0)</f>
        <v>2.0051150761172264E-2</v>
      </c>
      <c r="HA51" s="12">
        <f>IFERROR(FK51*[1]Figure!$F$10+GF51*[1]Figure!$F$11,0)</f>
        <v>1.2941537997213881</v>
      </c>
      <c r="HB51" s="12">
        <f>IFERROR(FL51*[1]Figure!$F$10+GG51*[1]Figure!$F$11,0)</f>
        <v>7.4962552248927047E-2</v>
      </c>
      <c r="HC51" s="12">
        <f>IFERROR(FM51*[1]Figure!$F$10+GH51*[1]Figure!$F$11,0)</f>
        <v>7.2941881833839858E-4</v>
      </c>
      <c r="HD51" s="12">
        <f>IFERROR(FN51*[1]Figure!$F$10+GI51*[1]Figure!$F$11,0)</f>
        <v>3.6094289748576855</v>
      </c>
      <c r="HE51" s="12">
        <f>IFERROR(FO51*[1]Figure!$F$10+GJ51*[1]Figure!$F$11,0)</f>
        <v>0.12484977545102457</v>
      </c>
      <c r="HF51" s="12">
        <f>IFERROR(FP51*[1]Figure!$F$10+GK51*[1]Figure!$F$11,0)</f>
        <v>1.9156562890896833</v>
      </c>
      <c r="HG51" s="12">
        <f>IFERROR(FQ51*[1]Figure!$F$10+GL51*[1]Figure!$F$11,0)</f>
        <v>0.12123472782417268</v>
      </c>
      <c r="HH51" s="12">
        <f>IFERROR(FR51*[1]Figure!$F$10+GM51*[1]Figure!$F$11,0)</f>
        <v>1.1255623883773269E-2</v>
      </c>
      <c r="HI51" s="12">
        <f>IFERROR(FS51*[1]Figure!$F$10+GN51*[1]Figure!$F$11,0)</f>
        <v>0.10005219042068943</v>
      </c>
      <c r="HJ51" s="12">
        <f>IFERROR(FT51*[1]Figure!$F$10+GO51*[1]Figure!$F$11,0)</f>
        <v>4.9483819033664993E-5</v>
      </c>
      <c r="HK51" s="12">
        <f>IFERROR(FU51*[1]Figure!$F$10+GP51*[1]Figure!$F$11,0)</f>
        <v>3.5182285847403173E-3</v>
      </c>
      <c r="HL51" s="12">
        <f>IFERROR(FV51*[1]Figure!$F$10+GQ51*[1]Figure!$F$11,0)</f>
        <v>1.5394519373444828E-2</v>
      </c>
      <c r="HM51" s="12">
        <f>IFERROR(FW51*[1]Figure!$F$10+GR51*[1]Figure!$F$11,0)</f>
        <v>1.5660668707013093E-2</v>
      </c>
      <c r="HN51" s="12">
        <f>IFERROR(FX51*[1]Figure!$F$10+GS51*[1]Figure!$F$11,0)</f>
        <v>1.1530774737149288E-6</v>
      </c>
      <c r="HO51" s="12">
        <f>IFERROR(FY51*[1]Figure!$F$10+GT51*[1]Figure!$F$11,0)</f>
        <v>5.7306294551020327E-2</v>
      </c>
      <c r="HP51" s="12">
        <f>IFERROR(FZ51*[1]Figure!$F$10+GU51*[1]Figure!$F$11,0)</f>
        <v>4.7381636432292797</v>
      </c>
      <c r="HQ51" s="12">
        <f>IFERROR(GA51*[1]Figure!$F$10+GV51*[1]Figure!$F$11,0)</f>
        <v>8.0834218401380793E-3</v>
      </c>
    </row>
    <row r="52" spans="1:225" x14ac:dyDescent="0.2">
      <c r="A52" s="1"/>
      <c r="B52" s="4"/>
      <c r="C52" s="1" t="s">
        <v>84</v>
      </c>
      <c r="D52" s="1" t="str">
        <f>'[1]LIB components'!A5</f>
        <v>Japan</v>
      </c>
      <c r="E52" s="2">
        <f>'[1]LIB components'!C5</f>
        <v>0.19</v>
      </c>
      <c r="F52" s="4"/>
      <c r="G52" s="5">
        <f>'[1]LIB Maf LCI'!AQ$49*$E52</f>
        <v>194.12222482123747</v>
      </c>
      <c r="H52" s="5">
        <f>'[1]LIB Maf LCI'!AR$49*$E52</f>
        <v>198.29054359237608</v>
      </c>
      <c r="I52" s="5">
        <f>'[1]LIB Maf LCI'!AS$49*$E52</f>
        <v>194.67516571941013</v>
      </c>
      <c r="J52" s="5">
        <f>'[1]LIB Maf LCI'!AT$49*$E52</f>
        <v>195.27707462206143</v>
      </c>
      <c r="K52" s="5">
        <f>'[1]LIB Maf LCI'!AU$49*$E52</f>
        <v>199.60221427016023</v>
      </c>
      <c r="L52" s="5">
        <f>'[1]LIB Maf LCI'!AV$49*$E52</f>
        <v>207.06738506752501</v>
      </c>
      <c r="M52" s="1" t="s">
        <v>55</v>
      </c>
      <c r="N52" s="1" t="str">
        <f>'[1]Unit factor_selected'!D$25</f>
        <v>Synthesis Graphite production</v>
      </c>
      <c r="O52" s="1">
        <f t="shared" si="53"/>
        <v>1</v>
      </c>
      <c r="P52" s="1" t="str">
        <f t="shared" si="53"/>
        <v>kg</v>
      </c>
      <c r="Q52" s="1">
        <f>'[1]Unit factor_selected'!J27</f>
        <v>4.3370288519201701</v>
      </c>
      <c r="R52" s="1">
        <f>'[1]Unit factor_selected'!K27</f>
        <v>94.428780793105503</v>
      </c>
      <c r="S52" s="1">
        <f>'[1]Unit factor_selected'!L27</f>
        <v>2.74030414526177E-2</v>
      </c>
      <c r="T52" s="1">
        <f>'[1]Unit factor_selected'!M27</f>
        <v>1.9234394970967399</v>
      </c>
      <c r="U52" s="1">
        <f>'[1]Unit factor_selected'!N27</f>
        <v>9.2868361356733903E-2</v>
      </c>
      <c r="V52" s="1">
        <f>'[1]Unit factor_selected'!O27</f>
        <v>9.9684107442207597E-4</v>
      </c>
      <c r="W52" s="1">
        <f>'[1]Unit factor_selected'!P27</f>
        <v>4.4154067962023396</v>
      </c>
      <c r="X52" s="1">
        <f>'[1]Unit factor_selected'!Q27</f>
        <v>0.136349480424069</v>
      </c>
      <c r="Y52" s="1">
        <f>'[1]Unit factor_selected'!R27</f>
        <v>2.0539823747555999</v>
      </c>
      <c r="Z52" s="1">
        <f>'[1]Unit factor_selected'!S27</f>
        <v>0.215015405308595</v>
      </c>
      <c r="AA52" s="1">
        <f>'[1]Unit factor_selected'!T27</f>
        <v>3.0285516209629899E-2</v>
      </c>
      <c r="AB52" s="1">
        <f>'[1]Unit factor_selected'!U27</f>
        <v>0.124485236397852</v>
      </c>
      <c r="AC52" s="1">
        <f>'[1]Unit factor_selected'!V27</f>
        <v>7.6728247602000698E-5</v>
      </c>
      <c r="AD52" s="1">
        <f>'[1]Unit factor_selected'!W27</f>
        <v>5.5036845026885297E-3</v>
      </c>
      <c r="AE52" s="1">
        <f>'[1]Unit factor_selected'!X27</f>
        <v>1.78698871978068E-2</v>
      </c>
      <c r="AF52" s="1">
        <f>'[1]Unit factor_selected'!Y27</f>
        <v>1.8332975055833499E-2</v>
      </c>
      <c r="AG52" s="1">
        <f>'[1]Unit factor_selected'!Z27</f>
        <v>1.7048531553015399E-6</v>
      </c>
      <c r="AH52" s="1">
        <f>'[1]Unit factor_selected'!AA27</f>
        <v>8.2225420917826406E-2</v>
      </c>
      <c r="AI52" s="1">
        <f>'[1]Unit factor_selected'!AB27</f>
        <v>6.7080635661094297</v>
      </c>
      <c r="AJ52" s="1">
        <f>'[1]Unit factor_selected'!AC27</f>
        <v>1.0232387927289E-2</v>
      </c>
      <c r="AK52" s="1"/>
      <c r="AL52" s="1">
        <f>IFERROR($G52/1000*Q52,0)</f>
        <v>0.84191368984864068</v>
      </c>
      <c r="AM52" s="1">
        <f>IFERROR($G52/1000*R52,0)</f>
        <v>18.330725014714577</v>
      </c>
      <c r="AN52" s="1">
        <f t="shared" si="47"/>
        <v>5.319539373650743E-3</v>
      </c>
      <c r="AO52" s="1">
        <f t="shared" si="47"/>
        <v>0.37338235448546131</v>
      </c>
      <c r="AP52" s="1">
        <f t="shared" si="47"/>
        <v>1.8027812922071822E-2</v>
      </c>
      <c r="AQ52" s="1">
        <f t="shared" si="47"/>
        <v>1.9350900716000614E-4</v>
      </c>
      <c r="AR52" s="1">
        <f t="shared" si="47"/>
        <v>0.85712859076961045</v>
      </c>
      <c r="AS52" s="1">
        <f t="shared" si="47"/>
        <v>2.646846449314004E-2</v>
      </c>
      <c r="AT52" s="1">
        <f t="shared" si="47"/>
        <v>0.39872362833116581</v>
      </c>
      <c r="AU52" s="1">
        <f t="shared" si="47"/>
        <v>4.1739268849344577E-2</v>
      </c>
      <c r="AV52" s="1">
        <f t="shared" si="47"/>
        <v>5.8790917864730069E-3</v>
      </c>
      <c r="AW52" s="1">
        <f t="shared" si="40"/>
        <v>2.4165351046948721E-2</v>
      </c>
      <c r="AX52" s="1">
        <f t="shared" si="40"/>
        <v>1.4894658131135156E-5</v>
      </c>
      <c r="AY52" s="1">
        <f t="shared" si="40"/>
        <v>1.0683874803760634E-3</v>
      </c>
      <c r="AZ52" s="1">
        <f t="shared" si="40"/>
        <v>3.4689422601428049E-3</v>
      </c>
      <c r="BA52" s="1">
        <f t="shared" si="40"/>
        <v>3.5588379054306493E-3</v>
      </c>
      <c r="BB52" s="1">
        <f t="shared" si="40"/>
        <v>3.3094988750064163E-7</v>
      </c>
      <c r="BC52" s="1">
        <f t="shared" si="40"/>
        <v>1.5961781645431182E-2</v>
      </c>
      <c r="BD52" s="1">
        <f t="shared" si="40"/>
        <v>1.3021842236954466</v>
      </c>
      <c r="BE52" s="1">
        <f t="shared" si="40"/>
        <v>1.9863339096793113E-3</v>
      </c>
      <c r="BF52" s="1"/>
      <c r="BG52" s="1">
        <f>IFERROR($H52/1000*Q52,0)</f>
        <v>0.85999180862306923</v>
      </c>
      <c r="BH52" s="1">
        <f>IFERROR($H52/1000*R52,0)</f>
        <v>18.724334274230213</v>
      </c>
      <c r="BI52" s="1">
        <f t="shared" si="48"/>
        <v>5.4337639857239784E-3</v>
      </c>
      <c r="BJ52" s="1">
        <f t="shared" si="48"/>
        <v>0.38139986344635901</v>
      </c>
      <c r="BK52" s="1">
        <f t="shared" si="48"/>
        <v>1.8414917855959979E-2</v>
      </c>
      <c r="BL52" s="1">
        <f t="shared" si="48"/>
        <v>1.9766415852236167E-4</v>
      </c>
      <c r="BM52" s="1">
        <f t="shared" si="48"/>
        <v>0.87553341380043359</v>
      </c>
      <c r="BN52" s="1">
        <f t="shared" si="48"/>
        <v>2.7036812591826682E-2</v>
      </c>
      <c r="BO52" s="1">
        <f t="shared" si="48"/>
        <v>0.40728528161944744</v>
      </c>
      <c r="BP52" s="1">
        <f t="shared" si="48"/>
        <v>4.2635521599376371E-2</v>
      </c>
      <c r="BQ52" s="1">
        <f t="shared" si="48"/>
        <v>6.0053314721832301E-3</v>
      </c>
      <c r="BR52" s="1">
        <f t="shared" si="41"/>
        <v>2.4684245194555515E-2</v>
      </c>
      <c r="BS52" s="1">
        <f t="shared" si="41"/>
        <v>1.5214485925891144E-5</v>
      </c>
      <c r="BT52" s="1">
        <f t="shared" si="41"/>
        <v>1.0913285917990446E-3</v>
      </c>
      <c r="BU52" s="1">
        <f t="shared" si="41"/>
        <v>3.5434296463875523E-3</v>
      </c>
      <c r="BV52" s="1">
        <f t="shared" si="41"/>
        <v>3.6352555894866956E-3</v>
      </c>
      <c r="BW52" s="1">
        <f t="shared" si="41"/>
        <v>3.3805625890991988E-7</v>
      </c>
      <c r="BX52" s="1">
        <f t="shared" si="41"/>
        <v>1.6304523410907729E-2</v>
      </c>
      <c r="BY52" s="1">
        <f t="shared" si="41"/>
        <v>1.3301455709760517</v>
      </c>
      <c r="BZ52" s="1">
        <f t="shared" si="41"/>
        <v>2.0289857643502021E-3</v>
      </c>
      <c r="CA52" s="1"/>
      <c r="CB52" s="1">
        <f>IFERROR($I52/1000*Q52,0)</f>
        <v>0.8443118104774221</v>
      </c>
      <c r="CC52" s="1">
        <f>IFERROR($I52/1000*R52,0)</f>
        <v>18.382938549579666</v>
      </c>
      <c r="CD52" s="1">
        <f t="shared" si="49"/>
        <v>5.3346916360042162E-3</v>
      </c>
      <c r="CE52" s="1">
        <f t="shared" si="49"/>
        <v>0.37444590284856671</v>
      </c>
      <c r="CF52" s="1">
        <f t="shared" si="49"/>
        <v>1.8079163637212237E-2</v>
      </c>
      <c r="CG52" s="1">
        <f t="shared" si="49"/>
        <v>1.9406020135903247E-4</v>
      </c>
      <c r="CH52" s="1">
        <f t="shared" si="49"/>
        <v>0.85957004976930018</v>
      </c>
      <c r="CI52" s="1">
        <f t="shared" si="49"/>
        <v>2.6543857697311098E-2</v>
      </c>
      <c r="CJ52" s="1">
        <f t="shared" si="49"/>
        <v>0.39985935919029397</v>
      </c>
      <c r="CK52" s="1">
        <f t="shared" si="49"/>
        <v>4.1858159660676866E-2</v>
      </c>
      <c r="CL52" s="1">
        <f t="shared" si="49"/>
        <v>5.8958378870075821E-3</v>
      </c>
      <c r="CM52" s="1">
        <f t="shared" si="42"/>
        <v>2.4234184025371783E-2</v>
      </c>
      <c r="CN52" s="1">
        <f t="shared" si="42"/>
        <v>1.4937084317279419E-5</v>
      </c>
      <c r="CO52" s="1">
        <f t="shared" si="42"/>
        <v>1.0714306926282388E-3</v>
      </c>
      <c r="CP52" s="1">
        <f t="shared" si="42"/>
        <v>3.4788232516202041E-3</v>
      </c>
      <c r="CQ52" s="1">
        <f t="shared" si="42"/>
        <v>3.5689749571241984E-3</v>
      </c>
      <c r="CR52" s="1">
        <f t="shared" si="42"/>
        <v>3.3189257053558655E-7</v>
      </c>
      <c r="CS52" s="1">
        <f t="shared" si="42"/>
        <v>1.6007247443526107E-2</v>
      </c>
      <c r="CT52" s="1">
        <f t="shared" si="42"/>
        <v>1.3058933863886906</v>
      </c>
      <c r="CU52" s="1">
        <f t="shared" si="42"/>
        <v>1.9919918154502774E-3</v>
      </c>
      <c r="CW52" s="12">
        <f>IFERROR($J52/1000*Q52,0)</f>
        <v>0.84692230675444846</v>
      </c>
      <c r="CX52" s="12">
        <f>IFERROR($J52/1000*R52,0)</f>
        <v>18.439776073405543</v>
      </c>
      <c r="CY52" s="12">
        <f t="shared" si="50"/>
        <v>5.3511857706142691E-3</v>
      </c>
      <c r="CZ52" s="12">
        <f t="shared" si="50"/>
        <v>0.37560363820558035</v>
      </c>
      <c r="DA52" s="12">
        <f t="shared" si="50"/>
        <v>1.8135061930687493E-2</v>
      </c>
      <c r="DB52" s="12">
        <f t="shared" si="50"/>
        <v>1.946602088762556E-4</v>
      </c>
      <c r="DC52" s="12">
        <f t="shared" si="50"/>
        <v>0.86222772242876144</v>
      </c>
      <c r="DD52" s="12">
        <f t="shared" si="50"/>
        <v>2.6625927663450226E-2</v>
      </c>
      <c r="DE52" s="12">
        <f t="shared" si="50"/>
        <v>0.40109566946754821</v>
      </c>
      <c r="DF52" s="12">
        <f t="shared" si="50"/>
        <v>4.1987579347339286E-2</v>
      </c>
      <c r="DG52" s="12">
        <f t="shared" si="50"/>
        <v>5.9140670088355489E-3</v>
      </c>
      <c r="DH52" s="12">
        <f t="shared" si="43"/>
        <v>2.4309112797408303E-2</v>
      </c>
      <c r="DI52" s="12">
        <f t="shared" si="43"/>
        <v>1.4983267732595897E-5</v>
      </c>
      <c r="DJ52" s="12">
        <f t="shared" si="43"/>
        <v>1.074743409327791E-3</v>
      </c>
      <c r="DK52" s="12">
        <f t="shared" si="43"/>
        <v>3.4895792958139385E-3</v>
      </c>
      <c r="DL52" s="12">
        <f t="shared" si="43"/>
        <v>3.5800097380223887E-3</v>
      </c>
      <c r="DM52" s="12">
        <f t="shared" si="43"/>
        <v>3.3291873682747566E-7</v>
      </c>
      <c r="DN52" s="12">
        <f t="shared" si="43"/>
        <v>1.6056739656400799E-2</v>
      </c>
      <c r="DO52" s="12">
        <f t="shared" si="43"/>
        <v>1.3099310295686826</v>
      </c>
      <c r="DP52" s="12">
        <f t="shared" si="43"/>
        <v>1.9981507808390945E-3</v>
      </c>
      <c r="DR52" s="12">
        <f>IFERROR($K52/1000*Q52,0)</f>
        <v>0.86568056219683676</v>
      </c>
      <c r="DS52" s="12">
        <f>IFERROR($K52/1000*R52,0)</f>
        <v>18.848193737135436</v>
      </c>
      <c r="DT52" s="12">
        <f t="shared" si="51"/>
        <v>5.4697077516794807E-3</v>
      </c>
      <c r="DU52" s="12">
        <f t="shared" si="51"/>
        <v>0.38392278263519269</v>
      </c>
      <c r="DV52" s="12">
        <f t="shared" si="51"/>
        <v>1.853673056244547E-2</v>
      </c>
      <c r="DW52" s="12">
        <f t="shared" si="51"/>
        <v>1.9897168573009195E-4</v>
      </c>
      <c r="DX52" s="12">
        <f t="shared" si="51"/>
        <v>0.88132497342550109</v>
      </c>
      <c r="DY52" s="12">
        <f t="shared" si="51"/>
        <v>2.7215658207230039E-2</v>
      </c>
      <c r="DZ52" s="12">
        <f t="shared" si="51"/>
        <v>0.40997943007309978</v>
      </c>
      <c r="EA52" s="12">
        <f t="shared" si="51"/>
        <v>4.2917551001791523E-2</v>
      </c>
      <c r="EB52" s="12">
        <f t="shared" si="51"/>
        <v>6.045056095756958E-3</v>
      </c>
      <c r="EC52" s="12">
        <f t="shared" si="44"/>
        <v>2.4847528828955603E-2</v>
      </c>
      <c r="ED52" s="12">
        <f t="shared" si="44"/>
        <v>1.5315128118428452E-5</v>
      </c>
      <c r="EE52" s="12">
        <f t="shared" si="44"/>
        <v>1.0985476133809962E-3</v>
      </c>
      <c r="EF52" s="12">
        <f t="shared" si="44"/>
        <v>3.5668690534402261E-3</v>
      </c>
      <c r="EG52" s="12">
        <f t="shared" si="44"/>
        <v>3.6593024153039806E-3</v>
      </c>
      <c r="EH52" s="12">
        <f t="shared" si="44"/>
        <v>3.4029246480365674E-7</v>
      </c>
      <c r="EI52" s="12">
        <f t="shared" si="44"/>
        <v>1.6412376084494102E-2</v>
      </c>
      <c r="EJ52" s="12">
        <f t="shared" si="44"/>
        <v>1.3389443412604296</v>
      </c>
      <c r="EK52" s="12">
        <f t="shared" si="44"/>
        <v>2.0424072875581396E-3</v>
      </c>
      <c r="EM52" s="12">
        <f>IFERROR($L52/1000*Q52,0)</f>
        <v>0.89805722332951976</v>
      </c>
      <c r="EN52" s="12">
        <f>IFERROR($L52/1000*R52,0)</f>
        <v>19.553120713942885</v>
      </c>
      <c r="EO52" s="12">
        <f t="shared" si="52"/>
        <v>5.6742761364905392E-3</v>
      </c>
      <c r="EP52" s="12">
        <f t="shared" si="52"/>
        <v>0.39828158699941729</v>
      </c>
      <c r="EQ52" s="12">
        <f t="shared" si="52"/>
        <v>1.9230008741644877E-2</v>
      </c>
      <c r="ER52" s="12">
        <f t="shared" si="52"/>
        <v>2.0641327460848134E-4</v>
      </c>
      <c r="ES52" s="12">
        <f t="shared" si="52"/>
        <v>0.91428673929899673</v>
      </c>
      <c r="ET52" s="12">
        <f t="shared" si="52"/>
        <v>2.8233530366727658E-2</v>
      </c>
      <c r="EU52" s="12">
        <f t="shared" si="52"/>
        <v>0.42531275931542722</v>
      </c>
      <c r="EV52" s="12">
        <f t="shared" si="52"/>
        <v>4.4522677726484799E-2</v>
      </c>
      <c r="EW52" s="12">
        <f t="shared" si="52"/>
        <v>6.2711426469482046E-3</v>
      </c>
      <c r="EX52" s="12">
        <f t="shared" si="45"/>
        <v>2.57768323804159E-2</v>
      </c>
      <c r="EY52" s="12">
        <f t="shared" si="45"/>
        <v>1.5887917591759881E-5</v>
      </c>
      <c r="EZ52" s="12">
        <f t="shared" si="45"/>
        <v>1.1396335582083757E-3</v>
      </c>
      <c r="FA52" s="12">
        <f t="shared" si="45"/>
        <v>3.7002708135014961E-3</v>
      </c>
      <c r="FB52" s="12">
        <f t="shared" si="45"/>
        <v>3.7961612053196057E-3</v>
      </c>
      <c r="FC52" s="12">
        <f t="shared" si="45"/>
        <v>3.5301948479240896E-7</v>
      </c>
      <c r="FD52" s="12">
        <f t="shared" si="45"/>
        <v>1.7026202895530886E-2</v>
      </c>
      <c r="FE52" s="12">
        <f t="shared" si="45"/>
        <v>1.3890211815010163</v>
      </c>
      <c r="FF52" s="12">
        <f t="shared" si="45"/>
        <v>2.1187938111002455E-3</v>
      </c>
      <c r="FH52" s="12">
        <f>IFERROR(AL52*[1]Figure!$C$8+BG52*[1]Figure!$D$8+CB52*[1]Figure!$E$8,0)</f>
        <v>0.8564592835623478</v>
      </c>
      <c r="FI52" s="12">
        <f>IFERROR(AM52*[1]Figure!$C$8+BH52*[1]Figure!$D$8+CC52*[1]Figure!$E$8,0)</f>
        <v>18.647421704359409</v>
      </c>
      <c r="FJ52" s="12">
        <f>IFERROR(AN52*[1]Figure!$C$8+BI52*[1]Figure!$D$8+CD52*[1]Figure!$E$8,0)</f>
        <v>5.411444113300602E-3</v>
      </c>
      <c r="FK52" s="12">
        <f>IFERROR(AO52*[1]Figure!$C$8+BJ52*[1]Figure!$D$8+CE52*[1]Figure!$E$8,0)</f>
        <v>0.37983321529660841</v>
      </c>
      <c r="FL52" s="12">
        <f>IFERROR(AP52*[1]Figure!$C$8+BK52*[1]Figure!$D$8+CF52*[1]Figure!$E$8,0)</f>
        <v>1.8339276253138834E-2</v>
      </c>
      <c r="FM52" s="12">
        <f>IFERROR(AQ52*[1]Figure!$C$8+BL52*[1]Figure!$D$8+CG52*[1]Figure!$E$8,0)</f>
        <v>1.9685222800559939E-4</v>
      </c>
      <c r="FN52" s="12">
        <f>IFERROR(AR52*[1]Figure!$C$8+BM52*[1]Figure!$D$8+CH52*[1]Figure!$E$8,0)</f>
        <v>0.87193704963191787</v>
      </c>
      <c r="FO52" s="12">
        <f>IFERROR(AS52*[1]Figure!$C$8+BN52*[1]Figure!$D$8+CI52*[1]Figure!$E$8,0)</f>
        <v>2.6925755466532E-2</v>
      </c>
      <c r="FP52" s="12">
        <f>IFERROR(AT52*[1]Figure!$C$8+BO52*[1]Figure!$D$8+CJ52*[1]Figure!$E$8,0)</f>
        <v>0.40561230584251851</v>
      </c>
      <c r="FQ52" s="12">
        <f>IFERROR(AU52*[1]Figure!$C$8+BP52*[1]Figure!$D$8+CK52*[1]Figure!$E$8,0)</f>
        <v>4.2460390805086748E-2</v>
      </c>
      <c r="FR52" s="12">
        <f>IFERROR(AV52*[1]Figure!$C$8+BQ52*[1]Figure!$D$8+CL52*[1]Figure!$E$8,0)</f>
        <v>5.9806638140605418E-3</v>
      </c>
      <c r="FS52" s="12">
        <f>IFERROR(AW52*[1]Figure!$C$8+BR52*[1]Figure!$D$8+CM52*[1]Figure!$E$8,0)</f>
        <v>2.4582851537220136E-2</v>
      </c>
      <c r="FT52" s="12">
        <f>IFERROR(AX52*[1]Figure!$C$8+BS52*[1]Figure!$D$8+CN52*[1]Figure!$E$8,0)</f>
        <v>1.5151990501771634E-5</v>
      </c>
      <c r="FU52" s="12">
        <f>IFERROR(AY52*[1]Figure!$C$8+BT52*[1]Figure!$D$8+CO52*[1]Figure!$E$8,0)</f>
        <v>1.0868458216594264E-3</v>
      </c>
      <c r="FV52" s="12">
        <f>IFERROR(AZ52*[1]Figure!$C$8+BU52*[1]Figure!$D$8+CP52*[1]Figure!$E$8,0)</f>
        <v>3.5288745612096959E-3</v>
      </c>
      <c r="FW52" s="12">
        <f>IFERROR(BA52*[1]Figure!$C$8+BV52*[1]Figure!$D$8+CQ52*[1]Figure!$E$8,0)</f>
        <v>3.6203233176403515E-3</v>
      </c>
      <c r="FX52" s="12">
        <f>IFERROR(BB52*[1]Figure!$C$8+BW52*[1]Figure!$D$8+CR52*[1]Figure!$E$8,0)</f>
        <v>3.3666765009462772E-7</v>
      </c>
      <c r="FY52" s="12">
        <f>IFERROR(BC52*[1]Figure!$C$8+BX52*[1]Figure!$D$8+CS52*[1]Figure!$E$8,0)</f>
        <v>1.6237550520032912E-2</v>
      </c>
      <c r="FZ52" s="12">
        <f>IFERROR(BD52*[1]Figure!$C$8+BY52*[1]Figure!$D$8+CT52*[1]Figure!$E$8,0)</f>
        <v>1.3246818299069316</v>
      </c>
      <c r="GA52" s="12">
        <f>IFERROR(BE52*[1]Figure!$C$8+BZ52*[1]Figure!$D$8+CU52*[1]Figure!$E$8,0)</f>
        <v>2.020651448850279E-3</v>
      </c>
      <c r="GC52" s="12">
        <f>IFERROR(CW52*[1]Figure!$F$8+DR52*[1]Figure!$G$8+EM52*[1]Figure!$H$8,0)</f>
        <v>0.86200188040286962</v>
      </c>
      <c r="GD52" s="12">
        <f>IFERROR(CX52*[1]Figure!$F$8+DS52*[1]Figure!$G$8+EN52*[1]Figure!$H$8,0)</f>
        <v>18.768098942152385</v>
      </c>
      <c r="GE52" s="12">
        <f>IFERROR(CY52*[1]Figure!$F$8+DT52*[1]Figure!$G$8+EO52*[1]Figure!$H$8,0)</f>
        <v>5.4464644039562016E-3</v>
      </c>
      <c r="GF52" s="12">
        <f>IFERROR(CZ52*[1]Figure!$F$8+DU52*[1]Figure!$G$8+EP52*[1]Figure!$H$8,0)</f>
        <v>0.38229131507955622</v>
      </c>
      <c r="GG52" s="12">
        <f>IFERROR(DA52*[1]Figure!$F$8+DV52*[1]Figure!$G$8+EQ52*[1]Figure!$H$8,0)</f>
        <v>1.8457959320237263E-2</v>
      </c>
      <c r="GH52" s="12">
        <f>IFERROR(DB52*[1]Figure!$F$8+DW52*[1]Figure!$G$8+ER52*[1]Figure!$H$8,0)</f>
        <v>1.9812616193092895E-4</v>
      </c>
      <c r="GI52" s="12">
        <f>IFERROR(DC52*[1]Figure!$F$8+DX52*[1]Figure!$G$8+ES52*[1]Figure!$H$8,0)</f>
        <v>0.8775798112076022</v>
      </c>
      <c r="GJ52" s="12">
        <f>IFERROR(DD52*[1]Figure!$F$8+DY52*[1]Figure!$G$8+ET52*[1]Figure!$H$8,0)</f>
        <v>2.7100006140255473E-2</v>
      </c>
      <c r="GK52" s="12">
        <f>IFERROR(DE52*[1]Figure!$F$8+DZ52*[1]Figure!$G$8+EU52*[1]Figure!$H$8,0)</f>
        <v>0.4082372356295933</v>
      </c>
      <c r="GL52" s="12">
        <f>IFERROR(DF52*[1]Figure!$F$8+EA52*[1]Figure!$G$8+EV52*[1]Figure!$H$8,0)</f>
        <v>4.2735174244813982E-2</v>
      </c>
      <c r="GM52" s="12">
        <f>IFERROR(DG52*[1]Figure!$F$8+EB52*[1]Figure!$G$8+EW52*[1]Figure!$H$8,0)</f>
        <v>6.0193678236921001E-3</v>
      </c>
      <c r="GN52" s="12">
        <f>IFERROR(DH52*[1]Figure!$F$8+EC52*[1]Figure!$G$8+EX52*[1]Figure!$H$8,0)</f>
        <v>2.474194005184804E-2</v>
      </c>
      <c r="GO52" s="12">
        <f>IFERROR(DI52*[1]Figure!$F$8+ED52*[1]Figure!$G$8+EY52*[1]Figure!$H$8,0)</f>
        <v>1.5250046972516425E-5</v>
      </c>
      <c r="GP52" s="12">
        <f>IFERROR(DJ52*[1]Figure!$F$8+EE52*[1]Figure!$G$8+EZ52*[1]Figure!$H$8,0)</f>
        <v>1.0938793705191081E-3</v>
      </c>
      <c r="GQ52" s="12">
        <f>IFERROR(DK52*[1]Figure!$F$8+EF52*[1]Figure!$G$8+FA52*[1]Figure!$H$8,0)</f>
        <v>3.5517117577570962E-3</v>
      </c>
      <c r="GR52" s="12">
        <f>IFERROR(DL52*[1]Figure!$F$8+EG52*[1]Figure!$G$8+FB52*[1]Figure!$H$8,0)</f>
        <v>3.6437523270131706E-3</v>
      </c>
      <c r="GS52" s="12">
        <f>IFERROR(DM52*[1]Figure!$F$8+EH52*[1]Figure!$G$8+FC52*[1]Figure!$H$8,0)</f>
        <v>3.3884640288478829E-7</v>
      </c>
      <c r="GT52" s="12">
        <f>IFERROR(DN52*[1]Figure!$F$8+EI52*[1]Figure!$G$8+FD52*[1]Figure!$H$8,0)</f>
        <v>1.6342632218529787E-2</v>
      </c>
      <c r="GU52" s="12">
        <f>IFERROR(DO52*[1]Figure!$F$8+EJ52*[1]Figure!$G$8+FE52*[1]Figure!$H$8,0)</f>
        <v>1.3332545402109173</v>
      </c>
      <c r="GV52" s="12">
        <f>IFERROR(DP52*[1]Figure!$F$8+EK52*[1]Figure!$G$8+FF52*[1]Figure!$H$8,0)</f>
        <v>2.0337281432724697E-3</v>
      </c>
      <c r="GX52" s="12">
        <f>IFERROR(FH52*[1]Figure!$F$10+GC52*[1]Figure!$F$11,0)</f>
        <v>0.85678447496012555</v>
      </c>
      <c r="GY52" s="12">
        <f>IFERROR(FI52*[1]Figure!$F$10+GD52*[1]Figure!$F$11,0)</f>
        <v>18.654501995559912</v>
      </c>
      <c r="GZ52" s="12">
        <f>IFERROR(FJ52*[1]Figure!$F$10+GE52*[1]Figure!$F$11,0)</f>
        <v>5.413498799505743E-3</v>
      </c>
      <c r="HA52" s="12">
        <f>IFERROR(FK52*[1]Figure!$F$10+GF52*[1]Figure!$F$11,0)</f>
        <v>0.37997743522226674</v>
      </c>
      <c r="HB52" s="12">
        <f>IFERROR(FL52*[1]Figure!$F$10+GG52*[1]Figure!$F$11,0)</f>
        <v>1.8346239543739394E-2</v>
      </c>
      <c r="HC52" s="12">
        <f>IFERROR(FM52*[1]Figure!$F$10+GH52*[1]Figure!$F$11,0)</f>
        <v>1.9692697137333376E-4</v>
      </c>
      <c r="HD52" s="12">
        <f>IFERROR(FN52*[1]Figure!$F$10+GI52*[1]Figure!$F$11,0)</f>
        <v>0.87226811782556823</v>
      </c>
      <c r="HE52" s="12">
        <f>IFERROR(FO52*[1]Figure!$F$10+GJ52*[1]Figure!$F$11,0)</f>
        <v>2.6935978981209738E-2</v>
      </c>
      <c r="HF52" s="12">
        <f>IFERROR(FP52*[1]Figure!$F$10+GK52*[1]Figure!$F$11,0)</f>
        <v>0.40576631390247458</v>
      </c>
      <c r="HG52" s="12">
        <f>IFERROR(FQ52*[1]Figure!$F$10+GL52*[1]Figure!$F$11,0)</f>
        <v>4.2476512708487298E-2</v>
      </c>
      <c r="HH52" s="12">
        <f>IFERROR(FR52*[1]Figure!$F$10+GM52*[1]Figure!$F$11,0)</f>
        <v>5.9829346288706097E-3</v>
      </c>
      <c r="HI52" s="12">
        <f>IFERROR(FS52*[1]Figure!$F$10+GN52*[1]Figure!$F$11,0)</f>
        <v>2.459218546821508E-2</v>
      </c>
      <c r="HJ52" s="12">
        <f>IFERROR(FT52*[1]Figure!$F$10+GO52*[1]Figure!$F$11,0)</f>
        <v>1.5157743603016438E-5</v>
      </c>
      <c r="HK52" s="12">
        <f>IFERROR(FU52*[1]Figure!$F$10+GP52*[1]Figure!$F$11,0)</f>
        <v>1.0872584891600276E-3</v>
      </c>
      <c r="HL52" s="12">
        <f>IFERROR(FV52*[1]Figure!$F$10+GQ52*[1]Figure!$F$11,0)</f>
        <v>3.5302144493668643E-3</v>
      </c>
      <c r="HM52" s="12">
        <f>IFERROR(FW52*[1]Figure!$F$10+GR52*[1]Figure!$F$11,0)</f>
        <v>3.6216979282291633E-3</v>
      </c>
      <c r="HN52" s="12">
        <f>IFERROR(FX52*[1]Figure!$F$10+GS52*[1]Figure!$F$11,0)</f>
        <v>3.367954803672654E-7</v>
      </c>
      <c r="HO52" s="12">
        <f>IFERROR(FY52*[1]Figure!$F$10+GT52*[1]Figure!$F$11,0)</f>
        <v>1.6243715800568066E-2</v>
      </c>
      <c r="HP52" s="12">
        <f>IFERROR(FZ52*[1]Figure!$F$10+GU52*[1]Figure!$F$11,0)</f>
        <v>1.3251848020203127</v>
      </c>
      <c r="HQ52" s="12">
        <f>IFERROR(GA52*[1]Figure!$F$10+GV52*[1]Figure!$F$11,0)</f>
        <v>2.0214186755961208E-3</v>
      </c>
    </row>
    <row r="53" spans="1:225" x14ac:dyDescent="0.2">
      <c r="A53" s="1"/>
      <c r="B53" s="4"/>
      <c r="C53" s="1" t="s">
        <v>84</v>
      </c>
      <c r="D53" s="1" t="str">
        <f>'[1]LIB components'!A6</f>
        <v>Korea</v>
      </c>
      <c r="E53" s="2">
        <f>'[1]LIB components'!C6</f>
        <v>0.06</v>
      </c>
      <c r="F53" s="4"/>
      <c r="G53" s="5">
        <f>'[1]LIB Maf LCI'!AQ$49*$E53</f>
        <v>61.301755206706567</v>
      </c>
      <c r="H53" s="5">
        <f>'[1]LIB Maf LCI'!AR$49*$E53</f>
        <v>62.618066397592443</v>
      </c>
      <c r="I53" s="5">
        <f>'[1]LIB Maf LCI'!AS$49*$E53</f>
        <v>61.476368121918988</v>
      </c>
      <c r="J53" s="5">
        <f>'[1]LIB Maf LCI'!AT$49*$E53</f>
        <v>61.666444617493084</v>
      </c>
      <c r="K53" s="5">
        <f>'[1]LIB Maf LCI'!AU$49*$E53</f>
        <v>63.032278190576911</v>
      </c>
      <c r="L53" s="5">
        <f>'[1]LIB Maf LCI'!AV$49*$E53</f>
        <v>65.389700547639478</v>
      </c>
      <c r="M53" s="1" t="s">
        <v>55</v>
      </c>
      <c r="N53" s="1" t="str">
        <f>'[1]Unit factor_selected'!D$25</f>
        <v>Synthesis Graphite production</v>
      </c>
      <c r="O53" s="1">
        <f t="shared" si="53"/>
        <v>1</v>
      </c>
      <c r="P53" s="1" t="str">
        <f t="shared" si="53"/>
        <v>kg</v>
      </c>
      <c r="Q53" s="1">
        <f>'[1]Unit factor_selected'!J28</f>
        <v>4.3862200206860802</v>
      </c>
      <c r="R53" s="1">
        <f>'[1]Unit factor_selected'!K28</f>
        <v>108.687317174841</v>
      </c>
      <c r="S53" s="1">
        <f>'[1]Unit factor_selected'!L28</f>
        <v>2.73495327238805E-2</v>
      </c>
      <c r="T53" s="1">
        <f>'[1]Unit factor_selected'!M28</f>
        <v>1.9731543279756301</v>
      </c>
      <c r="U53" s="1">
        <f>'[1]Unit factor_selected'!N28</f>
        <v>0.123981370593576</v>
      </c>
      <c r="V53" s="1">
        <f>'[1]Unit factor_selected'!O28</f>
        <v>2.1422404245981801E-3</v>
      </c>
      <c r="W53" s="1">
        <f>'[1]Unit factor_selected'!P28</f>
        <v>4.4406002945893004</v>
      </c>
      <c r="X53" s="1">
        <f>'[1]Unit factor_selected'!Q28</f>
        <v>0.19926623194690499</v>
      </c>
      <c r="Y53" s="1">
        <f>'[1]Unit factor_selected'!R28</f>
        <v>3.5623885318810702</v>
      </c>
      <c r="Z53" s="1">
        <f>'[1]Unit factor_selected'!S28</f>
        <v>0.95016735132388996</v>
      </c>
      <c r="AA53" s="1">
        <f>'[1]Unit factor_selected'!T28</f>
        <v>2.1899435454047201E-2</v>
      </c>
      <c r="AB53" s="1">
        <f>'[1]Unit factor_selected'!U28</f>
        <v>0.167918118477692</v>
      </c>
      <c r="AC53" s="1">
        <f>'[1]Unit factor_selected'!V28</f>
        <v>1.5843744940795401E-4</v>
      </c>
      <c r="AD53" s="1">
        <f>'[1]Unit factor_selected'!W28</f>
        <v>5.7846775831592104E-3</v>
      </c>
      <c r="AE53" s="1">
        <f>'[1]Unit factor_selected'!X28</f>
        <v>1.8821810257979101E-2</v>
      </c>
      <c r="AF53" s="1">
        <f>'[1]Unit factor_selected'!Y28</f>
        <v>1.9266893370120601E-2</v>
      </c>
      <c r="AG53" s="1">
        <f>'[1]Unit factor_selected'!Z28</f>
        <v>1.8297986075173899E-6</v>
      </c>
      <c r="AH53" s="1">
        <f>'[1]Unit factor_selected'!AA28</f>
        <v>7.8210614152065094E-2</v>
      </c>
      <c r="AI53" s="1">
        <f>'[1]Unit factor_selected'!AB28</f>
        <v>7.0949233474638698</v>
      </c>
      <c r="AJ53" s="1">
        <f>'[1]Unit factor_selected'!AC28</f>
        <v>2.6203068537329399E-2</v>
      </c>
      <c r="AK53" s="1"/>
      <c r="AL53" s="1">
        <f>IFERROR($G53/1000*Q53,0)</f>
        <v>0.26888298599085353</v>
      </c>
      <c r="AM53" s="1">
        <f>IFERROR($G53/1000*R53,0)</f>
        <v>6.6627233115257773</v>
      </c>
      <c r="AN53" s="1">
        <f t="shared" si="47"/>
        <v>1.6765743600571331E-3</v>
      </c>
      <c r="AO53" s="1">
        <f t="shared" si="47"/>
        <v>0.12095782359861568</v>
      </c>
      <c r="AP53" s="1">
        <f t="shared" si="47"/>
        <v>7.6002756303193645E-3</v>
      </c>
      <c r="AQ53" s="1">
        <f t="shared" si="47"/>
        <v>1.3132309810262878E-4</v>
      </c>
      <c r="AR53" s="1">
        <f t="shared" si="47"/>
        <v>0.27221659222974237</v>
      </c>
      <c r="AS53" s="1">
        <f t="shared" si="47"/>
        <v>1.2215369771771982E-2</v>
      </c>
      <c r="AT53" s="1">
        <f t="shared" si="47"/>
        <v>0.21838066973255216</v>
      </c>
      <c r="AU53" s="1">
        <f t="shared" si="47"/>
        <v>5.8246926376261859E-2</v>
      </c>
      <c r="AV53" s="1">
        <f t="shared" si="47"/>
        <v>1.3424738313690724E-3</v>
      </c>
      <c r="AW53" s="1">
        <f t="shared" si="40"/>
        <v>1.0293675393690227E-2</v>
      </c>
      <c r="AX53" s="1">
        <f t="shared" si="40"/>
        <v>9.7124937391813532E-6</v>
      </c>
      <c r="AY53" s="1">
        <f t="shared" si="40"/>
        <v>3.5461088915254889E-4</v>
      </c>
      <c r="AZ53" s="1">
        <f t="shared" si="40"/>
        <v>1.1538100049817135E-3</v>
      </c>
      <c r="BA53" s="1">
        <f t="shared" si="40"/>
        <v>1.1810943809688508E-3</v>
      </c>
      <c r="BB53" s="1">
        <f t="shared" si="40"/>
        <v>1.1216986631560358E-7</v>
      </c>
      <c r="BC53" s="1">
        <f t="shared" si="40"/>
        <v>4.7944479233160749E-3</v>
      </c>
      <c r="BD53" s="1">
        <f t="shared" si="40"/>
        <v>0.43493125425657725</v>
      </c>
      <c r="BE53" s="1">
        <f t="shared" si="40"/>
        <v>1.6062940931399216E-3</v>
      </c>
      <c r="BF53" s="1"/>
      <c r="BG53" s="1">
        <f>IFERROR($H53/1000*Q53,0)</f>
        <v>0.2746566164897703</v>
      </c>
      <c r="BH53" s="1">
        <f>IFERROR($H53/1000*R53,0)</f>
        <v>6.8057896434303835</v>
      </c>
      <c r="BI53" s="1">
        <f t="shared" si="48"/>
        <v>1.7125748560470765E-3</v>
      </c>
      <c r="BJ53" s="1">
        <f t="shared" si="48"/>
        <v>0.1235551087218749</v>
      </c>
      <c r="BK53" s="1">
        <f t="shared" si="48"/>
        <v>7.7634736958930575E-3</v>
      </c>
      <c r="BL53" s="1">
        <f t="shared" si="48"/>
        <v>1.3414295314709548E-4</v>
      </c>
      <c r="BM53" s="1">
        <f t="shared" si="48"/>
        <v>0.2780618040917614</v>
      </c>
      <c r="BN53" s="1">
        <f t="shared" si="48"/>
        <v>1.2477666142849354E-2</v>
      </c>
      <c r="BO53" s="1">
        <f t="shared" si="48"/>
        <v>0.22306988162335073</v>
      </c>
      <c r="BP53" s="1">
        <f t="shared" si="48"/>
        <v>5.9497642294023892E-2</v>
      </c>
      <c r="BQ53" s="1">
        <f t="shared" si="48"/>
        <v>1.3713003033313177E-3</v>
      </c>
      <c r="BR53" s="1">
        <f t="shared" si="41"/>
        <v>1.0514707892194913E-2</v>
      </c>
      <c r="BS53" s="1">
        <f t="shared" si="41"/>
        <v>9.9210467268924583E-6</v>
      </c>
      <c r="BT53" s="1">
        <f t="shared" si="41"/>
        <v>3.6222532499092803E-4</v>
      </c>
      <c r="BU53" s="1">
        <f t="shared" si="41"/>
        <v>1.1785853644570219E-3</v>
      </c>
      <c r="BV53" s="1">
        <f t="shared" si="41"/>
        <v>1.2064556083255455E-3</v>
      </c>
      <c r="BW53" s="1">
        <f t="shared" si="41"/>
        <v>1.1457845069974612E-7</v>
      </c>
      <c r="BX53" s="1">
        <f t="shared" si="41"/>
        <v>4.8973974299704954E-3</v>
      </c>
      <c r="BY53" s="1">
        <f t="shared" si="41"/>
        <v>0.44427038125732143</v>
      </c>
      <c r="BZ53" s="1">
        <f t="shared" si="41"/>
        <v>1.6407854854911578E-3</v>
      </c>
      <c r="CA53" s="1"/>
      <c r="CB53" s="1">
        <f>IFERROR($I53/1000*Q53,0)</f>
        <v>0.26964887665542858</v>
      </c>
      <c r="CC53" s="1">
        <f>IFERROR($I53/1000*R53,0)</f>
        <v>6.6817015208242934</v>
      </c>
      <c r="CD53" s="1">
        <f t="shared" si="49"/>
        <v>1.6813499416957474E-3</v>
      </c>
      <c r="CE53" s="1">
        <f t="shared" si="49"/>
        <v>0.1213023618279875</v>
      </c>
      <c r="CF53" s="1">
        <f t="shared" si="49"/>
        <v>7.6219243788707399E-3</v>
      </c>
      <c r="CG53" s="1">
        <f t="shared" si="49"/>
        <v>1.3169716094825376E-4</v>
      </c>
      <c r="CH53" s="1">
        <f t="shared" si="49"/>
        <v>0.27299197839247374</v>
      </c>
      <c r="CI53" s="1">
        <f t="shared" si="49"/>
        <v>1.2250164229435624E-2</v>
      </c>
      <c r="CJ53" s="1">
        <f t="shared" si="49"/>
        <v>0.2190027087792232</v>
      </c>
      <c r="CK53" s="1">
        <f t="shared" si="49"/>
        <v>5.8412837867416183E-2</v>
      </c>
      <c r="CL53" s="1">
        <f t="shared" si="49"/>
        <v>1.3462977556352098E-3</v>
      </c>
      <c r="CM53" s="1">
        <f t="shared" si="42"/>
        <v>1.03229960658746E-2</v>
      </c>
      <c r="CN53" s="1">
        <f t="shared" si="42"/>
        <v>9.7401589641012951E-6</v>
      </c>
      <c r="CO53" s="1">
        <f t="shared" si="42"/>
        <v>3.5562096856890825E-4</v>
      </c>
      <c r="CP53" s="1">
        <f t="shared" si="42"/>
        <v>1.1570965361404342E-3</v>
      </c>
      <c r="CQ53" s="1">
        <f t="shared" si="42"/>
        <v>1.1844586293872944E-3</v>
      </c>
      <c r="CR53" s="1">
        <f t="shared" si="42"/>
        <v>1.1248937278471382E-7</v>
      </c>
      <c r="CS53" s="1">
        <f t="shared" si="42"/>
        <v>4.8081045066537204E-3</v>
      </c>
      <c r="CT53" s="1">
        <f t="shared" si="42"/>
        <v>0.43617011950548656</v>
      </c>
      <c r="CU53" s="1">
        <f t="shared" si="42"/>
        <v>1.6108694873247355E-3</v>
      </c>
      <c r="CW53" s="12">
        <f>IFERROR($J53/1000*Q53,0)</f>
        <v>0.27048259398577756</v>
      </c>
      <c r="CX53" s="12">
        <f>IFERROR($J53/1000*R53,0)</f>
        <v>6.7023604251862379</v>
      </c>
      <c r="CY53" s="12">
        <f t="shared" si="50"/>
        <v>1.6865484450314916E-3</v>
      </c>
      <c r="CZ53" s="12">
        <f t="shared" si="50"/>
        <v>0.12167741208787598</v>
      </c>
      <c r="DA53" s="12">
        <f t="shared" si="50"/>
        <v>7.6454903233096399E-3</v>
      </c>
      <c r="DB53" s="12">
        <f t="shared" si="50"/>
        <v>1.3210435050083855E-4</v>
      </c>
      <c r="DC53" s="12">
        <f t="shared" si="50"/>
        <v>0.27383603213471458</v>
      </c>
      <c r="DD53" s="12">
        <f t="shared" si="50"/>
        <v>1.2288040056490347E-2</v>
      </c>
      <c r="DE53" s="12">
        <f t="shared" si="50"/>
        <v>0.21967983510723652</v>
      </c>
      <c r="DF53" s="12">
        <f t="shared" si="50"/>
        <v>5.8593442347764757E-2</v>
      </c>
      <c r="DG53" s="12">
        <f t="shared" si="50"/>
        <v>1.3504603235813663E-3</v>
      </c>
      <c r="DH53" s="12">
        <f t="shared" si="43"/>
        <v>1.0354913353378237E-2</v>
      </c>
      <c r="DI53" s="12">
        <f t="shared" si="43"/>
        <v>9.7702741992524586E-6</v>
      </c>
      <c r="DJ53" s="12">
        <f t="shared" si="43"/>
        <v>3.5672049981194122E-4</v>
      </c>
      <c r="DK53" s="12">
        <f t="shared" si="43"/>
        <v>1.1606741198746315E-3</v>
      </c>
      <c r="DL53" s="12">
        <f t="shared" si="43"/>
        <v>1.1881208129596867E-3</v>
      </c>
      <c r="DM53" s="12">
        <f t="shared" si="43"/>
        <v>1.1283717449163709E-7</v>
      </c>
      <c r="DN53" s="12">
        <f t="shared" si="43"/>
        <v>4.8229705061084427E-3</v>
      </c>
      <c r="DO53" s="12">
        <f t="shared" si="43"/>
        <v>0.4375186976717394</v>
      </c>
      <c r="DP53" s="12">
        <f t="shared" si="43"/>
        <v>1.6158500747655989E-3</v>
      </c>
      <c r="DR53" s="12">
        <f>IFERROR($K53/1000*Q53,0)</f>
        <v>0.276473440548963</v>
      </c>
      <c r="DS53" s="12">
        <f>IFERROR($K53/1000*R53,0)</f>
        <v>6.8508092119520461</v>
      </c>
      <c r="DT53" s="12">
        <f t="shared" si="51"/>
        <v>1.7239033550339223E-3</v>
      </c>
      <c r="DU53" s="12">
        <f t="shared" si="51"/>
        <v>0.12437241251390076</v>
      </c>
      <c r="DV53" s="12">
        <f t="shared" si="51"/>
        <v>7.8148282417032939E-3</v>
      </c>
      <c r="DW53" s="12">
        <f t="shared" si="51"/>
        <v>1.3503029439437209E-4</v>
      </c>
      <c r="DX53" s="12">
        <f t="shared" si="51"/>
        <v>0.2799011531017106</v>
      </c>
      <c r="DY53" s="12">
        <f t="shared" si="51"/>
        <v>1.2560204566065339E-2</v>
      </c>
      <c r="DZ53" s="12">
        <f t="shared" si="51"/>
        <v>0.22454546496444849</v>
      </c>
      <c r="EA53" s="12">
        <f t="shared" si="51"/>
        <v>5.9891212816251059E-2</v>
      </c>
      <c r="EB53" s="12">
        <f t="shared" si="51"/>
        <v>1.3803713077560863E-3</v>
      </c>
      <c r="EC53" s="12">
        <f t="shared" si="44"/>
        <v>1.0584261557124136E-2</v>
      </c>
      <c r="ED53" s="12">
        <f t="shared" si="44"/>
        <v>9.9866733868876129E-6</v>
      </c>
      <c r="EE53" s="12">
        <f t="shared" si="44"/>
        <v>3.6462140666448548E-4</v>
      </c>
      <c r="EF53" s="12">
        <f t="shared" si="44"/>
        <v>1.186381580231193E-3</v>
      </c>
      <c r="EG53" s="12">
        <f t="shared" si="44"/>
        <v>1.2144361827736237E-3</v>
      </c>
      <c r="EH53" s="12">
        <f t="shared" si="44"/>
        <v>1.1533637486176639E-7</v>
      </c>
      <c r="EI53" s="12">
        <f t="shared" si="44"/>
        <v>4.9297931886888389E-3</v>
      </c>
      <c r="EJ53" s="12">
        <f t="shared" si="44"/>
        <v>0.4472091821781618</v>
      </c>
      <c r="EK53" s="12">
        <f t="shared" si="44"/>
        <v>1.6516391054916999E-3</v>
      </c>
      <c r="EM53" s="12">
        <f>IFERROR($L53/1000*Q53,0)</f>
        <v>0.28681361368872382</v>
      </c>
      <c r="EN53" s="12">
        <f>IFERROR($L53/1000*R53,0)</f>
        <v>7.1070311233891665</v>
      </c>
      <c r="EO53" s="12">
        <f t="shared" si="52"/>
        <v>1.7883777549324127E-3</v>
      </c>
      <c r="EP53" s="12">
        <f t="shared" si="52"/>
        <v>0.12902397064060528</v>
      </c>
      <c r="EQ53" s="12">
        <f t="shared" si="52"/>
        <v>8.1071046965998511E-3</v>
      </c>
      <c r="ER53" s="12">
        <f t="shared" si="52"/>
        <v>1.4008045986552305E-4</v>
      </c>
      <c r="ES53" s="12">
        <f t="shared" si="52"/>
        <v>0.29036952351495404</v>
      </c>
      <c r="ET53" s="12">
        <f t="shared" si="52"/>
        <v>1.302995923626459E-2</v>
      </c>
      <c r="EU53" s="12">
        <f t="shared" si="52"/>
        <v>0.23294351933404822</v>
      </c>
      <c r="EV53" s="12">
        <f t="shared" si="52"/>
        <v>6.2131158573212927E-2</v>
      </c>
      <c r="EW53" s="12">
        <f t="shared" si="52"/>
        <v>1.4319975265025058E-3</v>
      </c>
      <c r="EX53" s="12">
        <f t="shared" si="45"/>
        <v>1.0980115483779328E-2</v>
      </c>
      <c r="EY53" s="12">
        <f t="shared" si="45"/>
        <v>1.0360177372317894E-5</v>
      </c>
      <c r="EZ53" s="12">
        <f t="shared" si="45"/>
        <v>3.7825833492742365E-4</v>
      </c>
      <c r="FA53" s="12">
        <f t="shared" si="45"/>
        <v>1.2307525365337425E-3</v>
      </c>
      <c r="FB53" s="12">
        <f t="shared" si="45"/>
        <v>1.2598563879554867E-3</v>
      </c>
      <c r="FC53" s="12">
        <f t="shared" si="45"/>
        <v>1.1964998300804984E-7</v>
      </c>
      <c r="FD53" s="12">
        <f t="shared" si="45"/>
        <v>5.114168639050511E-3</v>
      </c>
      <c r="FE53" s="12">
        <f t="shared" si="45"/>
        <v>0.46393491309911838</v>
      </c>
      <c r="FF53" s="12">
        <f t="shared" si="45"/>
        <v>1.7134108050852431E-3</v>
      </c>
      <c r="FH53" s="12">
        <f>IFERROR(AL53*[1]Figure!$C$8+BG53*[1]Figure!$D$8+CB53*[1]Figure!$E$8,0)</f>
        <v>0.27352842971971664</v>
      </c>
      <c r="FI53" s="12">
        <f>IFERROR(AM53*[1]Figure!$C$8+BH53*[1]Figure!$D$8+CC53*[1]Figure!$E$8,0)</f>
        <v>6.7778340021878121</v>
      </c>
      <c r="FJ53" s="12">
        <f>IFERROR(AN53*[1]Figure!$C$8+BI53*[1]Figure!$D$8+CD53*[1]Figure!$E$8,0)</f>
        <v>1.7055402383487593E-3</v>
      </c>
      <c r="FK53" s="12">
        <f>IFERROR(AO53*[1]Figure!$C$8+BJ53*[1]Figure!$D$8+CE53*[1]Figure!$E$8,0)</f>
        <v>0.12304759049488272</v>
      </c>
      <c r="FL53" s="12">
        <f>IFERROR(AP53*[1]Figure!$C$8+BK53*[1]Figure!$D$8+CF53*[1]Figure!$E$8,0)</f>
        <v>7.7315842463494587E-3</v>
      </c>
      <c r="FM53" s="12">
        <f>IFERROR(AQ53*[1]Figure!$C$8+BL53*[1]Figure!$D$8+CG53*[1]Figure!$E$8,0)</f>
        <v>1.3359194401077592E-4</v>
      </c>
      <c r="FN53" s="12">
        <f>IFERROR(AR53*[1]Figure!$C$8+BM53*[1]Figure!$D$8+CH53*[1]Figure!$E$8,0)</f>
        <v>0.2769196300832017</v>
      </c>
      <c r="FO53" s="12">
        <f>IFERROR(AS53*[1]Figure!$C$8+BN53*[1]Figure!$D$8+CI53*[1]Figure!$E$8,0)</f>
        <v>1.2426412551934921E-2</v>
      </c>
      <c r="FP53" s="12">
        <f>IFERROR(AT53*[1]Figure!$C$8+BO53*[1]Figure!$D$8+CJ53*[1]Figure!$E$8,0)</f>
        <v>0.22215359388755435</v>
      </c>
      <c r="FQ53" s="12">
        <f>IFERROR(AU53*[1]Figure!$C$8+BP53*[1]Figure!$D$8+CK53*[1]Figure!$E$8,0)</f>
        <v>5.9253248207533707E-2</v>
      </c>
      <c r="FR53" s="12">
        <f>IFERROR(AV53*[1]Figure!$C$8+BQ53*[1]Figure!$D$8+CL53*[1]Figure!$E$8,0)</f>
        <v>1.365667513996907E-3</v>
      </c>
      <c r="FS53" s="12">
        <f>IFERROR(AW53*[1]Figure!$C$8+BR53*[1]Figure!$D$8+CM53*[1]Figure!$E$8,0)</f>
        <v>1.0471517400421725E-2</v>
      </c>
      <c r="FT53" s="12">
        <f>IFERROR(AX53*[1]Figure!$C$8+BS53*[1]Figure!$D$8+CN53*[1]Figure!$E$8,0)</f>
        <v>9.8802947733971709E-6</v>
      </c>
      <c r="FU53" s="12">
        <f>IFERROR(AY53*[1]Figure!$C$8+BT53*[1]Figure!$D$8+CO53*[1]Figure!$E$8,0)</f>
        <v>3.6073743868163038E-4</v>
      </c>
      <c r="FV53" s="12">
        <f>IFERROR(AZ53*[1]Figure!$C$8+BU53*[1]Figure!$D$8+CP53*[1]Figure!$E$8,0)</f>
        <v>1.1737441760940653E-3</v>
      </c>
      <c r="FW53" s="12">
        <f>IFERROR(BA53*[1]Figure!$C$8+BV53*[1]Figure!$D$8+CQ53*[1]Figure!$E$8,0)</f>
        <v>1.201499939412976E-3</v>
      </c>
      <c r="FX53" s="12">
        <f>IFERROR(BB53*[1]Figure!$C$8+BW53*[1]Figure!$D$8+CR53*[1]Figure!$E$8,0)</f>
        <v>1.1410780523026945E-7</v>
      </c>
      <c r="FY53" s="12">
        <f>IFERROR(BC53*[1]Figure!$C$8+BX53*[1]Figure!$D$8+CS53*[1]Figure!$E$8,0)</f>
        <v>4.8772807509740029E-3</v>
      </c>
      <c r="FZ53" s="12">
        <f>IFERROR(BD53*[1]Figure!$C$8+BY53*[1]Figure!$D$8+CT53*[1]Figure!$E$8,0)</f>
        <v>0.44244548450854837</v>
      </c>
      <c r="GA53" s="12">
        <f>IFERROR(BE53*[1]Figure!$C$8+BZ53*[1]Figure!$D$8+CU53*[1]Figure!$E$8,0)</f>
        <v>1.6340457517068959E-3</v>
      </c>
      <c r="GC53" s="12">
        <f>IFERROR(CW53*[1]Figure!$F$8+DR53*[1]Figure!$G$8+EM53*[1]Figure!$H$8,0)</f>
        <v>0.27529857552752607</v>
      </c>
      <c r="GD53" s="12">
        <f>IFERROR(CX53*[1]Figure!$F$8+DS53*[1]Figure!$G$8+EN53*[1]Figure!$H$8,0)</f>
        <v>6.8216969178536377</v>
      </c>
      <c r="GE53" s="12">
        <f>IFERROR(CY53*[1]Figure!$F$8+DT53*[1]Figure!$G$8+EO53*[1]Figure!$H$8,0)</f>
        <v>1.7165776829977744E-3</v>
      </c>
      <c r="GF53" s="12">
        <f>IFERROR(CZ53*[1]Figure!$F$8+DU53*[1]Figure!$G$8+EP53*[1]Figure!$H$8,0)</f>
        <v>0.12384389593449924</v>
      </c>
      <c r="GG53" s="12">
        <f>IFERROR(DA53*[1]Figure!$F$8+DV53*[1]Figure!$G$8+EQ53*[1]Figure!$H$8,0)</f>
        <v>7.7816193796459319E-3</v>
      </c>
      <c r="GH53" s="12">
        <f>IFERROR(DB53*[1]Figure!$F$8+DW53*[1]Figure!$G$8+ER53*[1]Figure!$H$8,0)</f>
        <v>1.3445648748762807E-4</v>
      </c>
      <c r="GI53" s="12">
        <f>IFERROR(DC53*[1]Figure!$F$8+DX53*[1]Figure!$G$8+ES53*[1]Figure!$H$8,0)</f>
        <v>0.27871172212567863</v>
      </c>
      <c r="GJ53" s="12">
        <f>IFERROR(DD53*[1]Figure!$F$8+DY53*[1]Figure!$G$8+ET53*[1]Figure!$H$8,0)</f>
        <v>1.2506830379461872E-2</v>
      </c>
      <c r="GK53" s="12">
        <f>IFERROR(DE53*[1]Figure!$F$8+DZ53*[1]Figure!$G$8+EU53*[1]Figure!$H$8,0)</f>
        <v>0.2235912662103649</v>
      </c>
      <c r="GL53" s="12">
        <f>IFERROR(DF53*[1]Figure!$F$8+EA53*[1]Figure!$G$8+EV53*[1]Figure!$H$8,0)</f>
        <v>5.963670702759543E-2</v>
      </c>
      <c r="GM53" s="12">
        <f>IFERROR(DG53*[1]Figure!$F$8+EB53*[1]Figure!$G$8+EW53*[1]Figure!$H$8,0)</f>
        <v>1.3745054641406647E-3</v>
      </c>
      <c r="GN53" s="12">
        <f>IFERROR(DH53*[1]Figure!$F$8+EC53*[1]Figure!$G$8+EX53*[1]Figure!$H$8,0)</f>
        <v>1.0539284076985306E-2</v>
      </c>
      <c r="GO53" s="12">
        <f>IFERROR(DI53*[1]Figure!$F$8+ED53*[1]Figure!$G$8+EY53*[1]Figure!$H$8,0)</f>
        <v>9.9442353385185803E-6</v>
      </c>
      <c r="GP53" s="12">
        <f>IFERROR(DJ53*[1]Figure!$F$8+EE53*[1]Figure!$G$8+EZ53*[1]Figure!$H$8,0)</f>
        <v>3.6307195968720391E-4</v>
      </c>
      <c r="GQ53" s="12">
        <f>IFERROR(DK53*[1]Figure!$F$8+EF53*[1]Figure!$G$8+FA53*[1]Figure!$H$8,0)</f>
        <v>1.1813400897432707E-3</v>
      </c>
      <c r="GR53" s="12">
        <f>IFERROR(DL53*[1]Figure!$F$8+EG53*[1]Figure!$G$8+FB53*[1]Figure!$H$8,0)</f>
        <v>1.2092754751516725E-3</v>
      </c>
      <c r="GS53" s="12">
        <f>IFERROR(DM53*[1]Figure!$F$8+EH53*[1]Figure!$G$8+FC53*[1]Figure!$H$8,0)</f>
        <v>1.1484625663465794E-7</v>
      </c>
      <c r="GT53" s="12">
        <f>IFERROR(DN53*[1]Figure!$F$8+EI53*[1]Figure!$G$8+FD53*[1]Figure!$H$8,0)</f>
        <v>4.9088441905904747E-3</v>
      </c>
      <c r="GU53" s="12">
        <f>IFERROR(DO53*[1]Figure!$F$8+EJ53*[1]Figure!$G$8+FE53*[1]Figure!$H$8,0)</f>
        <v>0.44530878109672956</v>
      </c>
      <c r="GV53" s="12">
        <f>IFERROR(DP53*[1]Figure!$F$8+EK53*[1]Figure!$G$8+FF53*[1]Figure!$H$8,0)</f>
        <v>1.6446205180670754E-3</v>
      </c>
      <c r="GX53" s="12">
        <f>IFERROR(FH53*[1]Figure!$F$10+GC53*[1]Figure!$F$11,0)</f>
        <v>0.27363228648687377</v>
      </c>
      <c r="GY53" s="12">
        <f>IFERROR(FI53*[1]Figure!$F$10+GD53*[1]Figure!$F$11,0)</f>
        <v>6.7804074967547798</v>
      </c>
      <c r="GZ53" s="12">
        <f>IFERROR(FJ53*[1]Figure!$F$10+GE53*[1]Figure!$F$11,0)</f>
        <v>1.7061878196462238E-3</v>
      </c>
      <c r="HA53" s="12">
        <f>IFERROR(FK53*[1]Figure!$F$10+GF53*[1]Figure!$F$11,0)</f>
        <v>0.12309431077536095</v>
      </c>
      <c r="HB53" s="12">
        <f>IFERROR(FL53*[1]Figure!$F$10+GG53*[1]Figure!$F$11,0)</f>
        <v>7.7345198729885318E-3</v>
      </c>
      <c r="HC53" s="12">
        <f>IFERROR(FM53*[1]Figure!$F$10+GH53*[1]Figure!$F$11,0)</f>
        <v>1.3364266790604856E-4</v>
      </c>
      <c r="HD53" s="12">
        <f>IFERROR(FN53*[1]Figure!$F$10+GI53*[1]Figure!$F$11,0)</f>
        <v>0.27702477446461854</v>
      </c>
      <c r="HE53" s="12">
        <f>IFERROR(FO53*[1]Figure!$F$10+GJ53*[1]Figure!$F$11,0)</f>
        <v>1.2431130770938071E-2</v>
      </c>
      <c r="HF53" s="12">
        <f>IFERROR(FP53*[1]Figure!$F$10+GK53*[1]Figure!$F$11,0)</f>
        <v>0.22223794400098551</v>
      </c>
      <c r="HG53" s="12">
        <f>IFERROR(FQ53*[1]Figure!$F$10+GL53*[1]Figure!$F$11,0)</f>
        <v>5.9275746237477799E-2</v>
      </c>
      <c r="HH53" s="12">
        <f>IFERROR(FR53*[1]Figure!$F$10+GM53*[1]Figure!$F$11,0)</f>
        <v>1.366186048078211E-3</v>
      </c>
      <c r="HI53" s="12">
        <f>IFERROR(FS53*[1]Figure!$F$10+GN53*[1]Figure!$F$11,0)</f>
        <v>1.0475493359869715E-2</v>
      </c>
      <c r="HJ53" s="12">
        <f>IFERROR(FT53*[1]Figure!$F$10+GO53*[1]Figure!$F$11,0)</f>
        <v>9.8840462498882124E-6</v>
      </c>
      <c r="HK53" s="12">
        <f>IFERROR(FU53*[1]Figure!$F$10+GP53*[1]Figure!$F$11,0)</f>
        <v>3.6087440807897026E-4</v>
      </c>
      <c r="HL53" s="12">
        <f>IFERROR(FV53*[1]Figure!$F$10+GQ53*[1]Figure!$F$11,0)</f>
        <v>1.1741898382715713E-3</v>
      </c>
      <c r="HM53" s="12">
        <f>IFERROR(FW53*[1]Figure!$F$10+GR53*[1]Figure!$F$11,0)</f>
        <v>1.2019561402531402E-3</v>
      </c>
      <c r="HN53" s="12">
        <f>IFERROR(FX53*[1]Figure!$F$10+GS53*[1]Figure!$F$11,0)</f>
        <v>1.1415113113891727E-7</v>
      </c>
      <c r="HO53" s="12">
        <f>IFERROR(FY53*[1]Figure!$F$10+GT53*[1]Figure!$F$11,0)</f>
        <v>4.879132619212463E-3</v>
      </c>
      <c r="HP53" s="12">
        <f>IFERROR(FZ53*[1]Figure!$F$10+GU53*[1]Figure!$F$11,0)</f>
        <v>0.44261347786014044</v>
      </c>
      <c r="HQ53" s="12">
        <f>IFERROR(GA53*[1]Figure!$F$10+GV53*[1]Figure!$F$11,0)</f>
        <v>1.634666187064687E-3</v>
      </c>
    </row>
    <row r="54" spans="1:225" x14ac:dyDescent="0.2">
      <c r="A54" s="1"/>
      <c r="B54" s="4"/>
      <c r="C54" s="1" t="s">
        <v>84</v>
      </c>
      <c r="D54" s="1" t="s">
        <v>85</v>
      </c>
      <c r="E54" s="2">
        <v>0</v>
      </c>
      <c r="F54" s="4"/>
      <c r="G54" s="5">
        <f>'[1]LIB Maf LCI'!AQ$49*$E54</f>
        <v>0</v>
      </c>
      <c r="H54" s="5">
        <f>'[1]LIB Maf LCI'!AR$49*$E54</f>
        <v>0</v>
      </c>
      <c r="I54" s="5">
        <f>'[1]LIB Maf LCI'!AS$49*$E54</f>
        <v>0</v>
      </c>
      <c r="J54" s="5">
        <f>'[1]LIB Maf LCI'!AT$49*$E54</f>
        <v>0</v>
      </c>
      <c r="K54" s="5">
        <f>'[1]LIB Maf LCI'!AU$49*$E54</f>
        <v>0</v>
      </c>
      <c r="L54" s="5">
        <f>'[1]LIB Maf LCI'!AV$49*$E54</f>
        <v>0</v>
      </c>
      <c r="M54" s="1" t="s">
        <v>55</v>
      </c>
      <c r="N54" s="1" t="str">
        <f>'[1]Unit factor_selected'!D$25</f>
        <v>Synthesis Graphite production</v>
      </c>
      <c r="O54" s="1">
        <f t="shared" si="53"/>
        <v>1</v>
      </c>
      <c r="P54" s="1" t="str">
        <f t="shared" si="53"/>
        <v>kg</v>
      </c>
      <c r="Q54" s="1">
        <f>'[1]Unit factor_selected'!J29</f>
        <v>2.94988373191946</v>
      </c>
      <c r="R54" s="1">
        <f>'[1]Unit factor_selected'!K29</f>
        <v>95.121677822918201</v>
      </c>
      <c r="S54" s="1">
        <f>'[1]Unit factor_selected'!L29</f>
        <v>2.4855929607550498E-2</v>
      </c>
      <c r="T54" s="1">
        <f>'[1]Unit factor_selected'!M29</f>
        <v>1.5577199196764799</v>
      </c>
      <c r="U54" s="1">
        <f>'[1]Unit factor_selected'!N29</f>
        <v>0.108580067671849</v>
      </c>
      <c r="V54" s="1">
        <f>'[1]Unit factor_selected'!O29</f>
        <v>1.7021172704874299E-3</v>
      </c>
      <c r="W54" s="1">
        <f>'[1]Unit factor_selected'!P29</f>
        <v>3.0006142294218399</v>
      </c>
      <c r="X54" s="1">
        <f>'[1]Unit factor_selected'!Q29</f>
        <v>0.15497455622541001</v>
      </c>
      <c r="Y54" s="1">
        <f>'[1]Unit factor_selected'!R29</f>
        <v>2.7804086668913599</v>
      </c>
      <c r="Z54" s="1">
        <f>'[1]Unit factor_selected'!S29</f>
        <v>0.92754357356737005</v>
      </c>
      <c r="AA54" s="1">
        <f>'[1]Unit factor_selected'!T29</f>
        <v>3.6341138454331998E-2</v>
      </c>
      <c r="AB54" s="1">
        <f>'[1]Unit factor_selected'!U29</f>
        <v>0.14541056718037401</v>
      </c>
      <c r="AC54" s="1">
        <f>'[1]Unit factor_selected'!V29</f>
        <v>1.2597977606011401E-4</v>
      </c>
      <c r="AD54" s="1">
        <f>'[1]Unit factor_selected'!W29</f>
        <v>5.5455542455485297E-3</v>
      </c>
      <c r="AE54" s="1">
        <f>'[1]Unit factor_selected'!X29</f>
        <v>1.30033427527137E-2</v>
      </c>
      <c r="AF54" s="1">
        <f>'[1]Unit factor_selected'!Y29</f>
        <v>1.34047987825908E-2</v>
      </c>
      <c r="AG54" s="1">
        <f>'[1]Unit factor_selected'!Z29</f>
        <v>1.57924448918388E-6</v>
      </c>
      <c r="AH54" s="1">
        <f>'[1]Unit factor_selected'!AA29</f>
        <v>7.3274986141124807E-2</v>
      </c>
      <c r="AI54" s="1">
        <f>'[1]Unit factor_selected'!AB29</f>
        <v>6.0299835557361696</v>
      </c>
      <c r="AJ54" s="1">
        <f>'[1]Unit factor_selected'!AC29</f>
        <v>2.9205137206009299E-2</v>
      </c>
      <c r="AK54" s="1"/>
      <c r="AL54" s="1">
        <f>IFERROR($G54/1000*Q54,0)</f>
        <v>0</v>
      </c>
      <c r="AM54" s="1">
        <f>IFERROR($G54/1000*R54,0)</f>
        <v>0</v>
      </c>
      <c r="AN54" s="1">
        <f t="shared" si="47"/>
        <v>0</v>
      </c>
      <c r="AO54" s="1">
        <f t="shared" si="47"/>
        <v>0</v>
      </c>
      <c r="AP54" s="1">
        <f t="shared" si="47"/>
        <v>0</v>
      </c>
      <c r="AQ54" s="1">
        <f t="shared" si="47"/>
        <v>0</v>
      </c>
      <c r="AR54" s="1">
        <f t="shared" si="47"/>
        <v>0</v>
      </c>
      <c r="AS54" s="1">
        <f t="shared" si="47"/>
        <v>0</v>
      </c>
      <c r="AT54" s="1">
        <f t="shared" si="47"/>
        <v>0</v>
      </c>
      <c r="AU54" s="1">
        <f t="shared" si="47"/>
        <v>0</v>
      </c>
      <c r="AV54" s="1">
        <f t="shared" si="47"/>
        <v>0</v>
      </c>
      <c r="AW54" s="1">
        <f t="shared" si="40"/>
        <v>0</v>
      </c>
      <c r="AX54" s="1">
        <f t="shared" si="40"/>
        <v>0</v>
      </c>
      <c r="AY54" s="1">
        <f t="shared" si="40"/>
        <v>0</v>
      </c>
      <c r="AZ54" s="1">
        <f t="shared" si="40"/>
        <v>0</v>
      </c>
      <c r="BA54" s="1">
        <f t="shared" si="40"/>
        <v>0</v>
      </c>
      <c r="BB54" s="1">
        <f t="shared" si="40"/>
        <v>0</v>
      </c>
      <c r="BC54" s="1">
        <f t="shared" si="40"/>
        <v>0</v>
      </c>
      <c r="BD54" s="1">
        <f t="shared" si="40"/>
        <v>0</v>
      </c>
      <c r="BE54" s="1">
        <f t="shared" si="40"/>
        <v>0</v>
      </c>
      <c r="BF54" s="1"/>
      <c r="BG54" s="1">
        <f>IFERROR($H54/1000*Q54,0)</f>
        <v>0</v>
      </c>
      <c r="BH54" s="1">
        <f>IFERROR($H54/1000*R54,0)</f>
        <v>0</v>
      </c>
      <c r="BI54" s="1">
        <f t="shared" si="48"/>
        <v>0</v>
      </c>
      <c r="BJ54" s="1">
        <f t="shared" si="48"/>
        <v>0</v>
      </c>
      <c r="BK54" s="1">
        <f t="shared" si="48"/>
        <v>0</v>
      </c>
      <c r="BL54" s="1">
        <f t="shared" si="48"/>
        <v>0</v>
      </c>
      <c r="BM54" s="1">
        <f t="shared" si="48"/>
        <v>0</v>
      </c>
      <c r="BN54" s="1">
        <f t="shared" si="48"/>
        <v>0</v>
      </c>
      <c r="BO54" s="1">
        <f t="shared" si="48"/>
        <v>0</v>
      </c>
      <c r="BP54" s="1">
        <f t="shared" si="48"/>
        <v>0</v>
      </c>
      <c r="BQ54" s="1">
        <f t="shared" si="48"/>
        <v>0</v>
      </c>
      <c r="BR54" s="1">
        <f t="shared" si="41"/>
        <v>0</v>
      </c>
      <c r="BS54" s="1">
        <f t="shared" si="41"/>
        <v>0</v>
      </c>
      <c r="BT54" s="1">
        <f t="shared" si="41"/>
        <v>0</v>
      </c>
      <c r="BU54" s="1">
        <f t="shared" si="41"/>
        <v>0</v>
      </c>
      <c r="BV54" s="1">
        <f t="shared" si="41"/>
        <v>0</v>
      </c>
      <c r="BW54" s="1">
        <f t="shared" si="41"/>
        <v>0</v>
      </c>
      <c r="BX54" s="1">
        <f t="shared" si="41"/>
        <v>0</v>
      </c>
      <c r="BY54" s="1">
        <f t="shared" si="41"/>
        <v>0</v>
      </c>
      <c r="BZ54" s="1">
        <f t="shared" si="41"/>
        <v>0</v>
      </c>
      <c r="CA54" s="1"/>
      <c r="CB54" s="1">
        <f>IFERROR($I54/1000*Q54,0)</f>
        <v>0</v>
      </c>
      <c r="CC54" s="1">
        <f>IFERROR($I54/1000*R54,0)</f>
        <v>0</v>
      </c>
      <c r="CD54" s="1">
        <f t="shared" si="49"/>
        <v>0</v>
      </c>
      <c r="CE54" s="1">
        <f t="shared" si="49"/>
        <v>0</v>
      </c>
      <c r="CF54" s="1">
        <f t="shared" si="49"/>
        <v>0</v>
      </c>
      <c r="CG54" s="1">
        <f t="shared" si="49"/>
        <v>0</v>
      </c>
      <c r="CH54" s="1">
        <f t="shared" si="49"/>
        <v>0</v>
      </c>
      <c r="CI54" s="1">
        <f t="shared" si="49"/>
        <v>0</v>
      </c>
      <c r="CJ54" s="1">
        <f t="shared" si="49"/>
        <v>0</v>
      </c>
      <c r="CK54" s="1">
        <f t="shared" si="49"/>
        <v>0</v>
      </c>
      <c r="CL54" s="1">
        <f t="shared" si="49"/>
        <v>0</v>
      </c>
      <c r="CM54" s="1">
        <f t="shared" si="42"/>
        <v>0</v>
      </c>
      <c r="CN54" s="1">
        <f t="shared" si="42"/>
        <v>0</v>
      </c>
      <c r="CO54" s="1">
        <f t="shared" si="42"/>
        <v>0</v>
      </c>
      <c r="CP54" s="1">
        <f t="shared" si="42"/>
        <v>0</v>
      </c>
      <c r="CQ54" s="1">
        <f t="shared" si="42"/>
        <v>0</v>
      </c>
      <c r="CR54" s="1">
        <f t="shared" si="42"/>
        <v>0</v>
      </c>
      <c r="CS54" s="1">
        <f t="shared" si="42"/>
        <v>0</v>
      </c>
      <c r="CT54" s="1">
        <f t="shared" si="42"/>
        <v>0</v>
      </c>
      <c r="CU54" s="1">
        <f t="shared" si="42"/>
        <v>0</v>
      </c>
      <c r="CW54" s="12">
        <f>IFERROR($J54/1000*Q54,0)</f>
        <v>0</v>
      </c>
      <c r="CX54" s="12">
        <f>IFERROR($J54/1000*R54,0)</f>
        <v>0</v>
      </c>
      <c r="CY54" s="12">
        <f t="shared" si="50"/>
        <v>0</v>
      </c>
      <c r="CZ54" s="12">
        <f t="shared" si="50"/>
        <v>0</v>
      </c>
      <c r="DA54" s="12">
        <f t="shared" si="50"/>
        <v>0</v>
      </c>
      <c r="DB54" s="12">
        <f t="shared" si="50"/>
        <v>0</v>
      </c>
      <c r="DC54" s="12">
        <f t="shared" si="50"/>
        <v>0</v>
      </c>
      <c r="DD54" s="12">
        <f t="shared" si="50"/>
        <v>0</v>
      </c>
      <c r="DE54" s="12">
        <f t="shared" si="50"/>
        <v>0</v>
      </c>
      <c r="DF54" s="12">
        <f t="shared" si="50"/>
        <v>0</v>
      </c>
      <c r="DG54" s="12">
        <f t="shared" si="50"/>
        <v>0</v>
      </c>
      <c r="DH54" s="12">
        <f t="shared" si="43"/>
        <v>0</v>
      </c>
      <c r="DI54" s="12">
        <f t="shared" si="43"/>
        <v>0</v>
      </c>
      <c r="DJ54" s="12">
        <f t="shared" si="43"/>
        <v>0</v>
      </c>
      <c r="DK54" s="12">
        <f t="shared" si="43"/>
        <v>0</v>
      </c>
      <c r="DL54" s="12">
        <f t="shared" si="43"/>
        <v>0</v>
      </c>
      <c r="DM54" s="12">
        <f t="shared" si="43"/>
        <v>0</v>
      </c>
      <c r="DN54" s="12">
        <f t="shared" si="43"/>
        <v>0</v>
      </c>
      <c r="DO54" s="12">
        <f t="shared" si="43"/>
        <v>0</v>
      </c>
      <c r="DP54" s="12">
        <f t="shared" si="43"/>
        <v>0</v>
      </c>
      <c r="DR54" s="12">
        <f>IFERROR($K54/1000*Q54,0)</f>
        <v>0</v>
      </c>
      <c r="DS54" s="12">
        <f>IFERROR($K54/1000*R54,0)</f>
        <v>0</v>
      </c>
      <c r="DT54" s="12">
        <f t="shared" si="51"/>
        <v>0</v>
      </c>
      <c r="DU54" s="12">
        <f t="shared" si="51"/>
        <v>0</v>
      </c>
      <c r="DV54" s="12">
        <f t="shared" si="51"/>
        <v>0</v>
      </c>
      <c r="DW54" s="12">
        <f t="shared" si="51"/>
        <v>0</v>
      </c>
      <c r="DX54" s="12">
        <f t="shared" si="51"/>
        <v>0</v>
      </c>
      <c r="DY54" s="12">
        <f t="shared" si="51"/>
        <v>0</v>
      </c>
      <c r="DZ54" s="12">
        <f t="shared" si="51"/>
        <v>0</v>
      </c>
      <c r="EA54" s="12">
        <f t="shared" si="51"/>
        <v>0</v>
      </c>
      <c r="EB54" s="12">
        <f t="shared" si="51"/>
        <v>0</v>
      </c>
      <c r="EC54" s="12">
        <f t="shared" si="44"/>
        <v>0</v>
      </c>
      <c r="ED54" s="12">
        <f t="shared" si="44"/>
        <v>0</v>
      </c>
      <c r="EE54" s="12">
        <f t="shared" si="44"/>
        <v>0</v>
      </c>
      <c r="EF54" s="12">
        <f t="shared" si="44"/>
        <v>0</v>
      </c>
      <c r="EG54" s="12">
        <f t="shared" si="44"/>
        <v>0</v>
      </c>
      <c r="EH54" s="12">
        <f t="shared" si="44"/>
        <v>0</v>
      </c>
      <c r="EI54" s="12">
        <f t="shared" si="44"/>
        <v>0</v>
      </c>
      <c r="EJ54" s="12">
        <f t="shared" si="44"/>
        <v>0</v>
      </c>
      <c r="EK54" s="12">
        <f t="shared" si="44"/>
        <v>0</v>
      </c>
      <c r="EM54" s="12">
        <f>IFERROR($L54/1000*Q54,0)</f>
        <v>0</v>
      </c>
      <c r="EN54" s="12">
        <f>IFERROR($L54/1000*R54,0)</f>
        <v>0</v>
      </c>
      <c r="EO54" s="12">
        <f t="shared" si="52"/>
        <v>0</v>
      </c>
      <c r="EP54" s="12">
        <f t="shared" si="52"/>
        <v>0</v>
      </c>
      <c r="EQ54" s="12">
        <f t="shared" si="52"/>
        <v>0</v>
      </c>
      <c r="ER54" s="12">
        <f t="shared" si="52"/>
        <v>0</v>
      </c>
      <c r="ES54" s="12">
        <f t="shared" si="52"/>
        <v>0</v>
      </c>
      <c r="ET54" s="12">
        <f t="shared" si="52"/>
        <v>0</v>
      </c>
      <c r="EU54" s="12">
        <f t="shared" si="52"/>
        <v>0</v>
      </c>
      <c r="EV54" s="12">
        <f t="shared" si="52"/>
        <v>0</v>
      </c>
      <c r="EW54" s="12">
        <f t="shared" si="52"/>
        <v>0</v>
      </c>
      <c r="EX54" s="12">
        <f t="shared" si="45"/>
        <v>0</v>
      </c>
      <c r="EY54" s="12">
        <f t="shared" si="45"/>
        <v>0</v>
      </c>
      <c r="EZ54" s="12">
        <f t="shared" si="45"/>
        <v>0</v>
      </c>
      <c r="FA54" s="12">
        <f t="shared" si="45"/>
        <v>0</v>
      </c>
      <c r="FB54" s="12">
        <f t="shared" si="45"/>
        <v>0</v>
      </c>
      <c r="FC54" s="12">
        <f t="shared" si="45"/>
        <v>0</v>
      </c>
      <c r="FD54" s="12">
        <f t="shared" si="45"/>
        <v>0</v>
      </c>
      <c r="FE54" s="12">
        <f t="shared" si="45"/>
        <v>0</v>
      </c>
      <c r="FF54" s="12">
        <f t="shared" si="45"/>
        <v>0</v>
      </c>
      <c r="FH54" s="12">
        <f>IFERROR(AL54*[1]Figure!$C$8+BG54*[1]Figure!$D$8+CB54*[1]Figure!$E$8,0)</f>
        <v>0</v>
      </c>
      <c r="FI54" s="12">
        <f>IFERROR(AM54*[1]Figure!$C$8+BH54*[1]Figure!$D$8+CC54*[1]Figure!$E$8,0)</f>
        <v>0</v>
      </c>
      <c r="FJ54" s="12">
        <f>IFERROR(AN54*[1]Figure!$C$8+BI54*[1]Figure!$D$8+CD54*[1]Figure!$E$8,0)</f>
        <v>0</v>
      </c>
      <c r="FK54" s="12">
        <f>IFERROR(AO54*[1]Figure!$C$8+BJ54*[1]Figure!$D$8+CE54*[1]Figure!$E$8,0)</f>
        <v>0</v>
      </c>
      <c r="FL54" s="12">
        <f>IFERROR(AP54*[1]Figure!$C$8+BK54*[1]Figure!$D$8+CF54*[1]Figure!$E$8,0)</f>
        <v>0</v>
      </c>
      <c r="FM54" s="12">
        <f>IFERROR(AQ54*[1]Figure!$C$8+BL54*[1]Figure!$D$8+CG54*[1]Figure!$E$8,0)</f>
        <v>0</v>
      </c>
      <c r="FN54" s="12">
        <f>IFERROR(AR54*[1]Figure!$C$8+BM54*[1]Figure!$D$8+CH54*[1]Figure!$E$8,0)</f>
        <v>0</v>
      </c>
      <c r="FO54" s="12">
        <f>IFERROR(AS54*[1]Figure!$C$8+BN54*[1]Figure!$D$8+CI54*[1]Figure!$E$8,0)</f>
        <v>0</v>
      </c>
      <c r="FP54" s="12">
        <f>IFERROR(AT54*[1]Figure!$C$8+BO54*[1]Figure!$D$8+CJ54*[1]Figure!$E$8,0)</f>
        <v>0</v>
      </c>
      <c r="FQ54" s="12">
        <f>IFERROR(AU54*[1]Figure!$C$8+BP54*[1]Figure!$D$8+CK54*[1]Figure!$E$8,0)</f>
        <v>0</v>
      </c>
      <c r="FR54" s="12">
        <f>IFERROR(AV54*[1]Figure!$C$8+BQ54*[1]Figure!$D$8+CL54*[1]Figure!$E$8,0)</f>
        <v>0</v>
      </c>
      <c r="FS54" s="12">
        <f>IFERROR(AW54*[1]Figure!$C$8+BR54*[1]Figure!$D$8+CM54*[1]Figure!$E$8,0)</f>
        <v>0</v>
      </c>
      <c r="FT54" s="12">
        <f>IFERROR(AX54*[1]Figure!$C$8+BS54*[1]Figure!$D$8+CN54*[1]Figure!$E$8,0)</f>
        <v>0</v>
      </c>
      <c r="FU54" s="12">
        <f>IFERROR(AY54*[1]Figure!$C$8+BT54*[1]Figure!$D$8+CO54*[1]Figure!$E$8,0)</f>
        <v>0</v>
      </c>
      <c r="FV54" s="12">
        <f>IFERROR(AZ54*[1]Figure!$C$8+BU54*[1]Figure!$D$8+CP54*[1]Figure!$E$8,0)</f>
        <v>0</v>
      </c>
      <c r="FW54" s="12">
        <f>IFERROR(BA54*[1]Figure!$C$8+BV54*[1]Figure!$D$8+CQ54*[1]Figure!$E$8,0)</f>
        <v>0</v>
      </c>
      <c r="FX54" s="12">
        <f>IFERROR(BB54*[1]Figure!$C$8+BW54*[1]Figure!$D$8+CR54*[1]Figure!$E$8,0)</f>
        <v>0</v>
      </c>
      <c r="FY54" s="12">
        <f>IFERROR(BC54*[1]Figure!$C$8+BX54*[1]Figure!$D$8+CS54*[1]Figure!$E$8,0)</f>
        <v>0</v>
      </c>
      <c r="FZ54" s="12">
        <f>IFERROR(BD54*[1]Figure!$C$8+BY54*[1]Figure!$D$8+CT54*[1]Figure!$E$8,0)</f>
        <v>0</v>
      </c>
      <c r="GA54" s="12">
        <f>IFERROR(BE54*[1]Figure!$C$8+BZ54*[1]Figure!$D$8+CU54*[1]Figure!$E$8,0)</f>
        <v>0</v>
      </c>
      <c r="GC54" s="12">
        <f>IFERROR(CW54*[1]Figure!$F$8+DR54*[1]Figure!$G$8+EM54*[1]Figure!$H$8,0)</f>
        <v>0</v>
      </c>
      <c r="GD54" s="12">
        <f>IFERROR(CX54*[1]Figure!$F$8+DS54*[1]Figure!$G$8+EN54*[1]Figure!$H$8,0)</f>
        <v>0</v>
      </c>
      <c r="GE54" s="12">
        <f>IFERROR(CY54*[1]Figure!$F$8+DT54*[1]Figure!$G$8+EO54*[1]Figure!$H$8,0)</f>
        <v>0</v>
      </c>
      <c r="GF54" s="12">
        <f>IFERROR(CZ54*[1]Figure!$F$8+DU54*[1]Figure!$G$8+EP54*[1]Figure!$H$8,0)</f>
        <v>0</v>
      </c>
      <c r="GG54" s="12">
        <f>IFERROR(DA54*[1]Figure!$F$8+DV54*[1]Figure!$G$8+EQ54*[1]Figure!$H$8,0)</f>
        <v>0</v>
      </c>
      <c r="GH54" s="12">
        <f>IFERROR(DB54*[1]Figure!$F$8+DW54*[1]Figure!$G$8+ER54*[1]Figure!$H$8,0)</f>
        <v>0</v>
      </c>
      <c r="GI54" s="12">
        <f>IFERROR(DC54*[1]Figure!$F$8+DX54*[1]Figure!$G$8+ES54*[1]Figure!$H$8,0)</f>
        <v>0</v>
      </c>
      <c r="GJ54" s="12">
        <f>IFERROR(DD54*[1]Figure!$F$8+DY54*[1]Figure!$G$8+ET54*[1]Figure!$H$8,0)</f>
        <v>0</v>
      </c>
      <c r="GK54" s="12">
        <f>IFERROR(DE54*[1]Figure!$F$8+DZ54*[1]Figure!$G$8+EU54*[1]Figure!$H$8,0)</f>
        <v>0</v>
      </c>
      <c r="GL54" s="12">
        <f>IFERROR(DF54*[1]Figure!$F$8+EA54*[1]Figure!$G$8+EV54*[1]Figure!$H$8,0)</f>
        <v>0</v>
      </c>
      <c r="GM54" s="12">
        <f>IFERROR(DG54*[1]Figure!$F$8+EB54*[1]Figure!$G$8+EW54*[1]Figure!$H$8,0)</f>
        <v>0</v>
      </c>
      <c r="GN54" s="12">
        <f>IFERROR(DH54*[1]Figure!$F$8+EC54*[1]Figure!$G$8+EX54*[1]Figure!$H$8,0)</f>
        <v>0</v>
      </c>
      <c r="GO54" s="12">
        <f>IFERROR(DI54*[1]Figure!$F$8+ED54*[1]Figure!$G$8+EY54*[1]Figure!$H$8,0)</f>
        <v>0</v>
      </c>
      <c r="GP54" s="12">
        <f>IFERROR(DJ54*[1]Figure!$F$8+EE54*[1]Figure!$G$8+EZ54*[1]Figure!$H$8,0)</f>
        <v>0</v>
      </c>
      <c r="GQ54" s="12">
        <f>IFERROR(DK54*[1]Figure!$F$8+EF54*[1]Figure!$G$8+FA54*[1]Figure!$H$8,0)</f>
        <v>0</v>
      </c>
      <c r="GR54" s="12">
        <f>IFERROR(DL54*[1]Figure!$F$8+EG54*[1]Figure!$G$8+FB54*[1]Figure!$H$8,0)</f>
        <v>0</v>
      </c>
      <c r="GS54" s="12">
        <f>IFERROR(DM54*[1]Figure!$F$8+EH54*[1]Figure!$G$8+FC54*[1]Figure!$H$8,0)</f>
        <v>0</v>
      </c>
      <c r="GT54" s="12">
        <f>IFERROR(DN54*[1]Figure!$F$8+EI54*[1]Figure!$G$8+FD54*[1]Figure!$H$8,0)</f>
        <v>0</v>
      </c>
      <c r="GU54" s="12">
        <f>IFERROR(DO54*[1]Figure!$F$8+EJ54*[1]Figure!$G$8+FE54*[1]Figure!$H$8,0)</f>
        <v>0</v>
      </c>
      <c r="GV54" s="12">
        <f>IFERROR(DP54*[1]Figure!$F$8+EK54*[1]Figure!$G$8+FF54*[1]Figure!$H$8,0)</f>
        <v>0</v>
      </c>
      <c r="GX54" s="12">
        <f>IFERROR(FH54*[1]Figure!$F$10+GC54*[1]Figure!$F$11,0)</f>
        <v>0</v>
      </c>
      <c r="GY54" s="12">
        <f>IFERROR(FI54*[1]Figure!$F$10+GD54*[1]Figure!$F$11,0)</f>
        <v>0</v>
      </c>
      <c r="GZ54" s="12">
        <f>IFERROR(FJ54*[1]Figure!$F$10+GE54*[1]Figure!$F$11,0)</f>
        <v>0</v>
      </c>
      <c r="HA54" s="12">
        <f>IFERROR(FK54*[1]Figure!$F$10+GF54*[1]Figure!$F$11,0)</f>
        <v>0</v>
      </c>
      <c r="HB54" s="12">
        <f>IFERROR(FL54*[1]Figure!$F$10+GG54*[1]Figure!$F$11,0)</f>
        <v>0</v>
      </c>
      <c r="HC54" s="12">
        <f>IFERROR(FM54*[1]Figure!$F$10+GH54*[1]Figure!$F$11,0)</f>
        <v>0</v>
      </c>
      <c r="HD54" s="12">
        <f>IFERROR(FN54*[1]Figure!$F$10+GI54*[1]Figure!$F$11,0)</f>
        <v>0</v>
      </c>
      <c r="HE54" s="12">
        <f>IFERROR(FO54*[1]Figure!$F$10+GJ54*[1]Figure!$F$11,0)</f>
        <v>0</v>
      </c>
      <c r="HF54" s="12">
        <f>IFERROR(FP54*[1]Figure!$F$10+GK54*[1]Figure!$F$11,0)</f>
        <v>0</v>
      </c>
      <c r="HG54" s="12">
        <f>IFERROR(FQ54*[1]Figure!$F$10+GL54*[1]Figure!$F$11,0)</f>
        <v>0</v>
      </c>
      <c r="HH54" s="12">
        <f>IFERROR(FR54*[1]Figure!$F$10+GM54*[1]Figure!$F$11,0)</f>
        <v>0</v>
      </c>
      <c r="HI54" s="12">
        <f>IFERROR(FS54*[1]Figure!$F$10+GN54*[1]Figure!$F$11,0)</f>
        <v>0</v>
      </c>
      <c r="HJ54" s="12">
        <f>IFERROR(FT54*[1]Figure!$F$10+GO54*[1]Figure!$F$11,0)</f>
        <v>0</v>
      </c>
      <c r="HK54" s="12">
        <f>IFERROR(FU54*[1]Figure!$F$10+GP54*[1]Figure!$F$11,0)</f>
        <v>0</v>
      </c>
      <c r="HL54" s="12">
        <f>IFERROR(FV54*[1]Figure!$F$10+GQ54*[1]Figure!$F$11,0)</f>
        <v>0</v>
      </c>
      <c r="HM54" s="12">
        <f>IFERROR(FW54*[1]Figure!$F$10+GR54*[1]Figure!$F$11,0)</f>
        <v>0</v>
      </c>
      <c r="HN54" s="12">
        <f>IFERROR(FX54*[1]Figure!$F$10+GS54*[1]Figure!$F$11,0)</f>
        <v>0</v>
      </c>
      <c r="HO54" s="12">
        <f>IFERROR(FY54*[1]Figure!$F$10+GT54*[1]Figure!$F$11,0)</f>
        <v>0</v>
      </c>
      <c r="HP54" s="12">
        <f>IFERROR(FZ54*[1]Figure!$F$10+GU54*[1]Figure!$F$11,0)</f>
        <v>0</v>
      </c>
      <c r="HQ54" s="12">
        <f>IFERROR(GA54*[1]Figure!$F$10+GV54*[1]Figure!$F$11,0)</f>
        <v>0</v>
      </c>
    </row>
    <row r="55" spans="1:225" x14ac:dyDescent="0.2">
      <c r="A55" s="1"/>
      <c r="B55" s="4"/>
      <c r="C55" s="1" t="s">
        <v>86</v>
      </c>
      <c r="D55" s="1" t="s">
        <v>87</v>
      </c>
      <c r="E55" s="2">
        <v>0.42</v>
      </c>
      <c r="F55" s="7">
        <f>SUM(E55:E58)</f>
        <v>1</v>
      </c>
      <c r="G55" s="1">
        <f>'[1]LIB Maf LCI'!AI$47*LCIA_TAU!$E55</f>
        <v>14.975859227450295</v>
      </c>
      <c r="H55" s="1">
        <f>'[1]LIB Maf LCI'!AJ$47*LCIA_TAU!$E55</f>
        <v>13.750673906744559</v>
      </c>
      <c r="I55" s="1">
        <f>'[1]LIB Maf LCI'!AK$47*LCIA_TAU!$E55</f>
        <v>17.13366172128779</v>
      </c>
      <c r="J55" s="1">
        <f>'[1]LIB Maf LCI'!AL$47*LCIA_TAU!$E55</f>
        <v>19.608598720977319</v>
      </c>
      <c r="K55" s="1">
        <f>'[1]LIB Maf LCI'!AM$47*LCIA_TAU!$E55</f>
        <v>14.926272960392192</v>
      </c>
      <c r="L55" s="1">
        <f>'[1]LIB Maf LCI'!AN$47*LCIA_TAU!$E55</f>
        <v>13.54993389288069</v>
      </c>
      <c r="M55" s="1" t="s">
        <v>55</v>
      </c>
      <c r="N55" s="1" t="str">
        <f>'[1]Unit factor_selected'!D$30</f>
        <v>polyvinylfluoride production | polyvinylfluoride | Cutoff</v>
      </c>
      <c r="O55" s="1">
        <v>1</v>
      </c>
      <c r="P55" s="1" t="s">
        <v>56</v>
      </c>
      <c r="Q55" s="1">
        <f>'[1]Unit factor_selected'!J31</f>
        <v>15.039985534548901</v>
      </c>
      <c r="R55" s="1">
        <f>'[1]Unit factor_selected'!K31</f>
        <v>166.58599185075201</v>
      </c>
      <c r="S55" s="1">
        <f>'[1]Unit factor_selected'!L31</f>
        <v>1.9046570276754299E-2</v>
      </c>
      <c r="T55" s="1">
        <f>'[1]Unit factor_selected'!M31</f>
        <v>2.90194437416858</v>
      </c>
      <c r="U55" s="1">
        <f>'[1]Unit factor_selected'!N31</f>
        <v>0.53160682895373601</v>
      </c>
      <c r="V55" s="1">
        <f>'[1]Unit factor_selected'!O31</f>
        <v>3.3191059231543001E-3</v>
      </c>
      <c r="W55" s="1">
        <f>'[1]Unit factor_selected'!P31</f>
        <v>16.1776720792239</v>
      </c>
      <c r="X55" s="1">
        <f>'[1]Unit factor_selected'!Q31</f>
        <v>0.50840027068597105</v>
      </c>
      <c r="Y55" s="1">
        <f>'[1]Unit factor_selected'!R31</f>
        <v>11.6425114001319</v>
      </c>
      <c r="Z55" s="1">
        <f>'[1]Unit factor_selected'!S31</f>
        <v>1.07742797314278</v>
      </c>
      <c r="AA55" s="1">
        <f>'[1]Unit factor_selected'!T31</f>
        <v>7.5280574492716704E-2</v>
      </c>
      <c r="AB55" s="1">
        <f>'[1]Unit factor_selected'!U31</f>
        <v>0.69983607782113999</v>
      </c>
      <c r="AC55" s="1">
        <f>'[1]Unit factor_selected'!V31</f>
        <v>2.27337226548719E-4</v>
      </c>
      <c r="AD55" s="1">
        <f>'[1]Unit factor_selected'!W31</f>
        <v>3.2334691835486103E-2</v>
      </c>
      <c r="AE55" s="1">
        <f>'[1]Unit factor_selected'!X31</f>
        <v>2.2687630934567299E-2</v>
      </c>
      <c r="AF55" s="1">
        <f>'[1]Unit factor_selected'!Y31</f>
        <v>2.3031526774757099E-2</v>
      </c>
      <c r="AG55" s="1">
        <f>'[1]Unit factor_selected'!Z31</f>
        <v>3.5248109822684399E-6</v>
      </c>
      <c r="AH55" s="1">
        <f>'[1]Unit factor_selected'!AA31</f>
        <v>4.3400670868197398E-2</v>
      </c>
      <c r="AI55" s="1">
        <f>'[1]Unit factor_selected'!AB31</f>
        <v>45.3459770099428</v>
      </c>
      <c r="AJ55" s="1">
        <f>'[1]Unit factor_selected'!AC31</f>
        <v>0.14096758531779699</v>
      </c>
      <c r="AK55" s="1"/>
      <c r="AL55" s="1">
        <f>IFERROR($G55/1000*Q55,0)</f>
        <v>0.22523670614829311</v>
      </c>
      <c r="AM55" s="1">
        <f>IFERROR($G55/1000*R55,0)</f>
        <v>2.4947683632220441</v>
      </c>
      <c r="AN55" s="1">
        <f t="shared" si="47"/>
        <v>2.8523875523041135E-4</v>
      </c>
      <c r="AO55" s="1">
        <f t="shared" si="47"/>
        <v>4.3459110433439994E-2</v>
      </c>
      <c r="AP55" s="1">
        <f t="shared" si="47"/>
        <v>7.9612690347623978E-3</v>
      </c>
      <c r="AQ55" s="1">
        <f t="shared" si="47"/>
        <v>4.9706463066155253E-5</v>
      </c>
      <c r="AR55" s="1">
        <f t="shared" si="47"/>
        <v>0.24227453968631021</v>
      </c>
      <c r="AS55" s="1">
        <f t="shared" si="47"/>
        <v>7.6137308849907265E-3</v>
      </c>
      <c r="AT55" s="1">
        <f t="shared" si="47"/>
        <v>0.17435661178236056</v>
      </c>
      <c r="AU55" s="1">
        <f t="shared" si="47"/>
        <v>1.6135409653503369E-2</v>
      </c>
      <c r="AV55" s="1">
        <f t="shared" si="47"/>
        <v>1.1273912861645106E-3</v>
      </c>
      <c r="AW55" s="1">
        <f t="shared" si="40"/>
        <v>1.0480646583740342E-2</v>
      </c>
      <c r="AX55" s="1">
        <f t="shared" si="40"/>
        <v>3.4045703019525916E-6</v>
      </c>
      <c r="AY55" s="1">
        <f t="shared" si="40"/>
        <v>4.8423979309122623E-4</v>
      </c>
      <c r="AZ55" s="1">
        <f t="shared" si="40"/>
        <v>3.3976676708042644E-4</v>
      </c>
      <c r="BA55" s="1">
        <f t="shared" si="40"/>
        <v>3.449169027720146E-4</v>
      </c>
      <c r="BB55" s="1">
        <f t="shared" si="40"/>
        <v>5.2787073073822953E-8</v>
      </c>
      <c r="BC55" s="1">
        <f t="shared" si="40"/>
        <v>6.4996233729902716E-4</v>
      </c>
      <c r="BD55" s="1">
        <f t="shared" si="40"/>
        <v>0.6790949682321008</v>
      </c>
      <c r="BE55" s="1">
        <f t="shared" si="40"/>
        <v>2.1111107133529165E-3</v>
      </c>
      <c r="BF55" s="1"/>
      <c r="BG55" s="1">
        <f>IFERROR($H55/1000*Q55,0)</f>
        <v>0.2068099366477372</v>
      </c>
      <c r="BH55" s="1">
        <f>IFERROR($H55/1000*R55,0)</f>
        <v>2.2906696513712976</v>
      </c>
      <c r="BI55" s="1">
        <f t="shared" si="48"/>
        <v>2.6190317691754183E-4</v>
      </c>
      <c r="BJ55" s="1">
        <f t="shared" si="48"/>
        <v>3.9903690784704064E-2</v>
      </c>
      <c r="BK55" s="1">
        <f t="shared" si="48"/>
        <v>7.3099521515413556E-3</v>
      </c>
      <c r="BL55" s="1">
        <f t="shared" si="48"/>
        <v>4.5639943211239149E-5</v>
      </c>
      <c r="BM55" s="1">
        <f t="shared" si="48"/>
        <v>0.22245389333165408</v>
      </c>
      <c r="BN55" s="1">
        <f t="shared" si="48"/>
        <v>6.9908463363034532E-3</v>
      </c>
      <c r="BO55" s="1">
        <f t="shared" si="48"/>
        <v>0.16009237771876977</v>
      </c>
      <c r="BP55" s="1">
        <f t="shared" si="48"/>
        <v>1.4815360716691104E-2</v>
      </c>
      <c r="BQ55" s="1">
        <f t="shared" si="48"/>
        <v>1.0351586313617396E-3</v>
      </c>
      <c r="BR55" s="1">
        <f t="shared" si="41"/>
        <v>9.6232176942936051E-3</v>
      </c>
      <c r="BS55" s="1">
        <f t="shared" si="41"/>
        <v>3.1260400691351469E-6</v>
      </c>
      <c r="BT55" s="1">
        <f t="shared" si="41"/>
        <v>4.4462380330484512E-4</v>
      </c>
      <c r="BU55" s="1">
        <f t="shared" si="41"/>
        <v>3.1197021469780523E-4</v>
      </c>
      <c r="BV55" s="1">
        <f t="shared" si="41"/>
        <v>3.1669901425414109E-4</v>
      </c>
      <c r="BW55" s="1">
        <f t="shared" si="41"/>
        <v>4.8468526400085296E-8</v>
      </c>
      <c r="BX55" s="1">
        <f t="shared" si="41"/>
        <v>5.9678847244253074E-4</v>
      </c>
      <c r="BY55" s="1">
        <f t="shared" si="41"/>
        <v>0.62353774284645913</v>
      </c>
      <c r="BZ55" s="1">
        <f t="shared" si="41"/>
        <v>1.9383992971262185E-3</v>
      </c>
      <c r="CA55" s="1"/>
      <c r="CB55" s="1">
        <f>IFERROR($I55/1000*Q55,0)</f>
        <v>0.2576900244420226</v>
      </c>
      <c r="CC55" s="1">
        <f>IFERROR($I55/1000*R55,0)</f>
        <v>2.8542280318759898</v>
      </c>
      <c r="CD55" s="1">
        <f t="shared" si="49"/>
        <v>3.2633749207264294E-4</v>
      </c>
      <c r="CE55" s="1">
        <f t="shared" si="49"/>
        <v>4.9720933240998653E-2</v>
      </c>
      <c r="CF55" s="1">
        <f t="shared" si="49"/>
        <v>9.1083715760198122E-3</v>
      </c>
      <c r="CG55" s="1">
        <f t="shared" si="49"/>
        <v>5.6868438104448408E-5</v>
      </c>
      <c r="CH55" s="1">
        <f t="shared" si="49"/>
        <v>0.27718276084334481</v>
      </c>
      <c r="CI55" s="1">
        <f t="shared" si="49"/>
        <v>8.710758256944574E-3</v>
      </c>
      <c r="CJ55" s="1">
        <f t="shared" si="49"/>
        <v>0.19947885191609666</v>
      </c>
      <c r="CK55" s="1">
        <f t="shared" si="49"/>
        <v>1.8460286420881142E-2</v>
      </c>
      <c r="CL55" s="1">
        <f t="shared" si="49"/>
        <v>1.2898318975424143E-3</v>
      </c>
      <c r="CM55" s="1">
        <f t="shared" si="42"/>
        <v>1.1990754617740251E-2</v>
      </c>
      <c r="CN55" s="1">
        <f t="shared" si="42"/>
        <v>3.8951191363415171E-6</v>
      </c>
      <c r="CO55" s="1">
        <f t="shared" si="42"/>
        <v>5.5401167177130512E-4</v>
      </c>
      <c r="CP55" s="1">
        <f t="shared" si="42"/>
        <v>3.8872219369030049E-4</v>
      </c>
      <c r="CQ55" s="1">
        <f t="shared" si="42"/>
        <v>3.9461438868347055E-4</v>
      </c>
      <c r="CR55" s="1">
        <f t="shared" si="42"/>
        <v>6.0392919001667584E-8</v>
      </c>
      <c r="CS55" s="1">
        <f t="shared" si="42"/>
        <v>7.4361241313264392E-4</v>
      </c>
      <c r="CT55" s="1">
        <f t="shared" si="42"/>
        <v>0.77694263050965318</v>
      </c>
      <c r="CU55" s="1">
        <f t="shared" si="42"/>
        <v>2.4152909205019091E-3</v>
      </c>
      <c r="CW55" s="12">
        <f>IFERROR($J55/1000*Q55,0)</f>
        <v>0.29491304111627298</v>
      </c>
      <c r="CX55" s="12">
        <f>IFERROR($J55/1000*R55,0)</f>
        <v>3.2665178667373942</v>
      </c>
      <c r="CY55" s="12">
        <f t="shared" si="50"/>
        <v>3.7347655356776902E-4</v>
      </c>
      <c r="CZ55" s="12">
        <f t="shared" si="50"/>
        <v>5.6903062743669353E-2</v>
      </c>
      <c r="DA55" s="12">
        <f t="shared" si="50"/>
        <v>1.0424064986285037E-2</v>
      </c>
      <c r="DB55" s="12">
        <f t="shared" si="50"/>
        <v>6.5083016159551656E-5</v>
      </c>
      <c r="DC55" s="12">
        <f t="shared" si="50"/>
        <v>0.31722148004106027</v>
      </c>
      <c r="DD55" s="12">
        <f t="shared" si="50"/>
        <v>9.9690168975174551E-3</v>
      </c>
      <c r="DE55" s="12">
        <f t="shared" si="50"/>
        <v>0.22829333414959024</v>
      </c>
      <c r="DF55" s="12">
        <f t="shared" si="50"/>
        <v>2.1126852776112703E-2</v>
      </c>
      <c r="DG55" s="12">
        <f t="shared" si="50"/>
        <v>1.4761465767123227E-3</v>
      </c>
      <c r="DH55" s="12">
        <f t="shared" si="43"/>
        <v>1.3722804820457391E-2</v>
      </c>
      <c r="DI55" s="12">
        <f t="shared" si="43"/>
        <v>4.4577644497337432E-6</v>
      </c>
      <c r="DJ55" s="12">
        <f t="shared" si="43"/>
        <v>6.3403799696850856E-4</v>
      </c>
      <c r="DK55" s="12">
        <f t="shared" si="43"/>
        <v>4.4487265092556184E-4</v>
      </c>
      <c r="DL55" s="12">
        <f t="shared" si="43"/>
        <v>4.5161596645765695E-4</v>
      </c>
      <c r="DM55" s="12">
        <f t="shared" si="43"/>
        <v>6.9116604118595745E-8</v>
      </c>
      <c r="DN55" s="12">
        <f t="shared" si="43"/>
        <v>8.5102633927569321E-4</v>
      </c>
      <c r="DO55" s="12">
        <f t="shared" si="43"/>
        <v>0.88917106679863134</v>
      </c>
      <c r="DP55" s="12">
        <f t="shared" si="43"/>
        <v>2.7641768131618154E-3</v>
      </c>
      <c r="DR55" s="12">
        <f>IFERROR($K55/1000*Q55,0)</f>
        <v>0.22449092940902696</v>
      </c>
      <c r="DS55" s="12">
        <f>IFERROR($K55/1000*R55,0)</f>
        <v>2.4865079857419938</v>
      </c>
      <c r="DT55" s="12">
        <f t="shared" si="51"/>
        <v>2.8429430691012734E-4</v>
      </c>
      <c r="DU55" s="12">
        <f t="shared" si="51"/>
        <v>4.331521384471472E-2</v>
      </c>
      <c r="DV55" s="12">
        <f t="shared" si="51"/>
        <v>7.934908636571987E-3</v>
      </c>
      <c r="DW55" s="12">
        <f t="shared" si="51"/>
        <v>4.9541880993455595E-5</v>
      </c>
      <c r="DX55" s="12">
        <f t="shared" si="51"/>
        <v>0.24147234931821143</v>
      </c>
      <c r="DY55" s="12">
        <f t="shared" si="51"/>
        <v>7.5885212133960812E-3</v>
      </c>
      <c r="DZ55" s="12">
        <f t="shared" si="51"/>
        <v>0.17377930310284662</v>
      </c>
      <c r="EA55" s="12">
        <f t="shared" si="51"/>
        <v>1.6081984022291242E-2</v>
      </c>
      <c r="EB55" s="12">
        <f t="shared" si="51"/>
        <v>1.1236584034934275E-3</v>
      </c>
      <c r="EC55" s="12">
        <f t="shared" si="44"/>
        <v>1.0445944325088607E-2</v>
      </c>
      <c r="ED55" s="12">
        <f t="shared" si="44"/>
        <v>3.3932974975246983E-6</v>
      </c>
      <c r="EE55" s="12">
        <f t="shared" si="44"/>
        <v>4.8263643642663039E-4</v>
      </c>
      <c r="EF55" s="12">
        <f t="shared" si="44"/>
        <v>3.3864177215398933E-4</v>
      </c>
      <c r="EG55" s="12">
        <f t="shared" si="44"/>
        <v>3.4377485533460569E-4</v>
      </c>
      <c r="EH55" s="12">
        <f t="shared" si="44"/>
        <v>5.2612290855126858E-8</v>
      </c>
      <c r="EI55" s="12">
        <f t="shared" si="44"/>
        <v>6.4781026004285592E-4</v>
      </c>
      <c r="EJ55" s="12">
        <f t="shared" si="44"/>
        <v>0.67684643050607518</v>
      </c>
      <c r="EK55" s="12">
        <f t="shared" si="44"/>
        <v>2.1041206570208124E-3</v>
      </c>
      <c r="EM55" s="12">
        <f>IFERROR($L55/1000*Q55,0)</f>
        <v>0.20379080974301944</v>
      </c>
      <c r="EN55" s="12">
        <f>IFERROR($L55/1000*R55,0)</f>
        <v>2.2572291770576509</v>
      </c>
      <c r="EO55" s="12">
        <f t="shared" si="52"/>
        <v>2.58079768136127E-4</v>
      </c>
      <c r="EP55" s="12">
        <f t="shared" si="52"/>
        <v>3.9321154430801281E-2</v>
      </c>
      <c r="EQ55" s="12">
        <f t="shared" si="52"/>
        <v>7.2032373893270553E-3</v>
      </c>
      <c r="ER55" s="12">
        <f t="shared" si="52"/>
        <v>4.4973665842209498E-5</v>
      </c>
      <c r="ES55" s="12">
        <f t="shared" si="52"/>
        <v>0.21920638721418553</v>
      </c>
      <c r="ET55" s="12">
        <f t="shared" si="52"/>
        <v>6.8887900589175563E-3</v>
      </c>
      <c r="EU55" s="12">
        <f t="shared" si="52"/>
        <v>0.15775525981889704</v>
      </c>
      <c r="EV55" s="12">
        <f t="shared" si="52"/>
        <v>1.4599077810425101E-2</v>
      </c>
      <c r="EW55" s="12">
        <f t="shared" si="52"/>
        <v>1.0200468077943916E-3</v>
      </c>
      <c r="EX55" s="12">
        <f t="shared" si="45"/>
        <v>9.482732590329352E-3</v>
      </c>
      <c r="EY55" s="12">
        <f t="shared" si="45"/>
        <v>3.0804043911259831E-6</v>
      </c>
      <c r="EZ55" s="12">
        <f t="shared" si="45"/>
        <v>4.3813293681750566E-4</v>
      </c>
      <c r="FA55" s="12">
        <f t="shared" si="45"/>
        <v>3.0741589934946183E-4</v>
      </c>
      <c r="FB55" s="12">
        <f t="shared" si="45"/>
        <v>3.1207566525007029E-4</v>
      </c>
      <c r="FC55" s="12">
        <f t="shared" si="45"/>
        <v>4.7760955794637212E-8</v>
      </c>
      <c r="FD55" s="12">
        <f t="shared" si="45"/>
        <v>5.880762211707475E-4</v>
      </c>
      <c r="FE55" s="12">
        <f t="shared" si="45"/>
        <v>0.6144349907928125</v>
      </c>
      <c r="FF55" s="12">
        <f t="shared" si="45"/>
        <v>1.9101014620951677E-3</v>
      </c>
      <c r="FH55" s="12">
        <f>IFERROR(AL55*[1]Figure!$C$8+BG55*[1]Figure!$D$8+CB55*[1]Figure!$E$8,0)</f>
        <v>0.2108371949392488</v>
      </c>
      <c r="FI55" s="12">
        <f>IFERROR(AM55*[1]Figure!$C$8+BH55*[1]Figure!$D$8+CC55*[1]Figure!$E$8,0)</f>
        <v>2.3352763975273705</v>
      </c>
      <c r="FJ55" s="12">
        <f>IFERROR(AN55*[1]Figure!$C$8+BI55*[1]Figure!$D$8+CD55*[1]Figure!$E$8,0)</f>
        <v>2.670032787690838E-4</v>
      </c>
      <c r="FK55" s="12">
        <f>IFERROR(AO55*[1]Figure!$C$8+BJ55*[1]Figure!$D$8+CE55*[1]Figure!$E$8,0)</f>
        <v>4.0680744693135658E-2</v>
      </c>
      <c r="FL55" s="12">
        <f>IFERROR(AP55*[1]Figure!$C$8+BK55*[1]Figure!$D$8+CF55*[1]Figure!$E$8,0)</f>
        <v>7.4523005603752707E-3</v>
      </c>
      <c r="FM55" s="12">
        <f>IFERROR(AQ55*[1]Figure!$C$8+BL55*[1]Figure!$D$8+CG55*[1]Figure!$E$8,0)</f>
        <v>4.6528700505501362E-5</v>
      </c>
      <c r="FN55" s="12">
        <f>IFERROR(AR55*[1]Figure!$C$8+BM55*[1]Figure!$D$8+CH55*[1]Figure!$E$8,0)</f>
        <v>0.22678579005248192</v>
      </c>
      <c r="FO55" s="12">
        <f>IFERROR(AS55*[1]Figure!$C$8+BN55*[1]Figure!$D$8+CI55*[1]Figure!$E$8,0)</f>
        <v>7.126980722923941E-3</v>
      </c>
      <c r="FP55" s="12">
        <f>IFERROR(AT55*[1]Figure!$C$8+BO55*[1]Figure!$D$8+CJ55*[1]Figure!$E$8,0)</f>
        <v>0.1632098940529772</v>
      </c>
      <c r="FQ55" s="12">
        <f>IFERROR(AU55*[1]Figure!$C$8+BP55*[1]Figure!$D$8+CK55*[1]Figure!$E$8,0)</f>
        <v>1.5103863702839487E-2</v>
      </c>
      <c r="FR55" s="12">
        <f>IFERROR(AV55*[1]Figure!$C$8+BQ55*[1]Figure!$D$8+CL55*[1]Figure!$E$8,0)</f>
        <v>1.0553165176256005E-3</v>
      </c>
      <c r="FS55" s="12">
        <f>IFERROR(AW55*[1]Figure!$C$8+BR55*[1]Figure!$D$8+CM55*[1]Figure!$E$8,0)</f>
        <v>9.8106128643640714E-3</v>
      </c>
      <c r="FT55" s="12">
        <f>IFERROR(AX55*[1]Figure!$C$8+BS55*[1]Figure!$D$8+CN55*[1]Figure!$E$8,0)</f>
        <v>3.1869141789196575E-6</v>
      </c>
      <c r="FU55" s="12">
        <f>IFERROR(AY55*[1]Figure!$C$8+BT55*[1]Figure!$D$8+CO55*[1]Figure!$E$8,0)</f>
        <v>4.5328206667210707E-4</v>
      </c>
      <c r="FV55" s="12">
        <f>IFERROR(AZ55*[1]Figure!$C$8+BU55*[1]Figure!$D$8+CP55*[1]Figure!$E$8,0)</f>
        <v>3.1804528369212739E-4</v>
      </c>
      <c r="FW55" s="12">
        <f>IFERROR(BA55*[1]Figure!$C$8+BV55*[1]Figure!$D$8+CQ55*[1]Figure!$E$8,0)</f>
        <v>3.2286616826880047E-4</v>
      </c>
      <c r="FX55" s="12">
        <f>IFERROR(BB55*[1]Figure!$C$8+BW55*[1]Figure!$D$8+CR55*[1]Figure!$E$8,0)</f>
        <v>4.9412365356694878E-8</v>
      </c>
      <c r="FY55" s="12">
        <f>IFERROR(BC55*[1]Figure!$C$8+BX55*[1]Figure!$D$8+CS55*[1]Figure!$E$8,0)</f>
        <v>6.0840987401965382E-4</v>
      </c>
      <c r="FZ55" s="12">
        <f>IFERROR(BD55*[1]Figure!$C$8+BY55*[1]Figure!$D$8+CT55*[1]Figure!$E$8,0)</f>
        <v>0.63568003922570004</v>
      </c>
      <c r="GA55" s="12">
        <f>IFERROR(BE55*[1]Figure!$C$8+BZ55*[1]Figure!$D$8+CU55*[1]Figure!$E$8,0)</f>
        <v>1.9761462002400119E-3</v>
      </c>
      <c r="GC55" s="12">
        <f>IFERROR(CW55*[1]Figure!$F$8+DR55*[1]Figure!$G$8+EM55*[1]Figure!$H$8,0)</f>
        <v>0.23983136200138144</v>
      </c>
      <c r="GD55" s="12">
        <f>IFERROR(CX55*[1]Figure!$F$8+DS55*[1]Figure!$G$8+EN55*[1]Figure!$H$8,0)</f>
        <v>2.6564217913734312</v>
      </c>
      <c r="GE55" s="12">
        <f>IFERROR(CY55*[1]Figure!$F$8+DT55*[1]Figure!$G$8+EO55*[1]Figure!$H$8,0)</f>
        <v>3.0372136199438311E-4</v>
      </c>
      <c r="GF55" s="12">
        <f>IFERROR(CZ55*[1]Figure!$F$8+DU55*[1]Figure!$G$8+EP55*[1]Figure!$H$8,0)</f>
        <v>4.6275129062480956E-2</v>
      </c>
      <c r="GG55" s="12">
        <f>IFERROR(DA55*[1]Figure!$F$8+DV55*[1]Figure!$G$8+EQ55*[1]Figure!$H$8,0)</f>
        <v>8.4771351371538371E-3</v>
      </c>
      <c r="GH55" s="12">
        <f>IFERROR(DB55*[1]Figure!$F$8+DW55*[1]Figure!$G$8+ER55*[1]Figure!$H$8,0)</f>
        <v>5.2927291209713499E-5</v>
      </c>
      <c r="GI55" s="12">
        <f>IFERROR(DC55*[1]Figure!$F$8+DX55*[1]Figure!$G$8+ES55*[1]Figure!$H$8,0)</f>
        <v>0.25797319551001546</v>
      </c>
      <c r="GJ55" s="12">
        <f>IFERROR(DD55*[1]Figure!$F$8+DY55*[1]Figure!$G$8+ET55*[1]Figure!$H$8,0)</f>
        <v>8.1070775686849436E-3</v>
      </c>
      <c r="GK55" s="12">
        <f>IFERROR(DE55*[1]Figure!$F$8+DZ55*[1]Figure!$G$8+EU55*[1]Figure!$H$8,0)</f>
        <v>0.18565439174100859</v>
      </c>
      <c r="GL55" s="12">
        <f>IFERROR(DF55*[1]Figure!$F$8+EA55*[1]Figure!$G$8+EV55*[1]Figure!$H$8,0)</f>
        <v>1.7180935291702133E-2</v>
      </c>
      <c r="GM55" s="12">
        <f>IFERROR(DG55*[1]Figure!$F$8+EB55*[1]Figure!$G$8+EW55*[1]Figure!$H$8,0)</f>
        <v>1.20044282432059E-3</v>
      </c>
      <c r="GN55" s="12">
        <f>IFERROR(DH55*[1]Figure!$F$8+EC55*[1]Figure!$G$8+EX55*[1]Figure!$H$8,0)</f>
        <v>1.1159760714928305E-2</v>
      </c>
      <c r="GO55" s="12">
        <f>IFERROR(DI55*[1]Figure!$F$8+ED55*[1]Figure!$G$8+EY55*[1]Figure!$H$8,0)</f>
        <v>3.6251761380720771E-6</v>
      </c>
      <c r="GP55" s="12">
        <f>IFERROR(DJ55*[1]Figure!$F$8+EE55*[1]Figure!$G$8+EZ55*[1]Figure!$H$8,0)</f>
        <v>5.1561706392506674E-4</v>
      </c>
      <c r="GQ55" s="12">
        <f>IFERROR(DK55*[1]Figure!$F$8+EF55*[1]Figure!$G$8+FA55*[1]Figure!$H$8,0)</f>
        <v>3.6178262373476078E-4</v>
      </c>
      <c r="GR55" s="12">
        <f>IFERROR(DL55*[1]Figure!$F$8+EG55*[1]Figure!$G$8+FB55*[1]Figure!$H$8,0)</f>
        <v>3.6726647260880847E-4</v>
      </c>
      <c r="GS55" s="12">
        <f>IFERROR(DM55*[1]Figure!$F$8+EH55*[1]Figure!$G$8+FC55*[1]Figure!$H$8,0)</f>
        <v>5.6207515408373183E-8</v>
      </c>
      <c r="GT55" s="12">
        <f>IFERROR(DN55*[1]Figure!$F$8+EI55*[1]Figure!$G$8+FD55*[1]Figure!$H$8,0)</f>
        <v>6.9207792668303622E-4</v>
      </c>
      <c r="GU55" s="12">
        <f>IFERROR(DO55*[1]Figure!$F$8+EJ55*[1]Figure!$G$8+FE55*[1]Figure!$H$8,0)</f>
        <v>0.72309826379790476</v>
      </c>
      <c r="GV55" s="12">
        <f>IFERROR(DP55*[1]Figure!$F$8+EK55*[1]Figure!$G$8+FF55*[1]Figure!$H$8,0)</f>
        <v>2.2479042886810342E-3</v>
      </c>
      <c r="GX55" s="12">
        <f>IFERROR(FH55*[1]Figure!$F$10+GC55*[1]Figure!$F$11,0)</f>
        <v>0.21253832060031161</v>
      </c>
      <c r="GY55" s="12">
        <f>IFERROR(FI55*[1]Figure!$F$10+GD55*[1]Figure!$F$11,0)</f>
        <v>2.3541184173458034</v>
      </c>
      <c r="GZ55" s="12">
        <f>IFERROR(FJ55*[1]Figure!$F$10+GE55*[1]Figure!$F$11,0)</f>
        <v>2.6915757668237596E-4</v>
      </c>
      <c r="HA55" s="12">
        <f>IFERROR(FK55*[1]Figure!$F$10+GF55*[1]Figure!$F$11,0)</f>
        <v>4.1008974532887502E-2</v>
      </c>
      <c r="HB55" s="12">
        <f>IFERROR(FL55*[1]Figure!$F$10+GG55*[1]Figure!$F$11,0)</f>
        <v>7.5124289438934632E-3</v>
      </c>
      <c r="HC55" s="12">
        <f>IFERROR(FM55*[1]Figure!$F$10+GH55*[1]Figure!$F$11,0)</f>
        <v>4.6904114181577926E-5</v>
      </c>
      <c r="HD55" s="12">
        <f>IFERROR(FN55*[1]Figure!$F$10+GI55*[1]Figure!$F$11,0)</f>
        <v>0.2286155958755666</v>
      </c>
      <c r="HE55" s="12">
        <f>IFERROR(FO55*[1]Figure!$F$10+GJ55*[1]Figure!$F$11,0)</f>
        <v>7.1844842853155729E-3</v>
      </c>
      <c r="HF55" s="12">
        <f>IFERROR(FP55*[1]Figure!$F$10+GK55*[1]Figure!$F$11,0)</f>
        <v>0.16452674205502382</v>
      </c>
      <c r="HG55" s="12">
        <f>IFERROR(FQ55*[1]Figure!$F$10+GL55*[1]Figure!$F$11,0)</f>
        <v>1.5225728206555249E-2</v>
      </c>
      <c r="HH55" s="12">
        <f>IFERROR(FR55*[1]Figure!$F$10+GM55*[1]Figure!$F$11,0)</f>
        <v>1.0638312676401491E-3</v>
      </c>
      <c r="HI55" s="12">
        <f>IFERROR(FS55*[1]Figure!$F$10+GN55*[1]Figure!$F$11,0)</f>
        <v>9.8897691313554401E-3</v>
      </c>
      <c r="HJ55" s="12">
        <f>IFERROR(FT55*[1]Figure!$F$10+GO55*[1]Figure!$F$11,0)</f>
        <v>3.2126275806319468E-6</v>
      </c>
      <c r="HK55" s="12">
        <f>IFERROR(FU55*[1]Figure!$F$10+GP55*[1]Figure!$F$11,0)</f>
        <v>4.5693934239870586E-4</v>
      </c>
      <c r="HL55" s="12">
        <f>IFERROR(FV55*[1]Figure!$F$10+GQ55*[1]Figure!$F$11,0)</f>
        <v>3.2061141057322434E-4</v>
      </c>
      <c r="HM55" s="12">
        <f>IFERROR(FW55*[1]Figure!$F$10+GR55*[1]Figure!$F$11,0)</f>
        <v>3.2547119213135626E-4</v>
      </c>
      <c r="HN55" s="12">
        <f>IFERROR(FX55*[1]Figure!$F$10+GS55*[1]Figure!$F$11,0)</f>
        <v>4.9811045687773574E-8</v>
      </c>
      <c r="HO55" s="12">
        <f>IFERROR(FY55*[1]Figure!$F$10+GT55*[1]Figure!$F$11,0)</f>
        <v>6.1331878797782444E-4</v>
      </c>
      <c r="HP55" s="12">
        <f>IFERROR(FZ55*[1]Figure!$F$10+GU55*[1]Figure!$F$11,0)</f>
        <v>0.64080898066918601</v>
      </c>
      <c r="HQ55" s="12">
        <f>IFERROR(GA55*[1]Figure!$F$10+GV55*[1]Figure!$F$11,0)</f>
        <v>1.992090602328119E-3</v>
      </c>
    </row>
    <row r="56" spans="1:225" x14ac:dyDescent="0.2">
      <c r="A56" s="1"/>
      <c r="B56" s="4"/>
      <c r="C56" s="1" t="s">
        <v>86</v>
      </c>
      <c r="D56" s="1" t="s">
        <v>88</v>
      </c>
      <c r="E56" s="2">
        <v>0.33</v>
      </c>
      <c r="F56" s="7"/>
      <c r="G56" s="1">
        <f>'[1]LIB Maf LCI'!AI$47*LCIA_TAU!$E56</f>
        <v>11.766746535853803</v>
      </c>
      <c r="H56" s="1">
        <f>'[1]LIB Maf LCI'!AJ$47*LCIA_TAU!$E56</f>
        <v>10.80410092672787</v>
      </c>
      <c r="I56" s="1">
        <f>'[1]LIB Maf LCI'!AK$47*LCIA_TAU!$E56</f>
        <v>13.462162781011836</v>
      </c>
      <c r="J56" s="1">
        <f>'[1]LIB Maf LCI'!AL$47*LCIA_TAU!$E56</f>
        <v>15.406756137910753</v>
      </c>
      <c r="K56" s="1">
        <f>'[1]LIB Maf LCI'!AM$47*LCIA_TAU!$E56</f>
        <v>11.727785897451009</v>
      </c>
      <c r="L56" s="1">
        <f>'[1]LIB Maf LCI'!AN$47*LCIA_TAU!$E56</f>
        <v>10.646376630120542</v>
      </c>
      <c r="M56" s="1" t="s">
        <v>55</v>
      </c>
      <c r="N56" s="1" t="str">
        <f>'[1]Unit factor_selected'!D$30</f>
        <v>polyvinylfluoride production | polyvinylfluoride | Cutoff</v>
      </c>
      <c r="O56" s="1">
        <v>1</v>
      </c>
      <c r="P56" s="1" t="s">
        <v>56</v>
      </c>
      <c r="Q56" s="1">
        <f>'[1]Unit factor_selected'!J32</f>
        <v>14.0334087386977</v>
      </c>
      <c r="R56" s="1">
        <f>'[1]Unit factor_selected'!K32</f>
        <v>165.31171902481299</v>
      </c>
      <c r="S56" s="1">
        <f>'[1]Unit factor_selected'!L32</f>
        <v>1.6401163087871401E-2</v>
      </c>
      <c r="T56" s="1">
        <f>'[1]Unit factor_selected'!M32</f>
        <v>2.9119107441399299</v>
      </c>
      <c r="U56" s="1">
        <f>'[1]Unit factor_selected'!N32</f>
        <v>0.51053200652812403</v>
      </c>
      <c r="V56" s="1">
        <f>'[1]Unit factor_selected'!O32</f>
        <v>3.2228434065090499E-3</v>
      </c>
      <c r="W56" s="1">
        <f>'[1]Unit factor_selected'!P32</f>
        <v>15.097328467696601</v>
      </c>
      <c r="X56" s="1">
        <f>'[1]Unit factor_selected'!Q32</f>
        <v>0.45190802930320301</v>
      </c>
      <c r="Y56" s="1">
        <f>'[1]Unit factor_selected'!R32</f>
        <v>10.7312028431461</v>
      </c>
      <c r="Z56" s="1">
        <f>'[1]Unit factor_selected'!S32</f>
        <v>1.1190273093474801</v>
      </c>
      <c r="AA56" s="1">
        <f>'[1]Unit factor_selected'!T32</f>
        <v>9.1195501535423107E-2</v>
      </c>
      <c r="AB56" s="1">
        <f>'[1]Unit factor_selected'!U32</f>
        <v>0.67233135702843705</v>
      </c>
      <c r="AC56" s="1">
        <f>'[1]Unit factor_selected'!V32</f>
        <v>2.3143436955739999E-4</v>
      </c>
      <c r="AD56" s="1">
        <f>'[1]Unit factor_selected'!W32</f>
        <v>3.2682521009697298E-2</v>
      </c>
      <c r="AE56" s="1">
        <f>'[1]Unit factor_selected'!X32</f>
        <v>1.6956463621844799E-2</v>
      </c>
      <c r="AF56" s="1">
        <f>'[1]Unit factor_selected'!Y32</f>
        <v>1.73812451698824E-2</v>
      </c>
      <c r="AG56" s="1">
        <f>'[1]Unit factor_selected'!Z32</f>
        <v>3.5232865568993001E-6</v>
      </c>
      <c r="AH56" s="1">
        <f>'[1]Unit factor_selected'!AA32</f>
        <v>4.0402145566710297E-2</v>
      </c>
      <c r="AI56" s="1">
        <f>'[1]Unit factor_selected'!AB32</f>
        <v>44.992452449538</v>
      </c>
      <c r="AJ56" s="1">
        <f>'[1]Unit factor_selected'!AC32</f>
        <v>0.138949708692514</v>
      </c>
      <c r="AK56" s="1"/>
      <c r="AL56" s="1">
        <f>IFERROR($G56/1000*Q56,0)</f>
        <v>0.16512756366229167</v>
      </c>
      <c r="AM56" s="1">
        <f>IFERROR($G56/1000*R56,0)</f>
        <v>1.9451810971712555</v>
      </c>
      <c r="AN56" s="1">
        <f t="shared" si="47"/>
        <v>1.929883289481841E-4</v>
      </c>
      <c r="AO56" s="1">
        <f t="shared" si="47"/>
        <v>3.4263715661323989E-2</v>
      </c>
      <c r="AP56" s="1">
        <f t="shared" si="47"/>
        <v>6.0073007192572954E-3</v>
      </c>
      <c r="AQ56" s="1">
        <f t="shared" si="47"/>
        <v>3.7922381489139636E-5</v>
      </c>
      <c r="AR56" s="1">
        <f t="shared" si="47"/>
        <v>0.177646437447916</v>
      </c>
      <c r="AS56" s="1">
        <f t="shared" si="47"/>
        <v>5.3174872383279833E-3</v>
      </c>
      <c r="AT56" s="1">
        <f t="shared" si="47"/>
        <v>0.12627134388013386</v>
      </c>
      <c r="AU56" s="1">
        <f t="shared" si="47"/>
        <v>1.3167310715790264E-2</v>
      </c>
      <c r="AV56" s="1">
        <f t="shared" si="47"/>
        <v>1.07307435177739E-3</v>
      </c>
      <c r="AW56" s="1">
        <f t="shared" si="40"/>
        <v>7.9111526662602478E-3</v>
      </c>
      <c r="AX56" s="1">
        <f t="shared" si="40"/>
        <v>2.7232295662670453E-6</v>
      </c>
      <c r="AY56" s="1">
        <f t="shared" si="40"/>
        <v>3.8456694087382485E-4</v>
      </c>
      <c r="AZ56" s="1">
        <f t="shared" si="40"/>
        <v>1.9952240958267332E-4</v>
      </c>
      <c r="BA56" s="1">
        <f t="shared" si="40"/>
        <v>2.0452070639153939E-4</v>
      </c>
      <c r="BB56" s="1">
        <f t="shared" si="40"/>
        <v>4.1457619888215114E-8</v>
      </c>
      <c r="BC56" s="1">
        <f t="shared" si="40"/>
        <v>4.7540180638814953E-4</v>
      </c>
      <c r="BD56" s="1">
        <f t="shared" si="40"/>
        <v>0.52941478400016828</v>
      </c>
      <c r="BE56" s="1">
        <f t="shared" si="40"/>
        <v>1.6349860034155343E-3</v>
      </c>
      <c r="BF56" s="1"/>
      <c r="BG56" s="1">
        <f>IFERROR($H56/1000*Q56,0)</f>
        <v>0.15161836435891482</v>
      </c>
      <c r="BH56" s="1">
        <f>IFERROR($H56/1000*R56,0)</f>
        <v>1.7860444967149594</v>
      </c>
      <c r="BI56" s="1">
        <f t="shared" si="48"/>
        <v>1.7719982131708634E-4</v>
      </c>
      <c r="BJ56" s="1">
        <f t="shared" si="48"/>
        <v>3.146057756931106E-2</v>
      </c>
      <c r="BK56" s="1">
        <f t="shared" si="48"/>
        <v>5.5158393248547436E-3</v>
      </c>
      <c r="BL56" s="1">
        <f t="shared" si="48"/>
        <v>3.4819925434963233E-5</v>
      </c>
      <c r="BM56" s="1">
        <f t="shared" si="48"/>
        <v>0.16311306048895591</v>
      </c>
      <c r="BN56" s="1">
        <f t="shared" si="48"/>
        <v>4.8824599581905014E-3</v>
      </c>
      <c r="BO56" s="1">
        <f t="shared" si="48"/>
        <v>0.11594099858253953</v>
      </c>
      <c r="BP56" s="1">
        <f t="shared" si="48"/>
        <v>1.2090083989954904E-2</v>
      </c>
      <c r="BQ56" s="1">
        <f t="shared" si="48"/>
        <v>9.8528540265227765E-4</v>
      </c>
      <c r="BR56" s="1">
        <f t="shared" si="41"/>
        <v>7.2639358375391431E-3</v>
      </c>
      <c r="BS56" s="1">
        <f t="shared" si="41"/>
        <v>2.5004402866117857E-6</v>
      </c>
      <c r="BT56" s="1">
        <f t="shared" si="41"/>
        <v>3.5310525552867367E-4</v>
      </c>
      <c r="BU56" s="1">
        <f t="shared" si="41"/>
        <v>1.8319934433080082E-4</v>
      </c>
      <c r="BV56" s="1">
        <f t="shared" si="41"/>
        <v>1.8778872704761077E-4</v>
      </c>
      <c r="BW56" s="1">
        <f t="shared" si="41"/>
        <v>3.8065943554523575E-8</v>
      </c>
      <c r="BX56" s="1">
        <f t="shared" si="41"/>
        <v>4.3650885835908905E-4</v>
      </c>
      <c r="BY56" s="1">
        <f t="shared" si="41"/>
        <v>0.48610299720581313</v>
      </c>
      <c r="BZ56" s="1">
        <f t="shared" si="41"/>
        <v>1.501226676453358E-3</v>
      </c>
      <c r="CA56" s="1"/>
      <c r="CB56" s="1">
        <f>IFERROR($I56/1000*Q56,0)</f>
        <v>0.18892003281282244</v>
      </c>
      <c r="CC56" s="1">
        <f>IFERROR($I56/1000*R56,0)</f>
        <v>2.2254532711209238</v>
      </c>
      <c r="CD56" s="1">
        <f t="shared" si="49"/>
        <v>2.2079512728684754E-4</v>
      </c>
      <c r="CE56" s="1">
        <f t="shared" si="49"/>
        <v>3.9200616441389044E-2</v>
      </c>
      <c r="CF56" s="1">
        <f t="shared" si="49"/>
        <v>6.8728649767982033E-3</v>
      </c>
      <c r="CG56" s="1">
        <f t="shared" si="49"/>
        <v>4.3386442556135531E-5</v>
      </c>
      <c r="CH56" s="1">
        <f t="shared" si="49"/>
        <v>0.20324269339053563</v>
      </c>
      <c r="CI56" s="1">
        <f t="shared" si="49"/>
        <v>6.0836594525259862E-3</v>
      </c>
      <c r="CJ56" s="1">
        <f t="shared" si="49"/>
        <v>0.14446519951048983</v>
      </c>
      <c r="CK56" s="1">
        <f t="shared" si="49"/>
        <v>1.5064527794833466E-2</v>
      </c>
      <c r="CL56" s="1">
        <f t="shared" si="49"/>
        <v>1.2276886865658808E-3</v>
      </c>
      <c r="CM56" s="1">
        <f t="shared" si="42"/>
        <v>9.0510341710954064E-3</v>
      </c>
      <c r="CN56" s="1">
        <f t="shared" si="42"/>
        <v>3.1156071561025689E-6</v>
      </c>
      <c r="CO56" s="1">
        <f t="shared" si="42"/>
        <v>4.3997741792638434E-4</v>
      </c>
      <c r="CP56" s="1">
        <f t="shared" si="42"/>
        <v>2.2827067346758021E-4</v>
      </c>
      <c r="CQ56" s="1">
        <f t="shared" si="42"/>
        <v>2.3398915181363259E-4</v>
      </c>
      <c r="CR56" s="1">
        <f t="shared" si="42"/>
        <v>4.7431057153129102E-8</v>
      </c>
      <c r="CS56" s="1">
        <f t="shared" si="42"/>
        <v>5.4390026032118978E-4</v>
      </c>
      <c r="CT56" s="1">
        <f t="shared" si="42"/>
        <v>0.6056957187926153</v>
      </c>
      <c r="CU56" s="1">
        <f t="shared" si="42"/>
        <v>1.8705635967927988E-3</v>
      </c>
      <c r="CW56" s="12">
        <f>IFERROR($J56/1000*Q56,0)</f>
        <v>0.21620930622074119</v>
      </c>
      <c r="CX56" s="12">
        <f>IFERROR($J56/1000*R56,0)</f>
        <v>2.5469173417541153</v>
      </c>
      <c r="CY56" s="12">
        <f t="shared" si="50"/>
        <v>2.5268872007293801E-4</v>
      </c>
      <c r="CZ56" s="12">
        <f t="shared" si="50"/>
        <v>4.486309873032613E-2</v>
      </c>
      <c r="DA56" s="12">
        <f t="shared" si="50"/>
        <v>7.8656421251770674E-3</v>
      </c>
      <c r="DB56" s="12">
        <f t="shared" si="50"/>
        <v>4.9653562434758503E-5</v>
      </c>
      <c r="DC56" s="12">
        <f t="shared" si="50"/>
        <v>0.23260085803573935</v>
      </c>
      <c r="DD56" s="12">
        <f t="shared" si="50"/>
        <v>6.9624368042382756E-3</v>
      </c>
      <c r="DE56" s="12">
        <f t="shared" si="50"/>
        <v>0.16533302527080651</v>
      </c>
      <c r="DF56" s="12">
        <f t="shared" si="50"/>
        <v>1.7240580866779043E-2</v>
      </c>
      <c r="DG56" s="12">
        <f t="shared" si="50"/>
        <v>1.4050268530307294E-3</v>
      </c>
      <c r="DH56" s="12">
        <f t="shared" si="43"/>
        <v>1.0358445261607738E-2</v>
      </c>
      <c r="DI56" s="12">
        <f t="shared" si="43"/>
        <v>3.5656528937019778E-6</v>
      </c>
      <c r="DJ56" s="12">
        <f t="shared" si="43"/>
        <v>5.0353163116855101E-4</v>
      </c>
      <c r="DK56" s="12">
        <f t="shared" si="43"/>
        <v>2.6124409998311775E-4</v>
      </c>
      <c r="DL56" s="12">
        <f t="shared" si="43"/>
        <v>2.6778860570561731E-4</v>
      </c>
      <c r="DM56" s="12">
        <f t="shared" si="43"/>
        <v>5.4282416786126735E-8</v>
      </c>
      <c r="DN56" s="12">
        <f t="shared" si="43"/>
        <v>6.224660041946776E-4</v>
      </c>
      <c r="DO56" s="12">
        <f t="shared" si="43"/>
        <v>0.69318774293657726</v>
      </c>
      <c r="DP56" s="12">
        <f t="shared" si="43"/>
        <v>2.1407642772593009E-3</v>
      </c>
      <c r="DR56" s="12">
        <f>IFERROR($K56/1000*Q56,0)</f>
        <v>0.16458081309886463</v>
      </c>
      <c r="DS56" s="12">
        <f>IFERROR($K56/1000*R56,0)</f>
        <v>1.9387404470625853</v>
      </c>
      <c r="DT56" s="12">
        <f t="shared" si="51"/>
        <v>1.9234932916373227E-4</v>
      </c>
      <c r="DU56" s="12">
        <f t="shared" si="51"/>
        <v>3.4150265759760344E-2</v>
      </c>
      <c r="DV56" s="12">
        <f t="shared" si="51"/>
        <v>5.9874100663578995E-3</v>
      </c>
      <c r="DW56" s="12">
        <f t="shared" si="51"/>
        <v>3.7796817452549805E-5</v>
      </c>
      <c r="DX56" s="12">
        <f t="shared" si="51"/>
        <v>0.17705823589263783</v>
      </c>
      <c r="DY56" s="12">
        <f t="shared" si="51"/>
        <v>5.299880613006981E-3</v>
      </c>
      <c r="DZ56" s="12">
        <f t="shared" si="51"/>
        <v>0.125853249366535</v>
      </c>
      <c r="EA56" s="12">
        <f t="shared" si="51"/>
        <v>1.3123712697427924E-2</v>
      </c>
      <c r="EB56" s="12">
        <f t="shared" si="51"/>
        <v>1.0695213168181068E-3</v>
      </c>
      <c r="EC56" s="12">
        <f t="shared" si="44"/>
        <v>7.8849582073722037E-3</v>
      </c>
      <c r="ED56" s="12">
        <f t="shared" si="44"/>
        <v>2.7142127354807407E-6</v>
      </c>
      <c r="EE56" s="12">
        <f t="shared" si="44"/>
        <v>3.8329360899067429E-4</v>
      </c>
      <c r="EF56" s="12">
        <f t="shared" si="44"/>
        <v>1.9886177493491248E-4</v>
      </c>
      <c r="EG56" s="12">
        <f t="shared" si="44"/>
        <v>2.0384352198348526E-4</v>
      </c>
      <c r="EH56" s="12">
        <f t="shared" si="44"/>
        <v>4.1320350394682335E-8</v>
      </c>
      <c r="EI56" s="12">
        <f t="shared" si="44"/>
        <v>4.738277130040278E-4</v>
      </c>
      <c r="EJ56" s="12">
        <f t="shared" si="44"/>
        <v>0.52766184932942684</v>
      </c>
      <c r="EK56" s="12">
        <f t="shared" si="44"/>
        <v>1.6295724340589914E-3</v>
      </c>
      <c r="EM56" s="12">
        <f>IFERROR($L56/1000*Q56,0)</f>
        <v>0.14940495483660057</v>
      </c>
      <c r="EN56" s="12">
        <f>IFERROR($L56/1000*R56,0)</f>
        <v>1.7599708221108223</v>
      </c>
      <c r="EO56" s="12">
        <f t="shared" si="52"/>
        <v>1.7461295940550975E-4</v>
      </c>
      <c r="EP56" s="12">
        <f t="shared" si="52"/>
        <v>3.1001298495408267E-2</v>
      </c>
      <c r="EQ56" s="12">
        <f t="shared" si="52"/>
        <v>5.4353160232295675E-3</v>
      </c>
      <c r="ER56" s="12">
        <f t="shared" si="52"/>
        <v>3.4311604725596025E-5</v>
      </c>
      <c r="ES56" s="12">
        <f t="shared" si="52"/>
        <v>0.16073184497573867</v>
      </c>
      <c r="ET56" s="12">
        <f t="shared" si="52"/>
        <v>4.8111830821374497E-3</v>
      </c>
      <c r="EU56" s="12">
        <f t="shared" si="52"/>
        <v>0.11424842716235376</v>
      </c>
      <c r="EV56" s="12">
        <f t="shared" si="52"/>
        <v>1.1913586194703682E-2</v>
      </c>
      <c r="EW56" s="12">
        <f t="shared" si="52"/>
        <v>9.7090165631885054E-4</v>
      </c>
      <c r="EX56" s="12">
        <f t="shared" si="45"/>
        <v>7.1578928471647827E-3</v>
      </c>
      <c r="EY56" s="12">
        <f t="shared" si="45"/>
        <v>2.463937463462584E-6</v>
      </c>
      <c r="EZ56" s="12">
        <f t="shared" si="45"/>
        <v>3.4795042789106489E-4</v>
      </c>
      <c r="FA56" s="12">
        <f t="shared" si="45"/>
        <v>1.8052489803309759E-4</v>
      </c>
      <c r="FB56" s="12">
        <f t="shared" si="45"/>
        <v>1.8504728237903151E-4</v>
      </c>
      <c r="FC56" s="12">
        <f t="shared" si="45"/>
        <v>3.7510235660590575E-8</v>
      </c>
      <c r="FD56" s="12">
        <f t="shared" si="45"/>
        <v>4.3013645836815275E-4</v>
      </c>
      <c r="FE56" s="12">
        <f t="shared" si="45"/>
        <v>0.47900659429057107</v>
      </c>
      <c r="FF56" s="12">
        <f t="shared" si="45"/>
        <v>1.4793109313860381E-3</v>
      </c>
      <c r="FH56" s="12">
        <f>IFERROR(AL56*[1]Figure!$C$8+BG56*[1]Figure!$D$8+CB56*[1]Figure!$E$8,0)</f>
        <v>0.15457086424797928</v>
      </c>
      <c r="FI56" s="12">
        <f>IFERROR(AM56*[1]Figure!$C$8+BH56*[1]Figure!$D$8+CC56*[1]Figure!$E$8,0)</f>
        <v>1.8208245591481089</v>
      </c>
      <c r="FJ56" s="12">
        <f>IFERROR(AN56*[1]Figure!$C$8+BI56*[1]Figure!$D$8+CD56*[1]Figure!$E$8,0)</f>
        <v>1.8065047490376172E-4</v>
      </c>
      <c r="FK56" s="12">
        <f>IFERROR(AO56*[1]Figure!$C$8+BJ56*[1]Figure!$D$8+CE56*[1]Figure!$E$8,0)</f>
        <v>3.2073216758343653E-2</v>
      </c>
      <c r="FL56" s="12">
        <f>IFERROR(AP56*[1]Figure!$C$8+BK56*[1]Figure!$D$8+CF56*[1]Figure!$E$8,0)</f>
        <v>5.623250554777917E-3</v>
      </c>
      <c r="FM56" s="12">
        <f>IFERROR(AQ56*[1]Figure!$C$8+BL56*[1]Figure!$D$8+CG56*[1]Figure!$E$8,0)</f>
        <v>3.5497981991097794E-5</v>
      </c>
      <c r="FN56" s="12">
        <f>IFERROR(AR56*[1]Figure!$C$8+BM56*[1]Figure!$D$8+CH56*[1]Figure!$E$8,0)</f>
        <v>0.16628939928561096</v>
      </c>
      <c r="FO56" s="12">
        <f>IFERROR(AS56*[1]Figure!$C$8+BN56*[1]Figure!$D$8+CI56*[1]Figure!$E$8,0)</f>
        <v>4.9775372434908123E-3</v>
      </c>
      <c r="FP56" s="12">
        <f>IFERROR(AT56*[1]Figure!$C$8+BO56*[1]Figure!$D$8+CJ56*[1]Figure!$E$8,0)</f>
        <v>0.11819874477905325</v>
      </c>
      <c r="FQ56" s="12">
        <f>IFERROR(AU56*[1]Figure!$C$8+BP56*[1]Figure!$D$8+CK56*[1]Figure!$E$8,0)</f>
        <v>1.232551702466712E-2</v>
      </c>
      <c r="FR56" s="12">
        <f>IFERROR(AV56*[1]Figure!$C$8+BQ56*[1]Figure!$D$8+CL56*[1]Figure!$E$8,0)</f>
        <v>1.004472095862747E-3</v>
      </c>
      <c r="FS56" s="12">
        <f>IFERROR(AW56*[1]Figure!$C$8+BR56*[1]Figure!$D$8+CM56*[1]Figure!$E$8,0)</f>
        <v>7.4053881599223095E-3</v>
      </c>
      <c r="FT56" s="12">
        <f>IFERROR(AX56*[1]Figure!$C$8+BS56*[1]Figure!$D$8+CN56*[1]Figure!$E$8,0)</f>
        <v>2.5491319454358938E-6</v>
      </c>
      <c r="FU56" s="12">
        <f>IFERROR(AY56*[1]Figure!$C$8+BT56*[1]Figure!$D$8+CO56*[1]Figure!$E$8,0)</f>
        <v>3.5998135679902207E-4</v>
      </c>
      <c r="FV56" s="12">
        <f>IFERROR(AZ56*[1]Figure!$C$8+BU56*[1]Figure!$D$8+CP56*[1]Figure!$E$8,0)</f>
        <v>1.8676682803305835E-4</v>
      </c>
      <c r="FW56" s="12">
        <f>IFERROR(BA56*[1]Figure!$C$8+BV56*[1]Figure!$D$8+CQ56*[1]Figure!$E$8,0)</f>
        <v>1.9144558087346477E-4</v>
      </c>
      <c r="FX56" s="12">
        <f>IFERROR(BB56*[1]Figure!$C$8+BW56*[1]Figure!$D$8+CR56*[1]Figure!$E$8,0)</f>
        <v>3.8807210581094399E-8</v>
      </c>
      <c r="FY56" s="12">
        <f>IFERROR(BC56*[1]Figure!$C$8+BX56*[1]Figure!$D$8+CS56*[1]Figure!$E$8,0)</f>
        <v>4.4500909750446062E-4</v>
      </c>
      <c r="FZ56" s="12">
        <f>IFERROR(BD56*[1]Figure!$C$8+BY56*[1]Figure!$D$8+CT56*[1]Figure!$E$8,0)</f>
        <v>0.49556899462236992</v>
      </c>
      <c r="GA56" s="12">
        <f>IFERROR(BE56*[1]Figure!$C$8+BZ56*[1]Figure!$D$8+CU56*[1]Figure!$E$8,0)</f>
        <v>1.5304604148229177E-3</v>
      </c>
      <c r="GC56" s="12">
        <f>IFERROR(CW56*[1]Figure!$F$8+DR56*[1]Figure!$G$8+EM56*[1]Figure!$H$8,0)</f>
        <v>0.17582732927653116</v>
      </c>
      <c r="GD56" s="12">
        <f>IFERROR(CX56*[1]Figure!$F$8+DS56*[1]Figure!$G$8+EN56*[1]Figure!$H$8,0)</f>
        <v>2.0712229363129455</v>
      </c>
      <c r="GE56" s="12">
        <f>IFERROR(CY56*[1]Figure!$F$8+DT56*[1]Figure!$G$8+EO56*[1]Figure!$H$8,0)</f>
        <v>2.0549338770537858E-4</v>
      </c>
      <c r="GF56" s="12">
        <f>IFERROR(CZ56*[1]Figure!$F$8+DU56*[1]Figure!$G$8+EP56*[1]Figure!$H$8,0)</f>
        <v>3.64839005808986E-2</v>
      </c>
      <c r="GG56" s="12">
        <f>IFERROR(DA56*[1]Figure!$F$8+DV56*[1]Figure!$G$8+EQ56*[1]Figure!$H$8,0)</f>
        <v>6.3965555973935712E-3</v>
      </c>
      <c r="GH56" s="12">
        <f>IFERROR(DB56*[1]Figure!$F$8+DW56*[1]Figure!$G$8+ER56*[1]Figure!$H$8,0)</f>
        <v>4.03796368647316E-5</v>
      </c>
      <c r="GI56" s="12">
        <f>IFERROR(DC56*[1]Figure!$F$8+DX56*[1]Figure!$G$8+ES56*[1]Figure!$H$8,0)</f>
        <v>0.1891573881380425</v>
      </c>
      <c r="GJ56" s="12">
        <f>IFERROR(DD56*[1]Figure!$F$8+DY56*[1]Figure!$G$8+ET56*[1]Figure!$H$8,0)</f>
        <v>5.6620442937641005E-3</v>
      </c>
      <c r="GK56" s="12">
        <f>IFERROR(DE56*[1]Figure!$F$8+DZ56*[1]Figure!$G$8+EU56*[1]Figure!$H$8,0)</f>
        <v>0.13445334422791105</v>
      </c>
      <c r="GL56" s="12">
        <f>IFERROR(DF56*[1]Figure!$F$8+EA56*[1]Figure!$G$8+EV56*[1]Figure!$H$8,0)</f>
        <v>1.4020512539302622E-2</v>
      </c>
      <c r="GM56" s="12">
        <f>IFERROR(DG56*[1]Figure!$F$8+EB56*[1]Figure!$G$8+EW56*[1]Figure!$H$8,0)</f>
        <v>1.1426063172229144E-3</v>
      </c>
      <c r="GN56" s="12">
        <f>IFERROR(DH56*[1]Figure!$F$8+EC56*[1]Figure!$G$8+EX56*[1]Figure!$H$8,0)</f>
        <v>8.4237713798783233E-3</v>
      </c>
      <c r="GO56" s="12">
        <f>IFERROR(DI56*[1]Figure!$F$8+ED56*[1]Figure!$G$8+EY56*[1]Figure!$H$8,0)</f>
        <v>2.8996865878967933E-6</v>
      </c>
      <c r="GP56" s="12">
        <f>IFERROR(DJ56*[1]Figure!$F$8+EE56*[1]Figure!$G$8+EZ56*[1]Figure!$H$8,0)</f>
        <v>4.0948571299808577E-4</v>
      </c>
      <c r="GQ56" s="12">
        <f>IFERROR(DK56*[1]Figure!$F$8+EF56*[1]Figure!$G$8+FA56*[1]Figure!$H$8,0)</f>
        <v>2.124508569598111E-4</v>
      </c>
      <c r="GR56" s="12">
        <f>IFERROR(DL56*[1]Figure!$F$8+EG56*[1]Figure!$G$8+FB56*[1]Figure!$H$8,0)</f>
        <v>2.1777302825176856E-4</v>
      </c>
      <c r="GS56" s="12">
        <f>IFERROR(DM56*[1]Figure!$F$8+EH56*[1]Figure!$G$8+FC56*[1]Figure!$H$8,0)</f>
        <v>4.4143947996557656E-8</v>
      </c>
      <c r="GT56" s="12">
        <f>IFERROR(DN56*[1]Figure!$F$8+EI56*[1]Figure!$G$8+FD56*[1]Figure!$H$8,0)</f>
        <v>5.0620640247207318E-4</v>
      </c>
      <c r="GU56" s="12">
        <f>IFERROR(DO56*[1]Figure!$F$8+EJ56*[1]Figure!$G$8+FE56*[1]Figure!$H$8,0)</f>
        <v>0.56371925731693051</v>
      </c>
      <c r="GV56" s="12">
        <f>IFERROR(DP56*[1]Figure!$F$8+EK56*[1]Figure!$G$8+FF56*[1]Figure!$H$8,0)</f>
        <v>1.7409281407008998E-3</v>
      </c>
      <c r="GX56" s="12">
        <f>IFERROR(FH56*[1]Figure!$F$10+GC56*[1]Figure!$F$11,0)</f>
        <v>0.15581800882178495</v>
      </c>
      <c r="GY56" s="12">
        <f>IFERROR(FI56*[1]Figure!$F$10+GD56*[1]Figure!$F$11,0)</f>
        <v>1.8355157590701754</v>
      </c>
      <c r="GZ56" s="12">
        <f>IFERROR(FJ56*[1]Figure!$F$10+GE56*[1]Figure!$F$11,0)</f>
        <v>1.821080410539399E-4</v>
      </c>
      <c r="HA56" s="12">
        <f>IFERROR(FK56*[1]Figure!$F$10+GF56*[1]Figure!$F$11,0)</f>
        <v>3.233199734056573E-2</v>
      </c>
      <c r="HB56" s="12">
        <f>IFERROR(FL56*[1]Figure!$F$10+GG56*[1]Figure!$F$11,0)</f>
        <v>5.6686213719151623E-3</v>
      </c>
      <c r="HC56" s="12">
        <f>IFERROR(FM56*[1]Figure!$F$10+GH56*[1]Figure!$F$11,0)</f>
        <v>3.5784395060188388E-5</v>
      </c>
      <c r="HD56" s="12">
        <f>IFERROR(FN56*[1]Figure!$F$10+GI56*[1]Figure!$F$11,0)</f>
        <v>0.1676310940675444</v>
      </c>
      <c r="HE56" s="12">
        <f>IFERROR(FO56*[1]Figure!$F$10+GJ56*[1]Figure!$F$11,0)</f>
        <v>5.0176981664068936E-3</v>
      </c>
      <c r="HF56" s="12">
        <f>IFERROR(FP56*[1]Figure!$F$10+GK56*[1]Figure!$F$11,0)</f>
        <v>0.11915242336459408</v>
      </c>
      <c r="HG56" s="12">
        <f>IFERROR(FQ56*[1]Figure!$F$10+GL56*[1]Figure!$F$11,0)</f>
        <v>1.24249646259434E-2</v>
      </c>
      <c r="HH56" s="12">
        <f>IFERROR(FR56*[1]Figure!$F$10+GM56*[1]Figure!$F$11,0)</f>
        <v>1.012576611095868E-3</v>
      </c>
      <c r="HI56" s="12">
        <f>IFERROR(FS56*[1]Figure!$F$10+GN56*[1]Figure!$F$11,0)</f>
        <v>7.4651380339073262E-3</v>
      </c>
      <c r="HJ56" s="12">
        <f>IFERROR(FT56*[1]Figure!$F$10+GO56*[1]Figure!$F$11,0)</f>
        <v>2.569699444292371E-6</v>
      </c>
      <c r="HK56" s="12">
        <f>IFERROR(FU56*[1]Figure!$F$10+GP56*[1]Figure!$F$11,0)</f>
        <v>3.6288584205235446E-4</v>
      </c>
      <c r="HL56" s="12">
        <f>IFERROR(FV56*[1]Figure!$F$10+GQ56*[1]Figure!$F$11,0)</f>
        <v>1.8827374356517726E-4</v>
      </c>
      <c r="HM56" s="12">
        <f>IFERROR(FW56*[1]Figure!$F$10+GR56*[1]Figure!$F$11,0)</f>
        <v>1.9299024660673241E-4</v>
      </c>
      <c r="HN56" s="12">
        <f>IFERROR(FX56*[1]Figure!$F$10+GS56*[1]Figure!$F$11,0)</f>
        <v>3.9120323937458243E-8</v>
      </c>
      <c r="HO56" s="12">
        <f>IFERROR(FY56*[1]Figure!$F$10+GT56*[1]Figure!$F$11,0)</f>
        <v>4.4859962333833618E-4</v>
      </c>
      <c r="HP56" s="12">
        <f>IFERROR(FZ56*[1]Figure!$F$10+GU56*[1]Figure!$F$11,0)</f>
        <v>0.49956745956980064</v>
      </c>
      <c r="HQ56" s="12">
        <f>IFERROR(GA56*[1]Figure!$F$10+GV56*[1]Figure!$F$11,0)</f>
        <v>1.5428088312664501E-3</v>
      </c>
    </row>
    <row r="57" spans="1:225" x14ac:dyDescent="0.2">
      <c r="A57" s="1"/>
      <c r="B57" s="4"/>
      <c r="C57" s="1" t="s">
        <v>86</v>
      </c>
      <c r="D57" s="1" t="s">
        <v>89</v>
      </c>
      <c r="E57" s="2">
        <v>0.15</v>
      </c>
      <c r="F57" s="7"/>
      <c r="G57" s="1">
        <f>'[1]LIB Maf LCI'!AI$47*LCIA_TAU!$E57</f>
        <v>5.3485211526608198</v>
      </c>
      <c r="H57" s="1">
        <f>'[1]LIB Maf LCI'!AJ$47*LCIA_TAU!$E57</f>
        <v>4.9109549666944856</v>
      </c>
      <c r="I57" s="1">
        <f>'[1]LIB Maf LCI'!AK$47*LCIA_TAU!$E57</f>
        <v>6.1191649004599249</v>
      </c>
      <c r="J57" s="1">
        <f>'[1]LIB Maf LCI'!AL$47*LCIA_TAU!$E57</f>
        <v>7.0030709717776141</v>
      </c>
      <c r="K57" s="1">
        <f>'[1]LIB Maf LCI'!AM$47*LCIA_TAU!$E57</f>
        <v>5.3308117715686398</v>
      </c>
      <c r="L57" s="1">
        <f>'[1]LIB Maf LCI'!AN$47*LCIA_TAU!$E57</f>
        <v>4.8392621046002464</v>
      </c>
      <c r="M57" s="1" t="s">
        <v>55</v>
      </c>
      <c r="N57" s="1" t="str">
        <f>'[1]Unit factor_selected'!D$30</f>
        <v>polyvinylfluoride production | polyvinylfluoride | Cutoff</v>
      </c>
      <c r="O57" s="1">
        <v>1</v>
      </c>
      <c r="P57" s="1" t="s">
        <v>56</v>
      </c>
      <c r="Q57" s="1">
        <f>'[1]Unit factor_selected'!J33</f>
        <v>14.0908418395637</v>
      </c>
      <c r="R57" s="1">
        <f>'[1]Unit factor_selected'!K33</f>
        <v>181.95925919835199</v>
      </c>
      <c r="S57" s="1">
        <f>'[1]Unit factor_selected'!L33</f>
        <v>1.63386890240938E-2</v>
      </c>
      <c r="T57" s="1">
        <f>'[1]Unit factor_selected'!M33</f>
        <v>2.96995524619255</v>
      </c>
      <c r="U57" s="1">
        <f>'[1]Unit factor_selected'!N33</f>
        <v>0.54685796995964897</v>
      </c>
      <c r="V57" s="1">
        <f>'[1]Unit factor_selected'!O33</f>
        <v>4.5601532948666302E-3</v>
      </c>
      <c r="W57" s="1">
        <f>'[1]Unit factor_selected'!P33</f>
        <v>15.126743112038801</v>
      </c>
      <c r="X57" s="1">
        <f>'[1]Unit factor_selected'!Q33</f>
        <v>0.52536642086060104</v>
      </c>
      <c r="Y57" s="1">
        <f>'[1]Unit factor_selected'!R33</f>
        <v>12.4923409730684</v>
      </c>
      <c r="Z57" s="1">
        <f>'[1]Unit factor_selected'!S33</f>
        <v>1.9773532431804399</v>
      </c>
      <c r="AA57" s="1">
        <f>'[1]Unit factor_selected'!T33</f>
        <v>8.1404341170890293E-2</v>
      </c>
      <c r="AB57" s="1">
        <f>'[1]Unit factor_selected'!U33</f>
        <v>0.72304137591949702</v>
      </c>
      <c r="AC57" s="1">
        <f>'[1]Unit factor_selected'!V33</f>
        <v>3.2683386801888101E-4</v>
      </c>
      <c r="AD57" s="1">
        <f>'[1]Unit factor_selected'!W33</f>
        <v>3.3010594205317399E-2</v>
      </c>
      <c r="AE57" s="1">
        <f>'[1]Unit factor_selected'!X33</f>
        <v>1.8067880457491199E-2</v>
      </c>
      <c r="AF57" s="1">
        <f>'[1]Unit factor_selected'!Y33</f>
        <v>1.8471640582122101E-2</v>
      </c>
      <c r="AG57" s="1">
        <f>'[1]Unit factor_selected'!Z33</f>
        <v>3.6691664971383699E-6</v>
      </c>
      <c r="AH57" s="1">
        <f>'[1]Unit factor_selected'!AA33</f>
        <v>3.5714661863430801E-2</v>
      </c>
      <c r="AI57" s="1">
        <f>'[1]Unit factor_selected'!AB33</f>
        <v>45.444130207984102</v>
      </c>
      <c r="AJ57" s="1">
        <f>'[1]Unit factor_selected'!AC33</f>
        <v>0.15759626118122499</v>
      </c>
      <c r="AK57" s="1"/>
      <c r="AL57" s="1">
        <f>IFERROR($G57/1000*Q57,0)</f>
        <v>7.5365165637704554E-2</v>
      </c>
      <c r="AM57" s="1">
        <f>IFERROR($G57/1000*R57,0)</f>
        <v>0.97321294674487846</v>
      </c>
      <c r="AN57" s="1">
        <f t="shared" si="47"/>
        <v>8.7387823852112855E-5</v>
      </c>
      <c r="AO57" s="1">
        <f t="shared" si="47"/>
        <v>1.5884868456716827E-2</v>
      </c>
      <c r="AP57" s="1">
        <f t="shared" si="47"/>
        <v>2.9248814198303379E-3</v>
      </c>
      <c r="AQ57" s="1">
        <f t="shared" si="47"/>
        <v>2.4390076356970106E-5</v>
      </c>
      <c r="AR57" s="1">
        <f t="shared" si="47"/>
        <v>8.0905705505605885E-2</v>
      </c>
      <c r="AS57" s="1">
        <f t="shared" si="47"/>
        <v>2.8099334148706315E-3</v>
      </c>
      <c r="AT57" s="1">
        <f t="shared" si="47"/>
        <v>6.6815549940707791E-2</v>
      </c>
      <c r="AU57" s="1">
        <f t="shared" si="47"/>
        <v>1.0575915647433057E-2</v>
      </c>
      <c r="AV57" s="1">
        <f t="shared" si="47"/>
        <v>4.353928406709248E-4</v>
      </c>
      <c r="AW57" s="1">
        <f t="shared" si="40"/>
        <v>3.8672020933544133E-3</v>
      </c>
      <c r="AX57" s="1">
        <f t="shared" si="40"/>
        <v>1.7480778565049398E-6</v>
      </c>
      <c r="AY57" s="1">
        <f t="shared" si="40"/>
        <v>1.7655786136904281E-4</v>
      </c>
      <c r="AZ57" s="1">
        <f t="shared" si="40"/>
        <v>9.6636440810638725E-5</v>
      </c>
      <c r="BA57" s="1">
        <f t="shared" si="40"/>
        <v>9.8795960377828077E-5</v>
      </c>
      <c r="BB57" s="1">
        <f t="shared" si="40"/>
        <v>1.9624614622578978E-8</v>
      </c>
      <c r="BC57" s="1">
        <f t="shared" si="40"/>
        <v>1.9102062443668833E-4</v>
      </c>
      <c r="BD57" s="1">
        <f t="shared" si="40"/>
        <v>0.24305889168167552</v>
      </c>
      <c r="BE57" s="1">
        <f t="shared" si="40"/>
        <v>8.4290693650804118E-4</v>
      </c>
      <c r="BF57" s="1"/>
      <c r="BG57" s="1">
        <f>IFERROR($H57/1000*Q57,0)</f>
        <v>6.9199489716911811E-2</v>
      </c>
      <c r="BH57" s="1">
        <f>IFERROR($H57/1000*R57,0)</f>
        <v>0.89359372769619594</v>
      </c>
      <c r="BI57" s="1">
        <f t="shared" si="48"/>
        <v>8.0238566012150113E-5</v>
      </c>
      <c r="BJ57" s="1">
        <f t="shared" si="48"/>
        <v>1.4585316467149646E-2</v>
      </c>
      <c r="BK57" s="1">
        <f t="shared" si="48"/>
        <v>2.6855948636498018E-3</v>
      </c>
      <c r="BL57" s="1">
        <f t="shared" si="48"/>
        <v>2.23947074723135E-5</v>
      </c>
      <c r="BM57" s="1">
        <f t="shared" si="48"/>
        <v>7.4286754215978537E-2</v>
      </c>
      <c r="BN57" s="1">
        <f t="shared" si="48"/>
        <v>2.5800508338598739E-3</v>
      </c>
      <c r="BO57" s="1">
        <f t="shared" si="48"/>
        <v>6.1349323947331273E-2</v>
      </c>
      <c r="BP57" s="1">
        <f t="shared" si="48"/>
        <v>9.7106927305064296E-3</v>
      </c>
      <c r="BQ57" s="1">
        <f t="shared" si="48"/>
        <v>3.9977305358367604E-4</v>
      </c>
      <c r="BR57" s="1">
        <f t="shared" si="41"/>
        <v>3.5508236361974682E-3</v>
      </c>
      <c r="BS57" s="1">
        <f t="shared" si="41"/>
        <v>1.6050664074312936E-6</v>
      </c>
      <c r="BT57" s="1">
        <f t="shared" si="41"/>
        <v>1.6211354156613967E-4</v>
      </c>
      <c r="BU57" s="1">
        <f t="shared" si="41"/>
        <v>8.8730547270358628E-5</v>
      </c>
      <c r="BV57" s="1">
        <f t="shared" si="41"/>
        <v>9.071339505976795E-5</v>
      </c>
      <c r="BW57" s="1">
        <f t="shared" si="41"/>
        <v>1.8019111432750684E-8</v>
      </c>
      <c r="BX57" s="1">
        <f t="shared" si="41"/>
        <v>1.7539309606202962E-4</v>
      </c>
      <c r="BY57" s="1">
        <f t="shared" si="41"/>
        <v>0.22317407695201041</v>
      </c>
      <c r="BZ57" s="1">
        <f t="shared" si="41"/>
        <v>7.7394814158041818E-4</v>
      </c>
      <c r="CA57" s="1"/>
      <c r="CB57" s="1">
        <f>IFERROR($I57/1000*Q57,0)</f>
        <v>8.6224184802590351E-2</v>
      </c>
      <c r="CC57" s="1">
        <f>IFERROR($I57/1000*R57,0)</f>
        <v>1.1134387122002454</v>
      </c>
      <c r="CD57" s="1">
        <f t="shared" si="49"/>
        <v>9.9979132395764612E-5</v>
      </c>
      <c r="CE57" s="1">
        <f t="shared" si="49"/>
        <v>1.8173645898438267E-2</v>
      </c>
      <c r="CF57" s="1">
        <f t="shared" si="49"/>
        <v>3.3463140953138523E-3</v>
      </c>
      <c r="CG57" s="1">
        <f t="shared" si="49"/>
        <v>2.7904329982664565E-5</v>
      </c>
      <c r="CH57" s="1">
        <f t="shared" si="49"/>
        <v>9.2563035509461766E-2</v>
      </c>
      <c r="CI57" s="1">
        <f t="shared" si="49"/>
        <v>3.2148037624104469E-3</v>
      </c>
      <c r="CJ57" s="1">
        <f t="shared" si="49"/>
        <v>7.644269440697754E-2</v>
      </c>
      <c r="CK57" s="1">
        <f t="shared" si="49"/>
        <v>1.2099750561480348E-2</v>
      </c>
      <c r="CL57" s="1">
        <f t="shared" si="49"/>
        <v>4.9812658723797666E-4</v>
      </c>
      <c r="CM57" s="1">
        <f t="shared" si="42"/>
        <v>4.4244094091068368E-3</v>
      </c>
      <c r="CN57" s="1">
        <f t="shared" si="42"/>
        <v>1.9999503334626884E-6</v>
      </c>
      <c r="CO57" s="1">
        <f t="shared" si="42"/>
        <v>2.0199726940450403E-4</v>
      </c>
      <c r="CP57" s="1">
        <f t="shared" si="42"/>
        <v>1.1056033992118596E-4</v>
      </c>
      <c r="CQ57" s="1">
        <f t="shared" si="42"/>
        <v>1.1303101470403271E-4</v>
      </c>
      <c r="CR57" s="1">
        <f t="shared" si="42"/>
        <v>2.2452234843232605E-8</v>
      </c>
      <c r="CS57" s="1">
        <f t="shared" si="42"/>
        <v>2.1854390530650042E-4</v>
      </c>
      <c r="CT57" s="1">
        <f t="shared" si="42"/>
        <v>0.27808012650062691</v>
      </c>
      <c r="CU57" s="1">
        <f t="shared" si="42"/>
        <v>9.6435750986386705E-4</v>
      </c>
      <c r="CW57" s="12">
        <f>IFERROR($J57/1000*Q57,0)</f>
        <v>9.8679165454558029E-2</v>
      </c>
      <c r="CX57" s="12">
        <f>IFERROR($J57/1000*R57,0)</f>
        <v>1.2742736061381377</v>
      </c>
      <c r="CY57" s="12">
        <f t="shared" si="50"/>
        <v>1.1442099882153281E-4</v>
      </c>
      <c r="CZ57" s="12">
        <f t="shared" si="50"/>
        <v>2.0798807372089684E-2</v>
      </c>
      <c r="DA57" s="12">
        <f t="shared" si="50"/>
        <v>3.8296851751096522E-3</v>
      </c>
      <c r="DB57" s="12">
        <f t="shared" si="50"/>
        <v>3.1935077166136543E-5</v>
      </c>
      <c r="DC57" s="12">
        <f t="shared" si="50"/>
        <v>0.10593365558545589</v>
      </c>
      <c r="DD57" s="12">
        <f t="shared" si="50"/>
        <v>3.6791783314755766E-3</v>
      </c>
      <c r="DE57" s="12">
        <f t="shared" si="50"/>
        <v>8.7484750438043421E-2</v>
      </c>
      <c r="DF57" s="12">
        <f t="shared" si="50"/>
        <v>1.384754509826726E-2</v>
      </c>
      <c r="DG57" s="12">
        <f t="shared" si="50"/>
        <v>5.7008037863054309E-4</v>
      </c>
      <c r="DH57" s="12">
        <f t="shared" si="43"/>
        <v>5.0635100710959757E-3</v>
      </c>
      <c r="DI57" s="12">
        <f t="shared" si="43"/>
        <v>2.2888407737168215E-6</v>
      </c>
      <c r="DJ57" s="12">
        <f t="shared" si="43"/>
        <v>2.3117553404038859E-4</v>
      </c>
      <c r="DK57" s="12">
        <f t="shared" si="43"/>
        <v>1.2653064915340467E-4</v>
      </c>
      <c r="DL57" s="12">
        <f t="shared" si="43"/>
        <v>1.2935820996176864E-4</v>
      </c>
      <c r="DM57" s="12">
        <f t="shared" si="43"/>
        <v>2.569543338672867E-8</v>
      </c>
      <c r="DN57" s="12">
        <f t="shared" si="43"/>
        <v>2.5011231176264525E-4</v>
      </c>
      <c r="DO57" s="12">
        <f t="shared" si="43"/>
        <v>0.31824846909721566</v>
      </c>
      <c r="DP57" s="12">
        <f t="shared" si="43"/>
        <v>1.1036578019389201E-3</v>
      </c>
      <c r="DR57" s="12">
        <f>IFERROR($K57/1000*Q57,0)</f>
        <v>7.5115625549658088E-2</v>
      </c>
      <c r="DS57" s="12">
        <f>IFERROR($K57/1000*R57,0)</f>
        <v>0.96999056088048408</v>
      </c>
      <c r="DT57" s="12">
        <f t="shared" si="51"/>
        <v>8.7098475781638559E-5</v>
      </c>
      <c r="DU57" s="12">
        <f t="shared" si="51"/>
        <v>1.5832272387435283E-2</v>
      </c>
      <c r="DV57" s="12">
        <f t="shared" si="51"/>
        <v>2.9151969036370264E-3</v>
      </c>
      <c r="DW57" s="12">
        <f t="shared" si="51"/>
        <v>2.4309318864432553E-5</v>
      </c>
      <c r="DX57" s="12">
        <f t="shared" si="51"/>
        <v>8.0637820247151284E-2</v>
      </c>
      <c r="DY57" s="12">
        <f t="shared" si="51"/>
        <v>2.8006295007105765E-3</v>
      </c>
      <c r="DZ57" s="12">
        <f t="shared" si="51"/>
        <v>6.659431831368226E-2</v>
      </c>
      <c r="EA57" s="12">
        <f t="shared" si="51"/>
        <v>1.0540897945295717E-2</v>
      </c>
      <c r="EB57" s="12">
        <f t="shared" si="51"/>
        <v>4.3395122017057168E-4</v>
      </c>
      <c r="EC57" s="12">
        <f t="shared" si="44"/>
        <v>3.854397478082841E-3</v>
      </c>
      <c r="ED57" s="12">
        <f t="shared" si="44"/>
        <v>1.7422898309823621E-6</v>
      </c>
      <c r="EE57" s="12">
        <f t="shared" si="44"/>
        <v>1.7597326417618153E-4</v>
      </c>
      <c r="EF57" s="12">
        <f t="shared" si="44"/>
        <v>9.6316469830089077E-5</v>
      </c>
      <c r="EG57" s="12">
        <f t="shared" si="44"/>
        <v>9.8468839055361506E-5</v>
      </c>
      <c r="EH57" s="12">
        <f t="shared" si="44"/>
        <v>1.9559635954790494E-8</v>
      </c>
      <c r="EI57" s="12">
        <f t="shared" si="44"/>
        <v>1.903881398791705E-4</v>
      </c>
      <c r="EJ57" s="12">
        <f t="shared" si="44"/>
        <v>0.24225410426141969</v>
      </c>
      <c r="EK57" s="12">
        <f t="shared" si="44"/>
        <v>8.4011600426008015E-4</v>
      </c>
      <c r="EM57" s="12">
        <f>IFERROR($L57/1000*Q57,0)</f>
        <v>6.8189276936116233E-2</v>
      </c>
      <c r="EN57" s="12">
        <f>IFERROR($L57/1000*R57,0)</f>
        <v>0.88054854761971857</v>
      </c>
      <c r="EO57" s="12">
        <f t="shared" si="52"/>
        <v>7.9067198633145109E-5</v>
      </c>
      <c r="EP57" s="12">
        <f t="shared" si="52"/>
        <v>1.4372391875258303E-2</v>
      </c>
      <c r="EQ57" s="12">
        <f t="shared" si="52"/>
        <v>2.6463890506243492E-3</v>
      </c>
      <c r="ER57" s="12">
        <f t="shared" si="52"/>
        <v>2.2067777031016035E-5</v>
      </c>
      <c r="ES57" s="12">
        <f t="shared" si="52"/>
        <v>7.3202274708112164E-2</v>
      </c>
      <c r="ET57" s="12">
        <f t="shared" si="52"/>
        <v>2.5423858115001712E-3</v>
      </c>
      <c r="EU57" s="12">
        <f t="shared" si="52"/>
        <v>6.0453712268714876E-2</v>
      </c>
      <c r="EV57" s="12">
        <f t="shared" si="52"/>
        <v>9.5689306171314985E-3</v>
      </c>
      <c r="EW57" s="12">
        <f t="shared" si="52"/>
        <v>3.9393694337823903E-4</v>
      </c>
      <c r="EX57" s="12">
        <f t="shared" si="45"/>
        <v>3.4989867305452432E-3</v>
      </c>
      <c r="EY57" s="12">
        <f t="shared" si="45"/>
        <v>1.5816347520036893E-6</v>
      </c>
      <c r="EZ57" s="12">
        <f t="shared" si="45"/>
        <v>1.5974691758812899E-4</v>
      </c>
      <c r="FA57" s="12">
        <f t="shared" si="45"/>
        <v>8.7435209208384522E-5</v>
      </c>
      <c r="FB57" s="12">
        <f t="shared" si="45"/>
        <v>8.9389110278859525E-5</v>
      </c>
      <c r="FC57" s="12">
        <f t="shared" si="45"/>
        <v>1.775605838507054E-8</v>
      </c>
      <c r="FD57" s="12">
        <f t="shared" si="45"/>
        <v>1.7283260973431229E-4</v>
      </c>
      <c r="FE57" s="12">
        <f t="shared" si="45"/>
        <v>0.21991605719201679</v>
      </c>
      <c r="FF57" s="12">
        <f t="shared" si="45"/>
        <v>7.6264961456098501E-4</v>
      </c>
      <c r="FH57" s="12">
        <f>IFERROR(AL57*[1]Figure!$C$8+BG57*[1]Figure!$D$8+CB57*[1]Figure!$E$8,0)</f>
        <v>7.054702757340027E-2</v>
      </c>
      <c r="FI57" s="12">
        <f>IFERROR(AM57*[1]Figure!$C$8+BH57*[1]Figure!$D$8+CC57*[1]Figure!$E$8,0)</f>
        <v>0.91099488746366419</v>
      </c>
      <c r="FJ57" s="12">
        <f>IFERROR(AN57*[1]Figure!$C$8+BI57*[1]Figure!$D$8+CD57*[1]Figure!$E$8,0)</f>
        <v>8.1801070384567408E-5</v>
      </c>
      <c r="FK57" s="12">
        <f>IFERROR(AO57*[1]Figure!$C$8+BJ57*[1]Figure!$D$8+CE57*[1]Figure!$E$8,0)</f>
        <v>1.4869339747794525E-2</v>
      </c>
      <c r="FL57" s="12">
        <f>IFERROR(AP57*[1]Figure!$C$8+BK57*[1]Figure!$D$8+CF57*[1]Figure!$E$8,0)</f>
        <v>2.7378920808802153E-3</v>
      </c>
      <c r="FM57" s="12">
        <f>IFERROR(AQ57*[1]Figure!$C$8+BL57*[1]Figure!$D$8+CG57*[1]Figure!$E$8,0)</f>
        <v>2.2830804851461546E-5</v>
      </c>
      <c r="FN57" s="12">
        <f>IFERROR(AR57*[1]Figure!$C$8+BM57*[1]Figure!$D$8+CH57*[1]Figure!$E$8,0)</f>
        <v>7.5733357564517698E-2</v>
      </c>
      <c r="FO57" s="12">
        <f>IFERROR(AS57*[1]Figure!$C$8+BN57*[1]Figure!$D$8+CI57*[1]Figure!$E$8,0)</f>
        <v>2.6302927675000455E-3</v>
      </c>
      <c r="FP57" s="12">
        <f>IFERROR(AT57*[1]Figure!$C$8+BO57*[1]Figure!$D$8+CJ57*[1]Figure!$E$8,0)</f>
        <v>6.2543993688787464E-2</v>
      </c>
      <c r="FQ57" s="12">
        <f>IFERROR(AU57*[1]Figure!$C$8+BP57*[1]Figure!$D$8+CK57*[1]Figure!$E$8,0)</f>
        <v>9.8997913224269235E-3</v>
      </c>
      <c r="FR57" s="12">
        <f>IFERROR(AV57*[1]Figure!$C$8+BQ57*[1]Figure!$D$8+CL57*[1]Figure!$E$8,0)</f>
        <v>4.0755792780618552E-4</v>
      </c>
      <c r="FS57" s="12">
        <f>IFERROR(AW57*[1]Figure!$C$8+BR57*[1]Figure!$D$8+CM57*[1]Figure!$E$8,0)</f>
        <v>3.6199696557861175E-3</v>
      </c>
      <c r="FT57" s="12">
        <f>IFERROR(AX57*[1]Figure!$C$8+BS57*[1]Figure!$D$8+CN57*[1]Figure!$E$8,0)</f>
        <v>1.6363222411815101E-6</v>
      </c>
      <c r="FU57" s="12">
        <f>IFERROR(AY57*[1]Figure!$C$8+BT57*[1]Figure!$D$8+CO57*[1]Figure!$E$8,0)</f>
        <v>1.6527041649691537E-4</v>
      </c>
      <c r="FV57" s="12">
        <f>IFERROR(AZ57*[1]Figure!$C$8+BU57*[1]Figure!$D$8+CP57*[1]Figure!$E$8,0)</f>
        <v>9.0458417981008197E-5</v>
      </c>
      <c r="FW57" s="12">
        <f>IFERROR(BA57*[1]Figure!$C$8+BV57*[1]Figure!$D$8+CQ57*[1]Figure!$E$8,0)</f>
        <v>9.2479878229422826E-5</v>
      </c>
      <c r="FX57" s="12">
        <f>IFERROR(BB57*[1]Figure!$C$8+BW57*[1]Figure!$D$8+CR57*[1]Figure!$E$8,0)</f>
        <v>1.8370001806296044E-8</v>
      </c>
      <c r="FY57" s="12">
        <f>IFERROR(BC57*[1]Figure!$C$8+BX57*[1]Figure!$D$8+CS57*[1]Figure!$E$8,0)</f>
        <v>1.7880856686502516E-4</v>
      </c>
      <c r="FZ57" s="12">
        <f>IFERROR(BD57*[1]Figure!$C$8+BY57*[1]Figure!$D$8+CT57*[1]Figure!$E$8,0)</f>
        <v>0.22751999797700617</v>
      </c>
      <c r="GA57" s="12">
        <f>IFERROR(BE57*[1]Figure!$C$8+BZ57*[1]Figure!$D$8+CU57*[1]Figure!$E$8,0)</f>
        <v>7.8901941485143518E-4</v>
      </c>
      <c r="GC57" s="12">
        <f>IFERROR(CW57*[1]Figure!$F$8+DR57*[1]Figure!$G$8+EM57*[1]Figure!$H$8,0)</f>
        <v>8.0248599934906156E-2</v>
      </c>
      <c r="GD57" s="12">
        <f>IFERROR(CX57*[1]Figure!$F$8+DS57*[1]Figure!$G$8+EN57*[1]Figure!$H$8,0)</f>
        <v>1.0362741958299184</v>
      </c>
      <c r="GE57" s="12">
        <f>IFERROR(CY57*[1]Figure!$F$8+DT57*[1]Figure!$G$8+EO57*[1]Figure!$H$8,0)</f>
        <v>9.3050289960244372E-5</v>
      </c>
      <c r="GF57" s="12">
        <f>IFERROR(CZ57*[1]Figure!$F$8+DU57*[1]Figure!$G$8+EP57*[1]Figure!$H$8,0)</f>
        <v>1.6914159784768495E-2</v>
      </c>
      <c r="GG57" s="12">
        <f>IFERROR(DA57*[1]Figure!$F$8+DV57*[1]Figure!$G$8+EQ57*[1]Figure!$H$8,0)</f>
        <v>3.1144048703527012E-3</v>
      </c>
      <c r="GH57" s="12">
        <f>IFERROR(DB57*[1]Figure!$F$8+DW57*[1]Figure!$G$8+ER57*[1]Figure!$H$8,0)</f>
        <v>2.5970479377187255E-5</v>
      </c>
      <c r="GI57" s="12">
        <f>IFERROR(DC57*[1]Figure!$F$8+DX57*[1]Figure!$G$8+ES57*[1]Figure!$H$8,0)</f>
        <v>8.6148149992554698E-2</v>
      </c>
      <c r="GJ57" s="12">
        <f>IFERROR(DD57*[1]Figure!$F$8+DY57*[1]Figure!$G$8+ET57*[1]Figure!$H$8,0)</f>
        <v>2.9920085830855737E-3</v>
      </c>
      <c r="GK57" s="12">
        <f>IFERROR(DE57*[1]Figure!$F$8+DZ57*[1]Figure!$G$8+EU57*[1]Figure!$H$8,0)</f>
        <v>7.114499505511751E-2</v>
      </c>
      <c r="GL57" s="12">
        <f>IFERROR(DF57*[1]Figure!$F$8+EA57*[1]Figure!$G$8+EV57*[1]Figure!$H$8,0)</f>
        <v>1.1261202925182333E-2</v>
      </c>
      <c r="GM57" s="12">
        <f>IFERROR(DG57*[1]Figure!$F$8+EB57*[1]Figure!$G$8+EW57*[1]Figure!$H$8,0)</f>
        <v>4.6360497704583248E-4</v>
      </c>
      <c r="GN57" s="12">
        <f>IFERROR(DH57*[1]Figure!$F$8+EC57*[1]Figure!$G$8+EX57*[1]Figure!$H$8,0)</f>
        <v>4.1177850672933537E-3</v>
      </c>
      <c r="GO57" s="12">
        <f>IFERROR(DI57*[1]Figure!$F$8+ED57*[1]Figure!$G$8+EY57*[1]Figure!$H$8,0)</f>
        <v>1.8613480030826325E-6</v>
      </c>
      <c r="GP57" s="12">
        <f>IFERROR(DJ57*[1]Figure!$F$8+EE57*[1]Figure!$G$8+EZ57*[1]Figure!$H$8,0)</f>
        <v>1.8799827562879457E-4</v>
      </c>
      <c r="GQ57" s="12">
        <f>IFERROR(DK57*[1]Figure!$F$8+EF57*[1]Figure!$G$8+FA57*[1]Figure!$H$8,0)</f>
        <v>1.028981892645965E-4</v>
      </c>
      <c r="GR57" s="12">
        <f>IFERROR(DL57*[1]Figure!$F$8+EG57*[1]Figure!$G$8+FB57*[1]Figure!$H$8,0)</f>
        <v>1.0519763915411255E-4</v>
      </c>
      <c r="GS57" s="12">
        <f>IFERROR(DM57*[1]Figure!$F$8+EH57*[1]Figure!$G$8+FC57*[1]Figure!$H$8,0)</f>
        <v>2.0896230166794285E-8</v>
      </c>
      <c r="GT57" s="12">
        <f>IFERROR(DN57*[1]Figure!$F$8+EI57*[1]Figure!$G$8+FD57*[1]Figure!$H$8,0)</f>
        <v>2.0339818190576265E-4</v>
      </c>
      <c r="GU57" s="12">
        <f>IFERROR(DO57*[1]Figure!$F$8+EJ57*[1]Figure!$G$8+FE57*[1]Figure!$H$8,0)</f>
        <v>0.25880837113726474</v>
      </c>
      <c r="GV57" s="12">
        <f>IFERROR(DP57*[1]Figure!$F$8+EK57*[1]Figure!$G$8+FF57*[1]Figure!$H$8,0)</f>
        <v>8.9752475109469373E-4</v>
      </c>
      <c r="GX57" s="12">
        <f>IFERROR(FH57*[1]Figure!$F$10+GC57*[1]Figure!$F$11,0)</f>
        <v>7.1116231498501797E-2</v>
      </c>
      <c r="GY57" s="12">
        <f>IFERROR(FI57*[1]Figure!$F$10+GD57*[1]Figure!$F$11,0)</f>
        <v>0.91834518815708777</v>
      </c>
      <c r="GZ57" s="12">
        <f>IFERROR(FJ57*[1]Figure!$F$10+GE57*[1]Figure!$F$11,0)</f>
        <v>8.2461076793653287E-5</v>
      </c>
      <c r="HA57" s="12">
        <f>IFERROR(FK57*[1]Figure!$F$10+GF57*[1]Figure!$F$11,0)</f>
        <v>1.4989312010825831E-2</v>
      </c>
      <c r="HB57" s="12">
        <f>IFERROR(FL57*[1]Figure!$F$10+GG57*[1]Figure!$F$11,0)</f>
        <v>2.7599825781349716E-3</v>
      </c>
      <c r="HC57" s="12">
        <f>IFERROR(FM57*[1]Figure!$F$10+GH57*[1]Figure!$F$11,0)</f>
        <v>2.301501365772426E-5</v>
      </c>
      <c r="HD57" s="12">
        <f>IFERROR(FN57*[1]Figure!$F$10+GI57*[1]Figure!$F$11,0)</f>
        <v>7.6344407042711379E-2</v>
      </c>
      <c r="HE57" s="12">
        <f>IFERROR(FO57*[1]Figure!$F$10+GJ57*[1]Figure!$F$11,0)</f>
        <v>2.651515106965297E-3</v>
      </c>
      <c r="HF57" s="12">
        <f>IFERROR(FP57*[1]Figure!$F$10+GK57*[1]Figure!$F$11,0)</f>
        <v>6.3048625675757336E-2</v>
      </c>
      <c r="HG57" s="12">
        <f>IFERROR(FQ57*[1]Figure!$F$10+GL57*[1]Figure!$F$11,0)</f>
        <v>9.9796671197813699E-3</v>
      </c>
      <c r="HH57" s="12">
        <f>IFERROR(FR57*[1]Figure!$F$10+GM57*[1]Figure!$F$11,0)</f>
        <v>4.1084628140793236E-4</v>
      </c>
      <c r="HI57" s="12">
        <f>IFERROR(FS57*[1]Figure!$F$10+GN57*[1]Figure!$F$11,0)</f>
        <v>3.6491771363518729E-3</v>
      </c>
      <c r="HJ57" s="12">
        <f>IFERROR(FT57*[1]Figure!$F$10+GO57*[1]Figure!$F$11,0)</f>
        <v>1.6495247966179154E-6</v>
      </c>
      <c r="HK57" s="12">
        <f>IFERROR(FU57*[1]Figure!$F$10+GP57*[1]Figure!$F$11,0)</f>
        <v>1.6660388968507103E-4</v>
      </c>
      <c r="HL57" s="12">
        <f>IFERROR(FV57*[1]Figure!$F$10+GQ57*[1]Figure!$F$11,0)</f>
        <v>9.1188275614197529E-5</v>
      </c>
      <c r="HM57" s="12">
        <f>IFERROR(FW57*[1]Figure!$F$10+GR57*[1]Figure!$F$11,0)</f>
        <v>9.3226045878036076E-5</v>
      </c>
      <c r="HN57" s="12">
        <f>IFERROR(FX57*[1]Figure!$F$10+GS57*[1]Figure!$F$11,0)</f>
        <v>1.8518218924606048E-8</v>
      </c>
      <c r="HO57" s="12">
        <f>IFERROR(FY57*[1]Figure!$F$10+GT57*[1]Figure!$F$11,0)</f>
        <v>1.8025127170465084E-4</v>
      </c>
      <c r="HP57" s="12">
        <f>IFERROR(FZ57*[1]Figure!$F$10+GU57*[1]Figure!$F$11,0)</f>
        <v>0.22935572770711932</v>
      </c>
      <c r="HQ57" s="12">
        <f>IFERROR(GA57*[1]Figure!$F$10+GV57*[1]Figure!$F$11,0)</f>
        <v>7.9538556468599004E-4</v>
      </c>
    </row>
    <row r="58" spans="1:225" x14ac:dyDescent="0.2">
      <c r="A58" s="1"/>
      <c r="B58" s="4"/>
      <c r="C58" s="1" t="s">
        <v>86</v>
      </c>
      <c r="D58" s="1" t="s">
        <v>85</v>
      </c>
      <c r="E58" s="2">
        <v>0.1</v>
      </c>
      <c r="F58" s="7"/>
      <c r="G58" s="1">
        <f>'[1]LIB Maf LCI'!AI$47*LCIA_TAU!$E58</f>
        <v>3.5656807684405467</v>
      </c>
      <c r="H58" s="1">
        <f>'[1]LIB Maf LCI'!AJ$47*LCIA_TAU!$E58</f>
        <v>3.273969977796324</v>
      </c>
      <c r="I58" s="1">
        <f>'[1]LIB Maf LCI'!AK$47*LCIA_TAU!$E58</f>
        <v>4.0794432669732839</v>
      </c>
      <c r="J58" s="1">
        <f>'[1]LIB Maf LCI'!AL$47*LCIA_TAU!$E58</f>
        <v>4.6687139811850766</v>
      </c>
      <c r="K58" s="1">
        <f>'[1]LIB Maf LCI'!AM$47*LCIA_TAU!$E58</f>
        <v>3.5538745143790935</v>
      </c>
      <c r="L58" s="1">
        <f>'[1]LIB Maf LCI'!AN$47*LCIA_TAU!$E58</f>
        <v>3.2261747364001643</v>
      </c>
      <c r="M58" s="1" t="s">
        <v>55</v>
      </c>
      <c r="N58" s="1" t="str">
        <f>'[1]Unit factor_selected'!D$30</f>
        <v>polyvinylfluoride production | polyvinylfluoride | Cutoff</v>
      </c>
      <c r="O58" s="1">
        <v>1</v>
      </c>
      <c r="P58" s="1" t="s">
        <v>56</v>
      </c>
      <c r="Q58" s="1">
        <f>'[1]Unit factor_selected'!J34</f>
        <v>13.0848514000963</v>
      </c>
      <c r="R58" s="1">
        <f>'[1]Unit factor_selected'!K34</f>
        <v>181.49488449002499</v>
      </c>
      <c r="S58" s="1">
        <f>'[1]Unit factor_selected'!L34</f>
        <v>1.32968786890767E-2</v>
      </c>
      <c r="T58" s="1">
        <f>'[1]Unit factor_selected'!M34</f>
        <v>2.8203355801624599</v>
      </c>
      <c r="U58" s="1">
        <f>'[1]Unit factor_selected'!N34</f>
        <v>0.52663290196575296</v>
      </c>
      <c r="V58" s="1">
        <f>'[1]Unit factor_selected'!O34</f>
        <v>4.0487324940760598E-3</v>
      </c>
      <c r="W58" s="1">
        <f>'[1]Unit factor_selected'!P34</f>
        <v>14.108887307331001</v>
      </c>
      <c r="X58" s="1">
        <f>'[1]Unit factor_selected'!Q34</f>
        <v>0.47534853325297999</v>
      </c>
      <c r="Y58" s="1">
        <f>'[1]Unit factor_selected'!R34</f>
        <v>11.5275751097493</v>
      </c>
      <c r="Z58" s="1">
        <f>'[1]Unit factor_selected'!S34</f>
        <v>1.9539484284575199</v>
      </c>
      <c r="AA58" s="1">
        <f>'[1]Unit factor_selected'!T34</f>
        <v>9.7192618872820602E-2</v>
      </c>
      <c r="AB58" s="1">
        <f>'[1]Unit factor_selected'!U34</f>
        <v>0.69857657311403598</v>
      </c>
      <c r="AC58" s="1">
        <f>'[1]Unit factor_selected'!V34</f>
        <v>2.8690625917275001E-4</v>
      </c>
      <c r="AD58" s="1">
        <f>'[1]Unit factor_selected'!W34</f>
        <v>3.2670363673345901E-2</v>
      </c>
      <c r="AE58" s="1">
        <f>'[1]Unit factor_selected'!X34</f>
        <v>1.1098384447597E-2</v>
      </c>
      <c r="AF58" s="1">
        <f>'[1]Unit factor_selected'!Y34</f>
        <v>1.14246460188289E-2</v>
      </c>
      <c r="AG58" s="1">
        <f>'[1]Unit factor_selected'!Z34</f>
        <v>3.4257812082862301E-6</v>
      </c>
      <c r="AH58" s="1">
        <f>'[1]Unit factor_selected'!AA34</f>
        <v>2.9452265855134E-2</v>
      </c>
      <c r="AI58" s="1">
        <f>'[1]Unit factor_selected'!AB34</f>
        <v>44.014462681283803</v>
      </c>
      <c r="AJ58" s="1">
        <f>'[1]Unit factor_selected'!AC34</f>
        <v>0.160237202195016</v>
      </c>
      <c r="AK58" s="1"/>
      <c r="AL58" s="1">
        <f>IFERROR($G58/1000*Q58,0)</f>
        <v>4.6656402995225735E-2</v>
      </c>
      <c r="AM58" s="1">
        <f>IFERROR($G58/1000*R58,0)</f>
        <v>0.64715281919642054</v>
      </c>
      <c r="AN58" s="1">
        <f t="shared" si="47"/>
        <v>4.741242462192774E-5</v>
      </c>
      <c r="AO58" s="1">
        <f t="shared" si="47"/>
        <v>1.0056416338733895E-2</v>
      </c>
      <c r="AP58" s="1">
        <f t="shared" si="47"/>
        <v>1.8778048105673212E-3</v>
      </c>
      <c r="AQ58" s="1">
        <f t="shared" si="47"/>
        <v>1.4436487590687336E-5</v>
      </c>
      <c r="AR58" s="1">
        <f t="shared" si="47"/>
        <v>5.0307788135845077E-2</v>
      </c>
      <c r="AS58" s="1">
        <f t="shared" si="47"/>
        <v>1.6949411233265724E-3</v>
      </c>
      <c r="AT58" s="1">
        <f t="shared" si="47"/>
        <v>4.1103652875587003E-2</v>
      </c>
      <c r="AU58" s="1">
        <f t="shared" si="47"/>
        <v>6.9671563338756081E-3</v>
      </c>
      <c r="AV58" s="1">
        <f t="shared" si="47"/>
        <v>3.4655785194918817E-4</v>
      </c>
      <c r="AW58" s="1">
        <f t="shared" si="40"/>
        <v>2.4909010520358195E-3</v>
      </c>
      <c r="AX58" s="1">
        <f t="shared" si="40"/>
        <v>1.0230161306774939E-6</v>
      </c>
      <c r="AY58" s="1">
        <f t="shared" si="40"/>
        <v>1.1649208744800814E-4</v>
      </c>
      <c r="AZ58" s="1">
        <f t="shared" si="40"/>
        <v>3.9573295985556284E-5</v>
      </c>
      <c r="BA58" s="1">
        <f t="shared" si="40"/>
        <v>4.0736640595579069E-5</v>
      </c>
      <c r="BB58" s="1">
        <f t="shared" si="40"/>
        <v>1.221524217127123E-8</v>
      </c>
      <c r="BC58" s="1">
        <f t="shared" si="40"/>
        <v>1.0501737794664948E-4</v>
      </c>
      <c r="BD58" s="1">
        <f t="shared" si="40"/>
        <v>0.15694152311589779</v>
      </c>
      <c r="BE58" s="1">
        <f t="shared" si="40"/>
        <v>5.7135471025548793E-4</v>
      </c>
      <c r="BF58" s="1"/>
      <c r="BG58" s="1">
        <f>IFERROR($H58/1000*Q58,0)</f>
        <v>4.2839410647841483E-2</v>
      </c>
      <c r="BH58" s="1">
        <f>IFERROR($H58/1000*R58,0)</f>
        <v>0.59420880294395351</v>
      </c>
      <c r="BI58" s="1">
        <f t="shared" si="48"/>
        <v>4.3533581626436858E-5</v>
      </c>
      <c r="BJ58" s="1">
        <f t="shared" si="48"/>
        <v>9.2336940167626717E-3</v>
      </c>
      <c r="BK58" s="1">
        <f t="shared" si="48"/>
        <v>1.7241803103556299E-3</v>
      </c>
      <c r="BL58" s="1">
        <f t="shared" si="48"/>
        <v>1.3255428633733454E-5</v>
      </c>
      <c r="BM58" s="1">
        <f t="shared" si="48"/>
        <v>4.6192073464313317E-2</v>
      </c>
      <c r="BN58" s="1">
        <f t="shared" si="48"/>
        <v>1.5562768268597741E-3</v>
      </c>
      <c r="BO58" s="1">
        <f t="shared" si="48"/>
        <v>3.7740934826111378E-2</v>
      </c>
      <c r="BP58" s="1">
        <f t="shared" si="48"/>
        <v>6.3971684929322288E-3</v>
      </c>
      <c r="BQ58" s="1">
        <f t="shared" si="48"/>
        <v>3.1820571625301508E-4</v>
      </c>
      <c r="BR58" s="1">
        <f t="shared" si="41"/>
        <v>2.2871187275671926E-3</v>
      </c>
      <c r="BS58" s="1">
        <f t="shared" si="41"/>
        <v>9.3932247897343479E-7</v>
      </c>
      <c r="BT58" s="1">
        <f t="shared" si="41"/>
        <v>1.0696178983022212E-4</v>
      </c>
      <c r="BU58" s="1">
        <f t="shared" si="41"/>
        <v>3.6335777483474218E-5</v>
      </c>
      <c r="BV58" s="1">
        <f t="shared" si="41"/>
        <v>3.7403948072596118E-5</v>
      </c>
      <c r="BW58" s="1">
        <f t="shared" si="41"/>
        <v>1.1215904826427933E-8</v>
      </c>
      <c r="BX58" s="1">
        <f t="shared" si="41"/>
        <v>9.6425834187784495E-5</v>
      </c>
      <c r="BY58" s="1">
        <f t="shared" si="41"/>
        <v>0.14410202940735986</v>
      </c>
      <c r="BZ58" s="1">
        <f t="shared" si="41"/>
        <v>5.2461178931256162E-4</v>
      </c>
      <c r="CA58" s="1"/>
      <c r="CB58" s="1">
        <f>IFERROR($I58/1000*Q58,0)</f>
        <v>5.3378908943468799E-2</v>
      </c>
      <c r="CC58" s="1">
        <f>IFERROR($I58/1000*R58,0)</f>
        <v>0.74039808452292633</v>
      </c>
      <c r="CD58" s="1">
        <f t="shared" si="49"/>
        <v>5.4243862239914493E-5</v>
      </c>
      <c r="CE58" s="1">
        <f t="shared" si="49"/>
        <v>1.1505398993098938E-2</v>
      </c>
      <c r="CF58" s="1">
        <f t="shared" si="49"/>
        <v>2.1483690460907924E-3</v>
      </c>
      <c r="CG58" s="1">
        <f t="shared" si="49"/>
        <v>1.6516574512734535E-5</v>
      </c>
      <c r="CH58" s="1">
        <f t="shared" si="49"/>
        <v>5.755640533037628E-2</v>
      </c>
      <c r="CI58" s="1">
        <f t="shared" si="49"/>
        <v>1.9391573734444955E-3</v>
      </c>
      <c r="CJ58" s="1">
        <f t="shared" si="49"/>
        <v>4.70260886659956E-2</v>
      </c>
      <c r="CK58" s="1">
        <f t="shared" si="49"/>
        <v>7.9710217604840594E-3</v>
      </c>
      <c r="CL58" s="1">
        <f t="shared" si="49"/>
        <v>3.9649177466022855E-4</v>
      </c>
      <c r="CM58" s="1">
        <f t="shared" si="42"/>
        <v>2.8498034976553242E-3</v>
      </c>
      <c r="CN58" s="1">
        <f t="shared" si="42"/>
        <v>1.170417807234767E-6</v>
      </c>
      <c r="CO58" s="1">
        <f t="shared" si="42"/>
        <v>1.3327689511679949E-4</v>
      </c>
      <c r="CP58" s="1">
        <f t="shared" si="42"/>
        <v>4.5275229709030595E-5</v>
      </c>
      <c r="CQ58" s="1">
        <f t="shared" si="42"/>
        <v>4.6606195279064695E-5</v>
      </c>
      <c r="CR58" s="1">
        <f t="shared" si="42"/>
        <v>1.3975280084266864E-8</v>
      </c>
      <c r="CS58" s="1">
        <f t="shared" si="42"/>
        <v>1.2014884763983354E-4</v>
      </c>
      <c r="CT58" s="1">
        <f t="shared" si="42"/>
        <v>0.17955450343461007</v>
      </c>
      <c r="CU58" s="1">
        <f t="shared" si="42"/>
        <v>6.5367857561309472E-4</v>
      </c>
      <c r="CW58" s="12">
        <f>IFERROR($J58/1000*Q58,0)</f>
        <v>6.1089428673358717E-2</v>
      </c>
      <c r="CX58" s="12">
        <f>IFERROR($J58/1000*R58,0)</f>
        <v>0.84734770473215015</v>
      </c>
      <c r="CY58" s="12">
        <f t="shared" si="50"/>
        <v>6.2079323441814279E-5</v>
      </c>
      <c r="CZ58" s="12">
        <f t="shared" si="50"/>
        <v>1.3167340154738201E-2</v>
      </c>
      <c r="DA58" s="12">
        <f t="shared" si="50"/>
        <v>2.4586983923595806E-3</v>
      </c>
      <c r="DB58" s="12">
        <f t="shared" si="50"/>
        <v>1.8902374001171226E-5</v>
      </c>
      <c r="DC58" s="12">
        <f t="shared" si="50"/>
        <v>6.5870359430700909E-2</v>
      </c>
      <c r="DD58" s="12">
        <f t="shared" si="50"/>
        <v>2.219266343134007E-3</v>
      </c>
      <c r="DE58" s="12">
        <f t="shared" si="50"/>
        <v>5.3818951084047648E-2</v>
      </c>
      <c r="DF58" s="12">
        <f t="shared" si="50"/>
        <v>9.1224263464542311E-3</v>
      </c>
      <c r="DG58" s="12">
        <f t="shared" si="50"/>
        <v>4.5376453859953005E-4</v>
      </c>
      <c r="DH58" s="12">
        <f t="shared" si="43"/>
        <v>3.2614542138258585E-3</v>
      </c>
      <c r="DI58" s="12">
        <f t="shared" si="43"/>
        <v>1.3394832634893271E-6</v>
      </c>
      <c r="DJ58" s="12">
        <f t="shared" si="43"/>
        <v>1.5252858365215105E-4</v>
      </c>
      <c r="DK58" s="12">
        <f t="shared" si="43"/>
        <v>5.1815182639063125E-5</v>
      </c>
      <c r="DL58" s="12">
        <f t="shared" si="43"/>
        <v>5.3338404598196909E-5</v>
      </c>
      <c r="DM58" s="12">
        <f t="shared" si="43"/>
        <v>1.5993992623607028E-8</v>
      </c>
      <c r="DN58" s="12">
        <f t="shared" si="43"/>
        <v>1.3750420537544394E-4</v>
      </c>
      <c r="DO58" s="12">
        <f t="shared" si="43"/>
        <v>0.20549093729445847</v>
      </c>
      <c r="DP58" s="12">
        <f t="shared" si="43"/>
        <v>7.4810166619385121E-4</v>
      </c>
      <c r="DR58" s="12">
        <f>IFERROR($K58/1000*Q58,0)</f>
        <v>4.6501919915239838E-2</v>
      </c>
      <c r="DS58" s="12">
        <f>IFERROR($K58/1000*R58,0)</f>
        <v>0.64501004447927723</v>
      </c>
      <c r="DT58" s="12">
        <f t="shared" si="51"/>
        <v>4.7255438293900171E-5</v>
      </c>
      <c r="DU58" s="12">
        <f t="shared" si="51"/>
        <v>1.0023118740335941E-2</v>
      </c>
      <c r="DV58" s="12">
        <f t="shared" si="51"/>
        <v>1.871587248729593E-3</v>
      </c>
      <c r="DW58" s="12">
        <f t="shared" si="51"/>
        <v>1.4388687226235413E-5</v>
      </c>
      <c r="DX58" s="12">
        <f t="shared" si="51"/>
        <v>5.0141215027770317E-2</v>
      </c>
      <c r="DY58" s="12">
        <f t="shared" si="51"/>
        <v>1.6893290377752487E-3</v>
      </c>
      <c r="DZ58" s="12">
        <f t="shared" si="51"/>
        <v>4.0967555395128821E-2</v>
      </c>
      <c r="EA58" s="12">
        <f t="shared" si="51"/>
        <v>6.9440875223062614E-3</v>
      </c>
      <c r="EB58" s="12">
        <f t="shared" si="51"/>
        <v>3.454103711978776E-4</v>
      </c>
      <c r="EC58" s="12">
        <f t="shared" si="44"/>
        <v>2.4826534795322559E-3</v>
      </c>
      <c r="ED58" s="12">
        <f t="shared" si="44"/>
        <v>1.0196288424898793E-6</v>
      </c>
      <c r="EE58" s="12">
        <f t="shared" si="44"/>
        <v>1.1610637283420054E-4</v>
      </c>
      <c r="EF58" s="12">
        <f t="shared" si="44"/>
        <v>3.944226563909627E-5</v>
      </c>
      <c r="EG58" s="12">
        <f t="shared" si="44"/>
        <v>4.06017583221186E-5</v>
      </c>
      <c r="EH58" s="12">
        <f t="shared" si="44"/>
        <v>1.2174796527967251E-8</v>
      </c>
      <c r="EI58" s="12">
        <f t="shared" si="44"/>
        <v>1.0466965701327829E-4</v>
      </c>
      <c r="EJ58" s="12">
        <f t="shared" si="44"/>
        <v>0.15642187718710421</v>
      </c>
      <c r="EK58" s="12">
        <f t="shared" si="44"/>
        <v>5.6946290913627707E-4</v>
      </c>
      <c r="EM58" s="12">
        <f>IFERROR($L58/1000*Q58,0)</f>
        <v>4.2214017016541004E-2</v>
      </c>
      <c r="EN58" s="12">
        <f>IFERROR($L58/1000*R58,0)</f>
        <v>0.58553421112758464</v>
      </c>
      <c r="EO58" s="12">
        <f t="shared" si="52"/>
        <v>4.289805409967699E-5</v>
      </c>
      <c r="EP58" s="12">
        <f t="shared" si="52"/>
        <v>9.0988953968906289E-3</v>
      </c>
      <c r="EQ58" s="12">
        <f t="shared" si="52"/>
        <v>1.6990097636790167E-3</v>
      </c>
      <c r="ER58" s="12">
        <f t="shared" si="52"/>
        <v>1.3061918486830613E-5</v>
      </c>
      <c r="ES58" s="12">
        <f t="shared" si="52"/>
        <v>4.5517735789628221E-2</v>
      </c>
      <c r="ET58" s="12">
        <f t="shared" si="52"/>
        <v>1.5335574289656376E-3</v>
      </c>
      <c r="EU58" s="12">
        <f t="shared" si="52"/>
        <v>3.7189971591028548E-2</v>
      </c>
      <c r="EV58" s="12">
        <f t="shared" si="52"/>
        <v>6.3037790561184552E-3</v>
      </c>
      <c r="EW58" s="12">
        <f t="shared" si="52"/>
        <v>3.1356037157206364E-4</v>
      </c>
      <c r="EX58" s="12">
        <f t="shared" si="45"/>
        <v>2.2537300916215053E-3</v>
      </c>
      <c r="EY58" s="12">
        <f t="shared" si="45"/>
        <v>9.2560972505820408E-7</v>
      </c>
      <c r="EZ58" s="12">
        <f t="shared" si="45"/>
        <v>1.0540030191195422E-4</v>
      </c>
      <c r="FA58" s="12">
        <f t="shared" si="45"/>
        <v>3.5805327519693936E-5</v>
      </c>
      <c r="FB58" s="12">
        <f t="shared" si="45"/>
        <v>3.6857904358260516E-5</v>
      </c>
      <c r="FC58" s="12">
        <f t="shared" si="45"/>
        <v>1.1052168786607466E-8</v>
      </c>
      <c r="FD58" s="12">
        <f t="shared" si="45"/>
        <v>9.5018156031574492E-5</v>
      </c>
      <c r="FE58" s="12">
        <f t="shared" si="45"/>
        <v>0.14199834753858565</v>
      </c>
      <c r="FF58" s="12">
        <f t="shared" si="45"/>
        <v>5.1695321355300558E-4</v>
      </c>
      <c r="FH58" s="12">
        <f>IFERROR(AL58*[1]Figure!$C$8+BG58*[1]Figure!$D$8+CB58*[1]Figure!$E$8,0)</f>
        <v>4.3673632516149759E-2</v>
      </c>
      <c r="FI58" s="12">
        <f>IFERROR(AM58*[1]Figure!$C$8+BH58*[1]Figure!$D$8+CC58*[1]Figure!$E$8,0)</f>
        <v>0.60577997001326767</v>
      </c>
      <c r="FJ58" s="12">
        <f>IFERROR(AN58*[1]Figure!$C$8+BI58*[1]Figure!$D$8+CD58*[1]Figure!$E$8,0)</f>
        <v>4.438132124865285E-5</v>
      </c>
      <c r="FK58" s="12">
        <f>IFERROR(AO58*[1]Figure!$C$8+BJ58*[1]Figure!$D$8+CE58*[1]Figure!$E$8,0)</f>
        <v>9.4135039011089411E-3</v>
      </c>
      <c r="FL58" s="12">
        <f>IFERROR(AP58*[1]Figure!$C$8+BK58*[1]Figure!$D$8+CF58*[1]Figure!$E$8,0)</f>
        <v>1.7577556770110925E-3</v>
      </c>
      <c r="FM58" s="12">
        <f>IFERROR(AQ58*[1]Figure!$C$8+BL58*[1]Figure!$D$8+CG58*[1]Figure!$E$8,0)</f>
        <v>1.3513554697393887E-5</v>
      </c>
      <c r="FN58" s="12">
        <f>IFERROR(AR58*[1]Figure!$C$8+BM58*[1]Figure!$D$8+CH58*[1]Figure!$E$8,0)</f>
        <v>4.7091582520196518E-2</v>
      </c>
      <c r="FO58" s="12">
        <f>IFERROR(AS58*[1]Figure!$C$8+BN58*[1]Figure!$D$8+CI58*[1]Figure!$E$8,0)</f>
        <v>1.5865825696903713E-3</v>
      </c>
      <c r="FP58" s="12">
        <f>IFERROR(AT58*[1]Figure!$C$8+BO58*[1]Figure!$D$8+CJ58*[1]Figure!$E$8,0)</f>
        <v>3.8475872881659205E-2</v>
      </c>
      <c r="FQ58" s="12">
        <f>IFERROR(AU58*[1]Figure!$C$8+BP58*[1]Figure!$D$8+CK58*[1]Figure!$E$8,0)</f>
        <v>6.521742051983412E-3</v>
      </c>
      <c r="FR58" s="12">
        <f>IFERROR(AV58*[1]Figure!$C$8+BQ58*[1]Figure!$D$8+CL58*[1]Figure!$E$8,0)</f>
        <v>3.2440221062827882E-4</v>
      </c>
      <c r="FS58" s="12">
        <f>IFERROR(AW58*[1]Figure!$C$8+BR58*[1]Figure!$D$8+CM58*[1]Figure!$E$8,0)</f>
        <v>2.3316563257530835E-3</v>
      </c>
      <c r="FT58" s="12">
        <f>IFERROR(AX58*[1]Figure!$C$8+BS58*[1]Figure!$D$8+CN58*[1]Figure!$E$8,0)</f>
        <v>9.5761412541541634E-7</v>
      </c>
      <c r="FU58" s="12">
        <f>IFERROR(AY58*[1]Figure!$C$8+BT58*[1]Figure!$D$8+CO58*[1]Figure!$E$8,0)</f>
        <v>1.0904468179349567E-4</v>
      </c>
      <c r="FV58" s="12">
        <f>IFERROR(AZ58*[1]Figure!$C$8+BU58*[1]Figure!$D$8+CP58*[1]Figure!$E$8,0)</f>
        <v>3.7043352581270872E-5</v>
      </c>
      <c r="FW58" s="12">
        <f>IFERROR(BA58*[1]Figure!$C$8+BV58*[1]Figure!$D$8+CQ58*[1]Figure!$E$8,0)</f>
        <v>3.813232390623516E-5</v>
      </c>
      <c r="FX58" s="12">
        <f>IFERROR(BB58*[1]Figure!$C$8+BW58*[1]Figure!$D$8+CR58*[1]Figure!$E$8,0)</f>
        <v>1.143431476572391E-8</v>
      </c>
      <c r="FY58" s="12">
        <f>IFERROR(BC58*[1]Figure!$C$8+BX58*[1]Figure!$D$8+CS58*[1]Figure!$E$8,0)</f>
        <v>9.8303557021335439E-5</v>
      </c>
      <c r="FZ58" s="12">
        <f>IFERROR(BD58*[1]Figure!$C$8+BY58*[1]Figure!$D$8+CT58*[1]Figure!$E$8,0)</f>
        <v>0.14690816194703049</v>
      </c>
      <c r="GA58" s="12">
        <f>IFERROR(BE58*[1]Figure!$C$8+BZ58*[1]Figure!$D$8+CU58*[1]Figure!$E$8,0)</f>
        <v>5.3482767744917692E-4</v>
      </c>
      <c r="GC58" s="12">
        <f>IFERROR(CW58*[1]Figure!$F$8+DR58*[1]Figure!$G$8+EM58*[1]Figure!$H$8,0)</f>
        <v>4.967959649109404E-2</v>
      </c>
      <c r="GD58" s="12">
        <f>IFERROR(CX58*[1]Figure!$F$8+DS58*[1]Figure!$G$8+EN58*[1]Figure!$H$8,0)</f>
        <v>0.68908636032319048</v>
      </c>
      <c r="GE58" s="12">
        <f>IFERROR(CY58*[1]Figure!$F$8+DT58*[1]Figure!$G$8+EO58*[1]Figure!$H$8,0)</f>
        <v>5.0484606027661593E-5</v>
      </c>
      <c r="GF58" s="12">
        <f>IFERROR(CZ58*[1]Figure!$F$8+DU58*[1]Figure!$G$8+EP58*[1]Figure!$H$8,0)</f>
        <v>1.070804163591154E-2</v>
      </c>
      <c r="GG58" s="12">
        <f>IFERROR(DA58*[1]Figure!$F$8+DV58*[1]Figure!$G$8+EQ58*[1]Figure!$H$8,0)</f>
        <v>1.9994808705584488E-3</v>
      </c>
      <c r="GH58" s="12">
        <f>IFERROR(DB58*[1]Figure!$F$8+DW58*[1]Figure!$G$8+ER58*[1]Figure!$H$8,0)</f>
        <v>1.5371928228745426E-5</v>
      </c>
      <c r="GI58" s="12">
        <f>IFERROR(DC58*[1]Figure!$F$8+DX58*[1]Figure!$G$8+ES58*[1]Figure!$H$8,0)</f>
        <v>5.3567580321268592E-2</v>
      </c>
      <c r="GJ58" s="12">
        <f>IFERROR(DD58*[1]Figure!$F$8+DY58*[1]Figure!$G$8+ET58*[1]Figure!$H$8,0)</f>
        <v>1.8047681706547805E-3</v>
      </c>
      <c r="GK58" s="12">
        <f>IFERROR(DE58*[1]Figure!$F$8+DZ58*[1]Figure!$G$8+EU58*[1]Figure!$H$8,0)</f>
        <v>4.376704499440548E-2</v>
      </c>
      <c r="GL58" s="12">
        <f>IFERROR(DF58*[1]Figure!$F$8+EA58*[1]Figure!$G$8+EV58*[1]Figure!$H$8,0)</f>
        <v>7.4186069464619595E-3</v>
      </c>
      <c r="GM58" s="12">
        <f>IFERROR(DG58*[1]Figure!$F$8+EB58*[1]Figure!$G$8+EW58*[1]Figure!$H$8,0)</f>
        <v>3.6901375031885209E-4</v>
      </c>
      <c r="GN58" s="12">
        <f>IFERROR(DH58*[1]Figure!$F$8+EC58*[1]Figure!$G$8+EX58*[1]Figure!$H$8,0)</f>
        <v>2.6523038901443805E-3</v>
      </c>
      <c r="GO58" s="12">
        <f>IFERROR(DI58*[1]Figure!$F$8+ED58*[1]Figure!$G$8+EY58*[1]Figure!$H$8,0)</f>
        <v>1.0893044751250724E-6</v>
      </c>
      <c r="GP58" s="12">
        <f>IFERROR(DJ58*[1]Figure!$F$8+EE58*[1]Figure!$G$8+EZ58*[1]Figure!$H$8,0)</f>
        <v>1.2404042162046837E-4</v>
      </c>
      <c r="GQ58" s="12">
        <f>IFERROR(DK58*[1]Figure!$F$8+EF58*[1]Figure!$G$8+FA58*[1]Figure!$H$8,0)</f>
        <v>4.2137525616499909E-5</v>
      </c>
      <c r="GR58" s="12">
        <f>IFERROR(DL58*[1]Figure!$F$8+EG58*[1]Figure!$G$8+FB58*[1]Figure!$H$8,0)</f>
        <v>4.3376251431088209E-5</v>
      </c>
      <c r="GS58" s="12">
        <f>IFERROR(DM58*[1]Figure!$F$8+EH58*[1]Figure!$G$8+FC58*[1]Figure!$H$8,0)</f>
        <v>1.3006752838872892E-8</v>
      </c>
      <c r="GT58" s="12">
        <f>IFERROR(DN58*[1]Figure!$F$8+EI58*[1]Figure!$G$8+FD58*[1]Figure!$H$8,0)</f>
        <v>1.1182218572392157E-4</v>
      </c>
      <c r="GU58" s="12">
        <f>IFERROR(DO58*[1]Figure!$F$8+EJ58*[1]Figure!$G$8+FE58*[1]Figure!$H$8,0)</f>
        <v>0.16711085811508744</v>
      </c>
      <c r="GV58" s="12">
        <f>IFERROR(DP58*[1]Figure!$F$8+EK58*[1]Figure!$G$8+FF58*[1]Figure!$H$8,0)</f>
        <v>6.0837676367128289E-4</v>
      </c>
      <c r="GX58" s="12">
        <f>IFERROR(FH58*[1]Figure!$F$10+GC58*[1]Figure!$F$11,0)</f>
        <v>4.4026010269071658E-2</v>
      </c>
      <c r="GY58" s="12">
        <f>IFERROR(FI58*[1]Figure!$F$10+GD58*[1]Figure!$F$11,0)</f>
        <v>0.61066766476866574</v>
      </c>
      <c r="GZ58" s="12">
        <f>IFERROR(FJ58*[1]Figure!$F$10+GE58*[1]Figure!$F$11,0)</f>
        <v>4.4739408940294299E-5</v>
      </c>
      <c r="HA58" s="12">
        <f>IFERROR(FK58*[1]Figure!$F$10+GF58*[1]Figure!$F$11,0)</f>
        <v>9.4894561212630051E-3</v>
      </c>
      <c r="HB58" s="12">
        <f>IFERROR(FL58*[1]Figure!$F$10+GG58*[1]Figure!$F$11,0)</f>
        <v>1.7719380099192115E-3</v>
      </c>
      <c r="HC58" s="12">
        <f>IFERROR(FM58*[1]Figure!$F$10+GH58*[1]Figure!$F$11,0)</f>
        <v>1.3622587900356658E-5</v>
      </c>
      <c r="HD58" s="12">
        <f>IFERROR(FN58*[1]Figure!$F$10+GI58*[1]Figure!$F$11,0)</f>
        <v>4.7471537771774611E-2</v>
      </c>
      <c r="HE58" s="12">
        <f>IFERROR(FO58*[1]Figure!$F$10+GJ58*[1]Figure!$F$11,0)</f>
        <v>1.5993838039482684E-3</v>
      </c>
      <c r="HF58" s="12">
        <f>IFERROR(FP58*[1]Figure!$F$10+GK58*[1]Figure!$F$11,0)</f>
        <v>3.8786312862183703E-2</v>
      </c>
      <c r="HG58" s="12">
        <f>IFERROR(FQ58*[1]Figure!$F$10+GL58*[1]Figure!$F$11,0)</f>
        <v>6.5743622870546381E-3</v>
      </c>
      <c r="HH58" s="12">
        <f>IFERROR(FR58*[1]Figure!$F$10+GM58*[1]Figure!$F$11,0)</f>
        <v>3.2701962794482142E-4</v>
      </c>
      <c r="HI58" s="12">
        <f>IFERROR(FS58*[1]Figure!$F$10+GN58*[1]Figure!$F$11,0)</f>
        <v>2.3504691372670142E-3</v>
      </c>
      <c r="HJ58" s="12">
        <f>IFERROR(FT58*[1]Figure!$F$10+GO58*[1]Figure!$F$11,0)</f>
        <v>9.6534057028018398E-7</v>
      </c>
      <c r="HK58" s="12">
        <f>IFERROR(FU58*[1]Figure!$F$10+GP58*[1]Figure!$F$11,0)</f>
        <v>1.099245014403791E-4</v>
      </c>
      <c r="HL58" s="12">
        <f>IFERROR(FV58*[1]Figure!$F$10+GQ58*[1]Figure!$F$11,0)</f>
        <v>3.7342234368547325E-5</v>
      </c>
      <c r="HM58" s="12">
        <f>IFERROR(FW58*[1]Figure!$F$10+GR58*[1]Figure!$F$11,0)</f>
        <v>3.8439991985065111E-5</v>
      </c>
      <c r="HN58" s="12">
        <f>IFERROR(FX58*[1]Figure!$F$10+GS58*[1]Figure!$F$11,0)</f>
        <v>1.1526571761792591E-8</v>
      </c>
      <c r="HO58" s="12">
        <f>IFERROR(FY58*[1]Figure!$F$10+GT58*[1]Figure!$F$11,0)</f>
        <v>9.9096712628774297E-5</v>
      </c>
      <c r="HP58" s="12">
        <f>IFERROR(FZ58*[1]Figure!$F$10+GU58*[1]Figure!$F$11,0)</f>
        <v>0.14809348052509103</v>
      </c>
      <c r="HQ58" s="12">
        <f>IFERROR(GA58*[1]Figure!$F$10+GV58*[1]Figure!$F$11,0)</f>
        <v>5.3914289842628004E-4</v>
      </c>
    </row>
    <row r="59" spans="1:225" x14ac:dyDescent="0.2">
      <c r="A59" s="1"/>
      <c r="B59" s="4"/>
      <c r="C59" s="1" t="s">
        <v>90</v>
      </c>
      <c r="D59" s="1" t="s">
        <v>91</v>
      </c>
      <c r="E59" s="2">
        <v>0.1</v>
      </c>
      <c r="F59" s="7">
        <f>SUM(E59:E62)</f>
        <v>1</v>
      </c>
      <c r="G59" s="1">
        <f>'[1]LIB Maf LCI'!AI$51*LCIA_TAU!$E59</f>
        <v>2.0856892055917529</v>
      </c>
      <c r="H59" s="1">
        <f>'[1]LIB Maf LCI'!AJ$51*LCIA_TAU!$E59</f>
        <v>2.1308530964012578</v>
      </c>
      <c r="I59" s="1">
        <f>'[1]LIB Maf LCI'!AK$51*LCIA_TAU!$E59</f>
        <v>2.0894709416204624</v>
      </c>
      <c r="J59" s="1">
        <f>'[1]LIB Maf LCI'!AL$51*LCIA_TAU!$E59</f>
        <v>5.4110948104300789</v>
      </c>
      <c r="K59" s="1">
        <f>'[1]LIB Maf LCI'!AM$51*LCIA_TAU!$E59</f>
        <v>2.1422321271993154</v>
      </c>
      <c r="L59" s="1">
        <f>'[1]LIB Maf LCI'!AN$51*LCIA_TAU!$E59</f>
        <v>2.2097087235617558</v>
      </c>
      <c r="M59" s="1" t="s">
        <v>55</v>
      </c>
      <c r="N59" s="1" t="str">
        <f>'[1]Unit factor_selected'!D$30</f>
        <v>polyvinylfluoride production | polyvinylfluoride | Cutoff</v>
      </c>
      <c r="O59" s="1">
        <f t="shared" ref="O59:P59" si="54">O173</f>
        <v>1</v>
      </c>
      <c r="P59" s="1" t="str">
        <f t="shared" si="54"/>
        <v>kg</v>
      </c>
      <c r="Q59" s="1">
        <f>'[1]Unit factor_selected'!J30</f>
        <v>13.5190817198421</v>
      </c>
      <c r="R59" s="1">
        <f>'[1]Unit factor_selected'!K30</f>
        <v>169.020743152965</v>
      </c>
      <c r="S59" s="1">
        <f>'[1]Unit factor_selected'!L30</f>
        <v>1.9621781096551699E-2</v>
      </c>
      <c r="T59" s="1">
        <f>'[1]Unit factor_selected'!M30</f>
        <v>2.7678169443706002</v>
      </c>
      <c r="U59" s="1">
        <f>'[1]Unit factor_selected'!N30</f>
        <v>0.54804352689675695</v>
      </c>
      <c r="V59" s="1">
        <f>'[1]Unit factor_selected'!O30</f>
        <v>4.63595534893108E-3</v>
      </c>
      <c r="W59" s="1">
        <f>'[1]Unit factor_selected'!P30</f>
        <v>14.5692639992804</v>
      </c>
      <c r="X59" s="1">
        <f>'[1]Unit factor_selected'!Q30</f>
        <v>0.50569825540319802</v>
      </c>
      <c r="Y59" s="1">
        <f>'[1]Unit factor_selected'!R30</f>
        <v>12.493375283614</v>
      </c>
      <c r="Z59" s="1">
        <f>'[1]Unit factor_selected'!S30</f>
        <v>1.64021704237471</v>
      </c>
      <c r="AA59" s="1">
        <f>'[1]Unit factor_selected'!T30</f>
        <v>7.9592977350811195E-2</v>
      </c>
      <c r="AB59" s="1">
        <f>'[1]Unit factor_selected'!U30</f>
        <v>0.72261091716585202</v>
      </c>
      <c r="AC59" s="1">
        <f>'[1]Unit factor_selected'!V30</f>
        <v>3.1997572110617099E-4</v>
      </c>
      <c r="AD59" s="1">
        <f>'[1]Unit factor_selected'!W30</f>
        <v>3.2455175596331702E-2</v>
      </c>
      <c r="AE59" s="1">
        <f>'[1]Unit factor_selected'!X30</f>
        <v>1.38370851457048E-2</v>
      </c>
      <c r="AF59" s="1">
        <f>'[1]Unit factor_selected'!Y30</f>
        <v>1.42147359122643E-2</v>
      </c>
      <c r="AG59" s="1">
        <f>'[1]Unit factor_selected'!Z30</f>
        <v>3.5387887701148399E-6</v>
      </c>
      <c r="AH59" s="1">
        <f>'[1]Unit factor_selected'!AA30</f>
        <v>3.5782699198453297E-2</v>
      </c>
      <c r="AI59" s="1">
        <f>'[1]Unit factor_selected'!AB30</f>
        <v>43.882248854011102</v>
      </c>
      <c r="AJ59" s="1">
        <f>'[1]Unit factor_selected'!AC30</f>
        <v>0.15619278729848099</v>
      </c>
      <c r="AK59" s="1"/>
      <c r="AL59" s="1">
        <f>IFERROR($G59/1000*Q59,0)</f>
        <v>2.8196602812587457E-2</v>
      </c>
      <c r="AM59" s="1">
        <f>IFERROR($G59/1000*R59,0)</f>
        <v>0.35252473951523527</v>
      </c>
      <c r="AN59" s="1">
        <f t="shared" si="47"/>
        <v>4.0924937027562181E-5</v>
      </c>
      <c r="AO59" s="1">
        <f t="shared" si="47"/>
        <v>5.7728059239277102E-3</v>
      </c>
      <c r="AP59" s="1">
        <f t="shared" si="47"/>
        <v>1.1430484682429993E-3</v>
      </c>
      <c r="AQ59" s="1">
        <f t="shared" si="47"/>
        <v>9.6691620288709011E-6</v>
      </c>
      <c r="AR59" s="1">
        <f t="shared" si="47"/>
        <v>3.0386956656715661E-2</v>
      </c>
      <c r="AS59" s="1">
        <f t="shared" si="47"/>
        <v>1.0547293925810314E-3</v>
      </c>
      <c r="AT59" s="1">
        <f t="shared" si="47"/>
        <v>2.6057297970440523E-2</v>
      </c>
      <c r="AU59" s="1">
        <f t="shared" si="47"/>
        <v>3.4209829801085632E-3</v>
      </c>
      <c r="AV59" s="1">
        <f t="shared" si="47"/>
        <v>1.6600621370149577E-4</v>
      </c>
      <c r="AW59" s="1">
        <f t="shared" si="40"/>
        <v>1.5071417897755738E-3</v>
      </c>
      <c r="AX59" s="1">
        <f t="shared" si="40"/>
        <v>6.6736990756257806E-7</v>
      </c>
      <c r="AY59" s="1">
        <f t="shared" si="40"/>
        <v>6.7691409406853904E-5</v>
      </c>
      <c r="AZ59" s="1">
        <f t="shared" si="40"/>
        <v>2.8859859125250487E-5</v>
      </c>
      <c r="BA59" s="1">
        <f t="shared" si="40"/>
        <v>2.9647521252547086E-5</v>
      </c>
      <c r="BB59" s="1">
        <f t="shared" si="40"/>
        <v>7.3808135386978361E-9</v>
      </c>
      <c r="BC59" s="1">
        <f t="shared" si="40"/>
        <v>7.4631589465150706E-5</v>
      </c>
      <c r="BD59" s="1">
        <f t="shared" si="40"/>
        <v>9.1524732751902024E-2</v>
      </c>
      <c r="BE59" s="1">
        <f t="shared" si="40"/>
        <v>3.257696104597304E-4</v>
      </c>
      <c r="BF59" s="1"/>
      <c r="BG59" s="1">
        <f>IFERROR($H59/1000*Q59,0)</f>
        <v>2.8807177143227183E-2</v>
      </c>
      <c r="BH59" s="1">
        <f>IFERROR($H59/1000*R59,0)</f>
        <v>0.36015837390353717</v>
      </c>
      <c r="BI59" s="1">
        <f t="shared" si="48"/>
        <v>4.1811133006494859E-5</v>
      </c>
      <c r="BJ59" s="1">
        <f t="shared" si="48"/>
        <v>5.8978113061839621E-3</v>
      </c>
      <c r="BK59" s="1">
        <f t="shared" si="48"/>
        <v>1.1678002462506207E-3</v>
      </c>
      <c r="BL59" s="1">
        <f t="shared" si="48"/>
        <v>9.8785398100477656E-6</v>
      </c>
      <c r="BM59" s="1">
        <f t="shared" si="48"/>
        <v>3.1044961305154016E-2</v>
      </c>
      <c r="BN59" s="1">
        <f t="shared" si="48"/>
        <v>1.0775686933706186E-3</v>
      </c>
      <c r="BO59" s="1">
        <f t="shared" si="48"/>
        <v>2.6621547407591834E-2</v>
      </c>
      <c r="BP59" s="1">
        <f t="shared" si="48"/>
        <v>3.4950615635142642E-3</v>
      </c>
      <c r="BQ59" s="1">
        <f t="shared" si="48"/>
        <v>1.6960094223977124E-4</v>
      </c>
      <c r="BR59" s="1">
        <f t="shared" si="41"/>
        <v>1.5397777103362087E-3</v>
      </c>
      <c r="BS59" s="1">
        <f t="shared" si="41"/>
        <v>6.8182125609230976E-7</v>
      </c>
      <c r="BT59" s="1">
        <f t="shared" si="41"/>
        <v>6.9157211413689956E-5</v>
      </c>
      <c r="BU59" s="1">
        <f t="shared" si="41"/>
        <v>2.9484795727892924E-5</v>
      </c>
      <c r="BV59" s="1">
        <f t="shared" si="41"/>
        <v>3.0289514033174544E-5</v>
      </c>
      <c r="BW59" s="1">
        <f t="shared" si="41"/>
        <v>7.5406390083092065E-9</v>
      </c>
      <c r="BX59" s="1">
        <f t="shared" si="41"/>
        <v>7.6247675384619017E-5</v>
      </c>
      <c r="BY59" s="1">
        <f t="shared" si="41"/>
        <v>9.3506625847620109E-2</v>
      </c>
      <c r="BZ59" s="1">
        <f t="shared" si="41"/>
        <v>3.328238844505113E-4</v>
      </c>
      <c r="CA59" s="1"/>
      <c r="CB59" s="1">
        <f>IFERROR($I59/1000*Q59,0)</f>
        <v>2.8247728411002457E-2</v>
      </c>
      <c r="CC59" s="1">
        <f>IFERROR($I59/1000*R59,0)</f>
        <v>0.35316393134921614</v>
      </c>
      <c r="CD59" s="1">
        <f t="shared" si="49"/>
        <v>4.0999141424082472E-5</v>
      </c>
      <c r="CE59" s="1">
        <f t="shared" si="49"/>
        <v>5.7832730769871096E-3</v>
      </c>
      <c r="CF59" s="1">
        <f t="shared" si="49"/>
        <v>1.1451210241939661E-3</v>
      </c>
      <c r="CG59" s="1">
        <f t="shared" si="49"/>
        <v>9.6866939882414431E-6</v>
      </c>
      <c r="CH59" s="1">
        <f t="shared" si="49"/>
        <v>3.0442053767293524E-2</v>
      </c>
      <c r="CI59" s="1">
        <f t="shared" si="49"/>
        <v>1.0566418098931453E-3</v>
      </c>
      <c r="CJ59" s="1">
        <f t="shared" si="49"/>
        <v>2.6104544617870758E-2</v>
      </c>
      <c r="CK59" s="1">
        <f t="shared" si="49"/>
        <v>3.4271858479926155E-3</v>
      </c>
      <c r="CL59" s="1">
        <f t="shared" si="49"/>
        <v>1.6630721333157561E-4</v>
      </c>
      <c r="CM59" s="1">
        <f t="shared" si="42"/>
        <v>1.5098745135157588E-3</v>
      </c>
      <c r="CN59" s="1">
        <f t="shared" si="42"/>
        <v>6.6857997127539764E-7</v>
      </c>
      <c r="CO59" s="1">
        <f t="shared" si="42"/>
        <v>6.7814146313724657E-5</v>
      </c>
      <c r="CP59" s="1">
        <f t="shared" si="42"/>
        <v>2.8912187328678323E-5</v>
      </c>
      <c r="CQ59" s="1">
        <f t="shared" si="42"/>
        <v>2.9701277631485092E-5</v>
      </c>
      <c r="CR59" s="1">
        <f t="shared" si="42"/>
        <v>7.3941963036877734E-9</v>
      </c>
      <c r="CS59" s="1">
        <f t="shared" si="42"/>
        <v>7.476691018791398E-5</v>
      </c>
      <c r="CT59" s="1">
        <f t="shared" si="42"/>
        <v>9.1690683833414041E-2</v>
      </c>
      <c r="CU59" s="1">
        <f t="shared" si="42"/>
        <v>3.2636029035088167E-4</v>
      </c>
      <c r="CW59" s="12">
        <f>IFERROR($J59/1000*Q59,0)</f>
        <v>7.3153032936017742E-2</v>
      </c>
      <c r="CX59" s="12">
        <f>IFERROR($J59/1000*R59,0)</f>
        <v>0.91458726613004415</v>
      </c>
      <c r="CY59" s="12">
        <f t="shared" si="50"/>
        <v>1.0617531786294592E-4</v>
      </c>
      <c r="CZ59" s="12">
        <f t="shared" si="50"/>
        <v>1.4976919903904193E-2</v>
      </c>
      <c r="DA59" s="12">
        <f t="shared" si="50"/>
        <v>2.9655154842808391E-3</v>
      </c>
      <c r="DB59" s="12">
        <f t="shared" si="50"/>
        <v>2.5085593929986533E-5</v>
      </c>
      <c r="DC59" s="12">
        <f t="shared" si="50"/>
        <v>7.8835668818291946E-2</v>
      </c>
      <c r="DD59" s="12">
        <f t="shared" si="50"/>
        <v>2.7363812054557895E-3</v>
      </c>
      <c r="DE59" s="12">
        <f t="shared" si="50"/>
        <v>6.7602838161919129E-2</v>
      </c>
      <c r="DF59" s="12">
        <f t="shared" si="50"/>
        <v>8.8753699259727665E-3</v>
      </c>
      <c r="DG59" s="12">
        <f t="shared" si="50"/>
        <v>4.3068514668965325E-4</v>
      </c>
      <c r="DH59" s="12">
        <f t="shared" si="43"/>
        <v>3.9101161838362613E-3</v>
      </c>
      <c r="DI59" s="12">
        <f t="shared" si="43"/>
        <v>1.7314189639412242E-6</v>
      </c>
      <c r="DJ59" s="12">
        <f t="shared" si="43"/>
        <v>1.7561803224090742E-4</v>
      </c>
      <c r="DK59" s="12">
        <f t="shared" si="43"/>
        <v>7.4873779623402375E-5</v>
      </c>
      <c r="DL59" s="12">
        <f t="shared" si="43"/>
        <v>7.6917283726487423E-5</v>
      </c>
      <c r="DM59" s="12">
        <f t="shared" si="43"/>
        <v>1.9148721549176652E-8</v>
      </c>
      <c r="DN59" s="12">
        <f t="shared" si="43"/>
        <v>1.9362357793593118E-4</v>
      </c>
      <c r="DO59" s="12">
        <f t="shared" si="43"/>
        <v>0.23745100904394076</v>
      </c>
      <c r="DP59" s="12">
        <f t="shared" si="43"/>
        <v>8.4517398077741963E-4</v>
      </c>
      <c r="DR59" s="12">
        <f>IFERROR($K59/1000*Q59,0)</f>
        <v>2.8961011190478721E-2</v>
      </c>
      <c r="DS59" s="12">
        <f>IFERROR($K59/1000*R59,0)</f>
        <v>0.36208166614538534</v>
      </c>
      <c r="DT59" s="12">
        <f t="shared" si="51"/>
        <v>4.2034409857905262E-5</v>
      </c>
      <c r="DU59" s="12">
        <f t="shared" si="51"/>
        <v>5.9293063804373401E-3</v>
      </c>
      <c r="DV59" s="12">
        <f t="shared" si="51"/>
        <v>1.1740364504218548E-3</v>
      </c>
      <c r="DW59" s="12">
        <f t="shared" si="51"/>
        <v>9.9312924887416722E-6</v>
      </c>
      <c r="DX59" s="12">
        <f t="shared" si="51"/>
        <v>3.1210745408906854E-2</v>
      </c>
      <c r="DY59" s="12">
        <f t="shared" si="51"/>
        <v>1.0833230493933754E-3</v>
      </c>
      <c r="DZ59" s="12">
        <f t="shared" si="51"/>
        <v>2.6763709909715768E-2</v>
      </c>
      <c r="EA59" s="12">
        <f t="shared" si="51"/>
        <v>3.5137256437549444E-3</v>
      </c>
      <c r="EB59" s="12">
        <f t="shared" si="51"/>
        <v>1.7050663318035519E-4</v>
      </c>
      <c r="EC59" s="12">
        <f t="shared" si="44"/>
        <v>1.5480003222176513E-3</v>
      </c>
      <c r="ED59" s="12">
        <f t="shared" si="44"/>
        <v>6.8546226967740758E-7</v>
      </c>
      <c r="EE59" s="12">
        <f t="shared" si="44"/>
        <v>6.9526519856356975E-5</v>
      </c>
      <c r="EF59" s="12">
        <f t="shared" si="44"/>
        <v>2.9642248345921239E-5</v>
      </c>
      <c r="EG59" s="12">
        <f t="shared" si="44"/>
        <v>3.0451263950906451E-5</v>
      </c>
      <c r="EH59" s="12">
        <f t="shared" si="44"/>
        <v>7.5809069947121622E-9</v>
      </c>
      <c r="EI59" s="12">
        <f t="shared" si="44"/>
        <v>7.6654847820835836E-5</v>
      </c>
      <c r="EJ59" s="12">
        <f t="shared" si="44"/>
        <v>9.4005963308817914E-2</v>
      </c>
      <c r="EK59" s="12">
        <f t="shared" si="44"/>
        <v>3.3460120698761511E-4</v>
      </c>
      <c r="EM59" s="12">
        <f>IFERROR($L59/1000*Q59,0)</f>
        <v>2.9873232810879356E-2</v>
      </c>
      <c r="EN59" s="12">
        <f>IFERROR($L59/1000*R59,0)</f>
        <v>0.3734866106079977</v>
      </c>
      <c r="EO59" s="12">
        <f t="shared" si="52"/>
        <v>4.3358420860869443E-5</v>
      </c>
      <c r="EP59" s="12">
        <f t="shared" si="52"/>
        <v>6.1160692471977588E-3</v>
      </c>
      <c r="EQ59" s="12">
        <f t="shared" si="52"/>
        <v>1.2110165622753156E-3</v>
      </c>
      <c r="ER59" s="12">
        <f t="shared" si="52"/>
        <v>1.0244110976575793E-5</v>
      </c>
      <c r="ES59" s="12">
        <f t="shared" si="52"/>
        <v>3.2193829755084134E-2</v>
      </c>
      <c r="ET59" s="12">
        <f t="shared" si="52"/>
        <v>1.1174458464544075E-3</v>
      </c>
      <c r="EU59" s="12">
        <f t="shared" si="52"/>
        <v>2.7606720350932683E-2</v>
      </c>
      <c r="EV59" s="12">
        <f t="shared" si="52"/>
        <v>3.624401907070059E-3</v>
      </c>
      <c r="EW59" s="12">
        <f t="shared" si="52"/>
        <v>1.7587729638634075E-4</v>
      </c>
      <c r="EX59" s="12">
        <f t="shared" si="45"/>
        <v>1.5967596474023447E-3</v>
      </c>
      <c r="EY59" s="12">
        <f t="shared" si="45"/>
        <v>7.0705314225626954E-7</v>
      </c>
      <c r="EZ59" s="12">
        <f t="shared" si="45"/>
        <v>7.1716484639942777E-5</v>
      </c>
      <c r="FA59" s="12">
        <f t="shared" si="45"/>
        <v>3.0575927755130686E-5</v>
      </c>
      <c r="FB59" s="12">
        <f t="shared" si="45"/>
        <v>3.1410425948456999E-5</v>
      </c>
      <c r="FC59" s="12">
        <f t="shared" si="45"/>
        <v>7.8196924161651385E-9</v>
      </c>
      <c r="FD59" s="12">
        <f t="shared" si="45"/>
        <v>7.9069342571408508E-5</v>
      </c>
      <c r="FE59" s="12">
        <f t="shared" si="45"/>
        <v>9.6966988102216198E-2</v>
      </c>
      <c r="FF59" s="12">
        <f t="shared" si="45"/>
        <v>3.451405646508793E-4</v>
      </c>
      <c r="FH59" s="12">
        <f>IFERROR(AL59*[1]Figure!$C$8+BG59*[1]Figure!$D$8+CB59*[1]Figure!$E$8,0)</f>
        <v>2.8687503737250306E-2</v>
      </c>
      <c r="FI59" s="12">
        <f>IFERROR(AM59*[1]Figure!$C$8+BH59*[1]Figure!$D$8+CC59*[1]Figure!$E$8,0)</f>
        <v>0.35866217109679099</v>
      </c>
      <c r="FJ59" s="12">
        <f>IFERROR(AN59*[1]Figure!$C$8+BI59*[1]Figure!$D$8+CD59*[1]Figure!$E$8,0)</f>
        <v>4.163743737954184E-5</v>
      </c>
      <c r="FK59" s="12">
        <f>IFERROR(AO59*[1]Figure!$C$8+BJ59*[1]Figure!$D$8+CE59*[1]Figure!$E$8,0)</f>
        <v>5.8733100798641887E-3</v>
      </c>
      <c r="FL59" s="12">
        <f>IFERROR(AP59*[1]Figure!$C$8+BK59*[1]Figure!$D$8+CF59*[1]Figure!$E$8,0)</f>
        <v>1.1629488638234358E-3</v>
      </c>
      <c r="FM59" s="12">
        <f>IFERROR(AQ59*[1]Figure!$C$8+BL59*[1]Figure!$D$8+CG59*[1]Figure!$E$8,0)</f>
        <v>9.8375014778547566E-6</v>
      </c>
      <c r="FN59" s="12">
        <f>IFERROR(AR59*[1]Figure!$C$8+BM59*[1]Figure!$D$8+CH59*[1]Figure!$E$8,0)</f>
        <v>3.0915991491855883E-2</v>
      </c>
      <c r="FO59" s="12">
        <f>IFERROR(AS59*[1]Figure!$C$8+BN59*[1]Figure!$D$8+CI59*[1]Figure!$E$8,0)</f>
        <v>1.0730921591004068E-3</v>
      </c>
      <c r="FP59" s="12">
        <f>IFERROR(AT59*[1]Figure!$C$8+BO59*[1]Figure!$D$8+CJ59*[1]Figure!$E$8,0)</f>
        <v>2.6510953744255734E-2</v>
      </c>
      <c r="FQ59" s="12">
        <f>IFERROR(AU59*[1]Figure!$C$8+BP59*[1]Figure!$D$8+CK59*[1]Figure!$E$8,0)</f>
        <v>3.4805420595960205E-3</v>
      </c>
      <c r="FR59" s="12">
        <f>IFERROR(AV59*[1]Figure!$C$8+BQ59*[1]Figure!$D$8+CL59*[1]Figure!$E$8,0)</f>
        <v>1.6889637051746022E-4</v>
      </c>
      <c r="FS59" s="12">
        <f>IFERROR(AW59*[1]Figure!$C$8+BR59*[1]Figure!$D$8+CM59*[1]Figure!$E$8,0)</f>
        <v>1.5333810251585173E-3</v>
      </c>
      <c r="FT59" s="12">
        <f>IFERROR(AX59*[1]Figure!$C$8+BS59*[1]Figure!$D$8+CN59*[1]Figure!$E$8,0)</f>
        <v>6.7898877196592991E-7</v>
      </c>
      <c r="FU59" s="12">
        <f>IFERROR(AY59*[1]Figure!$C$8+BT59*[1]Figure!$D$8+CO59*[1]Figure!$E$8,0)</f>
        <v>6.8869912210557668E-5</v>
      </c>
      <c r="FV59" s="12">
        <f>IFERROR(AZ59*[1]Figure!$C$8+BU59*[1]Figure!$D$8+CP59*[1]Figure!$E$8,0)</f>
        <v>2.9362307296911093E-5</v>
      </c>
      <c r="FW59" s="12">
        <f>IFERROR(BA59*[1]Figure!$C$8+BV59*[1]Figure!$D$8+CQ59*[1]Figure!$E$8,0)</f>
        <v>3.0163682567921559E-5</v>
      </c>
      <c r="FX59" s="12">
        <f>IFERROR(BB59*[1]Figure!$C$8+BW59*[1]Figure!$D$8+CR59*[1]Figure!$E$8,0)</f>
        <v>7.5093129971252663E-9</v>
      </c>
      <c r="FY59" s="12">
        <f>IFERROR(BC59*[1]Figure!$C$8+BX59*[1]Figure!$D$8+CS59*[1]Figure!$E$8,0)</f>
        <v>7.5930920328553329E-5</v>
      </c>
      <c r="FZ59" s="12">
        <f>IFERROR(BD59*[1]Figure!$C$8+BY59*[1]Figure!$D$8+CT59*[1]Figure!$E$8,0)</f>
        <v>9.311817208344346E-2</v>
      </c>
      <c r="GA59" s="12">
        <f>IFERROR(BE59*[1]Figure!$C$8+BZ59*[1]Figure!$D$8+CU59*[1]Figure!$E$8,0)</f>
        <v>3.3144123707605261E-4</v>
      </c>
      <c r="GC59" s="12">
        <f>IFERROR(CW59*[1]Figure!$F$8+DR59*[1]Figure!$G$8+EM59*[1]Figure!$H$8,0)</f>
        <v>3.8798508032768721E-2</v>
      </c>
      <c r="GD59" s="12">
        <f>IFERROR(CX59*[1]Figure!$F$8+DS59*[1]Figure!$G$8+EN59*[1]Figure!$H$8,0)</f>
        <v>0.4850738235645079</v>
      </c>
      <c r="GE59" s="12">
        <f>IFERROR(CY59*[1]Figure!$F$8+DT59*[1]Figure!$G$8+EO59*[1]Figure!$H$8,0)</f>
        <v>5.6312688041113659E-5</v>
      </c>
      <c r="GF59" s="12">
        <f>IFERROR(CZ59*[1]Figure!$F$8+DU59*[1]Figure!$G$8+EP59*[1]Figure!$H$8,0)</f>
        <v>7.9433773813041477E-3</v>
      </c>
      <c r="GG59" s="12">
        <f>IFERROR(DA59*[1]Figure!$F$8+DV59*[1]Figure!$G$8+EQ59*[1]Figure!$H$8,0)</f>
        <v>1.5728339854179884E-3</v>
      </c>
      <c r="GH59" s="12">
        <f>IFERROR(DB59*[1]Figure!$F$8+DW59*[1]Figure!$G$8+ER59*[1]Figure!$H$8,0)</f>
        <v>1.330476097212026E-5</v>
      </c>
      <c r="GI59" s="12">
        <f>IFERROR(DC59*[1]Figure!$F$8+DX59*[1]Figure!$G$8+ES59*[1]Figure!$H$8,0)</f>
        <v>4.1812433567729838E-2</v>
      </c>
      <c r="GJ59" s="12">
        <f>IFERROR(DD59*[1]Figure!$F$8+DY59*[1]Figure!$G$8+ET59*[1]Figure!$H$8,0)</f>
        <v>1.4513069919254297E-3</v>
      </c>
      <c r="GK59" s="12">
        <f>IFERROR(DE59*[1]Figure!$F$8+DZ59*[1]Figure!$G$8+EU59*[1]Figure!$H$8,0)</f>
        <v>3.5854825892964085E-2</v>
      </c>
      <c r="GL59" s="12">
        <f>IFERROR(DF59*[1]Figure!$F$8+EA59*[1]Figure!$G$8+EV59*[1]Figure!$H$8,0)</f>
        <v>4.7072704650240561E-3</v>
      </c>
      <c r="GM59" s="12">
        <f>IFERROR(DG59*[1]Figure!$F$8+EB59*[1]Figure!$G$8+EW59*[1]Figure!$H$8,0)</f>
        <v>2.284244473916454E-4</v>
      </c>
      <c r="GN59" s="12">
        <f>IFERROR(DH59*[1]Figure!$F$8+EC59*[1]Figure!$G$8+EX59*[1]Figure!$H$8,0)</f>
        <v>2.0738261706841087E-3</v>
      </c>
      <c r="GO59" s="12">
        <f>IFERROR(DI59*[1]Figure!$F$8+ED59*[1]Figure!$G$8+EY59*[1]Figure!$H$8,0)</f>
        <v>9.1830058009100781E-7</v>
      </c>
      <c r="GP59" s="12">
        <f>IFERROR(DJ59*[1]Figure!$F$8+EE59*[1]Figure!$G$8+EZ59*[1]Figure!$H$8,0)</f>
        <v>9.3143337482089149E-5</v>
      </c>
      <c r="GQ59" s="12">
        <f>IFERROR(DK59*[1]Figure!$F$8+EF59*[1]Figure!$G$8+FA59*[1]Figure!$H$8,0)</f>
        <v>3.9711148308821881E-5</v>
      </c>
      <c r="GR59" s="12">
        <f>IFERROR(DL59*[1]Figure!$F$8+EG59*[1]Figure!$G$8+FB59*[1]Figure!$H$8,0)</f>
        <v>4.0794970908875754E-5</v>
      </c>
      <c r="GS59" s="12">
        <f>IFERROR(DM59*[1]Figure!$F$8+EH59*[1]Figure!$G$8+FC59*[1]Figure!$H$8,0)</f>
        <v>1.0155994864803286E-8</v>
      </c>
      <c r="GT59" s="12">
        <f>IFERROR(DN59*[1]Figure!$F$8+EI59*[1]Figure!$G$8+FD59*[1]Figure!$H$8,0)</f>
        <v>1.0269302095035729E-4</v>
      </c>
      <c r="GU59" s="12">
        <f>IFERROR(DO59*[1]Figure!$F$8+EJ59*[1]Figure!$G$8+FE59*[1]Figure!$H$8,0)</f>
        <v>0.12593797566586432</v>
      </c>
      <c r="GV59" s="12">
        <f>IFERROR(DP59*[1]Figure!$F$8+EK59*[1]Figure!$G$8+FF59*[1]Figure!$H$8,0)</f>
        <v>4.4825878253004824E-4</v>
      </c>
      <c r="GX59" s="12">
        <f>IFERROR(FH59*[1]Figure!$F$10+GC59*[1]Figure!$F$11,0)</f>
        <v>2.928072956882408E-2</v>
      </c>
      <c r="GY59" s="12">
        <f>IFERROR(FI59*[1]Figure!$F$10+GD59*[1]Figure!$F$11,0)</f>
        <v>0.36607890789800224</v>
      </c>
      <c r="GZ59" s="12">
        <f>IFERROR(FJ59*[1]Figure!$F$10+GE59*[1]Figure!$F$11,0)</f>
        <v>4.2498453508387045E-5</v>
      </c>
      <c r="HA59" s="12">
        <f>IFERROR(FK59*[1]Figure!$F$10+GF59*[1]Figure!$F$11,0)</f>
        <v>5.9947636328860875E-3</v>
      </c>
      <c r="HB59" s="12">
        <f>IFERROR(FL59*[1]Figure!$F$10+GG59*[1]Figure!$F$11,0)</f>
        <v>1.1869973594031895E-3</v>
      </c>
      <c r="HC59" s="12">
        <f>IFERROR(FM59*[1]Figure!$F$10+GH59*[1]Figure!$F$11,0)</f>
        <v>1.0040930122196189E-5</v>
      </c>
      <c r="HD59" s="12">
        <f>IFERROR(FN59*[1]Figure!$F$10+GI59*[1]Figure!$F$11,0)</f>
        <v>3.1555299984140958E-2</v>
      </c>
      <c r="HE59" s="12">
        <f>IFERROR(FO59*[1]Figure!$F$10+GJ59*[1]Figure!$F$11,0)</f>
        <v>1.0952825174622965E-3</v>
      </c>
      <c r="HF59" s="12">
        <f>IFERROR(FP59*[1]Figure!$F$10+GK59*[1]Figure!$F$11,0)</f>
        <v>2.7059170930553777E-2</v>
      </c>
      <c r="HG59" s="12">
        <f>IFERROR(FQ59*[1]Figure!$F$10+GL59*[1]Figure!$F$11,0)</f>
        <v>3.5525158178059514E-3</v>
      </c>
      <c r="HH59" s="12">
        <f>IFERROR(FR59*[1]Figure!$F$10+GM59*[1]Figure!$F$11,0)</f>
        <v>1.7238896055832574E-4</v>
      </c>
      <c r="HI59" s="12">
        <f>IFERROR(FS59*[1]Figure!$F$10+GN59*[1]Figure!$F$11,0)</f>
        <v>1.5650896479128893E-3</v>
      </c>
      <c r="HJ59" s="12">
        <f>IFERROR(FT59*[1]Figure!$F$10+GO59*[1]Figure!$F$11,0)</f>
        <v>6.9302950839834823E-7</v>
      </c>
      <c r="HK59" s="12">
        <f>IFERROR(FU59*[1]Figure!$F$10+GP59*[1]Figure!$F$11,0)</f>
        <v>7.0294065783336841E-5</v>
      </c>
      <c r="HL59" s="12">
        <f>IFERROR(FV59*[1]Figure!$F$10+GQ59*[1]Figure!$F$11,0)</f>
        <v>2.9969487319358187E-5</v>
      </c>
      <c r="HM59" s="12">
        <f>IFERROR(FW59*[1]Figure!$F$10+GR59*[1]Figure!$F$11,0)</f>
        <v>3.0787434144167897E-5</v>
      </c>
      <c r="HN59" s="12">
        <f>IFERROR(FX59*[1]Figure!$F$10+GS59*[1]Figure!$F$11,0)</f>
        <v>7.6645972800684E-9</v>
      </c>
      <c r="HO59" s="12">
        <f>IFERROR(FY59*[1]Figure!$F$10+GT59*[1]Figure!$F$11,0)</f>
        <v>7.7501087735471302E-5</v>
      </c>
      <c r="HP59" s="12">
        <f>IFERROR(FZ59*[1]Figure!$F$10+GU59*[1]Figure!$F$11,0)</f>
        <v>9.5043752837167331E-2</v>
      </c>
      <c r="HQ59" s="12">
        <f>IFERROR(GA59*[1]Figure!$F$10+GV59*[1]Figure!$F$11,0)</f>
        <v>3.3829507508451533E-4</v>
      </c>
    </row>
    <row r="60" spans="1:225" x14ac:dyDescent="0.2">
      <c r="A60" s="1"/>
      <c r="B60" s="4"/>
      <c r="C60" s="1" t="s">
        <v>90</v>
      </c>
      <c r="D60" s="1" t="s">
        <v>87</v>
      </c>
      <c r="E60" s="2">
        <v>0.65</v>
      </c>
      <c r="F60" s="7"/>
      <c r="G60" s="1">
        <f>'[1]LIB Maf LCI'!AI$51*LCIA_TAU!$E60</f>
        <v>13.556979836346393</v>
      </c>
      <c r="H60" s="1">
        <f>'[1]LIB Maf LCI'!AJ$51*LCIA_TAU!$E60</f>
        <v>13.850545126608175</v>
      </c>
      <c r="I60" s="1">
        <f>'[1]LIB Maf LCI'!AK$51*LCIA_TAU!$E60</f>
        <v>13.581561120533006</v>
      </c>
      <c r="J60" s="1">
        <f>'[1]LIB Maf LCI'!AL$51*LCIA_TAU!$E60</f>
        <v>35.172116267795509</v>
      </c>
      <c r="K60" s="1">
        <f>'[1]LIB Maf LCI'!AM$51*LCIA_TAU!$E60</f>
        <v>13.924508826795549</v>
      </c>
      <c r="L60" s="1">
        <f>'[1]LIB Maf LCI'!AN$51*LCIA_TAU!$E60</f>
        <v>14.363106703151413</v>
      </c>
      <c r="M60" s="1" t="s">
        <v>55</v>
      </c>
      <c r="N60" s="1" t="str">
        <f>'[1]Unit factor_selected'!D$30</f>
        <v>polyvinylfluoride production | polyvinylfluoride | Cutoff</v>
      </c>
      <c r="O60" s="1">
        <f t="shared" ref="O60:AJ66" si="55">O55</f>
        <v>1</v>
      </c>
      <c r="P60" s="1" t="str">
        <f t="shared" si="55"/>
        <v>kg</v>
      </c>
      <c r="Q60" s="1">
        <f t="shared" si="55"/>
        <v>15.039985534548901</v>
      </c>
      <c r="R60" s="1">
        <f t="shared" si="55"/>
        <v>166.58599185075201</v>
      </c>
      <c r="S60" s="1">
        <f t="shared" si="55"/>
        <v>1.9046570276754299E-2</v>
      </c>
      <c r="T60" s="1">
        <f t="shared" si="55"/>
        <v>2.90194437416858</v>
      </c>
      <c r="U60" s="1">
        <f t="shared" si="55"/>
        <v>0.53160682895373601</v>
      </c>
      <c r="V60" s="1">
        <f t="shared" si="55"/>
        <v>3.3191059231543001E-3</v>
      </c>
      <c r="W60" s="1">
        <f t="shared" si="55"/>
        <v>16.1776720792239</v>
      </c>
      <c r="X60" s="1">
        <f t="shared" si="55"/>
        <v>0.50840027068597105</v>
      </c>
      <c r="Y60" s="1">
        <f t="shared" si="55"/>
        <v>11.6425114001319</v>
      </c>
      <c r="Z60" s="1">
        <f t="shared" si="55"/>
        <v>1.07742797314278</v>
      </c>
      <c r="AA60" s="1">
        <f t="shared" si="55"/>
        <v>7.5280574492716704E-2</v>
      </c>
      <c r="AB60" s="1">
        <f t="shared" si="55"/>
        <v>0.69983607782113999</v>
      </c>
      <c r="AC60" s="1">
        <f t="shared" si="55"/>
        <v>2.27337226548719E-4</v>
      </c>
      <c r="AD60" s="1">
        <f t="shared" si="55"/>
        <v>3.2334691835486103E-2</v>
      </c>
      <c r="AE60" s="1">
        <f t="shared" si="55"/>
        <v>2.2687630934567299E-2</v>
      </c>
      <c r="AF60" s="1">
        <f t="shared" si="55"/>
        <v>2.3031526774757099E-2</v>
      </c>
      <c r="AG60" s="1">
        <f t="shared" si="55"/>
        <v>3.5248109822684399E-6</v>
      </c>
      <c r="AH60" s="1">
        <f t="shared" si="55"/>
        <v>4.3400670868197398E-2</v>
      </c>
      <c r="AI60" s="1">
        <f t="shared" si="55"/>
        <v>45.3459770099428</v>
      </c>
      <c r="AJ60" s="1">
        <f t="shared" si="55"/>
        <v>0.14096758531779699</v>
      </c>
      <c r="AK60" s="1"/>
      <c r="AL60" s="1">
        <f>IFERROR($G60/1000*Q60,0)</f>
        <v>0.2038967806308209</v>
      </c>
      <c r="AM60" s="1">
        <f>IFERROR($G60/1000*R60,0)</f>
        <v>2.2584029325384094</v>
      </c>
      <c r="AN60" s="1">
        <f t="shared" si="47"/>
        <v>2.5821396919351258E-4</v>
      </c>
      <c r="AO60" s="1">
        <f t="shared" si="47"/>
        <v>3.9341601366802294E-2</v>
      </c>
      <c r="AP60" s="1">
        <f t="shared" si="47"/>
        <v>7.2069830609898453E-3</v>
      </c>
      <c r="AQ60" s="1">
        <f t="shared" si="47"/>
        <v>4.499705207490073E-5</v>
      </c>
      <c r="AR60" s="1">
        <f t="shared" si="47"/>
        <v>0.21932037417706243</v>
      </c>
      <c r="AS60" s="1">
        <f t="shared" si="47"/>
        <v>6.8923722184827578E-3</v>
      </c>
      <c r="AT60" s="1">
        <f t="shared" si="47"/>
        <v>0.1578372922960212</v>
      </c>
      <c r="AU60" s="1">
        <f t="shared" si="47"/>
        <v>1.4606669307012233E-2</v>
      </c>
      <c r="AV60" s="1">
        <f t="shared" si="47"/>
        <v>1.020577230466333E-3</v>
      </c>
      <c r="AW60" s="1">
        <f t="shared" si="40"/>
        <v>9.4876635957689397E-3</v>
      </c>
      <c r="AX60" s="1">
        <f t="shared" si="40"/>
        <v>3.0820061963718957E-6</v>
      </c>
      <c r="AY60" s="1">
        <f t="shared" si="40"/>
        <v>4.3836076522815943E-4</v>
      </c>
      <c r="AZ60" s="1">
        <f t="shared" si="40"/>
        <v>3.0757575511439753E-4</v>
      </c>
      <c r="BA60" s="1">
        <f t="shared" si="40"/>
        <v>3.1223794408565409E-4</v>
      </c>
      <c r="BB60" s="1">
        <f t="shared" si="40"/>
        <v>4.7785791413545564E-8</v>
      </c>
      <c r="BC60" s="1">
        <f t="shared" si="40"/>
        <v>5.883820198440584E-4</v>
      </c>
      <c r="BD60" s="1">
        <f t="shared" si="40"/>
        <v>0.61475449598322163</v>
      </c>
      <c r="BE60" s="1">
        <f t="shared" si="40"/>
        <v>1.9110947117318136E-3</v>
      </c>
      <c r="BF60" s="1"/>
      <c r="BG60" s="1">
        <f>IFERROR($H60/1000*Q60,0)</f>
        <v>0.20831199834980371</v>
      </c>
      <c r="BH60" s="1">
        <f>IFERROR($H60/1000*R60,0)</f>
        <v>2.3073067975896224</v>
      </c>
      <c r="BI60" s="1">
        <f t="shared" si="48"/>
        <v>2.6380538112529938E-4</v>
      </c>
      <c r="BJ60" s="1">
        <f t="shared" si="48"/>
        <v>4.0193511509328636E-2</v>
      </c>
      <c r="BK60" s="1">
        <f t="shared" si="48"/>
        <v>7.3630443740367937E-3</v>
      </c>
      <c r="BL60" s="1">
        <f t="shared" si="48"/>
        <v>4.5971426368641115E-5</v>
      </c>
      <c r="BM60" s="1">
        <f t="shared" si="48"/>
        <v>0.22406957717675971</v>
      </c>
      <c r="BN60" s="1">
        <f t="shared" si="48"/>
        <v>7.0416208915158526E-3</v>
      </c>
      <c r="BO60" s="1">
        <f t="shared" si="48"/>
        <v>0.16125512953457699</v>
      </c>
      <c r="BP60" s="1">
        <f t="shared" si="48"/>
        <v>1.4922964762684055E-2</v>
      </c>
      <c r="BQ60" s="1">
        <f t="shared" si="48"/>
        <v>1.0426769941683609E-3</v>
      </c>
      <c r="BR60" s="1">
        <f t="shared" si="41"/>
        <v>9.6931111770901697E-3</v>
      </c>
      <c r="BS60" s="1">
        <f t="shared" si="41"/>
        <v>3.1487445152709784E-6</v>
      </c>
      <c r="BT60" s="1">
        <f t="shared" si="41"/>
        <v>4.4785310842236918E-4</v>
      </c>
      <c r="BU60" s="1">
        <f t="shared" si="41"/>
        <v>3.1423605607505597E-4</v>
      </c>
      <c r="BV60" s="1">
        <f t="shared" si="41"/>
        <v>3.1899920092845761E-4</v>
      </c>
      <c r="BW60" s="1">
        <f t="shared" si="41"/>
        <v>4.882055357267311E-8</v>
      </c>
      <c r="BX60" s="1">
        <f t="shared" si="41"/>
        <v>6.0112295038503678E-4</v>
      </c>
      <c r="BY60" s="1">
        <f t="shared" si="41"/>
        <v>0.62806650088634952</v>
      </c>
      <c r="BZ60" s="1">
        <f t="shared" si="41"/>
        <v>1.9524779018331351E-3</v>
      </c>
      <c r="CA60" s="1"/>
      <c r="CB60" s="1">
        <f>IFERROR($I60/1000*Q60,0)</f>
        <v>0.20426648278940818</v>
      </c>
      <c r="CC60" s="1">
        <f>IFERROR($I60/1000*R60,0)</f>
        <v>2.2624978301456018</v>
      </c>
      <c r="CD60" s="1">
        <f t="shared" si="49"/>
        <v>2.5868215835026578E-4</v>
      </c>
      <c r="CE60" s="1">
        <f t="shared" si="49"/>
        <v>3.941293488615747E-2</v>
      </c>
      <c r="CF60" s="1">
        <f t="shared" si="49"/>
        <v>7.2200506395279007E-3</v>
      </c>
      <c r="CG60" s="1">
        <f t="shared" si="49"/>
        <v>4.5078639960843254E-5</v>
      </c>
      <c r="CH60" s="1">
        <f t="shared" si="49"/>
        <v>0.21971804213191967</v>
      </c>
      <c r="CI60" s="1">
        <f t="shared" si="49"/>
        <v>6.9048693500170406E-3</v>
      </c>
      <c r="CJ60" s="1">
        <f t="shared" si="49"/>
        <v>0.15812348017739369</v>
      </c>
      <c r="CK60" s="1">
        <f t="shared" si="49"/>
        <v>1.4633153870210662E-2</v>
      </c>
      <c r="CL60" s="1">
        <f t="shared" si="49"/>
        <v>1.0224277236616699E-3</v>
      </c>
      <c r="CM60" s="1">
        <f t="shared" si="42"/>
        <v>9.5048664652819057E-3</v>
      </c>
      <c r="CN60" s="1">
        <f t="shared" si="42"/>
        <v>3.087594437343886E-6</v>
      </c>
      <c r="CO60" s="1">
        <f t="shared" si="42"/>
        <v>4.391555934772541E-4</v>
      </c>
      <c r="CP60" s="1">
        <f t="shared" si="42"/>
        <v>3.0813344621792116E-4</v>
      </c>
      <c r="CQ60" s="1">
        <f t="shared" si="42"/>
        <v>3.1280408859055597E-4</v>
      </c>
      <c r="CR60" s="1">
        <f t="shared" si="42"/>
        <v>4.7872435794004797E-8</v>
      </c>
      <c r="CS60" s="1">
        <f t="shared" si="42"/>
        <v>5.8944886406855923E-4</v>
      </c>
      <c r="CT60" s="1">
        <f t="shared" si="42"/>
        <v>0.61586915833082267</v>
      </c>
      <c r="CU60" s="1">
        <f t="shared" si="42"/>
        <v>1.914559876007611E-3</v>
      </c>
      <c r="CW60" s="12">
        <f>IFERROR($J60/1000*Q60,0)</f>
        <v>0.52898811988711658</v>
      </c>
      <c r="CX60" s="12">
        <f>IFERROR($J60/1000*R60,0)</f>
        <v>5.8591818739606856</v>
      </c>
      <c r="CY60" s="12">
        <f t="shared" si="50"/>
        <v>6.6990818427674033E-4</v>
      </c>
      <c r="CZ60" s="12">
        <f t="shared" si="50"/>
        <v>0.10206752493093238</v>
      </c>
      <c r="DA60" s="12">
        <f t="shared" si="50"/>
        <v>1.8697737196714883E-2</v>
      </c>
      <c r="DB60" s="12">
        <f t="shared" si="50"/>
        <v>1.1673997943431179E-4</v>
      </c>
      <c r="DC60" s="12">
        <f t="shared" si="50"/>
        <v>0.56900296331273215</v>
      </c>
      <c r="DD60" s="12">
        <f t="shared" si="50"/>
        <v>1.7881513431145683E-2</v>
      </c>
      <c r="DE60" s="12">
        <f t="shared" si="50"/>
        <v>0.40949176461457387</v>
      </c>
      <c r="DF60" s="12">
        <f t="shared" si="50"/>
        <v>3.7895421941553119E-2</v>
      </c>
      <c r="DG60" s="12">
        <f t="shared" si="50"/>
        <v>2.6477771187642732E-3</v>
      </c>
      <c r="DH60" s="12">
        <f t="shared" si="43"/>
        <v>2.4614715897523124E-2</v>
      </c>
      <c r="DI60" s="12">
        <f t="shared" si="43"/>
        <v>7.9959313641697139E-6</v>
      </c>
      <c r="DJ60" s="12">
        <f t="shared" si="43"/>
        <v>1.1372795407210555E-3</v>
      </c>
      <c r="DK60" s="12">
        <f t="shared" si="43"/>
        <v>7.9797199307143516E-4</v>
      </c>
      <c r="DL60" s="12">
        <f t="shared" si="43"/>
        <v>8.1006753754660199E-4</v>
      </c>
      <c r="DM60" s="12">
        <f t="shared" si="43"/>
        <v>1.2397506169034808E-7</v>
      </c>
      <c r="DN60" s="12">
        <f t="shared" si="43"/>
        <v>1.5264934418765645E-3</v>
      </c>
      <c r="DO60" s="12">
        <f t="shared" si="43"/>
        <v>1.5949139756704904</v>
      </c>
      <c r="DP60" s="12">
        <f t="shared" si="43"/>
        <v>4.9581283007879388E-3</v>
      </c>
      <c r="DR60" s="12">
        <f>IFERROR($K60/1000*Q60,0)</f>
        <v>0.20942441133070355</v>
      </c>
      <c r="DS60" s="12">
        <f>IFERROR($K60/1000*R60,0)</f>
        <v>2.3196281139462878</v>
      </c>
      <c r="DT60" s="12">
        <f t="shared" si="51"/>
        <v>2.6521413593884698E-4</v>
      </c>
      <c r="DU60" s="12">
        <f t="shared" si="51"/>
        <v>4.0408150052980076E-2</v>
      </c>
      <c r="DV60" s="12">
        <f t="shared" si="51"/>
        <v>7.4023639821510891E-3</v>
      </c>
      <c r="DW60" s="12">
        <f t="shared" si="51"/>
        <v>4.6216919724031444E-5</v>
      </c>
      <c r="DX60" s="12">
        <f t="shared" si="51"/>
        <v>0.2252661376641571</v>
      </c>
      <c r="DY60" s="12">
        <f t="shared" si="51"/>
        <v>7.0792240567120503E-3</v>
      </c>
      <c r="DZ60" s="12">
        <f t="shared" si="51"/>
        <v>0.16211625275720445</v>
      </c>
      <c r="EA60" s="12">
        <f t="shared" si="51"/>
        <v>1.5002655322263079E-2</v>
      </c>
      <c r="EB60" s="12">
        <f t="shared" si="51"/>
        <v>1.0482450240100736E-3</v>
      </c>
      <c r="EC60" s="12">
        <f t="shared" si="44"/>
        <v>9.7448736429304409E-3</v>
      </c>
      <c r="ED60" s="12">
        <f t="shared" si="44"/>
        <v>3.1655592177368573E-6</v>
      </c>
      <c r="EE60" s="12">
        <f t="shared" si="44"/>
        <v>4.502447018749402E-4</v>
      </c>
      <c r="EF60" s="12">
        <f t="shared" si="44"/>
        <v>3.1591411720746209E-4</v>
      </c>
      <c r="EG60" s="12">
        <f t="shared" si="44"/>
        <v>3.2070269786968323E-4</v>
      </c>
      <c r="EH60" s="12">
        <f t="shared" si="44"/>
        <v>4.9081261635382782E-8</v>
      </c>
      <c r="EI60" s="12">
        <f t="shared" si="44"/>
        <v>6.0433302459306313E-4</v>
      </c>
      <c r="EJ60" s="12">
        <f t="shared" si="44"/>
        <v>0.63142045713461659</v>
      </c>
      <c r="EK60" s="12">
        <f t="shared" si="44"/>
        <v>1.9629043860497188E-3</v>
      </c>
      <c r="EM60" s="12">
        <f>IFERROR($L60/1000*Q60,0)</f>
        <v>0.21602091704657961</v>
      </c>
      <c r="EN60" s="12">
        <f>IFERROR($L60/1000*R60,0)</f>
        <v>2.3926923762026626</v>
      </c>
      <c r="EO60" s="12">
        <f t="shared" si="52"/>
        <v>2.7356792121409411E-4</v>
      </c>
      <c r="EP60" s="12">
        <f t="shared" si="52"/>
        <v>4.1680936692793262E-2</v>
      </c>
      <c r="EQ60" s="12">
        <f t="shared" si="52"/>
        <v>7.6355256083864721E-3</v>
      </c>
      <c r="ER60" s="12">
        <f t="shared" si="52"/>
        <v>4.7672672533327084E-5</v>
      </c>
      <c r="ES60" s="12">
        <f t="shared" si="52"/>
        <v>0.23236163028248624</v>
      </c>
      <c r="ET60" s="12">
        <f t="shared" si="52"/>
        <v>7.302207335773663E-3</v>
      </c>
      <c r="EU60" s="12">
        <f t="shared" si="52"/>
        <v>0.16722263353275124</v>
      </c>
      <c r="EV60" s="12">
        <f t="shared" si="52"/>
        <v>1.5475212943209905E-2</v>
      </c>
      <c r="EW60" s="12">
        <f t="shared" si="52"/>
        <v>1.0812629241134285E-3</v>
      </c>
      <c r="EX60" s="12">
        <f t="shared" si="45"/>
        <v>1.0051820260460009E-2</v>
      </c>
      <c r="EY60" s="12">
        <f t="shared" si="45"/>
        <v>3.2652688425177571E-6</v>
      </c>
      <c r="EZ60" s="12">
        <f t="shared" si="45"/>
        <v>4.644266290466057E-4</v>
      </c>
      <c r="FA60" s="12">
        <f t="shared" si="45"/>
        <v>3.258648639549089E-4</v>
      </c>
      <c r="FB60" s="12">
        <f t="shared" si="45"/>
        <v>3.3080427660232495E-4</v>
      </c>
      <c r="FC60" s="12">
        <f t="shared" si="45"/>
        <v>5.0627236246761546E-8</v>
      </c>
      <c r="FD60" s="12">
        <f t="shared" si="45"/>
        <v>6.2336846666827424E-4</v>
      </c>
      <c r="FE60" s="12">
        <f t="shared" si="45"/>
        <v>0.65130910635245931</v>
      </c>
      <c r="FF60" s="12">
        <f t="shared" si="45"/>
        <v>2.0247324696051187E-3</v>
      </c>
      <c r="FH60" s="12">
        <f>IFERROR(AL60*[1]Figure!$C$8+BG60*[1]Figure!$D$8+CB60*[1]Figure!$E$8,0)</f>
        <v>0.20744660962308387</v>
      </c>
      <c r="FI60" s="12">
        <f>IFERROR(AM60*[1]Figure!$C$8+BH60*[1]Figure!$D$8+CC60*[1]Figure!$E$8,0)</f>
        <v>2.2977215729864513</v>
      </c>
      <c r="FJ60" s="12">
        <f>IFERROR(AN60*[1]Figure!$C$8+BI60*[1]Figure!$D$8+CD60*[1]Figure!$E$8,0)</f>
        <v>2.6270945672016496E-4</v>
      </c>
      <c r="FK60" s="12">
        <f>IFERROR(AO60*[1]Figure!$C$8+BJ60*[1]Figure!$D$8+CE60*[1]Figure!$E$8,0)</f>
        <v>4.0026535953321299E-2</v>
      </c>
      <c r="FL60" s="12">
        <f>IFERROR(AP60*[1]Figure!$C$8+BK60*[1]Figure!$D$8+CF60*[1]Figure!$E$8,0)</f>
        <v>7.3324561427005955E-3</v>
      </c>
      <c r="FM60" s="12">
        <f>IFERROR(AQ60*[1]Figure!$C$8+BL60*[1]Figure!$D$8+CG60*[1]Figure!$E$8,0)</f>
        <v>4.578044767108261E-5</v>
      </c>
      <c r="FN60" s="12">
        <f>IFERROR(AR60*[1]Figure!$C$8+BM60*[1]Figure!$D$8+CH60*[1]Figure!$E$8,0)</f>
        <v>0.22313872687708547</v>
      </c>
      <c r="FO60" s="12">
        <f>IFERROR(AS60*[1]Figure!$C$8+BN60*[1]Figure!$D$8+CI60*[1]Figure!$E$8,0)</f>
        <v>7.0123679469633257E-3</v>
      </c>
      <c r="FP60" s="12">
        <f>IFERROR(AT60*[1]Figure!$C$8+BO60*[1]Figure!$D$8+CJ60*[1]Figure!$E$8,0)</f>
        <v>0.16058522874955045</v>
      </c>
      <c r="FQ60" s="12">
        <f>IFERROR(AU60*[1]Figure!$C$8+BP60*[1]Figure!$D$8+CK60*[1]Figure!$E$8,0)</f>
        <v>1.4860970419692929E-2</v>
      </c>
      <c r="FR60" s="12">
        <f>IFERROR(AV60*[1]Figure!$C$8+BQ60*[1]Figure!$D$8+CL60*[1]Figure!$E$8,0)</f>
        <v>1.0383454101813058E-3</v>
      </c>
      <c r="FS60" s="12">
        <f>IFERROR(AW60*[1]Figure!$C$8+BR60*[1]Figure!$D$8+CM60*[1]Figure!$E$8,0)</f>
        <v>9.6528431694576453E-3</v>
      </c>
      <c r="FT60" s="12">
        <f>IFERROR(AX60*[1]Figure!$C$8+BS60*[1]Figure!$D$8+CN60*[1]Figure!$E$8,0)</f>
        <v>3.1356637132604248E-6</v>
      </c>
      <c r="FU60" s="12">
        <f>IFERROR(AY60*[1]Figure!$C$8+BT60*[1]Figure!$D$8+CO60*[1]Figure!$E$8,0)</f>
        <v>4.4599259614114972E-4</v>
      </c>
      <c r="FV60" s="12">
        <f>IFERROR(AZ60*[1]Figure!$C$8+BU60*[1]Figure!$D$8+CP60*[1]Figure!$E$8,0)</f>
        <v>3.1293062795468613E-4</v>
      </c>
      <c r="FW60" s="12">
        <f>IFERROR(BA60*[1]Figure!$C$8+BV60*[1]Figure!$D$8+CQ60*[1]Figure!$E$8,0)</f>
        <v>3.1767398531676457E-4</v>
      </c>
      <c r="FX60" s="12">
        <f>IFERROR(BB60*[1]Figure!$C$8+BW60*[1]Figure!$D$8+CR60*[1]Figure!$E$8,0)</f>
        <v>4.861773877069963E-8</v>
      </c>
      <c r="FY60" s="12">
        <f>IFERROR(BC60*[1]Figure!$C$8+BX60*[1]Figure!$D$8+CS60*[1]Figure!$E$8,0)</f>
        <v>5.9862571052964324E-4</v>
      </c>
      <c r="FZ60" s="12">
        <f>IFERROR(BD60*[1]Figure!$C$8+BY60*[1]Figure!$D$8+CT60*[1]Figure!$E$8,0)</f>
        <v>0.62545732967296241</v>
      </c>
      <c r="GA60" s="12">
        <f>IFERROR(BE60*[1]Figure!$C$8+BZ60*[1]Figure!$D$8+CU60*[1]Figure!$E$8,0)</f>
        <v>1.9443667398319009E-3</v>
      </c>
      <c r="GC60" s="12">
        <f>IFERROR(CW60*[1]Figure!$F$8+DR60*[1]Figure!$G$8+EM60*[1]Figure!$H$8,0)</f>
        <v>0.28056184405410095</v>
      </c>
      <c r="GD60" s="12">
        <f>IFERROR(CX60*[1]Figure!$F$8+DS60*[1]Figure!$G$8+EN60*[1]Figure!$H$8,0)</f>
        <v>3.1075610385306285</v>
      </c>
      <c r="GE60" s="12">
        <f>IFERROR(CY60*[1]Figure!$F$8+DT60*[1]Figure!$G$8+EO60*[1]Figure!$H$8,0)</f>
        <v>3.5530226192551252E-4</v>
      </c>
      <c r="GF60" s="12">
        <f>IFERROR(CZ60*[1]Figure!$F$8+DU60*[1]Figure!$G$8+EP60*[1]Figure!$H$8,0)</f>
        <v>5.4134019151074964E-2</v>
      </c>
      <c r="GG60" s="12">
        <f>IFERROR(DA60*[1]Figure!$F$8+DV60*[1]Figure!$G$8+EQ60*[1]Figure!$H$8,0)</f>
        <v>9.9168042349773878E-3</v>
      </c>
      <c r="GH60" s="12">
        <f>IFERROR(DB60*[1]Figure!$F$8+DW60*[1]Figure!$G$8+ER60*[1]Figure!$H$8,0)</f>
        <v>6.1915915827972872E-5</v>
      </c>
      <c r="GI60" s="12">
        <f>IFERROR(DC60*[1]Figure!$F$8+DX60*[1]Figure!$G$8+ES60*[1]Figure!$H$8,0)</f>
        <v>0.30178469923546591</v>
      </c>
      <c r="GJ60" s="12">
        <f>IFERROR(DD60*[1]Figure!$F$8+DY60*[1]Figure!$G$8+ET60*[1]Figure!$H$8,0)</f>
        <v>9.483899910249366E-3</v>
      </c>
      <c r="GK60" s="12">
        <f>IFERROR(DE60*[1]Figure!$F$8+DZ60*[1]Figure!$G$8+EU60*[1]Figure!$H$8,0)</f>
        <v>0.2171840165895392</v>
      </c>
      <c r="GL60" s="12">
        <f>IFERROR(DF60*[1]Figure!$F$8+EA60*[1]Figure!$G$8+EV60*[1]Figure!$H$8,0)</f>
        <v>2.0098767933387988E-2</v>
      </c>
      <c r="GM60" s="12">
        <f>IFERROR(DG60*[1]Figure!$F$8+EB60*[1]Figure!$G$8+EW60*[1]Figure!$H$8,0)</f>
        <v>1.4043136379759953E-3</v>
      </c>
      <c r="GN60" s="12">
        <f>IFERROR(DH60*[1]Figure!$F$8+EC60*[1]Figure!$G$8+EX60*[1]Figure!$H$8,0)</f>
        <v>1.3055019240414276E-2</v>
      </c>
      <c r="GO60" s="12">
        <f>IFERROR(DI60*[1]Figure!$F$8+ED60*[1]Figure!$G$8+EY60*[1]Figure!$H$8,0)</f>
        <v>4.2408386202325267E-6</v>
      </c>
      <c r="GP60" s="12">
        <f>IFERROR(DJ60*[1]Figure!$F$8+EE60*[1]Figure!$G$8+EZ60*[1]Figure!$H$8,0)</f>
        <v>6.031841418627507E-4</v>
      </c>
      <c r="GQ60" s="12">
        <f>IFERROR(DK60*[1]Figure!$F$8+EF60*[1]Figure!$G$8+FA60*[1]Figure!$H$8,0)</f>
        <v>4.2322404882631971E-4</v>
      </c>
      <c r="GR60" s="12">
        <f>IFERROR(DL60*[1]Figure!$F$8+EG60*[1]Figure!$G$8+FB60*[1]Figure!$H$8,0)</f>
        <v>4.2963921796757633E-4</v>
      </c>
      <c r="GS60" s="12">
        <f>IFERROR(DM60*[1]Figure!$F$8+EH60*[1]Figure!$G$8+FC60*[1]Figure!$H$8,0)</f>
        <v>6.5753219433335154E-8</v>
      </c>
      <c r="GT60" s="12">
        <f>IFERROR(DN60*[1]Figure!$F$8+EI60*[1]Figure!$G$8+FD60*[1]Figure!$H$8,0)</f>
        <v>8.0961329543803812E-4</v>
      </c>
      <c r="GU60" s="12">
        <f>IFERROR(DO60*[1]Figure!$F$8+EJ60*[1]Figure!$G$8+FE60*[1]Figure!$H$8,0)</f>
        <v>0.845901806296252</v>
      </c>
      <c r="GV60" s="12">
        <f>IFERROR(DP60*[1]Figure!$F$8+EK60*[1]Figure!$G$8+FF60*[1]Figure!$H$8,0)</f>
        <v>2.6296651414832069E-3</v>
      </c>
      <c r="GX60" s="12">
        <f>IFERROR(FH60*[1]Figure!$F$10+GC60*[1]Figure!$F$11,0)</f>
        <v>0.21173637594879657</v>
      </c>
      <c r="GY60" s="12">
        <f>IFERROR(FI60*[1]Figure!$F$10+GD60*[1]Figure!$F$11,0)</f>
        <v>2.3452359124474329</v>
      </c>
      <c r="GZ60" s="12">
        <f>IFERROR(FJ60*[1]Figure!$F$10+GE60*[1]Figure!$F$11,0)</f>
        <v>2.6814199756974578E-4</v>
      </c>
      <c r="HA60" s="12">
        <f>IFERROR(FK60*[1]Figure!$F$10+GF60*[1]Figure!$F$11,0)</f>
        <v>4.0854240423302574E-2</v>
      </c>
      <c r="HB60" s="12">
        <f>IFERROR(FL60*[1]Figure!$F$10+GG60*[1]Figure!$F$11,0)</f>
        <v>7.4840832216047674E-3</v>
      </c>
      <c r="HC60" s="12">
        <f>IFERROR(FM60*[1]Figure!$F$10+GH60*[1]Figure!$F$11,0)</f>
        <v>4.6727136668084227E-5</v>
      </c>
      <c r="HD60" s="12">
        <f>IFERROR(FN60*[1]Figure!$F$10+GI60*[1]Figure!$F$11,0)</f>
        <v>0.22775298882264783</v>
      </c>
      <c r="HE60" s="12">
        <f>IFERROR(FO60*[1]Figure!$F$10+GJ60*[1]Figure!$F$11,0)</f>
        <v>7.1573759561905977E-3</v>
      </c>
      <c r="HF60" s="12">
        <f>IFERROR(FP60*[1]Figure!$F$10+GK60*[1]Figure!$F$11,0)</f>
        <v>0.16390595357580012</v>
      </c>
      <c r="HG60" s="12">
        <f>IFERROR(FQ60*[1]Figure!$F$10+GL60*[1]Figure!$F$11,0)</f>
        <v>1.5168278842759668E-2</v>
      </c>
      <c r="HH60" s="12">
        <f>IFERROR(FR60*[1]Figure!$F$10+GM60*[1]Figure!$F$11,0)</f>
        <v>1.0598172442264474E-3</v>
      </c>
      <c r="HI60" s="12">
        <f>IFERROR(FS60*[1]Figure!$F$10+GN60*[1]Figure!$F$11,0)</f>
        <v>9.8524532843250884E-3</v>
      </c>
      <c r="HJ60" s="12">
        <f>IFERROR(FT60*[1]Figure!$F$10+GO60*[1]Figure!$F$11,0)</f>
        <v>3.2005057689119676E-6</v>
      </c>
      <c r="HK60" s="12">
        <f>IFERROR(FU60*[1]Figure!$F$10+GP60*[1]Figure!$F$11,0)</f>
        <v>4.5521522949206183E-4</v>
      </c>
      <c r="HL60" s="12">
        <f>IFERROR(FV60*[1]Figure!$F$10+GQ60*[1]Figure!$F$11,0)</f>
        <v>3.1940168705043702E-4</v>
      </c>
      <c r="HM60" s="12">
        <f>IFERROR(FW60*[1]Figure!$F$10+GR60*[1]Figure!$F$11,0)</f>
        <v>3.2424313179374399E-4</v>
      </c>
      <c r="HN60" s="12">
        <f>IFERROR(FX60*[1]Figure!$F$10+GS60*[1]Figure!$F$11,0)</f>
        <v>4.962309980788304E-8</v>
      </c>
      <c r="HO60" s="12">
        <f>IFERROR(FY60*[1]Figure!$F$10+GT60*[1]Figure!$F$11,0)</f>
        <v>6.1100462778166157E-4</v>
      </c>
      <c r="HP60" s="12">
        <f>IFERROR(FZ60*[1]Figure!$F$10+GU60*[1]Figure!$F$11,0)</f>
        <v>0.63839109511688186</v>
      </c>
      <c r="HQ60" s="12">
        <f>IFERROR(GA60*[1]Figure!$F$10+GV60*[1]Figure!$F$11,0)</f>
        <v>1.984574092367194E-3</v>
      </c>
    </row>
    <row r="61" spans="1:225" x14ac:dyDescent="0.2">
      <c r="A61" s="1"/>
      <c r="B61" s="4"/>
      <c r="C61" s="1" t="s">
        <v>90</v>
      </c>
      <c r="D61" s="1" t="s">
        <v>88</v>
      </c>
      <c r="E61" s="2">
        <v>0.19</v>
      </c>
      <c r="F61" s="7"/>
      <c r="G61" s="1">
        <f>'[1]LIB Maf LCI'!AI$51*LCIA_TAU!$E61</f>
        <v>3.9628094906243301</v>
      </c>
      <c r="H61" s="1">
        <f>'[1]LIB Maf LCI'!AJ$51*LCIA_TAU!$E61</f>
        <v>4.0486208831623891</v>
      </c>
      <c r="I61" s="1">
        <f>'[1]LIB Maf LCI'!AK$51*LCIA_TAU!$E61</f>
        <v>3.9699947890788785</v>
      </c>
      <c r="J61" s="1">
        <f>'[1]LIB Maf LCI'!AL$51*LCIA_TAU!$E61</f>
        <v>10.281080139817149</v>
      </c>
      <c r="K61" s="1">
        <f>'[1]LIB Maf LCI'!AM$51*LCIA_TAU!$E61</f>
        <v>4.0702410416786989</v>
      </c>
      <c r="L61" s="1">
        <f>'[1]LIB Maf LCI'!AN$51*LCIA_TAU!$E61</f>
        <v>4.1984465747673356</v>
      </c>
      <c r="M61" s="1" t="s">
        <v>55</v>
      </c>
      <c r="N61" s="1" t="str">
        <f>'[1]Unit factor_selected'!D$30</f>
        <v>polyvinylfluoride production | polyvinylfluoride | Cutoff</v>
      </c>
      <c r="O61" s="1">
        <f t="shared" si="55"/>
        <v>1</v>
      </c>
      <c r="P61" s="1" t="str">
        <f t="shared" si="55"/>
        <v>kg</v>
      </c>
      <c r="Q61" s="1">
        <f>Q56</f>
        <v>14.0334087386977</v>
      </c>
      <c r="R61" s="1">
        <f t="shared" si="55"/>
        <v>165.31171902481299</v>
      </c>
      <c r="S61" s="1">
        <f t="shared" si="55"/>
        <v>1.6401163087871401E-2</v>
      </c>
      <c r="T61" s="1">
        <f t="shared" si="55"/>
        <v>2.9119107441399299</v>
      </c>
      <c r="U61" s="1">
        <f t="shared" si="55"/>
        <v>0.51053200652812403</v>
      </c>
      <c r="V61" s="1">
        <f t="shared" si="55"/>
        <v>3.2228434065090499E-3</v>
      </c>
      <c r="W61" s="1">
        <f t="shared" si="55"/>
        <v>15.097328467696601</v>
      </c>
      <c r="X61" s="1">
        <f t="shared" si="55"/>
        <v>0.45190802930320301</v>
      </c>
      <c r="Y61" s="1">
        <f t="shared" si="55"/>
        <v>10.7312028431461</v>
      </c>
      <c r="Z61" s="1">
        <f t="shared" si="55"/>
        <v>1.1190273093474801</v>
      </c>
      <c r="AA61" s="1">
        <f t="shared" si="55"/>
        <v>9.1195501535423107E-2</v>
      </c>
      <c r="AB61" s="1">
        <f t="shared" si="55"/>
        <v>0.67233135702843705</v>
      </c>
      <c r="AC61" s="1">
        <f t="shared" si="55"/>
        <v>2.3143436955739999E-4</v>
      </c>
      <c r="AD61" s="1">
        <f t="shared" si="55"/>
        <v>3.2682521009697298E-2</v>
      </c>
      <c r="AE61" s="1">
        <f t="shared" si="55"/>
        <v>1.6956463621844799E-2</v>
      </c>
      <c r="AF61" s="1">
        <f t="shared" si="55"/>
        <v>1.73812451698824E-2</v>
      </c>
      <c r="AG61" s="1">
        <f t="shared" si="55"/>
        <v>3.5232865568993001E-6</v>
      </c>
      <c r="AH61" s="1">
        <f t="shared" si="55"/>
        <v>4.0402145566710297E-2</v>
      </c>
      <c r="AI61" s="1">
        <f t="shared" si="55"/>
        <v>44.992452449538</v>
      </c>
      <c r="AJ61" s="1">
        <f t="shared" si="55"/>
        <v>0.138949708692514</v>
      </c>
      <c r="AK61" s="1"/>
      <c r="AL61" s="1">
        <f>IFERROR($G61/1000*Q61,0)</f>
        <v>5.5611725335521646E-2</v>
      </c>
      <c r="AM61" s="1">
        <f>IFERROR($G61/1000*R61,0)</f>
        <v>0.65509884906295146</v>
      </c>
      <c r="AN61" s="1">
        <f t="shared" si="47"/>
        <v>6.499468474189423E-5</v>
      </c>
      <c r="AO61" s="1">
        <f t="shared" si="47"/>
        <v>1.1539347532728669E-2</v>
      </c>
      <c r="AP61" s="1">
        <f t="shared" si="47"/>
        <v>2.0231410807371323E-3</v>
      </c>
      <c r="AQ61" s="1">
        <f t="shared" si="47"/>
        <v>1.2771514438110107E-5</v>
      </c>
      <c r="AR61" s="1">
        <f t="shared" si="47"/>
        <v>5.9827836534860956E-2</v>
      </c>
      <c r="AS61" s="1">
        <f t="shared" si="47"/>
        <v>1.7908254274120706E-3</v>
      </c>
      <c r="AT61" s="1">
        <f t="shared" si="47"/>
        <v>4.2525712472634154E-2</v>
      </c>
      <c r="AU61" s="1">
        <f t="shared" si="47"/>
        <v>4.4344920417500018E-3</v>
      </c>
      <c r="AV61" s="1">
        <f t="shared" si="47"/>
        <v>3.6139039898682032E-4</v>
      </c>
      <c r="AW61" s="1">
        <f t="shared" si="40"/>
        <v>2.6643210824766248E-3</v>
      </c>
      <c r="AX61" s="1">
        <f t="shared" si="40"/>
        <v>9.1713031613872307E-7</v>
      </c>
      <c r="AY61" s="1">
        <f t="shared" si="40"/>
        <v>1.2951460443475749E-4</v>
      </c>
      <c r="AZ61" s="1">
        <f t="shared" si="40"/>
        <v>6.7195234968072759E-5</v>
      </c>
      <c r="BA61" s="1">
        <f t="shared" si="40"/>
        <v>6.887856331807826E-5</v>
      </c>
      <c r="BB61" s="1">
        <f t="shared" si="40"/>
        <v>1.3962113405869663E-8</v>
      </c>
      <c r="BC61" s="1">
        <f t="shared" si="40"/>
        <v>1.6010600589334525E-4</v>
      </c>
      <c r="BD61" s="1">
        <f t="shared" si="40"/>
        <v>0.17829651757349305</v>
      </c>
      <c r="BE61" s="1">
        <f t="shared" si="40"/>
        <v>5.5063122432618035E-4</v>
      </c>
      <c r="BF61" s="1"/>
      <c r="BG61" s="1">
        <f>IFERROR($H61/1000*Q61,0)</f>
        <v>5.681595168144507E-2</v>
      </c>
      <c r="BH61" s="1">
        <f>IFERROR($H61/1000*R61,0)</f>
        <v>0.66928447787533107</v>
      </c>
      <c r="BI61" s="1">
        <f t="shared" si="48"/>
        <v>6.6402091385708278E-5</v>
      </c>
      <c r="BJ61" s="1">
        <f t="shared" si="48"/>
        <v>1.1789222648629851E-2</v>
      </c>
      <c r="BK61" s="1">
        <f t="shared" si="48"/>
        <v>2.0669505431525599E-3</v>
      </c>
      <c r="BL61" s="1">
        <f t="shared" si="48"/>
        <v>1.3048071118754751E-5</v>
      </c>
      <c r="BM61" s="1">
        <f t="shared" si="48"/>
        <v>6.1123359314278487E-2</v>
      </c>
      <c r="BN61" s="1">
        <f t="shared" si="48"/>
        <v>1.8296042847057085E-3</v>
      </c>
      <c r="BO61" s="1">
        <f t="shared" si="48"/>
        <v>4.34465719322129E-2</v>
      </c>
      <c r="BP61" s="1">
        <f t="shared" si="48"/>
        <v>4.5305173334532264E-3</v>
      </c>
      <c r="BQ61" s="1">
        <f t="shared" si="48"/>
        <v>3.6921601196678169E-4</v>
      </c>
      <c r="BR61" s="1">
        <f t="shared" si="41"/>
        <v>2.722014772470238E-3</v>
      </c>
      <c r="BS61" s="1">
        <f t="shared" si="41"/>
        <v>9.3699002167161147E-7</v>
      </c>
      <c r="BT61" s="1">
        <f t="shared" si="41"/>
        <v>1.3231913707425401E-4</v>
      </c>
      <c r="BU61" s="1">
        <f t="shared" si="41"/>
        <v>6.8650292723984214E-5</v>
      </c>
      <c r="BV61" s="1">
        <f t="shared" si="41"/>
        <v>7.037007217015129E-5</v>
      </c>
      <c r="BW61" s="1">
        <f t="shared" si="41"/>
        <v>1.4264451531627816E-8</v>
      </c>
      <c r="BX61" s="1">
        <f t="shared" si="41"/>
        <v>1.6357297026595003E-4</v>
      </c>
      <c r="BY61" s="1">
        <f t="shared" si="41"/>
        <v>0.18215738257189032</v>
      </c>
      <c r="BZ61" s="1">
        <f t="shared" si="41"/>
        <v>5.625546923218427E-4</v>
      </c>
      <c r="CA61" s="1"/>
      <c r="CB61" s="1">
        <f>IFERROR($I61/1000*Q61,0)</f>
        <v>5.5712559565643867E-2</v>
      </c>
      <c r="CC61" s="1">
        <f>IFERROR($I61/1000*R61,0)</f>
        <v>0.65628666310217931</v>
      </c>
      <c r="CD61" s="1">
        <f t="shared" si="49"/>
        <v>6.5112531993682311E-5</v>
      </c>
      <c r="CE61" s="1">
        <f t="shared" si="49"/>
        <v>1.1560270480498323E-2</v>
      </c>
      <c r="CF61" s="1">
        <f t="shared" si="49"/>
        <v>2.0268094055746365E-3</v>
      </c>
      <c r="CG61" s="1">
        <f t="shared" si="49"/>
        <v>1.279467152985815E-5</v>
      </c>
      <c r="CH61" s="1">
        <f t="shared" si="49"/>
        <v>5.9936315345767717E-2</v>
      </c>
      <c r="CI61" s="1">
        <f t="shared" si="49"/>
        <v>1.7940725214766213E-3</v>
      </c>
      <c r="CJ61" s="1">
        <f t="shared" si="49"/>
        <v>4.2602819367838468E-2</v>
      </c>
      <c r="CK61" s="1">
        <f t="shared" si="49"/>
        <v>4.442532586946454E-3</v>
      </c>
      <c r="CL61" s="1">
        <f t="shared" si="49"/>
        <v>3.6204566588306464E-4</v>
      </c>
      <c r="CM61" s="1">
        <f t="shared" si="42"/>
        <v>2.6691519839372262E-3</v>
      </c>
      <c r="CN61" s="1">
        <f t="shared" si="42"/>
        <v>9.1879324115663348E-7</v>
      </c>
      <c r="CO61" s="1">
        <f t="shared" si="42"/>
        <v>1.2974943810245925E-4</v>
      </c>
      <c r="CP61" s="1">
        <f t="shared" si="42"/>
        <v>6.7317072219929424E-5</v>
      </c>
      <c r="CQ61" s="1">
        <f t="shared" si="42"/>
        <v>6.9003452752135563E-5</v>
      </c>
      <c r="CR61" s="1">
        <f t="shared" si="42"/>
        <v>1.3987429271321886E-8</v>
      </c>
      <c r="CS61" s="1">
        <f t="shared" si="42"/>
        <v>1.6039630736744621E-4</v>
      </c>
      <c r="CT61" s="1">
        <f t="shared" si="42"/>
        <v>0.17861980177254511</v>
      </c>
      <c r="CU61" s="1">
        <f t="shared" si="42"/>
        <v>5.5162961945330873E-4</v>
      </c>
      <c r="CW61" s="12">
        <f>IFERROR($J61/1000*Q61,0)</f>
        <v>0.14427859987736136</v>
      </c>
      <c r="CX61" s="12">
        <f>IFERROR($J61/1000*R61,0)</f>
        <v>1.6995830313450375</v>
      </c>
      <c r="CY61" s="12">
        <f t="shared" si="50"/>
        <v>1.6862167209261676E-4</v>
      </c>
      <c r="CZ61" s="12">
        <f t="shared" si="50"/>
        <v>2.9937587720497209E-2</v>
      </c>
      <c r="DA61" s="12">
        <f t="shared" si="50"/>
        <v>5.2488204730572951E-3</v>
      </c>
      <c r="DB61" s="12">
        <f t="shared" si="50"/>
        <v>3.3134311340400839E-5</v>
      </c>
      <c r="DC61" s="12">
        <f t="shared" si="50"/>
        <v>0.1552168438735316</v>
      </c>
      <c r="DD61" s="12">
        <f t="shared" si="50"/>
        <v>4.6461026650930666E-3</v>
      </c>
      <c r="DE61" s="12">
        <f t="shared" si="50"/>
        <v>0.11032835642701869</v>
      </c>
      <c r="DF61" s="12">
        <f t="shared" si="50"/>
        <v>1.1504809446045398E-2</v>
      </c>
      <c r="DG61" s="12">
        <f t="shared" si="50"/>
        <v>9.3758825967650279E-4</v>
      </c>
      <c r="DH61" s="12">
        <f t="shared" si="43"/>
        <v>6.9122925621213768E-3</v>
      </c>
      <c r="DI61" s="12">
        <f t="shared" si="43"/>
        <v>2.3793953005276875E-6</v>
      </c>
      <c r="DJ61" s="12">
        <f t="shared" si="43"/>
        <v>3.3601161767195562E-4</v>
      </c>
      <c r="DK61" s="12">
        <f t="shared" si="43"/>
        <v>1.7433076138408053E-4</v>
      </c>
      <c r="DL61" s="12">
        <f t="shared" si="43"/>
        <v>1.7869797452137068E-4</v>
      </c>
      <c r="DM61" s="12">
        <f t="shared" si="43"/>
        <v>3.6223191447022138E-8</v>
      </c>
      <c r="DN61" s="12">
        <f t="shared" si="43"/>
        <v>4.1537769639190668E-4</v>
      </c>
      <c r="DO61" s="12">
        <f t="shared" si="43"/>
        <v>0.46257100932061257</v>
      </c>
      <c r="DP61" s="12">
        <f t="shared" si="43"/>
        <v>1.4285530904719838E-3</v>
      </c>
      <c r="DR61" s="12">
        <f>IFERROR($K61/1000*Q61,0)</f>
        <v>5.7119356202899887E-2</v>
      </c>
      <c r="DS61" s="12">
        <f>IFERROR($K61/1000*R61,0)</f>
        <v>0.6728585434452512</v>
      </c>
      <c r="DT61" s="12">
        <f t="shared" si="51"/>
        <v>6.6756687131519919E-5</v>
      </c>
      <c r="DU61" s="12">
        <f t="shared" si="51"/>
        <v>1.1852178620503504E-2</v>
      </c>
      <c r="DV61" s="12">
        <f t="shared" si="51"/>
        <v>2.0779883260613479E-3</v>
      </c>
      <c r="DW61" s="12">
        <f t="shared" si="51"/>
        <v>1.3117749504076722E-5</v>
      </c>
      <c r="DX61" s="12">
        <f t="shared" si="51"/>
        <v>6.1449765948922888E-2</v>
      </c>
      <c r="DY61" s="12">
        <f t="shared" si="51"/>
        <v>1.8393746079340371E-3</v>
      </c>
      <c r="DZ61" s="12">
        <f t="shared" si="51"/>
        <v>4.36785822387524E-2</v>
      </c>
      <c r="EA61" s="12">
        <f t="shared" si="51"/>
        <v>4.5547108812653992E-3</v>
      </c>
      <c r="EB61" s="12">
        <f t="shared" si="51"/>
        <v>3.7118767316595194E-4</v>
      </c>
      <c r="EC61" s="12">
        <f t="shared" si="44"/>
        <v>2.7365506829846791E-3</v>
      </c>
      <c r="ED61" s="12">
        <f t="shared" si="44"/>
        <v>9.4199366942756471E-7</v>
      </c>
      <c r="EE61" s="12">
        <f t="shared" si="44"/>
        <v>1.3302573835919629E-4</v>
      </c>
      <c r="EF61" s="12">
        <f t="shared" si="44"/>
        <v>6.9016894155364542E-5</v>
      </c>
      <c r="EG61" s="12">
        <f t="shared" si="44"/>
        <v>7.0745857445935002E-5</v>
      </c>
      <c r="EH61" s="12">
        <f t="shared" si="44"/>
        <v>1.4340625545486365E-8</v>
      </c>
      <c r="EI61" s="12">
        <f t="shared" si="44"/>
        <v>1.6444647105750136E-4</v>
      </c>
      <c r="EJ61" s="12">
        <f t="shared" si="44"/>
        <v>0.18313012652588689</v>
      </c>
      <c r="EK61" s="12">
        <f t="shared" si="44"/>
        <v>5.6555880704956994E-4</v>
      </c>
      <c r="EM61" s="12">
        <f>IFERROR($L61/1000*Q61,0)</f>
        <v>5.8918516851295358E-2</v>
      </c>
      <c r="EN61" s="12">
        <f>IFERROR($L61/1000*R61,0)</f>
        <v>0.69405242050862637</v>
      </c>
      <c r="EO61" s="12">
        <f t="shared" si="52"/>
        <v>6.8859406988474144E-5</v>
      </c>
      <c r="EP61" s="12">
        <f t="shared" si="52"/>
        <v>1.2225501689762493E-2</v>
      </c>
      <c r="EQ61" s="12">
        <f t="shared" si="52"/>
        <v>2.1434413541170975E-3</v>
      </c>
      <c r="ER61" s="12">
        <f t="shared" si="52"/>
        <v>1.3530935861069413E-5</v>
      </c>
      <c r="ES61" s="12">
        <f t="shared" si="52"/>
        <v>6.3385326993338181E-2</v>
      </c>
      <c r="ET61" s="12">
        <f t="shared" si="52"/>
        <v>1.8973117177378896E-3</v>
      </c>
      <c r="EU61" s="12">
        <f t="shared" si="52"/>
        <v>4.5054381819940238E-2</v>
      </c>
      <c r="EV61" s="12">
        <f t="shared" si="52"/>
        <v>4.698176374001036E-3</v>
      </c>
      <c r="EW61" s="12">
        <f t="shared" si="52"/>
        <v>3.8287944105558645E-4</v>
      </c>
      <c r="EX61" s="12">
        <f t="shared" si="45"/>
        <v>2.8227472830247165E-3</v>
      </c>
      <c r="EY61" s="12">
        <f t="shared" si="45"/>
        <v>9.7166483615170368E-7</v>
      </c>
      <c r="EZ61" s="12">
        <f t="shared" si="45"/>
        <v>1.372158183879251E-4</v>
      </c>
      <c r="FA61" s="12">
        <f t="shared" si="45"/>
        <v>7.1190806613301232E-5</v>
      </c>
      <c r="FB61" s="12">
        <f t="shared" si="45"/>
        <v>7.2974229248684065E-5</v>
      </c>
      <c r="FC61" s="12">
        <f t="shared" si="45"/>
        <v>1.4792330376737667E-8</v>
      </c>
      <c r="FD61" s="12">
        <f t="shared" si="45"/>
        <v>1.6962624966780616E-4</v>
      </c>
      <c r="FE61" s="12">
        <f t="shared" si="45"/>
        <v>0.18889840787714504</v>
      </c>
      <c r="FF61" s="12">
        <f t="shared" si="45"/>
        <v>5.8337292852500447E-4</v>
      </c>
      <c r="FH61" s="12">
        <f>IFERROR(AL61*[1]Figure!$C$8+BG61*[1]Figure!$D$8+CB61*[1]Figure!$E$8,0)</f>
        <v>5.6579921666503635E-2</v>
      </c>
      <c r="FI61" s="12">
        <f>IFERROR(AM61*[1]Figure!$C$8+BH61*[1]Figure!$D$8+CC61*[1]Figure!$E$8,0)</f>
        <v>0.66650407517788623</v>
      </c>
      <c r="FJ61" s="12">
        <f>IFERROR(AN61*[1]Figure!$C$8+BI61*[1]Figure!$D$8+CD61*[1]Figure!$E$8,0)</f>
        <v>6.6126237753795448E-5</v>
      </c>
      <c r="FK61" s="12">
        <f>IFERROR(AO61*[1]Figure!$C$8+BJ61*[1]Figure!$D$8+CE61*[1]Figure!$E$8,0)</f>
        <v>1.1740246783304115E-2</v>
      </c>
      <c r="FL61" s="12">
        <f>IFERROR(AP61*[1]Figure!$C$8+BK61*[1]Figure!$D$8+CF61*[1]Figure!$E$8,0)</f>
        <v>2.058363828451047E-3</v>
      </c>
      <c r="FM61" s="12">
        <f>IFERROR(AQ61*[1]Figure!$C$8+BL61*[1]Figure!$D$8+CG61*[1]Figure!$E$8,0)</f>
        <v>1.2993865630155635E-5</v>
      </c>
      <c r="FN61" s="12">
        <f>IFERROR(AR61*[1]Figure!$C$8+BM61*[1]Figure!$D$8+CH61*[1]Figure!$E$8,0)</f>
        <v>6.0869435073193721E-2</v>
      </c>
      <c r="FO61" s="12">
        <f>IFERROR(AS61*[1]Figure!$C$8+BN61*[1]Figure!$D$8+CI61*[1]Figure!$E$8,0)</f>
        <v>1.8220035755056366E-3</v>
      </c>
      <c r="FP61" s="12">
        <f>IFERROR(AT61*[1]Figure!$C$8+BO61*[1]Figure!$D$8+CJ61*[1]Figure!$E$8,0)</f>
        <v>4.3266082215525407E-2</v>
      </c>
      <c r="FQ61" s="12">
        <f>IFERROR(AU61*[1]Figure!$C$8+BP61*[1]Figure!$D$8+CK61*[1]Figure!$E$8,0)</f>
        <v>4.5116962446170679E-3</v>
      </c>
      <c r="FR61" s="12">
        <f>IFERROR(AV61*[1]Figure!$C$8+BQ61*[1]Figure!$D$8+CL61*[1]Figure!$E$8,0)</f>
        <v>3.6768218109284431E-4</v>
      </c>
      <c r="FS61" s="12">
        <f>IFERROR(AW61*[1]Figure!$C$8+BR61*[1]Figure!$D$8+CM61*[1]Figure!$E$8,0)</f>
        <v>2.71070673012644E-3</v>
      </c>
      <c r="FT61" s="12">
        <f>IFERROR(AX61*[1]Figure!$C$8+BS61*[1]Figure!$D$8+CN61*[1]Figure!$E$8,0)</f>
        <v>9.3309749215709922E-7</v>
      </c>
      <c r="FU61" s="12">
        <f>IFERROR(AY61*[1]Figure!$C$8+BT61*[1]Figure!$D$8+CO61*[1]Figure!$E$8,0)</f>
        <v>1.3176944483155815E-4</v>
      </c>
      <c r="FV61" s="12">
        <f>IFERROR(AZ61*[1]Figure!$C$8+BU61*[1]Figure!$D$8+CP61*[1]Figure!$E$8,0)</f>
        <v>6.836509940876483E-5</v>
      </c>
      <c r="FW61" s="12">
        <f>IFERROR(BA61*[1]Figure!$C$8+BV61*[1]Figure!$D$8+CQ61*[1]Figure!$E$8,0)</f>
        <v>7.0077734390105355E-5</v>
      </c>
      <c r="FX61" s="12">
        <f>IFERROR(BB61*[1]Figure!$C$8+BW61*[1]Figure!$D$8+CR61*[1]Figure!$E$8,0)</f>
        <v>1.420519284443696E-8</v>
      </c>
      <c r="FY61" s="12">
        <f>IFERROR(BC61*[1]Figure!$C$8+BX61*[1]Figure!$D$8+CS61*[1]Figure!$E$8,0)</f>
        <v>1.6289344049529063E-4</v>
      </c>
      <c r="FZ61" s="12">
        <f>IFERROR(BD61*[1]Figure!$C$8+BY61*[1]Figure!$D$8+CT61*[1]Figure!$E$8,0)</f>
        <v>0.18140064773849007</v>
      </c>
      <c r="GA61" s="12">
        <f>IFERROR(BE61*[1]Figure!$C$8+BZ61*[1]Figure!$D$8+CU61*[1]Figure!$E$8,0)</f>
        <v>5.6021767624617137E-4</v>
      </c>
      <c r="GC61" s="12">
        <f>IFERROR(CW61*[1]Figure!$F$8+DR61*[1]Figure!$G$8+EM61*[1]Figure!$H$8,0)</f>
        <v>7.6521699670257834E-2</v>
      </c>
      <c r="GD61" s="12">
        <f>IFERROR(CX61*[1]Figure!$F$8+DS61*[1]Figure!$G$8+EN61*[1]Figure!$H$8,0)</f>
        <v>0.90141561118419333</v>
      </c>
      <c r="GE61" s="12">
        <f>IFERROR(CY61*[1]Figure!$F$8+DT61*[1]Figure!$G$8+EO61*[1]Figure!$H$8,0)</f>
        <v>8.9432646010813915E-5</v>
      </c>
      <c r="GF61" s="12">
        <f>IFERROR(CZ61*[1]Figure!$F$8+DU61*[1]Figure!$G$8+EP61*[1]Figure!$H$8,0)</f>
        <v>1.5878135068867868E-2</v>
      </c>
      <c r="GG61" s="12">
        <f>IFERROR(DA61*[1]Figure!$F$8+DV61*[1]Figure!$G$8+EQ61*[1]Figure!$H$8,0)</f>
        <v>2.7838408759427763E-3</v>
      </c>
      <c r="GH61" s="12">
        <f>IFERROR(DB61*[1]Figure!$F$8+DW61*[1]Figure!$G$8+ER61*[1]Figure!$H$8,0)</f>
        <v>1.7573595968675698E-5</v>
      </c>
      <c r="GI61" s="12">
        <f>IFERROR(DC61*[1]Figure!$F$8+DX61*[1]Figure!$G$8+ES61*[1]Figure!$H$8,0)</f>
        <v>8.2323066073219958E-2</v>
      </c>
      <c r="GJ61" s="12">
        <f>IFERROR(DD61*[1]Figure!$F$8+DY61*[1]Figure!$G$8+ET61*[1]Figure!$H$8,0)</f>
        <v>2.4641746806362084E-3</v>
      </c>
      <c r="GK61" s="12">
        <f>IFERROR(DE61*[1]Figure!$F$8+DZ61*[1]Figure!$G$8+EU61*[1]Figure!$H$8,0)</f>
        <v>5.8515354063580667E-2</v>
      </c>
      <c r="GL61" s="12">
        <f>IFERROR(DF61*[1]Figure!$F$8+EA61*[1]Figure!$G$8+EV61*[1]Figure!$H$8,0)</f>
        <v>6.1018583070680966E-3</v>
      </c>
      <c r="GM61" s="12">
        <f>IFERROR(DG61*[1]Figure!$F$8+EB61*[1]Figure!$G$8+EW61*[1]Figure!$H$8,0)</f>
        <v>4.9727296551470518E-4</v>
      </c>
      <c r="GN61" s="12">
        <f>IFERROR(DH61*[1]Figure!$F$8+EC61*[1]Figure!$G$8+EX61*[1]Figure!$H$8,0)</f>
        <v>3.6661041618175887E-3</v>
      </c>
      <c r="GO61" s="12">
        <f>IFERROR(DI61*[1]Figure!$F$8+ED61*[1]Figure!$G$8+EY61*[1]Figure!$H$8,0)</f>
        <v>1.2619707478348764E-6</v>
      </c>
      <c r="GP61" s="12">
        <f>IFERROR(DJ61*[1]Figure!$F$8+EE61*[1]Figure!$G$8+EZ61*[1]Figure!$H$8,0)</f>
        <v>1.7821201560776556E-4</v>
      </c>
      <c r="GQ61" s="12">
        <f>IFERROR(DK61*[1]Figure!$F$8+EF61*[1]Figure!$G$8+FA61*[1]Figure!$H$8,0)</f>
        <v>9.2460601761170644E-5</v>
      </c>
      <c r="GR61" s="12">
        <f>IFERROR(DL61*[1]Figure!$F$8+EG61*[1]Figure!$G$8+FB61*[1]Figure!$H$8,0)</f>
        <v>9.4776860529773783E-5</v>
      </c>
      <c r="GS61" s="12">
        <f>IFERROR(DM61*[1]Figure!$F$8+EH61*[1]Figure!$G$8+FC61*[1]Figure!$H$8,0)</f>
        <v>1.9211859412022275E-8</v>
      </c>
      <c r="GT61" s="12">
        <f>IFERROR(DN61*[1]Figure!$F$8+EI61*[1]Figure!$G$8+FD61*[1]Figure!$H$8,0)</f>
        <v>2.2030576509643861E-4</v>
      </c>
      <c r="GU61" s="12">
        <f>IFERROR(DO61*[1]Figure!$F$8+EJ61*[1]Figure!$G$8+FE61*[1]Figure!$H$8,0)</f>
        <v>0.24533589791894025</v>
      </c>
      <c r="GV61" s="12">
        <f>IFERROR(DP61*[1]Figure!$F$8+EK61*[1]Figure!$G$8+FF61*[1]Figure!$H$8,0)</f>
        <v>7.5766822415129634E-4</v>
      </c>
      <c r="GX61" s="12">
        <f>IFERROR(FH61*[1]Figure!$F$10+GC61*[1]Figure!$F$11,0)</f>
        <v>5.7749931834987112E-2</v>
      </c>
      <c r="GY61" s="12">
        <f>IFERROR(FI61*[1]Figure!$F$10+GD61*[1]Figure!$F$11,0)</f>
        <v>0.6802866418963458</v>
      </c>
      <c r="GZ61" s="12">
        <f>IFERROR(FJ61*[1]Figure!$F$10+GE61*[1]Figure!$F$11,0)</f>
        <v>6.7493655174970496E-5</v>
      </c>
      <c r="HA61" s="12">
        <f>IFERROR(FK61*[1]Figure!$F$10+GF61*[1]Figure!$F$11,0)</f>
        <v>1.1983022094976266E-2</v>
      </c>
      <c r="HB61" s="12">
        <f>IFERROR(FL61*[1]Figure!$F$10+GG61*[1]Figure!$F$11,0)</f>
        <v>2.1009285146293254E-3</v>
      </c>
      <c r="HC61" s="12">
        <f>IFERROR(FM61*[1]Figure!$F$10+GH61*[1]Figure!$F$11,0)</f>
        <v>1.3262564392320774E-5</v>
      </c>
      <c r="HD61" s="12">
        <f>IFERROR(FN61*[1]Figure!$F$10+GI61*[1]Figure!$F$11,0)</f>
        <v>6.2128147632133937E-2</v>
      </c>
      <c r="HE61" s="12">
        <f>IFERROR(FO61*[1]Figure!$F$10+GJ61*[1]Figure!$F$11,0)</f>
        <v>1.8596805932102564E-3</v>
      </c>
      <c r="HF61" s="12">
        <f>IFERROR(FP61*[1]Figure!$F$10+GK61*[1]Figure!$F$11,0)</f>
        <v>4.4160776917313516E-2</v>
      </c>
      <c r="HG61" s="12">
        <f>IFERROR(FQ61*[1]Figure!$F$10+GL61*[1]Figure!$F$11,0)</f>
        <v>4.6049931302936664E-3</v>
      </c>
      <c r="HH61" s="12">
        <f>IFERROR(FR61*[1]Figure!$F$10+GM61*[1]Figure!$F$11,0)</f>
        <v>3.7528544171919285E-4</v>
      </c>
      <c r="HI61" s="12">
        <f>IFERROR(FS61*[1]Figure!$F$10+GN61*[1]Figure!$F$11,0)</f>
        <v>2.7667611456259609E-3</v>
      </c>
      <c r="HJ61" s="12">
        <f>IFERROR(FT61*[1]Figure!$F$10+GO61*[1]Figure!$F$11,0)</f>
        <v>9.5239291572528997E-7</v>
      </c>
      <c r="HK61" s="12">
        <f>IFERROR(FU61*[1]Figure!$F$10+GP61*[1]Figure!$F$11,0)</f>
        <v>1.3449429113405166E-4</v>
      </c>
      <c r="HL61" s="12">
        <f>IFERROR(FV61*[1]Figure!$F$10+GQ61*[1]Figure!$F$11,0)</f>
        <v>6.9778814011430901E-5</v>
      </c>
      <c r="HM61" s="12">
        <f>IFERROR(FW61*[1]Figure!$F$10+GR61*[1]Figure!$F$11,0)</f>
        <v>7.1526864388976458E-5</v>
      </c>
      <c r="HN61" s="12">
        <f>IFERROR(FX61*[1]Figure!$F$10+GS61*[1]Figure!$F$11,0)</f>
        <v>1.4498940512933636E-8</v>
      </c>
      <c r="HO61" s="12">
        <f>IFERROR(FY61*[1]Figure!$F$10+GT61*[1]Figure!$F$11,0)</f>
        <v>1.6626189658616535E-4</v>
      </c>
      <c r="HP61" s="12">
        <f>IFERROR(FZ61*[1]Figure!$F$10+GU61*[1]Figure!$F$11,0)</f>
        <v>0.18515181239500061</v>
      </c>
      <c r="HQ61" s="12">
        <f>IFERROR(GA61*[1]Figure!$F$10+GV61*[1]Figure!$F$11,0)</f>
        <v>5.7180235785170026E-4</v>
      </c>
    </row>
    <row r="62" spans="1:225" x14ac:dyDescent="0.2">
      <c r="A62" s="1"/>
      <c r="B62" s="4"/>
      <c r="C62" s="1" t="s">
        <v>90</v>
      </c>
      <c r="D62" s="1" t="s">
        <v>89</v>
      </c>
      <c r="E62" s="2">
        <v>0.06</v>
      </c>
      <c r="F62" s="7"/>
      <c r="G62" s="1">
        <f>'[1]LIB Maf LCI'!AI$51*LCIA_TAU!$E62</f>
        <v>1.2514135233550516</v>
      </c>
      <c r="H62" s="1">
        <f>'[1]LIB Maf LCI'!AJ$51*LCIA_TAU!$E62</f>
        <v>1.2785118578407546</v>
      </c>
      <c r="I62" s="1">
        <f>'[1]LIB Maf LCI'!AK$51*LCIA_TAU!$E62</f>
        <v>1.2536825649722774</v>
      </c>
      <c r="J62" s="1">
        <f>'[1]LIB Maf LCI'!AL$51*LCIA_TAU!$E62</f>
        <v>3.2466568862580467</v>
      </c>
      <c r="K62" s="1">
        <f>'[1]LIB Maf LCI'!AM$51*LCIA_TAU!$E62</f>
        <v>1.285339276319589</v>
      </c>
      <c r="L62" s="1">
        <f>'[1]LIB Maf LCI'!AN$51*LCIA_TAU!$E62</f>
        <v>1.3258252341370533</v>
      </c>
      <c r="M62" s="1" t="s">
        <v>55</v>
      </c>
      <c r="N62" s="1" t="str">
        <f>'[1]Unit factor_selected'!D$30</f>
        <v>polyvinylfluoride production | polyvinylfluoride | Cutoff</v>
      </c>
      <c r="O62" s="1">
        <f t="shared" si="55"/>
        <v>1</v>
      </c>
      <c r="P62" s="1" t="str">
        <f t="shared" si="55"/>
        <v>kg</v>
      </c>
      <c r="Q62" s="1">
        <f>Q57</f>
        <v>14.0908418395637</v>
      </c>
      <c r="R62" s="1">
        <f t="shared" si="55"/>
        <v>181.95925919835199</v>
      </c>
      <c r="S62" s="1">
        <f t="shared" si="55"/>
        <v>1.63386890240938E-2</v>
      </c>
      <c r="T62" s="1">
        <f t="shared" si="55"/>
        <v>2.96995524619255</v>
      </c>
      <c r="U62" s="1">
        <f t="shared" si="55"/>
        <v>0.54685796995964897</v>
      </c>
      <c r="V62" s="1">
        <f t="shared" si="55"/>
        <v>4.5601532948666302E-3</v>
      </c>
      <c r="W62" s="1">
        <f t="shared" si="55"/>
        <v>15.126743112038801</v>
      </c>
      <c r="X62" s="1">
        <f t="shared" si="55"/>
        <v>0.52536642086060104</v>
      </c>
      <c r="Y62" s="1">
        <f t="shared" si="55"/>
        <v>12.4923409730684</v>
      </c>
      <c r="Z62" s="1">
        <f t="shared" si="55"/>
        <v>1.9773532431804399</v>
      </c>
      <c r="AA62" s="1">
        <f t="shared" si="55"/>
        <v>8.1404341170890293E-2</v>
      </c>
      <c r="AB62" s="1">
        <f t="shared" si="55"/>
        <v>0.72304137591949702</v>
      </c>
      <c r="AC62" s="1">
        <f t="shared" si="55"/>
        <v>3.2683386801888101E-4</v>
      </c>
      <c r="AD62" s="1">
        <f t="shared" si="55"/>
        <v>3.3010594205317399E-2</v>
      </c>
      <c r="AE62" s="1">
        <f t="shared" si="55"/>
        <v>1.8067880457491199E-2</v>
      </c>
      <c r="AF62" s="1">
        <f t="shared" si="55"/>
        <v>1.8471640582122101E-2</v>
      </c>
      <c r="AG62" s="1">
        <f t="shared" si="55"/>
        <v>3.6691664971383699E-6</v>
      </c>
      <c r="AH62" s="1">
        <f t="shared" si="55"/>
        <v>3.5714661863430801E-2</v>
      </c>
      <c r="AI62" s="1">
        <f t="shared" si="55"/>
        <v>45.444130207984102</v>
      </c>
      <c r="AJ62" s="1">
        <f t="shared" si="55"/>
        <v>0.15759626118122499</v>
      </c>
      <c r="AK62" s="1"/>
      <c r="AL62" s="1">
        <f>IFERROR($G62/1000*Q62,0)</f>
        <v>1.7633470033487187E-2</v>
      </c>
      <c r="AM62" s="1">
        <f>IFERROR($G62/1000*R62,0)</f>
        <v>0.22770627766048473</v>
      </c>
      <c r="AN62" s="1">
        <f t="shared" si="47"/>
        <v>2.0446456398643732E-5</v>
      </c>
      <c r="AO62" s="1">
        <f t="shared" si="47"/>
        <v>3.7166421588446389E-3</v>
      </c>
      <c r="AP62" s="1">
        <f t="shared" si="47"/>
        <v>6.843454589619953E-4</v>
      </c>
      <c r="AQ62" s="1">
        <f t="shared" si="47"/>
        <v>5.7066375017681972E-6</v>
      </c>
      <c r="AR62" s="1">
        <f t="shared" si="47"/>
        <v>1.8929810894723235E-2</v>
      </c>
      <c r="AS62" s="1">
        <f t="shared" si="47"/>
        <v>6.5745064378159765E-4</v>
      </c>
      <c r="AT62" s="1">
        <f t="shared" si="47"/>
        <v>1.5633084432060199E-2</v>
      </c>
      <c r="AU62" s="1">
        <f t="shared" si="47"/>
        <v>2.4744865889659725E-3</v>
      </c>
      <c r="AV62" s="1">
        <f t="shared" si="47"/>
        <v>1.0187049340106051E-4</v>
      </c>
      <c r="AW62" s="1">
        <f t="shared" si="40"/>
        <v>9.0482375577090215E-4</v>
      </c>
      <c r="AX62" s="1">
        <f t="shared" si="40"/>
        <v>4.0900432232926778E-7</v>
      </c>
      <c r="AY62" s="1">
        <f t="shared" si="40"/>
        <v>4.1309904002520099E-5</v>
      </c>
      <c r="AZ62" s="1">
        <f t="shared" si="40"/>
        <v>2.2610389942866942E-5</v>
      </c>
      <c r="BA62" s="1">
        <f t="shared" si="40"/>
        <v>2.3115660823021576E-5</v>
      </c>
      <c r="BB62" s="1">
        <f t="shared" si="40"/>
        <v>4.5916445739602401E-9</v>
      </c>
      <c r="BC62" s="1">
        <f t="shared" si="40"/>
        <v>4.4693810837950229E-5</v>
      </c>
      <c r="BD62" s="1">
        <f t="shared" si="40"/>
        <v>5.6869399099379117E-2</v>
      </c>
      <c r="BE62" s="1">
        <f t="shared" si="40"/>
        <v>1.9721809247237972E-4</v>
      </c>
      <c r="BF62" s="1"/>
      <c r="BG62" s="1">
        <f>IFERROR($H62/1000*Q62,0)</f>
        <v>1.8015308378840821E-2</v>
      </c>
      <c r="BH62" s="1">
        <f>IFERROR($H62/1000*R62,0)</f>
        <v>0.23263707052901242</v>
      </c>
      <c r="BI62" s="1">
        <f t="shared" si="48"/>
        <v>2.088920765887651E-5</v>
      </c>
      <c r="BJ62" s="1">
        <f t="shared" si="48"/>
        <v>3.7971229995135327E-3</v>
      </c>
      <c r="BK62" s="1">
        <f t="shared" si="48"/>
        <v>6.9916439914813431E-4</v>
      </c>
      <c r="BL62" s="1">
        <f t="shared" si="48"/>
        <v>5.8302100610585737E-6</v>
      </c>
      <c r="BM62" s="1">
        <f t="shared" si="48"/>
        <v>1.9339720439252566E-2</v>
      </c>
      <c r="BN62" s="1">
        <f t="shared" si="48"/>
        <v>6.7168719878163484E-4</v>
      </c>
      <c r="BO62" s="1">
        <f t="shared" si="48"/>
        <v>1.597160606625786E-2</v>
      </c>
      <c r="BP62" s="1">
        <f t="shared" si="48"/>
        <v>2.5280695685460657E-3</v>
      </c>
      <c r="BQ62" s="1">
        <f t="shared" si="48"/>
        <v>1.0407641546669757E-4</v>
      </c>
      <c r="BR62" s="1">
        <f t="shared" si="41"/>
        <v>9.2441697282257158E-4</v>
      </c>
      <c r="BS62" s="1">
        <f t="shared" si="41"/>
        <v>4.1786097580609955E-7</v>
      </c>
      <c r="BT62" s="1">
        <f t="shared" si="41"/>
        <v>4.2204436125867595E-5</v>
      </c>
      <c r="BU62" s="1">
        <f t="shared" si="41"/>
        <v>2.3099999410951736E-5</v>
      </c>
      <c r="BV62" s="1">
        <f t="shared" si="41"/>
        <v>2.3616211518015606E-5</v>
      </c>
      <c r="BW62" s="1">
        <f t="shared" si="41"/>
        <v>4.6910728749834308E-9</v>
      </c>
      <c r="BX62" s="1">
        <f t="shared" si="41"/>
        <v>4.5661618691169255E-5</v>
      </c>
      <c r="BY62" s="1">
        <f t="shared" si="41"/>
        <v>5.8100859340166913E-2</v>
      </c>
      <c r="BZ62" s="1">
        <f t="shared" si="41"/>
        <v>2.0148868867156475E-4</v>
      </c>
      <c r="CA62" s="1"/>
      <c r="CB62" s="1">
        <f>IFERROR($I62/1000*Q62,0)</f>
        <v>1.7665442740042902E-2</v>
      </c>
      <c r="CC62" s="1">
        <f>IFERROR($I62/1000*R62,0)</f>
        <v>0.22811915079224537</v>
      </c>
      <c r="CD62" s="1">
        <f t="shared" si="49"/>
        <v>2.0483529564010312E-5</v>
      </c>
      <c r="CE62" s="1">
        <f t="shared" si="49"/>
        <v>3.7233811108995478E-3</v>
      </c>
      <c r="CF62" s="1">
        <f t="shared" si="49"/>
        <v>6.8558630245454531E-4</v>
      </c>
      <c r="CG62" s="1">
        <f t="shared" si="49"/>
        <v>5.7169846793751793E-6</v>
      </c>
      <c r="CH62" s="1">
        <f t="shared" si="49"/>
        <v>1.8964134104377535E-2</v>
      </c>
      <c r="CI62" s="1">
        <f t="shared" si="49"/>
        <v>6.5864272205482324E-4</v>
      </c>
      <c r="CJ62" s="1">
        <f t="shared" si="49"/>
        <v>1.5661430073624666E-2</v>
      </c>
      <c r="CK62" s="1">
        <f t="shared" si="49"/>
        <v>2.4789732857667052E-3</v>
      </c>
      <c r="CL62" s="1">
        <f t="shared" si="49"/>
        <v>1.020552032390001E-4</v>
      </c>
      <c r="CM62" s="1">
        <f t="shared" si="42"/>
        <v>9.0646436674383967E-4</v>
      </c>
      <c r="CN62" s="1">
        <f t="shared" si="42"/>
        <v>4.097459219777215E-7</v>
      </c>
      <c r="CO62" s="1">
        <f t="shared" si="42"/>
        <v>4.1384806414581313E-5</v>
      </c>
      <c r="CP62" s="1">
        <f t="shared" si="42"/>
        <v>2.265138671556005E-5</v>
      </c>
      <c r="CQ62" s="1">
        <f t="shared" si="42"/>
        <v>2.3157573744240847E-5</v>
      </c>
      <c r="CR62" s="1">
        <f t="shared" si="42"/>
        <v>4.5999700654427782E-9</v>
      </c>
      <c r="CS62" s="1">
        <f t="shared" si="42"/>
        <v>4.4774848892063504E-5</v>
      </c>
      <c r="CT62" s="1">
        <f t="shared" si="42"/>
        <v>5.6972513722079662E-2</v>
      </c>
      <c r="CU62" s="1">
        <f t="shared" si="42"/>
        <v>1.9757568494771911E-4</v>
      </c>
      <c r="CW62" s="12">
        <f>IFERROR($J62/1000*Q62,0)</f>
        <v>4.5748128691592491E-2</v>
      </c>
      <c r="CX62" s="12">
        <f>IFERROR($J62/1000*R62,0)</f>
        <v>0.59075928189474225</v>
      </c>
      <c r="CY62" s="12">
        <f t="shared" si="50"/>
        <v>5.30461172325029E-5</v>
      </c>
      <c r="CZ62" s="12">
        <f t="shared" si="50"/>
        <v>9.642425651929255E-3</v>
      </c>
      <c r="DA62" s="12">
        <f t="shared" si="50"/>
        <v>1.7754601939745903E-3</v>
      </c>
      <c r="DB62" s="12">
        <f t="shared" si="50"/>
        <v>1.4805253097171066E-5</v>
      </c>
      <c r="DC62" s="12">
        <f t="shared" si="50"/>
        <v>4.911134469135725E-2</v>
      </c>
      <c r="DD62" s="12">
        <f t="shared" si="50"/>
        <v>1.7056845080958135E-3</v>
      </c>
      <c r="DE62" s="12">
        <f t="shared" si="50"/>
        <v>4.0558344845696065E-2</v>
      </c>
      <c r="DF62" s="12">
        <f t="shared" si="50"/>
        <v>6.419787523536457E-3</v>
      </c>
      <c r="DG62" s="12">
        <f t="shared" si="50"/>
        <v>2.6429196483377038E-4</v>
      </c>
      <c r="DH62" s="12">
        <f t="shared" si="43"/>
        <v>2.3474672621785278E-3</v>
      </c>
      <c r="DI62" s="12">
        <f t="shared" si="43"/>
        <v>1.0611174282658536E-6</v>
      </c>
      <c r="DJ62" s="12">
        <f t="shared" si="43"/>
        <v>1.0717407299616371E-4</v>
      </c>
      <c r="DK62" s="12">
        <f t="shared" si="43"/>
        <v>5.8660208507400985E-5</v>
      </c>
      <c r="DL62" s="12">
        <f t="shared" si="43"/>
        <v>5.9971079096430312E-5</v>
      </c>
      <c r="DM62" s="12">
        <f t="shared" si="43"/>
        <v>1.1912524674761604E-8</v>
      </c>
      <c r="DN62" s="12">
        <f t="shared" si="43"/>
        <v>1.1595325287928525E-4</v>
      </c>
      <c r="DO62" s="12">
        <f t="shared" si="43"/>
        <v>0.1475414982797589</v>
      </c>
      <c r="DP62" s="12">
        <f t="shared" si="43"/>
        <v>5.1166098661254583E-4</v>
      </c>
      <c r="DR62" s="12">
        <f>IFERROR($K62/1000*Q62,0)</f>
        <v>1.8111512452798594E-2</v>
      </c>
      <c r="DS62" s="12">
        <f>IFERROR($K62/1000*R62,0)</f>
        <v>0.23387938253765828</v>
      </c>
      <c r="DT62" s="12">
        <f t="shared" si="51"/>
        <v>2.1000758726239539E-5</v>
      </c>
      <c r="DU62" s="12">
        <f t="shared" si="51"/>
        <v>3.8174001268426994E-3</v>
      </c>
      <c r="DV62" s="12">
        <f t="shared" si="51"/>
        <v>7.0289802735753483E-4</v>
      </c>
      <c r="DW62" s="12">
        <f t="shared" si="51"/>
        <v>5.8613441359302639E-6</v>
      </c>
      <c r="DX62" s="12">
        <f t="shared" si="51"/>
        <v>1.9442997044700282E-2</v>
      </c>
      <c r="DY62" s="12">
        <f t="shared" si="51"/>
        <v>6.7527409519157762E-4</v>
      </c>
      <c r="DZ62" s="12">
        <f t="shared" si="51"/>
        <v>1.6056896505861288E-2</v>
      </c>
      <c r="EA62" s="12">
        <f t="shared" si="51"/>
        <v>2.5415697866177393E-3</v>
      </c>
      <c r="EB62" s="12">
        <f t="shared" si="51"/>
        <v>1.0463219696986506E-4</v>
      </c>
      <c r="EC62" s="12">
        <f t="shared" si="44"/>
        <v>9.2935347887348628E-4</v>
      </c>
      <c r="ED62" s="12">
        <f t="shared" si="44"/>
        <v>4.2009240739612062E-7</v>
      </c>
      <c r="EE62" s="12">
        <f t="shared" si="44"/>
        <v>4.242981326674229E-5</v>
      </c>
      <c r="EF62" s="12">
        <f t="shared" si="44"/>
        <v>2.3223356391860584E-5</v>
      </c>
      <c r="EG62" s="12">
        <f t="shared" si="44"/>
        <v>2.3742325138260375E-5</v>
      </c>
      <c r="EH62" s="12">
        <f t="shared" si="44"/>
        <v>4.7161238101279138E-9</v>
      </c>
      <c r="EI62" s="12">
        <f t="shared" si="44"/>
        <v>4.5905457633540975E-5</v>
      </c>
      <c r="EJ62" s="12">
        <f t="shared" si="44"/>
        <v>5.8411125434503462E-2</v>
      </c>
      <c r="EK62" s="12">
        <f t="shared" si="44"/>
        <v>2.0256466429734868E-4</v>
      </c>
      <c r="EM62" s="12">
        <f>IFERROR($L62/1000*Q62,0)</f>
        <v>1.8681993681127732E-2</v>
      </c>
      <c r="EN62" s="12">
        <f>IFERROR($L62/1000*R62,0)</f>
        <v>0.2412461774300598</v>
      </c>
      <c r="EO62" s="12">
        <f t="shared" si="52"/>
        <v>2.1662246200861666E-5</v>
      </c>
      <c r="EP62" s="12">
        <f t="shared" si="52"/>
        <v>3.9376416096598074E-3</v>
      </c>
      <c r="EQ62" s="12">
        <f t="shared" si="52"/>
        <v>7.2503809606146532E-4</v>
      </c>
      <c r="ER62" s="12">
        <f t="shared" si="52"/>
        <v>6.0459663098674057E-6</v>
      </c>
      <c r="ES62" s="12">
        <f t="shared" si="52"/>
        <v>2.0055417728249904E-2</v>
      </c>
      <c r="ET62" s="12">
        <f t="shared" si="52"/>
        <v>6.9654405794525212E-4</v>
      </c>
      <c r="EU62" s="12">
        <f t="shared" si="52"/>
        <v>1.6562660895538317E-2</v>
      </c>
      <c r="EV62" s="12">
        <f t="shared" si="52"/>
        <v>2.6216248266113687E-3</v>
      </c>
      <c r="EW62" s="12">
        <f t="shared" si="52"/>
        <v>1.079279296926682E-4</v>
      </c>
      <c r="EX62" s="12">
        <f t="shared" si="45"/>
        <v>9.5862650151924439E-4</v>
      </c>
      <c r="EY62" s="12">
        <f t="shared" si="45"/>
        <v>4.3332458959005172E-7</v>
      </c>
      <c r="EZ62" s="12">
        <f t="shared" si="45"/>
        <v>4.3766278791268196E-5</v>
      </c>
      <c r="FA62" s="12">
        <f t="shared" si="45"/>
        <v>2.3954851837913559E-5</v>
      </c>
      <c r="FB62" s="12">
        <f t="shared" si="45"/>
        <v>2.4490167199687531E-5</v>
      </c>
      <c r="FC62" s="12">
        <f t="shared" si="45"/>
        <v>4.8646735301563112E-9</v>
      </c>
      <c r="FD62" s="12">
        <f t="shared" si="45"/>
        <v>4.735139992720883E-5</v>
      </c>
      <c r="FE62" s="12">
        <f t="shared" si="45"/>
        <v>6.0250974573155265E-2</v>
      </c>
      <c r="FF62" s="12">
        <f t="shared" si="45"/>
        <v>2.0894509987972186E-4</v>
      </c>
      <c r="FH62" s="12">
        <f>IFERROR(AL62*[1]Figure!$C$8+BG62*[1]Figure!$D$8+CB62*[1]Figure!$E$8,0)</f>
        <v>1.7940467539604807E-2</v>
      </c>
      <c r="FI62" s="12">
        <f>IFERROR(AM62*[1]Figure!$C$8+BH62*[1]Figure!$D$8+CC62*[1]Figure!$E$8,0)</f>
        <v>0.23167062836606564</v>
      </c>
      <c r="FJ62" s="12">
        <f>IFERROR(AN62*[1]Figure!$C$8+BI62*[1]Figure!$D$8+CD62*[1]Figure!$E$8,0)</f>
        <v>2.0802427804805183E-5</v>
      </c>
      <c r="FK62" s="12">
        <f>IFERROR(AO62*[1]Figure!$C$8+BJ62*[1]Figure!$D$8+CE62*[1]Figure!$E$8,0)</f>
        <v>3.7813486443934313E-3</v>
      </c>
      <c r="FL62" s="12">
        <f>IFERROR(AP62*[1]Figure!$C$8+BK62*[1]Figure!$D$8+CF62*[1]Figure!$E$8,0)</f>
        <v>6.9625986655308598E-4</v>
      </c>
      <c r="FM62" s="12">
        <f>IFERROR(AQ62*[1]Figure!$C$8+BL62*[1]Figure!$D$8+CG62*[1]Figure!$E$8,0)</f>
        <v>5.8059896700046875E-6</v>
      </c>
      <c r="FN62" s="12">
        <f>IFERROR(AR62*[1]Figure!$C$8+BM62*[1]Figure!$D$8+CH62*[1]Figure!$E$8,0)</f>
        <v>1.9259377606489093E-2</v>
      </c>
      <c r="FO62" s="12">
        <f>IFERROR(AS62*[1]Figure!$C$8+BN62*[1]Figure!$D$8+CI62*[1]Figure!$E$8,0)</f>
        <v>6.6889681448158329E-4</v>
      </c>
      <c r="FP62" s="12">
        <f>IFERROR(AT62*[1]Figure!$C$8+BO62*[1]Figure!$D$8+CJ62*[1]Figure!$E$8,0)</f>
        <v>1.5905255361800881E-2</v>
      </c>
      <c r="FQ62" s="12">
        <f>IFERROR(AU62*[1]Figure!$C$8+BP62*[1]Figure!$D$8+CK62*[1]Figure!$E$8,0)</f>
        <v>2.5175672310796004E-3</v>
      </c>
      <c r="FR62" s="12">
        <f>IFERROR(AV62*[1]Figure!$C$8+BQ62*[1]Figure!$D$8+CL62*[1]Figure!$E$8,0)</f>
        <v>1.0364405171724588E-4</v>
      </c>
      <c r="FS62" s="12">
        <f>IFERROR(AW62*[1]Figure!$C$8+BR62*[1]Figure!$D$8+CM62*[1]Figure!$E$8,0)</f>
        <v>9.2057667541576627E-4</v>
      </c>
      <c r="FT62" s="12">
        <f>IFERROR(AX62*[1]Figure!$C$8+BS62*[1]Figure!$D$8+CN62*[1]Figure!$E$8,0)</f>
        <v>4.1612505958109396E-7</v>
      </c>
      <c r="FU62" s="12">
        <f>IFERROR(AY62*[1]Figure!$C$8+BT62*[1]Figure!$D$8+CO62*[1]Figure!$E$8,0)</f>
        <v>4.2029106603179402E-5</v>
      </c>
      <c r="FV62" s="12">
        <f>IFERROR(AZ62*[1]Figure!$C$8+BU62*[1]Figure!$D$8+CP62*[1]Figure!$E$8,0)</f>
        <v>2.3004035283893126E-5</v>
      </c>
      <c r="FW62" s="12">
        <f>IFERROR(BA62*[1]Figure!$C$8+BV62*[1]Figure!$D$8+CQ62*[1]Figure!$E$8,0)</f>
        <v>2.3518102895481033E-5</v>
      </c>
      <c r="FX62" s="12">
        <f>IFERROR(BB62*[1]Figure!$C$8+BW62*[1]Figure!$D$8+CR62*[1]Figure!$E$8,0)</f>
        <v>4.6715847916546199E-9</v>
      </c>
      <c r="FY62" s="12">
        <f>IFERROR(BC62*[1]Figure!$C$8+BX62*[1]Figure!$D$8+CS62*[1]Figure!$E$8,0)</f>
        <v>4.5471927024956323E-5</v>
      </c>
      <c r="FZ62" s="12">
        <f>IFERROR(BD62*[1]Figure!$C$8+BY62*[1]Figure!$D$8+CT62*[1]Figure!$E$8,0)</f>
        <v>5.7859491444491089E-2</v>
      </c>
      <c r="GA62" s="12">
        <f>IFERROR(BE62*[1]Figure!$C$8+BZ62*[1]Figure!$D$8+CU62*[1]Figure!$E$8,0)</f>
        <v>2.0065164596101893E-4</v>
      </c>
      <c r="GC62" s="12">
        <f>IFERROR(CW62*[1]Figure!$F$8+DR62*[1]Figure!$G$8+EM62*[1]Figure!$H$8,0)</f>
        <v>2.4263643861182505E-2</v>
      </c>
      <c r="GD62" s="12">
        <f>IFERROR(CX62*[1]Figure!$F$8+DS62*[1]Figure!$G$8+EN62*[1]Figure!$H$8,0)</f>
        <v>0.31332369724264203</v>
      </c>
      <c r="GE62" s="12">
        <f>IFERROR(CY62*[1]Figure!$F$8+DT62*[1]Figure!$G$8+EO62*[1]Figure!$H$8,0)</f>
        <v>2.8134311360030036E-5</v>
      </c>
      <c r="GF62" s="12">
        <f>IFERROR(CZ62*[1]Figure!$F$8+DU62*[1]Figure!$G$8+EP62*[1]Figure!$H$8,0)</f>
        <v>5.1140973121232567E-3</v>
      </c>
      <c r="GG62" s="12">
        <f>IFERROR(DA62*[1]Figure!$F$8+DV62*[1]Figure!$G$8+EQ62*[1]Figure!$H$8,0)</f>
        <v>9.4165892831858016E-4</v>
      </c>
      <c r="GH62" s="12">
        <f>IFERROR(DB62*[1]Figure!$F$8+DW62*[1]Figure!$G$8+ER62*[1]Figure!$H$8,0)</f>
        <v>7.8523296733325516E-6</v>
      </c>
      <c r="GI62" s="12">
        <f>IFERROR(DC62*[1]Figure!$F$8+DX62*[1]Figure!$G$8+ES62*[1]Figure!$H$8,0)</f>
        <v>2.6047408084559801E-2</v>
      </c>
      <c r="GJ62" s="12">
        <f>IFERROR(DD62*[1]Figure!$F$8+DY62*[1]Figure!$G$8+ET62*[1]Figure!$H$8,0)</f>
        <v>9.0465167926265266E-4</v>
      </c>
      <c r="GK62" s="12">
        <f>IFERROR(DE62*[1]Figure!$F$8+DZ62*[1]Figure!$G$8+EU62*[1]Figure!$H$8,0)</f>
        <v>2.1511114510698037E-2</v>
      </c>
      <c r="GL62" s="12">
        <f>IFERROR(DF62*[1]Figure!$F$8+EA62*[1]Figure!$G$8+EV62*[1]Figure!$H$8,0)</f>
        <v>3.4048920161444348E-3</v>
      </c>
      <c r="GM62" s="12">
        <f>IFERROR(DG62*[1]Figure!$F$8+EB62*[1]Figure!$G$8+EW62*[1]Figure!$H$8,0)</f>
        <v>1.4017373592107798E-4</v>
      </c>
      <c r="GN62" s="12">
        <f>IFERROR(DH62*[1]Figure!$F$8+EC62*[1]Figure!$G$8+EX62*[1]Figure!$H$8,0)</f>
        <v>1.2450369283793811E-3</v>
      </c>
      <c r="GO62" s="12">
        <f>IFERROR(DI62*[1]Figure!$F$8+ED62*[1]Figure!$G$8+EY62*[1]Figure!$H$8,0)</f>
        <v>5.6278969458849597E-7</v>
      </c>
      <c r="GP62" s="12">
        <f>IFERROR(DJ62*[1]Figure!$F$8+EE62*[1]Figure!$G$8+EZ62*[1]Figure!$H$8,0)</f>
        <v>5.6842402360584353E-5</v>
      </c>
      <c r="GQ62" s="12">
        <f>IFERROR(DK62*[1]Figure!$F$8+EF62*[1]Figure!$G$8+FA62*[1]Figure!$H$8,0)</f>
        <v>3.1111882578660743E-5</v>
      </c>
      <c r="GR62" s="12">
        <f>IFERROR(DL62*[1]Figure!$F$8+EG62*[1]Figure!$G$8+FB62*[1]Figure!$H$8,0)</f>
        <v>3.180713499728374E-5</v>
      </c>
      <c r="GS62" s="12">
        <f>IFERROR(DM62*[1]Figure!$F$8+EH62*[1]Figure!$G$8+FC62*[1]Figure!$H$8,0)</f>
        <v>6.3181000942030665E-9</v>
      </c>
      <c r="GT62" s="12">
        <f>IFERROR(DN62*[1]Figure!$F$8+EI62*[1]Figure!$G$8+FD62*[1]Figure!$H$8,0)</f>
        <v>6.149865607345953E-5</v>
      </c>
      <c r="GU62" s="12">
        <f>IFERROR(DO62*[1]Figure!$F$8+EJ62*[1]Figure!$G$8+FE62*[1]Figure!$H$8,0)</f>
        <v>7.8252257991554705E-2</v>
      </c>
      <c r="GV62" s="12">
        <f>IFERROR(DP62*[1]Figure!$F$8+EK62*[1]Figure!$G$8+FF62*[1]Figure!$H$8,0)</f>
        <v>2.7137197327832221E-4</v>
      </c>
      <c r="GX62" s="12">
        <f>IFERROR(FH62*[1]Figure!$F$10+GC62*[1]Figure!$F$11,0)</f>
        <v>1.831145655532683E-2</v>
      </c>
      <c r="GY62" s="12">
        <f>IFERROR(FI62*[1]Figure!$F$10+GD62*[1]Figure!$F$11,0)</f>
        <v>0.23646132059298197</v>
      </c>
      <c r="GZ62" s="12">
        <f>IFERROR(FJ62*[1]Figure!$F$10+GE62*[1]Figure!$F$11,0)</f>
        <v>2.1232598991754254E-5</v>
      </c>
      <c r="HA62" s="12">
        <f>IFERROR(FK62*[1]Figure!$F$10+GF62*[1]Figure!$F$11,0)</f>
        <v>3.8595427499031379E-3</v>
      </c>
      <c r="HB62" s="12">
        <f>IFERROR(FL62*[1]Figure!$F$10+GG62*[1]Figure!$F$11,0)</f>
        <v>7.1065775010930048E-4</v>
      </c>
      <c r="HC62" s="12">
        <f>IFERROR(FM62*[1]Figure!$F$10+GH62*[1]Figure!$F$11,0)</f>
        <v>5.9260511114477409E-6</v>
      </c>
      <c r="HD62" s="12">
        <f>IFERROR(FN62*[1]Figure!$F$10+GI62*[1]Figure!$F$11,0)</f>
        <v>1.9657640222882845E-2</v>
      </c>
      <c r="HE62" s="12">
        <f>IFERROR(FO62*[1]Figure!$F$10+GJ62*[1]Figure!$F$11,0)</f>
        <v>6.8272886040102784E-4</v>
      </c>
      <c r="HF62" s="12">
        <f>IFERROR(FP62*[1]Figure!$F$10+GK62*[1]Figure!$F$11,0)</f>
        <v>1.6234158441860293E-2</v>
      </c>
      <c r="HG62" s="12">
        <f>IFERROR(FQ62*[1]Figure!$F$10+GL62*[1]Figure!$F$11,0)</f>
        <v>2.5696277354678165E-3</v>
      </c>
      <c r="HH62" s="12">
        <f>IFERROR(FR62*[1]Figure!$F$10+GM62*[1]Figure!$F$11,0)</f>
        <v>1.05787296013814E-4</v>
      </c>
      <c r="HI62" s="12">
        <f>IFERROR(FS62*[1]Figure!$F$10+GN62*[1]Figure!$F$11,0)</f>
        <v>9.396131823493348E-4</v>
      </c>
      <c r="HJ62" s="12">
        <f>IFERROR(FT62*[1]Figure!$F$10+GO62*[1]Figure!$F$11,0)</f>
        <v>4.2473006532748596E-7</v>
      </c>
      <c r="HK62" s="12">
        <f>IFERROR(FU62*[1]Figure!$F$10+GP62*[1]Figure!$F$11,0)</f>
        <v>4.2898222018146619E-5</v>
      </c>
      <c r="HL62" s="12">
        <f>IFERROR(FV62*[1]Figure!$F$10+GQ62*[1]Figure!$F$11,0)</f>
        <v>2.347973327720162E-5</v>
      </c>
      <c r="HM62" s="12">
        <f>IFERROR(FW62*[1]Figure!$F$10+GR62*[1]Figure!$F$11,0)</f>
        <v>2.400443123812778E-5</v>
      </c>
      <c r="HN62" s="12">
        <f>IFERROR(FX62*[1]Figure!$F$10+GS62*[1]Figure!$F$11,0)</f>
        <v>4.768187995550615E-9</v>
      </c>
      <c r="HO62" s="12">
        <f>IFERROR(FY62*[1]Figure!$F$10+GT62*[1]Figure!$F$11,0)</f>
        <v>4.6412236156406295E-5</v>
      </c>
      <c r="HP62" s="12">
        <f>IFERROR(FZ62*[1]Figure!$F$10+GU62*[1]Figure!$F$11,0)</f>
        <v>5.9055961700006036E-2</v>
      </c>
      <c r="HQ62" s="12">
        <f>IFERROR(GA62*[1]Figure!$F$10+GV62*[1]Figure!$F$11,0)</f>
        <v>2.0480089995753557E-4</v>
      </c>
    </row>
    <row r="63" spans="1:225" x14ac:dyDescent="0.2">
      <c r="A63" s="1"/>
      <c r="B63" s="4"/>
      <c r="C63" s="1" t="s">
        <v>92</v>
      </c>
      <c r="D63" s="1" t="s">
        <v>87</v>
      </c>
      <c r="E63" s="2">
        <v>0.42</v>
      </c>
      <c r="F63" s="7">
        <f>SUM(E63:E66)</f>
        <v>1</v>
      </c>
      <c r="G63" s="1">
        <f>'[1]LIB Maf LCI'!AI$48*LCIA_TAU!$E63</f>
        <v>7.1884124291761404</v>
      </c>
      <c r="H63" s="1">
        <f>'[1]LIB Maf LCI'!AJ$48*LCIA_TAU!$E63</f>
        <v>6.6003234752373894</v>
      </c>
      <c r="I63" s="1">
        <f>'[1]LIB Maf LCI'!AK$48*LCIA_TAU!$E63</f>
        <v>8.2241576262181386</v>
      </c>
      <c r="J63" s="1">
        <f>'[1]LIB Maf LCI'!AL$48*LCIA_TAU!$E63</f>
        <v>9.4121273860691161</v>
      </c>
      <c r="K63" s="1">
        <f>'[1]LIB Maf LCI'!AM$48*LCIA_TAU!$E63</f>
        <v>7.1646110209882519</v>
      </c>
      <c r="L63" s="1">
        <f>'[1]LIB Maf LCI'!AN$48*LCIA_TAU!$E63</f>
        <v>6.5039682685827298</v>
      </c>
      <c r="M63" s="1" t="s">
        <v>55</v>
      </c>
      <c r="N63" s="1" t="str">
        <f>'[1]Unit factor_selected'!D$35</f>
        <v>N-methyl-2-pyrrolidone production | N-methyl-2-pyrrolidone | Cutoff</v>
      </c>
      <c r="O63" s="1">
        <f t="shared" si="55"/>
        <v>1</v>
      </c>
      <c r="P63" s="1" t="str">
        <f t="shared" si="55"/>
        <v>kg</v>
      </c>
      <c r="Q63" s="1">
        <f>'[1]Unit factor_selected'!J36</f>
        <v>6.6128178235778003</v>
      </c>
      <c r="R63" s="1">
        <f>'[1]Unit factor_selected'!K36</f>
        <v>125.639331451525</v>
      </c>
      <c r="S63" s="1">
        <f>'[1]Unit factor_selected'!L36</f>
        <v>9.8723394138443693E-3</v>
      </c>
      <c r="T63" s="1">
        <f>'[1]Unit factor_selected'!M36</f>
        <v>2.4203772956003902</v>
      </c>
      <c r="U63" s="1">
        <f>'[1]Unit factor_selected'!N36</f>
        <v>0.24891313306141699</v>
      </c>
      <c r="V63" s="1">
        <f>'[1]Unit factor_selected'!O36</f>
        <v>1.94298072782102E-3</v>
      </c>
      <c r="W63" s="1">
        <f>'[1]Unit factor_selected'!P36</f>
        <v>6.7481218507462204</v>
      </c>
      <c r="X63" s="1">
        <f>'[1]Unit factor_selected'!Q36</f>
        <v>0.29461985216296899</v>
      </c>
      <c r="Y63" s="1">
        <f>'[1]Unit factor_selected'!R36</f>
        <v>5.5750067363851104</v>
      </c>
      <c r="Z63" s="1">
        <f>'[1]Unit factor_selected'!S36</f>
        <v>0.44105487087453299</v>
      </c>
      <c r="AA63" s="1">
        <f>'[1]Unit factor_selected'!T36</f>
        <v>0.104338857538815</v>
      </c>
      <c r="AB63" s="1">
        <f>'[1]Unit factor_selected'!U36</f>
        <v>0.33030004596284201</v>
      </c>
      <c r="AC63" s="1">
        <f>'[1]Unit factor_selected'!V36</f>
        <v>3.4895436854457198E-4</v>
      </c>
      <c r="AD63" s="1">
        <f>'[1]Unit factor_selected'!W36</f>
        <v>1.7298703432043101E-2</v>
      </c>
      <c r="AE63" s="1">
        <f>'[1]Unit factor_selected'!X36</f>
        <v>1.3196143512184301E-2</v>
      </c>
      <c r="AF63" s="1">
        <f>'[1]Unit factor_selected'!Y36</f>
        <v>1.3713236358022299E-2</v>
      </c>
      <c r="AG63" s="1">
        <f>'[1]Unit factor_selected'!Z36</f>
        <v>2.1691128802997199E-6</v>
      </c>
      <c r="AH63" s="1">
        <f>'[1]Unit factor_selected'!AA36</f>
        <v>2.1130291328226199E-2</v>
      </c>
      <c r="AI63" s="1">
        <f>'[1]Unit factor_selected'!AB36</f>
        <v>22.9888386243403</v>
      </c>
      <c r="AJ63" s="1">
        <f>'[1]Unit factor_selected'!AC36</f>
        <v>0.279197614827005</v>
      </c>
      <c r="AK63" s="1"/>
      <c r="AL63" s="1">
        <f>IFERROR($G63/1000*Q63,0)</f>
        <v>4.7535661834884176E-2</v>
      </c>
      <c r="AM63" s="1">
        <f>IFERROR($G63/1000*R63,0)</f>
        <v>0.90314733179952311</v>
      </c>
      <c r="AN63" s="1">
        <f t="shared" si="47"/>
        <v>7.0966447347524365E-5</v>
      </c>
      <c r="AO63" s="1">
        <f t="shared" si="47"/>
        <v>1.7398670234989578E-2</v>
      </c>
      <c r="AP63" s="1">
        <f t="shared" si="47"/>
        <v>1.7892902594838645E-3</v>
      </c>
      <c r="AQ63" s="1">
        <f t="shared" si="47"/>
        <v>1.3966946813518324E-5</v>
      </c>
      <c r="AR63" s="1">
        <f t="shared" si="47"/>
        <v>4.8508282985499231E-2</v>
      </c>
      <c r="AS63" s="1">
        <f t="shared" si="47"/>
        <v>2.1178490071703236E-3</v>
      </c>
      <c r="AT63" s="1">
        <f t="shared" si="47"/>
        <v>4.0075447716571441E-2</v>
      </c>
      <c r="AU63" s="1">
        <f t="shared" si="47"/>
        <v>3.1704843157431706E-3</v>
      </c>
      <c r="AV63" s="1">
        <f t="shared" si="47"/>
        <v>7.5003074037805644E-4</v>
      </c>
      <c r="AW63" s="1">
        <f t="shared" si="40"/>
        <v>2.374332955756744E-3</v>
      </c>
      <c r="AX63" s="1">
        <f t="shared" si="40"/>
        <v>2.5084279200611131E-6</v>
      </c>
      <c r="AY63" s="1">
        <f t="shared" si="40"/>
        <v>1.2435021475953059E-4</v>
      </c>
      <c r="AZ63" s="1">
        <f t="shared" si="40"/>
        <v>9.4859322040177722E-5</v>
      </c>
      <c r="BA63" s="1">
        <f t="shared" si="40"/>
        <v>9.8576398680237654E-5</v>
      </c>
      <c r="BB63" s="1">
        <f t="shared" si="40"/>
        <v>1.5592477989032566E-8</v>
      </c>
      <c r="BC63" s="1">
        <f t="shared" si="40"/>
        <v>1.5189324881593403E-4</v>
      </c>
      <c r="BD63" s="1">
        <f t="shared" si="40"/>
        <v>0.16525325329953233</v>
      </c>
      <c r="BE63" s="1">
        <f t="shared" si="40"/>
        <v>2.0069876046187756E-3</v>
      </c>
      <c r="BF63" s="1"/>
      <c r="BG63" s="1">
        <f>IFERROR($H63/1000*Q63,0)</f>
        <v>4.3646736718428773E-2</v>
      </c>
      <c r="BH63" s="1">
        <f>IFERROR($H63/1000*R63,0)</f>
        <v>0.82926022879263173</v>
      </c>
      <c r="BI63" s="1">
        <f t="shared" si="48"/>
        <v>6.516063358870832E-5</v>
      </c>
      <c r="BJ63" s="1">
        <f t="shared" si="48"/>
        <v>1.5975273083082841E-2</v>
      </c>
      <c r="BK63" s="1">
        <f t="shared" si="48"/>
        <v>1.6429071954401585E-3</v>
      </c>
      <c r="BL63" s="1">
        <f t="shared" si="48"/>
        <v>1.2824301309770907E-5</v>
      </c>
      <c r="BM63" s="1">
        <f t="shared" si="48"/>
        <v>4.4539787065242656E-2</v>
      </c>
      <c r="BN63" s="1">
        <f t="shared" si="48"/>
        <v>1.9445863265022134E-3</v>
      </c>
      <c r="BO63" s="1">
        <f t="shared" si="48"/>
        <v>3.6796847836769231E-2</v>
      </c>
      <c r="BP63" s="1">
        <f t="shared" si="48"/>
        <v>2.9111048181009757E-3</v>
      </c>
      <c r="BQ63" s="1">
        <f t="shared" si="48"/>
        <v>6.8867021079289025E-4</v>
      </c>
      <c r="BR63" s="1">
        <f t="shared" si="41"/>
        <v>2.1800871472405347E-3</v>
      </c>
      <c r="BS63" s="1">
        <f t="shared" si="41"/>
        <v>2.3032117104913779E-6</v>
      </c>
      <c r="BT63" s="1">
        <f t="shared" si="41"/>
        <v>1.1417703835368367E-4</v>
      </c>
      <c r="BU63" s="1">
        <f t="shared" si="41"/>
        <v>8.7098815806071608E-5</v>
      </c>
      <c r="BV63" s="1">
        <f t="shared" si="41"/>
        <v>9.0511795855333459E-5</v>
      </c>
      <c r="BW63" s="1">
        <f t="shared" si="41"/>
        <v>1.4316846664282031E-8</v>
      </c>
      <c r="BX63" s="1">
        <f t="shared" si="41"/>
        <v>1.394667578922964E-4</v>
      </c>
      <c r="BY63" s="1">
        <f t="shared" si="41"/>
        <v>0.1517337712406773</v>
      </c>
      <c r="BZ63" s="1">
        <f t="shared" si="41"/>
        <v>1.8427945713729676E-3</v>
      </c>
      <c r="CA63" s="1"/>
      <c r="CB63" s="1">
        <f>IFERROR($I63/1000*Q63,0)</f>
        <v>5.4384856134568602E-2</v>
      </c>
      <c r="CC63" s="1">
        <f>IFERROR($I63/1000*R63,0)</f>
        <v>1.0332776659100078</v>
      </c>
      <c r="CD63" s="1">
        <f t="shared" si="49"/>
        <v>8.1191675478982077E-5</v>
      </c>
      <c r="CE63" s="1">
        <f t="shared" si="49"/>
        <v>1.9905564393937186E-2</v>
      </c>
      <c r="CF63" s="1">
        <f t="shared" si="49"/>
        <v>2.0471008415329029E-3</v>
      </c>
      <c r="CG63" s="1">
        <f t="shared" si="49"/>
        <v>1.5979379770304113E-5</v>
      </c>
      <c r="CH63" s="1">
        <f t="shared" si="49"/>
        <v>5.5497617781463789E-2</v>
      </c>
      <c r="CI63" s="1">
        <f t="shared" si="49"/>
        <v>2.4230001040013421E-3</v>
      </c>
      <c r="CJ63" s="1">
        <f t="shared" si="49"/>
        <v>4.5849734167259105E-2</v>
      </c>
      <c r="CK63" s="1">
        <f t="shared" si="49"/>
        <v>3.6273047798834469E-3</v>
      </c>
      <c r="CL63" s="1">
        <f t="shared" si="49"/>
        <v>8.5809921093873336E-4</v>
      </c>
      <c r="CM63" s="1">
        <f t="shared" si="42"/>
        <v>2.7164396419455091E-3</v>
      </c>
      <c r="CN63" s="1">
        <f t="shared" si="42"/>
        <v>2.8698557312679769E-6</v>
      </c>
      <c r="CO63" s="1">
        <f t="shared" si="42"/>
        <v>1.4226726375432316E-4</v>
      </c>
      <c r="CP63" s="1">
        <f t="shared" si="42"/>
        <v>1.0852716430239954E-4</v>
      </c>
      <c r="CQ63" s="1">
        <f t="shared" si="42"/>
        <v>1.1277981737396095E-4</v>
      </c>
      <c r="CR63" s="1">
        <f t="shared" si="42"/>
        <v>1.7839126236644934E-8</v>
      </c>
      <c r="CS63" s="1">
        <f t="shared" si="42"/>
        <v>1.737788465712425E-4</v>
      </c>
      <c r="CT63" s="1">
        <f t="shared" si="42"/>
        <v>0.1890638324902664</v>
      </c>
      <c r="CU63" s="1">
        <f t="shared" si="42"/>
        <v>2.2961651932014277E-3</v>
      </c>
      <c r="CW63" s="12">
        <f>IFERROR($J63/1000*Q63,0)</f>
        <v>6.2240683736382592E-2</v>
      </c>
      <c r="CX63" s="12">
        <f>IFERROR($J63/1000*R63,0)</f>
        <v>1.1825333923223134</v>
      </c>
      <c r="CY63" s="12">
        <f t="shared" si="50"/>
        <v>9.2919716161614125E-5</v>
      </c>
      <c r="CZ63" s="12">
        <f t="shared" si="50"/>
        <v>2.2780899428540339E-2</v>
      </c>
      <c r="DA63" s="12">
        <f t="shared" si="50"/>
        <v>2.3428021164396289E-3</v>
      </c>
      <c r="DB63" s="12">
        <f t="shared" si="50"/>
        <v>1.8287582118928726E-5</v>
      </c>
      <c r="DC63" s="12">
        <f t="shared" si="50"/>
        <v>6.3514182475939915E-2</v>
      </c>
      <c r="DD63" s="12">
        <f t="shared" si="50"/>
        <v>2.7729995790227151E-3</v>
      </c>
      <c r="DE63" s="12">
        <f t="shared" si="50"/>
        <v>5.2472673581050108E-2</v>
      </c>
      <c r="DF63" s="12">
        <f t="shared" si="50"/>
        <v>4.1512646289173704E-3</v>
      </c>
      <c r="DG63" s="12">
        <f t="shared" si="50"/>
        <v>9.8205061847224471E-4</v>
      </c>
      <c r="DH63" s="12">
        <f t="shared" si="43"/>
        <v>3.1088261082267534E-3</v>
      </c>
      <c r="DI63" s="12">
        <f t="shared" si="43"/>
        <v>3.2844029686668216E-6</v>
      </c>
      <c r="DJ63" s="12">
        <f t="shared" si="43"/>
        <v>1.6281760031622069E-4</v>
      </c>
      <c r="DK63" s="12">
        <f t="shared" si="43"/>
        <v>1.2420378374152817E-4</v>
      </c>
      <c r="DL63" s="12">
        <f t="shared" si="43"/>
        <v>1.2907072747698041E-4</v>
      </c>
      <c r="DM63" s="12">
        <f t="shared" si="43"/>
        <v>2.0415966744144257E-8</v>
      </c>
      <c r="DN63" s="12">
        <f t="shared" si="43"/>
        <v>1.9888099368601657E-4</v>
      </c>
      <c r="DO63" s="12">
        <f t="shared" si="43"/>
        <v>0.21637387759007681</v>
      </c>
      <c r="DP63" s="12">
        <f t="shared" si="43"/>
        <v>2.6278435166384308E-3</v>
      </c>
      <c r="DR63" s="12">
        <f>IFERROR($K63/1000*Q63,0)</f>
        <v>4.7378267458593054E-2</v>
      </c>
      <c r="DS63" s="12">
        <f>IFERROR($K63/1000*R63,0)</f>
        <v>0.90015693878719183</v>
      </c>
      <c r="DT63" s="12">
        <f t="shared" si="51"/>
        <v>7.0731471767366069E-5</v>
      </c>
      <c r="DU63" s="12">
        <f t="shared" si="51"/>
        <v>1.7341061847008295E-2</v>
      </c>
      <c r="DV63" s="12">
        <f t="shared" si="51"/>
        <v>1.7833657764005433E-3</v>
      </c>
      <c r="DW63" s="12">
        <f t="shared" si="51"/>
        <v>1.3920701136114254E-5</v>
      </c>
      <c r="DX63" s="12">
        <f t="shared" si="51"/>
        <v>4.8347668182828006E-2</v>
      </c>
      <c r="DY63" s="12">
        <f t="shared" si="51"/>
        <v>2.1108366398087369E-3</v>
      </c>
      <c r="DZ63" s="12">
        <f t="shared" si="51"/>
        <v>3.9942754705588508E-2</v>
      </c>
      <c r="EA63" s="12">
        <f t="shared" si="51"/>
        <v>3.1599865887282294E-3</v>
      </c>
      <c r="EB63" s="12">
        <f t="shared" si="51"/>
        <v>7.4754732863991703E-4</v>
      </c>
      <c r="EC63" s="12">
        <f t="shared" si="44"/>
        <v>2.3664713495383039E-3</v>
      </c>
      <c r="ED63" s="12">
        <f t="shared" si="44"/>
        <v>2.5001223146964363E-6</v>
      </c>
      <c r="EE63" s="12">
        <f t="shared" si="44"/>
        <v>1.2393848125802329E-4</v>
      </c>
      <c r="EF63" s="12">
        <f t="shared" si="44"/>
        <v>9.4545235241938258E-5</v>
      </c>
      <c r="EG63" s="12">
        <f t="shared" si="44"/>
        <v>9.8250004344103354E-5</v>
      </c>
      <c r="EH63" s="12">
        <f t="shared" si="44"/>
        <v>1.5540850047962945E-8</v>
      </c>
      <c r="EI63" s="12">
        <f t="shared" si="44"/>
        <v>1.5139031812690191E-4</v>
      </c>
      <c r="EJ63" s="12">
        <f t="shared" si="44"/>
        <v>0.16470608656766891</v>
      </c>
      <c r="EK63" s="12">
        <f t="shared" si="44"/>
        <v>2.0003423082231931E-3</v>
      </c>
      <c r="EM63" s="12">
        <f>IFERROR($L63/1000*Q63,0)</f>
        <v>4.300955729046832E-2</v>
      </c>
      <c r="EN63" s="12">
        <f>IFERROR($L63/1000*R63,0)</f>
        <v>0.81715422504666668</v>
      </c>
      <c r="EO63" s="12">
        <f t="shared" si="52"/>
        <v>6.4209382284322397E-5</v>
      </c>
      <c r="EP63" s="12">
        <f t="shared" si="52"/>
        <v>1.574205712858302E-2</v>
      </c>
      <c r="EQ63" s="12">
        <f t="shared" si="52"/>
        <v>1.6189231190649668E-3</v>
      </c>
      <c r="ER63" s="12">
        <f t="shared" si="52"/>
        <v>1.263708500021569E-5</v>
      </c>
      <c r="ES63" s="12">
        <f t="shared" si="52"/>
        <v>4.3889570389783181E-2</v>
      </c>
      <c r="ET63" s="12">
        <f t="shared" si="52"/>
        <v>1.9161981697624851E-3</v>
      </c>
      <c r="EU63" s="12">
        <f t="shared" si="52"/>
        <v>3.6259666910583722E-2</v>
      </c>
      <c r="EV63" s="12">
        <f t="shared" si="52"/>
        <v>2.8686068848718157E-3</v>
      </c>
      <c r="EW63" s="12">
        <f t="shared" si="52"/>
        <v>6.7861661861262667E-4</v>
      </c>
      <c r="EX63" s="12">
        <f t="shared" si="45"/>
        <v>2.1482610180537415E-3</v>
      </c>
      <c r="EY63" s="12">
        <f t="shared" si="45"/>
        <v>2.2695881401972194E-6</v>
      </c>
      <c r="EZ63" s="12">
        <f t="shared" si="45"/>
        <v>1.1251021820963149E-4</v>
      </c>
      <c r="FA63" s="12">
        <f t="shared" si="45"/>
        <v>8.5827298670910544E-5</v>
      </c>
      <c r="FB63" s="12">
        <f t="shared" si="45"/>
        <v>8.9190454132152027E-5</v>
      </c>
      <c r="FC63" s="12">
        <f t="shared" si="45"/>
        <v>1.4107841344443467E-8</v>
      </c>
      <c r="FD63" s="12">
        <f t="shared" si="45"/>
        <v>1.3743074430469201E-4</v>
      </c>
      <c r="FE63" s="12">
        <f t="shared" si="45"/>
        <v>0.14951867694427837</v>
      </c>
      <c r="FF63" s="12">
        <f t="shared" si="45"/>
        <v>1.8158924274988236E-3</v>
      </c>
      <c r="FH63" s="12">
        <f>IFERROR(AL63*[1]Figure!$C$8+BG63*[1]Figure!$D$8+CB63*[1]Figure!$E$8,0)</f>
        <v>4.4496679836230311E-2</v>
      </c>
      <c r="FI63" s="12">
        <f>IFERROR(AM63*[1]Figure!$C$8+BH63*[1]Figure!$D$8+CC63*[1]Figure!$E$8,0)</f>
        <v>0.84540860728140044</v>
      </c>
      <c r="FJ63" s="12">
        <f>IFERROR(AN63*[1]Figure!$C$8+BI63*[1]Figure!$D$8+CD63*[1]Figure!$E$8,0)</f>
        <v>6.642952185468781E-5</v>
      </c>
      <c r="FK63" s="12">
        <f>IFERROR(AO63*[1]Figure!$C$8+BJ63*[1]Figure!$D$8+CE63*[1]Figure!$E$8,0)</f>
        <v>1.6286363314170688E-2</v>
      </c>
      <c r="FL63" s="12">
        <f>IFERROR(AP63*[1]Figure!$C$8+BK63*[1]Figure!$D$8+CF63*[1]Figure!$E$8,0)</f>
        <v>1.6748999117103169E-3</v>
      </c>
      <c r="FM63" s="12">
        <f>IFERROR(AQ63*[1]Figure!$C$8+BL63*[1]Figure!$D$8+CG63*[1]Figure!$E$8,0)</f>
        <v>1.3074031930164593E-5</v>
      </c>
      <c r="FN63" s="12">
        <f>IFERROR(AR63*[1]Figure!$C$8+BM63*[1]Figure!$D$8+CH63*[1]Figure!$E$8,0)</f>
        <v>4.5407120761428582E-2</v>
      </c>
      <c r="FO63" s="12">
        <f>IFERROR(AS63*[1]Figure!$C$8+BN63*[1]Figure!$D$8+CI63*[1]Figure!$E$8,0)</f>
        <v>1.9824537110868594E-3</v>
      </c>
      <c r="FP63" s="12">
        <f>IFERROR(AT63*[1]Figure!$C$8+BO63*[1]Figure!$D$8+CJ63*[1]Figure!$E$8,0)</f>
        <v>3.7513401465449736E-2</v>
      </c>
      <c r="FQ63" s="12">
        <f>IFERROR(AU63*[1]Figure!$C$8+BP63*[1]Figure!$D$8+CK63*[1]Figure!$E$8,0)</f>
        <v>2.9677934434455397E-3</v>
      </c>
      <c r="FR63" s="12">
        <f>IFERROR(AV63*[1]Figure!$C$8+BQ63*[1]Figure!$D$8+CL63*[1]Figure!$E$8,0)</f>
        <v>7.0208084696196747E-4</v>
      </c>
      <c r="FS63" s="12">
        <f>IFERROR(AW63*[1]Figure!$C$8+BR63*[1]Figure!$D$8+CM63*[1]Figure!$E$8,0)</f>
        <v>2.2225404944164837E-3</v>
      </c>
      <c r="FT63" s="12">
        <f>IFERROR(AX63*[1]Figure!$C$8+BS63*[1]Figure!$D$8+CN63*[1]Figure!$E$8,0)</f>
        <v>2.3480626910996376E-6</v>
      </c>
      <c r="FU63" s="12">
        <f>IFERROR(AY63*[1]Figure!$C$8+BT63*[1]Figure!$D$8+CO63*[1]Figure!$E$8,0)</f>
        <v>1.1640043453988015E-4</v>
      </c>
      <c r="FV63" s="12">
        <f>IFERROR(AZ63*[1]Figure!$C$8+BU63*[1]Figure!$D$8+CP63*[1]Figure!$E$8,0)</f>
        <v>8.8794911428078968E-5</v>
      </c>
      <c r="FW63" s="12">
        <f>IFERROR(BA63*[1]Figure!$C$8+BV63*[1]Figure!$D$8+CQ63*[1]Figure!$E$8,0)</f>
        <v>9.2274353236504559E-5</v>
      </c>
      <c r="FX63" s="12">
        <f>IFERROR(BB63*[1]Figure!$C$8+BW63*[1]Figure!$D$8+CR63*[1]Figure!$E$8,0)</f>
        <v>1.4595641969631596E-8</v>
      </c>
      <c r="FY63" s="12">
        <f>IFERROR(BC63*[1]Figure!$C$8+BX63*[1]Figure!$D$8+CS63*[1]Figure!$E$8,0)</f>
        <v>1.421826267050638E-4</v>
      </c>
      <c r="FZ63" s="12">
        <f>IFERROR(BD63*[1]Figure!$C$8+BY63*[1]Figure!$D$8+CT63*[1]Figure!$E$8,0)</f>
        <v>0.15468851847495643</v>
      </c>
      <c r="GA63" s="12">
        <f>IFERROR(BE63*[1]Figure!$C$8+BZ63*[1]Figure!$D$8+CU63*[1]Figure!$E$8,0)</f>
        <v>1.8786797412899015E-3</v>
      </c>
      <c r="GC63" s="12">
        <f>IFERROR(CW63*[1]Figure!$F$8+DR63*[1]Figure!$G$8+EM63*[1]Figure!$H$8,0)</f>
        <v>5.0615828638478591E-2</v>
      </c>
      <c r="GD63" s="12">
        <f>IFERROR(CX63*[1]Figure!$F$8+DS63*[1]Figure!$G$8+EN63*[1]Figure!$H$8,0)</f>
        <v>0.96166854140898494</v>
      </c>
      <c r="GE63" s="12">
        <f>IFERROR(CY63*[1]Figure!$F$8+DT63*[1]Figure!$G$8+EO63*[1]Figure!$H$8,0)</f>
        <v>7.556485803228869E-5</v>
      </c>
      <c r="GF63" s="12">
        <f>IFERROR(CZ63*[1]Figure!$F$8+DU63*[1]Figure!$G$8+EP63*[1]Figure!$H$8,0)</f>
        <v>1.852605132985367E-2</v>
      </c>
      <c r="GG63" s="12">
        <f>IFERROR(DA63*[1]Figure!$F$8+DV63*[1]Figure!$G$8+EQ63*[1]Figure!$H$8,0)</f>
        <v>1.9052308448574446E-3</v>
      </c>
      <c r="GH63" s="12">
        <f>IFERROR(DB63*[1]Figure!$F$8+DW63*[1]Figure!$G$8+ER63*[1]Figure!$H$8,0)</f>
        <v>1.4871962632420779E-5</v>
      </c>
      <c r="GI63" s="12">
        <f>IFERROR(DC63*[1]Figure!$F$8+DX63*[1]Figure!$G$8+ES63*[1]Figure!$H$8,0)</f>
        <v>5.1651472691583239E-2</v>
      </c>
      <c r="GJ63" s="12">
        <f>IFERROR(DD63*[1]Figure!$F$8+DY63*[1]Figure!$G$8+ET63*[1]Figure!$H$8,0)</f>
        <v>2.2550792035136557E-3</v>
      </c>
      <c r="GK63" s="12">
        <f>IFERROR(DE63*[1]Figure!$F$8+DZ63*[1]Figure!$G$8+EU63*[1]Figure!$H$8,0)</f>
        <v>4.2672215257634274E-2</v>
      </c>
      <c r="GL63" s="12">
        <f>IFERROR(DF63*[1]Figure!$F$8+EA63*[1]Figure!$G$8+EV63*[1]Figure!$H$8,0)</f>
        <v>3.375922089484281E-3</v>
      </c>
      <c r="GM63" s="12">
        <f>IFERROR(DG63*[1]Figure!$F$8+EB63*[1]Figure!$G$8+EW63*[1]Figure!$H$8,0)</f>
        <v>7.9863045896854138E-4</v>
      </c>
      <c r="GN63" s="12">
        <f>IFERROR(DH63*[1]Figure!$F$8+EC63*[1]Figure!$G$8+EX63*[1]Figure!$H$8,0)</f>
        <v>2.5281825345509789E-3</v>
      </c>
      <c r="GO63" s="12">
        <f>IFERROR(DI63*[1]Figure!$F$8+ED63*[1]Figure!$G$8+EY63*[1]Figure!$H$8,0)</f>
        <v>2.6709664460927751E-6</v>
      </c>
      <c r="GP63" s="12">
        <f>IFERROR(DJ63*[1]Figure!$F$8+EE63*[1]Figure!$G$8+EZ63*[1]Figure!$H$8,0)</f>
        <v>1.3240773176334482E-4</v>
      </c>
      <c r="GQ63" s="12">
        <f>IFERROR(DK63*[1]Figure!$F$8+EF63*[1]Figure!$G$8+FA63*[1]Figure!$H$8,0)</f>
        <v>1.0100591858435813E-4</v>
      </c>
      <c r="GR63" s="12">
        <f>IFERROR(DL63*[1]Figure!$F$8+EG63*[1]Figure!$G$8+FB63*[1]Figure!$H$8,0)</f>
        <v>1.0496385052402234E-4</v>
      </c>
      <c r="GS63" s="12">
        <f>IFERROR(DM63*[1]Figure!$F$8+EH63*[1]Figure!$G$8+FC63*[1]Figure!$H$8,0)</f>
        <v>1.6602823301030506E-8</v>
      </c>
      <c r="GT63" s="12">
        <f>IFERROR(DN63*[1]Figure!$F$8+EI63*[1]Figure!$G$8+FD63*[1]Figure!$H$8,0)</f>
        <v>1.6173547094209382E-4</v>
      </c>
      <c r="GU63" s="12">
        <f>IFERROR(DO63*[1]Figure!$F$8+EJ63*[1]Figure!$G$8+FE63*[1]Figure!$H$8,0)</f>
        <v>0.17596116322129263</v>
      </c>
      <c r="GV63" s="12">
        <f>IFERROR(DP63*[1]Figure!$F$8+EK63*[1]Figure!$G$8+FF63*[1]Figure!$H$8,0)</f>
        <v>2.1370343181040109E-3</v>
      </c>
      <c r="GX63" s="12">
        <f>IFERROR(FH63*[1]Figure!$F$10+GC63*[1]Figure!$F$11,0)</f>
        <v>4.4855698290840837E-2</v>
      </c>
      <c r="GY63" s="12">
        <f>IFERROR(FI63*[1]Figure!$F$10+GD63*[1]Figure!$F$11,0)</f>
        <v>0.85222972950484943</v>
      </c>
      <c r="GZ63" s="12">
        <f>IFERROR(FJ63*[1]Figure!$F$10+GE63*[1]Figure!$F$11,0)</f>
        <v>6.6965503963118463E-5</v>
      </c>
      <c r="HA63" s="12">
        <f>IFERROR(FK63*[1]Figure!$F$10+GF63*[1]Figure!$F$11,0)</f>
        <v>1.6417768736098782E-2</v>
      </c>
      <c r="HB63" s="12">
        <f>IFERROR(FL63*[1]Figure!$F$10+GG63*[1]Figure!$F$11,0)</f>
        <v>1.6884137284746844E-3</v>
      </c>
      <c r="HC63" s="12">
        <f>IFERROR(FM63*[1]Figure!$F$10+GH63*[1]Figure!$F$11,0)</f>
        <v>1.3179518873378602E-5</v>
      </c>
      <c r="HD63" s="12">
        <f>IFERROR(FN63*[1]Figure!$F$10+GI63*[1]Figure!$F$11,0)</f>
        <v>4.5773485047125417E-2</v>
      </c>
      <c r="HE63" s="12">
        <f>IFERROR(FO63*[1]Figure!$F$10+GJ63*[1]Figure!$F$11,0)</f>
        <v>1.998449004900035E-3</v>
      </c>
      <c r="HF63" s="12">
        <f>IFERROR(FP63*[1]Figure!$F$10+GK63*[1]Figure!$F$11,0)</f>
        <v>3.7816075810386908E-2</v>
      </c>
      <c r="HG63" s="12">
        <f>IFERROR(FQ63*[1]Figure!$F$10+GL63*[1]Figure!$F$11,0)</f>
        <v>2.9917388843096809E-3</v>
      </c>
      <c r="HH63" s="12">
        <f>IFERROR(FR63*[1]Figure!$F$10+GM63*[1]Figure!$F$11,0)</f>
        <v>7.0774553883595987E-4</v>
      </c>
      <c r="HI63" s="12">
        <f>IFERROR(FS63*[1]Figure!$F$10+GN63*[1]Figure!$F$11,0)</f>
        <v>2.2404729122182505E-3</v>
      </c>
      <c r="HJ63" s="12">
        <f>IFERROR(FT63*[1]Figure!$F$10+GO63*[1]Figure!$F$11,0)</f>
        <v>2.3670078762637861E-6</v>
      </c>
      <c r="HK63" s="12">
        <f>IFERROR(FU63*[1]Figure!$F$10+GP63*[1]Figure!$F$11,0)</f>
        <v>1.1733960358076834E-4</v>
      </c>
      <c r="HL63" s="12">
        <f>IFERROR(FV63*[1]Figure!$F$10+GQ63*[1]Figure!$F$11,0)</f>
        <v>8.9511347171049413E-5</v>
      </c>
      <c r="HM63" s="12">
        <f>IFERROR(FW63*[1]Figure!$F$10+GR63*[1]Figure!$F$11,0)</f>
        <v>9.3018862620599811E-5</v>
      </c>
      <c r="HN63" s="12">
        <f>IFERROR(FX63*[1]Figure!$F$10+GS63*[1]Figure!$F$11,0)</f>
        <v>1.47134059206336E-8</v>
      </c>
      <c r="HO63" s="12">
        <f>IFERROR(FY63*[1]Figure!$F$10+GT63*[1]Figure!$F$11,0)</f>
        <v>1.4332981762132973E-4</v>
      </c>
      <c r="HP63" s="12">
        <f>IFERROR(FZ63*[1]Figure!$F$10+GU63*[1]Figure!$F$11,0)</f>
        <v>0.15593661233394254</v>
      </c>
      <c r="HQ63" s="12">
        <f>IFERROR(GA63*[1]Figure!$F$10+GV63*[1]Figure!$F$11,0)</f>
        <v>1.8938377418397947E-3</v>
      </c>
    </row>
    <row r="64" spans="1:225" x14ac:dyDescent="0.2">
      <c r="A64" s="1"/>
      <c r="B64" s="4"/>
      <c r="C64" s="1" t="s">
        <v>92</v>
      </c>
      <c r="D64" s="1" t="s">
        <v>88</v>
      </c>
      <c r="E64" s="2">
        <v>0.33</v>
      </c>
      <c r="F64" s="7"/>
      <c r="G64" s="1">
        <f>'[1]LIB Maf LCI'!AI$48*LCIA_TAU!$E64</f>
        <v>5.6480383372098251</v>
      </c>
      <c r="H64" s="1">
        <f>'[1]LIB Maf LCI'!AJ$48*LCIA_TAU!$E64</f>
        <v>5.1859684448293777</v>
      </c>
      <c r="I64" s="1">
        <f>'[1]LIB Maf LCI'!AK$48*LCIA_TAU!$E64</f>
        <v>6.4618381348856806</v>
      </c>
      <c r="J64" s="1">
        <f>'[1]LIB Maf LCI'!AL$48*LCIA_TAU!$E64</f>
        <v>7.3952429461971629</v>
      </c>
      <c r="K64" s="1">
        <f>'[1]LIB Maf LCI'!AM$48*LCIA_TAU!$E64</f>
        <v>5.6293372307764837</v>
      </c>
      <c r="L64" s="1">
        <f>'[1]LIB Maf LCI'!AN$48*LCIA_TAU!$E64</f>
        <v>5.1102607824578596</v>
      </c>
      <c r="M64" s="1" t="s">
        <v>55</v>
      </c>
      <c r="N64" s="1" t="str">
        <f>'[1]Unit factor_selected'!D$35</f>
        <v>N-methyl-2-pyrrolidone production | N-methyl-2-pyrrolidone | Cutoff</v>
      </c>
      <c r="O64" s="1">
        <f t="shared" si="55"/>
        <v>1</v>
      </c>
      <c r="P64" s="1" t="str">
        <f t="shared" si="55"/>
        <v>kg</v>
      </c>
      <c r="Q64" s="1">
        <f>'[1]Unit factor_selected'!J37</f>
        <v>6.5249145682511198</v>
      </c>
      <c r="R64" s="1">
        <f>'[1]Unit factor_selected'!K37</f>
        <v>125.52805059343601</v>
      </c>
      <c r="S64" s="1">
        <f>'[1]Unit factor_selected'!L37</f>
        <v>9.6413188851317902E-3</v>
      </c>
      <c r="T64" s="1">
        <f>'[1]Unit factor_selected'!M37</f>
        <v>2.4212476478356901</v>
      </c>
      <c r="U64" s="1">
        <f>'[1]Unit factor_selected'!N37</f>
        <v>0.247072691771415</v>
      </c>
      <c r="V64" s="1">
        <f>'[1]Unit factor_selected'!O37</f>
        <v>1.93457422708115E-3</v>
      </c>
      <c r="W64" s="1">
        <f>'[1]Unit factor_selected'!P37</f>
        <v>6.6537766197454298</v>
      </c>
      <c r="X64" s="1">
        <f>'[1]Unit factor_selected'!Q37</f>
        <v>0.289686446248276</v>
      </c>
      <c r="Y64" s="1">
        <f>'[1]Unit factor_selected'!R37</f>
        <v>5.49542315260266</v>
      </c>
      <c r="Z64" s="1">
        <f>'[1]Unit factor_selected'!S37</f>
        <v>0.444687695599774</v>
      </c>
      <c r="AA64" s="1">
        <f>'[1]Unit factor_selected'!T37</f>
        <v>0.105728690784631</v>
      </c>
      <c r="AB64" s="1">
        <f>'[1]Unit factor_selected'!U37</f>
        <v>0.32789808865119502</v>
      </c>
      <c r="AC64" s="1">
        <f>'[1]Unit factor_selected'!V37</f>
        <v>3.4931216758135299E-4</v>
      </c>
      <c r="AD64" s="1">
        <f>'[1]Unit factor_selected'!W37</f>
        <v>1.7329078975008901E-2</v>
      </c>
      <c r="AE64" s="1">
        <f>'[1]Unit factor_selected'!X37</f>
        <v>1.26956469125344E-2</v>
      </c>
      <c r="AF64" s="1">
        <f>'[1]Unit factor_selected'!Y37</f>
        <v>1.32198034191467E-2</v>
      </c>
      <c r="AG64" s="1">
        <f>'[1]Unit factor_selected'!Z37</f>
        <v>2.16897975389247E-6</v>
      </c>
      <c r="AH64" s="1">
        <f>'[1]Unit factor_selected'!AA37</f>
        <v>2.08684333793181E-2</v>
      </c>
      <c r="AI64" s="1">
        <f>'[1]Unit factor_selected'!AB37</f>
        <v>22.957965709501</v>
      </c>
      <c r="AJ64" s="1">
        <f>'[1]Unit factor_selected'!AC37</f>
        <v>0.27902139585897401</v>
      </c>
      <c r="AK64" s="1"/>
      <c r="AL64" s="1">
        <f>IFERROR($G64/1000*Q64,0)</f>
        <v>3.6852967628501224E-2</v>
      </c>
      <c r="AM64" s="1">
        <f>IFERROR($G64/1000*R64,0)</f>
        <v>0.70898724214694109</v>
      </c>
      <c r="AN64" s="1">
        <f t="shared" si="47"/>
        <v>5.4454538684489441E-5</v>
      </c>
      <c r="AO64" s="1">
        <f t="shared" si="47"/>
        <v>1.3675299538855093E-2</v>
      </c>
      <c r="AP64" s="1">
        <f t="shared" si="47"/>
        <v>1.3954760352025784E-3</v>
      </c>
      <c r="AQ64" s="1">
        <f t="shared" si="47"/>
        <v>1.0926549400732402E-5</v>
      </c>
      <c r="AR64" s="1">
        <f t="shared" si="47"/>
        <v>3.7580785435552592E-2</v>
      </c>
      <c r="AS64" s="1">
        <f t="shared" si="47"/>
        <v>1.6361601541803363E-3</v>
      </c>
      <c r="AT64" s="1">
        <f t="shared" si="47"/>
        <v>3.1038360645090305E-2</v>
      </c>
      <c r="AU64" s="1">
        <f t="shared" si="47"/>
        <v>2.5116131528330164E-3</v>
      </c>
      <c r="AV64" s="1">
        <f t="shared" si="47"/>
        <v>5.9715969889459909E-4</v>
      </c>
      <c r="AW64" s="1">
        <f t="shared" si="40"/>
        <v>1.8519809753997755E-3</v>
      </c>
      <c r="AX64" s="1">
        <f t="shared" si="40"/>
        <v>1.9729285141533448E-6</v>
      </c>
      <c r="AY64" s="1">
        <f t="shared" si="40"/>
        <v>9.7875302399387019E-5</v>
      </c>
      <c r="AZ64" s="1">
        <f t="shared" si="40"/>
        <v>7.1705500477673849E-5</v>
      </c>
      <c r="BA64" s="1">
        <f t="shared" si="40"/>
        <v>7.4665956521718091E-5</v>
      </c>
      <c r="BB64" s="1">
        <f t="shared" si="40"/>
        <v>1.2250480802616602E-8</v>
      </c>
      <c r="BC64" s="1">
        <f t="shared" si="40"/>
        <v>1.1786571176389782E-4</v>
      </c>
      <c r="BD64" s="1">
        <f t="shared" si="40"/>
        <v>0.1296674704716102</v>
      </c>
      <c r="BE64" s="1">
        <f t="shared" si="40"/>
        <v>1.575923540713284E-3</v>
      </c>
      <c r="BF64" s="1"/>
      <c r="BG64" s="1">
        <f>IFERROR($H64/1000*Q64,0)</f>
        <v>3.3838001056157807E-2</v>
      </c>
      <c r="BH64" s="1">
        <f>IFERROR($H64/1000*R64,0)</f>
        <v>0.65098450931850471</v>
      </c>
      <c r="BI64" s="1">
        <f t="shared" si="48"/>
        <v>4.9999575504831013E-5</v>
      </c>
      <c r="BJ64" s="1">
        <f t="shared" si="48"/>
        <v>1.2556513898793241E-2</v>
      </c>
      <c r="BK64" s="1">
        <f t="shared" si="48"/>
        <v>1.2813111831056132E-3</v>
      </c>
      <c r="BL64" s="1">
        <f t="shared" si="48"/>
        <v>1.0032640895823026E-5</v>
      </c>
      <c r="BM64" s="1">
        <f t="shared" si="48"/>
        <v>3.4506275588943279E-2</v>
      </c>
      <c r="BN64" s="1">
        <f t="shared" si="48"/>
        <v>1.5023047691383208E-3</v>
      </c>
      <c r="BO64" s="1">
        <f t="shared" si="48"/>
        <v>2.8499091060382172E-2</v>
      </c>
      <c r="BP64" s="1">
        <f t="shared" si="48"/>
        <v>2.3061363571843193E-3</v>
      </c>
      <c r="BQ64" s="1">
        <f t="shared" si="48"/>
        <v>5.4830565412221897E-4</v>
      </c>
      <c r="BR64" s="1">
        <f t="shared" si="41"/>
        <v>1.7004691408649632E-3</v>
      </c>
      <c r="BS64" s="1">
        <f t="shared" si="41"/>
        <v>1.8115218784718481E-6</v>
      </c>
      <c r="BT64" s="1">
        <f t="shared" si="41"/>
        <v>8.9868056742352368E-5</v>
      </c>
      <c r="BU64" s="1">
        <f t="shared" si="41"/>
        <v>6.5839224275098904E-5</v>
      </c>
      <c r="BV64" s="1">
        <f t="shared" si="41"/>
        <v>6.8557483378542299E-5</v>
      </c>
      <c r="BW64" s="1">
        <f t="shared" si="41"/>
        <v>1.1248260561160138E-8</v>
      </c>
      <c r="BX64" s="1">
        <f t="shared" si="41"/>
        <v>1.0822303699816775E-4</v>
      </c>
      <c r="BY64" s="1">
        <f t="shared" si="41"/>
        <v>0.11905928572694707</v>
      </c>
      <c r="BZ64" s="1">
        <f t="shared" si="41"/>
        <v>1.4469961543568854E-3</v>
      </c>
      <c r="CA64" s="1"/>
      <c r="CB64" s="1">
        <f>IFERROR($I64/1000*Q64,0)</f>
        <v>4.2162941783996224E-2</v>
      </c>
      <c r="CC64" s="1">
        <f>IFERROR($I64/1000*R64,0)</f>
        <v>0.81114194432252396</v>
      </c>
      <c r="CD64" s="1">
        <f t="shared" si="49"/>
        <v>6.2300642042538096E-5</v>
      </c>
      <c r="CE64" s="1">
        <f t="shared" si="49"/>
        <v>1.5645710384786918E-2</v>
      </c>
      <c r="CF64" s="1">
        <f t="shared" si="49"/>
        <v>1.5965437417773849E-3</v>
      </c>
      <c r="CG64" s="1">
        <f t="shared" si="49"/>
        <v>1.2500905515319966E-5</v>
      </c>
      <c r="CH64" s="1">
        <f t="shared" si="49"/>
        <v>4.2995627502481759E-2</v>
      </c>
      <c r="CI64" s="1">
        <f t="shared" si="49"/>
        <v>1.8719069255266208E-3</v>
      </c>
      <c r="CJ64" s="1">
        <f t="shared" si="49"/>
        <v>3.551053489482156E-2</v>
      </c>
      <c r="CK64" s="1">
        <f t="shared" si="49"/>
        <v>2.8734999095410552E-3</v>
      </c>
      <c r="CL64" s="1">
        <f t="shared" si="49"/>
        <v>6.832016860636649E-4</v>
      </c>
      <c r="CM64" s="1">
        <f t="shared" si="42"/>
        <v>2.1188243736024177E-3</v>
      </c>
      <c r="CN64" s="1">
        <f t="shared" si="42"/>
        <v>2.2571986854567646E-6</v>
      </c>
      <c r="CO64" s="1">
        <f t="shared" si="42"/>
        <v>1.1197770336315818E-4</v>
      </c>
      <c r="CP64" s="1">
        <f t="shared" si="42"/>
        <v>8.2037215366458446E-5</v>
      </c>
      <c r="CQ64" s="1">
        <f t="shared" si="42"/>
        <v>8.5424229869534256E-5</v>
      </c>
      <c r="CR64" s="1">
        <f t="shared" si="42"/>
        <v>1.401559608749732E-8</v>
      </c>
      <c r="CS64" s="1">
        <f t="shared" si="42"/>
        <v>1.3484843862579895E-4</v>
      </c>
      <c r="CT64" s="1">
        <f t="shared" si="42"/>
        <v>0.14835065832105135</v>
      </c>
      <c r="CU64" s="1">
        <f t="shared" si="42"/>
        <v>1.8029910962105518E-3</v>
      </c>
      <c r="CW64" s="12">
        <f>IFERROR($J64/1000*Q64,0)</f>
        <v>4.8253328435398202E-2</v>
      </c>
      <c r="CX64" s="12">
        <f>IFERROR($J64/1000*R64,0)</f>
        <v>0.92831043070098818</v>
      </c>
      <c r="CY64" s="12">
        <f t="shared" si="50"/>
        <v>7.1299895477308363E-5</v>
      </c>
      <c r="CZ64" s="12">
        <f t="shared" si="50"/>
        <v>1.7905714588653358E-2</v>
      </c>
      <c r="DA64" s="12">
        <f t="shared" si="50"/>
        <v>1.8271625810205026E-3</v>
      </c>
      <c r="DB64" s="12">
        <f t="shared" si="50"/>
        <v>1.4306646406716704E-5</v>
      </c>
      <c r="DC64" s="12">
        <f t="shared" si="50"/>
        <v>4.9206294612743992E-2</v>
      </c>
      <c r="DD64" s="12">
        <f t="shared" si="50"/>
        <v>2.1423016482264865E-3</v>
      </c>
      <c r="DE64" s="12">
        <f t="shared" si="50"/>
        <v>4.06399893056534E-2</v>
      </c>
      <c r="DF64" s="12">
        <f t="shared" si="50"/>
        <v>3.2885735441449001E-3</v>
      </c>
      <c r="DG64" s="12">
        <f t="shared" si="50"/>
        <v>7.818893547357034E-4</v>
      </c>
      <c r="DH64" s="12">
        <f t="shared" si="43"/>
        <v>2.4248860271692818E-3</v>
      </c>
      <c r="DI64" s="12">
        <f t="shared" si="43"/>
        <v>2.5832483433268419E-6</v>
      </c>
      <c r="DJ64" s="12">
        <f t="shared" si="43"/>
        <v>1.2815274905402814E-4</v>
      </c>
      <c r="DK64" s="12">
        <f t="shared" si="43"/>
        <v>9.3887393277329814E-5</v>
      </c>
      <c r="DL64" s="12">
        <f t="shared" si="43"/>
        <v>9.7763657985557769E-5</v>
      </c>
      <c r="DM64" s="12">
        <f t="shared" si="43"/>
        <v>1.6040132225417747E-8</v>
      </c>
      <c r="DN64" s="12">
        <f t="shared" si="43"/>
        <v>1.5432713474658761E-4</v>
      </c>
      <c r="DO64" s="12">
        <f t="shared" si="43"/>
        <v>0.16977973397222362</v>
      </c>
      <c r="DP64" s="12">
        <f t="shared" si="43"/>
        <v>2.0634310095641638E-3</v>
      </c>
      <c r="DR64" s="12">
        <f>IFERROR($K64/1000*Q64,0)</f>
        <v>3.6730944506691898E-2</v>
      </c>
      <c r="DS64" s="12">
        <f>IFERROR($K64/1000*R64,0)</f>
        <v>0.70663972871242342</v>
      </c>
      <c r="DT64" s="12">
        <f t="shared" si="51"/>
        <v>5.4274235353860806E-5</v>
      </c>
      <c r="DU64" s="12">
        <f t="shared" si="51"/>
        <v>1.3630019528891439E-2</v>
      </c>
      <c r="DV64" s="12">
        <f t="shared" si="51"/>
        <v>1.390855502496989E-3</v>
      </c>
      <c r="DW64" s="12">
        <f t="shared" si="51"/>
        <v>1.0890370722208558E-5</v>
      </c>
      <c r="DX64" s="12">
        <f t="shared" si="51"/>
        <v>3.7456352450803053E-2</v>
      </c>
      <c r="DY64" s="12">
        <f t="shared" si="51"/>
        <v>1.6307426971167507E-3</v>
      </c>
      <c r="DZ64" s="12">
        <f t="shared" si="51"/>
        <v>3.0935590151817231E-2</v>
      </c>
      <c r="EA64" s="12">
        <f t="shared" si="51"/>
        <v>2.5032970009080079E-3</v>
      </c>
      <c r="EB64" s="12">
        <f t="shared" si="51"/>
        <v>5.9518245539517782E-4</v>
      </c>
      <c r="EC64" s="12">
        <f t="shared" si="44"/>
        <v>1.8458489183446202E-3</v>
      </c>
      <c r="ED64" s="12">
        <f t="shared" si="44"/>
        <v>1.9663959901289447E-6</v>
      </c>
      <c r="EE64" s="12">
        <f t="shared" si="44"/>
        <v>9.7551229449083595E-5</v>
      </c>
      <c r="EF64" s="12">
        <f t="shared" si="44"/>
        <v>7.1468077833522411E-5</v>
      </c>
      <c r="EG64" s="12">
        <f t="shared" si="44"/>
        <v>7.4418731570948776E-5</v>
      </c>
      <c r="EH64" s="12">
        <f t="shared" si="44"/>
        <v>1.2209918481387297E-8</v>
      </c>
      <c r="EI64" s="12">
        <f t="shared" si="44"/>
        <v>1.1747544897017409E-4</v>
      </c>
      <c r="EJ64" s="12">
        <f t="shared" si="44"/>
        <v>0.12923813111138382</v>
      </c>
      <c r="EK64" s="12">
        <f t="shared" si="44"/>
        <v>1.5707055318921457E-3</v>
      </c>
      <c r="EM64" s="12">
        <f>IFERROR($L64/1000*Q64,0)</f>
        <v>3.334401502702166E-2</v>
      </c>
      <c r="EN64" s="12">
        <f>IFERROR($L64/1000*R64,0)</f>
        <v>0.64148107404602217</v>
      </c>
      <c r="EO64" s="12">
        <f t="shared" si="52"/>
        <v>4.9269653789859326E-5</v>
      </c>
      <c r="EP64" s="12">
        <f t="shared" si="52"/>
        <v>1.2373206899353067E-2</v>
      </c>
      <c r="EQ64" s="12">
        <f t="shared" si="52"/>
        <v>1.2626058871757608E-3</v>
      </c>
      <c r="ER64" s="12">
        <f t="shared" si="52"/>
        <v>9.8861788034065273E-6</v>
      </c>
      <c r="ES64" s="12">
        <f t="shared" si="52"/>
        <v>3.4002533715120097E-2</v>
      </c>
      <c r="ET64" s="12">
        <f t="shared" si="52"/>
        <v>1.4803732854721517E-3</v>
      </c>
      <c r="EU64" s="12">
        <f t="shared" si="52"/>
        <v>2.808304541975631E-2</v>
      </c>
      <c r="EV64" s="12">
        <f t="shared" si="52"/>
        <v>2.2724700912650836E-3</v>
      </c>
      <c r="EW64" s="12">
        <f t="shared" si="52"/>
        <v>5.4030118209731355E-4</v>
      </c>
      <c r="EX64" s="12">
        <f t="shared" si="45"/>
        <v>1.6756447430770925E-3</v>
      </c>
      <c r="EY64" s="12">
        <f t="shared" si="45"/>
        <v>1.7850762708263361E-6</v>
      </c>
      <c r="EZ64" s="12">
        <f t="shared" si="45"/>
        <v>8.8556112682103039E-5</v>
      </c>
      <c r="FA64" s="12">
        <f t="shared" si="45"/>
        <v>6.4878066525056756E-5</v>
      </c>
      <c r="FB64" s="12">
        <f t="shared" si="45"/>
        <v>6.7556642964667715E-5</v>
      </c>
      <c r="FC64" s="12">
        <f t="shared" si="45"/>
        <v>1.1084052174261791E-8</v>
      </c>
      <c r="FD64" s="12">
        <f t="shared" si="45"/>
        <v>1.0664313668966384E-4</v>
      </c>
      <c r="FE64" s="12">
        <f t="shared" si="45"/>
        <v>0.1173211918102753</v>
      </c>
      <c r="FF64" s="12">
        <f t="shared" si="45"/>
        <v>1.4258720967247648E-3</v>
      </c>
      <c r="FH64" s="12">
        <f>IFERROR(AL64*[1]Figure!$C$8+BG64*[1]Figure!$D$8+CB64*[1]Figure!$E$8,0)</f>
        <v>3.4496936369085782E-2</v>
      </c>
      <c r="FI64" s="12">
        <f>IFERROR(AM64*[1]Figure!$C$8+BH64*[1]Figure!$D$8+CC64*[1]Figure!$E$8,0)</f>
        <v>0.66366128300401728</v>
      </c>
      <c r="FJ64" s="12">
        <f>IFERROR(AN64*[1]Figure!$C$8+BI64*[1]Figure!$D$8+CD64*[1]Figure!$E$8,0)</f>
        <v>5.0973228938934977E-5</v>
      </c>
      <c r="FK64" s="12">
        <f>IFERROR(AO64*[1]Figure!$C$8+BJ64*[1]Figure!$D$8+CE64*[1]Figure!$E$8,0)</f>
        <v>1.2801029832268574E-2</v>
      </c>
      <c r="FL64" s="12">
        <f>IFERROR(AP64*[1]Figure!$C$8+BK64*[1]Figure!$D$8+CF64*[1]Figure!$E$8,0)</f>
        <v>1.3062624556112376E-3</v>
      </c>
      <c r="FM64" s="12">
        <f>IFERROR(AQ64*[1]Figure!$C$8+BL64*[1]Figure!$D$8+CG64*[1]Figure!$E$8,0)</f>
        <v>1.0228008859705163E-5</v>
      </c>
      <c r="FN64" s="12">
        <f>IFERROR(AR64*[1]Figure!$C$8+BM64*[1]Figure!$D$8+CH64*[1]Figure!$E$8,0)</f>
        <v>3.5178224368229732E-2</v>
      </c>
      <c r="FO64" s="12">
        <f>IFERROR(AS64*[1]Figure!$C$8+BN64*[1]Figure!$D$8+CI64*[1]Figure!$E$8,0)</f>
        <v>1.5315595014590174E-3</v>
      </c>
      <c r="FP64" s="12">
        <f>IFERROR(AT64*[1]Figure!$C$8+BO64*[1]Figure!$D$8+CJ64*[1]Figure!$E$8,0)</f>
        <v>2.9054060529614997E-2</v>
      </c>
      <c r="FQ64" s="12">
        <f>IFERROR(AU64*[1]Figure!$C$8+BP64*[1]Figure!$D$8+CK64*[1]Figure!$E$8,0)</f>
        <v>2.3510442901220211E-3</v>
      </c>
      <c r="FR64" s="12">
        <f>IFERROR(AV64*[1]Figure!$C$8+BQ64*[1]Figure!$D$8+CL64*[1]Figure!$E$8,0)</f>
        <v>5.5898293843282545E-4</v>
      </c>
      <c r="FS64" s="12">
        <f>IFERROR(AW64*[1]Figure!$C$8+BR64*[1]Figure!$D$8+CM64*[1]Figure!$E$8,0)</f>
        <v>1.7335827743683316E-3</v>
      </c>
      <c r="FT64" s="12">
        <f>IFERROR(AX64*[1]Figure!$C$8+BS64*[1]Figure!$D$8+CN64*[1]Figure!$E$8,0)</f>
        <v>1.8467980679218595E-6</v>
      </c>
      <c r="FU64" s="12">
        <f>IFERROR(AY64*[1]Figure!$C$8+BT64*[1]Figure!$D$8+CO64*[1]Figure!$E$8,0)</f>
        <v>9.161807844113632E-5</v>
      </c>
      <c r="FV64" s="12">
        <f>IFERROR(AZ64*[1]Figure!$C$8+BU64*[1]Figure!$D$8+CP64*[1]Figure!$E$8,0)</f>
        <v>6.7121326896310094E-5</v>
      </c>
      <c r="FW64" s="12">
        <f>IFERROR(BA64*[1]Figure!$C$8+BV64*[1]Figure!$D$8+CQ64*[1]Figure!$E$8,0)</f>
        <v>6.9892519295369104E-5</v>
      </c>
      <c r="FX64" s="12">
        <f>IFERROR(BB64*[1]Figure!$C$8+BW64*[1]Figure!$D$8+CR64*[1]Figure!$E$8,0)</f>
        <v>1.1467300571250053E-8</v>
      </c>
      <c r="FY64" s="12">
        <f>IFERROR(BC64*[1]Figure!$C$8+BX64*[1]Figure!$D$8+CS64*[1]Figure!$E$8,0)</f>
        <v>1.1033048952268459E-4</v>
      </c>
      <c r="FZ64" s="12">
        <f>IFERROR(BD64*[1]Figure!$C$8+BY64*[1]Figure!$D$8+CT64*[1]Figure!$E$8,0)</f>
        <v>0.12137775505872782</v>
      </c>
      <c r="GA64" s="12">
        <f>IFERROR(BE64*[1]Figure!$C$8+BZ64*[1]Figure!$D$8+CU64*[1]Figure!$E$8,0)</f>
        <v>1.4751738490792873E-3</v>
      </c>
      <c r="GC64" s="12">
        <f>IFERROR(CW64*[1]Figure!$F$8+DR64*[1]Figure!$G$8+EM64*[1]Figure!$H$8,0)</f>
        <v>3.9240928227378312E-2</v>
      </c>
      <c r="GD64" s="12">
        <f>IFERROR(CX64*[1]Figure!$F$8+DS64*[1]Figure!$G$8+EN64*[1]Figure!$H$8,0)</f>
        <v>0.75492746645723707</v>
      </c>
      <c r="GE64" s="12">
        <f>IFERROR(CY64*[1]Figure!$F$8+DT64*[1]Figure!$G$8+EO64*[1]Figure!$H$8,0)</f>
        <v>5.7983027736427355E-5</v>
      </c>
      <c r="GF64" s="12">
        <f>IFERROR(CZ64*[1]Figure!$F$8+DU64*[1]Figure!$G$8+EP64*[1]Figure!$H$8,0)</f>
        <v>1.4561417498358917E-2</v>
      </c>
      <c r="GG64" s="12">
        <f>IFERROR(DA64*[1]Figure!$F$8+DV64*[1]Figure!$G$8+EQ64*[1]Figure!$H$8,0)</f>
        <v>1.4858986525161382E-3</v>
      </c>
      <c r="GH64" s="12">
        <f>IFERROR(DB64*[1]Figure!$F$8+DW64*[1]Figure!$G$8+ER64*[1]Figure!$H$8,0)</f>
        <v>1.1634556682904544E-5</v>
      </c>
      <c r="GI64" s="12">
        <f>IFERROR(DC64*[1]Figure!$F$8+DX64*[1]Figure!$G$8+ES64*[1]Figure!$H$8,0)</f>
        <v>4.0015906422269265E-2</v>
      </c>
      <c r="GJ64" s="12">
        <f>IFERROR(DD64*[1]Figure!$F$8+DY64*[1]Figure!$G$8+ET64*[1]Figure!$H$8,0)</f>
        <v>1.7421783728763431E-3</v>
      </c>
      <c r="GK64" s="12">
        <f>IFERROR(DE64*[1]Figure!$F$8+DZ64*[1]Figure!$G$8+EU64*[1]Figure!$H$8,0)</f>
        <v>3.3049552335848241E-2</v>
      </c>
      <c r="GL64" s="12">
        <f>IFERROR(DF64*[1]Figure!$F$8+EA64*[1]Figure!$G$8+EV64*[1]Figure!$H$8,0)</f>
        <v>2.6743580722936753E-3</v>
      </c>
      <c r="GM64" s="12">
        <f>IFERROR(DG64*[1]Figure!$F$8+EB64*[1]Figure!$G$8+EW64*[1]Figure!$H$8,0)</f>
        <v>6.3585383735781408E-4</v>
      </c>
      <c r="GN64" s="12">
        <f>IFERROR(DH64*[1]Figure!$F$8+EC64*[1]Figure!$G$8+EX64*[1]Figure!$H$8,0)</f>
        <v>1.971983729145566E-3</v>
      </c>
      <c r="GO64" s="12">
        <f>IFERROR(DI64*[1]Figure!$F$8+ED64*[1]Figure!$G$8+EY64*[1]Figure!$H$8,0)</f>
        <v>2.1007683018114685E-6</v>
      </c>
      <c r="GP64" s="12">
        <f>IFERROR(DJ64*[1]Figure!$F$8+EE64*[1]Figure!$G$8+EZ64*[1]Figure!$H$8,0)</f>
        <v>1.0421732532923543E-4</v>
      </c>
      <c r="GQ64" s="12">
        <f>IFERROR(DK64*[1]Figure!$F$8+EF64*[1]Figure!$G$8+FA64*[1]Figure!$H$8,0)</f>
        <v>7.6351799565159593E-5</v>
      </c>
      <c r="GR64" s="12">
        <f>IFERROR(DL64*[1]Figure!$F$8+EG64*[1]Figure!$G$8+FB64*[1]Figure!$H$8,0)</f>
        <v>7.9504084187546545E-5</v>
      </c>
      <c r="GS64" s="12">
        <f>IFERROR(DM64*[1]Figure!$F$8+EH64*[1]Figure!$G$8+FC64*[1]Figure!$H$8,0)</f>
        <v>1.3044274826719144E-8</v>
      </c>
      <c r="GT64" s="12">
        <f>IFERROR(DN64*[1]Figure!$F$8+EI64*[1]Figure!$G$8+FD64*[1]Figure!$H$8,0)</f>
        <v>1.2550305262849396E-4</v>
      </c>
      <c r="GU64" s="12">
        <f>IFERROR(DO64*[1]Figure!$F$8+EJ64*[1]Figure!$G$8+FE64*[1]Figure!$H$8,0)</f>
        <v>0.13806952952866142</v>
      </c>
      <c r="GV64" s="12">
        <f>IFERROR(DP64*[1]Figure!$F$8+EK64*[1]Figure!$G$8+FF64*[1]Figure!$H$8,0)</f>
        <v>1.6780386094372417E-3</v>
      </c>
      <c r="GX64" s="12">
        <f>IFERROR(FH64*[1]Figure!$F$10+GC64*[1]Figure!$F$11,0)</f>
        <v>3.477527256921599E-2</v>
      </c>
      <c r="GY64" s="12">
        <f>IFERROR(FI64*[1]Figure!$F$10+GD64*[1]Figure!$F$11,0)</f>
        <v>0.66901598922223127</v>
      </c>
      <c r="GZ64" s="12">
        <f>IFERROR(FJ64*[1]Figure!$F$10+GE64*[1]Figure!$F$11,0)</f>
        <v>5.1384502992359171E-5</v>
      </c>
      <c r="HA64" s="12">
        <f>IFERROR(FK64*[1]Figure!$F$10+GF64*[1]Figure!$F$11,0)</f>
        <v>1.2904314076502506E-2</v>
      </c>
      <c r="HB64" s="12">
        <f>IFERROR(FL64*[1]Figure!$F$10+GG64*[1]Figure!$F$11,0)</f>
        <v>1.3168019459699643E-3</v>
      </c>
      <c r="HC64" s="12">
        <f>IFERROR(FM64*[1]Figure!$F$10+GH64*[1]Figure!$F$11,0)</f>
        <v>1.0310532858081425E-5</v>
      </c>
      <c r="HD64" s="12">
        <f>IFERROR(FN64*[1]Figure!$F$10+GI64*[1]Figure!$F$11,0)</f>
        <v>3.5462057494546291E-2</v>
      </c>
      <c r="HE64" s="12">
        <f>IFERROR(FO64*[1]Figure!$F$10+GJ64*[1]Figure!$F$11,0)</f>
        <v>1.5439167858088078E-3</v>
      </c>
      <c r="HF64" s="12">
        <f>IFERROR(FP64*[1]Figure!$F$10+GK64*[1]Figure!$F$11,0)</f>
        <v>2.9288481253810467E-2</v>
      </c>
      <c r="HG64" s="12">
        <f>IFERROR(FQ64*[1]Figure!$F$10+GL64*[1]Figure!$F$11,0)</f>
        <v>2.3700135321164145E-3</v>
      </c>
      <c r="HH64" s="12">
        <f>IFERROR(FR64*[1]Figure!$F$10+GM64*[1]Figure!$F$11,0)</f>
        <v>5.6349305450100005E-4</v>
      </c>
      <c r="HI64" s="12">
        <f>IFERROR(FS64*[1]Figure!$F$10+GN64*[1]Figure!$F$11,0)</f>
        <v>1.7475700698448445E-3</v>
      </c>
      <c r="HJ64" s="12">
        <f>IFERROR(FT64*[1]Figure!$F$10+GO64*[1]Figure!$F$11,0)</f>
        <v>1.8616988333444326E-6</v>
      </c>
      <c r="HK64" s="12">
        <f>IFERROR(FU64*[1]Figure!$F$10+GP64*[1]Figure!$F$11,0)</f>
        <v>9.2357292716389739E-5</v>
      </c>
      <c r="HL64" s="12">
        <f>IFERROR(FV64*[1]Figure!$F$10+GQ64*[1]Figure!$F$11,0)</f>
        <v>6.7662890786973688E-5</v>
      </c>
      <c r="HM64" s="12">
        <f>IFERROR(FW64*[1]Figure!$F$10+GR64*[1]Figure!$F$11,0)</f>
        <v>7.0456442364654569E-5</v>
      </c>
      <c r="HN64" s="12">
        <f>IFERROR(FX64*[1]Figure!$F$10+GS64*[1]Figure!$F$11,0)</f>
        <v>1.1559823711061766E-8</v>
      </c>
      <c r="HO64" s="12">
        <f>IFERROR(FY64*[1]Figure!$F$10+GT64*[1]Figure!$F$11,0)</f>
        <v>1.1122068362234875E-4</v>
      </c>
      <c r="HP64" s="12">
        <f>IFERROR(FZ64*[1]Figure!$F$10+GU64*[1]Figure!$F$11,0)</f>
        <v>0.12235708327390396</v>
      </c>
      <c r="HQ64" s="12">
        <f>IFERROR(GA64*[1]Figure!$F$10+GV64*[1]Figure!$F$11,0)</f>
        <v>1.4870761896028399E-3</v>
      </c>
    </row>
    <row r="65" spans="1:225" x14ac:dyDescent="0.2">
      <c r="A65" s="1"/>
      <c r="B65" s="4"/>
      <c r="C65" s="1" t="s">
        <v>92</v>
      </c>
      <c r="D65" s="1" t="s">
        <v>89</v>
      </c>
      <c r="E65" s="2">
        <v>0.15</v>
      </c>
      <c r="F65" s="7"/>
      <c r="G65" s="1">
        <f>'[1]LIB Maf LCI'!AI$48*LCIA_TAU!$E65</f>
        <v>2.567290153277193</v>
      </c>
      <c r="H65" s="1">
        <f>'[1]LIB Maf LCI'!AJ$48*LCIA_TAU!$E65</f>
        <v>2.3572583840133534</v>
      </c>
      <c r="I65" s="1">
        <f>'[1]LIB Maf LCI'!AK$48*LCIA_TAU!$E65</f>
        <v>2.9371991522207637</v>
      </c>
      <c r="J65" s="1">
        <f>'[1]LIB Maf LCI'!AL$48*LCIA_TAU!$E65</f>
        <v>3.3614740664532556</v>
      </c>
      <c r="K65" s="1">
        <f>'[1]LIB Maf LCI'!AM$48*LCIA_TAU!$E65</f>
        <v>2.558789650352947</v>
      </c>
      <c r="L65" s="1">
        <f>'[1]LIB Maf LCI'!AN$48*LCIA_TAU!$E65</f>
        <v>2.3228458102081175</v>
      </c>
      <c r="M65" s="1" t="s">
        <v>55</v>
      </c>
      <c r="N65" s="1" t="str">
        <f>'[1]Unit factor_selected'!D$35</f>
        <v>N-methyl-2-pyrrolidone production | N-methyl-2-pyrrolidone | Cutoff</v>
      </c>
      <c r="O65" s="1">
        <f t="shared" si="55"/>
        <v>1</v>
      </c>
      <c r="P65" s="1" t="str">
        <f t="shared" si="55"/>
        <v>kg</v>
      </c>
      <c r="Q65" s="1">
        <f>'[1]Unit factor_selected'!J38</f>
        <v>6.5299301383998101</v>
      </c>
      <c r="R65" s="1">
        <f>'[1]Unit factor_selected'!K38</f>
        <v>126.981862146084</v>
      </c>
      <c r="S65" s="1">
        <f>'[1]Unit factor_selected'!L38</f>
        <v>9.6358630931821197E-3</v>
      </c>
      <c r="T65" s="1">
        <f>'[1]Unit factor_selected'!M38</f>
        <v>2.4263166109841201</v>
      </c>
      <c r="U65" s="1">
        <f>'[1]Unit factor_selected'!N38</f>
        <v>0.25024499859556398</v>
      </c>
      <c r="V65" s="1">
        <f>'[1]Unit factor_selected'!O38</f>
        <v>2.05136004317754E-3</v>
      </c>
      <c r="W65" s="1">
        <f>'[1]Unit factor_selected'!P38</f>
        <v>6.6563453686005802</v>
      </c>
      <c r="X65" s="1">
        <f>'[1]Unit factor_selected'!Q38</f>
        <v>0.29610148758001598</v>
      </c>
      <c r="Y65" s="1">
        <f>'[1]Unit factor_selected'!R38</f>
        <v>5.6492214274468298</v>
      </c>
      <c r="Z65" s="1">
        <f>'[1]Unit factor_selected'!S38</f>
        <v>0.51964436460525498</v>
      </c>
      <c r="AA65" s="1">
        <f>'[1]Unit factor_selected'!T38</f>
        <v>0.104873639413473</v>
      </c>
      <c r="AB65" s="1">
        <f>'[1]Unit factor_selected'!U38</f>
        <v>0.332326539373061</v>
      </c>
      <c r="AC65" s="1">
        <f>'[1]Unit factor_selected'!V38</f>
        <v>3.5764330188313702E-4</v>
      </c>
      <c r="AD65" s="1">
        <f>'[1]Unit factor_selected'!W38</f>
        <v>1.73577292498804E-2</v>
      </c>
      <c r="AE65" s="1">
        <f>'[1]Unit factor_selected'!X38</f>
        <v>1.27927057343559E-2</v>
      </c>
      <c r="AF65" s="1">
        <f>'[1]Unit factor_selected'!Y38</f>
        <v>1.3315026462956301E-2</v>
      </c>
      <c r="AG65" s="1">
        <f>'[1]Unit factor_selected'!Z38</f>
        <v>2.1817192901968298E-6</v>
      </c>
      <c r="AH65" s="1">
        <f>'[1]Unit factor_selected'!AA38</f>
        <v>2.0459080532613E-2</v>
      </c>
      <c r="AI65" s="1">
        <f>'[1]Unit factor_selected'!AB38</f>
        <v>22.997410236227299</v>
      </c>
      <c r="AJ65" s="1">
        <f>'[1]Unit factor_selected'!AC38</f>
        <v>0.28064977897999799</v>
      </c>
      <c r="AK65" s="1"/>
      <c r="AL65" s="1">
        <f>IFERROR($G65/1000*Q65,0)</f>
        <v>1.6764225345901811E-2</v>
      </c>
      <c r="AM65" s="1">
        <f>IFERROR($G65/1000*R65,0)</f>
        <v>0.32599928433244335</v>
      </c>
      <c r="AN65" s="1">
        <f t="shared" si="47"/>
        <v>2.473805643745357E-5</v>
      </c>
      <c r="AO65" s="1">
        <f t="shared" si="47"/>
        <v>6.229058744112421E-3</v>
      </c>
      <c r="AP65" s="1">
        <f t="shared" si="47"/>
        <v>6.4245152080125633E-4</v>
      </c>
      <c r="AQ65" s="1">
        <f t="shared" si="47"/>
        <v>5.2664364396759753E-6</v>
      </c>
      <c r="AR65" s="1">
        <f t="shared" si="47"/>
        <v>1.7088769921620516E-2</v>
      </c>
      <c r="AS65" s="1">
        <f t="shared" si="47"/>
        <v>7.6017843343490399E-4</v>
      </c>
      <c r="AT65" s="1">
        <f t="shared" si="47"/>
        <v>1.4503190544366773E-2</v>
      </c>
      <c r="AU65" s="1">
        <f t="shared" si="47"/>
        <v>1.3340778604570545E-3</v>
      </c>
      <c r="AV65" s="1">
        <f t="shared" si="47"/>
        <v>2.6924106180455212E-4</v>
      </c>
      <c r="AW65" s="1">
        <f t="shared" si="40"/>
        <v>8.5317865220514483E-4</v>
      </c>
      <c r="AX65" s="1">
        <f t="shared" si="40"/>
        <v>9.1817412731012016E-7</v>
      </c>
      <c r="AY65" s="1">
        <f t="shared" si="40"/>
        <v>4.4562327386469467E-5</v>
      </c>
      <c r="AZ65" s="1">
        <f t="shared" si="40"/>
        <v>3.2842587465584583E-5</v>
      </c>
      <c r="BA65" s="1">
        <f t="shared" si="40"/>
        <v>3.4183536328972961E-5</v>
      </c>
      <c r="BB65" s="1">
        <f t="shared" si="40"/>
        <v>5.6011064509372279E-9</v>
      </c>
      <c r="BC65" s="1">
        <f t="shared" si="40"/>
        <v>5.2524395996482459E-5</v>
      </c>
      <c r="BD65" s="1">
        <f t="shared" si="40"/>
        <v>5.9041024850342468E-2</v>
      </c>
      <c r="BE65" s="1">
        <f t="shared" si="40"/>
        <v>7.2050941409476936E-4</v>
      </c>
      <c r="BF65" s="1"/>
      <c r="BG65" s="1">
        <f>IFERROR($H65/1000*Q65,0)</f>
        <v>1.5392732565764429E-2</v>
      </c>
      <c r="BH65" s="1">
        <f>IFERROR($H65/1000*R65,0)</f>
        <v>0.29932905916148439</v>
      </c>
      <c r="BI65" s="1">
        <f t="shared" si="48"/>
        <v>2.2714219063608395E-5</v>
      </c>
      <c r="BJ65" s="1">
        <f t="shared" si="48"/>
        <v>5.719455173513183E-3</v>
      </c>
      <c r="BK65" s="1">
        <f t="shared" si="48"/>
        <v>5.8989212099680303E-4</v>
      </c>
      <c r="BL65" s="1">
        <f t="shared" si="48"/>
        <v>4.8355856604102511E-6</v>
      </c>
      <c r="BM65" s="1">
        <f t="shared" si="48"/>
        <v>1.5690725927022173E-2</v>
      </c>
      <c r="BN65" s="1">
        <f t="shared" si="48"/>
        <v>6.9798771411681848E-4</v>
      </c>
      <c r="BO65" s="1">
        <f t="shared" si="48"/>
        <v>1.3316674572996923E-2</v>
      </c>
      <c r="BP65" s="1">
        <f t="shared" si="48"/>
        <v>1.2249360351710291E-3</v>
      </c>
      <c r="BQ65" s="1">
        <f t="shared" si="48"/>
        <v>2.4721426576940247E-4</v>
      </c>
      <c r="BR65" s="1">
        <f t="shared" si="41"/>
        <v>7.8337952116729179E-4</v>
      </c>
      <c r="BS65" s="1">
        <f t="shared" si="41"/>
        <v>8.4305767185024342E-7</v>
      </c>
      <c r="BT65" s="1">
        <f t="shared" si="41"/>
        <v>4.091665280171439E-5</v>
      </c>
      <c r="BU65" s="1">
        <f t="shared" si="41"/>
        <v>3.015571284652615E-5</v>
      </c>
      <c r="BV65" s="1">
        <f t="shared" si="41"/>
        <v>3.1386957763163403E-5</v>
      </c>
      <c r="BW65" s="1">
        <f t="shared" si="41"/>
        <v>5.1428760883801393E-9</v>
      </c>
      <c r="BX65" s="1">
        <f t="shared" si="41"/>
        <v>4.8227339114706379E-5</v>
      </c>
      <c r="BY65" s="1">
        <f t="shared" si="41"/>
        <v>5.4210838089941316E-2</v>
      </c>
      <c r="BZ65" s="1">
        <f t="shared" si="41"/>
        <v>6.6156404447209485E-4</v>
      </c>
      <c r="CA65" s="1"/>
      <c r="CB65" s="1">
        <f>IFERROR($I65/1000*Q65,0)</f>
        <v>1.9179705266568734E-2</v>
      </c>
      <c r="CC65" s="1">
        <f>IFERROR($I65/1000*R65,0)</f>
        <v>0.37297101784289177</v>
      </c>
      <c r="CD65" s="1">
        <f t="shared" si="49"/>
        <v>2.8302448908209865E-5</v>
      </c>
      <c r="CE65" s="1">
        <f t="shared" si="49"/>
        <v>7.1265750928017138E-3</v>
      </c>
      <c r="CF65" s="1">
        <f t="shared" si="49"/>
        <v>7.3501939772237668E-4</v>
      </c>
      <c r="CG65" s="1">
        <f t="shared" si="49"/>
        <v>6.0252529797206196E-6</v>
      </c>
      <c r="CH65" s="1">
        <f t="shared" si="49"/>
        <v>1.955101197354223E-2</v>
      </c>
      <c r="CI65" s="1">
        <f t="shared" si="49"/>
        <v>8.6970903829132983E-4</v>
      </c>
      <c r="CJ65" s="1">
        <f t="shared" si="49"/>
        <v>1.6592888387404199E-2</v>
      </c>
      <c r="CK65" s="1">
        <f t="shared" si="49"/>
        <v>1.5262989871748522E-3</v>
      </c>
      <c r="CL65" s="1">
        <f t="shared" si="49"/>
        <v>3.0803476477555891E-4</v>
      </c>
      <c r="CM65" s="1">
        <f t="shared" si="42"/>
        <v>9.7610922970701498E-4</v>
      </c>
      <c r="CN65" s="1">
        <f t="shared" si="42"/>
        <v>1.0504696030885847E-6</v>
      </c>
      <c r="CO65" s="1">
        <f t="shared" si="42"/>
        <v>5.0983107637226256E-5</v>
      </c>
      <c r="CP65" s="1">
        <f t="shared" si="42"/>
        <v>3.757472443755985E-5</v>
      </c>
      <c r="CQ65" s="1">
        <f t="shared" si="42"/>
        <v>3.9108884438792276E-5</v>
      </c>
      <c r="CR65" s="1">
        <f t="shared" si="42"/>
        <v>6.4081440495498142E-9</v>
      </c>
      <c r="CS65" s="1">
        <f t="shared" si="42"/>
        <v>6.0092393995607231E-5</v>
      </c>
      <c r="CT65" s="1">
        <f t="shared" si="42"/>
        <v>6.7547973849119938E-2</v>
      </c>
      <c r="CU65" s="1">
        <f t="shared" si="42"/>
        <v>8.2432429289099475E-4</v>
      </c>
      <c r="CW65" s="12">
        <f>IFERROR($J65/1000*Q65,0)</f>
        <v>2.1950190815982481E-2</v>
      </c>
      <c r="CX65" s="12">
        <f>IFERROR($J65/1000*R65,0)</f>
        <v>0.42684623651400372</v>
      </c>
      <c r="CY65" s="12">
        <f t="shared" si="50"/>
        <v>3.2390703895625746E-5</v>
      </c>
      <c r="CZ65" s="12">
        <f t="shared" si="50"/>
        <v>8.1560003648278728E-3</v>
      </c>
      <c r="DA65" s="12">
        <f t="shared" si="50"/>
        <v>8.411920730386198E-4</v>
      </c>
      <c r="DB65" s="12">
        <f t="shared" si="50"/>
        <v>6.8955935860997321E-6</v>
      </c>
      <c r="DC65" s="12">
        <f t="shared" si="50"/>
        <v>2.2375132333907088E-2</v>
      </c>
      <c r="DD65" s="12">
        <f t="shared" si="50"/>
        <v>9.9533747153845455E-4</v>
      </c>
      <c r="DE65" s="12">
        <f t="shared" si="50"/>
        <v>1.8989711324014561E-2</v>
      </c>
      <c r="DF65" s="12">
        <f t="shared" si="50"/>
        <v>1.7467710553991447E-3</v>
      </c>
      <c r="DG65" s="12">
        <f t="shared" si="50"/>
        <v>3.525300191429595E-4</v>
      </c>
      <c r="DH65" s="12">
        <f t="shared" si="43"/>
        <v>1.1171070436967014E-3</v>
      </c>
      <c r="DI65" s="12">
        <f t="shared" si="43"/>
        <v>1.202208684320878E-6</v>
      </c>
      <c r="DJ65" s="12">
        <f t="shared" si="43"/>
        <v>5.8347556725990092E-5</v>
      </c>
      <c r="DK65" s="12">
        <f t="shared" si="43"/>
        <v>4.3002348565805213E-5</v>
      </c>
      <c r="DL65" s="12">
        <f t="shared" si="43"/>
        <v>4.4758116149366425E-5</v>
      </c>
      <c r="DM65" s="12">
        <f t="shared" si="43"/>
        <v>7.3337928142774482E-9</v>
      </c>
      <c r="DN65" s="12">
        <f t="shared" si="43"/>
        <v>6.8772668633857264E-5</v>
      </c>
      <c r="DO65" s="12">
        <f t="shared" si="43"/>
        <v>7.7305198104664713E-2</v>
      </c>
      <c r="DP65" s="12">
        <f t="shared" si="43"/>
        <v>9.433969537971013E-4</v>
      </c>
      <c r="DR65" s="12">
        <f>IFERROR($K65/1000*Q65,0)</f>
        <v>1.6708717655665221E-2</v>
      </c>
      <c r="DS65" s="12">
        <f>IFERROR($K65/1000*R65,0)</f>
        <v>0.32491987464194438</v>
      </c>
      <c r="DT65" s="12">
        <f t="shared" si="51"/>
        <v>2.4656146755052344E-5</v>
      </c>
      <c r="DU65" s="12">
        <f t="shared" si="51"/>
        <v>6.2084338326656042E-3</v>
      </c>
      <c r="DV65" s="12">
        <f t="shared" si="51"/>
        <v>6.4032431245891687E-4</v>
      </c>
      <c r="DW65" s="12">
        <f t="shared" si="51"/>
        <v>5.2489988476302635E-6</v>
      </c>
      <c r="DX65" s="12">
        <f t="shared" si="51"/>
        <v>1.7032187638349936E-2</v>
      </c>
      <c r="DY65" s="12">
        <f t="shared" si="51"/>
        <v>7.5766142187385656E-4</v>
      </c>
      <c r="DZ65" s="12">
        <f t="shared" si="51"/>
        <v>1.4455169321103049E-2</v>
      </c>
      <c r="EA65" s="12">
        <f t="shared" si="51"/>
        <v>1.3296606220161596E-3</v>
      </c>
      <c r="EB65" s="12">
        <f t="shared" si="51"/>
        <v>2.6834958312604162E-4</v>
      </c>
      <c r="EC65" s="12">
        <f t="shared" si="44"/>
        <v>8.5035370948539967E-4</v>
      </c>
      <c r="ED65" s="12">
        <f t="shared" si="44"/>
        <v>9.1513397937662563E-7</v>
      </c>
      <c r="EE65" s="12">
        <f t="shared" si="44"/>
        <v>4.4414777958222587E-5</v>
      </c>
      <c r="EF65" s="12">
        <f t="shared" si="44"/>
        <v>3.2733843033080674E-5</v>
      </c>
      <c r="EG65" s="12">
        <f t="shared" si="44"/>
        <v>3.4070351907588191E-5</v>
      </c>
      <c r="EH65" s="12">
        <f t="shared" si="44"/>
        <v>5.5825607397310259E-9</v>
      </c>
      <c r="EI65" s="12">
        <f t="shared" si="44"/>
        <v>5.2350483522587602E-5</v>
      </c>
      <c r="EJ65" s="12">
        <f t="shared" si="44"/>
        <v>5.8845535297379334E-2</v>
      </c>
      <c r="EK65" s="12">
        <f t="shared" si="44"/>
        <v>7.1812374982786092E-4</v>
      </c>
      <c r="EM65" s="12">
        <f>IFERROR($L65/1000*Q65,0)</f>
        <v>1.5168020862933713E-2</v>
      </c>
      <c r="EN65" s="12">
        <f>IFERROR($L65/1000*R65,0)</f>
        <v>0.29495928645845598</v>
      </c>
      <c r="EO65" s="12">
        <f t="shared" si="52"/>
        <v>2.238262421373712E-5</v>
      </c>
      <c r="EP65" s="12">
        <f t="shared" si="52"/>
        <v>5.6359593740628227E-3</v>
      </c>
      <c r="EQ65" s="12">
        <f t="shared" si="52"/>
        <v>5.812805465132421E-4</v>
      </c>
      <c r="ER65" s="12">
        <f t="shared" si="52"/>
        <v>4.7649930815232918E-6</v>
      </c>
      <c r="ES65" s="12">
        <f t="shared" si="52"/>
        <v>1.5461663950752066E-2</v>
      </c>
      <c r="ET65" s="12">
        <f t="shared" si="52"/>
        <v>6.8779809982163109E-4</v>
      </c>
      <c r="EU65" s="12">
        <f t="shared" si="52"/>
        <v>1.3122270323682791E-2</v>
      </c>
      <c r="EV65" s="12">
        <f t="shared" si="52"/>
        <v>1.2070537351215761E-3</v>
      </c>
      <c r="EW65" s="12">
        <f t="shared" si="52"/>
        <v>2.4360529391286267E-4</v>
      </c>
      <c r="EX65" s="12">
        <f t="shared" si="45"/>
        <v>7.7194330960367774E-4</v>
      </c>
      <c r="EY65" s="12">
        <f t="shared" si="45"/>
        <v>8.3075024532824188E-7</v>
      </c>
      <c r="EZ65" s="12">
        <f t="shared" si="45"/>
        <v>4.0319328662811577E-5</v>
      </c>
      <c r="FA65" s="12">
        <f t="shared" si="45"/>
        <v>2.9715482916273965E-5</v>
      </c>
      <c r="FB65" s="12">
        <f t="shared" si="45"/>
        <v>3.0928753432288258E-5</v>
      </c>
      <c r="FC65" s="12">
        <f t="shared" si="45"/>
        <v>5.0677975122839343E-9</v>
      </c>
      <c r="FD65" s="12">
        <f t="shared" si="45"/>
        <v>4.752328949589057E-5</v>
      </c>
      <c r="FE65" s="12">
        <f t="shared" si="45"/>
        <v>5.341943801285786E-2</v>
      </c>
      <c r="FF65" s="12">
        <f t="shared" si="45"/>
        <v>6.5190616323952254E-4</v>
      </c>
      <c r="FH65" s="12">
        <f>IFERROR(AL65*[1]Figure!$C$8+BG65*[1]Figure!$D$8+CB65*[1]Figure!$E$8,0)</f>
        <v>1.5692478849039421E-2</v>
      </c>
      <c r="FI65" s="12">
        <f>IFERROR(AM65*[1]Figure!$C$8+BH65*[1]Figure!$D$8+CC65*[1]Figure!$E$8,0)</f>
        <v>0.30515796397591677</v>
      </c>
      <c r="FJ65" s="12">
        <f>IFERROR(AN65*[1]Figure!$C$8+BI65*[1]Figure!$D$8+CD65*[1]Figure!$E$8,0)</f>
        <v>2.3156538366741978E-5</v>
      </c>
      <c r="FK65" s="12">
        <f>IFERROR(AO65*[1]Figure!$C$8+BJ65*[1]Figure!$D$8+CE65*[1]Figure!$E$8,0)</f>
        <v>5.8308314625050107E-3</v>
      </c>
      <c r="FL65" s="12">
        <f>IFERROR(AP65*[1]Figure!$C$8+BK65*[1]Figure!$D$8+CF65*[1]Figure!$E$8,0)</f>
        <v>6.0137922830842227E-4</v>
      </c>
      <c r="FM65" s="12">
        <f>IFERROR(AQ65*[1]Figure!$C$8+BL65*[1]Figure!$D$8+CG65*[1]Figure!$E$8,0)</f>
        <v>4.9297501515409287E-6</v>
      </c>
      <c r="FN65" s="12">
        <f>IFERROR(AR65*[1]Figure!$C$8+BM65*[1]Figure!$D$8+CH65*[1]Figure!$E$8,0)</f>
        <v>1.5996275104753752E-2</v>
      </c>
      <c r="FO65" s="12">
        <f>IFERROR(AS65*[1]Figure!$C$8+BN65*[1]Figure!$D$8+CI65*[1]Figure!$E$8,0)</f>
        <v>7.1157979220849233E-4</v>
      </c>
      <c r="FP65" s="12">
        <f>IFERROR(AT65*[1]Figure!$C$8+BO65*[1]Figure!$D$8+CJ65*[1]Figure!$E$8,0)</f>
        <v>1.3575993293164668E-2</v>
      </c>
      <c r="FQ65" s="12">
        <f>IFERROR(AU65*[1]Figure!$C$8+BP65*[1]Figure!$D$8+CK65*[1]Figure!$E$8,0)</f>
        <v>1.2487895012286902E-3</v>
      </c>
      <c r="FR65" s="12">
        <f>IFERROR(AV65*[1]Figure!$C$8+BQ65*[1]Figure!$D$8+CL65*[1]Figure!$E$8,0)</f>
        <v>2.5202832701683463E-4</v>
      </c>
      <c r="FS65" s="12">
        <f>IFERROR(AW65*[1]Figure!$C$8+BR65*[1]Figure!$D$8+CM65*[1]Figure!$E$8,0)</f>
        <v>7.9863445390002162E-4</v>
      </c>
      <c r="FT65" s="12">
        <f>IFERROR(AX65*[1]Figure!$C$8+BS65*[1]Figure!$D$8+CN65*[1]Figure!$E$8,0)</f>
        <v>8.5947473117638436E-7</v>
      </c>
      <c r="FU65" s="12">
        <f>IFERROR(AY65*[1]Figure!$C$8+BT65*[1]Figure!$D$8+CO65*[1]Figure!$E$8,0)</f>
        <v>4.1713432356544398E-5</v>
      </c>
      <c r="FV65" s="12">
        <f>IFERROR(AZ65*[1]Figure!$C$8+BU65*[1]Figure!$D$8+CP65*[1]Figure!$E$8,0)</f>
        <v>3.0742942099463232E-5</v>
      </c>
      <c r="FW65" s="12">
        <f>IFERROR(BA65*[1]Figure!$C$8+BV65*[1]Figure!$D$8+CQ65*[1]Figure!$E$8,0)</f>
        <v>3.1998163336483262E-5</v>
      </c>
      <c r="FX65" s="12">
        <f>IFERROR(BB65*[1]Figure!$C$8+BW65*[1]Figure!$D$8+CR65*[1]Figure!$E$8,0)</f>
        <v>5.2430245179230788E-9</v>
      </c>
      <c r="FY65" s="12">
        <f>IFERROR(BC65*[1]Figure!$C$8+BX65*[1]Figure!$D$8+CS65*[1]Figure!$E$8,0)</f>
        <v>4.916648137486803E-5</v>
      </c>
      <c r="FZ65" s="12">
        <f>IFERROR(BD65*[1]Figure!$C$8+BY65*[1]Figure!$D$8+CT65*[1]Figure!$E$8,0)</f>
        <v>5.5266498425834067E-2</v>
      </c>
      <c r="GA65" s="12">
        <f>IFERROR(BE65*[1]Figure!$C$8+BZ65*[1]Figure!$D$8+CU65*[1]Figure!$E$8,0)</f>
        <v>6.7444683592134873E-4</v>
      </c>
      <c r="GC65" s="12">
        <f>IFERROR(CW65*[1]Figure!$F$8+DR65*[1]Figure!$G$8+EM65*[1]Figure!$H$8,0)</f>
        <v>1.7850496334991715E-2</v>
      </c>
      <c r="GD65" s="12">
        <f>IFERROR(CX65*[1]Figure!$F$8+DS65*[1]Figure!$G$8+EN65*[1]Figure!$H$8,0)</f>
        <v>0.34712304983473502</v>
      </c>
      <c r="GE65" s="12">
        <f>IFERROR(CY65*[1]Figure!$F$8+DT65*[1]Figure!$G$8+EO65*[1]Figure!$H$8,0)</f>
        <v>2.6341007512138553E-5</v>
      </c>
      <c r="GF65" s="12">
        <f>IFERROR(CZ65*[1]Figure!$F$8+DU65*[1]Figure!$G$8+EP65*[1]Figure!$H$8,0)</f>
        <v>6.6326828700980726E-3</v>
      </c>
      <c r="GG65" s="12">
        <f>IFERROR(DA65*[1]Figure!$F$8+DV65*[1]Figure!$G$8+EQ65*[1]Figure!$H$8,0)</f>
        <v>6.8408043204192383E-4</v>
      </c>
      <c r="GH65" s="12">
        <f>IFERROR(DB65*[1]Figure!$F$8+DW65*[1]Figure!$G$8+ER65*[1]Figure!$H$8,0)</f>
        <v>5.6076855580973309E-6</v>
      </c>
      <c r="GI65" s="12">
        <f>IFERROR(DC65*[1]Figure!$F$8+DX65*[1]Figure!$G$8+ES65*[1]Figure!$H$8,0)</f>
        <v>1.8196070415503848E-2</v>
      </c>
      <c r="GJ65" s="12">
        <f>IFERROR(DD65*[1]Figure!$F$8+DY65*[1]Figure!$G$8+ET65*[1]Figure!$H$8,0)</f>
        <v>8.094356917772356E-4</v>
      </c>
      <c r="GK65" s="12">
        <f>IFERROR(DE65*[1]Figure!$F$8+DZ65*[1]Figure!$G$8+EU65*[1]Figure!$H$8,0)</f>
        <v>1.544295333164283E-2</v>
      </c>
      <c r="GL65" s="12">
        <f>IFERROR(DF65*[1]Figure!$F$8+EA65*[1]Figure!$G$8+EV65*[1]Figure!$H$8,0)</f>
        <v>1.4205220621484791E-3</v>
      </c>
      <c r="GM65" s="12">
        <f>IFERROR(DG65*[1]Figure!$F$8+EB65*[1]Figure!$G$8+EW65*[1]Figure!$H$8,0)</f>
        <v>2.8668706652445076E-4</v>
      </c>
      <c r="GN65" s="12">
        <f>IFERROR(DH65*[1]Figure!$F$8+EC65*[1]Figure!$G$8+EX65*[1]Figure!$H$8,0)</f>
        <v>9.0846204283481313E-4</v>
      </c>
      <c r="GO65" s="12">
        <f>IFERROR(DI65*[1]Figure!$F$8+ED65*[1]Figure!$G$8+EY65*[1]Figure!$H$8,0)</f>
        <v>9.7766902772159347E-7</v>
      </c>
      <c r="GP65" s="12">
        <f>IFERROR(DJ65*[1]Figure!$F$8+EE65*[1]Figure!$G$8+EZ65*[1]Figure!$H$8,0)</f>
        <v>4.7449831130153144E-5</v>
      </c>
      <c r="GQ65" s="12">
        <f>IFERROR(DK65*[1]Figure!$F$8+EF65*[1]Figure!$G$8+FA65*[1]Figure!$H$8,0)</f>
        <v>3.4970687585596009E-5</v>
      </c>
      <c r="GR65" s="12">
        <f>IFERROR(DL65*[1]Figure!$F$8+EG65*[1]Figure!$G$8+FB65*[1]Figure!$H$8,0)</f>
        <v>3.6398525870839359E-5</v>
      </c>
      <c r="GS65" s="12">
        <f>IFERROR(DM65*[1]Figure!$F$8+EH65*[1]Figure!$G$8+FC65*[1]Figure!$H$8,0)</f>
        <v>5.9640411716843929E-9</v>
      </c>
      <c r="GT65" s="12">
        <f>IFERROR(DN65*[1]Figure!$F$8+EI65*[1]Figure!$G$8+FD65*[1]Figure!$H$8,0)</f>
        <v>5.5927817652610259E-5</v>
      </c>
      <c r="GU65" s="12">
        <f>IFERROR(DO65*[1]Figure!$F$8+EJ65*[1]Figure!$G$8+FE65*[1]Figure!$H$8,0)</f>
        <v>6.286670430392613E-2</v>
      </c>
      <c r="GV65" s="12">
        <f>IFERROR(DP65*[1]Figure!$F$8+EK65*[1]Figure!$G$8+FF65*[1]Figure!$H$8,0)</f>
        <v>7.6719624022292352E-4</v>
      </c>
      <c r="GX65" s="12">
        <f>IFERROR(FH65*[1]Figure!$F$10+GC65*[1]Figure!$F$11,0)</f>
        <v>1.5819092554289475E-2</v>
      </c>
      <c r="GY65" s="12">
        <f>IFERROR(FI65*[1]Figure!$F$10+GD65*[1]Figure!$F$11,0)</f>
        <v>0.30762011038868176</v>
      </c>
      <c r="GZ65" s="12">
        <f>IFERROR(FJ65*[1]Figure!$F$10+GE65*[1]Figure!$F$11,0)</f>
        <v>2.3343375331862866E-5</v>
      </c>
      <c r="HA65" s="12">
        <f>IFERROR(FK65*[1]Figure!$F$10+GF65*[1]Figure!$F$11,0)</f>
        <v>5.8778771321699747E-3</v>
      </c>
      <c r="HB65" s="12">
        <f>IFERROR(FL65*[1]Figure!$F$10+GG65*[1]Figure!$F$11,0)</f>
        <v>6.0623141597673368E-4</v>
      </c>
      <c r="HC65" s="12">
        <f>IFERROR(FM65*[1]Figure!$F$10+GH65*[1]Figure!$F$11,0)</f>
        <v>4.9695255075345937E-6</v>
      </c>
      <c r="HD65" s="12">
        <f>IFERROR(FN65*[1]Figure!$F$10+GI65*[1]Figure!$F$11,0)</f>
        <v>1.6125339969565472E-2</v>
      </c>
      <c r="HE65" s="12">
        <f>IFERROR(FO65*[1]Figure!$F$10+GJ65*[1]Figure!$F$11,0)</f>
        <v>7.1732112568036101E-4</v>
      </c>
      <c r="HF65" s="12">
        <f>IFERROR(FP65*[1]Figure!$F$10+GK65*[1]Figure!$F$11,0)</f>
        <v>1.3685530277718429E-2</v>
      </c>
      <c r="HG65" s="12">
        <f>IFERROR(FQ65*[1]Figure!$F$10+GL65*[1]Figure!$F$11,0)</f>
        <v>1.2588652749384386E-3</v>
      </c>
      <c r="HH65" s="12">
        <f>IFERROR(FR65*[1]Figure!$F$10+GM65*[1]Figure!$F$11,0)</f>
        <v>2.5406180054377372E-4</v>
      </c>
      <c r="HI65" s="12">
        <f>IFERROR(FS65*[1]Figure!$F$10+GN65*[1]Figure!$F$11,0)</f>
        <v>8.0507818202745027E-4</v>
      </c>
      <c r="HJ65" s="12">
        <f>IFERROR(FT65*[1]Figure!$F$10+GO65*[1]Figure!$F$11,0)</f>
        <v>8.6640934497002964E-7</v>
      </c>
      <c r="HK65" s="12">
        <f>IFERROR(FU65*[1]Figure!$F$10+GP65*[1]Figure!$F$11,0)</f>
        <v>4.2049994366929573E-5</v>
      </c>
      <c r="HL65" s="12">
        <f>IFERROR(FV65*[1]Figure!$F$10+GQ65*[1]Figure!$F$11,0)</f>
        <v>3.0990989450487011E-5</v>
      </c>
      <c r="HM65" s="12">
        <f>IFERROR(FW65*[1]Figure!$F$10+GR65*[1]Figure!$F$11,0)</f>
        <v>3.2256338355242429E-5</v>
      </c>
      <c r="HN65" s="12">
        <f>IFERROR(FX65*[1]Figure!$F$10+GS65*[1]Figure!$F$11,0)</f>
        <v>5.2853275069738977E-9</v>
      </c>
      <c r="HO65" s="12">
        <f>IFERROR(FY65*[1]Figure!$F$10+GT65*[1]Figure!$F$11,0)</f>
        <v>4.956317780765378E-5</v>
      </c>
      <c r="HP65" s="12">
        <f>IFERROR(FZ65*[1]Figure!$F$10+GU65*[1]Figure!$F$11,0)</f>
        <v>5.571241243401636E-2</v>
      </c>
      <c r="HQ65" s="12">
        <f>IFERROR(GA65*[1]Figure!$F$10+GV65*[1]Figure!$F$11,0)</f>
        <v>6.7988856464449459E-4</v>
      </c>
    </row>
    <row r="66" spans="1:225" x14ac:dyDescent="0.2">
      <c r="A66" s="1"/>
      <c r="B66" s="4"/>
      <c r="C66" s="1" t="s">
        <v>92</v>
      </c>
      <c r="D66" s="1" t="s">
        <v>85</v>
      </c>
      <c r="E66" s="2">
        <v>0.1</v>
      </c>
      <c r="F66" s="7"/>
      <c r="G66" s="1">
        <f>'[1]LIB Maf LCI'!AI$48*LCIA_TAU!$E66</f>
        <v>1.7115267688514622</v>
      </c>
      <c r="H66" s="1">
        <f>'[1]LIB Maf LCI'!AJ$48*LCIA_TAU!$E66</f>
        <v>1.5715055893422356</v>
      </c>
      <c r="I66" s="1">
        <f>'[1]LIB Maf LCI'!AK$48*LCIA_TAU!$E66</f>
        <v>1.9581327681471761</v>
      </c>
      <c r="J66" s="1">
        <f>'[1]LIB Maf LCI'!AL$48*LCIA_TAU!$E66</f>
        <v>2.2409827109688374</v>
      </c>
      <c r="K66" s="1">
        <f>'[1]LIB Maf LCI'!AM$48*LCIA_TAU!$E66</f>
        <v>1.7058597669019648</v>
      </c>
      <c r="L66" s="1">
        <f>'[1]LIB Maf LCI'!AN$48*LCIA_TAU!$E66</f>
        <v>1.5485638734720786</v>
      </c>
      <c r="M66" s="1" t="s">
        <v>55</v>
      </c>
      <c r="N66" s="1" t="str">
        <f>'[1]Unit factor_selected'!D$35</f>
        <v>N-methyl-2-pyrrolidone production | N-methyl-2-pyrrolidone | Cutoff</v>
      </c>
      <c r="O66" s="1">
        <f t="shared" si="55"/>
        <v>1</v>
      </c>
      <c r="P66" s="1" t="str">
        <f t="shared" si="55"/>
        <v>kg</v>
      </c>
      <c r="Q66" s="1">
        <f>'[1]Unit factor_selected'!J39</f>
        <v>6.0523230953280098</v>
      </c>
      <c r="R66" s="1">
        <f>'[1]Unit factor_selected'!K39</f>
        <v>126.952381615585</v>
      </c>
      <c r="S66" s="1">
        <f>'[1]Unit factor_selected'!L39</f>
        <v>8.1419117323043005E-3</v>
      </c>
      <c r="T66" s="1">
        <f>'[1]Unit factor_selected'!M39</f>
        <v>2.3791164711157098</v>
      </c>
      <c r="U66" s="1">
        <f>'[1]Unit factor_selected'!N39</f>
        <v>0.24292551684772801</v>
      </c>
      <c r="V66" s="1">
        <f>'[1]Unit factor_selected'!O39</f>
        <v>1.8921717464338501E-3</v>
      </c>
      <c r="W66" s="1">
        <f>'[1]Unit factor_selected'!P39</f>
        <v>6.16962284667233</v>
      </c>
      <c r="X66" s="1">
        <f>'[1]Unit factor_selected'!Q39</f>
        <v>0.276290640586416</v>
      </c>
      <c r="Y66" s="1">
        <f>'[1]Unit factor_selected'!R39</f>
        <v>5.2888355628104797</v>
      </c>
      <c r="Z66" s="1">
        <f>'[1]Unit factor_selected'!S39</f>
        <v>0.59292942480676503</v>
      </c>
      <c r="AA66" s="1">
        <f>'[1]Unit factor_selected'!T39</f>
        <v>0.10175430551232501</v>
      </c>
      <c r="AB66" s="1">
        <f>'[1]Unit factor_selected'!U39</f>
        <v>0.32278152697851198</v>
      </c>
      <c r="AC66" s="1">
        <f>'[1]Unit factor_selected'!V39</f>
        <v>3.4650455810956798E-4</v>
      </c>
      <c r="AD66" s="1">
        <f>'[1]Unit factor_selected'!W39</f>
        <v>1.7133443483398202E-2</v>
      </c>
      <c r="AE66" s="1">
        <f>'[1]Unit factor_selected'!X39</f>
        <v>1.0531374292924601E-2</v>
      </c>
      <c r="AF66" s="1">
        <f>'[1]Unit factor_selected'!Y39</f>
        <v>1.1021634627213299E-2</v>
      </c>
      <c r="AG66" s="1">
        <f>'[1]Unit factor_selected'!Z39</f>
        <v>2.1338097289751301E-6</v>
      </c>
      <c r="AH66" s="1">
        <f>'[1]Unit factor_selected'!AA39</f>
        <v>1.76199451929029E-2</v>
      </c>
      <c r="AI66" s="1">
        <f>'[1]Unit factor_selected'!AB39</f>
        <v>22.407303779942499</v>
      </c>
      <c r="AJ66" s="1">
        <f>'[1]Unit factor_selected'!AC39</f>
        <v>0.28135199822941298</v>
      </c>
      <c r="AK66" s="1"/>
      <c r="AL66" s="1">
        <f>IFERROR($G66/1000*Q66,0)</f>
        <v>1.0358712991391829E-2</v>
      </c>
      <c r="AM66" s="1">
        <f>IFERROR($G66/1000*R66,0)</f>
        <v>0.21728239950451997</v>
      </c>
      <c r="AN66" s="1">
        <f t="shared" si="47"/>
        <v>1.3935099879464591E-5</v>
      </c>
      <c r="AO66" s="1">
        <f t="shared" si="47"/>
        <v>4.0719215265299638E-3</v>
      </c>
      <c r="AP66" s="1">
        <f t="shared" si="47"/>
        <v>4.1577352492196335E-4</v>
      </c>
      <c r="AQ66" s="1">
        <f t="shared" si="47"/>
        <v>3.2385025952859556E-6</v>
      </c>
      <c r="AR66" s="1">
        <f t="shared" si="47"/>
        <v>1.0559474655797253E-2</v>
      </c>
      <c r="AS66" s="1">
        <f t="shared" si="47"/>
        <v>4.7287882734676925E-4</v>
      </c>
      <c r="AT66" s="1">
        <f t="shared" si="47"/>
        <v>9.0519836418037243E-3</v>
      </c>
      <c r="AU66" s="1">
        <f t="shared" si="47"/>
        <v>1.0148145825964786E-3</v>
      </c>
      <c r="AV66" s="1">
        <f t="shared" si="47"/>
        <v>1.7415521773023415E-4</v>
      </c>
      <c r="AW66" s="1">
        <f t="shared" si="40"/>
        <v>5.5244922391447366E-4</v>
      </c>
      <c r="AX66" s="1">
        <f t="shared" si="40"/>
        <v>5.9305182673357261E-7</v>
      </c>
      <c r="AY66" s="1">
        <f t="shared" si="40"/>
        <v>2.9324347164439664E-5</v>
      </c>
      <c r="AZ66" s="1">
        <f t="shared" si="40"/>
        <v>1.8024729015134595E-5</v>
      </c>
      <c r="BA66" s="1">
        <f t="shared" si="40"/>
        <v>1.8863822700975767E-5</v>
      </c>
      <c r="BB66" s="1">
        <f t="shared" si="40"/>
        <v>3.6520724707766186E-9</v>
      </c>
      <c r="BC66" s="1">
        <f t="shared" si="40"/>
        <v>3.0157007863348955E-5</v>
      </c>
      <c r="BD66" s="1">
        <f t="shared" si="40"/>
        <v>3.8350700237158142E-2</v>
      </c>
      <c r="BE66" s="1">
        <f t="shared" si="40"/>
        <v>4.8154147643948952E-4</v>
      </c>
      <c r="BF66" s="1"/>
      <c r="BG66" s="1">
        <f>IFERROR($H66/1000*Q66,0)</f>
        <v>9.5112595728130672E-3</v>
      </c>
      <c r="BH66" s="1">
        <f>IFERROR($H66/1000*R66,0)</f>
        <v>0.19950637728920029</v>
      </c>
      <c r="BI66" s="1">
        <f t="shared" si="48"/>
        <v>1.2795059795247332E-5</v>
      </c>
      <c r="BJ66" s="1">
        <f t="shared" si="48"/>
        <v>3.7387948320545131E-3</v>
      </c>
      <c r="BK66" s="1">
        <f t="shared" si="48"/>
        <v>3.8175880752005598E-4</v>
      </c>
      <c r="BL66" s="1">
        <f t="shared" si="48"/>
        <v>2.9735584755162548E-6</v>
      </c>
      <c r="BM66" s="1">
        <f t="shared" si="48"/>
        <v>9.6955967876791206E-3</v>
      </c>
      <c r="BN66" s="1">
        <f t="shared" si="48"/>
        <v>4.3419228596449944E-4</v>
      </c>
      <c r="BO66" s="1">
        <f t="shared" si="48"/>
        <v>8.3114346480686573E-3</v>
      </c>
      <c r="BP66" s="1">
        <f t="shared" si="48"/>
        <v>9.3179190516930806E-4</v>
      </c>
      <c r="BQ66" s="1">
        <f t="shared" si="48"/>
        <v>1.5990745985225619E-4</v>
      </c>
      <c r="BR66" s="1">
        <f t="shared" si="41"/>
        <v>5.0725297378315321E-4</v>
      </c>
      <c r="BS66" s="1">
        <f t="shared" si="41"/>
        <v>5.445338498017475E-7</v>
      </c>
      <c r="BT66" s="1">
        <f t="shared" si="41"/>
        <v>2.6925302198839575E-5</v>
      </c>
      <c r="BU66" s="1">
        <f t="shared" si="41"/>
        <v>1.6550113564786145E-5</v>
      </c>
      <c r="BV66" s="1">
        <f t="shared" si="41"/>
        <v>1.7320560420353628E-5</v>
      </c>
      <c r="BW66" s="1">
        <f t="shared" si="41"/>
        <v>3.3532939156772577E-9</v>
      </c>
      <c r="BX66" s="1">
        <f t="shared" si="41"/>
        <v>2.7689842354550762E-5</v>
      </c>
      <c r="BY66" s="1">
        <f t="shared" si="41"/>
        <v>3.5213203132269041E-2</v>
      </c>
      <c r="BZ66" s="1">
        <f t="shared" si="41"/>
        <v>4.4214623779012925E-4</v>
      </c>
      <c r="CA66" s="1"/>
      <c r="CB66" s="1">
        <f>IFERROR($I66/1000*Q66,0)</f>
        <v>1.1851252176375721E-2</v>
      </c>
      <c r="CC66" s="1">
        <f>IFERROR($I66/1000*R66,0)</f>
        <v>0.24858961843580213</v>
      </c>
      <c r="CD66" s="1">
        <f t="shared" si="49"/>
        <v>1.5942944158386989E-5</v>
      </c>
      <c r="CE66" s="1">
        <f t="shared" si="49"/>
        <v>4.6586259213303458E-3</v>
      </c>
      <c r="CF66" s="1">
        <f t="shared" si="49"/>
        <v>4.7568041475862509E-4</v>
      </c>
      <c r="CG66" s="1">
        <f t="shared" si="49"/>
        <v>3.7051234996543915E-6</v>
      </c>
      <c r="CH66" s="1">
        <f t="shared" si="49"/>
        <v>1.208094066317855E-2</v>
      </c>
      <c r="CI66" s="1">
        <f t="shared" si="49"/>
        <v>5.4101375686463533E-4</v>
      </c>
      <c r="CJ66" s="1">
        <f t="shared" si="49"/>
        <v>1.0356242220881313E-2</v>
      </c>
      <c r="CK66" s="1">
        <f t="shared" si="49"/>
        <v>1.1610345359127838E-3</v>
      </c>
      <c r="CL66" s="1">
        <f t="shared" si="49"/>
        <v>1.9924843992374241E-4</v>
      </c>
      <c r="CM66" s="1">
        <f t="shared" si="42"/>
        <v>6.3204908492920601E-4</v>
      </c>
      <c r="CN66" s="1">
        <f t="shared" si="42"/>
        <v>6.7850192954670233E-7</v>
      </c>
      <c r="CO66" s="1">
        <f t="shared" si="42"/>
        <v>3.3549557116039716E-5</v>
      </c>
      <c r="CP66" s="1">
        <f t="shared" si="42"/>
        <v>2.0621829096598459E-5</v>
      </c>
      <c r="CQ66" s="1">
        <f t="shared" si="42"/>
        <v>2.1581823922091945E-5</v>
      </c>
      <c r="CR66" s="1">
        <f t="shared" si="42"/>
        <v>4.1782827512974471E-9</v>
      </c>
      <c r="CS66" s="1">
        <f t="shared" si="42"/>
        <v>3.4502192055180484E-5</v>
      </c>
      <c r="CT66" s="1">
        <f t="shared" si="42"/>
        <v>4.3876475777333487E-2</v>
      </c>
      <c r="CU66" s="1">
        <f t="shared" si="42"/>
        <v>5.5092456711669979E-4</v>
      </c>
      <c r="CW66" s="12">
        <f>IFERROR($J66/1000*Q66,0)</f>
        <v>1.356315141782747E-2</v>
      </c>
      <c r="CX66" s="12">
        <f>IFERROR($J66/1000*R66,0)</f>
        <v>0.28449809231684409</v>
      </c>
      <c r="CY66" s="12">
        <f t="shared" si="50"/>
        <v>1.8245883426328275E-5</v>
      </c>
      <c r="CZ66" s="12">
        <f t="shared" si="50"/>
        <v>5.3315588791514974E-3</v>
      </c>
      <c r="DA66" s="12">
        <f t="shared" si="50"/>
        <v>5.4439188330892749E-4</v>
      </c>
      <c r="DB66" s="12">
        <f t="shared" si="50"/>
        <v>4.240324169941969E-6</v>
      </c>
      <c r="DC66" s="12">
        <f t="shared" si="50"/>
        <v>1.3826018132591034E-2</v>
      </c>
      <c r="DD66" s="12">
        <f t="shared" si="50"/>
        <v>6.191625487566633E-4</v>
      </c>
      <c r="DE66" s="12">
        <f t="shared" si="50"/>
        <v>1.1852189057415426E-2</v>
      </c>
      <c r="DF66" s="12">
        <f t="shared" si="50"/>
        <v>1.3287445898166577E-3</v>
      </c>
      <c r="DG66" s="12">
        <f t="shared" si="50"/>
        <v>2.2802963941976142E-4</v>
      </c>
      <c r="DH66" s="12">
        <f t="shared" si="43"/>
        <v>7.2334782137896674E-4</v>
      </c>
      <c r="DI66" s="12">
        <f t="shared" si="43"/>
        <v>7.7651072399543877E-7</v>
      </c>
      <c r="DJ66" s="12">
        <f t="shared" si="43"/>
        <v>3.8395750625657064E-5</v>
      </c>
      <c r="DK66" s="12">
        <f t="shared" si="43"/>
        <v>2.3600627713185695E-5</v>
      </c>
      <c r="DL66" s="12">
        <f t="shared" si="43"/>
        <v>2.469929264620047E-5</v>
      </c>
      <c r="DM66" s="12">
        <f t="shared" si="43"/>
        <v>4.7818307111303678E-9</v>
      </c>
      <c r="DN66" s="12">
        <f t="shared" si="43"/>
        <v>3.9485992545513876E-5</v>
      </c>
      <c r="DO66" s="12">
        <f t="shared" si="43"/>
        <v>5.0214380370277818E-2</v>
      </c>
      <c r="DP66" s="12">
        <f t="shared" si="43"/>
        <v>6.3050496372864945E-4</v>
      </c>
      <c r="DR66" s="12">
        <f>IFERROR($K66/1000*Q66,0)</f>
        <v>1.0324414464611617E-2</v>
      </c>
      <c r="DS66" s="12">
        <f>IFERROR($K66/1000*R66,0)</f>
        <v>0.2165629601104111</v>
      </c>
      <c r="DT66" s="12">
        <f t="shared" si="51"/>
        <v>1.3888959649804986E-5</v>
      </c>
      <c r="DU66" s="12">
        <f t="shared" si="51"/>
        <v>4.0584390688500694E-3</v>
      </c>
      <c r="DV66" s="12">
        <f t="shared" si="51"/>
        <v>4.1439686554440463E-4</v>
      </c>
      <c r="DW66" s="12">
        <f t="shared" si="51"/>
        <v>3.2277796543101309E-6</v>
      </c>
      <c r="DX66" s="12">
        <f t="shared" si="51"/>
        <v>1.0524511391097497E-2</v>
      </c>
      <c r="DY66" s="12">
        <f t="shared" si="51"/>
        <v>4.7131308774793815E-4</v>
      </c>
      <c r="DZ66" s="12">
        <f t="shared" si="51"/>
        <v>9.0220118003587063E-3</v>
      </c>
      <c r="EA66" s="12">
        <f t="shared" si="51"/>
        <v>1.0114544503901843E-3</v>
      </c>
      <c r="EB66" s="12">
        <f t="shared" si="51"/>
        <v>1.7357857588252604E-4</v>
      </c>
      <c r="EC66" s="12">
        <f t="shared" si="44"/>
        <v>5.5062002037182471E-4</v>
      </c>
      <c r="ED66" s="12">
        <f t="shared" si="44"/>
        <v>5.9108818472725599E-7</v>
      </c>
      <c r="EE66" s="12">
        <f t="shared" si="44"/>
        <v>2.9227251906817644E-5</v>
      </c>
      <c r="EF66" s="12">
        <f t="shared" si="44"/>
        <v>1.7965047696485702E-5</v>
      </c>
      <c r="EG66" s="12">
        <f t="shared" si="44"/>
        <v>1.8801363076056702E-5</v>
      </c>
      <c r="EH66" s="12">
        <f t="shared" si="44"/>
        <v>3.6399801668826601E-9</v>
      </c>
      <c r="EI66" s="12">
        <f t="shared" si="44"/>
        <v>3.0057155599590735E-5</v>
      </c>
      <c r="EJ66" s="12">
        <f t="shared" si="44"/>
        <v>3.8223718002954224E-2</v>
      </c>
      <c r="EK66" s="12">
        <f t="shared" si="44"/>
        <v>4.7994705411702845E-4</v>
      </c>
      <c r="EM66" s="12">
        <f>IFERROR($L66/1000*Q66,0)</f>
        <v>9.3724088960056625E-3</v>
      </c>
      <c r="EN66" s="12">
        <f>IFERROR($L66/1000*R66,0)</f>
        <v>0.1965938718211358</v>
      </c>
      <c r="EO66" s="12">
        <f t="shared" si="52"/>
        <v>1.2608270369644908E-5</v>
      </c>
      <c r="EP66" s="12">
        <f t="shared" si="52"/>
        <v>3.6842138179521661E-3</v>
      </c>
      <c r="EQ66" s="12">
        <f t="shared" si="52"/>
        <v>3.7618567933492432E-4</v>
      </c>
      <c r="ER66" s="12">
        <f t="shared" si="52"/>
        <v>2.9301488089320303E-6</v>
      </c>
      <c r="ES66" s="12">
        <f t="shared" si="52"/>
        <v>9.5540550533047344E-3</v>
      </c>
      <c r="ET66" s="12">
        <f t="shared" si="52"/>
        <v>4.2785370459058223E-4</v>
      </c>
      <c r="EU66" s="12">
        <f t="shared" si="52"/>
        <v>8.1900996853026767E-3</v>
      </c>
      <c r="EV66" s="12">
        <f t="shared" si="52"/>
        <v>9.1818908677433557E-4</v>
      </c>
      <c r="EW66" s="12">
        <f t="shared" si="52"/>
        <v>1.5757304148662727E-4</v>
      </c>
      <c r="EX66" s="12">
        <f t="shared" si="45"/>
        <v>4.998478117030767E-4</v>
      </c>
      <c r="EY66" s="12">
        <f t="shared" si="45"/>
        <v>5.3658444068188351E-7</v>
      </c>
      <c r="EZ66" s="12">
        <f t="shared" si="45"/>
        <v>2.6532231606566061E-5</v>
      </c>
      <c r="FA66" s="12">
        <f t="shared" si="45"/>
        <v>1.630850576803559E-5</v>
      </c>
      <c r="FB66" s="12">
        <f t="shared" si="45"/>
        <v>1.7067705210311416E-5</v>
      </c>
      <c r="FC66" s="12">
        <f t="shared" si="45"/>
        <v>3.3043406591541336E-9</v>
      </c>
      <c r="FD66" s="12">
        <f t="shared" si="45"/>
        <v>2.7285610578287444E-5</v>
      </c>
      <c r="FE66" s="12">
        <f t="shared" si="45"/>
        <v>3.4699141135533303E-2</v>
      </c>
      <c r="FF66" s="12">
        <f t="shared" si="45"/>
        <v>4.3569154018724914E-4</v>
      </c>
      <c r="FH66" s="12">
        <f>IFERROR(AL66*[1]Figure!$C$8+BG66*[1]Figure!$D$8+CB66*[1]Figure!$E$8,0)</f>
        <v>9.6964745561848517E-3</v>
      </c>
      <c r="FI66" s="12">
        <f>IFERROR(AM66*[1]Figure!$C$8+BH66*[1]Figure!$D$8+CC66*[1]Figure!$E$8,0)</f>
        <v>0.20339141166023214</v>
      </c>
      <c r="FJ66" s="12">
        <f>IFERROR(AN66*[1]Figure!$C$8+BI66*[1]Figure!$D$8+CD66*[1]Figure!$E$8,0)</f>
        <v>1.3044220988785953E-5</v>
      </c>
      <c r="FK66" s="12">
        <f>IFERROR(AO66*[1]Figure!$C$8+BJ66*[1]Figure!$D$8+CE66*[1]Figure!$E$8,0)</f>
        <v>3.8116012587268416E-3</v>
      </c>
      <c r="FL66" s="12">
        <f>IFERROR(AP66*[1]Figure!$C$8+BK66*[1]Figure!$D$8+CF66*[1]Figure!$E$8,0)</f>
        <v>3.8919288611349173E-4</v>
      </c>
      <c r="FM66" s="12">
        <f>IFERROR(AQ66*[1]Figure!$C$8+BL66*[1]Figure!$D$8+CG66*[1]Figure!$E$8,0)</f>
        <v>3.0314632755463189E-6</v>
      </c>
      <c r="FN66" s="12">
        <f>IFERROR(AR66*[1]Figure!$C$8+BM66*[1]Figure!$D$8+CH66*[1]Figure!$E$8,0)</f>
        <v>9.8844014127723676E-3</v>
      </c>
      <c r="FO66" s="12">
        <f>IFERROR(AS66*[1]Figure!$C$8+BN66*[1]Figure!$D$8+CI66*[1]Figure!$E$8,0)</f>
        <v>4.4264741395353481E-4</v>
      </c>
      <c r="FP66" s="12">
        <f>IFERROR(AT66*[1]Figure!$C$8+BO66*[1]Figure!$D$8+CJ66*[1]Figure!$E$8,0)</f>
        <v>8.47328515991232E-3</v>
      </c>
      <c r="FQ66" s="12">
        <f>IFERROR(AU66*[1]Figure!$C$8+BP66*[1]Figure!$D$8+CK66*[1]Figure!$E$8,0)</f>
        <v>9.4993690698538759E-4</v>
      </c>
      <c r="FR66" s="12">
        <f>IFERROR(AV66*[1]Figure!$C$8+BQ66*[1]Figure!$D$8+CL66*[1]Figure!$E$8,0)</f>
        <v>1.6302137523757675E-4</v>
      </c>
      <c r="FS66" s="12">
        <f>IFERROR(AW66*[1]Figure!$C$8+BR66*[1]Figure!$D$8+CM66*[1]Figure!$E$8,0)</f>
        <v>5.1713082964286328E-4</v>
      </c>
      <c r="FT66" s="12">
        <f>IFERROR(AX66*[1]Figure!$C$8+BS66*[1]Figure!$D$8+CN66*[1]Figure!$E$8,0)</f>
        <v>5.5513768488418921E-7</v>
      </c>
      <c r="FU66" s="12">
        <f>IFERROR(AY66*[1]Figure!$C$8+BT66*[1]Figure!$D$8+CO66*[1]Figure!$E$8,0)</f>
        <v>2.7449624909292469E-5</v>
      </c>
      <c r="FV66" s="12">
        <f>IFERROR(AZ66*[1]Figure!$C$8+BU66*[1]Figure!$D$8+CP66*[1]Figure!$E$8,0)</f>
        <v>1.6872397799091448E-5</v>
      </c>
      <c r="FW66" s="12">
        <f>IFERROR(BA66*[1]Figure!$C$8+BV66*[1]Figure!$D$8+CQ66*[1]Figure!$E$8,0)</f>
        <v>1.7657847746568088E-5</v>
      </c>
      <c r="FX66" s="12">
        <f>IFERROR(BB66*[1]Figure!$C$8+BW66*[1]Figure!$D$8+CR66*[1]Figure!$E$8,0)</f>
        <v>3.4185933927946908E-9</v>
      </c>
      <c r="FY66" s="12">
        <f>IFERROR(BC66*[1]Figure!$C$8+BX66*[1]Figure!$D$8+CS66*[1]Figure!$E$8,0)</f>
        <v>2.82290531343643E-5</v>
      </c>
      <c r="FZ66" s="12">
        <f>IFERROR(BD66*[1]Figure!$C$8+BY66*[1]Figure!$D$8+CT66*[1]Figure!$E$8,0)</f>
        <v>3.5898918077033347E-2</v>
      </c>
      <c r="GA66" s="12">
        <f>IFERROR(BE66*[1]Figure!$C$8+BZ66*[1]Figure!$D$8+CU66*[1]Figure!$E$8,0)</f>
        <v>4.5075625494435308E-4</v>
      </c>
      <c r="GC66" s="12">
        <f>IFERROR(CW66*[1]Figure!$F$8+DR66*[1]Figure!$G$8+EM66*[1]Figure!$H$8,0)</f>
        <v>1.1029926195383292E-2</v>
      </c>
      <c r="GD66" s="12">
        <f>IFERROR(CX66*[1]Figure!$F$8+DS66*[1]Figure!$G$8+EN66*[1]Figure!$H$8,0)</f>
        <v>0.23136164039704959</v>
      </c>
      <c r="GE66" s="12">
        <f>IFERROR(CY66*[1]Figure!$F$8+DT66*[1]Figure!$G$8+EO66*[1]Figure!$H$8,0)</f>
        <v>1.483805211357024E-5</v>
      </c>
      <c r="GF66" s="12">
        <f>IFERROR(CZ66*[1]Figure!$F$8+DU66*[1]Figure!$G$8+EP66*[1]Figure!$H$8,0)</f>
        <v>4.3357696992223855E-3</v>
      </c>
      <c r="GG66" s="12">
        <f>IFERROR(DA66*[1]Figure!$F$8+DV66*[1]Figure!$G$8+EQ66*[1]Figure!$H$8,0)</f>
        <v>4.4271438910360505E-4</v>
      </c>
      <c r="GH66" s="12">
        <f>IFERROR(DB66*[1]Figure!$F$8+DW66*[1]Figure!$G$8+ER66*[1]Figure!$H$8,0)</f>
        <v>3.4483477473741473E-6</v>
      </c>
      <c r="GI66" s="12">
        <f>IFERROR(DC66*[1]Figure!$F$8+DX66*[1]Figure!$G$8+ES66*[1]Figure!$H$8,0)</f>
        <v>1.1243696607122116E-2</v>
      </c>
      <c r="GJ66" s="12">
        <f>IFERROR(DD66*[1]Figure!$F$8+DY66*[1]Figure!$G$8+ET66*[1]Figure!$H$8,0)</f>
        <v>5.0351994203610517E-4</v>
      </c>
      <c r="GK66" s="12">
        <f>IFERROR(DE66*[1]Figure!$F$8+DZ66*[1]Figure!$G$8+EU66*[1]Figure!$H$8,0)</f>
        <v>9.6385247447131703E-3</v>
      </c>
      <c r="GL66" s="12">
        <f>IFERROR(DF66*[1]Figure!$F$8+EA66*[1]Figure!$G$8+EV66*[1]Figure!$H$8,0)</f>
        <v>1.0805714915877679E-3</v>
      </c>
      <c r="GM66" s="12">
        <f>IFERROR(DG66*[1]Figure!$F$8+EB66*[1]Figure!$G$8+EW66*[1]Figure!$H$8,0)</f>
        <v>1.8543994796474126E-4</v>
      </c>
      <c r="GN66" s="12">
        <f>IFERROR(DH66*[1]Figure!$F$8+EC66*[1]Figure!$G$8+EX66*[1]Figure!$H$8,0)</f>
        <v>5.8824625911898002E-4</v>
      </c>
      <c r="GO66" s="12">
        <f>IFERROR(DI66*[1]Figure!$F$8+ED66*[1]Figure!$G$8+EY66*[1]Figure!$H$8,0)</f>
        <v>6.3147978753194829E-7</v>
      </c>
      <c r="GP66" s="12">
        <f>IFERROR(DJ66*[1]Figure!$F$8+EE66*[1]Figure!$G$8+EZ66*[1]Figure!$H$8,0)</f>
        <v>3.12244759769242E-5</v>
      </c>
      <c r="GQ66" s="12">
        <f>IFERROR(DK66*[1]Figure!$F$8+EF66*[1]Figure!$G$8+FA66*[1]Figure!$H$8,0)</f>
        <v>1.9192676821332163E-5</v>
      </c>
      <c r="GR66" s="12">
        <f>IFERROR(DL66*[1]Figure!$F$8+EG66*[1]Figure!$G$8+FB66*[1]Figure!$H$8,0)</f>
        <v>2.0086141234674957E-5</v>
      </c>
      <c r="GS66" s="12">
        <f>IFERROR(DM66*[1]Figure!$F$8+EH66*[1]Figure!$G$8+FC66*[1]Figure!$H$8,0)</f>
        <v>3.8887156972426915E-9</v>
      </c>
      <c r="GT66" s="12">
        <f>IFERROR(DN66*[1]Figure!$F$8+EI66*[1]Figure!$G$8+FD66*[1]Figure!$H$8,0)</f>
        <v>3.2111090565280676E-5</v>
      </c>
      <c r="GU66" s="12">
        <f>IFERROR(DO66*[1]Figure!$F$8+EJ66*[1]Figure!$G$8+FE66*[1]Figure!$H$8,0)</f>
        <v>4.0835709369363114E-2</v>
      </c>
      <c r="GV66" s="12">
        <f>IFERROR(DP66*[1]Figure!$F$8+EK66*[1]Figure!$G$8+FF66*[1]Figure!$H$8,0)</f>
        <v>5.1274390453304945E-4</v>
      </c>
      <c r="GX66" s="12">
        <f>IFERROR(FH66*[1]Figure!$F$10+GC66*[1]Figure!$F$11,0)</f>
        <v>9.7747099059490201E-3</v>
      </c>
      <c r="GY66" s="12">
        <f>IFERROR(FI66*[1]Figure!$F$10+GD66*[1]Figure!$F$11,0)</f>
        <v>0.20503246152202101</v>
      </c>
      <c r="GZ66" s="12">
        <f>IFERROR(FJ66*[1]Figure!$F$10+GE66*[1]Figure!$F$11,0)</f>
        <v>1.3149467404433778E-5</v>
      </c>
      <c r="HA66" s="12">
        <f>IFERROR(FK66*[1]Figure!$F$10+GF66*[1]Figure!$F$11,0)</f>
        <v>3.8423549059323444E-3</v>
      </c>
      <c r="HB66" s="12">
        <f>IFERROR(FL66*[1]Figure!$F$10+GG66*[1]Figure!$F$11,0)</f>
        <v>3.9233306261727001E-4</v>
      </c>
      <c r="HC66" s="12">
        <f>IFERROR(FM66*[1]Figure!$F$10+GH66*[1]Figure!$F$11,0)</f>
        <v>3.0559224321485839E-6</v>
      </c>
      <c r="HD66" s="12">
        <f>IFERROR(FN66*[1]Figure!$F$10+GI66*[1]Figure!$F$11,0)</f>
        <v>9.9641530376806658E-3</v>
      </c>
      <c r="HE66" s="12">
        <f>IFERROR(FO66*[1]Figure!$F$10+GJ66*[1]Figure!$F$11,0)</f>
        <v>4.4621888470325907E-4</v>
      </c>
      <c r="HF66" s="12">
        <f>IFERROR(FP66*[1]Figure!$F$10+GK66*[1]Figure!$F$11,0)</f>
        <v>8.5416512886837773E-3</v>
      </c>
      <c r="HG66" s="12">
        <f>IFERROR(FQ66*[1]Figure!$F$10+GL66*[1]Figure!$F$11,0)</f>
        <v>9.5760140873200341E-4</v>
      </c>
      <c r="HH66" s="12">
        <f>IFERROR(FR66*[1]Figure!$F$10+GM66*[1]Figure!$F$11,0)</f>
        <v>1.6433670218829956E-4</v>
      </c>
      <c r="HI66" s="12">
        <f>IFERROR(FS66*[1]Figure!$F$10+GN66*[1]Figure!$F$11,0)</f>
        <v>5.2130326479922007E-4</v>
      </c>
      <c r="HJ66" s="12">
        <f>IFERROR(FT66*[1]Figure!$F$10+GO66*[1]Figure!$F$11,0)</f>
        <v>5.5961677578393098E-7</v>
      </c>
      <c r="HK66" s="12">
        <f>IFERROR(FU66*[1]Figure!$F$10+GP66*[1]Figure!$F$11,0)</f>
        <v>2.7671100353097346E-5</v>
      </c>
      <c r="HL66" s="12">
        <f>IFERROR(FV66*[1]Figure!$F$10+GQ66*[1]Figure!$F$11,0)</f>
        <v>1.7008531600662674E-5</v>
      </c>
      <c r="HM66" s="12">
        <f>IFERROR(FW66*[1]Figure!$F$10+GR66*[1]Figure!$F$11,0)</f>
        <v>1.7800318897967548E-5</v>
      </c>
      <c r="HN66" s="12">
        <f>IFERROR(FX66*[1]Figure!$F$10+GS66*[1]Figure!$F$11,0)</f>
        <v>3.4461760825895275E-9</v>
      </c>
      <c r="HO66" s="12">
        <f>IFERROR(FY66*[1]Figure!$F$10+GT66*[1]Figure!$F$11,0)</f>
        <v>2.8456817342137077E-5</v>
      </c>
      <c r="HP66" s="12">
        <f>IFERROR(FZ66*[1]Figure!$F$10+GU66*[1]Figure!$F$11,0)</f>
        <v>3.6188566071841989E-2</v>
      </c>
      <c r="HQ66" s="12">
        <f>IFERROR(GA66*[1]Figure!$F$10+GV66*[1]Figure!$F$11,0)</f>
        <v>4.5439315132969605E-4</v>
      </c>
    </row>
    <row r="67" spans="1:225" x14ac:dyDescent="0.2">
      <c r="A67" s="1"/>
      <c r="B67" s="4"/>
      <c r="C67" s="1" t="s">
        <v>93</v>
      </c>
      <c r="D67" s="1" t="s">
        <v>91</v>
      </c>
      <c r="E67" s="2">
        <v>0.1</v>
      </c>
      <c r="F67" s="7">
        <f>SUM(E67:E70)</f>
        <v>1</v>
      </c>
      <c r="G67" s="1">
        <f>'[1]LIB Maf LCI'!AI$52*LCIA_TAU!$E67</f>
        <v>1.0011308186840415</v>
      </c>
      <c r="H67" s="1">
        <f>'[1]LIB Maf LCI'!AJ$52*LCIA_TAU!$E67</f>
        <v>1.0228094862726038</v>
      </c>
      <c r="I67" s="1">
        <f>'[1]LIB Maf LCI'!AK$52*LCIA_TAU!$E67</f>
        <v>1.0029460519778222</v>
      </c>
      <c r="J67" s="1">
        <f>'[1]LIB Maf LCI'!AL$52*LCIA_TAU!$E67</f>
        <v>2.5973255090064384</v>
      </c>
      <c r="K67" s="1">
        <f>'[1]LIB Maf LCI'!AM$52*LCIA_TAU!$E67</f>
        <v>1.0282714210556714</v>
      </c>
      <c r="L67" s="1">
        <f>'[1]LIB Maf LCI'!AN$52*LCIA_TAU!$E67</f>
        <v>1.0606601873096431</v>
      </c>
      <c r="M67" s="1" t="s">
        <v>55</v>
      </c>
      <c r="N67" s="1" t="str">
        <f>'[1]Unit factor_selected'!D$35</f>
        <v>N-methyl-2-pyrrolidone production | N-methyl-2-pyrrolidone | Cutoff</v>
      </c>
      <c r="O67" s="1">
        <f t="shared" ref="O67:P67" si="56">O174</f>
        <v>1</v>
      </c>
      <c r="P67" s="1" t="str">
        <f t="shared" si="56"/>
        <v>kg</v>
      </c>
      <c r="Q67" s="1">
        <f>'[1]Unit factor_selected'!J35</f>
        <v>6.4879205898290699</v>
      </c>
      <c r="R67" s="1">
        <f>'[1]Unit factor_selected'!K35</f>
        <v>125.952452784318</v>
      </c>
      <c r="S67" s="1">
        <f>'[1]Unit factor_selected'!L35</f>
        <v>9.9214462948709198E-3</v>
      </c>
      <c r="T67" s="1">
        <f>'[1]Unit factor_selected'!M35</f>
        <v>2.41148460558927</v>
      </c>
      <c r="U67" s="1">
        <f>'[1]Unit factor_selected'!N35</f>
        <v>0.25026023429359001</v>
      </c>
      <c r="V67" s="1">
        <f>'[1]Unit factor_selected'!O35</f>
        <v>2.0540745800392301E-3</v>
      </c>
      <c r="W67" s="1">
        <f>'[1]Unit factor_selected'!P35</f>
        <v>6.6156797373169303</v>
      </c>
      <c r="X67" s="1">
        <f>'[1]Unit factor_selected'!Q35</f>
        <v>0.29437182681735002</v>
      </c>
      <c r="Y67" s="1">
        <f>'[1]Unit factor_selected'!R35</f>
        <v>5.6459688834287496</v>
      </c>
      <c r="Z67" s="1">
        <f>'[1]Unit factor_selected'!S35</f>
        <v>0.48805992039867302</v>
      </c>
      <c r="AA67" s="1">
        <f>'[1]Unit factor_selected'!T35</f>
        <v>0.104752477341506</v>
      </c>
      <c r="AB67" s="1">
        <f>'[1]Unit factor_selected'!U35</f>
        <v>0.33219883382772097</v>
      </c>
      <c r="AC67" s="1">
        <f>'[1]Unit factor_selected'!V35</f>
        <v>3.5679405459811998E-4</v>
      </c>
      <c r="AD67" s="1">
        <f>'[1]Unit factor_selected'!W35</f>
        <v>1.7308063390277101E-2</v>
      </c>
      <c r="AE67" s="1">
        <f>'[1]Unit factor_selected'!X35</f>
        <v>1.2446967755457601E-2</v>
      </c>
      <c r="AF67" s="1">
        <f>'[1]Unit factor_selected'!Y35</f>
        <v>1.29668857202617E-2</v>
      </c>
      <c r="AG67" s="1">
        <f>'[1]Unit factor_selected'!Z35</f>
        <v>2.1732299767681099E-6</v>
      </c>
      <c r="AH67" s="1">
        <f>'[1]Unit factor_selected'!AA35</f>
        <v>2.0484364611693701E-2</v>
      </c>
      <c r="AI67" s="1">
        <f>'[1]Unit factor_selected'!AB35</f>
        <v>22.867905043573099</v>
      </c>
      <c r="AJ67" s="1">
        <f>'[1]Unit factor_selected'!AC35</f>
        <v>0.28050704225773299</v>
      </c>
      <c r="AK67" s="1"/>
      <c r="AL67" s="1">
        <f>IFERROR($G67/1000*Q67,0)</f>
        <v>6.4952572516526266E-3</v>
      </c>
      <c r="AM67" s="1">
        <f>IFERROR($G67/1000*R67,0)</f>
        <v>0.12609488217122738</v>
      </c>
      <c r="AN67" s="1">
        <f t="shared" si="47"/>
        <v>9.9326656517138749E-6</v>
      </c>
      <c r="AO67" s="1">
        <f t="shared" si="47"/>
        <v>2.4142115574375491E-3</v>
      </c>
      <c r="AP67" s="1">
        <f t="shared" si="47"/>
        <v>2.5054323324240184E-4</v>
      </c>
      <c r="AQ67" s="1">
        <f t="shared" si="47"/>
        <v>2.0563973659527532E-6</v>
      </c>
      <c r="AR67" s="1">
        <f t="shared" si="47"/>
        <v>6.6231608715715236E-3</v>
      </c>
      <c r="AS67" s="1">
        <f t="shared" si="47"/>
        <v>2.9470470797917053E-4</v>
      </c>
      <c r="AT67" s="1">
        <f t="shared" si="47"/>
        <v>5.6523534505316482E-3</v>
      </c>
      <c r="AU67" s="1">
        <f t="shared" si="47"/>
        <v>4.8861182767559171E-4</v>
      </c>
      <c r="AV67" s="1">
        <f t="shared" si="47"/>
        <v>1.0487093340008343E-4</v>
      </c>
      <c r="AW67" s="1">
        <f t="shared" si="40"/>
        <v>3.3257449047583018E-4</v>
      </c>
      <c r="AX67" s="1">
        <f t="shared" si="40"/>
        <v>3.5719752398141447E-7</v>
      </c>
      <c r="AY67" s="1">
        <f t="shared" si="40"/>
        <v>1.7327635671743401E-5</v>
      </c>
      <c r="AZ67" s="1">
        <f t="shared" si="40"/>
        <v>1.2461043019155136E-5</v>
      </c>
      <c r="BA67" s="1">
        <f t="shared" si="40"/>
        <v>1.2981548916908004E-5</v>
      </c>
      <c r="BB67" s="1">
        <f t="shared" si="40"/>
        <v>2.1756875058305587E-9</v>
      </c>
      <c r="BC67" s="1">
        <f t="shared" si="40"/>
        <v>2.0507528713927323E-5</v>
      </c>
      <c r="BD67" s="1">
        <f t="shared" si="40"/>
        <v>2.289376449786126E-2</v>
      </c>
      <c r="BE67" s="1">
        <f t="shared" si="40"/>
        <v>2.808242448621233E-4</v>
      </c>
      <c r="BF67" s="1"/>
      <c r="BG67" s="1">
        <f>IFERROR($H67/1000*Q67,0)</f>
        <v>6.6359067254605194E-3</v>
      </c>
      <c r="BH67" s="1">
        <f>IFERROR($H67/1000*R67,0)</f>
        <v>0.12882536352710267</v>
      </c>
      <c r="BI67" s="1">
        <f t="shared" si="48"/>
        <v>1.0147749387938152E-5</v>
      </c>
      <c r="BJ67" s="1">
        <f t="shared" si="48"/>
        <v>2.4664893305970537E-3</v>
      </c>
      <c r="BK67" s="1">
        <f t="shared" si="48"/>
        <v>2.5596854167228827E-4</v>
      </c>
      <c r="BL67" s="1">
        <f t="shared" si="48"/>
        <v>2.1009269659755392E-6</v>
      </c>
      <c r="BM67" s="1">
        <f t="shared" si="48"/>
        <v>6.7665799934692036E-3</v>
      </c>
      <c r="BN67" s="1">
        <f t="shared" si="48"/>
        <v>3.0108629696018165E-4</v>
      </c>
      <c r="BO67" s="1">
        <f t="shared" si="48"/>
        <v>5.7747505331708655E-3</v>
      </c>
      <c r="BP67" s="1">
        <f t="shared" si="48"/>
        <v>4.9919231645321463E-4</v>
      </c>
      <c r="BQ67" s="1">
        <f t="shared" si="48"/>
        <v>1.0714182753544831E-4</v>
      </c>
      <c r="BR67" s="1">
        <f t="shared" si="41"/>
        <v>3.3977611856768933E-4</v>
      </c>
      <c r="BS67" s="1">
        <f t="shared" si="41"/>
        <v>3.6493234368862244E-7</v>
      </c>
      <c r="BT67" s="1">
        <f t="shared" si="41"/>
        <v>1.7702851424582982E-5</v>
      </c>
      <c r="BU67" s="1">
        <f t="shared" si="41"/>
        <v>1.2730876695611252E-5</v>
      </c>
      <c r="BV67" s="1">
        <f t="shared" si="41"/>
        <v>1.326265372209643E-5</v>
      </c>
      <c r="BW67" s="1">
        <f t="shared" si="41"/>
        <v>2.2228002360904132E-9</v>
      </c>
      <c r="BX67" s="1">
        <f t="shared" si="41"/>
        <v>2.0951602445107137E-5</v>
      </c>
      <c r="BY67" s="1">
        <f t="shared" si="41"/>
        <v>2.3389510209747687E-2</v>
      </c>
      <c r="BZ67" s="1">
        <f t="shared" si="41"/>
        <v>2.8690526378747944E-4</v>
      </c>
      <c r="CA67" s="1"/>
      <c r="CB67" s="1">
        <f>IFERROR($I67/1000*Q67,0)</f>
        <v>6.5070343411146895E-3</v>
      </c>
      <c r="CC67" s="1">
        <f>IFERROR($I67/1000*R67,0)</f>
        <v>0.12632351525695479</v>
      </c>
      <c r="CD67" s="1">
        <f t="shared" si="49"/>
        <v>9.9506753913507814E-6</v>
      </c>
      <c r="CE67" s="1">
        <f t="shared" si="49"/>
        <v>2.4185889645810541E-3</v>
      </c>
      <c r="CF67" s="1">
        <f t="shared" si="49"/>
        <v>2.5099751395180091E-4</v>
      </c>
      <c r="CG67" s="1">
        <f t="shared" si="49"/>
        <v>2.060125990518349E-6</v>
      </c>
      <c r="CH67" s="1">
        <f t="shared" si="49"/>
        <v>6.6351698736916908E-3</v>
      </c>
      <c r="CI67" s="1">
        <f t="shared" si="49"/>
        <v>2.9523906151996044E-4</v>
      </c>
      <c r="CJ67" s="1">
        <f t="shared" si="49"/>
        <v>5.6626022012244972E-3</v>
      </c>
      <c r="CK67" s="1">
        <f t="shared" si="49"/>
        <v>4.8949777029245925E-4</v>
      </c>
      <c r="CL67" s="1">
        <f t="shared" si="49"/>
        <v>1.0506108358455973E-4</v>
      </c>
      <c r="CM67" s="1">
        <f t="shared" si="42"/>
        <v>3.3317750885914936E-4</v>
      </c>
      <c r="CN67" s="1">
        <f t="shared" si="42"/>
        <v>3.5784518842834399E-7</v>
      </c>
      <c r="CO67" s="1">
        <f t="shared" si="42"/>
        <v>1.7359053844660299E-5</v>
      </c>
      <c r="CP67" s="1">
        <f t="shared" si="42"/>
        <v>1.2483637169431456E-5</v>
      </c>
      <c r="CQ67" s="1">
        <f t="shared" si="42"/>
        <v>1.3005086839584072E-5</v>
      </c>
      <c r="CR67" s="1">
        <f t="shared" si="42"/>
        <v>2.1796324252394301E-9</v>
      </c>
      <c r="CS67" s="1">
        <f t="shared" si="42"/>
        <v>2.0544712614572412E-5</v>
      </c>
      <c r="CT67" s="1">
        <f t="shared" si="42"/>
        <v>2.293527508045537E-2</v>
      </c>
      <c r="CU67" s="1">
        <f t="shared" si="42"/>
        <v>2.8133343058436947E-4</v>
      </c>
      <c r="CW67" s="12">
        <f>IFERROR($J67/1000*Q67,0)</f>
        <v>1.6851241648371141E-2</v>
      </c>
      <c r="CX67" s="12">
        <f>IFERROR($J67/1000*R67,0)</f>
        <v>0.32713951853863815</v>
      </c>
      <c r="CY67" s="12">
        <f t="shared" si="50"/>
        <v>2.5769225547905653E-5</v>
      </c>
      <c r="CZ67" s="12">
        <f t="shared" si="50"/>
        <v>6.263410480673341E-3</v>
      </c>
      <c r="DA67" s="12">
        <f t="shared" si="50"/>
        <v>6.5000729042066915E-4</v>
      </c>
      <c r="DB67" s="12">
        <f t="shared" si="50"/>
        <v>5.3351003041375795E-6</v>
      </c>
      <c r="DC67" s="12">
        <f t="shared" si="50"/>
        <v>1.7183073741150277E-2</v>
      </c>
      <c r="DD67" s="12">
        <f t="shared" si="50"/>
        <v>7.6457945492552871E-4</v>
      </c>
      <c r="DE67" s="12">
        <f t="shared" si="50"/>
        <v>1.4664419003986089E-2</v>
      </c>
      <c r="DF67" s="12">
        <f t="shared" si="50"/>
        <v>1.2676504811751251E-3</v>
      </c>
      <c r="DG67" s="12">
        <f t="shared" si="50"/>
        <v>2.7207628153071248E-4</v>
      </c>
      <c r="DH67" s="12">
        <f t="shared" si="43"/>
        <v>8.6282850516293064E-4</v>
      </c>
      <c r="DI67" s="12">
        <f t="shared" si="43"/>
        <v>9.2671029946953296E-7</v>
      </c>
      <c r="DJ67" s="12">
        <f t="shared" si="43"/>
        <v>4.4954674555067169E-5</v>
      </c>
      <c r="DK67" s="12">
        <f t="shared" si="43"/>
        <v>3.232882686103064E-5</v>
      </c>
      <c r="DL67" s="12">
        <f t="shared" si="43"/>
        <v>3.3679223053607039E-5</v>
      </c>
      <c r="DM67" s="12">
        <f t="shared" si="43"/>
        <v>5.6445856555972811E-9</v>
      </c>
      <c r="DN67" s="12">
        <f t="shared" si="43"/>
        <v>5.3204562741740814E-5</v>
      </c>
      <c r="DO67" s="12">
        <f t="shared" si="43"/>
        <v>5.9395393107209399E-2</v>
      </c>
      <c r="DP67" s="12">
        <f t="shared" si="43"/>
        <v>7.2856809631195686E-4</v>
      </c>
      <c r="DR67" s="12">
        <f>IFERROR($K67/1000*Q67,0)</f>
        <v>6.6713433245998866E-3</v>
      </c>
      <c r="DS67" s="12">
        <f>IFERROR($K67/1000*R67,0)</f>
        <v>0.12951330760997801</v>
      </c>
      <c r="DT67" s="12">
        <f t="shared" si="51"/>
        <v>1.0201939680554445E-5</v>
      </c>
      <c r="DU67" s="12">
        <f t="shared" si="51"/>
        <v>2.4796607022431537E-3</v>
      </c>
      <c r="DV67" s="12">
        <f t="shared" si="51"/>
        <v>2.5733544675079502E-4</v>
      </c>
      <c r="DW67" s="12">
        <f t="shared" si="51"/>
        <v>2.1121461873712702E-6</v>
      </c>
      <c r="DX67" s="12">
        <f t="shared" si="51"/>
        <v>6.80271440474009E-3</v>
      </c>
      <c r="DY67" s="12">
        <f t="shared" si="51"/>
        <v>3.026941366802305E-4</v>
      </c>
      <c r="DZ67" s="12">
        <f t="shared" si="51"/>
        <v>5.8055884469993824E-3</v>
      </c>
      <c r="EA67" s="12">
        <f t="shared" si="51"/>
        <v>5.0185806790866132E-4</v>
      </c>
      <c r="EB67" s="12">
        <f t="shared" si="51"/>
        <v>1.0771397873505239E-4</v>
      </c>
      <c r="EC67" s="12">
        <f t="shared" si="44"/>
        <v>3.4159056693306745E-4</v>
      </c>
      <c r="ED67" s="12">
        <f t="shared" si="44"/>
        <v>3.6688112954582362E-7</v>
      </c>
      <c r="EE67" s="12">
        <f t="shared" si="44"/>
        <v>1.7797386938041876E-5</v>
      </c>
      <c r="EF67" s="12">
        <f t="shared" si="44"/>
        <v>1.2798861221738506E-5</v>
      </c>
      <c r="EG67" s="12">
        <f t="shared" si="44"/>
        <v>1.333347800623999E-5</v>
      </c>
      <c r="EH67" s="12">
        <f t="shared" si="44"/>
        <v>2.2346702764921281E-9</v>
      </c>
      <c r="EI67" s="12">
        <f t="shared" si="44"/>
        <v>2.1063486708688785E-5</v>
      </c>
      <c r="EJ67" s="12">
        <f t="shared" si="44"/>
        <v>2.3514413215721064E-2</v>
      </c>
      <c r="EK67" s="12">
        <f t="shared" si="44"/>
        <v>2.8843737495848234E-4</v>
      </c>
      <c r="EM67" s="12">
        <f>IFERROR($L67/1000*Q67,0)</f>
        <v>6.8814790680581904E-3</v>
      </c>
      <c r="EN67" s="12">
        <f>IFERROR($L67/1000*R67,0)</f>
        <v>0.13359275216232369</v>
      </c>
      <c r="EO67" s="12">
        <f t="shared" si="52"/>
        <v>1.0523283085500353E-5</v>
      </c>
      <c r="EP67" s="12">
        <f t="shared" si="52"/>
        <v>2.5577657134586355E-3</v>
      </c>
      <c r="EQ67" s="12">
        <f t="shared" si="52"/>
        <v>2.6544106698199433E-4</v>
      </c>
      <c r="ER67" s="12">
        <f t="shared" si="52"/>
        <v>2.1786751288123859E-6</v>
      </c>
      <c r="ES67" s="12">
        <f t="shared" si="52"/>
        <v>7.0169881093631852E-3</v>
      </c>
      <c r="ET67" s="12">
        <f t="shared" si="52"/>
        <v>3.1222847697077229E-4</v>
      </c>
      <c r="EU67" s="12">
        <f t="shared" si="52"/>
        <v>5.9884544134419532E-3</v>
      </c>
      <c r="EV67" s="12">
        <f t="shared" si="52"/>
        <v>5.1766572658838597E-4</v>
      </c>
      <c r="EW67" s="12">
        <f t="shared" si="52"/>
        <v>1.1110678223819089E-4</v>
      </c>
      <c r="EX67" s="12">
        <f t="shared" si="45"/>
        <v>3.5235007731175549E-4</v>
      </c>
      <c r="EY67" s="12">
        <f t="shared" si="45"/>
        <v>3.7843724878100891E-7</v>
      </c>
      <c r="EZ67" s="12">
        <f t="shared" si="45"/>
        <v>1.8357973757498484E-5</v>
      </c>
      <c r="FA67" s="12">
        <f t="shared" si="45"/>
        <v>1.3202003150940746E-5</v>
      </c>
      <c r="FB67" s="12">
        <f t="shared" si="45"/>
        <v>1.3753459436875511E-5</v>
      </c>
      <c r="FC67" s="12">
        <f t="shared" si="45"/>
        <v>2.3050585142257945E-9</v>
      </c>
      <c r="FD67" s="12">
        <f t="shared" si="45"/>
        <v>2.1726950005958064E-5</v>
      </c>
      <c r="FE67" s="12">
        <f t="shared" si="45"/>
        <v>2.4255076446895372E-2</v>
      </c>
      <c r="FF67" s="12">
        <f t="shared" si="45"/>
        <v>2.9752265198276101E-4</v>
      </c>
      <c r="FH67" s="12">
        <f>IFERROR(AL67*[1]Figure!$C$8+BG67*[1]Figure!$D$8+CB67*[1]Figure!$E$8,0)</f>
        <v>6.6083392357466769E-3</v>
      </c>
      <c r="FI67" s="12">
        <f>IFERROR(AM67*[1]Figure!$C$8+BH67*[1]Figure!$D$8+CC67*[1]Figure!$E$8,0)</f>
        <v>0.12829018543752985</v>
      </c>
      <c r="FJ67" s="12">
        <f>IFERROR(AN67*[1]Figure!$C$8+BI67*[1]Figure!$D$8+CD67*[1]Figure!$E$8,0)</f>
        <v>1.0105592680732294E-5</v>
      </c>
      <c r="FK67" s="12">
        <f>IFERROR(AO67*[1]Figure!$C$8+BJ67*[1]Figure!$D$8+CE67*[1]Figure!$E$8,0)</f>
        <v>2.4562428153786205E-3</v>
      </c>
      <c r="FL67" s="12">
        <f>IFERROR(AP67*[1]Figure!$C$8+BK67*[1]Figure!$D$8+CF67*[1]Figure!$E$8,0)</f>
        <v>2.5490517378127435E-4</v>
      </c>
      <c r="FM67" s="12">
        <f>IFERROR(AQ67*[1]Figure!$C$8+BL67*[1]Figure!$D$8+CG67*[1]Figure!$E$8,0)</f>
        <v>2.0921991033155883E-6</v>
      </c>
      <c r="FN67" s="12">
        <f>IFERROR(AR67*[1]Figure!$C$8+BM67*[1]Figure!$D$8+CH67*[1]Figure!$E$8,0)</f>
        <v>6.7384696489322399E-3</v>
      </c>
      <c r="FO67" s="12">
        <f>IFERROR(AS67*[1]Figure!$C$8+BN67*[1]Figure!$D$8+CI67*[1]Figure!$E$8,0)</f>
        <v>2.9983549676997062E-4</v>
      </c>
      <c r="FP67" s="12">
        <f>IFERROR(AT67*[1]Figure!$C$8+BO67*[1]Figure!$D$8+CJ67*[1]Figure!$E$8,0)</f>
        <v>5.7507605371523258E-3</v>
      </c>
      <c r="FQ67" s="12">
        <f>IFERROR(AU67*[1]Figure!$C$8+BP67*[1]Figure!$D$8+CK67*[1]Figure!$E$8,0)</f>
        <v>4.9711852614566659E-4</v>
      </c>
      <c r="FR67" s="12">
        <f>IFERROR(AV67*[1]Figure!$C$8+BQ67*[1]Figure!$D$8+CL67*[1]Figure!$E$8,0)</f>
        <v>1.0669672917124537E-4</v>
      </c>
      <c r="FS67" s="12">
        <f>IFERROR(AW67*[1]Figure!$C$8+BR67*[1]Figure!$D$8+CM67*[1]Figure!$E$8,0)</f>
        <v>3.3836458958737893E-4</v>
      </c>
      <c r="FT67" s="12">
        <f>IFERROR(AX67*[1]Figure!$C$8+BS67*[1]Figure!$D$8+CN67*[1]Figure!$E$8,0)</f>
        <v>3.6341630842063329E-7</v>
      </c>
      <c r="FU67" s="12">
        <f>IFERROR(AY67*[1]Figure!$C$8+BT67*[1]Figure!$D$8+CO67*[1]Figure!$E$8,0)</f>
        <v>1.7629308622560098E-5</v>
      </c>
      <c r="FV67" s="12">
        <f>IFERROR(AZ67*[1]Figure!$C$8+BU67*[1]Figure!$D$8+CP67*[1]Figure!$E$8,0)</f>
        <v>1.2677988925051141E-5</v>
      </c>
      <c r="FW67" s="12">
        <f>IFERROR(BA67*[1]Figure!$C$8+BV67*[1]Figure!$D$8+CQ67*[1]Figure!$E$8,0)</f>
        <v>1.3207556794850702E-5</v>
      </c>
      <c r="FX67" s="12">
        <f>IFERROR(BB67*[1]Figure!$C$8+BW67*[1]Figure!$D$8+CR67*[1]Figure!$E$8,0)</f>
        <v>2.213566076362212E-9</v>
      </c>
      <c r="FY67" s="12">
        <f>IFERROR(BC67*[1]Figure!$C$8+BX67*[1]Figure!$D$8+CS67*[1]Figure!$E$8,0)</f>
        <v>2.0864563384916927E-5</v>
      </c>
      <c r="FZ67" s="12">
        <f>IFERROR(BD67*[1]Figure!$C$8+BY67*[1]Figure!$D$8+CT67*[1]Figure!$E$8,0)</f>
        <v>2.3292343370490423E-2</v>
      </c>
      <c r="GA67" s="12">
        <f>IFERROR(BE67*[1]Figure!$C$8+BZ67*[1]Figure!$D$8+CU67*[1]Figure!$E$8,0)</f>
        <v>2.8571337574029483E-4</v>
      </c>
      <c r="GC67" s="12">
        <f>IFERROR(CW67*[1]Figure!$F$8+DR67*[1]Figure!$G$8+EM67*[1]Figure!$H$8,0)</f>
        <v>8.9374699614750627E-3</v>
      </c>
      <c r="GD67" s="12">
        <f>IFERROR(CX67*[1]Figure!$F$8+DS67*[1]Figure!$G$8+EN67*[1]Figure!$H$8,0)</f>
        <v>0.17350647988797374</v>
      </c>
      <c r="GE67" s="12">
        <f>IFERROR(CY67*[1]Figure!$F$8+DT67*[1]Figure!$G$8+EO67*[1]Figure!$H$8,0)</f>
        <v>1.3667341794196198E-5</v>
      </c>
      <c r="GF67" s="12">
        <f>IFERROR(CZ67*[1]Figure!$F$8+DU67*[1]Figure!$G$8+EP67*[1]Figure!$H$8,0)</f>
        <v>3.321953610036627E-3</v>
      </c>
      <c r="GG67" s="12">
        <f>IFERROR(DA67*[1]Figure!$F$8+DV67*[1]Figure!$G$8+EQ67*[1]Figure!$H$8,0)</f>
        <v>3.4474733400052289E-4</v>
      </c>
      <c r="GH67" s="12">
        <f>IFERROR(DB67*[1]Figure!$F$8+DW67*[1]Figure!$G$8+ER67*[1]Figure!$H$8,0)</f>
        <v>2.8296015038331082E-6</v>
      </c>
      <c r="GI67" s="12">
        <f>IFERROR(DC67*[1]Figure!$F$8+DX67*[1]Figure!$G$8+ES67*[1]Figure!$H$8,0)</f>
        <v>9.1134652633852696E-3</v>
      </c>
      <c r="GJ67" s="12">
        <f>IFERROR(DD67*[1]Figure!$F$8+DY67*[1]Figure!$G$8+ET67*[1]Figure!$H$8,0)</f>
        <v>4.0551349592796415E-4</v>
      </c>
      <c r="GK67" s="12">
        <f>IFERROR(DE67*[1]Figure!$F$8+DZ67*[1]Figure!$G$8+EU67*[1]Figure!$H$8,0)</f>
        <v>7.7776348524014197E-3</v>
      </c>
      <c r="GL67" s="12">
        <f>IFERROR(DF67*[1]Figure!$F$8+EA67*[1]Figure!$G$8+EV67*[1]Figure!$H$8,0)</f>
        <v>6.7232957271414016E-4</v>
      </c>
      <c r="GM67" s="12">
        <f>IFERROR(DG67*[1]Figure!$F$8+EB67*[1]Figure!$G$8+EW67*[1]Figure!$H$8,0)</f>
        <v>1.4430233950420048E-4</v>
      </c>
      <c r="GN67" s="12">
        <f>IFERROR(DH67*[1]Figure!$F$8+EC67*[1]Figure!$G$8+EX67*[1]Figure!$H$8,0)</f>
        <v>4.5762229322392548E-4</v>
      </c>
      <c r="GO67" s="12">
        <f>IFERROR(DI67*[1]Figure!$F$8+ED67*[1]Figure!$G$8+EY67*[1]Figure!$H$8,0)</f>
        <v>4.9150357210022561E-7</v>
      </c>
      <c r="GP67" s="12">
        <f>IFERROR(DJ67*[1]Figure!$F$8+EE67*[1]Figure!$G$8+EZ67*[1]Figure!$H$8,0)</f>
        <v>2.3842815968557238E-5</v>
      </c>
      <c r="GQ67" s="12">
        <f>IFERROR(DK67*[1]Figure!$F$8+EF67*[1]Figure!$G$8+FA67*[1]Figure!$H$8,0)</f>
        <v>1.7146387488195479E-5</v>
      </c>
      <c r="GR67" s="12">
        <f>IFERROR(DL67*[1]Figure!$F$8+EG67*[1]Figure!$G$8+FB67*[1]Figure!$H$8,0)</f>
        <v>1.7862603281612013E-5</v>
      </c>
      <c r="GS67" s="12">
        <f>IFERROR(DM67*[1]Figure!$F$8+EH67*[1]Figure!$G$8+FC67*[1]Figure!$H$8,0)</f>
        <v>2.9937446625335245E-9</v>
      </c>
      <c r="GT67" s="12">
        <f>IFERROR(DN67*[1]Figure!$F$8+EI67*[1]Figure!$G$8+FD67*[1]Figure!$H$8,0)</f>
        <v>2.8218346828091894E-5</v>
      </c>
      <c r="GU67" s="12">
        <f>IFERROR(DO67*[1]Figure!$F$8+EJ67*[1]Figure!$G$8+FE67*[1]Figure!$H$8,0)</f>
        <v>3.1501805791088341E-2</v>
      </c>
      <c r="GV67" s="12">
        <f>IFERROR(DP67*[1]Figure!$F$8+EK67*[1]Figure!$G$8+FF67*[1]Figure!$H$8,0)</f>
        <v>3.8641398726286733E-4</v>
      </c>
      <c r="GX67" s="12">
        <f>IFERROR(FH67*[1]Figure!$F$10+GC67*[1]Figure!$F$11,0)</f>
        <v>6.7449923783258637E-3</v>
      </c>
      <c r="GY67" s="12">
        <f>IFERROR(FI67*[1]Figure!$F$10+GD67*[1]Figure!$F$11,0)</f>
        <v>0.13094308450591799</v>
      </c>
      <c r="GZ67" s="12">
        <f>IFERROR(FJ67*[1]Figure!$F$10+GE67*[1]Figure!$F$11,0)</f>
        <v>1.031456515447838E-5</v>
      </c>
      <c r="HA67" s="12">
        <f>IFERROR(FK67*[1]Figure!$F$10+GF67*[1]Figure!$F$11,0)</f>
        <v>2.5070351987119968E-3</v>
      </c>
      <c r="HB67" s="12">
        <f>IFERROR(FL67*[1]Figure!$F$10+GG67*[1]Figure!$F$11,0)</f>
        <v>2.6017633069593129E-4</v>
      </c>
      <c r="HC67" s="12">
        <f>IFERROR(FM67*[1]Figure!$F$10+GH67*[1]Figure!$F$11,0)</f>
        <v>2.1354634655358077E-6</v>
      </c>
      <c r="HD67" s="12">
        <f>IFERROR(FN67*[1]Figure!$F$10+GI67*[1]Figure!$F$11,0)</f>
        <v>6.8778137444532404E-3</v>
      </c>
      <c r="HE67" s="12">
        <f>IFERROR(FO67*[1]Figure!$F$10+GJ67*[1]Figure!$F$11,0)</f>
        <v>3.0603576304394901E-4</v>
      </c>
      <c r="HF67" s="12">
        <f>IFERROR(FP67*[1]Figure!$F$10+GK67*[1]Figure!$F$11,0)</f>
        <v>5.8696799012447837E-3</v>
      </c>
      <c r="HG67" s="12">
        <f>IFERROR(FQ67*[1]Figure!$F$10+GL67*[1]Figure!$F$11,0)</f>
        <v>5.0739838715290245E-4</v>
      </c>
      <c r="HH67" s="12">
        <f>IFERROR(FR67*[1]Figure!$F$10+GM67*[1]Figure!$F$11,0)</f>
        <v>1.0890309945945647E-4</v>
      </c>
      <c r="HI67" s="12">
        <f>IFERROR(FS67*[1]Figure!$F$10+GN67*[1]Figure!$F$11,0)</f>
        <v>3.4536159486436483E-4</v>
      </c>
      <c r="HJ67" s="12">
        <f>IFERROR(FT67*[1]Figure!$F$10+GO67*[1]Figure!$F$11,0)</f>
        <v>3.7093135552075315E-7</v>
      </c>
      <c r="HK67" s="12">
        <f>IFERROR(FU67*[1]Figure!$F$10+GP67*[1]Figure!$F$11,0)</f>
        <v>1.7993863216207409E-5</v>
      </c>
      <c r="HL67" s="12">
        <f>IFERROR(FV67*[1]Figure!$F$10+GQ67*[1]Figure!$F$11,0)</f>
        <v>1.2940155706505211E-5</v>
      </c>
      <c r="HM67" s="12">
        <f>IFERROR(FW67*[1]Figure!$F$10+GR67*[1]Figure!$F$11,0)</f>
        <v>1.348067445383019E-5</v>
      </c>
      <c r="HN67" s="12">
        <f>IFERROR(FX67*[1]Figure!$F$10+GS67*[1]Figure!$F$11,0)</f>
        <v>2.2593401732798314E-9</v>
      </c>
      <c r="HO67" s="12">
        <f>IFERROR(FY67*[1]Figure!$F$10+GT67*[1]Figure!$F$11,0)</f>
        <v>2.1296019466903218E-5</v>
      </c>
      <c r="HP67" s="12">
        <f>IFERROR(FZ67*[1]Figure!$F$10+GU67*[1]Figure!$F$11,0)</f>
        <v>2.3774003255986807E-2</v>
      </c>
      <c r="HQ67" s="12">
        <f>IFERROR(GA67*[1]Figure!$F$10+GV67*[1]Figure!$F$11,0)</f>
        <v>2.9162161217897818E-4</v>
      </c>
    </row>
    <row r="68" spans="1:225" x14ac:dyDescent="0.2">
      <c r="A68" s="1"/>
      <c r="B68" s="4"/>
      <c r="C68" s="1" t="s">
        <v>93</v>
      </c>
      <c r="D68" s="1" t="s">
        <v>87</v>
      </c>
      <c r="E68" s="2">
        <v>0.65</v>
      </c>
      <c r="F68" s="7"/>
      <c r="G68" s="1">
        <f>'[1]LIB Maf LCI'!AI$52*LCIA_TAU!$E68</f>
        <v>6.5073503214462702</v>
      </c>
      <c r="H68" s="1">
        <f>'[1]LIB Maf LCI'!AJ$52*LCIA_TAU!$E68</f>
        <v>6.6482616607719249</v>
      </c>
      <c r="I68" s="1">
        <f>'[1]LIB Maf LCI'!AK$52*LCIA_TAU!$E68</f>
        <v>6.5191493378558434</v>
      </c>
      <c r="J68" s="1">
        <f>'[1]LIB Maf LCI'!AL$52*LCIA_TAU!$E68</f>
        <v>16.88261580854185</v>
      </c>
      <c r="K68" s="1">
        <f>'[1]LIB Maf LCI'!AM$52*LCIA_TAU!$E68</f>
        <v>6.6837642368618644</v>
      </c>
      <c r="L68" s="1">
        <f>'[1]LIB Maf LCI'!AN$52*LCIA_TAU!$E68</f>
        <v>6.8942912175126798</v>
      </c>
      <c r="M68" s="1" t="s">
        <v>55</v>
      </c>
      <c r="N68" s="1" t="str">
        <f>'[1]Unit factor_selected'!D$35</f>
        <v>N-methyl-2-pyrrolidone production | N-methyl-2-pyrrolidone | Cutoff</v>
      </c>
      <c r="O68" s="1">
        <f t="shared" ref="O68:Q70" si="57">O63</f>
        <v>1</v>
      </c>
      <c r="P68" s="1" t="str">
        <f t="shared" si="57"/>
        <v>kg</v>
      </c>
      <c r="Q68" s="1">
        <f>Q63</f>
        <v>6.6128178235778003</v>
      </c>
      <c r="R68" s="1">
        <f t="shared" ref="R68:AJ70" si="58">R63</f>
        <v>125.639331451525</v>
      </c>
      <c r="S68" s="1">
        <f t="shared" si="58"/>
        <v>9.8723394138443693E-3</v>
      </c>
      <c r="T68" s="1">
        <f t="shared" si="58"/>
        <v>2.4203772956003902</v>
      </c>
      <c r="U68" s="1">
        <f t="shared" si="58"/>
        <v>0.24891313306141699</v>
      </c>
      <c r="V68" s="1">
        <f t="shared" si="58"/>
        <v>1.94298072782102E-3</v>
      </c>
      <c r="W68" s="1">
        <f t="shared" si="58"/>
        <v>6.7481218507462204</v>
      </c>
      <c r="X68" s="1">
        <f t="shared" si="58"/>
        <v>0.29461985216296899</v>
      </c>
      <c r="Y68" s="1">
        <f t="shared" si="58"/>
        <v>5.5750067363851104</v>
      </c>
      <c r="Z68" s="1">
        <f t="shared" si="58"/>
        <v>0.44105487087453299</v>
      </c>
      <c r="AA68" s="1">
        <f t="shared" si="58"/>
        <v>0.104338857538815</v>
      </c>
      <c r="AB68" s="1">
        <f t="shared" si="58"/>
        <v>0.33030004596284201</v>
      </c>
      <c r="AC68" s="1">
        <f t="shared" si="58"/>
        <v>3.4895436854457198E-4</v>
      </c>
      <c r="AD68" s="1">
        <f t="shared" si="58"/>
        <v>1.7298703432043101E-2</v>
      </c>
      <c r="AE68" s="1">
        <f t="shared" si="58"/>
        <v>1.3196143512184301E-2</v>
      </c>
      <c r="AF68" s="1">
        <f t="shared" si="58"/>
        <v>1.3713236358022299E-2</v>
      </c>
      <c r="AG68" s="1">
        <f t="shared" si="58"/>
        <v>2.1691128802997199E-6</v>
      </c>
      <c r="AH68" s="1">
        <f t="shared" si="58"/>
        <v>2.1130291328226199E-2</v>
      </c>
      <c r="AI68" s="1">
        <f t="shared" si="58"/>
        <v>22.9888386243403</v>
      </c>
      <c r="AJ68" s="1">
        <f t="shared" si="58"/>
        <v>0.279197614827005</v>
      </c>
      <c r="AK68" s="1"/>
      <c r="AL68" s="1">
        <f>IFERROR($G68/1000*Q68,0)</f>
        <v>4.3031922189924625E-2</v>
      </c>
      <c r="AM68" s="1">
        <f>IFERROR($G68/1000*R68,0)</f>
        <v>0.81757914390737563</v>
      </c>
      <c r="AN68" s="1">
        <f t="shared" si="47"/>
        <v>6.4242771058106835E-5</v>
      </c>
      <c r="AO68" s="1">
        <f t="shared" si="47"/>
        <v>1.5750242972546454E-2</v>
      </c>
      <c r="AP68" s="1">
        <f t="shared" si="47"/>
        <v>1.61976495643941E-3</v>
      </c>
      <c r="AQ68" s="1">
        <f t="shared" si="47"/>
        <v>1.2643656263750022E-5</v>
      </c>
      <c r="AR68" s="1">
        <f t="shared" si="47"/>
        <v>4.3912392894612018E-2</v>
      </c>
      <c r="AS68" s="1">
        <f t="shared" si="47"/>
        <v>1.9171945896771488E-3</v>
      </c>
      <c r="AT68" s="1">
        <f t="shared" si="47"/>
        <v>3.6278521878080769E-2</v>
      </c>
      <c r="AU68" s="1">
        <f t="shared" si="47"/>
        <v>2.8700985557608355E-3</v>
      </c>
      <c r="AV68" s="1">
        <f t="shared" si="47"/>
        <v>6.7896949814454436E-4</v>
      </c>
      <c r="AW68" s="1">
        <f t="shared" si="40"/>
        <v>2.1493781102700179E-3</v>
      </c>
      <c r="AX68" s="1">
        <f t="shared" si="40"/>
        <v>2.2707683223186009E-6</v>
      </c>
      <c r="AY68" s="1">
        <f t="shared" si="40"/>
        <v>1.1256872333910936E-4</v>
      </c>
      <c r="AZ68" s="1">
        <f>IFERROR($G68/1000*AE68,0)</f>
        <v>8.5871928725863621E-5</v>
      </c>
      <c r="BA68" s="1">
        <f>IFERROR($G68/1000*AF68,0)</f>
        <v>8.9236833022445088E-5</v>
      </c>
      <c r="BB68" s="1">
        <f>IFERROR($G68/1000*AG68,0)</f>
        <v>1.4115177398871628E-8</v>
      </c>
      <c r="BC68" s="1">
        <f>IFERROR($G68/1000*AH68,0)</f>
        <v>1.375022080669861E-4</v>
      </c>
      <c r="BD68" s="1">
        <f>IFERROR($G68/1000*AI68,0)</f>
        <v>0.14959642641177728</v>
      </c>
      <c r="BE68" s="1">
        <f>IFERROR($G68/1000*AJ68,0)</f>
        <v>1.816836688591543E-3</v>
      </c>
      <c r="BF68" s="1"/>
      <c r="BG68" s="1">
        <f>IFERROR($H68/1000*Q68,0)</f>
        <v>4.3963743206161532E-2</v>
      </c>
      <c r="BH68" s="1">
        <f>IFERROR($H68/1000*R68,0)</f>
        <v>0.83528315037418988</v>
      </c>
      <c r="BI68" s="1">
        <f t="shared" si="48"/>
        <v>6.5633895627189098E-5</v>
      </c>
      <c r="BJ68" s="1">
        <f t="shared" si="48"/>
        <v>1.609130157894291E-2</v>
      </c>
      <c r="BK68" s="1">
        <f t="shared" si="48"/>
        <v>1.6548396393948393E-3</v>
      </c>
      <c r="BL68" s="1">
        <f t="shared" si="48"/>
        <v>1.2917444280391217E-5</v>
      </c>
      <c r="BM68" s="1">
        <f t="shared" si="48"/>
        <v>4.4863279782533384E-2</v>
      </c>
      <c r="BN68" s="1">
        <f t="shared" si="48"/>
        <v>1.9587098676373594E-3</v>
      </c>
      <c r="BO68" s="1">
        <f t="shared" si="48"/>
        <v>3.7064103544054344E-2</v>
      </c>
      <c r="BP68" s="1">
        <f t="shared" si="48"/>
        <v>2.9322481883318698E-3</v>
      </c>
      <c r="BQ68" s="1">
        <f t="shared" si="48"/>
        <v>6.9367202630404748E-4</v>
      </c>
      <c r="BR68" s="1">
        <f t="shared" si="41"/>
        <v>2.1959211321259673E-3</v>
      </c>
      <c r="BS68" s="1">
        <f t="shared" si="41"/>
        <v>2.3199399497537547E-6</v>
      </c>
      <c r="BT68" s="1">
        <f t="shared" si="41"/>
        <v>1.1500630680831587E-4</v>
      </c>
      <c r="BU68" s="1">
        <f>IFERROR($H68/1000*AE68,0)</f>
        <v>8.7731414982099063E-5</v>
      </c>
      <c r="BV68" s="1">
        <f>IFERROR($H68/1000*AF68,0)</f>
        <v>9.1169183524143278E-5</v>
      </c>
      <c r="BW68" s="1">
        <f>IFERROR($H68/1000*AG68,0)</f>
        <v>1.4420829999983189E-8</v>
      </c>
      <c r="BX68" s="1">
        <f>IFERROR($H68/1000*AH68,0)</f>
        <v>1.4047970571838772E-4</v>
      </c>
      <c r="BY68" s="1">
        <f>IFERROR($H68/1000*AI68,0)</f>
        <v>0.15283581445187441</v>
      </c>
      <c r="BZ68" s="1">
        <f>IFERROR($H68/1000*AJ68,0)</f>
        <v>1.8561787984333444E-3</v>
      </c>
      <c r="CA68" s="1"/>
      <c r="CB68" s="1">
        <f>IFERROR($I68/1000*Q68,0)</f>
        <v>4.3109946935938538E-2</v>
      </c>
      <c r="CC68" s="1">
        <f>IFERROR($I68/1000*R68,0)</f>
        <v>0.81906156444085998</v>
      </c>
      <c r="CD68" s="1">
        <f t="shared" si="49"/>
        <v>6.4359254952851662E-5</v>
      </c>
      <c r="CE68" s="1">
        <f t="shared" si="49"/>
        <v>1.57788010439746E-2</v>
      </c>
      <c r="CF68" s="1">
        <f t="shared" si="49"/>
        <v>1.62270188658096E-3</v>
      </c>
      <c r="CG68" s="1">
        <f t="shared" si="49"/>
        <v>1.2666581525241066E-5</v>
      </c>
      <c r="CH68" s="1">
        <f t="shared" si="49"/>
        <v>4.3992014095062773E-2</v>
      </c>
      <c r="CI68" s="1">
        <f t="shared" si="49"/>
        <v>1.9206708141474057E-3</v>
      </c>
      <c r="CJ68" s="1">
        <f t="shared" si="49"/>
        <v>3.634430147404686E-2</v>
      </c>
      <c r="CK68" s="1">
        <f t="shared" si="49"/>
        <v>2.8753025694198062E-3</v>
      </c>
      <c r="CL68" s="1">
        <f t="shared" si="49"/>
        <v>6.8020059403680092E-4</v>
      </c>
      <c r="CM68" s="1">
        <f t="shared" si="42"/>
        <v>2.1532753259324161E-3</v>
      </c>
      <c r="CN68" s="1">
        <f t="shared" si="42"/>
        <v>2.2748856406392503E-6</v>
      </c>
      <c r="CO68" s="1">
        <f t="shared" si="42"/>
        <v>1.1277283102476839E-4</v>
      </c>
      <c r="CP68" s="1">
        <f>IFERROR($I68/1000*AE68,0)</f>
        <v>8.6027630239706961E-5</v>
      </c>
      <c r="CQ68" s="1">
        <f>IFERROR($I68/1000*AF68,0)</f>
        <v>8.9398635723261753E-5</v>
      </c>
      <c r="CR68" s="1">
        <f>IFERROR($I68/1000*AG68,0)</f>
        <v>1.4140770797340501E-8</v>
      </c>
      <c r="CS68" s="1">
        <f>IFERROR($I68/1000*AH68,0)</f>
        <v>1.377515247211069E-4</v>
      </c>
      <c r="CT68" s="1">
        <f>IFERROR($I68/1000*AI68,0)</f>
        <v>0.1498676720959429</v>
      </c>
      <c r="CU68" s="1">
        <f>IFERROR($I68/1000*AJ68,0)</f>
        <v>1.8201309458304004E-3</v>
      </c>
      <c r="CW68" s="12">
        <f>IFERROR($J68/1000*Q68,0)</f>
        <v>0.11164166272734187</v>
      </c>
      <c r="CX68" s="12">
        <f>IFERROR($J68/1000*R68,0)</f>
        <v>2.1211205633381449</v>
      </c>
      <c r="CY68" s="12">
        <f t="shared" si="50"/>
        <v>1.6667091345545971E-4</v>
      </c>
      <c r="CZ68" s="12">
        <f t="shared" si="50"/>
        <v>4.0862299993338916E-2</v>
      </c>
      <c r="DA68" s="12">
        <f t="shared" si="50"/>
        <v>4.2023047951763592E-3</v>
      </c>
      <c r="DB68" s="12">
        <f t="shared" si="50"/>
        <v>3.2802597151203298E-5</v>
      </c>
      <c r="DC68" s="12">
        <f t="shared" si="50"/>
        <v>0.11392594863537482</v>
      </c>
      <c r="DD68" s="12">
        <f t="shared" si="50"/>
        <v>4.9739537736368028E-3</v>
      </c>
      <c r="DE68" s="12">
        <f t="shared" si="50"/>
        <v>9.4120696860422556E-2</v>
      </c>
      <c r="DF68" s="12">
        <f t="shared" si="50"/>
        <v>7.4461599354607739E-3</v>
      </c>
      <c r="DG68" s="12">
        <f t="shared" si="50"/>
        <v>1.7615128457299939E-3</v>
      </c>
      <c r="DH68" s="12">
        <f t="shared" si="43"/>
        <v>5.5763287775343756E-3</v>
      </c>
      <c r="DI68" s="12">
        <f t="shared" si="43"/>
        <v>5.8912625388503288E-6</v>
      </c>
      <c r="DJ68" s="12">
        <f t="shared" si="43"/>
        <v>2.9204736402908799E-4</v>
      </c>
      <c r="DK68" s="12">
        <f>IFERROR($J68/1000*AE68,0)</f>
        <v>2.2278542107058961E-4</v>
      </c>
      <c r="DL68" s="12">
        <f>IFERROR($J68/1000*AF68,0)</f>
        <v>2.3151530092421812E-4</v>
      </c>
      <c r="DM68" s="12">
        <f>IFERROR($J68/1000*AG68,0)</f>
        <v>3.6620299403459791E-8</v>
      </c>
      <c r="DN68" s="12">
        <f>IFERROR($J68/1000*AH68,0)</f>
        <v>3.5673459041700635E-4</v>
      </c>
      <c r="DO68" s="12">
        <f>IFERROR($J68/1000*AI68,0)</f>
        <v>0.38811173037930496</v>
      </c>
      <c r="DP68" s="12">
        <f>IFERROR($J68/1000*AJ68,0)</f>
        <v>4.7135860657855728E-3</v>
      </c>
      <c r="DR68" s="12">
        <f>IFERROR($K68/1000*Q68,0)</f>
        <v>4.4198515274112012E-2</v>
      </c>
      <c r="DS68" s="12">
        <f>IFERROR($K68/1000*R68,0)</f>
        <v>0.83974367029893682</v>
      </c>
      <c r="DT68" s="12">
        <f t="shared" si="51"/>
        <v>6.5984389108414811E-5</v>
      </c>
      <c r="DU68" s="12">
        <f t="shared" si="51"/>
        <v>1.6177231208046323E-2</v>
      </c>
      <c r="DV68" s="12">
        <f t="shared" si="51"/>
        <v>1.6636766968411375E-3</v>
      </c>
      <c r="DW68" s="12">
        <f t="shared" si="51"/>
        <v>1.2986425101521969E-5</v>
      </c>
      <c r="DX68" s="12">
        <f t="shared" si="51"/>
        <v>4.5102855492003685E-2</v>
      </c>
      <c r="DY68" s="12">
        <f t="shared" si="51"/>
        <v>1.9691696313563819E-3</v>
      </c>
      <c r="DZ68" s="12">
        <f t="shared" si="51"/>
        <v>3.7262030644914783E-2</v>
      </c>
      <c r="EA68" s="12">
        <f t="shared" si="51"/>
        <v>2.9479067724449311E-3</v>
      </c>
      <c r="EB68" s="12">
        <f t="shared" si="51"/>
        <v>6.9737632453295659E-4</v>
      </c>
      <c r="EC68" s="12">
        <f t="shared" si="44"/>
        <v>2.2076476346402736E-3</v>
      </c>
      <c r="ED68" s="12">
        <f t="shared" si="44"/>
        <v>2.3323287287749247E-6</v>
      </c>
      <c r="EE68" s="12">
        <f t="shared" si="44"/>
        <v>1.1562045534316928E-4</v>
      </c>
      <c r="EF68" s="12">
        <f>IFERROR($K68/1000*AE68,0)</f>
        <v>8.8199912071234145E-5</v>
      </c>
      <c r="EG68" s="12">
        <f>IFERROR($K68/1000*AF68,0)</f>
        <v>9.1656038741383289E-5</v>
      </c>
      <c r="EH68" s="12">
        <f>IFERROR($K68/1000*AG68,0)</f>
        <v>1.4497839095063697E-8</v>
      </c>
      <c r="EI68" s="12">
        <f>IFERROR($K68/1000*AH68,0)</f>
        <v>1.4122988549407066E-4</v>
      </c>
      <c r="EJ68" s="12">
        <f>IFERROR($K68/1000*AI68,0)</f>
        <v>0.15365197744435438</v>
      </c>
      <c r="EK68" s="12">
        <f>IFERROR($K68/1000*AJ68,0)</f>
        <v>1.8660910329978699E-3</v>
      </c>
      <c r="EM68" s="12">
        <f>IFERROR($L68/1000*Q68,0)</f>
        <v>4.5590691844103741E-2</v>
      </c>
      <c r="EN68" s="12">
        <f>IFERROR($L68/1000*R68,0)</f>
        <v>0.86619413940041345</v>
      </c>
      <c r="EO68" s="12">
        <f t="shared" si="52"/>
        <v>6.8062782917171509E-5</v>
      </c>
      <c r="EP68" s="12">
        <f t="shared" si="52"/>
        <v>1.6686785932124863E-2</v>
      </c>
      <c r="EQ68" s="12">
        <f t="shared" si="52"/>
        <v>1.7160796271888923E-3</v>
      </c>
      <c r="ER68" s="12">
        <f t="shared" si="52"/>
        <v>1.3395474967612854E-5</v>
      </c>
      <c r="ES68" s="12">
        <f t="shared" si="52"/>
        <v>4.6523517210305079E-2</v>
      </c>
      <c r="ET68" s="12">
        <f t="shared" si="52"/>
        <v>2.0311950592720412E-3</v>
      </c>
      <c r="EU68" s="12">
        <f t="shared" si="52"/>
        <v>3.8435719980233894E-2</v>
      </c>
      <c r="EV68" s="12">
        <f t="shared" si="52"/>
        <v>3.0407607227114818E-3</v>
      </c>
      <c r="EW68" s="12">
        <f t="shared" si="52"/>
        <v>7.1934246917515889E-4</v>
      </c>
      <c r="EX68" s="12">
        <f t="shared" si="45"/>
        <v>2.2771847060256561E-3</v>
      </c>
      <c r="EY68" s="12">
        <f t="shared" si="45"/>
        <v>2.4057930383695256E-6</v>
      </c>
      <c r="EZ68" s="12">
        <f t="shared" si="45"/>
        <v>1.1926229914589122E-4</v>
      </c>
      <c r="FA68" s="12">
        <f>IFERROR($L68/1000*AE68,0)</f>
        <v>9.0978056321089159E-5</v>
      </c>
      <c r="FB68" s="12">
        <f>IFERROR($L68/1000*AF68,0)</f>
        <v>9.4543044986788714E-5</v>
      </c>
      <c r="FC68" s="12">
        <f>IFERROR($L68/1000*AG68,0)</f>
        <v>1.4954495880443992E-8</v>
      </c>
      <c r="FD68" s="12">
        <f>IFERROR($L68/1000*AH68,0)</f>
        <v>1.4567838192767422E-4</v>
      </c>
      <c r="FE68" s="12">
        <f>IFERROR($L68/1000*AI68,0)</f>
        <v>0.15849174822860562</v>
      </c>
      <c r="FF68" s="12">
        <f>IFERROR($L68/1000*AJ68,0)</f>
        <v>1.9248696638523087E-3</v>
      </c>
      <c r="FH68" s="12">
        <f>IFERROR(AL68*[1]Figure!$C$8+BG68*[1]Figure!$D$8+CB68*[1]Figure!$E$8,0)</f>
        <v>4.3781105009339412E-2</v>
      </c>
      <c r="FI68" s="12">
        <f>IFERROR(AM68*[1]Figure!$C$8+BH68*[1]Figure!$D$8+CC68*[1]Figure!$E$8,0)</f>
        <v>0.83181314083235325</v>
      </c>
      <c r="FJ68" s="12">
        <f>IFERROR(AN68*[1]Figure!$C$8+BI68*[1]Figure!$D$8+CD68*[1]Figure!$E$8,0)</f>
        <v>6.5361233304248384E-5</v>
      </c>
      <c r="FK68" s="12">
        <f>IFERROR(AO68*[1]Figure!$C$8+BJ68*[1]Figure!$D$8+CE68*[1]Figure!$E$8,0)</f>
        <v>1.602445362445647E-2</v>
      </c>
      <c r="FL68" s="12">
        <f>IFERROR(AP68*[1]Figure!$C$8+BK68*[1]Figure!$D$8+CF68*[1]Figure!$E$8,0)</f>
        <v>1.6479649534439289E-3</v>
      </c>
      <c r="FM68" s="12">
        <f>IFERROR(AQ68*[1]Figure!$C$8+BL68*[1]Figure!$D$8+CG68*[1]Figure!$E$8,0)</f>
        <v>1.2863781453732951E-5</v>
      </c>
      <c r="FN68" s="12">
        <f>IFERROR(AR68*[1]Figure!$C$8+BM68*[1]Figure!$D$8+CH68*[1]Figure!$E$8,0)</f>
        <v>4.4676904648719491E-2</v>
      </c>
      <c r="FO68" s="12">
        <f>IFERROR(AS68*[1]Figure!$C$8+BN68*[1]Figure!$D$8+CI68*[1]Figure!$E$8,0)</f>
        <v>1.9505728162346747E-3</v>
      </c>
      <c r="FP68" s="12">
        <f>IFERROR(AT68*[1]Figure!$C$8+BO68*[1]Figure!$D$8+CJ68*[1]Figure!$E$8,0)</f>
        <v>3.6910128460395736E-2</v>
      </c>
      <c r="FQ68" s="12">
        <f>IFERROR(AU68*[1]Figure!$C$8+BP68*[1]Figure!$D$8+CK68*[1]Figure!$E$8,0)</f>
        <v>2.9200667751332595E-3</v>
      </c>
      <c r="FR68" s="12">
        <f>IFERROR(AV68*[1]Figure!$C$8+BQ68*[1]Figure!$D$8+CL68*[1]Figure!$E$8,0)</f>
        <v>6.9079031062583478E-4</v>
      </c>
      <c r="FS68" s="12">
        <f>IFERROR(AW68*[1]Figure!$C$8+BR68*[1]Figure!$D$8+CM68*[1]Figure!$E$8,0)</f>
        <v>2.1867986360260706E-3</v>
      </c>
      <c r="FT68" s="12">
        <f>IFERROR(AX68*[1]Figure!$C$8+BS68*[1]Figure!$D$8+CN68*[1]Figure!$E$8,0)</f>
        <v>2.3103022433561967E-6</v>
      </c>
      <c r="FU68" s="12">
        <f>IFERROR(AY68*[1]Figure!$C$8+BT68*[1]Figure!$D$8+CO68*[1]Figure!$E$8,0)</f>
        <v>1.1452853710612867E-4</v>
      </c>
      <c r="FV68" s="12">
        <f>IFERROR(AZ68*[1]Figure!$C$8+BU68*[1]Figure!$D$8+CP68*[1]Figure!$E$8,0)</f>
        <v>8.7366953126295625E-5</v>
      </c>
      <c r="FW68" s="12">
        <f>IFERROR(BA68*[1]Figure!$C$8+BV68*[1]Figure!$D$8+CQ68*[1]Figure!$E$8,0)</f>
        <v>9.0790440176323427E-5</v>
      </c>
      <c r="FX68" s="12">
        <f>IFERROR(BB68*[1]Figure!$C$8+BW68*[1]Figure!$D$8+CR68*[1]Figure!$E$8,0)</f>
        <v>1.4360921671078518E-8</v>
      </c>
      <c r="FY68" s="12">
        <f>IFERROR(BC68*[1]Figure!$C$8+BX68*[1]Figure!$D$8+CS68*[1]Figure!$E$8,0)</f>
        <v>1.3989611209620244E-4</v>
      </c>
      <c r="FZ68" s="12">
        <f>IFERROR(BD68*[1]Figure!$C$8+BY68*[1]Figure!$D$8+CT68*[1]Figure!$E$8,0)</f>
        <v>0.1522008899544213</v>
      </c>
      <c r="GA68" s="12">
        <f>IFERROR(BE68*[1]Figure!$C$8+BZ68*[1]Figure!$D$8+CU68*[1]Figure!$E$8,0)</f>
        <v>1.848467690961545E-3</v>
      </c>
      <c r="GC68" s="12">
        <f>IFERROR(CW68*[1]Figure!$F$8+DR68*[1]Figure!$G$8+EM68*[1]Figure!$H$8,0)</f>
        <v>5.9211898321521975E-2</v>
      </c>
      <c r="GD68" s="12">
        <f>IFERROR(CX68*[1]Figure!$F$8+DS68*[1]Figure!$G$8+EN68*[1]Figure!$H$8,0)</f>
        <v>1.1249883964090077</v>
      </c>
      <c r="GE68" s="12">
        <f>IFERROR(CY68*[1]Figure!$F$8+DT68*[1]Figure!$G$8+EO68*[1]Figure!$H$8,0)</f>
        <v>8.8398013246921128E-5</v>
      </c>
      <c r="GF68" s="12">
        <f>IFERROR(CZ68*[1]Figure!$F$8+DU68*[1]Figure!$G$8+EP68*[1]Figure!$H$8,0)</f>
        <v>2.1672324589953905E-2</v>
      </c>
      <c r="GG68" s="12">
        <f>IFERROR(DA68*[1]Figure!$F$8+DV68*[1]Figure!$G$8+EQ68*[1]Figure!$H$8,0)</f>
        <v>2.228795578365095E-3</v>
      </c>
      <c r="GH68" s="12">
        <f>IFERROR(DB68*[1]Figure!$F$8+DW68*[1]Figure!$G$8+ER68*[1]Figure!$H$8,0)</f>
        <v>1.7397663199826304E-5</v>
      </c>
      <c r="GI68" s="12">
        <f>IFERROR(DC68*[1]Figure!$F$8+DX68*[1]Figure!$G$8+ES68*[1]Figure!$H$8,0)</f>
        <v>6.0423425466670865E-2</v>
      </c>
      <c r="GJ68" s="12">
        <f>IFERROR(DD68*[1]Figure!$F$8+DY68*[1]Figure!$G$8+ET68*[1]Figure!$H$8,0)</f>
        <v>2.6380585697636997E-3</v>
      </c>
      <c r="GK68" s="12">
        <f>IFERROR(DE68*[1]Figure!$F$8+DZ68*[1]Figure!$G$8+EU68*[1]Figure!$H$8,0)</f>
        <v>4.9919223668864685E-2</v>
      </c>
      <c r="GL68" s="12">
        <f>IFERROR(DF68*[1]Figure!$F$8+EA68*[1]Figure!$G$8+EV68*[1]Figure!$H$8,0)</f>
        <v>3.949253837799694E-3</v>
      </c>
      <c r="GM68" s="12">
        <f>IFERROR(DG68*[1]Figure!$F$8+EB68*[1]Figure!$G$8+EW68*[1]Figure!$H$8,0)</f>
        <v>9.3426160955837104E-4</v>
      </c>
      <c r="GN68" s="12">
        <f>IFERROR(DH68*[1]Figure!$F$8+EC68*[1]Figure!$G$8+EX68*[1]Figure!$H$8,0)</f>
        <v>2.9575429505124843E-3</v>
      </c>
      <c r="GO68" s="12">
        <f>IFERROR(DI68*[1]Figure!$F$8+ED68*[1]Figure!$G$8+EY68*[1]Figure!$H$8,0)</f>
        <v>3.124575807221163E-6</v>
      </c>
      <c r="GP68" s="12">
        <f>IFERROR(DJ68*[1]Figure!$F$8+EE68*[1]Figure!$G$8+EZ68*[1]Figure!$H$8,0)</f>
        <v>1.5489449369983059E-4</v>
      </c>
      <c r="GQ68" s="12">
        <f>IFERROR(DK68*[1]Figure!$F$8+EF68*[1]Figure!$G$8+FA68*[1]Figure!$H$8,0)</f>
        <v>1.1815972082184425E-4</v>
      </c>
      <c r="GR68" s="12">
        <f>IFERROR(DL68*[1]Figure!$F$8+EG68*[1]Figure!$G$8+FB68*[1]Figure!$H$8,0)</f>
        <v>1.2278982705301523E-4</v>
      </c>
      <c r="GS68" s="12">
        <f>IFERROR(DM68*[1]Figure!$F$8+EH68*[1]Figure!$G$8+FC68*[1]Figure!$H$8,0)</f>
        <v>1.9422475371735089E-8</v>
      </c>
      <c r="GT68" s="12">
        <f>IFERROR(DN68*[1]Figure!$F$8+EI68*[1]Figure!$G$8+FD68*[1]Figure!$H$8,0)</f>
        <v>1.8920295326601584E-4</v>
      </c>
      <c r="GU68" s="12">
        <f>IFERROR(DO68*[1]Figure!$F$8+EJ68*[1]Figure!$G$8+FE68*[1]Figure!$H$8,0)</f>
        <v>0.20584459022913834</v>
      </c>
      <c r="GV68" s="12">
        <f>IFERROR(DP68*[1]Figure!$F$8+EK68*[1]Figure!$G$8+FF68*[1]Figure!$H$8,0)</f>
        <v>2.4999661599332695E-3</v>
      </c>
      <c r="GX68" s="12">
        <f>IFERROR(FH68*[1]Figure!$F$10+GC68*[1]Figure!$F$11,0)</f>
        <v>4.4686449812577203E-2</v>
      </c>
      <c r="GY68" s="12">
        <f>IFERROR(FI68*[1]Figure!$F$10+GD68*[1]Figure!$F$11,0)</f>
        <v>0.8490141160968383</v>
      </c>
      <c r="GZ68" s="12">
        <f>IFERROR(FJ68*[1]Figure!$F$10+GE68*[1]Figure!$F$11,0)</f>
        <v>6.6712831279963939E-5</v>
      </c>
      <c r="HA68" s="12">
        <f>IFERROR(FK68*[1]Figure!$F$10+GF68*[1]Figure!$F$11,0)</f>
        <v>1.6355821592682302E-2</v>
      </c>
      <c r="HB68" s="12">
        <f>IFERROR(FL68*[1]Figure!$F$10+GG68*[1]Figure!$F$11,0)</f>
        <v>1.6820430450361851E-3</v>
      </c>
      <c r="HC68" s="12">
        <f>IFERROR(FM68*[1]Figure!$F$10+GH68*[1]Figure!$F$11,0)</f>
        <v>1.3129790219081365E-5</v>
      </c>
      <c r="HD68" s="12">
        <f>IFERROR(FN68*[1]Figure!$F$10+GI68*[1]Figure!$F$11,0)</f>
        <v>4.5600773597203999E-2</v>
      </c>
      <c r="HE68" s="12">
        <f>IFERROR(FO68*[1]Figure!$F$10+GJ68*[1]Figure!$F$11,0)</f>
        <v>1.9909085035623069E-3</v>
      </c>
      <c r="HF68" s="12">
        <f>IFERROR(FP68*[1]Figure!$F$10+GK68*[1]Figure!$F$11,0)</f>
        <v>3.7673389072052976E-2</v>
      </c>
      <c r="HG68" s="12">
        <f>IFERROR(FQ68*[1]Figure!$F$10+GL68*[1]Figure!$F$11,0)</f>
        <v>2.9804505246848129E-3</v>
      </c>
      <c r="HH68" s="12">
        <f>IFERROR(FR68*[1]Figure!$F$10+GM68*[1]Figure!$F$11,0)</f>
        <v>7.0507508981810748E-4</v>
      </c>
      <c r="HI68" s="12">
        <f>IFERROR(FS68*[1]Figure!$F$10+GN68*[1]Figure!$F$11,0)</f>
        <v>2.2320192118985014E-3</v>
      </c>
      <c r="HJ68" s="12">
        <f>IFERROR(FT68*[1]Figure!$F$10+GO68*[1]Figure!$F$11,0)</f>
        <v>2.358076737158602E-6</v>
      </c>
      <c r="HK68" s="12">
        <f>IFERROR(FU68*[1]Figure!$F$10+GP68*[1]Figure!$F$11,0)</f>
        <v>1.1689686051572146E-4</v>
      </c>
      <c r="HL68" s="12">
        <f>IFERROR(FV68*[1]Figure!$F$10+GQ68*[1]Figure!$F$11,0)</f>
        <v>8.9173605036308809E-5</v>
      </c>
      <c r="HM68" s="12">
        <f>IFERROR(FW68*[1]Figure!$F$10+GR68*[1]Figure!$F$11,0)</f>
        <v>9.266788601008599E-5</v>
      </c>
      <c r="HN68" s="12">
        <f>IFERROR(FX68*[1]Figure!$F$10+GS68*[1]Figure!$F$11,0)</f>
        <v>1.4657889639379964E-8</v>
      </c>
      <c r="HO68" s="12">
        <f>IFERROR(FY68*[1]Figure!$F$10+GT68*[1]Figure!$F$11,0)</f>
        <v>1.4278900888472454E-4</v>
      </c>
      <c r="HP68" s="12">
        <f>IFERROR(FZ68*[1]Figure!$F$10+GU68*[1]Figure!$F$11,0)</f>
        <v>0.15534823593253233</v>
      </c>
      <c r="HQ68" s="12">
        <f>IFERROR(GA68*[1]Figure!$F$10+GV68*[1]Figure!$F$11,0)</f>
        <v>1.8866919572884911E-3</v>
      </c>
    </row>
    <row r="69" spans="1:225" x14ac:dyDescent="0.2">
      <c r="A69" s="1"/>
      <c r="B69" s="4"/>
      <c r="C69" s="1" t="s">
        <v>93</v>
      </c>
      <c r="D69" s="1" t="s">
        <v>88</v>
      </c>
      <c r="E69" s="2">
        <v>0.19</v>
      </c>
      <c r="F69" s="7"/>
      <c r="G69" s="1">
        <f>'[1]LIB Maf LCI'!AI$52*LCIA_TAU!$E69</f>
        <v>1.9021485554996789</v>
      </c>
      <c r="H69" s="1">
        <f>'[1]LIB Maf LCI'!AJ$52*LCIA_TAU!$E69</f>
        <v>1.9433380239179474</v>
      </c>
      <c r="I69" s="1">
        <f>'[1]LIB Maf LCI'!AK$52*LCIA_TAU!$E69</f>
        <v>1.9055974987578619</v>
      </c>
      <c r="J69" s="1">
        <f>'[1]LIB Maf LCI'!AL$52*LCIA_TAU!$E69</f>
        <v>4.9349184671122321</v>
      </c>
      <c r="K69" s="1">
        <f>'[1]LIB Maf LCI'!AM$52*LCIA_TAU!$E69</f>
        <v>1.9537157000057757</v>
      </c>
      <c r="L69" s="1">
        <f>'[1]LIB Maf LCI'!AN$52*LCIA_TAU!$E69</f>
        <v>2.0152543558883216</v>
      </c>
      <c r="M69" s="1" t="s">
        <v>55</v>
      </c>
      <c r="N69" s="1" t="str">
        <f>'[1]Unit factor_selected'!D$35</f>
        <v>N-methyl-2-pyrrolidone production | N-methyl-2-pyrrolidone | Cutoff</v>
      </c>
      <c r="O69" s="1">
        <f t="shared" si="57"/>
        <v>1</v>
      </c>
      <c r="P69" s="1" t="str">
        <f t="shared" si="57"/>
        <v>kg</v>
      </c>
      <c r="Q69" s="1">
        <f t="shared" si="57"/>
        <v>6.5249145682511198</v>
      </c>
      <c r="R69" s="1">
        <f t="shared" si="58"/>
        <v>125.52805059343601</v>
      </c>
      <c r="S69" s="1">
        <f t="shared" si="58"/>
        <v>9.6413188851317902E-3</v>
      </c>
      <c r="T69" s="1">
        <f t="shared" si="58"/>
        <v>2.4212476478356901</v>
      </c>
      <c r="U69" s="1">
        <f t="shared" si="58"/>
        <v>0.247072691771415</v>
      </c>
      <c r="V69" s="1">
        <f t="shared" si="58"/>
        <v>1.93457422708115E-3</v>
      </c>
      <c r="W69" s="1">
        <f t="shared" si="58"/>
        <v>6.6537766197454298</v>
      </c>
      <c r="X69" s="1">
        <f t="shared" si="58"/>
        <v>0.289686446248276</v>
      </c>
      <c r="Y69" s="1">
        <f t="shared" si="58"/>
        <v>5.49542315260266</v>
      </c>
      <c r="Z69" s="1">
        <f t="shared" si="58"/>
        <v>0.444687695599774</v>
      </c>
      <c r="AA69" s="1">
        <f t="shared" si="58"/>
        <v>0.105728690784631</v>
      </c>
      <c r="AB69" s="1">
        <f t="shared" si="58"/>
        <v>0.32789808865119502</v>
      </c>
      <c r="AC69" s="1">
        <f t="shared" si="58"/>
        <v>3.4931216758135299E-4</v>
      </c>
      <c r="AD69" s="1">
        <f t="shared" si="58"/>
        <v>1.7329078975008901E-2</v>
      </c>
      <c r="AE69" s="1">
        <f t="shared" si="58"/>
        <v>1.26956469125344E-2</v>
      </c>
      <c r="AF69" s="1">
        <f t="shared" si="58"/>
        <v>1.32198034191467E-2</v>
      </c>
      <c r="AG69" s="1">
        <f t="shared" si="58"/>
        <v>2.16897975389247E-6</v>
      </c>
      <c r="AH69" s="1">
        <f t="shared" si="58"/>
        <v>2.08684333793181E-2</v>
      </c>
      <c r="AI69" s="1">
        <f t="shared" si="58"/>
        <v>22.957965709501</v>
      </c>
      <c r="AJ69" s="1">
        <f t="shared" si="58"/>
        <v>0.27902139585897401</v>
      </c>
      <c r="AK69" s="1"/>
      <c r="AL69" s="1">
        <f>IFERROR($G69/1000*Q69,0)</f>
        <v>1.2411356820757677E-2</v>
      </c>
      <c r="AM69" s="1">
        <f>IFERROR($G69/1000*R69,0)</f>
        <v>0.23877300011099489</v>
      </c>
      <c r="AN69" s="1">
        <f t="shared" si="47"/>
        <v>1.8339220790465207E-5</v>
      </c>
      <c r="AO69" s="1">
        <f t="shared" si="47"/>
        <v>4.6055727158376527E-3</v>
      </c>
      <c r="AP69" s="1">
        <f t="shared" si="47"/>
        <v>4.6996896375641443E-4</v>
      </c>
      <c r="AQ69" s="1">
        <f t="shared" si="47"/>
        <v>3.6798475715493172E-6</v>
      </c>
      <c r="AR69" s="1">
        <f t="shared" si="47"/>
        <v>1.2656471585866304E-2</v>
      </c>
      <c r="AS69" s="1">
        <f t="shared" si="47"/>
        <v>5.5102665527899353E-4</v>
      </c>
      <c r="AT69" s="1">
        <f t="shared" si="47"/>
        <v>1.0453111211582641E-2</v>
      </c>
      <c r="AU69" s="1">
        <f t="shared" si="47"/>
        <v>8.4586205783359096E-4</v>
      </c>
      <c r="AV69" s="1">
        <f t="shared" si="47"/>
        <v>2.0111167645085805E-4</v>
      </c>
      <c r="AW69" s="1">
        <f t="shared" si="47"/>
        <v>6.2371087567897625E-4</v>
      </c>
      <c r="AX69" s="1">
        <f t="shared" si="47"/>
        <v>6.6444363498333234E-7</v>
      </c>
      <c r="AY69" s="1">
        <f t="shared" si="47"/>
        <v>3.2962482540453037E-5</v>
      </c>
      <c r="AZ69" s="1">
        <f>IFERROR($G69/1000*AE69,0)</f>
        <v>2.4149006435811267E-5</v>
      </c>
      <c r="BA69" s="1">
        <f>IFERROR($G69/1000*AF69,0)</f>
        <v>2.514602997771961E-5</v>
      </c>
      <c r="BB69" s="1">
        <f>IFERROR($G69/1000*AG69,0)</f>
        <v>4.1257217057746105E-9</v>
      </c>
      <c r="BC69" s="1">
        <f>IFERROR($G69/1000*AH69,0)</f>
        <v>3.9694860408011206E-5</v>
      </c>
      <c r="BD69" s="1">
        <f>IFERROR($G69/1000*AI69,0)</f>
        <v>4.3669461311538482E-2</v>
      </c>
      <c r="BE69" s="1">
        <f>IFERROR($G69/1000*AJ69,0)</f>
        <v>5.3074014508665149E-4</v>
      </c>
      <c r="BF69" s="1"/>
      <c r="BG69" s="1">
        <f>IFERROR($H69/1000*Q69,0)</f>
        <v>1.2680114583298558E-2</v>
      </c>
      <c r="BH69" s="1">
        <f>IFERROR($H69/1000*R69,0)</f>
        <v>0.24394343378652006</v>
      </c>
      <c r="BI69" s="1">
        <f t="shared" si="48"/>
        <v>1.8736341590194801E-5</v>
      </c>
      <c r="BJ69" s="1">
        <f t="shared" si="48"/>
        <v>4.7053026193609885E-3</v>
      </c>
      <c r="BK69" s="1">
        <f t="shared" si="48"/>
        <v>4.8014575659114972E-4</v>
      </c>
      <c r="BL69" s="1">
        <f t="shared" si="48"/>
        <v>3.7595316555784726E-6</v>
      </c>
      <c r="BM69" s="1">
        <f t="shared" si="48"/>
        <v>1.2930537107807524E-2</v>
      </c>
      <c r="BN69" s="1">
        <f t="shared" si="48"/>
        <v>5.6295868600793743E-4</v>
      </c>
      <c r="BO69" s="1">
        <f t="shared" si="48"/>
        <v>1.0679464769971791E-2</v>
      </c>
      <c r="BP69" s="1">
        <f t="shared" si="48"/>
        <v>8.6417850762749056E-4</v>
      </c>
      <c r="BQ69" s="1">
        <f t="shared" si="48"/>
        <v>2.054665850208365E-4</v>
      </c>
      <c r="BR69" s="1">
        <f t="shared" si="48"/>
        <v>6.3721682364588524E-4</v>
      </c>
      <c r="BS69" s="1">
        <f t="shared" si="48"/>
        <v>6.7883161747804145E-7</v>
      </c>
      <c r="BT69" s="1">
        <f t="shared" si="48"/>
        <v>3.3676258091611851E-5</v>
      </c>
      <c r="BU69" s="1">
        <f>IFERROR($H69/1000*AE69,0)</f>
        <v>2.4671933383364591E-5</v>
      </c>
      <c r="BV69" s="1">
        <f>IFERROR($H69/1000*AF69,0)</f>
        <v>2.5690546653148274E-5</v>
      </c>
      <c r="BW69" s="1">
        <f>IFERROR($H69/1000*AG69,0)</f>
        <v>4.2150608288474288E-9</v>
      </c>
      <c r="BX69" s="1">
        <f>IFERROR($H69/1000*AH69,0)</f>
        <v>4.0554420085627368E-5</v>
      </c>
      <c r="BY69" s="1">
        <f>IFERROR($H69/1000*AI69,0)</f>
        <v>4.4615087715077668E-2</v>
      </c>
      <c r="BZ69" s="1">
        <f>IFERROR($H69/1000*AJ69,0)</f>
        <v>5.4223288805940587E-4</v>
      </c>
      <c r="CA69" s="1"/>
      <c r="CB69" s="1">
        <f>IFERROR($I69/1000*Q69,0)</f>
        <v>1.2433860880868067E-2</v>
      </c>
      <c r="CC69" s="1">
        <f>IFERROR($I69/1000*R69,0)</f>
        <v>0.23920593923480199</v>
      </c>
      <c r="CD69" s="1">
        <f t="shared" si="49"/>
        <v>1.8372473152234077E-5</v>
      </c>
      <c r="CE69" s="1">
        <f t="shared" si="49"/>
        <v>4.6139234615890472E-3</v>
      </c>
      <c r="CF69" s="1">
        <f t="shared" si="49"/>
        <v>4.7082110345098054E-4</v>
      </c>
      <c r="CG69" s="1">
        <f t="shared" si="49"/>
        <v>3.6865198082872632E-6</v>
      </c>
      <c r="CH69" s="1">
        <f t="shared" si="49"/>
        <v>1.2679420083880432E-2</v>
      </c>
      <c r="CI69" s="1">
        <f t="shared" si="49"/>
        <v>5.5202576739476854E-4</v>
      </c>
      <c r="CJ69" s="1">
        <f t="shared" si="49"/>
        <v>1.0472064614215673E-2</v>
      </c>
      <c r="CK69" s="1">
        <f t="shared" si="49"/>
        <v>8.4739576046332678E-4</v>
      </c>
      <c r="CL69" s="1">
        <f t="shared" si="49"/>
        <v>2.0147632870613622E-4</v>
      </c>
      <c r="CM69" s="1">
        <f t="shared" si="49"/>
        <v>6.2484177758120082E-4</v>
      </c>
      <c r="CN69" s="1">
        <f t="shared" si="49"/>
        <v>6.6564839282871334E-7</v>
      </c>
      <c r="CO69" s="1">
        <f t="shared" si="49"/>
        <v>3.3022249550554412E-5</v>
      </c>
      <c r="CP69" s="1">
        <f>IFERROR($I69/1000*AE69,0)</f>
        <v>2.4192793001638525E-5</v>
      </c>
      <c r="CQ69" s="1">
        <f>IFERROR($I69/1000*AF69,0)</f>
        <v>2.5191624329596583E-5</v>
      </c>
      <c r="CR69" s="1">
        <f>IFERROR($I69/1000*AG69,0)</f>
        <v>4.1332023938739332E-9</v>
      </c>
      <c r="CS69" s="1">
        <f>IFERROR($I69/1000*AH69,0)</f>
        <v>3.9766834450623642E-5</v>
      </c>
      <c r="CT69" s="1">
        <f>IFERROR($I69/1000*AI69,0)</f>
        <v>4.3748642032593862E-2</v>
      </c>
      <c r="CU69" s="1">
        <f>IFERROR($I69/1000*AJ69,0)</f>
        <v>5.3170247404878807E-4</v>
      </c>
      <c r="CW69" s="12">
        <f>IFERROR($J69/1000*Q69,0)</f>
        <v>3.2199921399192089E-2</v>
      </c>
      <c r="CX69" s="12">
        <f>IFERROR($J69/1000*R69,0)</f>
        <v>0.61947069501414598</v>
      </c>
      <c r="CY69" s="12">
        <f t="shared" si="50"/>
        <v>4.7579122613554794E-5</v>
      </c>
      <c r="CZ69" s="12">
        <f t="shared" si="50"/>
        <v>1.1948659730756402E-2</v>
      </c>
      <c r="DA69" s="12">
        <f t="shared" si="50"/>
        <v>1.2192835893418844E-3</v>
      </c>
      <c r="DB69" s="12">
        <f t="shared" si="50"/>
        <v>9.54696607922214E-6</v>
      </c>
      <c r="DC69" s="12">
        <f t="shared" si="50"/>
        <v>3.2835845116821326E-2</v>
      </c>
      <c r="DD69" s="12">
        <f t="shared" si="50"/>
        <v>1.4295789932627324E-3</v>
      </c>
      <c r="DE69" s="12">
        <f t="shared" si="50"/>
        <v>2.711946520037499E-2</v>
      </c>
      <c r="DF69" s="12">
        <f t="shared" si="50"/>
        <v>2.1944975211129077E-3</v>
      </c>
      <c r="DG69" s="12">
        <f t="shared" si="50"/>
        <v>5.2176246865667439E-4</v>
      </c>
      <c r="DH69" s="12">
        <f t="shared" si="50"/>
        <v>1.6181503330155863E-3</v>
      </c>
      <c r="DI69" s="12">
        <f t="shared" si="50"/>
        <v>1.7238270665842218E-6</v>
      </c>
      <c r="DJ69" s="12">
        <f t="shared" si="50"/>
        <v>8.5517591851817746E-5</v>
      </c>
      <c r="DK69" s="12">
        <f>IFERROR($J69/1000*AE69,0)</f>
        <v>6.2651982400602403E-5</v>
      </c>
      <c r="DL69" s="12">
        <f>IFERROR($J69/1000*AF69,0)</f>
        <v>6.5238652024740489E-5</v>
      </c>
      <c r="DM69" s="12">
        <f>IFERROR($J69/1000*AG69,0)</f>
        <v>1.0703738242276495E-8</v>
      </c>
      <c r="DN69" s="12">
        <f>IFERROR($J69/1000*AH69,0)</f>
        <v>1.0298401726329823E-4</v>
      </c>
      <c r="DO69" s="12">
        <f>IFERROR($J69/1000*AI69,0)</f>
        <v>0.11329568894714587</v>
      </c>
      <c r="DP69" s="12">
        <f>IFERROR($J69/1000*AJ69,0)</f>
        <v>1.3769478391438834E-3</v>
      </c>
      <c r="DR69" s="12">
        <f>IFERROR($K69/1000*Q69,0)</f>
        <v>1.2747828033188619E-2</v>
      </c>
      <c r="DS69" s="12">
        <f>IFERROR($K69/1000*R69,0)</f>
        <v>0.24524612323551523</v>
      </c>
      <c r="DT69" s="12">
        <f t="shared" si="51"/>
        <v>1.8836396074644159E-5</v>
      </c>
      <c r="DU69" s="12">
        <f t="shared" si="51"/>
        <v>4.7304295431786431E-3</v>
      </c>
      <c r="DV69" s="12">
        <f t="shared" si="51"/>
        <v>4.8270979695650128E-4</v>
      </c>
      <c r="DW69" s="12">
        <f t="shared" si="51"/>
        <v>3.7796080402749809E-6</v>
      </c>
      <c r="DX69" s="12">
        <f t="shared" si="51"/>
        <v>1.2999587846328006E-2</v>
      </c>
      <c r="DY69" s="12">
        <f t="shared" si="51"/>
        <v>5.6596495811413595E-4</v>
      </c>
      <c r="DZ69" s="12">
        <f t="shared" si="51"/>
        <v>1.0736494491415052E-2</v>
      </c>
      <c r="EA69" s="12">
        <f t="shared" si="51"/>
        <v>8.687933324926677E-4</v>
      </c>
      <c r="EB69" s="12">
        <f t="shared" si="51"/>
        <v>2.0656380312698955E-4</v>
      </c>
      <c r="EC69" s="12">
        <f t="shared" si="51"/>
        <v>6.4061964379972527E-4</v>
      </c>
      <c r="ED69" s="12">
        <f t="shared" si="51"/>
        <v>6.8245666600673779E-7</v>
      </c>
      <c r="EE69" s="12">
        <f t="shared" si="51"/>
        <v>3.3856093660114884E-5</v>
      </c>
      <c r="EF69" s="12">
        <f>IFERROR($K69/1000*AE69,0)</f>
        <v>2.480368469474831E-5</v>
      </c>
      <c r="EG69" s="12">
        <f>IFERROR($K69/1000*AF69,0)</f>
        <v>2.582773749097694E-5</v>
      </c>
      <c r="EH69" s="12">
        <f>IFERROR($K69/1000*AG69,0)</f>
        <v>4.2375697981743816E-9</v>
      </c>
      <c r="EI69" s="12">
        <f>IFERROR($K69/1000*AH69,0)</f>
        <v>4.0770985927698353E-5</v>
      </c>
      <c r="EJ69" s="12">
        <f>IFERROR($K69/1000*AI69,0)</f>
        <v>4.4853338046846339E-2</v>
      </c>
      <c r="EK69" s="12">
        <f>IFERROR($K69/1000*AJ69,0)</f>
        <v>5.45128481727204E-4</v>
      </c>
      <c r="EM69" s="12">
        <f>IFERROR($L69/1000*Q69,0)</f>
        <v>1.3149362505467237E-2</v>
      </c>
      <c r="EN69" s="12">
        <f>IFERROR($L69/1000*R69,0)</f>
        <v>0.25297095074459153</v>
      </c>
      <c r="EO69" s="12">
        <f t="shared" si="52"/>
        <v>1.9429709879770177E-5</v>
      </c>
      <c r="EP69" s="12">
        <f t="shared" si="52"/>
        <v>4.8794298689852278E-3</v>
      </c>
      <c r="EQ69" s="12">
        <f t="shared" si="52"/>
        <v>4.9791431831339671E-4</v>
      </c>
      <c r="ER69" s="12">
        <f t="shared" si="52"/>
        <v>3.8986591379145702E-6</v>
      </c>
      <c r="ES69" s="12">
        <f t="shared" si="52"/>
        <v>1.3409052316049851E-2</v>
      </c>
      <c r="ET69" s="12">
        <f t="shared" si="52"/>
        <v>5.8379187264364632E-4</v>
      </c>
      <c r="EU69" s="12">
        <f t="shared" si="52"/>
        <v>1.1074675445732042E-2</v>
      </c>
      <c r="EV69" s="12">
        <f t="shared" si="52"/>
        <v>8.9615881556738455E-4</v>
      </c>
      <c r="EW69" s="12">
        <f t="shared" si="52"/>
        <v>2.1307020464609707E-4</v>
      </c>
      <c r="EX69" s="12">
        <f t="shared" si="52"/>
        <v>6.6079805144177574E-4</v>
      </c>
      <c r="EY69" s="12">
        <f t="shared" si="52"/>
        <v>7.03952867283113E-7</v>
      </c>
      <c r="EZ69" s="12">
        <f t="shared" si="52"/>
        <v>3.4922501887919417E-5</v>
      </c>
      <c r="FA69" s="12">
        <f>IFERROR($L69/1000*AE69,0)</f>
        <v>2.5584957741305071E-5</v>
      </c>
      <c r="FB69" s="12">
        <f>IFERROR($L69/1000*AF69,0)</f>
        <v>2.6641266424422716E-5</v>
      </c>
      <c r="FC69" s="12">
        <f>IFERROR($L69/1000*AG69,0)</f>
        <v>4.3710458968653797E-9</v>
      </c>
      <c r="FD69" s="12">
        <f>IFERROR($L69/1000*AH69,0)</f>
        <v>4.2055201268236049E-5</v>
      </c>
      <c r="FE69" s="12">
        <f>IFERROR($L69/1000*AI69,0)</f>
        <v>4.6266140398406611E-2</v>
      </c>
      <c r="FF69" s="12">
        <f>IFERROR($L69/1000*AJ69,0)</f>
        <v>5.6229908339083703E-4</v>
      </c>
      <c r="FH69" s="12">
        <f>IFERROR(AL69*[1]Figure!$C$8+BG69*[1]Figure!$D$8+CB69*[1]Figure!$E$8,0)</f>
        <v>1.2627437693341041E-2</v>
      </c>
      <c r="FI69" s="12">
        <f>IFERROR(AM69*[1]Figure!$C$8+BH69*[1]Figure!$D$8+CC69*[1]Figure!$E$8,0)</f>
        <v>0.24293002169682518</v>
      </c>
      <c r="FJ69" s="12">
        <f>IFERROR(AN69*[1]Figure!$C$8+BI69*[1]Figure!$D$8+CD69*[1]Figure!$E$8,0)</f>
        <v>1.8658505368946997E-5</v>
      </c>
      <c r="FK69" s="12">
        <f>IFERROR(AO69*[1]Figure!$C$8+BJ69*[1]Figure!$D$8+CE69*[1]Figure!$E$8,0)</f>
        <v>4.6857554215286156E-3</v>
      </c>
      <c r="FL69" s="12">
        <f>IFERROR(AP69*[1]Figure!$C$8+BK69*[1]Figure!$D$8+CF69*[1]Figure!$E$8,0)</f>
        <v>4.7815109124192375E-4</v>
      </c>
      <c r="FM69" s="12">
        <f>IFERROR(AQ69*[1]Figure!$C$8+BL69*[1]Figure!$D$8+CG69*[1]Figure!$E$8,0)</f>
        <v>3.7439134658522099E-6</v>
      </c>
      <c r="FN69" s="12">
        <f>IFERROR(AR69*[1]Figure!$C$8+BM69*[1]Figure!$D$8+CH69*[1]Figure!$E$8,0)</f>
        <v>1.2876819889729959E-2</v>
      </c>
      <c r="FO69" s="12">
        <f>IFERROR(AS69*[1]Figure!$C$8+BN69*[1]Figure!$D$8+CI69*[1]Figure!$E$8,0)</f>
        <v>5.6061999162480239E-4</v>
      </c>
      <c r="FP69" s="12">
        <f>IFERROR(AT69*[1]Figure!$C$8+BO69*[1]Figure!$D$8+CJ69*[1]Figure!$E$8,0)</f>
        <v>1.0635099162169323E-2</v>
      </c>
      <c r="FQ69" s="12">
        <f>IFERROR(AU69*[1]Figure!$C$8+BP69*[1]Figure!$D$8+CK69*[1]Figure!$E$8,0)</f>
        <v>8.6058845835381098E-4</v>
      </c>
      <c r="FR69" s="12">
        <f>IFERROR(AV69*[1]Figure!$C$8+BQ69*[1]Figure!$D$8+CL69*[1]Figure!$E$8,0)</f>
        <v>2.0461301697001264E-4</v>
      </c>
      <c r="FS69" s="12">
        <f>IFERROR(AW69*[1]Figure!$C$8+BR69*[1]Figure!$D$8+CM69*[1]Figure!$E$8,0)</f>
        <v>6.3456963932607762E-4</v>
      </c>
      <c r="FT69" s="12">
        <f>IFERROR(AX69*[1]Figure!$C$8+BS69*[1]Figure!$D$8+CN69*[1]Figure!$E$8,0)</f>
        <v>6.7601155318140867E-7</v>
      </c>
      <c r="FU69" s="12">
        <f>IFERROR(AY69*[1]Figure!$C$8+BT69*[1]Figure!$D$8+CO69*[1]Figure!$E$8,0)</f>
        <v>3.3536357104911829E-5</v>
      </c>
      <c r="FV69" s="12">
        <f>IFERROR(AZ69*[1]Figure!$C$8+BU69*[1]Figure!$D$8+CP69*[1]Figure!$E$8,0)</f>
        <v>2.4569438984647845E-5</v>
      </c>
      <c r="FW69" s="12">
        <f>IFERROR(BA69*[1]Figure!$C$8+BV69*[1]Figure!$D$8+CQ69*[1]Figure!$E$8,0)</f>
        <v>2.5583820638165822E-5</v>
      </c>
      <c r="FX69" s="12">
        <f>IFERROR(BB69*[1]Figure!$C$8+BW69*[1]Figure!$D$8+CR69*[1]Figure!$E$8,0)</f>
        <v>4.1975502382303783E-9</v>
      </c>
      <c r="FY69" s="12">
        <f>IFERROR(BC69*[1]Figure!$C$8+BX69*[1]Figure!$D$8+CS69*[1]Figure!$E$8,0)</f>
        <v>4.0385945210253986E-5</v>
      </c>
      <c r="FZ69" s="12">
        <f>IFERROR(BD69*[1]Figure!$C$8+BY69*[1]Figure!$D$8+CT69*[1]Figure!$E$8,0)</f>
        <v>4.4429743643415447E-2</v>
      </c>
      <c r="GA69" s="12">
        <f>IFERROR(BE69*[1]Figure!$C$8+BZ69*[1]Figure!$D$8+CU69*[1]Figure!$E$8,0)</f>
        <v>5.3998029467880091E-4</v>
      </c>
      <c r="GC69" s="12">
        <f>IFERROR(CW69*[1]Figure!$F$8+DR69*[1]Figure!$G$8+EM69*[1]Figure!$H$8,0)</f>
        <v>1.7078019309927531E-2</v>
      </c>
      <c r="GD69" s="12">
        <f>IFERROR(CX69*[1]Figure!$F$8+DS69*[1]Figure!$G$8+EN69*[1]Figure!$H$8,0)</f>
        <v>0.32855150049065812</v>
      </c>
      <c r="GE69" s="12">
        <f>IFERROR(CY69*[1]Figure!$F$8+DT69*[1]Figure!$G$8+EO69*[1]Figure!$H$8,0)</f>
        <v>2.5234756466333668E-5</v>
      </c>
      <c r="GF69" s="12">
        <f>IFERROR(CZ69*[1]Figure!$F$8+DU69*[1]Figure!$G$8+EP69*[1]Figure!$H$8,0)</f>
        <v>6.3372652088129417E-3</v>
      </c>
      <c r="GG69" s="12">
        <f>IFERROR(DA69*[1]Figure!$F$8+DV69*[1]Figure!$G$8+EQ69*[1]Figure!$H$8,0)</f>
        <v>6.4667700349047778E-4</v>
      </c>
      <c r="GH69" s="12">
        <f>IFERROR(DB69*[1]Figure!$F$8+DW69*[1]Figure!$G$8+ER69*[1]Figure!$H$8,0)</f>
        <v>5.0634679827594142E-6</v>
      </c>
      <c r="GI69" s="12">
        <f>IFERROR(DC69*[1]Figure!$F$8+DX69*[1]Figure!$G$8+ES69*[1]Figure!$H$8,0)</f>
        <v>1.7415297075133056E-2</v>
      </c>
      <c r="GJ69" s="12">
        <f>IFERROR(DD69*[1]Figure!$F$8+DY69*[1]Figure!$G$8+ET69*[1]Figure!$H$8,0)</f>
        <v>7.582123368978245E-4</v>
      </c>
      <c r="GK69" s="12">
        <f>IFERROR(DE69*[1]Figure!$F$8+DZ69*[1]Figure!$G$8+EU69*[1]Figure!$H$8,0)</f>
        <v>1.4383474562721521E-2</v>
      </c>
      <c r="GL69" s="12">
        <f>IFERROR(DF69*[1]Figure!$F$8+EA69*[1]Figure!$G$8+EV69*[1]Figure!$H$8,0)</f>
        <v>1.1639056684807521E-3</v>
      </c>
      <c r="GM69" s="12">
        <f>IFERROR(DG69*[1]Figure!$F$8+EB69*[1]Figure!$G$8+EW69*[1]Figure!$H$8,0)</f>
        <v>2.7672954242483701E-4</v>
      </c>
      <c r="GN69" s="12">
        <f>IFERROR(DH69*[1]Figure!$F$8+EC69*[1]Figure!$G$8+EX69*[1]Figure!$H$8,0)</f>
        <v>8.582257792188032E-4</v>
      </c>
      <c r="GO69" s="12">
        <f>IFERROR(DI69*[1]Figure!$F$8+ED69*[1]Figure!$G$8+EY69*[1]Figure!$H$8,0)</f>
        <v>9.1427403083163188E-7</v>
      </c>
      <c r="GP69" s="12">
        <f>IFERROR(DJ69*[1]Figure!$F$8+EE69*[1]Figure!$G$8+EZ69*[1]Figure!$H$8,0)</f>
        <v>4.5356355590994974E-5</v>
      </c>
      <c r="GQ69" s="12">
        <f>IFERROR(DK69*[1]Figure!$F$8+EF69*[1]Figure!$G$8+FA69*[1]Figure!$H$8,0)</f>
        <v>3.3229017921440451E-5</v>
      </c>
      <c r="GR69" s="12">
        <f>IFERROR(DL69*[1]Figure!$F$8+EG69*[1]Figure!$G$8+FB69*[1]Figure!$H$8,0)</f>
        <v>3.4600921698526733E-5</v>
      </c>
      <c r="GS69" s="12">
        <f>IFERROR(DM69*[1]Figure!$F$8+EH69*[1]Figure!$G$8+FC69*[1]Figure!$H$8,0)</f>
        <v>5.6769905157158009E-9</v>
      </c>
      <c r="GT69" s="12">
        <f>IFERROR(DN69*[1]Figure!$F$8+EI69*[1]Figure!$G$8+FD69*[1]Figure!$H$8,0)</f>
        <v>5.4620103373315864E-5</v>
      </c>
      <c r="GU69" s="12">
        <f>IFERROR(DO69*[1]Figure!$F$8+EJ69*[1]Figure!$G$8+FE69*[1]Figure!$H$8,0)</f>
        <v>6.0089151758595506E-2</v>
      </c>
      <c r="GV69" s="12">
        <f>IFERROR(DP69*[1]Figure!$F$8+EK69*[1]Figure!$G$8+FF69*[1]Figure!$H$8,0)</f>
        <v>7.3029811141875161E-4</v>
      </c>
      <c r="GX69" s="12">
        <f>IFERROR(FH69*[1]Figure!$F$10+GC69*[1]Figure!$F$11,0)</f>
        <v>1.2888559131263555E-2</v>
      </c>
      <c r="GY69" s="12">
        <f>IFERROR(FI69*[1]Figure!$F$10+GD69*[1]Figure!$F$11,0)</f>
        <v>0.24795354571812947</v>
      </c>
      <c r="GZ69" s="12">
        <f>IFERROR(FJ69*[1]Figure!$F$10+GE69*[1]Figure!$F$11,0)</f>
        <v>1.9044342612396128E-5</v>
      </c>
      <c r="HA69" s="12">
        <f>IFERROR(FK69*[1]Figure!$F$10+GF69*[1]Figure!$F$11,0)</f>
        <v>4.7826516583691263E-3</v>
      </c>
      <c r="HB69" s="12">
        <f>IFERROR(FL69*[1]Figure!$F$10+GG69*[1]Figure!$F$11,0)</f>
        <v>4.880387266847936E-4</v>
      </c>
      <c r="HC69" s="12">
        <f>IFERROR(FM69*[1]Figure!$F$10+GH69*[1]Figure!$F$11,0)</f>
        <v>3.8213334532956105E-6</v>
      </c>
      <c r="HD69" s="12">
        <f>IFERROR(FN69*[1]Figure!$F$10+GI69*[1]Figure!$F$11,0)</f>
        <v>1.3143098275506405E-2</v>
      </c>
      <c r="HE69" s="12">
        <f>IFERROR(FO69*[1]Figure!$F$10+GJ69*[1]Figure!$F$11,0)</f>
        <v>5.7221299266715735E-4</v>
      </c>
      <c r="HF69" s="12">
        <f>IFERROR(FP69*[1]Figure!$F$10+GK69*[1]Figure!$F$11,0)</f>
        <v>1.0855021243997421E-2</v>
      </c>
      <c r="HG69" s="12">
        <f>IFERROR(FQ69*[1]Figure!$F$10+GL69*[1]Figure!$F$11,0)</f>
        <v>8.7838447534175214E-4</v>
      </c>
      <c r="HH69" s="12">
        <f>IFERROR(FR69*[1]Figure!$F$10+GM69*[1]Figure!$F$11,0)</f>
        <v>2.0884418773532541E-4</v>
      </c>
      <c r="HI69" s="12">
        <f>IFERROR(FS69*[1]Figure!$F$10+GN69*[1]Figure!$F$11,0)</f>
        <v>6.4769183724990313E-4</v>
      </c>
      <c r="HJ69" s="12">
        <f>IFERROR(FT69*[1]Figure!$F$10+GO69*[1]Figure!$F$11,0)</f>
        <v>6.8999072402396582E-7</v>
      </c>
      <c r="HK69" s="12">
        <f>IFERROR(FU69*[1]Figure!$F$10+GP69*[1]Figure!$F$11,0)</f>
        <v>3.4229851858367266E-5</v>
      </c>
      <c r="HL69" s="12">
        <f>IFERROR(FV69*[1]Figure!$F$10+GQ69*[1]Figure!$F$11,0)</f>
        <v>2.5077507794205614E-5</v>
      </c>
      <c r="HM69" s="12">
        <f>IFERROR(FW69*[1]Figure!$F$10+GR69*[1]Figure!$F$11,0)</f>
        <v>2.6112865737799331E-5</v>
      </c>
      <c r="HN69" s="12">
        <f>IFERROR(FX69*[1]Figure!$F$10+GS69*[1]Figure!$F$11,0)</f>
        <v>4.2843509321301946E-9</v>
      </c>
      <c r="HO69" s="12">
        <f>IFERROR(FY69*[1]Figure!$F$10+GT69*[1]Figure!$F$11,0)</f>
        <v>4.1221081865944827E-5</v>
      </c>
      <c r="HP69" s="12">
        <f>IFERROR(FZ69*[1]Figure!$F$10+GU69*[1]Figure!$F$11,0)</f>
        <v>4.5348501575819683E-2</v>
      </c>
      <c r="HQ69" s="12">
        <f>IFERROR(GA69*[1]Figure!$F$10+GV69*[1]Figure!$F$11,0)</f>
        <v>5.5114648962828819E-4</v>
      </c>
    </row>
    <row r="70" spans="1:225" x14ac:dyDescent="0.2">
      <c r="A70" s="1"/>
      <c r="B70" s="4"/>
      <c r="C70" s="1" t="s">
        <v>93</v>
      </c>
      <c r="D70" s="1" t="s">
        <v>89</v>
      </c>
      <c r="E70" s="2">
        <v>0.06</v>
      </c>
      <c r="F70" s="7"/>
      <c r="G70" s="1">
        <f>'[1]LIB Maf LCI'!AI$52*LCIA_TAU!$E70</f>
        <v>0.60067849121042483</v>
      </c>
      <c r="H70" s="1">
        <f>'[1]LIB Maf LCI'!AJ$52*LCIA_TAU!$E70</f>
        <v>0.61368569176356225</v>
      </c>
      <c r="I70" s="1">
        <f>'[1]LIB Maf LCI'!AK$52*LCIA_TAU!$E70</f>
        <v>0.60176763118669319</v>
      </c>
      <c r="J70" s="1">
        <f>'[1]LIB Maf LCI'!AL$52*LCIA_TAU!$E70</f>
        <v>1.5583953054038628</v>
      </c>
      <c r="K70" s="1">
        <f>'[1]LIB Maf LCI'!AM$52*LCIA_TAU!$E70</f>
        <v>0.61696285263340278</v>
      </c>
      <c r="L70" s="1">
        <f>'[1]LIB Maf LCI'!AN$52*LCIA_TAU!$E70</f>
        <v>0.63639611238578575</v>
      </c>
      <c r="M70" s="1" t="s">
        <v>55</v>
      </c>
      <c r="N70" s="1" t="str">
        <f>'[1]Unit factor_selected'!D$35</f>
        <v>N-methyl-2-pyrrolidone production | N-methyl-2-pyrrolidone | Cutoff</v>
      </c>
      <c r="O70" s="1">
        <f t="shared" si="57"/>
        <v>1</v>
      </c>
      <c r="P70" s="1" t="str">
        <f t="shared" si="57"/>
        <v>kg</v>
      </c>
      <c r="Q70" s="1">
        <f t="shared" si="57"/>
        <v>6.5299301383998101</v>
      </c>
      <c r="R70" s="1">
        <f t="shared" si="58"/>
        <v>126.981862146084</v>
      </c>
      <c r="S70" s="1">
        <f t="shared" si="58"/>
        <v>9.6358630931821197E-3</v>
      </c>
      <c r="T70" s="1">
        <f t="shared" si="58"/>
        <v>2.4263166109841201</v>
      </c>
      <c r="U70" s="1">
        <f t="shared" si="58"/>
        <v>0.25024499859556398</v>
      </c>
      <c r="V70" s="1">
        <f t="shared" si="58"/>
        <v>2.05136004317754E-3</v>
      </c>
      <c r="W70" s="1">
        <f t="shared" si="58"/>
        <v>6.6563453686005802</v>
      </c>
      <c r="X70" s="1">
        <f t="shared" si="58"/>
        <v>0.29610148758001598</v>
      </c>
      <c r="Y70" s="1">
        <f t="shared" si="58"/>
        <v>5.6492214274468298</v>
      </c>
      <c r="Z70" s="1">
        <f t="shared" si="58"/>
        <v>0.51964436460525498</v>
      </c>
      <c r="AA70" s="1">
        <f t="shared" si="58"/>
        <v>0.104873639413473</v>
      </c>
      <c r="AB70" s="1">
        <f t="shared" si="58"/>
        <v>0.332326539373061</v>
      </c>
      <c r="AC70" s="1">
        <f t="shared" si="58"/>
        <v>3.5764330188313702E-4</v>
      </c>
      <c r="AD70" s="1">
        <f t="shared" si="58"/>
        <v>1.73577292498804E-2</v>
      </c>
      <c r="AE70" s="1">
        <f t="shared" si="58"/>
        <v>1.27927057343559E-2</v>
      </c>
      <c r="AF70" s="1">
        <f t="shared" si="58"/>
        <v>1.3315026462956301E-2</v>
      </c>
      <c r="AG70" s="1">
        <f t="shared" si="58"/>
        <v>2.1817192901968298E-6</v>
      </c>
      <c r="AH70" s="1">
        <f t="shared" si="58"/>
        <v>2.0459080532613E-2</v>
      </c>
      <c r="AI70" s="1">
        <f t="shared" si="58"/>
        <v>22.997410236227299</v>
      </c>
      <c r="AJ70" s="1">
        <f t="shared" si="58"/>
        <v>0.28064977897999799</v>
      </c>
      <c r="AK70" s="1"/>
      <c r="AL70" s="1">
        <f>IFERROR($G70/1000*Q70,0)</f>
        <v>3.9223885832434784E-3</v>
      </c>
      <c r="AM70" s="1">
        <f>IFERROR($G70/1000*R70,0)</f>
        <v>7.6275273364999896E-2</v>
      </c>
      <c r="AN70" s="1">
        <f t="shared" si="47"/>
        <v>5.7880557043228533E-6</v>
      </c>
      <c r="AO70" s="1">
        <f t="shared" si="47"/>
        <v>1.4574362010847327E-3</v>
      </c>
      <c r="AP70" s="1">
        <f t="shared" si="47"/>
        <v>1.5031678818933826E-4</v>
      </c>
      <c r="AQ70" s="1">
        <f t="shared" si="47"/>
        <v>1.2322078556652369E-6</v>
      </c>
      <c r="AR70" s="1">
        <f t="shared" si="47"/>
        <v>3.9983234929864961E-3</v>
      </c>
      <c r="AS70" s="1">
        <f t="shared" si="47"/>
        <v>1.7786179480472634E-4</v>
      </c>
      <c r="AT70" s="1">
        <f t="shared" si="47"/>
        <v>3.3933658035523646E-3</v>
      </c>
      <c r="AU70" s="1">
        <f t="shared" si="47"/>
        <v>3.121391928970845E-4</v>
      </c>
      <c r="AV70" s="1">
        <f t="shared" si="47"/>
        <v>6.2995339490631112E-5</v>
      </c>
      <c r="AW70" s="1">
        <f t="shared" si="47"/>
        <v>1.9962140425979215E-4</v>
      </c>
      <c r="AX70" s="1">
        <f t="shared" si="47"/>
        <v>2.1482863896667726E-7</v>
      </c>
      <c r="AY70" s="1">
        <f t="shared" si="47"/>
        <v>1.0426414616657218E-5</v>
      </c>
      <c r="AZ70" s="1">
        <f>IFERROR($G70/1000*AE70,0)</f>
        <v>7.6843031790118534E-6</v>
      </c>
      <c r="BA70" s="1">
        <f>IFERROR($G70/1000*AF70,0)</f>
        <v>7.9980500061954705E-6</v>
      </c>
      <c r="BB70" s="1">
        <f>IFERROR($G70/1000*AG70,0)</f>
        <v>1.3105118514801109E-9</v>
      </c>
      <c r="BC70" s="1">
        <f>IFERROR($G70/1000*AH70,0)</f>
        <v>1.2289329625882552E-5</v>
      </c>
      <c r="BD70" s="1">
        <f>IFERROR($G70/1000*AI70,0)</f>
        <v>1.3814049682444195E-2</v>
      </c>
      <c r="BE70" s="1">
        <f>IFERROR($G70/1000*AJ70,0)</f>
        <v>1.6858028579624441E-4</v>
      </c>
      <c r="BF70" s="1"/>
      <c r="BG70" s="1">
        <f>IFERROR($H70/1000*Q70,0)</f>
        <v>4.0073246941516212E-3</v>
      </c>
      <c r="BH70" s="1">
        <f>IFERROR($H70/1000*R70,0)</f>
        <v>7.7926951912544853E-2</v>
      </c>
      <c r="BI70" s="1">
        <f t="shared" si="48"/>
        <v>5.9133913080784473E-6</v>
      </c>
      <c r="BJ70" s="1">
        <f t="shared" si="48"/>
        <v>1.4889957878492116E-3</v>
      </c>
      <c r="BK70" s="1">
        <f t="shared" si="48"/>
        <v>1.5357177507349033E-4</v>
      </c>
      <c r="BL70" s="1">
        <f t="shared" si="48"/>
        <v>1.2588903071535396E-6</v>
      </c>
      <c r="BM70" s="1">
        <f t="shared" si="48"/>
        <v>4.0849039121468303E-3</v>
      </c>
      <c r="BN70" s="1">
        <f t="shared" si="48"/>
        <v>1.8171324623776194E-4</v>
      </c>
      <c r="BO70" s="1">
        <f t="shared" si="48"/>
        <v>3.466846359628246E-3</v>
      </c>
      <c r="BP70" s="1">
        <f t="shared" si="48"/>
        <v>3.1889831136381263E-4</v>
      </c>
      <c r="BQ70" s="1">
        <f t="shared" si="48"/>
        <v>6.4359451951219557E-5</v>
      </c>
      <c r="BR70" s="1">
        <f t="shared" si="48"/>
        <v>2.0394404220654765E-4</v>
      </c>
      <c r="BS70" s="1">
        <f t="shared" si="48"/>
        <v>2.1948057712075747E-7</v>
      </c>
      <c r="BT70" s="1">
        <f t="shared" si="48"/>
        <v>1.0652190082157472E-5</v>
      </c>
      <c r="BU70" s="1">
        <f>IFERROR($H70/1000*AE70,0)</f>
        <v>7.8507004681158898E-6</v>
      </c>
      <c r="BV70" s="1">
        <f>IFERROR($H70/1000*AF70,0)</f>
        <v>8.1712412257694741E-6</v>
      </c>
      <c r="BW70" s="1">
        <f>IFERROR($H70/1000*AG70,0)</f>
        <v>1.3388899118383495E-9</v>
      </c>
      <c r="BX70" s="1">
        <f>IFERROR($H70/1000*AH70,0)</f>
        <v>1.2555444989503037E-5</v>
      </c>
      <c r="BY70" s="1">
        <f>IFERROR($H70/1000*AI70,0)</f>
        <v>1.4113181609589577E-2</v>
      </c>
      <c r="BZ70" s="1">
        <f>IFERROR($H70/1000*AJ70,0)</f>
        <v>1.7223075375663092E-4</v>
      </c>
      <c r="CA70" s="1"/>
      <c r="CB70" s="1">
        <f>IFERROR($I70/1000*Q70,0)</f>
        <v>3.9295005911994495E-3</v>
      </c>
      <c r="CC70" s="1">
        <f>IFERROR($I70/1000*R70,0)</f>
        <v>7.6413574387324198E-2</v>
      </c>
      <c r="CD70" s="1">
        <f t="shared" si="49"/>
        <v>5.7985505080234868E-6</v>
      </c>
      <c r="CE70" s="1">
        <f t="shared" si="49"/>
        <v>1.4600787995008393E-3</v>
      </c>
      <c r="CF70" s="1">
        <f t="shared" si="49"/>
        <v>1.505893400211699E-4</v>
      </c>
      <c r="CG70" s="1">
        <f t="shared" si="49"/>
        <v>1.2344420738939808E-6</v>
      </c>
      <c r="CH70" s="1">
        <f t="shared" si="49"/>
        <v>4.005573184823287E-3</v>
      </c>
      <c r="CI70" s="1">
        <f t="shared" si="49"/>
        <v>1.7818429077188228E-4</v>
      </c>
      <c r="CJ70" s="1">
        <f t="shared" si="49"/>
        <v>3.3995185964437883E-3</v>
      </c>
      <c r="CK70" s="1">
        <f t="shared" si="49"/>
        <v>3.127051583480186E-4</v>
      </c>
      <c r="CL70" s="1">
        <f t="shared" si="49"/>
        <v>6.3109561563773071E-5</v>
      </c>
      <c r="CM70" s="1">
        <f t="shared" si="49"/>
        <v>1.9998335437899825E-4</v>
      </c>
      <c r="CN70" s="1">
        <f t="shared" si="49"/>
        <v>2.1521816258400277E-7</v>
      </c>
      <c r="CO70" s="1">
        <f t="shared" si="49"/>
        <v>1.0445319613480505E-5</v>
      </c>
      <c r="CP70" s="1">
        <f>IFERROR($I70/1000*AE70,0)</f>
        <v>7.6982362262317772E-6</v>
      </c>
      <c r="CQ70" s="1">
        <f>IFERROR($I70/1000*AF70,0)</f>
        <v>8.0125519338013467E-6</v>
      </c>
      <c r="CR70" s="1">
        <f>IFERROR($I70/1000*AG70,0)</f>
        <v>1.3128880491760599E-9</v>
      </c>
      <c r="CS70" s="1">
        <f>IFERROR($I70/1000*AH70,0)</f>
        <v>1.2311612428368314E-5</v>
      </c>
      <c r="CT70" s="1">
        <f>IFERROR($I70/1000*AI70,0)</f>
        <v>1.3839097081283112E-2</v>
      </c>
      <c r="CU70" s="1">
        <f>IFERROR($I70/1000*AJ70,0)</f>
        <v>1.688859526898624E-4</v>
      </c>
      <c r="CW70" s="12">
        <f>IFERROR($J70/1000*Q70,0)</f>
        <v>1.017621247229746E-2</v>
      </c>
      <c r="CX70" s="12">
        <f>IFERROR($J70/1000*R70,0)</f>
        <v>0.19788793783989778</v>
      </c>
      <c r="CY70" s="12">
        <f t="shared" si="50"/>
        <v>1.5016483807929359E-5</v>
      </c>
      <c r="CZ70" s="12">
        <f t="shared" si="50"/>
        <v>3.781160415981063E-3</v>
      </c>
      <c r="DA70" s="12">
        <f t="shared" si="50"/>
        <v>3.8998063101212314E-4</v>
      </c>
      <c r="DB70" s="12">
        <f t="shared" si="50"/>
        <v>3.1968298609809437E-6</v>
      </c>
      <c r="DC70" s="12">
        <f t="shared" si="50"/>
        <v>1.0373217373573889E-2</v>
      </c>
      <c r="DD70" s="12">
        <f t="shared" si="50"/>
        <v>4.6144316816779709E-4</v>
      </c>
      <c r="DE70" s="12">
        <f t="shared" si="50"/>
        <v>8.8037201517200472E-3</v>
      </c>
      <c r="DF70" s="12">
        <f t="shared" si="50"/>
        <v>8.0981133828040251E-4</v>
      </c>
      <c r="DG70" s="12">
        <f t="shared" si="50"/>
        <v>1.6343458732257383E-4</v>
      </c>
      <c r="DH70" s="12">
        <f t="shared" si="50"/>
        <v>5.1789611882009027E-4</v>
      </c>
      <c r="DI70" s="12">
        <f t="shared" si="50"/>
        <v>5.573496426638172E-7</v>
      </c>
      <c r="DJ70" s="12">
        <f t="shared" si="50"/>
        <v>2.7050203775484927E-5</v>
      </c>
      <c r="DK70" s="12">
        <f>IFERROR($J70/1000*AE70,0)</f>
        <v>1.993609255983331E-5</v>
      </c>
      <c r="DL70" s="12">
        <f>IFERROR($J70/1000*AF70,0)</f>
        <v>2.07500747311993E-5</v>
      </c>
      <c r="DM70" s="12">
        <f>IFERROR($J70/1000*AG70,0)</f>
        <v>3.3999810995517872E-9</v>
      </c>
      <c r="DN70" s="12">
        <f>IFERROR($J70/1000*AH70,0)</f>
        <v>3.1883335054903662E-5</v>
      </c>
      <c r="DO70" s="12">
        <f>IFERROR($J70/1000*AI70,0)</f>
        <v>3.5839056148583362E-2</v>
      </c>
      <c r="DP70" s="12">
        <f>IFERROR($J70/1000*AJ70,0)</f>
        <v>4.3736329802506054E-4</v>
      </c>
      <c r="DR70" s="12">
        <f>IFERROR($K70/1000*Q70,0)</f>
        <v>4.0287243256839772E-3</v>
      </c>
      <c r="DS70" s="12">
        <f>IFERROR($K70/1000*R70,0)</f>
        <v>7.834309190234949E-2</v>
      </c>
      <c r="DT70" s="12">
        <f t="shared" si="51"/>
        <v>5.9449695815545647E-6</v>
      </c>
      <c r="DU70" s="12">
        <f t="shared" si="51"/>
        <v>1.4969472177045729E-3</v>
      </c>
      <c r="DV70" s="12">
        <f t="shared" si="51"/>
        <v>1.5439186819076102E-4</v>
      </c>
      <c r="DW70" s="12">
        <f t="shared" si="51"/>
        <v>1.2656129440169955E-6</v>
      </c>
      <c r="DX70" s="12">
        <f t="shared" si="51"/>
        <v>4.1067178267249526E-3</v>
      </c>
      <c r="DY70" s="12">
        <f t="shared" si="51"/>
        <v>1.8268361844636075E-4</v>
      </c>
      <c r="DZ70" s="12">
        <f t="shared" si="51"/>
        <v>3.4853597670353397E-3</v>
      </c>
      <c r="EA70" s="12">
        <f t="shared" si="51"/>
        <v>3.2060126954173014E-4</v>
      </c>
      <c r="EB70" s="12">
        <f t="shared" si="51"/>
        <v>6.4703139738583166E-5</v>
      </c>
      <c r="EC70" s="12">
        <f t="shared" si="51"/>
        <v>2.0503312973739056E-4</v>
      </c>
      <c r="ED70" s="12">
        <f t="shared" si="51"/>
        <v>2.2065263175504945E-7</v>
      </c>
      <c r="EE70" s="12">
        <f t="shared" si="51"/>
        <v>1.0709074153244467E-5</v>
      </c>
      <c r="EF70" s="12">
        <f>IFERROR($K70/1000*AE70,0)</f>
        <v>7.8926242227679053E-6</v>
      </c>
      <c r="EG70" s="12">
        <f>IFERROR($K70/1000*AF70,0)</f>
        <v>8.2148767094747671E-6</v>
      </c>
      <c r="EH70" s="12">
        <f>IFERROR($K70/1000*AG70,0)</f>
        <v>1.3460397569251587E-9</v>
      </c>
      <c r="EI70" s="12">
        <f>IFERROR($K70/1000*AH70,0)</f>
        <v>1.2622492687657433E-5</v>
      </c>
      <c r="EJ70" s="12">
        <f>IFERROR($K70/1000*AI70,0)</f>
        <v>1.4188547822523411E-2</v>
      </c>
      <c r="EK70" s="12">
        <f>IFERROR($K70/1000*AJ70,0)</f>
        <v>1.7315048823043355E-4</v>
      </c>
      <c r="EM70" s="12">
        <f>IFERROR($L70/1000*Q70,0)</f>
        <v>4.1556221542284151E-3</v>
      </c>
      <c r="EN70" s="12">
        <f>IFERROR($L70/1000*R70,0)</f>
        <v>8.081076341327563E-2</v>
      </c>
      <c r="EO70" s="12">
        <f t="shared" si="52"/>
        <v>6.1322258119827743E-6</v>
      </c>
      <c r="EP70" s="12">
        <f t="shared" si="52"/>
        <v>1.5440984586473491E-3</v>
      </c>
      <c r="EQ70" s="12">
        <f t="shared" si="52"/>
        <v>1.5925494425020334E-4</v>
      </c>
      <c r="ER70" s="12">
        <f t="shared" si="52"/>
        <v>1.3054775565817242E-6</v>
      </c>
      <c r="ES70" s="12">
        <f t="shared" si="52"/>
        <v>4.2360723152745396E-3</v>
      </c>
      <c r="ET70" s="12">
        <f t="shared" si="52"/>
        <v>1.884378355675702E-4</v>
      </c>
      <c r="EU70" s="12">
        <f t="shared" si="52"/>
        <v>3.5951425544336417E-3</v>
      </c>
      <c r="EV70" s="12">
        <f t="shared" si="52"/>
        <v>3.3069965345796612E-4</v>
      </c>
      <c r="EW70" s="12">
        <f t="shared" si="52"/>
        <v>6.6741176414482933E-5</v>
      </c>
      <c r="EX70" s="12">
        <f t="shared" si="52"/>
        <v>2.114913176996378E-4</v>
      </c>
      <c r="EY70" s="12">
        <f t="shared" si="52"/>
        <v>2.2760280693924438E-7</v>
      </c>
      <c r="EZ70" s="12">
        <f t="shared" si="52"/>
        <v>1.1046391414468929E-5</v>
      </c>
      <c r="FA70" s="12">
        <f>IFERROR($L70/1000*AE70,0)</f>
        <v>8.1412281962394438E-6</v>
      </c>
      <c r="FB70" s="12">
        <f>IFERROR($L70/1000*AF70,0)</f>
        <v>8.4736310773392507E-6</v>
      </c>
      <c r="FC70" s="12">
        <f>IFERROR($L70/1000*AG70,0)</f>
        <v>1.3884376745983386E-9</v>
      </c>
      <c r="FD70" s="12">
        <f>IFERROR($L70/1000*AH70,0)</f>
        <v>1.3020079313942625E-5</v>
      </c>
      <c r="FE70" s="12">
        <f>IFERROR($L70/1000*AI70,0)</f>
        <v>1.4635462469276128E-2</v>
      </c>
      <c r="FF70" s="12">
        <f>IFERROR($L70/1000*AJ70,0)</f>
        <v>1.7860442828480076E-4</v>
      </c>
      <c r="FH70" s="12">
        <f>IFERROR(AL70*[1]Figure!$C$8+BG70*[1]Figure!$D$8+CB70*[1]Figure!$E$8,0)</f>
        <v>3.9906770999559105E-3</v>
      </c>
      <c r="FI70" s="12">
        <f>IFERROR(AM70*[1]Figure!$C$8+BH70*[1]Figure!$D$8+CC70*[1]Figure!$E$8,0)</f>
        <v>7.7603220652574342E-2</v>
      </c>
      <c r="FJ70" s="12">
        <f>IFERROR(AN70*[1]Figure!$C$8+BI70*[1]Figure!$D$8+CD70*[1]Figure!$E$8,0)</f>
        <v>5.8888253578920297E-6</v>
      </c>
      <c r="FK70" s="12">
        <f>IFERROR(AO70*[1]Figure!$C$8+BJ70*[1]Figure!$D$8+CE70*[1]Figure!$E$8,0)</f>
        <v>1.4828100655713509E-3</v>
      </c>
      <c r="FL70" s="12">
        <f>IFERROR(AP70*[1]Figure!$C$8+BK70*[1]Figure!$D$8+CF70*[1]Figure!$E$8,0)</f>
        <v>1.5293379318121456E-4</v>
      </c>
      <c r="FM70" s="12">
        <f>IFERROR(AQ70*[1]Figure!$C$8+BL70*[1]Figure!$D$8+CG70*[1]Figure!$E$8,0)</f>
        <v>1.2536605100769534E-6</v>
      </c>
      <c r="FN70" s="12">
        <f>IFERROR(AR70*[1]Figure!$C$8+BM70*[1]Figure!$D$8+CH70*[1]Figure!$E$8,0)</f>
        <v>4.0679340312791438E-3</v>
      </c>
      <c r="FO70" s="12">
        <f>IFERROR(AS70*[1]Figure!$C$8+BN70*[1]Figure!$D$8+CI70*[1]Figure!$E$8,0)</f>
        <v>1.8095835647607972E-4</v>
      </c>
      <c r="FP70" s="12">
        <f>IFERROR(AT70*[1]Figure!$C$8+BO70*[1]Figure!$D$8+CJ70*[1]Figure!$E$8,0)</f>
        <v>3.452444069886615E-3</v>
      </c>
      <c r="FQ70" s="12">
        <f>IFERROR(AU70*[1]Figure!$C$8+BP70*[1]Figure!$D$8+CK70*[1]Figure!$E$8,0)</f>
        <v>3.175735148767623E-4</v>
      </c>
      <c r="FR70" s="12">
        <f>IFERROR(AV70*[1]Figure!$C$8+BQ70*[1]Figure!$D$8+CL70*[1]Figure!$E$8,0)</f>
        <v>6.409208403858052E-5</v>
      </c>
      <c r="FS70" s="12">
        <f>IFERROR(AW70*[1]Figure!$C$8+BR70*[1]Figure!$D$8+CM70*[1]Figure!$E$8,0)</f>
        <v>2.0309679924212243E-4</v>
      </c>
      <c r="FT70" s="12">
        <f>IFERROR(AX70*[1]Figure!$C$8+BS70*[1]Figure!$D$8+CN70*[1]Figure!$E$8,0)</f>
        <v>2.1856879086418606E-7</v>
      </c>
      <c r="FU70" s="12">
        <f>IFERROR(AY70*[1]Figure!$C$8+BT70*[1]Figure!$D$8+CO70*[1]Figure!$E$8,0)</f>
        <v>1.0607937781353862E-5</v>
      </c>
      <c r="FV70" s="12">
        <f>IFERROR(AZ70*[1]Figure!$C$8+BU70*[1]Figure!$D$8+CP70*[1]Figure!$E$8,0)</f>
        <v>7.8180863713006251E-6</v>
      </c>
      <c r="FW70" s="12">
        <f>IFERROR(BA70*[1]Figure!$C$8+BV70*[1]Figure!$D$8+CQ70*[1]Figure!$E$8,0)</f>
        <v>8.1372955092667914E-6</v>
      </c>
      <c r="FX70" s="12">
        <f>IFERROR(BB70*[1]Figure!$C$8+BW70*[1]Figure!$D$8+CR70*[1]Figure!$E$8,0)</f>
        <v>1.3333277730983706E-9</v>
      </c>
      <c r="FY70" s="12">
        <f>IFERROR(BC70*[1]Figure!$C$8+BX70*[1]Figure!$D$8+CS70*[1]Figure!$E$8,0)</f>
        <v>1.2503286013356969E-5</v>
      </c>
      <c r="FZ70" s="12">
        <f>IFERROR(BD70*[1]Figure!$C$8+BY70*[1]Figure!$D$8+CT70*[1]Figure!$E$8,0)</f>
        <v>1.4054551341722914E-2</v>
      </c>
      <c r="GA70" s="12">
        <f>IFERROR(BE70*[1]Figure!$C$8+BZ70*[1]Figure!$D$8+CU70*[1]Figure!$E$8,0)</f>
        <v>1.7151525703116064E-4</v>
      </c>
      <c r="GC70" s="12">
        <f>IFERROR(CW70*[1]Figure!$F$8+DR70*[1]Figure!$G$8+EM70*[1]Figure!$H$8,0)</f>
        <v>5.3972042648582951E-3</v>
      </c>
      <c r="GD70" s="12">
        <f>IFERROR(CX70*[1]Figure!$F$8+DS70*[1]Figure!$G$8+EN70*[1]Figure!$H$8,0)</f>
        <v>0.10495472898006228</v>
      </c>
      <c r="GE70" s="12">
        <f>IFERROR(CY70*[1]Figure!$F$8+DT70*[1]Figure!$G$8+EO70*[1]Figure!$H$8,0)</f>
        <v>7.9643610696970891E-6</v>
      </c>
      <c r="GF70" s="12">
        <f>IFERROR(CZ70*[1]Figure!$F$8+DU70*[1]Figure!$G$8+EP70*[1]Figure!$H$8,0)</f>
        <v>2.0054313113844562E-3</v>
      </c>
      <c r="GG70" s="12">
        <f>IFERROR(DA70*[1]Figure!$F$8+DV70*[1]Figure!$G$8+EQ70*[1]Figure!$H$8,0)</f>
        <v>2.0683580758957591E-4</v>
      </c>
      <c r="GH70" s="12">
        <f>IFERROR(DB70*[1]Figure!$F$8+DW70*[1]Figure!$G$8+ER70*[1]Figure!$H$8,0)</f>
        <v>1.6955172473730116E-6</v>
      </c>
      <c r="GI70" s="12">
        <f>IFERROR(DC70*[1]Figure!$F$8+DX70*[1]Figure!$G$8+ES70*[1]Figure!$H$8,0)</f>
        <v>5.5016906537049956E-3</v>
      </c>
      <c r="GJ70" s="12">
        <f>IFERROR(DD70*[1]Figure!$F$8+DY70*[1]Figure!$G$8+ET70*[1]Figure!$H$8,0)</f>
        <v>2.4473771965795863E-4</v>
      </c>
      <c r="GK70" s="12">
        <f>IFERROR(DE70*[1]Figure!$F$8+DZ70*[1]Figure!$G$8+EU70*[1]Figure!$H$8,0)</f>
        <v>4.6692692471617487E-3</v>
      </c>
      <c r="GL70" s="12">
        <f>IFERROR(DF70*[1]Figure!$F$8+EA70*[1]Figure!$G$8+EV70*[1]Figure!$H$8,0)</f>
        <v>4.295033363931743E-4</v>
      </c>
      <c r="GM70" s="12">
        <f>IFERROR(DG70*[1]Figure!$F$8+EB70*[1]Figure!$G$8+EW70*[1]Figure!$H$8,0)</f>
        <v>8.6681548181511542E-5</v>
      </c>
      <c r="GN70" s="12">
        <f>IFERROR(DH70*[1]Figure!$F$8+EC70*[1]Figure!$G$8+EX70*[1]Figure!$H$8,0)</f>
        <v>2.7467892881154492E-4</v>
      </c>
      <c r="GO70" s="12">
        <f>IFERROR(DI70*[1]Figure!$F$8+ED70*[1]Figure!$G$8+EY70*[1]Figure!$H$8,0)</f>
        <v>2.9560407436375611E-7</v>
      </c>
      <c r="GP70" s="12">
        <f>IFERROR(DJ70*[1]Figure!$F$8+EE70*[1]Figure!$G$8+EZ70*[1]Figure!$H$8,0)</f>
        <v>1.4346740064613857E-5</v>
      </c>
      <c r="GQ70" s="12">
        <f>IFERROR(DK70*[1]Figure!$F$8+EF70*[1]Figure!$G$8+FA70*[1]Figure!$H$8,0)</f>
        <v>1.0573596422191217E-5</v>
      </c>
      <c r="GR70" s="12">
        <f>IFERROR(DL70*[1]Figure!$F$8+EG70*[1]Figure!$G$8+FB70*[1]Figure!$H$8,0)</f>
        <v>1.1005311862368468E-5</v>
      </c>
      <c r="GS70" s="12">
        <f>IFERROR(DM70*[1]Figure!$F$8+EH70*[1]Figure!$G$8+FC70*[1]Figure!$H$8,0)</f>
        <v>1.8032634971894974E-9</v>
      </c>
      <c r="GT70" s="12">
        <f>IFERROR(DN70*[1]Figure!$F$8+EI70*[1]Figure!$G$8+FD70*[1]Figure!$H$8,0)</f>
        <v>1.6910109965243453E-5</v>
      </c>
      <c r="GU70" s="12">
        <f>IFERROR(DO70*[1]Figure!$F$8+EJ70*[1]Figure!$G$8+FE70*[1]Figure!$H$8,0)</f>
        <v>1.9008123820154439E-2</v>
      </c>
      <c r="GV70" s="12">
        <f>IFERROR(DP70*[1]Figure!$F$8+EK70*[1]Figure!$G$8+FF70*[1]Figure!$H$8,0)</f>
        <v>2.3196636900216106E-4</v>
      </c>
      <c r="GX70" s="12">
        <f>IFERROR(FH70*[1]Figure!$F$10+GC70*[1]Figure!$F$11,0)</f>
        <v>4.0731998862828982E-3</v>
      </c>
      <c r="GY70" s="12">
        <f>IFERROR(FI70*[1]Figure!$F$10+GD70*[1]Figure!$F$11,0)</f>
        <v>7.9207969379618492E-2</v>
      </c>
      <c r="GZ70" s="12">
        <f>IFERROR(FJ70*[1]Figure!$F$10+GE70*[1]Figure!$F$11,0)</f>
        <v>6.0105997496942726E-6</v>
      </c>
      <c r="HA70" s="12">
        <f>IFERROR(FK70*[1]Figure!$F$10+GF70*[1]Figure!$F$11,0)</f>
        <v>1.5134729368434972E-3</v>
      </c>
      <c r="HB70" s="12">
        <f>IFERROR(FL70*[1]Figure!$F$10+GG70*[1]Figure!$F$11,0)</f>
        <v>1.5609629478702188E-4</v>
      </c>
      <c r="HC70" s="12">
        <f>IFERROR(FM70*[1]Figure!$F$10+GH70*[1]Figure!$F$11,0)</f>
        <v>1.27958482211934E-6</v>
      </c>
      <c r="HD70" s="12">
        <f>IFERROR(FN70*[1]Figure!$F$10+GI70*[1]Figure!$F$11,0)</f>
        <v>4.1520544054530501E-3</v>
      </c>
      <c r="HE70" s="12">
        <f>IFERROR(FO70*[1]Figure!$F$10+GJ70*[1]Figure!$F$11,0)</f>
        <v>1.8470037503872497E-4</v>
      </c>
      <c r="HF70" s="12">
        <f>IFERROR(FP70*[1]Figure!$F$10+GK70*[1]Figure!$F$11,0)</f>
        <v>3.5238367927627095E-3</v>
      </c>
      <c r="HG70" s="12">
        <f>IFERROR(FQ70*[1]Figure!$F$10+GL70*[1]Figure!$F$11,0)</f>
        <v>3.2414058373622353E-4</v>
      </c>
      <c r="HH70" s="12">
        <f>IFERROR(FR70*[1]Figure!$F$10+GM70*[1]Figure!$F$11,0)</f>
        <v>6.5417437411927995E-5</v>
      </c>
      <c r="HI70" s="12">
        <f>IFERROR(FS70*[1]Figure!$F$10+GN70*[1]Figure!$F$11,0)</f>
        <v>2.0729661630267536E-4</v>
      </c>
      <c r="HJ70" s="12">
        <f>IFERROR(FT70*[1]Figure!$F$10+GO70*[1]Figure!$F$11,0)</f>
        <v>2.2308855159011211E-7</v>
      </c>
      <c r="HK70" s="12">
        <f>IFERROR(FU70*[1]Figure!$F$10+GP70*[1]Figure!$F$11,0)</f>
        <v>1.0827298195883596E-5</v>
      </c>
      <c r="HL70" s="12">
        <f>IFERROR(FV70*[1]Figure!$F$10+GQ70*[1]Figure!$F$11,0)</f>
        <v>7.9797557459317872E-6</v>
      </c>
      <c r="HM70" s="12">
        <f>IFERROR(FW70*[1]Figure!$F$10+GR70*[1]Figure!$F$11,0)</f>
        <v>8.305565775632918E-6</v>
      </c>
      <c r="HN70" s="12">
        <f>IFERROR(FX70*[1]Figure!$F$10+GS70*[1]Figure!$F$11,0)</f>
        <v>1.3608995159799108E-9</v>
      </c>
      <c r="HO70" s="12">
        <f>IFERROR(FY70*[1]Figure!$F$10+GT70*[1]Figure!$F$11,0)</f>
        <v>1.2761840131924182E-5</v>
      </c>
      <c r="HP70" s="12">
        <f>IFERROR(FZ70*[1]Figure!$F$10+GU70*[1]Figure!$F$11,0)</f>
        <v>1.4345183910643985E-2</v>
      </c>
      <c r="HQ70" s="12">
        <f>IFERROR(GA70*[1]Figure!$F$10+GV70*[1]Figure!$F$11,0)</f>
        <v>1.7506200274705863E-4</v>
      </c>
    </row>
    <row r="71" spans="1:225" x14ac:dyDescent="0.2">
      <c r="A71" s="1"/>
      <c r="B71" s="4"/>
      <c r="C71" s="1" t="s">
        <v>94</v>
      </c>
      <c r="D71" s="1" t="s">
        <v>91</v>
      </c>
      <c r="E71" s="2">
        <v>0.02</v>
      </c>
      <c r="F71" s="7">
        <f>SUM(E71:E75)</f>
        <v>1</v>
      </c>
      <c r="G71" s="1">
        <f>'[1]LIB Maf LCI'!AQ$51*LCIA_TAU!$E71</f>
        <v>1.7983141660292143</v>
      </c>
      <c r="H71" s="1">
        <f>'[1]LIB Maf LCI'!AR$51*LCIA_TAU!$E71</f>
        <v>1.7205856281135199</v>
      </c>
      <c r="I71" s="1">
        <f>'[1]LIB Maf LCI'!AS$51*LCIA_TAU!$E71</f>
        <v>1.8650148490208052</v>
      </c>
      <c r="J71" s="1">
        <f>'[1]LIB Maf LCI'!AT$51*LCIA_TAU!$E71</f>
        <v>3.3695633006718122</v>
      </c>
      <c r="K71" s="1">
        <f>'[1]LIB Maf LCI'!AU$51*LCIA_TAU!$E71</f>
        <v>2.8877024350373914</v>
      </c>
      <c r="L71" s="1">
        <f>'[1]LIB Maf LCI'!AV$51*LCIA_TAU!$E71</f>
        <v>3.1307688576279413</v>
      </c>
      <c r="M71" s="1" t="s">
        <v>55</v>
      </c>
      <c r="N71" s="1" t="str">
        <f>N175</f>
        <v>lithium hexafluorophosphate production | lithium hexafluorophosphate | Cutoff, US</v>
      </c>
      <c r="O71" s="1">
        <v>1</v>
      </c>
      <c r="P71" s="1" t="s">
        <v>56</v>
      </c>
      <c r="Q71" s="1">
        <f>'[1]Unit factor_selected'!J40</f>
        <v>21.582113501581802</v>
      </c>
      <c r="R71" s="1">
        <f>'[1]Unit factor_selected'!K40</f>
        <v>289.298250749011</v>
      </c>
      <c r="S71" s="1">
        <f>'[1]Unit factor_selected'!L40</f>
        <v>5.2334209385656E-2</v>
      </c>
      <c r="T71" s="1">
        <f>'[1]Unit factor_selected'!M40</f>
        <v>5.0304098668092401</v>
      </c>
      <c r="U71" s="1">
        <f>'[1]Unit factor_selected'!N40</f>
        <v>3.3539263467476701</v>
      </c>
      <c r="V71" s="1">
        <f>'[1]Unit factor_selected'!O40</f>
        <v>9.7503914344923195E-3</v>
      </c>
      <c r="W71" s="1">
        <f>'[1]Unit factor_selected'!P40</f>
        <v>21.869597632417801</v>
      </c>
      <c r="X71" s="1">
        <f>'[1]Unit factor_selected'!Q40</f>
        <v>1.53492245471198</v>
      </c>
      <c r="Y71" s="1">
        <f>'[1]Unit factor_selected'!R40</f>
        <v>65.837454130450595</v>
      </c>
      <c r="Z71" s="1">
        <f>'[1]Unit factor_selected'!S40</f>
        <v>1.7456592895095</v>
      </c>
      <c r="AA71" s="1">
        <f>'[1]Unit factor_selected'!T40</f>
        <v>0.395817790015835</v>
      </c>
      <c r="AB71" s="1">
        <f>'[1]Unit factor_selected'!U40</f>
        <v>4.3935518930352702</v>
      </c>
      <c r="AC71" s="1">
        <f>'[1]Unit factor_selected'!V40</f>
        <v>4.0497990322641304E-3</v>
      </c>
      <c r="AD71" s="1">
        <f>'[1]Unit factor_selected'!W40</f>
        <v>0.57642417982771699</v>
      </c>
      <c r="AE71" s="1">
        <f>'[1]Unit factor_selected'!X40</f>
        <v>5.1253796723808198E-2</v>
      </c>
      <c r="AF71" s="1">
        <f>'[1]Unit factor_selected'!Y40</f>
        <v>5.21186214985246E-2</v>
      </c>
      <c r="AG71" s="1">
        <f>'[1]Unit factor_selected'!Z40</f>
        <v>8.3669869406439604E-6</v>
      </c>
      <c r="AH71" s="1">
        <f>'[1]Unit factor_selected'!AA40</f>
        <v>0.13448317747107</v>
      </c>
      <c r="AI71" s="1">
        <f>'[1]Unit factor_selected'!AB40</f>
        <v>363.83759504071202</v>
      </c>
      <c r="AJ71" s="1">
        <f>'[1]Unit factor_selected'!AC40</f>
        <v>0.309132542931497</v>
      </c>
      <c r="AK71" s="1"/>
      <c r="AL71" s="1">
        <f>IFERROR($G71/1000*Q71,0)</f>
        <v>3.8811420442744923E-2</v>
      </c>
      <c r="AM71" s="1">
        <f>IFERROR($G71/1000*R71,0)</f>
        <v>0.52024914252941823</v>
      </c>
      <c r="AN71" s="1">
        <f t="shared" si="47"/>
        <v>9.4113350106164246E-5</v>
      </c>
      <c r="AO71" s="1">
        <f t="shared" si="47"/>
        <v>9.0462573244161903E-3</v>
      </c>
      <c r="AP71" s="1">
        <f t="shared" si="47"/>
        <v>6.0314132611749456E-3</v>
      </c>
      <c r="AQ71" s="1">
        <f t="shared" si="47"/>
        <v>1.753426704097745E-5</v>
      </c>
      <c r="AR71" s="1">
        <f t="shared" si="47"/>
        <v>3.9328407227735895E-2</v>
      </c>
      <c r="AS71" s="1">
        <f t="shared" si="47"/>
        <v>2.7602727940648887E-3</v>
      </c>
      <c r="AT71" s="1">
        <f>IFERROR($G71/1000*Y71,0)</f>
        <v>0.11839642641808791</v>
      </c>
      <c r="AU71" s="1">
        <f>IFERROR($G71/1000*Z71,0)</f>
        <v>3.1392438293854274E-3</v>
      </c>
      <c r="AV71" s="1">
        <f>IFERROR($G71/1000*AA71,0)</f>
        <v>7.1180473895185296E-4</v>
      </c>
      <c r="AW71" s="1">
        <f>IFERROR($G71/1000*AB71,0)</f>
        <v>7.9009866084297983E-3</v>
      </c>
      <c r="AX71" s="1">
        <f>IFERROR($G71/1000*AC71,0)</f>
        <v>7.2828109692919886E-6</v>
      </c>
      <c r="AY71" s="1">
        <f>IFERROR($G71/1000*AD71,0)</f>
        <v>1.0365917682259548E-3</v>
      </c>
      <c r="AZ71" s="1">
        <f>IFERROR($G71/1000*AE71,0)</f>
        <v>9.2170428711206014E-5</v>
      </c>
      <c r="BA71" s="1">
        <f>IFERROR($G71/1000*AF71,0)</f>
        <v>9.3725655354711553E-5</v>
      </c>
      <c r="BB71" s="1">
        <f>IFERROR($G71/1000*AG71,0)</f>
        <v>1.5046471142341471E-8</v>
      </c>
      <c r="BC71" s="1">
        <f>IFERROR($G71/1000*AH71,0)</f>
        <v>2.4184300313884606E-4</v>
      </c>
      <c r="BD71" s="1">
        <f>IFERROR($G71/1000*AI71,0)</f>
        <v>0.65429430129571309</v>
      </c>
      <c r="BE71" s="1">
        <f>IFERROR($G71/1000*AJ71,0)</f>
        <v>5.559174311343453E-4</v>
      </c>
      <c r="BF71" s="1"/>
      <c r="BG71" s="1">
        <f>IFERROR($H71/1000*Q71,0)</f>
        <v>3.71338743151364E-2</v>
      </c>
      <c r="BH71" s="1">
        <f>IFERROR($H71/1000*R71,0)</f>
        <v>0.49776241247712966</v>
      </c>
      <c r="BI71" s="1">
        <f t="shared" si="48"/>
        <v>9.0045488527643397E-5</v>
      </c>
      <c r="BJ71" s="1">
        <f t="shared" si="48"/>
        <v>8.6552509203524242E-3</v>
      </c>
      <c r="BK71" s="1">
        <f t="shared" si="48"/>
        <v>5.7707174699653235E-3</v>
      </c>
      <c r="BL71" s="1">
        <f t="shared" si="48"/>
        <v>1.6776383370668653E-5</v>
      </c>
      <c r="BM71" s="1">
        <f t="shared" si="48"/>
        <v>3.7628515378963528E-2</v>
      </c>
      <c r="BN71" s="1">
        <f t="shared" si="48"/>
        <v>2.6409655158461578E-3</v>
      </c>
      <c r="BO71" s="1">
        <f>IFERROR($H71/1000*Y71,0)</f>
        <v>0.1132789773684364</v>
      </c>
      <c r="BP71" s="1">
        <f>IFERROR($H71/1000*Z71,0)</f>
        <v>3.0035562851129039E-3</v>
      </c>
      <c r="BQ71" s="1">
        <f>IFERROR($H71/1000*AA71,0)</f>
        <v>6.8103840085290081E-4</v>
      </c>
      <c r="BR71" s="1">
        <f>IFERROR($H71/1000*AB71,0)</f>
        <v>7.5594822435274345E-3</v>
      </c>
      <c r="BS71" s="1">
        <f>IFERROR($H71/1000*AC71,0)</f>
        <v>6.9680260116617035E-6</v>
      </c>
      <c r="BT71" s="1">
        <f>IFERROR($H71/1000*AD71,0)</f>
        <v>9.9178715950869298E-4</v>
      </c>
      <c r="BU71" s="1">
        <f>IFERROR($H71/1000*AE71,0)</f>
        <v>8.8186546029236202E-5</v>
      </c>
      <c r="BV71" s="1">
        <f>IFERROR($H71/1000*AF71,0)</f>
        <v>8.9674551107449751E-5</v>
      </c>
      <c r="BW71" s="1">
        <f>IFERROR($H71/1000*AG71,0)</f>
        <v>1.4396117480685506E-8</v>
      </c>
      <c r="BX71" s="1">
        <f>IFERROR($H71/1000*AH71,0)</f>
        <v>2.3138982237976295E-4</v>
      </c>
      <c r="BY71" s="1">
        <f>IFERROR($H71/1000*AI71,0)</f>
        <v>0.62601373699443597</v>
      </c>
      <c r="BZ71" s="1">
        <f>IFERROR($H71/1000*AJ71,0)</f>
        <v>5.3188901055011939E-4</v>
      </c>
      <c r="CA71" s="1"/>
      <c r="CB71" s="1">
        <f>IFERROR($I71/1000*Q71,0)</f>
        <v>4.0250962153702462E-2</v>
      </c>
      <c r="CC71" s="1">
        <f>IFERROR($I71/1000*R71,0)</f>
        <v>0.53954553344264977</v>
      </c>
      <c r="CD71" s="1">
        <f t="shared" si="49"/>
        <v>9.7604077616012436E-5</v>
      </c>
      <c r="CE71" s="1">
        <f t="shared" si="49"/>
        <v>9.3817890982600041E-3</v>
      </c>
      <c r="CF71" s="1">
        <f t="shared" si="49"/>
        <v>6.2551224392065063E-3</v>
      </c>
      <c r="CG71" s="1">
        <f t="shared" si="49"/>
        <v>1.8184624809093445E-5</v>
      </c>
      <c r="CH71" s="1">
        <f t="shared" si="49"/>
        <v>4.0787124326569439E-2</v>
      </c>
      <c r="CI71" s="1">
        <f t="shared" si="49"/>
        <v>2.8626531701333069E-3</v>
      </c>
      <c r="CJ71" s="1">
        <f>IFERROR($I71/1000*Y71,0)</f>
        <v>0.12278782957501651</v>
      </c>
      <c r="CK71" s="1">
        <f>IFERROR($I71/1000*Z71,0)</f>
        <v>3.2556804962663262E-3</v>
      </c>
      <c r="CL71" s="1">
        <f>IFERROR($I71/1000*AA71,0)</f>
        <v>7.3820605588613127E-4</v>
      </c>
      <c r="CM71" s="1">
        <f>IFERROR($I71/1000*AB71,0)</f>
        <v>8.1940395204542476E-3</v>
      </c>
      <c r="CN71" s="1">
        <f>IFERROR($I71/1000*AC71,0)</f>
        <v>7.5529353307226904E-6</v>
      </c>
      <c r="CO71" s="1">
        <f>IFERROR($I71/1000*AD71,0)</f>
        <v>1.0750396547133311E-3</v>
      </c>
      <c r="CP71" s="1">
        <f>IFERROR($I71/1000*AE71,0)</f>
        <v>9.5589091958596183E-5</v>
      </c>
      <c r="CQ71" s="1">
        <f>IFERROR($I71/1000*AF71,0)</f>
        <v>9.7202003005243348E-5</v>
      </c>
      <c r="CR71" s="1">
        <f>IFERROR($I71/1000*AG71,0)</f>
        <v>1.5604554885864144E-8</v>
      </c>
      <c r="CS71" s="1">
        <f>IFERROR($I71/1000*AH71,0)</f>
        <v>2.5081312292704578E-4</v>
      </c>
      <c r="CT71" s="1">
        <f>IFERROR($I71/1000*AI71,0)</f>
        <v>0.67856251738294637</v>
      </c>
      <c r="CU71" s="1">
        <f>IFERROR($I71/1000*AJ71,0)</f>
        <v>5.765367828828035E-4</v>
      </c>
      <c r="CW71" s="12">
        <f>IFERROR($J71/1000*Q71,0)</f>
        <v>7.2722297605863656E-2</v>
      </c>
      <c r="CX71" s="12">
        <f>IFERROR($J71/1000*R71,0)</f>
        <v>0.97480876867241906</v>
      </c>
      <c r="CY71" s="12">
        <f t="shared" si="50"/>
        <v>1.7634343131558075E-4</v>
      </c>
      <c r="CZ71" s="12">
        <f t="shared" si="50"/>
        <v>1.6950284474537794E-2</v>
      </c>
      <c r="DA71" s="12">
        <f t="shared" si="50"/>
        <v>1.1301267131157231E-2</v>
      </c>
      <c r="DB71" s="12">
        <f t="shared" si="50"/>
        <v>3.2854561144850104E-5</v>
      </c>
      <c r="DC71" s="12">
        <f t="shared" si="50"/>
        <v>7.3690993582654171E-2</v>
      </c>
      <c r="DD71" s="12">
        <f t="shared" si="50"/>
        <v>5.172018372774579E-3</v>
      </c>
      <c r="DE71" s="12">
        <f>IFERROR($J71/1000*Y71,0)</f>
        <v>0.22184346924763013</v>
      </c>
      <c r="DF71" s="12">
        <f>IFERROR($J71/1000*Z71,0)</f>
        <v>5.882109477408041E-3</v>
      </c>
      <c r="DG71" s="12">
        <f>IFERROR($J71/1000*AA71,0)</f>
        <v>1.3337330989903792E-3</v>
      </c>
      <c r="DH71" s="12">
        <f>IFERROR($J71/1000*AB71,0)</f>
        <v>1.4804351218368813E-2</v>
      </c>
      <c r="DI71" s="12">
        <f>IFERROR($J71/1000*AC71,0)</f>
        <v>1.3646054194213434E-5</v>
      </c>
      <c r="DJ71" s="12">
        <f>IFERROR($J71/1000*AD71,0)</f>
        <v>1.9422977619673243E-3</v>
      </c>
      <c r="DK71" s="12">
        <f>IFERROR($J71/1000*AE71,0)</f>
        <v>1.7270291246063727E-4</v>
      </c>
      <c r="DL71" s="12">
        <f>IFERROR($J71/1000*AF71,0)</f>
        <v>1.7561699428303342E-4</v>
      </c>
      <c r="DM71" s="12">
        <f>IFERROR($J71/1000*AG71,0)</f>
        <v>2.819309213239421E-8</v>
      </c>
      <c r="DN71" s="12">
        <f>IFERROR($J71/1000*AH71,0)</f>
        <v>4.5314957936425169E-4</v>
      </c>
      <c r="DO71" s="12">
        <f>IFERROR($J71/1000*AI71,0)</f>
        <v>1.2259738076538758</v>
      </c>
      <c r="DP71" s="12">
        <f>IFERROR($J71/1000*AJ71,0)</f>
        <v>1.0416416717053257E-3</v>
      </c>
      <c r="DR71" s="12">
        <f>IFERROR($K71/1000*Q71,0)</f>
        <v>6.2322721711771126E-2</v>
      </c>
      <c r="DS71" s="12">
        <f>IFERROR($K71/1000*R71,0)</f>
        <v>0.83540726313997693</v>
      </c>
      <c r="DT71" s="12">
        <f t="shared" si="51"/>
        <v>1.5112562387871554E-4</v>
      </c>
      <c r="DU71" s="12">
        <f t="shared" si="51"/>
        <v>1.4526326821621163E-2</v>
      </c>
      <c r="DV71" s="12">
        <f t="shared" si="51"/>
        <v>9.6851412784393093E-3</v>
      </c>
      <c r="DW71" s="12">
        <f t="shared" si="51"/>
        <v>2.8156229087951194E-5</v>
      </c>
      <c r="DX71" s="12">
        <f t="shared" si="51"/>
        <v>6.3152890336420853E-2</v>
      </c>
      <c r="DY71" s="12">
        <f t="shared" si="51"/>
        <v>4.4323993100653545E-3</v>
      </c>
      <c r="DZ71" s="12">
        <f>IFERROR($K71/1000*Y71,0)</f>
        <v>0.19011897660916474</v>
      </c>
      <c r="EA71" s="12">
        <f>IFERROR($K71/1000*Z71,0)</f>
        <v>5.0409445810622256E-3</v>
      </c>
      <c r="EB71" s="12">
        <f>IFERROR($K71/1000*AA71,0)</f>
        <v>1.1430039960598456E-3</v>
      </c>
      <c r="EC71" s="12">
        <f>IFERROR($K71/1000*AB71,0)</f>
        <v>1.268727049998109E-2</v>
      </c>
      <c r="ED71" s="12">
        <f>IFERROR($K71/1000*AC71,0)</f>
        <v>1.16946145268812E-5</v>
      </c>
      <c r="EE71" s="12">
        <f>IFERROR($K71/1000*AD71,0)</f>
        <v>1.6645415077029295E-3</v>
      </c>
      <c r="EF71" s="12">
        <f>IFERROR($K71/1000*AE71,0)</f>
        <v>1.4800571360425239E-4</v>
      </c>
      <c r="EG71" s="12">
        <f>IFERROR($K71/1000*AF71,0)</f>
        <v>1.5050307021208161E-4</v>
      </c>
      <c r="EH71" s="12">
        <f>IFERROR($K71/1000*AG71,0)</f>
        <v>2.4161368562423619E-8</v>
      </c>
      <c r="EI71" s="12">
        <f>IFERROR($K71/1000*AH71,0)</f>
        <v>3.8834739905477445E-4</v>
      </c>
      <c r="EJ71" s="12">
        <f>IFERROR($K71/1000*AI71,0)</f>
        <v>1.0506547091572125</v>
      </c>
      <c r="EK71" s="12">
        <f>IFERROR($K71/1000*AJ71,0)</f>
        <v>8.9268279697258483E-4</v>
      </c>
      <c r="EM71" s="12">
        <f>IFERROR($L71/1000*Q71,0)</f>
        <v>6.7568608832543828E-2</v>
      </c>
      <c r="EN71" s="12">
        <f>IFERROR($L71/1000*R71,0)</f>
        <v>0.9057259540112429</v>
      </c>
      <c r="EO71" s="12">
        <f t="shared" si="52"/>
        <v>1.6384631293319172E-4</v>
      </c>
      <c r="EP71" s="12">
        <f t="shared" si="52"/>
        <v>1.5749050552110688E-2</v>
      </c>
      <c r="EQ71" s="12">
        <f t="shared" si="52"/>
        <v>1.0500368157175458E-2</v>
      </c>
      <c r="ER71" s="12">
        <f t="shared" si="52"/>
        <v>3.0526221852790782E-5</v>
      </c>
      <c r="ES71" s="12">
        <f t="shared" si="52"/>
        <v>6.8468655196427405E-2</v>
      </c>
      <c r="ET71" s="12">
        <f t="shared" si="52"/>
        <v>4.8054874200861011E-3</v>
      </c>
      <c r="EU71" s="12">
        <f>IFERROR($L71/1000*Y71,0)</f>
        <v>0.2061218510571228</v>
      </c>
      <c r="EV71" s="12">
        <f>IFERROR($L71/1000*Z71,0)</f>
        <v>5.4652557396252608E-3</v>
      </c>
      <c r="EW71" s="12">
        <f>IFERROR($L71/1000*AA71,0)</f>
        <v>1.239214010276692E-3</v>
      </c>
      <c r="EX71" s="12">
        <f>IFERROR($L71/1000*AB71,0)</f>
        <v>1.3755195441087111E-2</v>
      </c>
      <c r="EY71" s="12">
        <f>IFERROR($L71/1000*AC71,0)</f>
        <v>1.2678984689864313E-5</v>
      </c>
      <c r="EZ71" s="12">
        <f>IFERROR($L71/1000*AD71,0)</f>
        <v>1.8046508709883445E-3</v>
      </c>
      <c r="FA71" s="12">
        <f>IFERROR($L71/1000*AE71,0)</f>
        <v>1.604637906180917E-4</v>
      </c>
      <c r="FB71" s="12">
        <f>IFERROR($L71/1000*AF71,0)</f>
        <v>1.6317135709007893E-4</v>
      </c>
      <c r="FC71" s="12">
        <f>IFERROR($L71/1000*AG71,0)</f>
        <v>2.6195102145947794E-8</v>
      </c>
      <c r="FD71" s="12">
        <f>IFERROR($L71/1000*AH71,0)</f>
        <v>4.2103574390127749E-4</v>
      </c>
      <c r="FE71" s="12">
        <f>IFERROR($L71/1000*AI71,0)</f>
        <v>1.1390914117877076</v>
      </c>
      <c r="FF71" s="12">
        <f>IFERROR($L71/1000*AJ71,0)</f>
        <v>9.6782253828926333E-4</v>
      </c>
      <c r="FH71" s="12">
        <f>IFERROR(AL71*[1]Figure!$C$8+BG71*[1]Figure!$D$8+CB71*[1]Figure!$E$8,0)</f>
        <v>3.7481990423748439E-2</v>
      </c>
      <c r="FI71" s="12">
        <f>IFERROR(AM71*[1]Figure!$C$8+BH71*[1]Figure!$D$8+CC71*[1]Figure!$E$8,0)</f>
        <v>0.50242874792530678</v>
      </c>
      <c r="FJ71" s="12">
        <f>IFERROR(AN71*[1]Figure!$C$8+BI71*[1]Figure!$D$8+CD71*[1]Figure!$E$8,0)</f>
        <v>9.088963112365406E-5</v>
      </c>
      <c r="FK71" s="12">
        <f>IFERROR(AO71*[1]Figure!$C$8+BJ71*[1]Figure!$D$8+CE71*[1]Figure!$E$8,0)</f>
        <v>8.7363906431802574E-3</v>
      </c>
      <c r="FL71" s="12">
        <f>IFERROR(AP71*[1]Figure!$C$8+BK71*[1]Figure!$D$8+CF71*[1]Figure!$E$8,0)</f>
        <v>5.8248157763390526E-3</v>
      </c>
      <c r="FM71" s="12">
        <f>IFERROR(AQ71*[1]Figure!$C$8+BL71*[1]Figure!$D$8+CG71*[1]Figure!$E$8,0)</f>
        <v>1.6933655656507147E-5</v>
      </c>
      <c r="FN71" s="12">
        <f>IFERROR(AR71*[1]Figure!$C$8+BM71*[1]Figure!$D$8+CH71*[1]Figure!$E$8,0)</f>
        <v>3.7981268561553837E-2</v>
      </c>
      <c r="FO71" s="12">
        <f>IFERROR(AS71*[1]Figure!$C$8+BN71*[1]Figure!$D$8+CI71*[1]Figure!$E$8,0)</f>
        <v>2.6657235745004408E-3</v>
      </c>
      <c r="FP71" s="12">
        <f>IFERROR(AT71*[1]Figure!$C$8+BO71*[1]Figure!$D$8+CJ71*[1]Figure!$E$8,0)</f>
        <v>0.1143409251860649</v>
      </c>
      <c r="FQ71" s="12">
        <f>IFERROR(AU71*[1]Figure!$C$8+BP71*[1]Figure!$D$8+CK71*[1]Figure!$E$8,0)</f>
        <v>3.0317134958875551E-3</v>
      </c>
      <c r="FR71" s="12">
        <f>IFERROR(AV71*[1]Figure!$C$8+BQ71*[1]Figure!$D$8+CL71*[1]Figure!$E$8,0)</f>
        <v>6.8742287977659969E-4</v>
      </c>
      <c r="FS71" s="12">
        <f>IFERROR(AW71*[1]Figure!$C$8+BR71*[1]Figure!$D$8+CM71*[1]Figure!$E$8,0)</f>
        <v>7.6303495470413547E-3</v>
      </c>
      <c r="FT71" s="12">
        <f>IFERROR(AX71*[1]Figure!$C$8+BS71*[1]Figure!$D$8+CN71*[1]Figure!$E$8,0)</f>
        <v>7.0333486354014601E-6</v>
      </c>
      <c r="FU71" s="12">
        <f>IFERROR(AY71*[1]Figure!$C$8+BT71*[1]Figure!$D$8+CO71*[1]Figure!$E$8,0)</f>
        <v>1.0010847911969334E-3</v>
      </c>
      <c r="FV71" s="12">
        <f>IFERROR(AZ71*[1]Figure!$C$8+BU71*[1]Figure!$D$8+CP71*[1]Figure!$E$8,0)</f>
        <v>8.9013261738324492E-5</v>
      </c>
      <c r="FW71" s="12">
        <f>IFERROR(BA71*[1]Figure!$C$8+BV71*[1]Figure!$D$8+CQ71*[1]Figure!$E$8,0)</f>
        <v>9.0515216304626103E-5</v>
      </c>
      <c r="FX71" s="12">
        <f>IFERROR(BB71*[1]Figure!$C$8+BW71*[1]Figure!$D$8+CR71*[1]Figure!$E$8,0)</f>
        <v>1.4531075668833817E-8</v>
      </c>
      <c r="FY71" s="12">
        <f>IFERROR(BC71*[1]Figure!$C$8+BX71*[1]Figure!$D$8+CS71*[1]Figure!$E$8,0)</f>
        <v>2.3355901495729153E-4</v>
      </c>
      <c r="FZ71" s="12">
        <f>IFERROR(BD71*[1]Figure!$C$8+BY71*[1]Figure!$D$8+CT71*[1]Figure!$E$8,0)</f>
        <v>0.63188238038485511</v>
      </c>
      <c r="GA71" s="12">
        <f>IFERROR(BE71*[1]Figure!$C$8+BZ71*[1]Figure!$D$8+CU71*[1]Figure!$E$8,0)</f>
        <v>5.3687527002293546E-4</v>
      </c>
      <c r="GC71" s="12">
        <f>IFERROR(CW71*[1]Figure!$F$8+DR71*[1]Figure!$G$8+EM71*[1]Figure!$H$8,0)</f>
        <v>6.4714078135750738E-2</v>
      </c>
      <c r="GD71" s="12">
        <f>IFERROR(CX71*[1]Figure!$F$8+DS71*[1]Figure!$G$8+EN71*[1]Figure!$H$8,0)</f>
        <v>0.86746229011052867</v>
      </c>
      <c r="GE71" s="12">
        <f>IFERROR(CY71*[1]Figure!$F$8+DT71*[1]Figure!$G$8+EO71*[1]Figure!$H$8,0)</f>
        <v>1.569243955235366E-4</v>
      </c>
      <c r="GF71" s="12">
        <f>IFERROR(CZ71*[1]Figure!$F$8+DU71*[1]Figure!$G$8+EP71*[1]Figure!$H$8,0)</f>
        <v>1.5083709811445726E-2</v>
      </c>
      <c r="GG71" s="12">
        <f>IFERROR(DA71*[1]Figure!$F$8+DV71*[1]Figure!$G$8+EQ71*[1]Figure!$H$8,0)</f>
        <v>1.0056765369576707E-2</v>
      </c>
      <c r="GH71" s="12">
        <f>IFERROR(DB71*[1]Figure!$F$8+DW71*[1]Figure!$G$8+ER71*[1]Figure!$H$8,0)</f>
        <v>2.9236598774241655E-5</v>
      </c>
      <c r="GI71" s="12">
        <f>IFERROR(DC71*[1]Figure!$F$8+DX71*[1]Figure!$G$8+ES71*[1]Figure!$H$8,0)</f>
        <v>6.5576100777988533E-2</v>
      </c>
      <c r="GJ71" s="12">
        <f>IFERROR(DD71*[1]Figure!$F$8+DY71*[1]Figure!$G$8+ET71*[1]Figure!$H$8,0)</f>
        <v>4.602472860652373E-3</v>
      </c>
      <c r="GK71" s="12">
        <f>IFERROR(DE71*[1]Figure!$F$8+DZ71*[1]Figure!$G$8+EU71*[1]Figure!$H$8,0)</f>
        <v>0.19741394421564021</v>
      </c>
      <c r="GL71" s="12">
        <f>IFERROR(DF71*[1]Figure!$F$8+EA71*[1]Figure!$G$8+EV71*[1]Figure!$H$8,0)</f>
        <v>5.2343683417028263E-3</v>
      </c>
      <c r="GM71" s="12">
        <f>IFERROR(DG71*[1]Figure!$F$8+EB71*[1]Figure!$G$8+EW71*[1]Figure!$H$8,0)</f>
        <v>1.1868616754669348E-3</v>
      </c>
      <c r="GN71" s="12">
        <f>IFERROR(DH71*[1]Figure!$F$8+EC71*[1]Figure!$G$8+EX71*[1]Figure!$H$8,0)</f>
        <v>1.3174087907494383E-2</v>
      </c>
      <c r="GO71" s="12">
        <f>IFERROR(DI71*[1]Figure!$F$8+ED71*[1]Figure!$G$8+EY71*[1]Figure!$H$8,0)</f>
        <v>1.2143343189665846E-5</v>
      </c>
      <c r="GP71" s="12">
        <f>IFERROR(DJ71*[1]Figure!$F$8+EE71*[1]Figure!$G$8+EZ71*[1]Figure!$H$8,0)</f>
        <v>1.7284108625400807E-3</v>
      </c>
      <c r="GQ71" s="12">
        <f>IFERROR(DK71*[1]Figure!$F$8+EF71*[1]Figure!$G$8+FA71*[1]Figure!$H$8,0)</f>
        <v>1.536847726102131E-4</v>
      </c>
      <c r="GR71" s="12">
        <f>IFERROR(DL71*[1]Figure!$F$8+EG71*[1]Figure!$G$8+FB71*[1]Figure!$H$8,0)</f>
        <v>1.56277954137158E-4</v>
      </c>
      <c r="GS71" s="12">
        <f>IFERROR(DM71*[1]Figure!$F$8+EH71*[1]Figure!$G$8+FC71*[1]Figure!$H$8,0)</f>
        <v>2.5088453297122841E-8</v>
      </c>
      <c r="GT71" s="12">
        <f>IFERROR(DN71*[1]Figure!$F$8+EI71*[1]Figure!$G$8+FD71*[1]Figure!$H$8,0)</f>
        <v>4.0324849807545483E-4</v>
      </c>
      <c r="GU71" s="12">
        <f>IFERROR(DO71*[1]Figure!$F$8+EJ71*[1]Figure!$G$8+FE71*[1]Figure!$H$8,0)</f>
        <v>1.0909688966496531</v>
      </c>
      <c r="GV71" s="12">
        <f>IFERROR(DP71*[1]Figure!$F$8+EK71*[1]Figure!$G$8+FF71*[1]Figure!$H$8,0)</f>
        <v>9.2693551704776229E-4</v>
      </c>
      <c r="GX71" s="12">
        <f>IFERROR(FH71*[1]Figure!$F$10+GC71*[1]Figure!$F$11,0)</f>
        <v>3.9079732587264569E-2</v>
      </c>
      <c r="GY71" s="12">
        <f>IFERROR(FI71*[1]Figure!$F$10+GD71*[1]Figure!$F$11,0)</f>
        <v>0.5238457427446177</v>
      </c>
      <c r="GZ71" s="12">
        <f>IFERROR(FJ71*[1]Figure!$F$10+GE71*[1]Figure!$F$11,0)</f>
        <v>9.4763977022336123E-5</v>
      </c>
      <c r="HA71" s="12">
        <f>IFERROR(FK71*[1]Figure!$F$10+GF71*[1]Figure!$F$11,0)</f>
        <v>9.1087961512589556E-3</v>
      </c>
      <c r="HB71" s="12">
        <f>IFERROR(FL71*[1]Figure!$F$10+GG71*[1]Figure!$F$11,0)</f>
        <v>6.0731097878191434E-3</v>
      </c>
      <c r="HC71" s="12">
        <f>IFERROR(FM71*[1]Figure!$F$10+GH71*[1]Figure!$F$11,0)</f>
        <v>1.7655485402446217E-5</v>
      </c>
      <c r="HD71" s="12">
        <f>IFERROR(FN71*[1]Figure!$F$10+GI71*[1]Figure!$F$11,0)</f>
        <v>3.96002934190538E-2</v>
      </c>
      <c r="HE71" s="12">
        <f>IFERROR(FO71*[1]Figure!$F$10+GJ71*[1]Figure!$F$11,0)</f>
        <v>2.7793551853916203E-3</v>
      </c>
      <c r="HF71" s="12">
        <f>IFERROR(FP71*[1]Figure!$F$10+GK71*[1]Figure!$F$11,0)</f>
        <v>0.11921492774355634</v>
      </c>
      <c r="HG71" s="12">
        <f>IFERROR(FQ71*[1]Figure!$F$10+GL71*[1]Figure!$F$11,0)</f>
        <v>3.1609461333573989E-3</v>
      </c>
      <c r="HH71" s="12">
        <f>IFERROR(FR71*[1]Figure!$F$10+GM71*[1]Figure!$F$11,0)</f>
        <v>7.1672560641325293E-4</v>
      </c>
      <c r="HI71" s="12">
        <f>IFERROR(FS71*[1]Figure!$F$10+GN71*[1]Figure!$F$11,0)</f>
        <v>7.9556079192848374E-3</v>
      </c>
      <c r="HJ71" s="12">
        <f>IFERROR(FT71*[1]Figure!$F$10+GO71*[1]Figure!$F$11,0)</f>
        <v>7.3331586918697941E-6</v>
      </c>
      <c r="HK71" s="12">
        <f>IFERROR(FU71*[1]Figure!$F$10+GP71*[1]Figure!$F$11,0)</f>
        <v>1.043757962020238E-3</v>
      </c>
      <c r="HL71" s="12">
        <f>IFERROR(FV71*[1]Figure!$F$10+GQ71*[1]Figure!$F$11,0)</f>
        <v>9.2807623771491986E-5</v>
      </c>
      <c r="HM71" s="12">
        <f>IFERROR(FW71*[1]Figure!$F$10+GR71*[1]Figure!$F$11,0)</f>
        <v>9.4373602049211685E-5</v>
      </c>
      <c r="HN71" s="12">
        <f>IFERROR(FX71*[1]Figure!$F$10+GS71*[1]Figure!$F$11,0)</f>
        <v>1.515049080700719E-8</v>
      </c>
      <c r="HO71" s="12">
        <f>IFERROR(FY71*[1]Figure!$F$10+GT71*[1]Figure!$F$11,0)</f>
        <v>2.4351491862323243E-4</v>
      </c>
      <c r="HP71" s="12">
        <f>IFERROR(FZ71*[1]Figure!$F$10+GU71*[1]Figure!$F$11,0)</f>
        <v>0.65881758606924046</v>
      </c>
      <c r="HQ71" s="12">
        <f>IFERROR(GA71*[1]Figure!$F$10+GV71*[1]Figure!$F$11,0)</f>
        <v>5.5976061431140911E-4</v>
      </c>
    </row>
    <row r="72" spans="1:225" x14ac:dyDescent="0.2">
      <c r="A72" s="1"/>
      <c r="B72" s="4"/>
      <c r="C72" s="1" t="s">
        <v>94</v>
      </c>
      <c r="D72" s="1" t="s">
        <v>87</v>
      </c>
      <c r="E72" s="2">
        <v>0.65</v>
      </c>
      <c r="F72" s="7"/>
      <c r="G72" s="1">
        <f>'[1]LIB Maf LCI'!AQ$51*LCIA_TAU!$E72</f>
        <v>58.445210395949466</v>
      </c>
      <c r="H72" s="1">
        <f>'[1]LIB Maf LCI'!AR$51*LCIA_TAU!$E72</f>
        <v>55.919032913689392</v>
      </c>
      <c r="I72" s="1">
        <f>'[1]LIB Maf LCI'!AS$51*LCIA_TAU!$E72</f>
        <v>60.612982593176163</v>
      </c>
      <c r="J72" s="1">
        <f>'[1]LIB Maf LCI'!AT$51*LCIA_TAU!$E72</f>
        <v>109.5108072718339</v>
      </c>
      <c r="K72" s="1">
        <f>'[1]LIB Maf LCI'!AU$51*LCIA_TAU!$E72</f>
        <v>93.850329138715225</v>
      </c>
      <c r="L72" s="1">
        <f>'[1]LIB Maf LCI'!AV$51*LCIA_TAU!$E72</f>
        <v>101.74998787290809</v>
      </c>
      <c r="M72" s="1" t="s">
        <v>55</v>
      </c>
      <c r="N72" s="1" t="s">
        <v>95</v>
      </c>
      <c r="O72" s="1">
        <v>1</v>
      </c>
      <c r="P72" s="1" t="s">
        <v>56</v>
      </c>
      <c r="Q72" s="1">
        <f>'[1]Unit factor_selected'!J41</f>
        <v>21.741479261362102</v>
      </c>
      <c r="R72" s="1">
        <f>'[1]Unit factor_selected'!K41</f>
        <v>288.88303264301601</v>
      </c>
      <c r="S72" s="1">
        <f>'[1]Unit factor_selected'!L41</f>
        <v>5.2259195520449803E-2</v>
      </c>
      <c r="T72" s="1">
        <f>'[1]Unit factor_selected'!M41</f>
        <v>5.0412966171150302</v>
      </c>
      <c r="U72" s="1">
        <f>'[1]Unit factor_selected'!N41</f>
        <v>3.3521641910180699</v>
      </c>
      <c r="V72" s="1">
        <f>'[1]Unit factor_selected'!O41</f>
        <v>9.6058947698296499E-3</v>
      </c>
      <c r="W72" s="1">
        <f>'[1]Unit factor_selected'!P41</f>
        <v>22.038700545353201</v>
      </c>
      <c r="X72" s="1">
        <f>'[1]Unit factor_selected'!Q41</f>
        <v>1.5351888534503899</v>
      </c>
      <c r="Y72" s="1">
        <f>'[1]Unit factor_selected'!R41</f>
        <v>65.744643225536507</v>
      </c>
      <c r="Z72" s="1">
        <f>'[1]Unit factor_selected'!S41</f>
        <v>1.6855575825018501</v>
      </c>
      <c r="AA72" s="1">
        <f>'[1]Unit factor_selected'!T41</f>
        <v>0.39516045889528001</v>
      </c>
      <c r="AB72" s="1">
        <f>'[1]Unit factor_selected'!U41</f>
        <v>4.3910684744758202</v>
      </c>
      <c r="AC72" s="1">
        <f>'[1]Unit factor_selected'!V41</f>
        <v>4.03956895373302E-3</v>
      </c>
      <c r="AD72" s="1">
        <f>'[1]Unit factor_selected'!W41</f>
        <v>0.57641115100664597</v>
      </c>
      <c r="AE72" s="1">
        <f>'[1]Unit factor_selected'!X41</f>
        <v>5.2216014065898597E-2</v>
      </c>
      <c r="AF72" s="1">
        <f>'[1]Unit factor_selected'!Y41</f>
        <v>5.3077121659952001E-2</v>
      </c>
      <c r="AG72" s="1">
        <f>'[1]Unit factor_selected'!Z41</f>
        <v>8.3609902894309101E-6</v>
      </c>
      <c r="AH72" s="1">
        <f>'[1]Unit factor_selected'!AA41</f>
        <v>0.135306073235542</v>
      </c>
      <c r="AI72" s="1">
        <f>'[1]Unit factor_selected'!AB41</f>
        <v>363.99251803859499</v>
      </c>
      <c r="AJ72" s="1">
        <f>'[1]Unit factor_selected'!AC41</f>
        <v>0.307444752106171</v>
      </c>
      <c r="AK72" s="1"/>
      <c r="AL72" s="1">
        <f>IFERROR($G72/1000*Q72,0)</f>
        <v>1.27068532974948</v>
      </c>
      <c r="AM72" s="1">
        <f>IFERROR($G72/1000*R72,0)</f>
        <v>16.883829622641009</v>
      </c>
      <c r="AN72" s="1">
        <f>IFERROR($G72/1000*S72,0)</f>
        <v>3.0542996773157485E-3</v>
      </c>
      <c r="AO72" s="1">
        <f>IFERROR($G72/1000*T72,0)</f>
        <v>0.29463964145567623</v>
      </c>
      <c r="AP72" s="1">
        <f>IFERROR($G72/1000*U72,0)</f>
        <v>0.19591794142581884</v>
      </c>
      <c r="AQ72" s="1">
        <f>IFERROR($G72/1000*V72,0)</f>
        <v>5.6141854086404447E-4</v>
      </c>
      <c r="AR72" s="1">
        <f>IFERROR($G72/1000*W72,0)</f>
        <v>1.2880564902264942</v>
      </c>
      <c r="AS72" s="1">
        <f>IFERROR($G72/1000*X72,0)</f>
        <v>8.9724435537424471E-2</v>
      </c>
      <c r="AT72" s="1">
        <f>IFERROR($G72/1000*Y72,0)</f>
        <v>3.8424595057231148</v>
      </c>
      <c r="AU72" s="1">
        <f>IFERROR($G72/1000*Z72,0)</f>
        <v>9.8512767543808569E-2</v>
      </c>
      <c r="AV72" s="1">
        <f>IFERROR($G72/1000*AA72,0)</f>
        <v>2.3095236160294581E-2</v>
      </c>
      <c r="AW72" s="1">
        <f>IFERROR($G72/1000*AB72,0)</f>
        <v>0.25663692085376016</v>
      </c>
      <c r="AX72" s="1">
        <f>IFERROR($G72/1000*AC72,0)</f>
        <v>2.360934574098718E-4</v>
      </c>
      <c r="AY72" s="1">
        <f>IFERROR($G72/1000*AD72,0)</f>
        <v>3.3688470995154825E-2</v>
      </c>
      <c r="AZ72" s="1">
        <f>IFERROR($G72/1000*AE72,0)</f>
        <v>3.0517759281193002E-3</v>
      </c>
      <c r="BA72" s="1">
        <f>IFERROR($G72/1000*AF72,0)</f>
        <v>3.1021035426273013E-3</v>
      </c>
      <c r="BB72" s="1">
        <f>IFERROR($G72/1000*AG72,0)</f>
        <v>4.8865983658427991E-7</v>
      </c>
      <c r="BC72" s="1">
        <f>IFERROR($G72/1000*AH72,0)</f>
        <v>7.9079919181009994E-3</v>
      </c>
      <c r="BD72" s="1">
        <f>IFERROR($G72/1000*AI72,0)</f>
        <v>21.273619299317115</v>
      </c>
      <c r="BE72" s="1">
        <f>IFERROR($G72/1000*AJ72,0)</f>
        <v>1.7968673221975692E-2</v>
      </c>
      <c r="BF72" s="1"/>
      <c r="BG72" s="1">
        <f>IFERROR($H72/1000*Q72,0)</f>
        <v>1.2157624944084027</v>
      </c>
      <c r="BH72" s="1">
        <f>IFERROR($H72/1000*R72,0)</f>
        <v>16.154059810571219</v>
      </c>
      <c r="BI72" s="1">
        <f>IFERROR($H72/1000*S72,0)</f>
        <v>2.9222836743509621E-3</v>
      </c>
      <c r="BJ72" s="1">
        <f>IFERROR($H72/1000*T72,0)</f>
        <v>0.28190443146012639</v>
      </c>
      <c r="BK72" s="1">
        <f>IFERROR($H72/1000*U72,0)</f>
        <v>0.18744977972963045</v>
      </c>
      <c r="BL72" s="1">
        <f>IFERROR($H72/1000*V72,0)</f>
        <v>5.3715234579954096E-4</v>
      </c>
      <c r="BM72" s="1">
        <f>IFERROR($H72/1000*W72,0)</f>
        <v>1.2323828211705501</v>
      </c>
      <c r="BN72" s="1">
        <f>IFERROR($H72/1000*X72,0)</f>
        <v>8.5846276024821436E-2</v>
      </c>
      <c r="BO72" s="1">
        <f>IFERROR($H72/1000*Y72,0)</f>
        <v>3.6763768684275426</v>
      </c>
      <c r="BP72" s="1">
        <f>IFERROR($H72/1000*Z72,0)</f>
        <v>9.4254749933839685E-2</v>
      </c>
      <c r="BQ72" s="1">
        <f>IFERROR($H72/1000*AA72,0)</f>
        <v>2.209699070715377E-2</v>
      </c>
      <c r="BR72" s="1">
        <f>IFERROR($H72/1000*AB72,0)</f>
        <v>0.24554430255047727</v>
      </c>
      <c r="BS72" s="1">
        <f>IFERROR($H72/1000*AC72,0)</f>
        <v>2.2588878928091457E-4</v>
      </c>
      <c r="BT72" s="1">
        <f>IFERROR($H72/1000*AD72,0)</f>
        <v>3.2232354124958222E-2</v>
      </c>
      <c r="BU72" s="1">
        <f>IFERROR($H72/1000*AE72,0)</f>
        <v>2.9198690091726521E-3</v>
      </c>
      <c r="BV72" s="1">
        <f>IFERROR($H72/1000*AF72,0)</f>
        <v>2.9680213130667522E-3</v>
      </c>
      <c r="BW72" s="1">
        <f>IFERROR($H72/1000*AG72,0)</f>
        <v>4.6753849118572446E-7</v>
      </c>
      <c r="BX72" s="1">
        <f>IFERROR($H72/1000*AH72,0)</f>
        <v>7.5661847626803409E-3</v>
      </c>
      <c r="BY72" s="1">
        <f>IFERROR($H72/1000*AI72,0)</f>
        <v>20.354109596536876</v>
      </c>
      <c r="BZ72" s="1">
        <f>IFERROR($H72/1000*AJ72,0)</f>
        <v>1.7192013212166055E-2</v>
      </c>
      <c r="CA72" s="1"/>
      <c r="CB72" s="1">
        <f>IFERROR($I72/1000*Q72,0)</f>
        <v>1.3178159040188415</v>
      </c>
      <c r="CC72" s="1">
        <f>IFERROR($I72/1000*R72,0)</f>
        <v>17.51006222905507</v>
      </c>
      <c r="CD72" s="1">
        <f>IFERROR($I72/1000*S72,0)</f>
        <v>3.1675857084144136E-3</v>
      </c>
      <c r="CE72" s="1">
        <f>IFERROR($I72/1000*T72,0)</f>
        <v>0.30556802410023121</v>
      </c>
      <c r="CF72" s="1">
        <f>IFERROR($I72/1000*U72,0)</f>
        <v>0.20318466975964672</v>
      </c>
      <c r="CG72" s="1">
        <f>IFERROR($I72/1000*V72,0)</f>
        <v>5.8224193247556654E-4</v>
      </c>
      <c r="CH72" s="1">
        <f>IFERROR($I72/1000*W72,0)</f>
        <v>1.3358313725317157</v>
      </c>
      <c r="CI72" s="1">
        <f>IFERROR($I72/1000*X72,0)</f>
        <v>9.3052375251426553E-2</v>
      </c>
      <c r="CJ72" s="1">
        <f>IFERROR($I72/1000*Y72,0)</f>
        <v>3.9849789154240214</v>
      </c>
      <c r="CK72" s="1">
        <f>IFERROR($I72/1000*Z72,0)</f>
        <v>0.10216667240798073</v>
      </c>
      <c r="CL72" s="1">
        <f>IFERROR($I72/1000*AA72,0)</f>
        <v>2.3951854016531111E-2</v>
      </c>
      <c r="CM72" s="1">
        <f>IFERROR($I72/1000*AB72,0)</f>
        <v>0.26615575700884753</v>
      </c>
      <c r="CN72" s="1">
        <f>IFERROR($I72/1000*AC72,0)</f>
        <v>2.4485032267655438E-4</v>
      </c>
      <c r="CO72" s="1">
        <f>IFERROR($I72/1000*AD72,0)</f>
        <v>3.4937999062478471E-2</v>
      </c>
      <c r="CP72" s="1">
        <f>IFERROR($I72/1000*AE72,0)</f>
        <v>3.1649683516613535E-3</v>
      </c>
      <c r="CQ72" s="1">
        <f>IFERROR($I72/1000*AF72,0)</f>
        <v>3.2171626512705644E-3</v>
      </c>
      <c r="CR72" s="1">
        <f>IFERROR($I72/1000*AG72,0)</f>
        <v>5.0678455887499071E-7</v>
      </c>
      <c r="CS72" s="1">
        <f>IFERROR($I72/1000*AH72,0)</f>
        <v>8.2013046617769262E-3</v>
      </c>
      <c r="CT72" s="1">
        <f>IFERROR($I72/1000*AI72,0)</f>
        <v>22.062672159919718</v>
      </c>
      <c r="CU72" s="1">
        <f>IFERROR($I72/1000*AJ72,0)</f>
        <v>1.8635143407774703E-2</v>
      </c>
      <c r="CW72" s="12">
        <f>IFERROR($J72/1000*Q72,0)</f>
        <v>2.3809269451955988</v>
      </c>
      <c r="CX72" s="12">
        <f>IFERROR($J72/1000*R72,0)</f>
        <v>31.635814111872229</v>
      </c>
      <c r="CY72" s="12">
        <f>IFERROR($J72/1000*S72,0)</f>
        <v>5.722946688821064E-3</v>
      </c>
      <c r="CZ72" s="12">
        <f>IFERROR($J72/1000*T72,0)</f>
        <v>0.55207646223703233</v>
      </c>
      <c r="DA72" s="12">
        <f>IFERROR($J72/1000*U72,0)</f>
        <v>0.36709820666612286</v>
      </c>
      <c r="DB72" s="12">
        <f>IFERROR($J72/1000*V72,0)</f>
        <v>1.0519492908123321E-3</v>
      </c>
      <c r="DC72" s="12">
        <f>IFERROR($J72/1000*W72,0)</f>
        <v>2.4134758879438354</v>
      </c>
      <c r="DD72" s="12">
        <f>IFERROR($J72/1000*X72,0)</f>
        <v>0.16811977065607331</v>
      </c>
      <c r="DE72" s="12">
        <f>IFERROR($J72/1000*Y72,0)</f>
        <v>7.1997489534272088</v>
      </c>
      <c r="DF72" s="12">
        <f>IFERROR($J72/1000*Z72,0)</f>
        <v>0.18458677156293837</v>
      </c>
      <c r="DG72" s="12">
        <f>IFERROR($J72/1000*AA72,0)</f>
        <v>4.3274340855530453E-2</v>
      </c>
      <c r="DH72" s="12">
        <f>IFERROR($J72/1000*AB72,0)</f>
        <v>0.48086945342574727</v>
      </c>
      <c r="DI72" s="12">
        <f>IFERROR($J72/1000*AC72,0)</f>
        <v>4.4237645715354047E-4</v>
      </c>
      <c r="DJ72" s="12">
        <f>IFERROR($J72/1000*AD72,0)</f>
        <v>6.3123250467224751E-2</v>
      </c>
      <c r="DK72" s="12">
        <f>IFERROR($J72/1000*AE72,0)</f>
        <v>5.7182178528739896E-3</v>
      </c>
      <c r="DL72" s="12">
        <f>IFERROR($J72/1000*AF72,0)</f>
        <v>5.8125184406466841E-3</v>
      </c>
      <c r="DM72" s="12">
        <f>IFERROR($J72/1000*AG72,0)</f>
        <v>9.1561879618754322E-7</v>
      </c>
      <c r="DN72" s="12">
        <f>IFERROR($J72/1000*AH72,0)</f>
        <v>1.4817477308806084E-2</v>
      </c>
      <c r="DO72" s="12">
        <f>IFERROR($J72/1000*AI72,0)</f>
        <v>39.861114491314105</v>
      </c>
      <c r="DP72" s="12">
        <f>IFERROR($J72/1000*AJ72,0)</f>
        <v>3.3668522994635644E-2</v>
      </c>
      <c r="DR72" s="12">
        <f>IFERROR($K72/1000*Q72,0)</f>
        <v>2.0404449846413844</v>
      </c>
      <c r="DS72" s="12">
        <f>IFERROR($K72/1000*R72,0)</f>
        <v>27.111767696137267</v>
      </c>
      <c r="DT72" s="12">
        <f>IFERROR($K72/1000*S72,0)</f>
        <v>4.9045427001186866E-3</v>
      </c>
      <c r="DU72" s="12">
        <f>IFERROR($K72/1000*T72,0)</f>
        <v>0.47312734680213725</v>
      </c>
      <c r="DV72" s="12">
        <f>IFERROR($K72/1000*U72,0)</f>
        <v>0.31460171265406095</v>
      </c>
      <c r="DW72" s="12">
        <f>IFERROR($K72/1000*V72,0)</f>
        <v>9.0151638582037586E-4</v>
      </c>
      <c r="DX72" s="12">
        <f>IFERROR($K72/1000*W72,0)</f>
        <v>2.0683392999709809</v>
      </c>
      <c r="DY72" s="12">
        <f>IFERROR($K72/1000*X72,0)</f>
        <v>0.14407797918640594</v>
      </c>
      <c r="DZ72" s="12">
        <f>IFERROR($K72/1000*Y72,0)</f>
        <v>6.1701564058240059</v>
      </c>
      <c r="EA72" s="12">
        <f>IFERROR($K72/1000*Z72,0)</f>
        <v>0.15819013390005579</v>
      </c>
      <c r="EB72" s="12">
        <f>IFERROR($K72/1000*AA72,0)</f>
        <v>3.7085939129927782E-2</v>
      </c>
      <c r="EC72" s="12">
        <f>IFERROR($K72/1000*AB72,0)</f>
        <v>0.41210322160019192</v>
      </c>
      <c r="ED72" s="12">
        <f>IFERROR($K72/1000*AC72,0)</f>
        <v>3.7911487588637943E-4</v>
      </c>
      <c r="EE72" s="12">
        <f>IFERROR($K72/1000*AD72,0)</f>
        <v>5.4096376241199409E-2</v>
      </c>
      <c r="EF72" s="12">
        <f>IFERROR($K72/1000*AE72,0)</f>
        <v>4.9004901063963678E-3</v>
      </c>
      <c r="EG72" s="12">
        <f>IFERROR($K72/1000*AF72,0)</f>
        <v>4.9813053375221267E-3</v>
      </c>
      <c r="EH72" s="12">
        <f>IFERROR($K72/1000*AG72,0)</f>
        <v>7.8468169058869282E-7</v>
      </c>
      <c r="EI72" s="12">
        <f>IFERROR($K72/1000*AH72,0)</f>
        <v>1.2698519507622725E-2</v>
      </c>
      <c r="EJ72" s="12">
        <f>IFERROR($K72/1000*AI72,0)</f>
        <v>34.160817621951878</v>
      </c>
      <c r="EK72" s="12">
        <f>IFERROR($K72/1000*AJ72,0)</f>
        <v>2.8853791177134862E-2</v>
      </c>
      <c r="EM72" s="12">
        <f>IFERROR($L72/1000*Q72,0)</f>
        <v>2.2121952511826768</v>
      </c>
      <c r="EN72" s="12">
        <f>IFERROR($L72/1000*R72,0)</f>
        <v>29.393845068115791</v>
      </c>
      <c r="EO72" s="12">
        <f>IFERROR($L72/1000*S72,0)</f>
        <v>5.3173725104537E-3</v>
      </c>
      <c r="EP72" s="12">
        <f>IFERROR($L72/1000*T72,0)</f>
        <v>0.51295186965518691</v>
      </c>
      <c r="EQ72" s="12">
        <f>IFERROR($L72/1000*U72,0)</f>
        <v>0.34108266578408536</v>
      </c>
      <c r="ER72" s="12">
        <f>IFERROR($L72/1000*V72,0)</f>
        <v>9.7739967633859808E-4</v>
      </c>
      <c r="ES72" s="12">
        <f>IFERROR($L72/1000*W72,0)</f>
        <v>2.242437513224341</v>
      </c>
      <c r="ET72" s="12">
        <f>IFERROR($L72/1000*X72,0)</f>
        <v>0.15620544722120086</v>
      </c>
      <c r="EU72" s="12">
        <f>IFERROR($L72/1000*Y72,0)</f>
        <v>6.6895166509070085</v>
      </c>
      <c r="EV72" s="12">
        <f>IFERROR($L72/1000*Z72,0)</f>
        <v>0.17150546357865151</v>
      </c>
      <c r="EW72" s="12">
        <f>IFERROR($L72/1000*AA72,0)</f>
        <v>4.020757190044754E-2</v>
      </c>
      <c r="EX72" s="12">
        <f>IFERROR($L72/1000*AB72,0)</f>
        <v>0.44679116402702374</v>
      </c>
      <c r="EY72" s="12">
        <f>IFERROR($L72/1000*AC72,0)</f>
        <v>4.110260920541108E-4</v>
      </c>
      <c r="EZ72" s="12">
        <f>IFERROR($L72/1000*AD72,0)</f>
        <v>5.8649827624735223E-2</v>
      </c>
      <c r="FA72" s="12">
        <f>IFERROR($L72/1000*AE72,0)</f>
        <v>5.3129787979767805E-3</v>
      </c>
      <c r="FB72" s="12">
        <f>IFERROR($L72/1000*AF72,0)</f>
        <v>5.4005964852289834E-3</v>
      </c>
      <c r="FC72" s="12">
        <f>IFERROR($L72/1000*AG72,0)</f>
        <v>8.5073066055509744E-7</v>
      </c>
      <c r="FD72" s="12">
        <f>IFERROR($L72/1000*AH72,0)</f>
        <v>1.3767391310847213E-2</v>
      </c>
      <c r="FE72" s="12">
        <f>IFERROR($L72/1000*AI72,0)</f>
        <v>37.036234296256318</v>
      </c>
      <c r="FF72" s="12">
        <f>IFERROR($L72/1000*AJ72,0)</f>
        <v>3.1282499798392135E-2</v>
      </c>
      <c r="FH72" s="12">
        <f>IFERROR(AL72*[1]Figure!$C$8+BG72*[1]Figure!$D$8+CB72*[1]Figure!$E$8,0)</f>
        <v>1.2271598106420445</v>
      </c>
      <c r="FI72" s="12">
        <f>IFERROR(AM72*[1]Figure!$C$8+BH72*[1]Figure!$D$8+CC72*[1]Figure!$E$8,0)</f>
        <v>16.305498047040121</v>
      </c>
      <c r="FJ72" s="12">
        <f>IFERROR(AN72*[1]Figure!$C$8+BI72*[1]Figure!$D$8+CD72*[1]Figure!$E$8,0)</f>
        <v>2.9496789849598761E-3</v>
      </c>
      <c r="FK72" s="12">
        <f>IFERROR(AO72*[1]Figure!$C$8+BJ72*[1]Figure!$D$8+CE72*[1]Figure!$E$8,0)</f>
        <v>0.28454717950326242</v>
      </c>
      <c r="FL72" s="12">
        <f>IFERROR(AP72*[1]Figure!$C$8+BK72*[1]Figure!$D$8+CF72*[1]Figure!$E$8,0)</f>
        <v>0.18920705092966417</v>
      </c>
      <c r="FM72" s="12">
        <f>IFERROR(AQ72*[1]Figure!$C$8+BL72*[1]Figure!$D$8+CG72*[1]Figure!$E$8,0)</f>
        <v>5.4218794706119928E-4</v>
      </c>
      <c r="FN72" s="12">
        <f>IFERROR(AR72*[1]Figure!$C$8+BM72*[1]Figure!$D$8+CH72*[1]Figure!$E$8,0)</f>
        <v>1.243935946718006</v>
      </c>
      <c r="FO72" s="12">
        <f>IFERROR(AS72*[1]Figure!$C$8+BN72*[1]Figure!$D$8+CI72*[1]Figure!$E$8,0)</f>
        <v>8.6651052582607496E-2</v>
      </c>
      <c r="FP72" s="12">
        <f>IFERROR(AT72*[1]Figure!$C$8+BO72*[1]Figure!$D$8+CJ72*[1]Figure!$E$8,0)</f>
        <v>3.7108415191765385</v>
      </c>
      <c r="FQ72" s="12">
        <f>IFERROR(AU72*[1]Figure!$C$8+BP72*[1]Figure!$D$8+CK72*[1]Figure!$E$8,0)</f>
        <v>9.51383527727655E-2</v>
      </c>
      <c r="FR72" s="12">
        <f>IFERROR(AV72*[1]Figure!$C$8+BQ72*[1]Figure!$D$8+CL72*[1]Figure!$E$8,0)</f>
        <v>2.2304141686115185E-2</v>
      </c>
      <c r="FS72" s="12">
        <f>IFERROR(AW72*[1]Figure!$C$8+BR72*[1]Figure!$D$8+CM72*[1]Figure!$E$8,0)</f>
        <v>0.24784618805723371</v>
      </c>
      <c r="FT72" s="12">
        <f>IFERROR(AX72*[1]Figure!$C$8+BS72*[1]Figure!$D$8+CN72*[1]Figure!$E$8,0)</f>
        <v>2.2800641174164181E-4</v>
      </c>
      <c r="FU72" s="12">
        <f>IFERROR(AY72*[1]Figure!$C$8+BT72*[1]Figure!$D$8+CO72*[1]Figure!$E$8,0)</f>
        <v>3.2534520324858665E-2</v>
      </c>
      <c r="FV72" s="12">
        <f>IFERROR(AZ72*[1]Figure!$C$8+BU72*[1]Figure!$D$8+CP72*[1]Figure!$E$8,0)</f>
        <v>2.9472416832034827E-3</v>
      </c>
      <c r="FW72" s="12">
        <f>IFERROR(BA72*[1]Figure!$C$8+BV72*[1]Figure!$D$8+CQ72*[1]Figure!$E$8,0)</f>
        <v>2.9958453968403436E-3</v>
      </c>
      <c r="FX72" s="12">
        <f>IFERROR(BB72*[1]Figure!$C$8+BW72*[1]Figure!$D$8+CR72*[1]Figure!$E$8,0)</f>
        <v>4.7192148873660415E-7</v>
      </c>
      <c r="FY72" s="12">
        <f>IFERROR(BC72*[1]Figure!$C$8+BX72*[1]Figure!$D$8+CS72*[1]Figure!$E$8,0)</f>
        <v>7.6371148997910355E-3</v>
      </c>
      <c r="FZ72" s="12">
        <f>IFERROR(BD72*[1]Figure!$C$8+BY72*[1]Figure!$D$8+CT72*[1]Figure!$E$8,0)</f>
        <v>20.544921720445021</v>
      </c>
      <c r="GA72" s="12">
        <f>IFERROR(BE72*[1]Figure!$C$8+BZ72*[1]Figure!$D$8+CU72*[1]Figure!$E$8,0)</f>
        <v>1.7353181871483308E-2</v>
      </c>
      <c r="GC72" s="12">
        <f>IFERROR(CW72*[1]Figure!$F$8+DR72*[1]Figure!$G$8+EM72*[1]Figure!$H$8,0)</f>
        <v>2.1187379585003479</v>
      </c>
      <c r="GD72" s="12">
        <f>IFERROR(CX72*[1]Figure!$F$8+DS72*[1]Figure!$G$8+EN72*[1]Figure!$H$8,0)</f>
        <v>28.152060835859945</v>
      </c>
      <c r="GE72" s="12">
        <f>IFERROR(CY72*[1]Figure!$F$8+DT72*[1]Figure!$G$8+EO72*[1]Figure!$H$8,0)</f>
        <v>5.0927326470669746E-3</v>
      </c>
      <c r="GF72" s="12">
        <f>IFERROR(CZ72*[1]Figure!$F$8+DU72*[1]Figure!$G$8+EP72*[1]Figure!$H$8,0)</f>
        <v>0.4912814981142104</v>
      </c>
      <c r="GG72" s="12">
        <f>IFERROR(DA72*[1]Figure!$F$8+DV72*[1]Figure!$G$8+EQ72*[1]Figure!$H$8,0)</f>
        <v>0.32667314993867785</v>
      </c>
      <c r="GH72" s="12">
        <f>IFERROR(DB72*[1]Figure!$F$8+DW72*[1]Figure!$G$8+ER72*[1]Figure!$H$8,0)</f>
        <v>9.3610805546094069E-4</v>
      </c>
      <c r="GI72" s="12">
        <f>IFERROR(DC72*[1]Figure!$F$8+DX72*[1]Figure!$G$8+ES72*[1]Figure!$H$8,0)</f>
        <v>2.1477025937441558</v>
      </c>
      <c r="GJ72" s="12">
        <f>IFERROR(DD72*[1]Figure!$F$8+DY72*[1]Figure!$G$8+ET72*[1]Figure!$H$8,0)</f>
        <v>0.14960632890570807</v>
      </c>
      <c r="GK72" s="12">
        <f>IFERROR(DE72*[1]Figure!$F$8+DZ72*[1]Figure!$G$8+EU72*[1]Figure!$H$8,0)</f>
        <v>6.4069086328250195</v>
      </c>
      <c r="GL72" s="12">
        <f>IFERROR(DF72*[1]Figure!$F$8+EA72*[1]Figure!$G$8+EV72*[1]Figure!$H$8,0)</f>
        <v>0.16425997460216116</v>
      </c>
      <c r="GM72" s="12">
        <f>IFERROR(DG72*[1]Figure!$F$8+EB72*[1]Figure!$G$8+EW72*[1]Figure!$H$8,0)</f>
        <v>3.8508946603635713E-2</v>
      </c>
      <c r="GN72" s="12">
        <f>IFERROR(DH72*[1]Figure!$F$8+EC72*[1]Figure!$G$8+EX72*[1]Figure!$H$8,0)</f>
        <v>0.42791584433631008</v>
      </c>
      <c r="GO72" s="12">
        <f>IFERROR(DI72*[1]Figure!$F$8+ED72*[1]Figure!$G$8+EY72*[1]Figure!$H$8,0)</f>
        <v>3.9366171801676563E-4</v>
      </c>
      <c r="GP72" s="12">
        <f>IFERROR(DJ72*[1]Figure!$F$8+EE72*[1]Figure!$G$8+EZ72*[1]Figure!$H$8,0)</f>
        <v>5.6172083355479324E-2</v>
      </c>
      <c r="GQ72" s="12">
        <f>IFERROR(DK72*[1]Figure!$F$8+EF72*[1]Figure!$G$8+FA72*[1]Figure!$H$8,0)</f>
        <v>5.088524553139186E-3</v>
      </c>
      <c r="GR72" s="12">
        <f>IFERROR(DL72*[1]Figure!$F$8+EG72*[1]Figure!$G$8+FB72*[1]Figure!$H$8,0)</f>
        <v>5.1724407082425882E-3</v>
      </c>
      <c r="GS72" s="12">
        <f>IFERROR(DM72*[1]Figure!$F$8+EH72*[1]Figure!$G$8+FC72*[1]Figure!$H$8,0)</f>
        <v>8.1479034999940724E-7</v>
      </c>
      <c r="GT72" s="12">
        <f>IFERROR(DN72*[1]Figure!$F$8+EI72*[1]Figure!$G$8+FD72*[1]Figure!$H$8,0)</f>
        <v>1.3185768545622433E-2</v>
      </c>
      <c r="GU72" s="12">
        <f>IFERROR(DO72*[1]Figure!$F$8+EJ72*[1]Figure!$G$8+FE72*[1]Figure!$H$8,0)</f>
        <v>35.471586606760539</v>
      </c>
      <c r="GV72" s="12">
        <f>IFERROR(DP72*[1]Figure!$F$8+EK72*[1]Figure!$G$8+FF72*[1]Figure!$H$8,0)</f>
        <v>2.9960926696772729E-2</v>
      </c>
      <c r="GX72" s="12">
        <f>IFERROR(FH72*[1]Figure!$F$10+GC72*[1]Figure!$F$11,0)</f>
        <v>1.2794698653821734</v>
      </c>
      <c r="GY72" s="12">
        <f>IFERROR(FI72*[1]Figure!$F$10+GD72*[1]Figure!$F$11,0)</f>
        <v>17.000551362842142</v>
      </c>
      <c r="GZ72" s="12">
        <f>IFERROR(FJ72*[1]Figure!$F$10+GE72*[1]Figure!$F$11,0)</f>
        <v>3.0754147431153941E-3</v>
      </c>
      <c r="HA72" s="12">
        <f>IFERROR(FK72*[1]Figure!$F$10+GF72*[1]Figure!$F$11,0)</f>
        <v>0.29667655206491544</v>
      </c>
      <c r="HB72" s="12">
        <f>IFERROR(FL72*[1]Figure!$F$10+GG72*[1]Figure!$F$11,0)</f>
        <v>0.19727236655157226</v>
      </c>
      <c r="HC72" s="12">
        <f>IFERROR(FM72*[1]Figure!$F$10+GH72*[1]Figure!$F$11,0)</f>
        <v>5.6529975445926807E-4</v>
      </c>
      <c r="HD72" s="12">
        <f>IFERROR(FN72*[1]Figure!$F$10+GI72*[1]Figure!$F$11,0)</f>
        <v>1.2969611166280184</v>
      </c>
      <c r="HE72" s="12">
        <f>IFERROR(FO72*[1]Figure!$F$10+GJ72*[1]Figure!$F$11,0)</f>
        <v>9.0344720892617164E-2</v>
      </c>
      <c r="HF72" s="12">
        <f>IFERROR(FP72*[1]Figure!$F$10+GK72*[1]Figure!$F$11,0)</f>
        <v>3.8690232990202804</v>
      </c>
      <c r="HG72" s="12">
        <f>IFERROR(FQ72*[1]Figure!$F$10+GL72*[1]Figure!$F$11,0)</f>
        <v>9.9193808629672406E-2</v>
      </c>
      <c r="HH72" s="12">
        <f>IFERROR(FR72*[1]Figure!$F$10+GM72*[1]Figure!$F$11,0)</f>
        <v>2.3254898761448223E-2</v>
      </c>
      <c r="HI72" s="12">
        <f>IFERROR(FS72*[1]Figure!$F$10+GN72*[1]Figure!$F$11,0)</f>
        <v>0.25841111004373768</v>
      </c>
      <c r="HJ72" s="12">
        <f>IFERROR(FT72*[1]Figure!$F$10+GO72*[1]Figure!$F$11,0)</f>
        <v>2.3772562498173763E-4</v>
      </c>
      <c r="HK72" s="12">
        <f>IFERROR(FU72*[1]Figure!$F$10+GP72*[1]Figure!$F$11,0)</f>
        <v>3.392136702923923E-2</v>
      </c>
      <c r="HL72" s="12">
        <f>IFERROR(FV72*[1]Figure!$F$10+GQ72*[1]Figure!$F$11,0)</f>
        <v>3.0728735466688472E-3</v>
      </c>
      <c r="HM72" s="12">
        <f>IFERROR(FW72*[1]Figure!$F$10+GR72*[1]Figure!$F$11,0)</f>
        <v>3.1235490873806086E-3</v>
      </c>
      <c r="HN72" s="12">
        <f>IFERROR(FX72*[1]Figure!$F$10+GS72*[1]Figure!$F$11,0)</f>
        <v>4.9203805276907445E-7</v>
      </c>
      <c r="HO72" s="12">
        <f>IFERROR(FY72*[1]Figure!$F$10+GT72*[1]Figure!$F$11,0)</f>
        <v>7.9626616582492565E-3</v>
      </c>
      <c r="HP72" s="12">
        <f>IFERROR(FZ72*[1]Figure!$F$10+GU72*[1]Figure!$F$11,0)</f>
        <v>21.420688650316901</v>
      </c>
      <c r="HQ72" s="12">
        <f>IFERROR(GA72*[1]Figure!$F$10+GV72*[1]Figure!$F$11,0)</f>
        <v>1.809289473181384E-2</v>
      </c>
    </row>
    <row r="73" spans="1:225" x14ac:dyDescent="0.2">
      <c r="A73" s="1"/>
      <c r="B73" s="4"/>
      <c r="C73" s="1" t="s">
        <v>94</v>
      </c>
      <c r="D73" s="1" t="s">
        <v>88</v>
      </c>
      <c r="E73" s="2">
        <v>0.12</v>
      </c>
      <c r="F73" s="7"/>
      <c r="G73" s="1">
        <f>'[1]LIB Maf LCI'!AQ$51*LCIA_TAU!$E73</f>
        <v>10.789884996175285</v>
      </c>
      <c r="H73" s="1">
        <f>'[1]LIB Maf LCI'!AR$51*LCIA_TAU!$E73</f>
        <v>10.323513768681119</v>
      </c>
      <c r="I73" s="1">
        <f>'[1]LIB Maf LCI'!AS$51*LCIA_TAU!$E73</f>
        <v>11.190089094124829</v>
      </c>
      <c r="J73" s="1">
        <f>'[1]LIB Maf LCI'!AT$51*LCIA_TAU!$E73</f>
        <v>20.217379804030873</v>
      </c>
      <c r="K73" s="1">
        <f>'[1]LIB Maf LCI'!AU$51*LCIA_TAU!$E73</f>
        <v>17.326214610224348</v>
      </c>
      <c r="L73" s="1">
        <f>'[1]LIB Maf LCI'!AV$51*LCIA_TAU!$E73</f>
        <v>18.784613145767647</v>
      </c>
      <c r="M73" s="1" t="s">
        <v>55</v>
      </c>
      <c r="N73" s="1" t="s">
        <v>96</v>
      </c>
      <c r="O73" s="1">
        <v>1</v>
      </c>
      <c r="P73" s="1" t="s">
        <v>56</v>
      </c>
      <c r="Q73" s="1">
        <f>'[1]Unit factor_selected'!J42</f>
        <v>21.630200337860501</v>
      </c>
      <c r="R73" s="1">
        <f>'[1]Unit factor_selected'!K42</f>
        <v>288.74658911271899</v>
      </c>
      <c r="S73" s="1">
        <f>'[1]Unit factor_selected'!L42</f>
        <v>5.1970084155986897E-2</v>
      </c>
      <c r="T73" s="1">
        <f>'[1]Unit factor_selected'!M42</f>
        <v>5.0431004135985003</v>
      </c>
      <c r="U73" s="1">
        <f>'[1]Unit factor_selected'!N42</f>
        <v>3.3497830012105498</v>
      </c>
      <c r="V73" s="1">
        <f>'[1]Unit factor_selected'!O42</f>
        <v>9.5950582112746506E-3</v>
      </c>
      <c r="W73" s="1">
        <f>'[1]Unit factor_selected'!P42</f>
        <v>21.919118084832199</v>
      </c>
      <c r="X73" s="1">
        <f>'[1]Unit factor_selected'!Q42</f>
        <v>1.52883213574823</v>
      </c>
      <c r="Y73" s="1">
        <f>'[1]Unit factor_selected'!R42</f>
        <v>65.641766393703307</v>
      </c>
      <c r="Z73" s="1">
        <f>'[1]Unit factor_selected'!S42</f>
        <v>1.6892816528802801</v>
      </c>
      <c r="AA73" s="1">
        <f>'[1]Unit factor_selected'!T42</f>
        <v>0.39708672669188</v>
      </c>
      <c r="AB73" s="1">
        <f>'[1]Unit factor_selected'!U42</f>
        <v>4.3879615446055702</v>
      </c>
      <c r="AC73" s="1">
        <f>'[1]Unit factor_selected'!V42</f>
        <v>4.0400736582606499E-3</v>
      </c>
      <c r="AD73" s="1">
        <f>'[1]Unit factor_selected'!W42</f>
        <v>0.57645149705677401</v>
      </c>
      <c r="AE73" s="1">
        <f>'[1]Unit factor_selected'!X42</f>
        <v>5.1577043760821902E-2</v>
      </c>
      <c r="AF73" s="1">
        <f>'[1]Unit factor_selected'!Y42</f>
        <v>5.2447378028560802E-2</v>
      </c>
      <c r="AG73" s="1">
        <f>'[1]Unit factor_selected'!Z42</f>
        <v>8.3614622639185296E-6</v>
      </c>
      <c r="AH73" s="1">
        <f>'[1]Unit factor_selected'!AA42</f>
        <v>0.13498241147444801</v>
      </c>
      <c r="AI73" s="1">
        <f>'[1]Unit factor_selected'!AB42</f>
        <v>363.954660916899</v>
      </c>
      <c r="AJ73" s="1">
        <f>'[1]Unit factor_selected'!AC42</f>
        <v>0.30720141688897501</v>
      </c>
      <c r="AK73" s="1"/>
      <c r="AL73" s="1">
        <f>IFERROR($G73/1000*Q73,0)</f>
        <v>0.23338737408974661</v>
      </c>
      <c r="AM73" s="1">
        <f>IFERROR($G73/1000*R73,0)</f>
        <v>3.1155424895641168</v>
      </c>
      <c r="AN73" s="1">
        <f>IFERROR($G73/1000*S73,0)</f>
        <v>5.6075123128464992E-4</v>
      </c>
      <c r="AO73" s="1">
        <f>IFERROR($G73/1000*T73,0)</f>
        <v>5.4414473486891837E-2</v>
      </c>
      <c r="AP73" s="1">
        <f>IFERROR($G73/1000*U73,0)</f>
        <v>3.614377334520473E-2</v>
      </c>
      <c r="AQ73" s="1">
        <f>IFERROR($G73/1000*V73,0)</f>
        <v>1.0352957463126083E-4</v>
      </c>
      <c r="AR73" s="1">
        <f>IFERROR($G73/1000*W73,0)</f>
        <v>0.23650476335292531</v>
      </c>
      <c r="AS73" s="1">
        <f>IFERROR($G73/1000*X73,0)</f>
        <v>1.6495922923180445E-2</v>
      </c>
      <c r="AT73" s="1">
        <f>IFERROR($G73/1000*Y73,0)</f>
        <v>0.70826711033386247</v>
      </c>
      <c r="AU73" s="1">
        <f>IFERROR($G73/1000*Z73,0)</f>
        <v>1.8227154760727123E-2</v>
      </c>
      <c r="AV73" s="1">
        <f>IFERROR($G73/1000*AA73,0)</f>
        <v>4.2845201145130726E-3</v>
      </c>
      <c r="AW73" s="1">
        <f>IFERROR($G73/1000*AB73,0)</f>
        <v>4.7345600433933772E-2</v>
      </c>
      <c r="AX73" s="1">
        <f>IFERROR($G73/1000*AC73,0)</f>
        <v>4.3591930148709584E-5</v>
      </c>
      <c r="AY73" s="1">
        <f>IFERROR($G73/1000*AD73,0)</f>
        <v>6.2198453591156676E-3</v>
      </c>
      <c r="AZ73" s="1">
        <f>IFERROR($G73/1000*AE73,0)</f>
        <v>5.5651037062196841E-4</v>
      </c>
      <c r="BA73" s="1">
        <f>IFERROR($G73/1000*AF73,0)</f>
        <v>5.659011772791015E-4</v>
      </c>
      <c r="BB73" s="1">
        <f>IFERROR($G73/1000*AG73,0)</f>
        <v>9.0219216227540378E-8</v>
      </c>
      <c r="BC73" s="1">
        <f>IFERROR($G73/1000*AH73,0)</f>
        <v>1.4564446963157053E-3</v>
      </c>
      <c r="BD73" s="1">
        <f>IFERROR($G73/1000*AI73,0)</f>
        <v>3.9270289351153123</v>
      </c>
      <c r="BE73" s="1">
        <f>IFERROR($G73/1000*AJ73,0)</f>
        <v>3.3146679588941406E-3</v>
      </c>
      <c r="BF73" s="1"/>
      <c r="BG73" s="1">
        <f>IFERROR($H73/1000*Q73,0)</f>
        <v>0.22329967100723386</v>
      </c>
      <c r="BH73" s="1">
        <f>IFERROR($H73/1000*R73,0)</f>
        <v>2.9808793883648641</v>
      </c>
      <c r="BI73" s="1">
        <f>IFERROR($H73/1000*S73,0)</f>
        <v>5.3651387934384716E-4</v>
      </c>
      <c r="BJ73" s="1">
        <f>IFERROR($H73/1000*T73,0)</f>
        <v>5.2062516556625561E-2</v>
      </c>
      <c r="BK73" s="1">
        <f>IFERROR($H73/1000*U73,0)</f>
        <v>3.4581530935091073E-2</v>
      </c>
      <c r="BL73" s="1">
        <f>IFERROR($H73/1000*V73,0)</f>
        <v>9.9054715555390674E-5</v>
      </c>
      <c r="BM73" s="1">
        <f>IFERROR($H73/1000*W73,0)</f>
        <v>0.22628231734611251</v>
      </c>
      <c r="BN73" s="1">
        <f>IFERROR($H73/1000*X73,0)</f>
        <v>1.5782919603399011E-2</v>
      </c>
      <c r="BO73" s="1">
        <f>IFERROR($H73/1000*Y73,0)</f>
        <v>0.67765367916594554</v>
      </c>
      <c r="BP73" s="1">
        <f>IFERROR($H73/1000*Z73,0)</f>
        <v>1.7439322402689968E-2</v>
      </c>
      <c r="BQ73" s="1">
        <f>IFERROR($H73/1000*AA73,0)</f>
        <v>4.099330290364139E-3</v>
      </c>
      <c r="BR73" s="1">
        <f>IFERROR($H73/1000*AB73,0)</f>
        <v>4.5299181422178869E-2</v>
      </c>
      <c r="BS73" s="1">
        <f>IFERROR($H73/1000*AC73,0)</f>
        <v>4.1707756037539715E-5</v>
      </c>
      <c r="BT73" s="1">
        <f>IFERROR($H73/1000*AD73,0)</f>
        <v>5.9510049668424492E-3</v>
      </c>
      <c r="BU73" s="1">
        <f>IFERROR($H73/1000*AE73,0)</f>
        <v>5.3245632141271345E-4</v>
      </c>
      <c r="BV73" s="1">
        <f>IFERROR($H73/1000*AF73,0)</f>
        <v>5.4144122920907103E-4</v>
      </c>
      <c r="BW73" s="1">
        <f>IFERROR($H73/1000*AG73,0)</f>
        <v>8.631967080787054E-8</v>
      </c>
      <c r="BX73" s="1">
        <f>IFERROR($H73/1000*AH73,0)</f>
        <v>1.3934927833862442E-3</v>
      </c>
      <c r="BY73" s="1">
        <f>IFERROR($H73/1000*AI73,0)</f>
        <v>3.7572909531512746</v>
      </c>
      <c r="BZ73" s="1">
        <f>IFERROR($H73/1000*AJ73,0)</f>
        <v>3.1713980570116816E-3</v>
      </c>
      <c r="CA73" s="1"/>
      <c r="CB73" s="1">
        <f>IFERROR($I73/1000*Q73,0)</f>
        <v>0.242043868904428</v>
      </c>
      <c r="CC73" s="1">
        <f>IFERROR($I73/1000*R73,0)</f>
        <v>3.2311000577959801</v>
      </c>
      <c r="CD73" s="1">
        <f>IFERROR($I73/1000*S73,0)</f>
        <v>5.8154987193465859E-4</v>
      </c>
      <c r="CE73" s="1">
        <f>IFERROR($I73/1000*T73,0)</f>
        <v>5.6432742938784995E-2</v>
      </c>
      <c r="CF73" s="1">
        <f>IFERROR($I73/1000*U73,0)</f>
        <v>3.7484370229530918E-2</v>
      </c>
      <c r="CG73" s="1">
        <f>IFERROR($I73/1000*V73,0)</f>
        <v>1.0736955624747737E-4</v>
      </c>
      <c r="CH73" s="1">
        <f>IFERROR($I73/1000*W73,0)</f>
        <v>0.24527688423391511</v>
      </c>
      <c r="CI73" s="1">
        <f>IFERROR($I73/1000*X73,0)</f>
        <v>1.7107767808983838E-2</v>
      </c>
      <c r="CJ73" s="1">
        <f>IFERROR($I73/1000*Y73,0)</f>
        <v>0.73453721424126917</v>
      </c>
      <c r="CK73" s="1">
        <f>IFERROR($I73/1000*Z73,0)</f>
        <v>1.8903212200800788E-2</v>
      </c>
      <c r="CL73" s="1">
        <f>IFERROR($I73/1000*AA73,0)</f>
        <v>4.4434358497765329E-3</v>
      </c>
      <c r="CM73" s="1">
        <f>IFERROR($I73/1000*AB73,0)</f>
        <v>4.9101680625729935E-2</v>
      </c>
      <c r="CN73" s="1">
        <f>IFERROR($I73/1000*AC73,0)</f>
        <v>4.5208784182763502E-5</v>
      </c>
      <c r="CO73" s="1">
        <f>IFERROR($I73/1000*AD73,0)</f>
        <v>6.450543610506938E-3</v>
      </c>
      <c r="CP73" s="1">
        <f>IFERROR($I73/1000*AE73,0)</f>
        <v>5.7715171489517228E-4</v>
      </c>
      <c r="CQ73" s="1">
        <f>IFERROR($I73/1000*AF73,0)</f>
        <v>5.8689083289284049E-4</v>
      </c>
      <c r="CR73" s="1">
        <f>IFERROR($I73/1000*AG73,0)</f>
        <v>9.3565507690411053E-8</v>
      </c>
      <c r="CS73" s="1">
        <f>IFERROR($I73/1000*AH73,0)</f>
        <v>1.5104652105388909E-3</v>
      </c>
      <c r="CT73" s="1">
        <f>IFERROR($I73/1000*AI73,0)</f>
        <v>4.0726850818820921</v>
      </c>
      <c r="CU73" s="1">
        <f>IFERROR($I73/1000*AJ73,0)</f>
        <v>3.4376112248290145E-3</v>
      </c>
      <c r="CW73" s="12">
        <f>IFERROR($J73/1000*Q73,0)</f>
        <v>0.43730597546780264</v>
      </c>
      <c r="CX73" s="12">
        <f>IFERROR($J73/1000*R73,0)</f>
        <v>5.8376994592102855</v>
      </c>
      <c r="CY73" s="12">
        <f>IFERROR($J73/1000*S73,0)</f>
        <v>1.0506989298290344E-3</v>
      </c>
      <c r="CZ73" s="12">
        <f>IFERROR($J73/1000*T73,0)</f>
        <v>0.10195827645158606</v>
      </c>
      <c r="DA73" s="12">
        <f>IFERROR($J73/1000*U73,0)</f>
        <v>6.7723835196560098E-2</v>
      </c>
      <c r="DB73" s="12">
        <f>IFERROR($J73/1000*V73,0)</f>
        <v>1.9398693609912472E-4</v>
      </c>
      <c r="DC73" s="12">
        <f>IFERROR($J73/1000*W73,0)</f>
        <v>0.44314713529045441</v>
      </c>
      <c r="DD73" s="12">
        <f>IFERROR($J73/1000*X73,0)</f>
        <v>3.0908979945029651E-2</v>
      </c>
      <c r="DE73" s="12">
        <f>IFERROR($J73/1000*Y73,0)</f>
        <v>1.3271045221889697</v>
      </c>
      <c r="DF73" s="12">
        <f>IFERROR($J73/1000*Z73,0)</f>
        <v>3.4152848772261671E-2</v>
      </c>
      <c r="DG73" s="12">
        <f>IFERROR($J73/1000*AA73,0)</f>
        <v>8.0280531686691414E-3</v>
      </c>
      <c r="DH73" s="12">
        <f>IFERROR($J73/1000*AB73,0)</f>
        <v>8.8713085112772774E-2</v>
      </c>
      <c r="DI73" s="12">
        <f>IFERROR($J73/1000*AC73,0)</f>
        <v>8.1679703585315987E-5</v>
      </c>
      <c r="DJ73" s="12">
        <f>IFERROR($J73/1000*AD73,0)</f>
        <v>1.1654338854598986E-2</v>
      </c>
      <c r="DK73" s="12">
        <f>IFERROR($J73/1000*AE73,0)</f>
        <v>1.0427526828816573E-3</v>
      </c>
      <c r="DL73" s="12">
        <f>IFERROR($J73/1000*AF73,0)</f>
        <v>1.0603485613289978E-3</v>
      </c>
      <c r="DM73" s="12">
        <f>IFERROR($J73/1000*AG73,0)</f>
        <v>1.6904685830671275E-7</v>
      </c>
      <c r="DN73" s="12">
        <f>IFERROR($J73/1000*AH73,0)</f>
        <v>2.7289906796428903E-3</v>
      </c>
      <c r="DO73" s="12">
        <f>IFERROR($J73/1000*AI73,0)</f>
        <v>7.3582096112042183</v>
      </c>
      <c r="DP73" s="12">
        <f>IFERROR($J73/1000*AJ73,0)</f>
        <v>6.210807721580832E-3</v>
      </c>
      <c r="DR73" s="12">
        <f>IFERROR($K73/1000*Q73,0)</f>
        <v>0.37476949311591817</v>
      </c>
      <c r="DS73" s="12">
        <f>IFERROR($K73/1000*R73,0)</f>
        <v>5.0028853709372383</v>
      </c>
      <c r="DT73" s="12">
        <f>IFERROR($K73/1000*S73,0)</f>
        <v>9.0044483139804896E-4</v>
      </c>
      <c r="DU73" s="12">
        <f>IFERROR($K73/1000*T73,0)</f>
        <v>8.7377840066918774E-2</v>
      </c>
      <c r="DV73" s="12">
        <f>IFERROR($K73/1000*U73,0)</f>
        <v>5.8039059176655389E-2</v>
      </c>
      <c r="DW73" s="12">
        <f>IFERROR($K73/1000*V73,0)</f>
        <v>1.6624603776613993E-4</v>
      </c>
      <c r="DX73" s="12">
        <f>IFERROR($K73/1000*W73,0)</f>
        <v>0.37977534400465235</v>
      </c>
      <c r="DY73" s="12">
        <f>IFERROR($K73/1000*X73,0)</f>
        <v>2.6488873686981471E-2</v>
      </c>
      <c r="DZ73" s="12">
        <f>IFERROR($K73/1000*Y73,0)</f>
        <v>1.1373233319315157</v>
      </c>
      <c r="EA73" s="12">
        <f>IFERROR($K73/1000*Z73,0)</f>
        <v>2.9268856454918241E-2</v>
      </c>
      <c r="EB73" s="12">
        <f>IFERROR($K73/1000*AA73,0)</f>
        <v>6.880009845535013E-3</v>
      </c>
      <c r="EC73" s="12">
        <f>IFERROR($K73/1000*AB73,0)</f>
        <v>7.6026763423247615E-2</v>
      </c>
      <c r="ED73" s="12">
        <f>IFERROR($K73/1000*AC73,0)</f>
        <v>6.9999183244138198E-5</v>
      </c>
      <c r="EE73" s="12">
        <f>IFERROR($K73/1000*AD73,0)</f>
        <v>9.9877223503907746E-3</v>
      </c>
      <c r="EF73" s="12">
        <f>IFERROR($K73/1000*AE73,0)</f>
        <v>8.936349291609329E-4</v>
      </c>
      <c r="EG73" s="12">
        <f>IFERROR($K73/1000*AF73,0)</f>
        <v>9.0871452746640955E-4</v>
      </c>
      <c r="EH73" s="12">
        <f>IFERROR($K73/1000*AG73,0)</f>
        <v>1.4487248963994478E-7</v>
      </c>
      <c r="EI73" s="12">
        <f>IFERROR($K73/1000*AH73,0)</f>
        <v>2.3387342298118955E-3</v>
      </c>
      <c r="EJ73" s="12">
        <f>IFERROR($K73/1000*AI73,0)</f>
        <v>6.3059565634376238</v>
      </c>
      <c r="EK73" s="12">
        <f>IFERROR($K73/1000*AJ73,0)</f>
        <v>5.322637677583379E-3</v>
      </c>
      <c r="EM73" s="12">
        <f>IFERROR($L73/1000*Q73,0)</f>
        <v>0.40631494561216214</v>
      </c>
      <c r="EN73" s="12">
        <f>IFERROR($L73/1000*R73,0)</f>
        <v>5.42399297364235</v>
      </c>
      <c r="EO73" s="12">
        <f>IFERROR($L73/1000*S73,0)</f>
        <v>9.7623792602320237E-4</v>
      </c>
      <c r="EP73" s="12">
        <f>IFERROR($L73/1000*T73,0)</f>
        <v>9.4732690324708643E-2</v>
      </c>
      <c r="EQ73" s="12">
        <f>IFERROR($L73/1000*U73,0)</f>
        <v>6.2924377800008702E-2</v>
      </c>
      <c r="ER73" s="12">
        <f>IFERROR($L73/1000*V73,0)</f>
        <v>1.802394566099156E-4</v>
      </c>
      <c r="ES73" s="12">
        <f>IFERROR($L73/1000*W73,0)</f>
        <v>0.4117421537199723</v>
      </c>
      <c r="ET73" s="12">
        <f>IFERROR($L73/1000*X73,0)</f>
        <v>2.8718520234848229E-2</v>
      </c>
      <c r="EU73" s="12">
        <f>IFERROR($L73/1000*Y73,0)</f>
        <v>1.233055187910568</v>
      </c>
      <c r="EV73" s="12">
        <f>IFERROR($L73/1000*Z73,0)</f>
        <v>3.1732502343599006E-2</v>
      </c>
      <c r="EW73" s="12">
        <f>IFERROR($L73/1000*AA73,0)</f>
        <v>7.4591205462261334E-3</v>
      </c>
      <c r="EX73" s="12">
        <f>IFERROR($L73/1000*AB73,0)</f>
        <v>8.2426160113920705E-2</v>
      </c>
      <c r="EY73" s="12">
        <f>IFERROR($L73/1000*AC73,0)</f>
        <v>7.5891220750832594E-5</v>
      </c>
      <c r="EZ73" s="12">
        <f>IFERROR($L73/1000*AD73,0)</f>
        <v>1.0828418369510116E-2</v>
      </c>
      <c r="FA73" s="12">
        <f>IFERROR($L73/1000*AE73,0)</f>
        <v>9.6885481424936824E-4</v>
      </c>
      <c r="FB73" s="12">
        <f>IFERROR($L73/1000*AF73,0)</f>
        <v>9.8520370677634842E-4</v>
      </c>
      <c r="FC73" s="12">
        <f>IFERROR($L73/1000*AG73,0)</f>
        <v>1.5706683396064412E-7</v>
      </c>
      <c r="FD73" s="12">
        <f>IFERROR($L73/1000*AH73,0)</f>
        <v>2.5355923810303337E-3</v>
      </c>
      <c r="FE73" s="12">
        <f>IFERROR($L73/1000*AI73,0)</f>
        <v>6.8367475079229871</v>
      </c>
      <c r="FF73" s="12">
        <f>IFERROR($L73/1000*AJ73,0)</f>
        <v>5.7706597740910873E-3</v>
      </c>
      <c r="FH73" s="12">
        <f>IFERROR(AL73*[1]Figure!$C$8+BG73*[1]Figure!$D$8+CB73*[1]Figure!$E$8,0)</f>
        <v>0.22539302145770651</v>
      </c>
      <c r="FI73" s="12">
        <f>IFERROR(AM73*[1]Figure!$C$8+BH73*[1]Figure!$D$8+CC73*[1]Figure!$E$8,0)</f>
        <v>3.0088240117594776</v>
      </c>
      <c r="FJ73" s="12">
        <f>IFERROR(AN73*[1]Figure!$C$8+BI73*[1]Figure!$D$8+CD73*[1]Figure!$E$8,0)</f>
        <v>5.415434952225597E-4</v>
      </c>
      <c r="FK73" s="12">
        <f>IFERROR(AO73*[1]Figure!$C$8+BJ73*[1]Figure!$D$8+CE73*[1]Figure!$E$8,0)</f>
        <v>5.2550583072778288E-2</v>
      </c>
      <c r="FL73" s="12">
        <f>IFERROR(AP73*[1]Figure!$C$8+BK73*[1]Figure!$D$8+CF73*[1]Figure!$E$8,0)</f>
        <v>3.4905719784248224E-2</v>
      </c>
      <c r="FM73" s="12">
        <f>IFERROR(AQ73*[1]Figure!$C$8+BL73*[1]Figure!$D$8+CG73*[1]Figure!$E$8,0)</f>
        <v>9.9983316267133774E-5</v>
      </c>
      <c r="FN73" s="12">
        <f>IFERROR(AR73*[1]Figure!$C$8+BM73*[1]Figure!$D$8+CH73*[1]Figure!$E$8,0)</f>
        <v>0.22840362898447644</v>
      </c>
      <c r="FO73" s="12">
        <f>IFERROR(AS73*[1]Figure!$C$8+BN73*[1]Figure!$D$8+CI73*[1]Figure!$E$8,0)</f>
        <v>1.5930878539981944E-2</v>
      </c>
      <c r="FP73" s="12">
        <f>IFERROR(AT73*[1]Figure!$C$8+BO73*[1]Figure!$D$8+CJ73*[1]Figure!$E$8,0)</f>
        <v>0.6840064275965535</v>
      </c>
      <c r="FQ73" s="12">
        <f>IFERROR(AU73*[1]Figure!$C$8+BP73*[1]Figure!$D$8+CK73*[1]Figure!$E$8,0)</f>
        <v>1.7602809492675096E-2</v>
      </c>
      <c r="FR73" s="12">
        <f>IFERROR(AV73*[1]Figure!$C$8+BQ73*[1]Figure!$D$8+CL73*[1]Figure!$E$8,0)</f>
        <v>4.1377599704046971E-3</v>
      </c>
      <c r="FS73" s="12">
        <f>IFERROR(AW73*[1]Figure!$C$8+BR73*[1]Figure!$D$8+CM73*[1]Figure!$E$8,0)</f>
        <v>4.5723844214597804E-2</v>
      </c>
      <c r="FT73" s="12">
        <f>IFERROR(AX73*[1]Figure!$C$8+BS73*[1]Figure!$D$8+CN73*[1]Figure!$E$8,0)</f>
        <v>4.2098750567426681E-5</v>
      </c>
      <c r="FU73" s="12">
        <f>IFERROR(AY73*[1]Figure!$C$8+BT73*[1]Figure!$D$8+CO73*[1]Figure!$E$8,0)</f>
        <v>6.0067934007076345E-3</v>
      </c>
      <c r="FV73" s="12">
        <f>IFERROR(AZ73*[1]Figure!$C$8+BU73*[1]Figure!$D$8+CP73*[1]Figure!$E$8,0)</f>
        <v>5.3744789921154597E-4</v>
      </c>
      <c r="FW73" s="12">
        <f>IFERROR(BA73*[1]Figure!$C$8+BV73*[1]Figure!$D$8+CQ73*[1]Figure!$E$8,0)</f>
        <v>5.4651703713998624E-4</v>
      </c>
      <c r="FX73" s="12">
        <f>IFERROR(BB73*[1]Figure!$C$8+BW73*[1]Figure!$D$8+CR73*[1]Figure!$E$8,0)</f>
        <v>8.7128885263741607E-8</v>
      </c>
      <c r="FY73" s="12">
        <f>IFERROR(BC73*[1]Figure!$C$8+BX73*[1]Figure!$D$8+CS73*[1]Figure!$E$8,0)</f>
        <v>1.4065562542488481E-3</v>
      </c>
      <c r="FZ73" s="12">
        <f>IFERROR(BD73*[1]Figure!$C$8+BY73*[1]Figure!$D$8+CT73*[1]Figure!$E$8,0)</f>
        <v>3.7925141430192131</v>
      </c>
      <c r="GA73" s="12">
        <f>IFERROR(BE73*[1]Figure!$C$8+BZ73*[1]Figure!$D$8+CU73*[1]Figure!$E$8,0)</f>
        <v>3.2011287212859625E-3</v>
      </c>
      <c r="GC73" s="12">
        <f>IFERROR(CW73*[1]Figure!$F$8+DR73*[1]Figure!$G$8+EM73*[1]Figure!$H$8,0)</f>
        <v>0.38914960056724385</v>
      </c>
      <c r="GD73" s="12">
        <f>IFERROR(CX73*[1]Figure!$F$8+DS73*[1]Figure!$G$8+EN73*[1]Figure!$H$8,0)</f>
        <v>5.1948487791714584</v>
      </c>
      <c r="GE73" s="12">
        <f>IFERROR(CY73*[1]Figure!$F$8+DT73*[1]Figure!$G$8+EO73*[1]Figure!$H$8,0)</f>
        <v>9.3499538491786211E-4</v>
      </c>
      <c r="GF73" s="12">
        <f>IFERROR(CZ73*[1]Figure!$F$8+DU73*[1]Figure!$G$8+EP73*[1]Figure!$H$8,0)</f>
        <v>9.0730574886874887E-2</v>
      </c>
      <c r="GG73" s="12">
        <f>IFERROR(DA73*[1]Figure!$F$8+DV73*[1]Figure!$G$8+EQ73*[1]Figure!$H$8,0)</f>
        <v>6.0266049160271819E-2</v>
      </c>
      <c r="GH73" s="12">
        <f>IFERROR(DB73*[1]Figure!$F$8+DW73*[1]Figure!$G$8+ER73*[1]Figure!$H$8,0)</f>
        <v>1.7262498784171294E-4</v>
      </c>
      <c r="GI73" s="12">
        <f>IFERROR(DC73*[1]Figure!$F$8+DX73*[1]Figure!$G$8+ES73*[1]Figure!$H$8,0)</f>
        <v>0.39434752865272854</v>
      </c>
      <c r="GJ73" s="12">
        <f>IFERROR(DD73*[1]Figure!$F$8+DY73*[1]Figure!$G$8+ET73*[1]Figure!$H$8,0)</f>
        <v>2.7505266047833446E-2</v>
      </c>
      <c r="GK73" s="12">
        <f>IFERROR(DE73*[1]Figure!$F$8+DZ73*[1]Figure!$G$8+EU73*[1]Figure!$H$8,0)</f>
        <v>1.180963041194127</v>
      </c>
      <c r="GL73" s="12">
        <f>IFERROR(DF73*[1]Figure!$F$8+EA73*[1]Figure!$G$8+EV73*[1]Figure!$H$8,0)</f>
        <v>3.0391918252984523E-2</v>
      </c>
      <c r="GM73" s="12">
        <f>IFERROR(DG73*[1]Figure!$F$8+EB73*[1]Figure!$G$8+EW73*[1]Figure!$H$8,0)</f>
        <v>7.1439995316281953E-3</v>
      </c>
      <c r="GN73" s="12">
        <f>IFERROR(DH73*[1]Figure!$F$8+EC73*[1]Figure!$G$8+EX73*[1]Figure!$H$8,0)</f>
        <v>7.8943951314164512E-2</v>
      </c>
      <c r="GO73" s="12">
        <f>IFERROR(DI73*[1]Figure!$F$8+ED73*[1]Figure!$G$8+EY73*[1]Figure!$H$8,0)</f>
        <v>7.2685089634721587E-5</v>
      </c>
      <c r="GP73" s="12">
        <f>IFERROR(DJ73*[1]Figure!$F$8+EE73*[1]Figure!$G$8+EZ73*[1]Figure!$H$8,0)</f>
        <v>1.0370956640349916E-2</v>
      </c>
      <c r="GQ73" s="12">
        <f>IFERROR(DK73*[1]Figure!$F$8+EF73*[1]Figure!$G$8+FA73*[1]Figure!$H$8,0)</f>
        <v>9.2792418306137596E-4</v>
      </c>
      <c r="GR73" s="12">
        <f>IFERROR(DL73*[1]Figure!$F$8+EG73*[1]Figure!$G$8+FB73*[1]Figure!$H$8,0)</f>
        <v>9.4358239368172556E-4</v>
      </c>
      <c r="GS73" s="12">
        <f>IFERROR(DM73*[1]Figure!$F$8+EH73*[1]Figure!$G$8+FC73*[1]Figure!$H$8,0)</f>
        <v>1.504313251535897E-7</v>
      </c>
      <c r="GT73" s="12">
        <f>IFERROR(DN73*[1]Figure!$F$8+EI73*[1]Figure!$G$8+FD73*[1]Figure!$H$8,0)</f>
        <v>2.428472722785725E-3</v>
      </c>
      <c r="GU73" s="12">
        <f>IFERROR(DO73*[1]Figure!$F$8+EJ73*[1]Figure!$G$8+FE73*[1]Figure!$H$8,0)</f>
        <v>6.5479195156824517</v>
      </c>
      <c r="GV73" s="12">
        <f>IFERROR(DP73*[1]Figure!$F$8+EK73*[1]Figure!$G$8+FF73*[1]Figure!$H$8,0)</f>
        <v>5.526870154169858E-3</v>
      </c>
      <c r="GX73" s="12">
        <f>IFERROR(FH73*[1]Figure!$F$10+GC73*[1]Figure!$F$11,0)</f>
        <v>0.23500083389439885</v>
      </c>
      <c r="GY73" s="12">
        <f>IFERROR(FI73*[1]Figure!$F$10+GD73*[1]Figure!$F$11,0)</f>
        <v>3.1370809408029783</v>
      </c>
      <c r="GZ73" s="12">
        <f>IFERROR(FJ73*[1]Figure!$F$10+GE73*[1]Figure!$F$11,0)</f>
        <v>5.6462783161753314E-4</v>
      </c>
      <c r="HA73" s="12">
        <f>IFERROR(FK73*[1]Figure!$F$10+GF73*[1]Figure!$F$11,0)</f>
        <v>5.4790653072890577E-2</v>
      </c>
      <c r="HB73" s="12">
        <f>IFERROR(FL73*[1]Figure!$F$10+GG73*[1]Figure!$F$11,0)</f>
        <v>3.6393643440827482E-2</v>
      </c>
      <c r="HC73" s="12">
        <f>IFERROR(FM73*[1]Figure!$F$10+GH73*[1]Figure!$F$11,0)</f>
        <v>1.0424529804137148E-4</v>
      </c>
      <c r="HD73" s="12">
        <f>IFERROR(FN73*[1]Figure!$F$10+GI73*[1]Figure!$F$11,0)</f>
        <v>0.23813977437598094</v>
      </c>
      <c r="HE73" s="12">
        <f>IFERROR(FO73*[1]Figure!$F$10+GJ73*[1]Figure!$F$11,0)</f>
        <v>1.6609962976465241E-2</v>
      </c>
      <c r="HF73" s="12">
        <f>IFERROR(FP73*[1]Figure!$F$10+GK73*[1]Figure!$F$11,0)</f>
        <v>0.71316352136696926</v>
      </c>
      <c r="HG73" s="12">
        <f>IFERROR(FQ73*[1]Figure!$F$10+GL73*[1]Figure!$F$11,0)</f>
        <v>1.8353163212016781E-2</v>
      </c>
      <c r="HH73" s="12">
        <f>IFERROR(FR73*[1]Figure!$F$10+GM73*[1]Figure!$F$11,0)</f>
        <v>4.3141399729735071E-3</v>
      </c>
      <c r="HI73" s="12">
        <f>IFERROR(FS73*[1]Figure!$F$10+GN73*[1]Figure!$F$11,0)</f>
        <v>4.7672911298650492E-2</v>
      </c>
      <c r="HJ73" s="12">
        <f>IFERROR(FT73*[1]Figure!$F$10+GO73*[1]Figure!$F$11,0)</f>
        <v>4.389329104013084E-5</v>
      </c>
      <c r="HK73" s="12">
        <f>IFERROR(FU73*[1]Figure!$F$10+GP73*[1]Figure!$F$11,0)</f>
        <v>6.2628445595532493E-3</v>
      </c>
      <c r="HL73" s="12">
        <f>IFERROR(FV73*[1]Figure!$F$10+GQ73*[1]Figure!$F$11,0)</f>
        <v>5.603576529240752E-4</v>
      </c>
      <c r="HM73" s="12">
        <f>IFERROR(FW73*[1]Figure!$F$10+GR73*[1]Figure!$F$11,0)</f>
        <v>5.6981338035566609E-4</v>
      </c>
      <c r="HN73" s="12">
        <f>IFERROR(FX73*[1]Figure!$F$10+GS73*[1]Figure!$F$11,0)</f>
        <v>9.0842922113765376E-8</v>
      </c>
      <c r="HO73" s="12">
        <f>IFERROR(FY73*[1]Figure!$F$10+GT73*[1]Figure!$F$11,0)</f>
        <v>1.4665134285441282E-3</v>
      </c>
      <c r="HP73" s="12">
        <f>IFERROR(FZ73*[1]Figure!$F$10+GU73*[1]Figure!$F$11,0)</f>
        <v>3.9541773760420198</v>
      </c>
      <c r="HQ73" s="12">
        <f>IFERROR(GA73*[1]Figure!$F$10+GV73*[1]Figure!$F$11,0)</f>
        <v>3.3375830096260099E-3</v>
      </c>
    </row>
    <row r="74" spans="1:225" x14ac:dyDescent="0.2">
      <c r="A74" s="1"/>
      <c r="B74" s="4"/>
      <c r="C74" s="1" t="s">
        <v>94</v>
      </c>
      <c r="D74" s="1" t="s">
        <v>89</v>
      </c>
      <c r="E74" s="2">
        <v>0.04</v>
      </c>
      <c r="F74" s="7"/>
      <c r="G74" s="1">
        <f>'[1]LIB Maf LCI'!AQ$51*LCIA_TAU!$E74</f>
        <v>3.5966283320584287</v>
      </c>
      <c r="H74" s="1">
        <f>'[1]LIB Maf LCI'!AR$51*LCIA_TAU!$E74</f>
        <v>3.4411712562270398</v>
      </c>
      <c r="I74" s="1">
        <f>'[1]LIB Maf LCI'!AS$51*LCIA_TAU!$E74</f>
        <v>3.7300296980416103</v>
      </c>
      <c r="J74" s="1">
        <f>'[1]LIB Maf LCI'!AT$51*LCIA_TAU!$E74</f>
        <v>6.7391266013436244</v>
      </c>
      <c r="K74" s="1">
        <f>'[1]LIB Maf LCI'!AU$51*LCIA_TAU!$E74</f>
        <v>5.7754048700747829</v>
      </c>
      <c r="L74" s="1">
        <f>'[1]LIB Maf LCI'!AV$51*LCIA_TAU!$E74</f>
        <v>6.2615377152558827</v>
      </c>
      <c r="M74" s="1" t="s">
        <v>55</v>
      </c>
      <c r="N74" s="1" t="s">
        <v>97</v>
      </c>
      <c r="O74" s="1">
        <v>1</v>
      </c>
      <c r="P74" s="1" t="s">
        <v>56</v>
      </c>
      <c r="Q74" s="1">
        <f>'[1]Unit factor_selected'!J43</f>
        <v>21.636719855654199</v>
      </c>
      <c r="R74" s="1">
        <f>'[1]Unit factor_selected'!K43</f>
        <v>290.636334446803</v>
      </c>
      <c r="S74" s="1">
        <f>'[1]Unit factor_selected'!L43</f>
        <v>5.1962992413345399E-2</v>
      </c>
      <c r="T74" s="1">
        <f>'[1]Unit factor_selected'!M43</f>
        <v>5.0496893345910099</v>
      </c>
      <c r="U74" s="1">
        <f>'[1]Unit factor_selected'!N43</f>
        <v>3.3539065425376902</v>
      </c>
      <c r="V74" s="1">
        <f>'[1]Unit factor_selected'!O43</f>
        <v>9.7468629280918796E-3</v>
      </c>
      <c r="W74" s="1">
        <f>'[1]Unit factor_selected'!P43</f>
        <v>21.922457087851299</v>
      </c>
      <c r="X74" s="1">
        <f>'[1]Unit factor_selected'!Q43</f>
        <v>1.53717076423315</v>
      </c>
      <c r="Y74" s="1">
        <f>'[1]Unit factor_selected'!R43</f>
        <v>65.841681968557197</v>
      </c>
      <c r="Z74" s="1">
        <f>'[1]Unit factor_selected'!S43</f>
        <v>1.7867145115293801</v>
      </c>
      <c r="AA74" s="1">
        <f>'[1]Unit factor_selected'!T43</f>
        <v>0.39597528323409298</v>
      </c>
      <c r="AB74" s="1">
        <f>'[1]Unit factor_selected'!U43</f>
        <v>4.3937178918251396</v>
      </c>
      <c r="AC74" s="1">
        <f>'[1]Unit factor_selected'!V43</f>
        <v>4.0509029312470598E-3</v>
      </c>
      <c r="AD74" s="1">
        <f>'[1]Unit factor_selected'!W43</f>
        <v>0.57648873828185598</v>
      </c>
      <c r="AE74" s="1">
        <f>'[1]Unit factor_selected'!X43</f>
        <v>5.1703206230321298E-2</v>
      </c>
      <c r="AF74" s="1">
        <f>'[1]Unit factor_selected'!Y43</f>
        <v>5.25711542514204E-2</v>
      </c>
      <c r="AG74" s="1">
        <f>'[1]Unit factor_selected'!Z43</f>
        <v>8.3780218236810799E-6</v>
      </c>
      <c r="AH74" s="1">
        <f>'[1]Unit factor_selected'!AA43</f>
        <v>0.13445031181500799</v>
      </c>
      <c r="AI74" s="1">
        <f>'[1]Unit factor_selected'!AB43</f>
        <v>364.00593311252902</v>
      </c>
      <c r="AJ74" s="1">
        <f>'[1]Unit factor_selected'!AC43</f>
        <v>0.30931808008336098</v>
      </c>
      <c r="AK74" s="1"/>
      <c r="AL74" s="1">
        <f>IFERROR($G74/1000*Q74,0)</f>
        <v>7.7819239645657054E-2</v>
      </c>
      <c r="AM74" s="1">
        <f>IFERROR($G74/1000*R74,0)</f>
        <v>1.0453108747969808</v>
      </c>
      <c r="AN74" s="1">
        <f>IFERROR($G74/1000*S74,0)</f>
        <v>1.8689157073237524E-4</v>
      </c>
      <c r="AO74" s="1">
        <f>IFERROR($G74/1000*T74,0)</f>
        <v>1.8161855728883302E-2</v>
      </c>
      <c r="AP74" s="1">
        <f>IFERROR($G74/1000*U74,0)</f>
        <v>1.2062755293967184E-2</v>
      </c>
      <c r="AQ74" s="1">
        <f>IFERROR($G74/1000*V74,0)</f>
        <v>3.5055843355865228E-5</v>
      </c>
      <c r="AR74" s="1">
        <f>IFERROR($G74/1000*W74,0)</f>
        <v>7.8846930270501089E-2</v>
      </c>
      <c r="AS74" s="1">
        <f>IFERROR($G74/1000*X74,0)</f>
        <v>5.5286319218528545E-3</v>
      </c>
      <c r="AT74" s="1">
        <f>IFERROR($G74/1000*Y74,0)</f>
        <v>0.2368080587984934</v>
      </c>
      <c r="AU74" s="1">
        <f>IFERROR($G74/1000*Z74,0)</f>
        <v>6.4261480334665043E-3</v>
      </c>
      <c r="AV74" s="1">
        <f>IFERROR($G74/1000*AA74,0)</f>
        <v>1.4241759224745997E-3</v>
      </c>
      <c r="AW74" s="1">
        <f>IFERROR($G74/1000*AB74,0)</f>
        <v>1.5802570252810327E-2</v>
      </c>
      <c r="AX74" s="1">
        <f>IFERROR($G74/1000*AC74,0)</f>
        <v>1.4569592252941712E-5</v>
      </c>
      <c r="AY74" s="1">
        <f>IFERROR($G74/1000*AD74,0)</f>
        <v>2.0734157292171397E-3</v>
      </c>
      <c r="AZ74" s="1">
        <f>IFERROR($G74/1000*AE74,0)</f>
        <v>1.8595721638623344E-4</v>
      </c>
      <c r="BA74" s="1">
        <f>IFERROR($G74/1000*AF74,0)</f>
        <v>1.8907890282967253E-4</v>
      </c>
      <c r="BB74" s="1">
        <f>IFERROR($G74/1000*AG74,0)</f>
        <v>3.0132630657655197E-8</v>
      </c>
      <c r="BC74" s="1">
        <f>IFERROR($G74/1000*AH74,0)</f>
        <v>4.8356780072794783E-4</v>
      </c>
      <c r="BD74" s="1">
        <f>IFERROR($G74/1000*AI74,0)</f>
        <v>1.3091940520698873</v>
      </c>
      <c r="BE74" s="1">
        <f>IFERROR($G74/1000*AJ74,0)</f>
        <v>1.1125021704457342E-3</v>
      </c>
      <c r="BF74" s="1"/>
      <c r="BG74" s="1">
        <f>IFERROR($H74/1000*Q74,0)</f>
        <v>7.4455658446314091E-2</v>
      </c>
      <c r="BH74" s="1">
        <f>IFERROR($H74/1000*R74,0)</f>
        <v>1.0001294001135272</v>
      </c>
      <c r="BI74" s="1">
        <f>IFERROR($H74/1000*S74,0)</f>
        <v>1.7881355588034793E-4</v>
      </c>
      <c r="BJ74" s="1">
        <f>IFERROR($H74/1000*T74,0)</f>
        <v>1.7376845791070829E-2</v>
      </c>
      <c r="BK74" s="1">
        <f>IFERROR($H74/1000*U74,0)</f>
        <v>1.1541366790252512E-2</v>
      </c>
      <c r="BL74" s="1">
        <f>IFERROR($H74/1000*V74,0)</f>
        <v>3.3540624546534695E-5</v>
      </c>
      <c r="BM74" s="1">
        <f>IFERROR($H74/1000*W74,0)</f>
        <v>7.5438929196584625E-2</v>
      </c>
      <c r="BN74" s="1">
        <f>IFERROR($H74/1000*X74,0)</f>
        <v>5.2896678497916681E-3</v>
      </c>
      <c r="BO74" s="1">
        <f>IFERROR($H74/1000*Y74,0)</f>
        <v>0.22657250345184121</v>
      </c>
      <c r="BP74" s="1">
        <f>IFERROR($H74/1000*Z74,0)</f>
        <v>6.148390620158639E-3</v>
      </c>
      <c r="BQ74" s="1">
        <f>IFERROR($H74/1000*AA74,0)</f>
        <v>1.3626187628415216E-3</v>
      </c>
      <c r="BR74" s="1">
        <f>IFERROR($H74/1000*AB74,0)</f>
        <v>1.5119535717319136E-2</v>
      </c>
      <c r="BS74" s="1">
        <f>IFERROR($H74/1000*AC74,0)</f>
        <v>1.3939850728773243E-5</v>
      </c>
      <c r="BT74" s="1">
        <f>IFERROR($H74/1000*AD74,0)</f>
        <v>1.9837964757141156E-3</v>
      </c>
      <c r="BU74" s="1">
        <f>IFERROR($H74/1000*AE74,0)</f>
        <v>1.7791958713456047E-4</v>
      </c>
      <c r="BV74" s="1">
        <f>IFERROR($H74/1000*AF74,0)</f>
        <v>1.8090634491666583E-4</v>
      </c>
      <c r="BW74" s="1">
        <f>IFERROR($H74/1000*AG74,0)</f>
        <v>2.8830207883694178E-8</v>
      </c>
      <c r="BX74" s="1">
        <f>IFERROR($H74/1000*AH74,0)</f>
        <v>4.6266654840856826E-4</v>
      </c>
      <c r="BY74" s="1">
        <f>IFERROR($H74/1000*AI74,0)</f>
        <v>1.2526067541229373</v>
      </c>
      <c r="BZ74" s="1">
        <f>IFERROR($H74/1000*AJ74,0)</f>
        <v>1.0644164862141953E-3</v>
      </c>
      <c r="CA74" s="1"/>
      <c r="CB74" s="1">
        <f>IFERROR($I74/1000*Q74,0)</f>
        <v>8.0705607629796741E-2</v>
      </c>
      <c r="CC74" s="1">
        <f>IFERROR($I74/1000*R74,0)</f>
        <v>1.084082158816529</v>
      </c>
      <c r="CD74" s="1">
        <f>IFERROR($I74/1000*S74,0)</f>
        <v>1.9382350490088922E-4</v>
      </c>
      <c r="CE74" s="1">
        <f>IFERROR($I74/1000*T74,0)</f>
        <v>1.8835491183908443E-2</v>
      </c>
      <c r="CF74" s="1">
        <f>IFERROR($I74/1000*U74,0)</f>
        <v>1.2510171008121641E-2</v>
      </c>
      <c r="CG74" s="1">
        <f>IFERROR($I74/1000*V74,0)</f>
        <v>3.6356088184523522E-5</v>
      </c>
      <c r="CH74" s="1">
        <f>IFERROR($I74/1000*W74,0)</f>
        <v>8.1771415991728144E-2</v>
      </c>
      <c r="CI74" s="1">
        <f>IFERROR($I74/1000*X74,0)</f>
        <v>5.7336926015509682E-3</v>
      </c>
      <c r="CJ74" s="1">
        <f>IFERROR($I74/1000*Y74,0)</f>
        <v>0.24559142911172915</v>
      </c>
      <c r="CK74" s="1">
        <f>IFERROR($I74/1000*Z74,0)</f>
        <v>6.6644981899264969E-3</v>
      </c>
      <c r="CL74" s="1">
        <f>IFERROR($I74/1000*AA74,0)</f>
        <v>1.476999566153605E-3</v>
      </c>
      <c r="CM74" s="1">
        <f>IFERROR($I74/1000*AB74,0)</f>
        <v>1.6388698221324546E-2</v>
      </c>
      <c r="CN74" s="1">
        <f>IFERROR($I74/1000*AC74,0)</f>
        <v>1.5109988237435344E-5</v>
      </c>
      <c r="CO74" s="1">
        <f>IFERROR($I74/1000*AD74,0)</f>
        <v>2.1503201143778603E-3</v>
      </c>
      <c r="CP74" s="1">
        <f>IFERROR($I74/1000*AE74,0)</f>
        <v>1.9285449472306845E-4</v>
      </c>
      <c r="CQ74" s="1">
        <f>IFERROR($I74/1000*AF74,0)</f>
        <v>1.9609196661812456E-4</v>
      </c>
      <c r="CR74" s="1">
        <f>IFERROR($I74/1000*AG74,0)</f>
        <v>3.1250270213171159E-8</v>
      </c>
      <c r="CS74" s="1">
        <f>IFERROR($I74/1000*AH74,0)</f>
        <v>5.0150365598093465E-4</v>
      </c>
      <c r="CT74" s="1">
        <f>IFERROR($I74/1000*AI74,0)</f>
        <v>1.3577529407730813</v>
      </c>
      <c r="CU74" s="1">
        <f>IFERROR($I74/1000*AJ74,0)</f>
        <v>1.1537656248521496E-3</v>
      </c>
      <c r="CW74" s="12">
        <f>IFERROR($J74/1000*Q74,0)</f>
        <v>0.145812594345059</v>
      </c>
      <c r="CX74" s="12">
        <f>IFERROR($J74/1000*R74,0)</f>
        <v>1.9586350527874523</v>
      </c>
      <c r="CY74" s="12">
        <f>IFERROR($J74/1000*S74,0)</f>
        <v>3.501851844581929E-4</v>
      </c>
      <c r="CZ74" s="12">
        <f>IFERROR($J74/1000*T74,0)</f>
        <v>3.4030495723263457E-2</v>
      </c>
      <c r="DA74" s="12">
        <f>IFERROR($J74/1000*U74,0)</f>
        <v>2.2602400799236168E-2</v>
      </c>
      <c r="DB74" s="12">
        <f>IFERROR($J74/1000*V74,0)</f>
        <v>6.5685343238353991E-5</v>
      </c>
      <c r="DC74" s="12">
        <f>IFERROR($J74/1000*W74,0)</f>
        <v>0.14773821372755278</v>
      </c>
      <c r="DD74" s="12">
        <f>IFERROR($J74/1000*X74,0)</f>
        <v>1.0359188388051329E-2</v>
      </c>
      <c r="DE74" s="12">
        <f>IFERROR($J74/1000*Y74,0)</f>
        <v>0.44371543043151063</v>
      </c>
      <c r="DF74" s="12">
        <f>IFERROR($J74/1000*Z74,0)</f>
        <v>1.2040895293654324E-2</v>
      </c>
      <c r="DG74" s="12">
        <f>IFERROR($J74/1000*AA74,0)</f>
        <v>2.668527564717452E-3</v>
      </c>
      <c r="DH74" s="12">
        <f>IFERROR($J74/1000*AB74,0)</f>
        <v>2.9609821123598227E-2</v>
      </c>
      <c r="DI74" s="12">
        <f>IFERROR($J74/1000*AC74,0)</f>
        <v>2.7299547703427924E-5</v>
      </c>
      <c r="DJ74" s="12">
        <f>IFERROR($J74/1000*AD74,0)</f>
        <v>3.8850305915302781E-3</v>
      </c>
      <c r="DK74" s="12">
        <f>IFERROR($J74/1000*AE74,0)</f>
        <v>3.4843445248151363E-4</v>
      </c>
      <c r="DL74" s="12">
        <f>IFERROR($J74/1000*AF74,0)</f>
        <v>3.5428366407908615E-4</v>
      </c>
      <c r="DM74" s="12">
        <f>IFERROR($J74/1000*AG74,0)</f>
        <v>5.6460549738606586E-8</v>
      </c>
      <c r="DN74" s="12">
        <f>IFERROR($J74/1000*AH74,0)</f>
        <v>9.060776729114653E-4</v>
      </c>
      <c r="DO74" s="12">
        <f>IFERROR($J74/1000*AI74,0)</f>
        <v>2.4530820668855524</v>
      </c>
      <c r="DP74" s="12">
        <f>IFERROR($J74/1000*AJ74,0)</f>
        <v>2.0845337017663156E-3</v>
      </c>
      <c r="DR74" s="12">
        <f>IFERROR($K74/1000*Q74,0)</f>
        <v>0.12496081722678901</v>
      </c>
      <c r="DS74" s="12">
        <f>IFERROR($K74/1000*R74,0)</f>
        <v>1.6785425013847495</v>
      </c>
      <c r="DT74" s="12">
        <f>IFERROR($K74/1000*S74,0)</f>
        <v>3.0010731944769402E-4</v>
      </c>
      <c r="DU74" s="12">
        <f>IFERROR($K74/1000*T74,0)</f>
        <v>2.9164000375361609E-2</v>
      </c>
      <c r="DV74" s="12">
        <f>IFERROR($K74/1000*U74,0)</f>
        <v>1.9370168179547852E-2</v>
      </c>
      <c r="DW74" s="12">
        <f>IFERROR($K74/1000*V74,0)</f>
        <v>5.6292079622853194E-5</v>
      </c>
      <c r="DX74" s="12">
        <f>IFERROR($K74/1000*W74,0)</f>
        <v>0.12661106542918182</v>
      </c>
      <c r="DY74" s="12">
        <f>IFERROR($K74/1000*X74,0)</f>
        <v>8.8777835178887095E-3</v>
      </c>
      <c r="DZ74" s="12">
        <f>IFERROR($K74/1000*Y74,0)</f>
        <v>0.38026237069512026</v>
      </c>
      <c r="EA74" s="12">
        <f>IFERROR($K74/1000*Z74,0)</f>
        <v>1.0318999691320068E-2</v>
      </c>
      <c r="EB74" s="12">
        <f>IFERROR($K74/1000*AA74,0)</f>
        <v>2.2869175792194218E-3</v>
      </c>
      <c r="EC74" s="12">
        <f>IFERROR($K74/1000*AB74,0)</f>
        <v>2.5375499710181618E-2</v>
      </c>
      <c r="ED74" s="12">
        <f>IFERROR($K74/1000*AC74,0)</f>
        <v>2.3395604517324483E-5</v>
      </c>
      <c r="EE74" s="12">
        <f>IFERROR($K74/1000*AD74,0)</f>
        <v>3.3294558666162976E-3</v>
      </c>
      <c r="EF74" s="12">
        <f>IFERROR($K74/1000*AE74,0)</f>
        <v>2.9860694906107846E-4</v>
      </c>
      <c r="EG74" s="12">
        <f>IFERROR($K74/1000*AF74,0)</f>
        <v>3.0361970028910598E-4</v>
      </c>
      <c r="EH74" s="12">
        <f>IFERROR($K74/1000*AG74,0)</f>
        <v>4.8386468042080522E-8</v>
      </c>
      <c r="EI74" s="12">
        <f>IFERROR($K74/1000*AH74,0)</f>
        <v>7.7650498563947023E-4</v>
      </c>
      <c r="EJ74" s="12">
        <f>IFERROR($K74/1000*AI74,0)</f>
        <v>2.1022816388342158</v>
      </c>
      <c r="EK74" s="12">
        <f>IFERROR($K74/1000*AJ74,0)</f>
        <v>1.7864371461156247E-3</v>
      </c>
      <c r="EM74" s="12">
        <f>IFERROR($L74/1000*Q74,0)</f>
        <v>0.13547913741060458</v>
      </c>
      <c r="EN74" s="12">
        <f>IFERROR($L74/1000*R74,0)</f>
        <v>1.8198303695623794</v>
      </c>
      <c r="EO74" s="12">
        <f>IFERROR($L74/1000*S74,0)</f>
        <v>3.2536823679371748E-4</v>
      </c>
      <c r="EP74" s="12">
        <f>IFERROR($L74/1000*T74,0)</f>
        <v>3.1618820218866993E-2</v>
      </c>
      <c r="EQ74" s="12">
        <f>IFERROR($L74/1000*U74,0)</f>
        <v>2.1000612309543205E-2</v>
      </c>
      <c r="ER74" s="12">
        <f>IFERROR($L74/1000*V74,0)</f>
        <v>6.1030349829676691E-5</v>
      </c>
      <c r="ES74" s="12">
        <f>IFERROR($L74/1000*W74,0)</f>
        <v>0.13726829186665956</v>
      </c>
      <c r="ET74" s="12">
        <f>IFERROR($L74/1000*X74,0)</f>
        <v>9.6250527150345769E-3</v>
      </c>
      <c r="EU74" s="12">
        <f>IFERROR($L74/1000*Y74,0)</f>
        <v>0.41227017488200407</v>
      </c>
      <c r="EV74" s="12">
        <f>IFERROR($L74/1000*Z74,0)</f>
        <v>1.1187580300336205E-2</v>
      </c>
      <c r="EW74" s="12">
        <f>IFERROR($L74/1000*AA74,0)</f>
        <v>2.4794141702794035E-3</v>
      </c>
      <c r="EX74" s="12">
        <f>IFERROR($L74/1000*AB74,0)</f>
        <v>2.7511430289857676E-2</v>
      </c>
      <c r="EY74" s="12">
        <f>IFERROR($L74/1000*AC74,0)</f>
        <v>2.5364881484844071E-5</v>
      </c>
      <c r="EZ74" s="12">
        <f>IFERROR($L74/1000*AD74,0)</f>
        <v>3.6097059771721188E-3</v>
      </c>
      <c r="FA74" s="12">
        <f>IFERROR($L74/1000*AE74,0)</f>
        <v>3.2374157581080973E-4</v>
      </c>
      <c r="FB74" s="12">
        <f>IFERROR($L74/1000*AF74,0)</f>
        <v>3.2917626507980347E-4</v>
      </c>
      <c r="FC74" s="12">
        <f>IFERROR($L74/1000*AG74,0)</f>
        <v>5.2459299628215948E-8</v>
      </c>
      <c r="FD74" s="12">
        <f>IFERROR($L74/1000*AH74,0)</f>
        <v>8.418656982575861E-4</v>
      </c>
      <c r="FE74" s="12">
        <f>IFERROR($L74/1000*AI74,0)</f>
        <v>2.2792368787610107</v>
      </c>
      <c r="FF74" s="12">
        <f>IFERROR($L74/1000*AJ74,0)</f>
        <v>1.9368068244525042E-3</v>
      </c>
      <c r="FH74" s="12">
        <f>IFERROR(AL74*[1]Figure!$C$8+BG74*[1]Figure!$D$8+CB74*[1]Figure!$E$8,0)</f>
        <v>7.5153652247405639E-2</v>
      </c>
      <c r="FI74" s="12">
        <f>IFERROR(AM74*[1]Figure!$C$8+BH74*[1]Figure!$D$8+CC74*[1]Figure!$E$8,0)</f>
        <v>1.0095052371705857</v>
      </c>
      <c r="FJ74" s="12">
        <f>IFERROR(AN74*[1]Figure!$C$8+BI74*[1]Figure!$D$8+CD74*[1]Figure!$E$8,0)</f>
        <v>1.8048986572919055E-4</v>
      </c>
      <c r="FK74" s="12">
        <f>IFERROR(AO74*[1]Figure!$C$8+BJ74*[1]Figure!$D$8+CE74*[1]Figure!$E$8,0)</f>
        <v>1.7539747186314503E-2</v>
      </c>
      <c r="FL74" s="12">
        <f>IFERROR(AP74*[1]Figure!$C$8+BK74*[1]Figure!$D$8+CF74*[1]Figure!$E$8,0)</f>
        <v>1.1649562764122363E-2</v>
      </c>
      <c r="FM74" s="12">
        <f>IFERROR(AQ74*[1]Figure!$C$8+BL74*[1]Figure!$D$8+CG74*[1]Figure!$E$8,0)</f>
        <v>3.3855055289701122E-5</v>
      </c>
      <c r="FN74" s="12">
        <f>IFERROR(AR74*[1]Figure!$C$8+BM74*[1]Figure!$D$8+CH74*[1]Figure!$E$8,0)</f>
        <v>7.6146140791230138E-2</v>
      </c>
      <c r="FO74" s="12">
        <f>IFERROR(AS74*[1]Figure!$C$8+BN74*[1]Figure!$D$8+CI74*[1]Figure!$E$8,0)</f>
        <v>5.3392564968607155E-3</v>
      </c>
      <c r="FP74" s="12">
        <f>IFERROR(AT74*[1]Figure!$C$8+BO74*[1]Figure!$D$8+CJ74*[1]Figure!$E$8,0)</f>
        <v>0.22869653547583046</v>
      </c>
      <c r="FQ74" s="12">
        <f>IFERROR(AU74*[1]Figure!$C$8+BP74*[1]Figure!$D$8+CK74*[1]Figure!$E$8,0)</f>
        <v>6.2060294703026415E-3</v>
      </c>
      <c r="FR74" s="12">
        <f>IFERROR(AV74*[1]Figure!$C$8+BQ74*[1]Figure!$D$8+CL74*[1]Figure!$E$8,0)</f>
        <v>1.3753928013707786E-3</v>
      </c>
      <c r="FS74" s="12">
        <f>IFERROR(AW74*[1]Figure!$C$8+BR74*[1]Figure!$D$8+CM74*[1]Figure!$E$8,0)</f>
        <v>1.526127567941591E-2</v>
      </c>
      <c r="FT74" s="12">
        <f>IFERROR(AX74*[1]Figure!$C$8+BS74*[1]Figure!$D$8+CN74*[1]Figure!$E$8,0)</f>
        <v>1.4070531587687959E-5</v>
      </c>
      <c r="FU74" s="12">
        <f>IFERROR(AY74*[1]Figure!$C$8+BT74*[1]Figure!$D$8+CO74*[1]Figure!$E$8,0)</f>
        <v>2.0023938217260929E-3</v>
      </c>
      <c r="FV74" s="12">
        <f>IFERROR(AZ74*[1]Figure!$C$8+BU74*[1]Figure!$D$8+CP74*[1]Figure!$E$8,0)</f>
        <v>1.7958751636256177E-4</v>
      </c>
      <c r="FW74" s="12">
        <f>IFERROR(BA74*[1]Figure!$C$8+BV74*[1]Figure!$D$8+CQ74*[1]Figure!$E$8,0)</f>
        <v>1.8260227387579267E-4</v>
      </c>
      <c r="FX74" s="12">
        <f>IFERROR(BB74*[1]Figure!$C$8+BW74*[1]Figure!$D$8+CR74*[1]Figure!$E$8,0)</f>
        <v>2.9100480241858989E-8</v>
      </c>
      <c r="FY74" s="12">
        <f>IFERROR(BC74*[1]Figure!$C$8+BX74*[1]Figure!$D$8+CS74*[1]Figure!$E$8,0)</f>
        <v>4.670038733278617E-4</v>
      </c>
      <c r="FZ74" s="12">
        <f>IFERROR(BD74*[1]Figure!$C$8+BY74*[1]Figure!$D$8+CT74*[1]Figure!$E$8,0)</f>
        <v>1.2643494714372112</v>
      </c>
      <c r="GA74" s="12">
        <f>IFERROR(BE74*[1]Figure!$C$8+BZ74*[1]Figure!$D$8+CU74*[1]Figure!$E$8,0)</f>
        <v>1.074394990530195E-3</v>
      </c>
      <c r="GC74" s="12">
        <f>IFERROR(CW74*[1]Figure!$F$8+DR74*[1]Figure!$G$8+EM74*[1]Figure!$H$8,0)</f>
        <v>0.12975563113756508</v>
      </c>
      <c r="GD74" s="12">
        <f>IFERROR(CX74*[1]Figure!$F$8+DS74*[1]Figure!$G$8+EN74*[1]Figure!$H$8,0)</f>
        <v>1.7429490818959965</v>
      </c>
      <c r="GE74" s="12">
        <f>IFERROR(CY74*[1]Figure!$F$8+DT74*[1]Figure!$G$8+EO74*[1]Figure!$H$8,0)</f>
        <v>3.1162259905251588E-4</v>
      </c>
      <c r="GF74" s="12">
        <f>IFERROR(CZ74*[1]Figure!$F$8+DU74*[1]Figure!$G$8+EP74*[1]Figure!$H$8,0)</f>
        <v>3.0283038789137955E-2</v>
      </c>
      <c r="GG74" s="12">
        <f>IFERROR(DA74*[1]Figure!$F$8+DV74*[1]Figure!$G$8+EQ74*[1]Figure!$H$8,0)</f>
        <v>2.0113411973102822E-2</v>
      </c>
      <c r="GH74" s="12">
        <f>IFERROR(DB74*[1]Figure!$F$8+DW74*[1]Figure!$G$8+ER74*[1]Figure!$H$8,0)</f>
        <v>5.8452037059369593E-5</v>
      </c>
      <c r="GI74" s="12">
        <f>IFERROR(DC74*[1]Figure!$F$8+DX74*[1]Figure!$G$8+ES74*[1]Figure!$H$8,0)</f>
        <v>0.13146920025296618</v>
      </c>
      <c r="GJ74" s="12">
        <f>IFERROR(DD74*[1]Figure!$F$8+DY74*[1]Figure!$G$8+ET74*[1]Figure!$H$8,0)</f>
        <v>9.2184288565885734E-3</v>
      </c>
      <c r="GK74" s="12">
        <f>IFERROR(DE74*[1]Figure!$F$8+DZ74*[1]Figure!$G$8+EU74*[1]Figure!$H$8,0)</f>
        <v>0.39485324281981671</v>
      </c>
      <c r="GL74" s="12">
        <f>IFERROR(DF74*[1]Figure!$F$8+EA74*[1]Figure!$G$8+EV74*[1]Figure!$H$8,0)</f>
        <v>1.0714945271408897E-2</v>
      </c>
      <c r="GM74" s="12">
        <f>IFERROR(DG74*[1]Figure!$F$8+EB74*[1]Figure!$G$8+EW74*[1]Figure!$H$8,0)</f>
        <v>2.3746678393808834E-3</v>
      </c>
      <c r="GN74" s="12">
        <f>IFERROR(DH74*[1]Figure!$F$8+EC74*[1]Figure!$G$8+EX74*[1]Figure!$H$8,0)</f>
        <v>2.6349171311436069E-2</v>
      </c>
      <c r="GO74" s="12">
        <f>IFERROR(DI74*[1]Figure!$F$8+ED74*[1]Figure!$G$8+EY74*[1]Figure!$H$8,0)</f>
        <v>2.4293306472867022E-5</v>
      </c>
      <c r="GP74" s="12">
        <f>IFERROR(DJ74*[1]Figure!$F$8+EE74*[1]Figure!$G$8+EZ74*[1]Figure!$H$8,0)</f>
        <v>3.4572088827925108E-3</v>
      </c>
      <c r="GQ74" s="12">
        <f>IFERROR(DK74*[1]Figure!$F$8+EF74*[1]Figure!$G$8+FA74*[1]Figure!$H$8,0)</f>
        <v>3.1006465864546741E-4</v>
      </c>
      <c r="GR74" s="12">
        <f>IFERROR(DL74*[1]Figure!$F$8+EG74*[1]Figure!$G$8+FB74*[1]Figure!$H$8,0)</f>
        <v>3.1526975183998336E-4</v>
      </c>
      <c r="GS74" s="12">
        <f>IFERROR(DM74*[1]Figure!$F$8+EH74*[1]Figure!$G$8+FC74*[1]Figure!$H$8,0)</f>
        <v>5.0243082901124129E-8</v>
      </c>
      <c r="GT74" s="12">
        <f>IFERROR(DN74*[1]Figure!$F$8+EI74*[1]Figure!$G$8+FD74*[1]Figure!$H$8,0)</f>
        <v>8.0629990047404539E-4</v>
      </c>
      <c r="GU74" s="12">
        <f>IFERROR(DO74*[1]Figure!$F$8+EJ74*[1]Figure!$G$8+FE74*[1]Figure!$H$8,0)</f>
        <v>2.1829473184444677</v>
      </c>
      <c r="GV74" s="12">
        <f>IFERROR(DP74*[1]Figure!$F$8+EK74*[1]Figure!$G$8+FF74*[1]Figure!$H$8,0)</f>
        <v>1.8549837023003259E-3</v>
      </c>
      <c r="GX74" s="12">
        <f>IFERROR(FH74*[1]Figure!$F$10+GC74*[1]Figure!$F$11,0)</f>
        <v>7.835722168383101E-2</v>
      </c>
      <c r="GY74" s="12">
        <f>IFERROR(FI74*[1]Figure!$F$10+GD74*[1]Figure!$F$11,0)</f>
        <v>1.0525373457508134</v>
      </c>
      <c r="GZ74" s="12">
        <f>IFERROR(FJ74*[1]Figure!$F$10+GE74*[1]Figure!$F$11,0)</f>
        <v>1.8818359451207235E-4</v>
      </c>
      <c r="HA74" s="12">
        <f>IFERROR(FK74*[1]Figure!$F$10+GF74*[1]Figure!$F$11,0)</f>
        <v>1.8287412753168506E-2</v>
      </c>
      <c r="HB74" s="12">
        <f>IFERROR(FL74*[1]Figure!$F$10+GG74*[1]Figure!$F$11,0)</f>
        <v>1.2146147854837629E-2</v>
      </c>
      <c r="HC74" s="12">
        <f>IFERROR(FM74*[1]Figure!$F$10+GH74*[1]Figure!$F$11,0)</f>
        <v>3.5298192344937469E-5</v>
      </c>
      <c r="HD74" s="12">
        <f>IFERROR(FN74*[1]Figure!$F$10+GI74*[1]Figure!$F$11,0)</f>
        <v>7.9392016966848056E-2</v>
      </c>
      <c r="HE74" s="12">
        <f>IFERROR(FO74*[1]Figure!$F$10+GJ74*[1]Figure!$F$11,0)</f>
        <v>5.5668526071637791E-3</v>
      </c>
      <c r="HF74" s="12">
        <f>IFERROR(FP74*[1]Figure!$F$10+GK74*[1]Figure!$F$11,0)</f>
        <v>0.2384451665716936</v>
      </c>
      <c r="HG74" s="12">
        <f>IFERROR(FQ74*[1]Figure!$F$10+GL74*[1]Figure!$F$11,0)</f>
        <v>6.4705734510418205E-3</v>
      </c>
      <c r="HH74" s="12">
        <f>IFERROR(FR74*[1]Figure!$F$10+GM74*[1]Figure!$F$11,0)</f>
        <v>1.4340215733570794E-3</v>
      </c>
      <c r="HI74" s="12">
        <f>IFERROR(FS74*[1]Figure!$F$10+GN74*[1]Figure!$F$11,0)</f>
        <v>1.5911817001965225E-2</v>
      </c>
      <c r="HJ74" s="12">
        <f>IFERROR(FT74*[1]Figure!$F$10+GO74*[1]Figure!$F$11,0)</f>
        <v>1.4670315145780186E-5</v>
      </c>
      <c r="HK74" s="12">
        <f>IFERROR(FU74*[1]Figure!$F$10+GP74*[1]Figure!$F$11,0)</f>
        <v>2.087749722006909E-3</v>
      </c>
      <c r="HL74" s="12">
        <f>IFERROR(FV74*[1]Figure!$F$10+GQ74*[1]Figure!$F$11,0)</f>
        <v>1.8724278076260301E-4</v>
      </c>
      <c r="HM74" s="12">
        <f>IFERROR(FW74*[1]Figure!$F$10+GR74*[1]Figure!$F$11,0)</f>
        <v>1.9038604813182634E-4</v>
      </c>
      <c r="HN74" s="12">
        <f>IFERROR(FX74*[1]Figure!$F$10+GS74*[1]Figure!$F$11,0)</f>
        <v>3.0340944361702718E-8</v>
      </c>
      <c r="HO74" s="12">
        <f>IFERROR(FY74*[1]Figure!$F$10+GT74*[1]Figure!$F$11,0)</f>
        <v>4.8691081451496878E-4</v>
      </c>
      <c r="HP74" s="12">
        <f>IFERROR(FZ74*[1]Figure!$F$10+GU74*[1]Figure!$F$11,0)</f>
        <v>1.3182448072263864</v>
      </c>
      <c r="HQ74" s="12">
        <f>IFERROR(GA74*[1]Figure!$F$10+GV74*[1]Figure!$F$11,0)</f>
        <v>1.1201931500525073E-3</v>
      </c>
    </row>
    <row r="75" spans="1:225" x14ac:dyDescent="0.2">
      <c r="A75" s="1"/>
      <c r="B75" s="4"/>
      <c r="C75" s="1" t="s">
        <v>94</v>
      </c>
      <c r="D75" s="1" t="s">
        <v>85</v>
      </c>
      <c r="E75" s="2">
        <v>0.17</v>
      </c>
      <c r="F75" s="7"/>
      <c r="G75" s="1">
        <f>'[1]LIB Maf LCI'!AQ$51*LCIA_TAU!$E75</f>
        <v>15.285670411248322</v>
      </c>
      <c r="H75" s="1">
        <f>'[1]LIB Maf LCI'!AR$51*LCIA_TAU!$E75</f>
        <v>14.624977838964918</v>
      </c>
      <c r="I75" s="1">
        <f>'[1]LIB Maf LCI'!AS$51*LCIA_TAU!$E75</f>
        <v>15.852626216676844</v>
      </c>
      <c r="J75" s="1">
        <f>'[1]LIB Maf LCI'!AT$51*LCIA_TAU!$E75</f>
        <v>28.641288055710405</v>
      </c>
      <c r="K75" s="1">
        <f>'[1]LIB Maf LCI'!AU$51*LCIA_TAU!$E75</f>
        <v>24.54547069781783</v>
      </c>
      <c r="L75" s="1">
        <f>'[1]LIB Maf LCI'!AV$51*LCIA_TAU!$E75</f>
        <v>26.611535289837501</v>
      </c>
      <c r="M75" s="1" t="s">
        <v>55</v>
      </c>
      <c r="N75" s="1" t="s">
        <v>98</v>
      </c>
      <c r="O75" s="1">
        <v>1</v>
      </c>
      <c r="P75" s="1" t="s">
        <v>56</v>
      </c>
      <c r="Q75" s="1">
        <f>'[1]Unit factor_selected'!J44</f>
        <v>19.893395480519501</v>
      </c>
      <c r="R75" s="1">
        <f>'[1]Unit factor_selected'!K44</f>
        <v>286.62955807909299</v>
      </c>
      <c r="S75" s="1">
        <f>'[1]Unit factor_selected'!L44</f>
        <v>4.9073760458437803E-2</v>
      </c>
      <c r="T75" s="1">
        <f>'[1]Unit factor_selected'!M44</f>
        <v>4.8932032431683696</v>
      </c>
      <c r="U75" s="1">
        <f>'[1]Unit factor_selected'!N44</f>
        <v>1.2529111412701299</v>
      </c>
      <c r="V75" s="1">
        <f>'[1]Unit factor_selected'!O44</f>
        <v>7.0426377085628803E-3</v>
      </c>
      <c r="W75" s="1">
        <f>'[1]Unit factor_selected'!P44</f>
        <v>20.109241201410502</v>
      </c>
      <c r="X75" s="1">
        <f>'[1]Unit factor_selected'!Q44</f>
        <v>1.19269306391547</v>
      </c>
      <c r="Y75" s="1">
        <f>'[1]Unit factor_selected'!R44</f>
        <v>26.4774974401073</v>
      </c>
      <c r="Z75" s="1">
        <f>'[1]Unit factor_selected'!S44</f>
        <v>1.9905932880526001</v>
      </c>
      <c r="AA75" s="1">
        <f>'[1]Unit factor_selected'!T44</f>
        <v>0.39270071386592897</v>
      </c>
      <c r="AB75" s="1">
        <f>'[1]Unit factor_selected'!U44</f>
        <v>1.6699560434535701</v>
      </c>
      <c r="AC75" s="1">
        <f>'[1]Unit factor_selected'!V44</f>
        <v>3.9084799509502902E-3</v>
      </c>
      <c r="AD75" s="1">
        <f>'[1]Unit factor_selected'!W44</f>
        <v>0.43541371443979399</v>
      </c>
      <c r="AE75" s="1">
        <f>'[1]Unit factor_selected'!X44</f>
        <v>3.6992057554685903E-2</v>
      </c>
      <c r="AF75" s="1">
        <f>'[1]Unit factor_selected'!Y44</f>
        <v>3.7703705591322599E-2</v>
      </c>
      <c r="AG75" s="1">
        <f>'[1]Unit factor_selected'!Z44</f>
        <v>7.1671692236584398E-6</v>
      </c>
      <c r="AH75" s="1">
        <f>'[1]Unit factor_selected'!AA44</f>
        <v>0.134730409029199</v>
      </c>
      <c r="AI75" s="1">
        <f>'[1]Unit factor_selected'!AB44</f>
        <v>141.26000688355001</v>
      </c>
      <c r="AJ75" s="1">
        <f>'[1]Unit factor_selected'!AC44</f>
        <v>0.37925065295617999</v>
      </c>
      <c r="AK75" s="1"/>
      <c r="AL75" s="1">
        <f>IFERROR($G75/1000*Q75,0)</f>
        <v>0.30408388667583802</v>
      </c>
      <c r="AM75" s="1">
        <f>IFERROR($G75/1000*R75,0)</f>
        <v>4.3813249549187736</v>
      </c>
      <c r="AN75" s="1">
        <f>IFERROR($G75/1000*S75,0)</f>
        <v>7.5012532820823059E-4</v>
      </c>
      <c r="AO75" s="1">
        <f>IFERROR($G75/1000*T75,0)</f>
        <v>7.4795892030323066E-2</v>
      </c>
      <c r="AP75" s="1">
        <f>IFERROR($G75/1000*U75,0)</f>
        <v>1.9151586760036192E-2</v>
      </c>
      <c r="AQ75" s="1">
        <f>IFERROR($G75/1000*V75,0)</f>
        <v>1.076514388389213E-4</v>
      </c>
      <c r="AR75" s="1">
        <f>IFERROR($G75/1000*W75,0)</f>
        <v>0.30738323322505617</v>
      </c>
      <c r="AS75" s="1">
        <f>IFERROR($G75/1000*X75,0)</f>
        <v>1.8231113076793804E-2</v>
      </c>
      <c r="AT75" s="1">
        <f>IFERROR($G75/1000*Y75,0)</f>
        <v>0.40472629918415132</v>
      </c>
      <c r="AU75" s="1">
        <f>IFERROR($G75/1000*Z75,0)</f>
        <v>3.0427552924015135E-2</v>
      </c>
      <c r="AV75" s="1">
        <f>IFERROR($G75/1000*AA75,0)</f>
        <v>6.0026936824165242E-3</v>
      </c>
      <c r="AW75" s="1">
        <f>IFERROR($G75/1000*AB75,0)</f>
        <v>2.5526397681503551E-2</v>
      </c>
      <c r="AX75" s="1">
        <f>IFERROR($G75/1000*AC75,0)</f>
        <v>5.9743736339198139E-5</v>
      </c>
      <c r="AY75" s="1">
        <f>IFERROR($G75/1000*AD75,0)</f>
        <v>6.6555905314640848E-3</v>
      </c>
      <c r="AZ75" s="1">
        <f>IFERROR($G75/1000*AE75,0)</f>
        <v>5.6544839961485723E-4</v>
      </c>
      <c r="BA75" s="1">
        <f>IFERROR($G75/1000*AF75,0)</f>
        <v>5.7632641695169772E-4</v>
      </c>
      <c r="BB75" s="1">
        <f>IFERROR($G75/1000*AG75,0)</f>
        <v>1.0955498653448542E-7</v>
      </c>
      <c r="BC75" s="1">
        <f>IFERROR($G75/1000*AH75,0)</f>
        <v>2.0594446267930108E-3</v>
      </c>
      <c r="BD75" s="1">
        <f>IFERROR($G75/1000*AI75,0)</f>
        <v>2.1592539075126145</v>
      </c>
      <c r="BE75" s="1">
        <f>IFERROR($G75/1000*AJ75,0)</f>
        <v>5.7971004843388862E-3</v>
      </c>
      <c r="BF75" s="1"/>
      <c r="BG75" s="1">
        <f>IFERROR($H75/1000*Q75,0)</f>
        <v>0.29094046804436258</v>
      </c>
      <c r="BH75" s="1">
        <f>IFERROR($H75/1000*R75,0)</f>
        <v>4.1919509348990429</v>
      </c>
      <c r="BI75" s="1">
        <f>IFERROR($H75/1000*S75,0)</f>
        <v>7.1770265917932578E-4</v>
      </c>
      <c r="BJ75" s="1">
        <f>IFERROR($H75/1000*T75,0)</f>
        <v>7.1562988992888682E-2</v>
      </c>
      <c r="BK75" s="1">
        <f>IFERROR($H75/1000*U75,0)</f>
        <v>1.8323797675267896E-2</v>
      </c>
      <c r="BL75" s="1">
        <f>IFERROR($H75/1000*V75,0)</f>
        <v>1.029984204155908E-4</v>
      </c>
      <c r="BM75" s="1">
        <f>IFERROR($H75/1000*W75,0)</f>
        <v>0.29409720692902885</v>
      </c>
      <c r="BN75" s="1">
        <f>IFERROR($H75/1000*X75,0)</f>
        <v>1.7443109628450918E-2</v>
      </c>
      <c r="BO75" s="1">
        <f>IFERROR($H75/1000*Y75,0)</f>
        <v>0.38723281329281961</v>
      </c>
      <c r="BP75" s="1">
        <f>IFERROR($H75/1000*Z75,0)</f>
        <v>2.9112382724161587E-2</v>
      </c>
      <c r="BQ75" s="1">
        <f>IFERROR($H75/1000*AA75,0)</f>
        <v>5.743239237634915E-3</v>
      </c>
      <c r="BR75" s="1">
        <f>IFERROR($H75/1000*AB75,0)</f>
        <v>2.4423070127554E-2</v>
      </c>
      <c r="BS75" s="1">
        <f>IFERROR($H75/1000*AC75,0)</f>
        <v>5.7161432666686689E-5</v>
      </c>
      <c r="BT75" s="1">
        <f>IFERROR($H75/1000*AD75,0)</f>
        <v>6.367915924463387E-3</v>
      </c>
      <c r="BU75" s="1">
        <f>IFERROR($H75/1000*AE75,0)</f>
        <v>5.4100802195499614E-4</v>
      </c>
      <c r="BV75" s="1">
        <f>IFERROR($H75/1000*AF75,0)</f>
        <v>5.514158587199507E-4</v>
      </c>
      <c r="BW75" s="1">
        <f>IFERROR($H75/1000*AG75,0)</f>
        <v>1.0481969106411609E-7</v>
      </c>
      <c r="BX75" s="1">
        <f>IFERROR($H75/1000*AH75,0)</f>
        <v>1.9704292462867142E-3</v>
      </c>
      <c r="BY75" s="1">
        <f>IFERROR($H75/1000*AI75,0)</f>
        <v>2.0659244702039508</v>
      </c>
      <c r="BZ75" s="1">
        <f>IFERROR($H75/1000*AJ75,0)</f>
        <v>5.5465323948971079E-3</v>
      </c>
      <c r="CA75" s="1"/>
      <c r="CB75" s="1">
        <f>IFERROR($I75/1000*Q75,0)</f>
        <v>0.31536256273320412</v>
      </c>
      <c r="CC75" s="1">
        <f>IFERROR($I75/1000*R75,0)</f>
        <v>4.5438312468791278</v>
      </c>
      <c r="CD75" s="1">
        <f>IFERROR($I75/1000*S75,0)</f>
        <v>7.7794798159435059E-4</v>
      </c>
      <c r="CE75" s="1">
        <f>IFERROR($I75/1000*T75,0)</f>
        <v>7.7570122016179063E-2</v>
      </c>
      <c r="CF75" s="1">
        <f>IFERROR($I75/1000*U75,0)</f>
        <v>1.9861932005265367E-2</v>
      </c>
      <c r="CG75" s="1">
        <f>IFERROR($I75/1000*V75,0)</f>
        <v>1.1164430317332086E-4</v>
      </c>
      <c r="CH75" s="1">
        <f>IFERROR($I75/1000*W75,0)</f>
        <v>0.31878428426695826</v>
      </c>
      <c r="CI75" s="1">
        <f>IFERROR($I75/1000*X75,0)</f>
        <v>1.8907317333475011E-2</v>
      </c>
      <c r="CJ75" s="1">
        <f>IFERROR($I75/1000*Y75,0)</f>
        <v>0.41973787007103902</v>
      </c>
      <c r="CK75" s="1">
        <f>IFERROR($I75/1000*Z75,0)</f>
        <v>3.1556131344923612E-2</v>
      </c>
      <c r="CL75" s="1">
        <f>IFERROR($I75/1000*AA75,0)</f>
        <v>6.2253376319387375E-3</v>
      </c>
      <c r="CM75" s="1">
        <f>IFERROR($I75/1000*AB75,0)</f>
        <v>2.6473188955150002E-2</v>
      </c>
      <c r="CN75" s="1">
        <f>IFERROR($I75/1000*AC75,0)</f>
        <v>6.19596717377904E-5</v>
      </c>
      <c r="CO75" s="1">
        <f>IFERROR($I75/1000*AD75,0)</f>
        <v>6.9024508646289232E-3</v>
      </c>
      <c r="CP75" s="1">
        <f>IFERROR($I75/1000*AE75,0)</f>
        <v>5.8642126140023246E-4</v>
      </c>
      <c r="CQ75" s="1">
        <f>IFERROR($I75/1000*AF75,0)</f>
        <v>5.9770275172286601E-4</v>
      </c>
      <c r="CR75" s="1">
        <f>IFERROR($I75/1000*AG75,0)</f>
        <v>1.1361845473432722E-7</v>
      </c>
      <c r="CS75" s="1">
        <f>IFERROR($I75/1000*AH75,0)</f>
        <v>2.1358308143598747E-3</v>
      </c>
      <c r="CT75" s="1">
        <f>IFERROR($I75/1000*AI75,0)</f>
        <v>2.2393420884901163</v>
      </c>
      <c r="CU75" s="1">
        <f>IFERROR($I75/1000*AJ75,0)</f>
        <v>6.012118843744951E-3</v>
      </c>
      <c r="CW75" s="12">
        <f>IFERROR($J75/1000*Q75,0)</f>
        <v>0.56977247036372658</v>
      </c>
      <c r="CX75" s="12">
        <f>IFERROR($J75/1000*R75,0)</f>
        <v>8.2094397382242779</v>
      </c>
      <c r="CY75" s="12">
        <f>IFERROR($J75/1000*S75,0)</f>
        <v>1.4055357092670482E-3</v>
      </c>
      <c r="CZ75" s="12">
        <f>IFERROR($J75/1000*T75,0)</f>
        <v>0.14014764360272164</v>
      </c>
      <c r="DA75" s="12">
        <f>IFERROR($J75/1000*U75,0)</f>
        <v>3.5884988905326667E-2</v>
      </c>
      <c r="DB75" s="12">
        <f>IFERROR($J75/1000*V75,0)</f>
        <v>2.0171021528295771E-4</v>
      </c>
      <c r="DC75" s="12">
        <f>IFERROR($J75/1000*W75,0)</f>
        <v>0.57595456983135818</v>
      </c>
      <c r="DD75" s="12">
        <f>IFERROR($J75/1000*X75,0)</f>
        <v>3.4160265605650803E-2</v>
      </c>
      <c r="DE75" s="12">
        <f>IFERROR($J75/1000*Y75,0)</f>
        <v>0.75834963117644805</v>
      </c>
      <c r="DF75" s="12">
        <f>IFERROR($J75/1000*Z75,0)</f>
        <v>5.701315576487824E-2</v>
      </c>
      <c r="DG75" s="12">
        <f>IFERROR($J75/1000*AA75,0)</f>
        <v>1.1247454265517182E-2</v>
      </c>
      <c r="DH75" s="12">
        <f>IFERROR($J75/1000*AB75,0)</f>
        <v>4.7829692080928146E-2</v>
      </c>
      <c r="DI75" s="12">
        <f>IFERROR($J75/1000*AC75,0)</f>
        <v>1.1194390013513614E-4</v>
      </c>
      <c r="DJ75" s="12">
        <f>IFERROR($J75/1000*AD75,0)</f>
        <v>1.2470809618676974E-2</v>
      </c>
      <c r="DK75" s="12">
        <f>IFERROR($J75/1000*AE75,0)</f>
        <v>1.0595001761971772E-3</v>
      </c>
      <c r="DL75" s="12">
        <f>IFERROR($J75/1000*AF75,0)</f>
        <v>1.0798826926087697E-3</v>
      </c>
      <c r="DM75" s="12">
        <f>IFERROR($J75/1000*AG75,0)</f>
        <v>2.0527695827882368E-7</v>
      </c>
      <c r="DN75" s="12">
        <f>IFERROR($J75/1000*AH75,0)</f>
        <v>3.8588524548689748E-3</v>
      </c>
      <c r="DO75" s="12">
        <f>IFERROR($J75/1000*AI75,0)</f>
        <v>4.0458685479033907</v>
      </c>
      <c r="DP75" s="12">
        <f>IFERROR($J75/1000*AJ75,0)</f>
        <v>1.0862227196634211E-2</v>
      </c>
      <c r="DR75" s="12">
        <f>IFERROR($K75/1000*Q75,0)</f>
        <v>0.48829275584719312</v>
      </c>
      <c r="DS75" s="12">
        <f>IFERROR($K75/1000*R75,0)</f>
        <v>7.0354574189588508</v>
      </c>
      <c r="DT75" s="12">
        <f>IFERROR($K75/1000*S75,0)</f>
        <v>1.2045385493643164E-3</v>
      </c>
      <c r="DU75" s="12">
        <f>IFERROR($K75/1000*T75,0)</f>
        <v>0.1201059768236564</v>
      </c>
      <c r="DV75" s="12">
        <f>IFERROR($K75/1000*U75,0)</f>
        <v>3.0753293705015471E-2</v>
      </c>
      <c r="DW75" s="12">
        <f>IFERROR($K75/1000*V75,0)</f>
        <v>1.7286485751087709E-4</v>
      </c>
      <c r="DX75" s="12">
        <f>IFERROR($K75/1000*W75,0)</f>
        <v>0.49359079066457251</v>
      </c>
      <c r="DY75" s="12">
        <f>IFERROR($K75/1000*X75,0)</f>
        <v>2.9275212651827739E-2</v>
      </c>
      <c r="DZ75" s="12">
        <f>IFERROR($K75/1000*Y75,0)</f>
        <v>0.64990263756770039</v>
      </c>
      <c r="EA75" s="12">
        <f>IFERROR($K75/1000*Z75,0)</f>
        <v>4.8860049223167945E-2</v>
      </c>
      <c r="EB75" s="12">
        <f>IFERROR($K75/1000*AA75,0)</f>
        <v>9.6390238652083043E-3</v>
      </c>
      <c r="EC75" s="12">
        <f>IFERROR($K75/1000*AB75,0)</f>
        <v>4.0989857131233404E-2</v>
      </c>
      <c r="ED75" s="12">
        <f>IFERROR($K75/1000*AC75,0)</f>
        <v>9.5935480109058814E-5</v>
      </c>
      <c r="EE75" s="12">
        <f>IFERROR($K75/1000*AD75,0)</f>
        <v>1.0687434569209984E-2</v>
      </c>
      <c r="EF75" s="12">
        <f>IFERROR($K75/1000*AE75,0)</f>
        <v>9.0798746476053352E-4</v>
      </c>
      <c r="EG75" s="12">
        <f>IFERROR($K75/1000*AF75,0)</f>
        <v>9.2545520079095921E-4</v>
      </c>
      <c r="EH75" s="12">
        <f>IFERROR($K75/1000*AG75,0)</f>
        <v>1.7592154216561001E-7</v>
      </c>
      <c r="EI75" s="12">
        <f>IFERROR($K75/1000*AH75,0)</f>
        <v>3.3070213069312151E-3</v>
      </c>
      <c r="EJ75" s="12">
        <f>IFERROR($K75/1000*AI75,0)</f>
        <v>3.4672933597337217</v>
      </c>
      <c r="EK75" s="12">
        <f>IFERROR($K75/1000*AJ75,0)</f>
        <v>9.308885789264195E-3</v>
      </c>
      <c r="EM75" s="12">
        <f>IFERROR($L75/1000*Q75,0)</f>
        <v>0.5293937958645385</v>
      </c>
      <c r="EN75" s="12">
        <f>IFERROR($L75/1000*R75,0)</f>
        <v>7.6276525999323104</v>
      </c>
      <c r="EO75" s="12">
        <f>IFERROR($L75/1000*S75,0)</f>
        <v>1.3059281082447496E-3</v>
      </c>
      <c r="EP75" s="12">
        <f>IFERROR($L75/1000*T75,0)</f>
        <v>0.13021565078592237</v>
      </c>
      <c r="EQ75" s="12">
        <f>IFERROR($L75/1000*U75,0)</f>
        <v>3.334188905094064E-2</v>
      </c>
      <c r="ER75" s="12">
        <f>IFERROR($L75/1000*V75,0)</f>
        <v>1.874154019149614E-4</v>
      </c>
      <c r="ES75" s="12">
        <f>IFERROR($L75/1000*W75,0)</f>
        <v>0.53513778188318983</v>
      </c>
      <c r="ET75" s="12">
        <f>IFERROR($L75/1000*X75,0)</f>
        <v>3.1739393560330946E-2</v>
      </c>
      <c r="EU75" s="12">
        <f>IFERROR($L75/1000*Y75,0)</f>
        <v>0.70460685751399743</v>
      </c>
      <c r="EV75" s="12">
        <f>IFERROR($L75/1000*Z75,0)</f>
        <v>5.2972743532725429E-2</v>
      </c>
      <c r="EW75" s="12">
        <f>IFERROR($L75/1000*AA75,0)</f>
        <v>1.0450368905387548E-2</v>
      </c>
      <c r="EX75" s="12">
        <f>IFERROR($L75/1000*AB75,0)</f>
        <v>4.4440094182842088E-2</v>
      </c>
      <c r="EY75" s="12">
        <f>IFERROR($L75/1000*AC75,0)</f>
        <v>1.0401065214433599E-4</v>
      </c>
      <c r="EZ75" s="12">
        <f>IFERROR($L75/1000*AD75,0)</f>
        <v>1.1587027427493806E-2</v>
      </c>
      <c r="FA75" s="12">
        <f>IFERROR($L75/1000*AE75,0)</f>
        <v>9.844154450602239E-4</v>
      </c>
      <c r="FB75" s="12">
        <f>IFERROR($L75/1000*AF75,0)</f>
        <v>1.0033534919011249E-3</v>
      </c>
      <c r="FC75" s="12">
        <f>IFERROR($L75/1000*AG75,0)</f>
        <v>1.9072937672362382E-7</v>
      </c>
      <c r="FD75" s="12">
        <f>IFERROR($L75/1000*AH75,0)</f>
        <v>3.58538303449477E-3</v>
      </c>
      <c r="FE75" s="12">
        <f>IFERROR($L75/1000*AI75,0)</f>
        <v>3.7591456582242793</v>
      </c>
      <c r="FF75" s="12">
        <f>IFERROR($L75/1000*AJ75,0)</f>
        <v>1.0092442134837298E-2</v>
      </c>
      <c r="FH75" s="12">
        <f>IFERROR(AL75*[1]Figure!$C$8+BG75*[1]Figure!$D$8+CB75*[1]Figure!$E$8,0)</f>
        <v>0.29366792553274224</v>
      </c>
      <c r="FI75" s="12">
        <f>IFERROR(AM75*[1]Figure!$C$8+BH75*[1]Figure!$D$8+CC75*[1]Figure!$E$8,0)</f>
        <v>4.2312488986548695</v>
      </c>
      <c r="FJ75" s="12">
        <f>IFERROR(AN75*[1]Figure!$C$8+BI75*[1]Figure!$D$8+CD75*[1]Figure!$E$8,0)</f>
        <v>7.2443085173832784E-4</v>
      </c>
      <c r="FK75" s="12">
        <f>IFERROR(AO75*[1]Figure!$C$8+BJ75*[1]Figure!$D$8+CE75*[1]Figure!$E$8,0)</f>
        <v>7.2233865105556933E-2</v>
      </c>
      <c r="FL75" s="12">
        <f>IFERROR(AP75*[1]Figure!$C$8+BK75*[1]Figure!$D$8+CF75*[1]Figure!$E$8,0)</f>
        <v>1.8495576388352742E-2</v>
      </c>
      <c r="FM75" s="12">
        <f>IFERROR(AQ75*[1]Figure!$C$8+BL75*[1]Figure!$D$8+CG75*[1]Figure!$E$8,0)</f>
        <v>1.0396399187748499E-4</v>
      </c>
      <c r="FN75" s="12">
        <f>IFERROR(AR75*[1]Figure!$C$8+BM75*[1]Figure!$D$8+CH75*[1]Figure!$E$8,0)</f>
        <v>0.29685425765745416</v>
      </c>
      <c r="FO75" s="12">
        <f>IFERROR(AS75*[1]Figure!$C$8+BN75*[1]Figure!$D$8+CI75*[1]Figure!$E$8,0)</f>
        <v>1.760663222225348E-2</v>
      </c>
      <c r="FP75" s="12">
        <f>IFERROR(AT75*[1]Figure!$C$8+BO75*[1]Figure!$D$8+CJ75*[1]Figure!$E$8,0)</f>
        <v>0.39086297531002234</v>
      </c>
      <c r="FQ75" s="12">
        <f>IFERROR(AU75*[1]Figure!$C$8+BP75*[1]Figure!$D$8+CK75*[1]Figure!$E$8,0)</f>
        <v>2.93853003653523E-2</v>
      </c>
      <c r="FR75" s="12">
        <f>IFERROR(AV75*[1]Figure!$C$8+BQ75*[1]Figure!$D$8+CL75*[1]Figure!$E$8,0)</f>
        <v>5.7970799459129219E-3</v>
      </c>
      <c r="FS75" s="12">
        <f>IFERROR(AW75*[1]Figure!$C$8+BR75*[1]Figure!$D$8+CM75*[1]Figure!$E$8,0)</f>
        <v>2.465202722642847E-2</v>
      </c>
      <c r="FT75" s="12">
        <f>IFERROR(AX75*[1]Figure!$C$8+BS75*[1]Figure!$D$8+CN75*[1]Figure!$E$8,0)</f>
        <v>5.7697299604075029E-5</v>
      </c>
      <c r="FU75" s="12">
        <f>IFERROR(AY75*[1]Figure!$C$8+BT75*[1]Figure!$D$8+CO75*[1]Figure!$E$8,0)</f>
        <v>6.4276127417892638E-3</v>
      </c>
      <c r="FV75" s="12">
        <f>IFERROR(AZ75*[1]Figure!$C$8+BU75*[1]Figure!$D$8+CP75*[1]Figure!$E$8,0)</f>
        <v>5.4607976873079916E-4</v>
      </c>
      <c r="FW75" s="12">
        <f>IFERROR(BA75*[1]Figure!$C$8+BV75*[1]Figure!$D$8+CQ75*[1]Figure!$E$8,0)</f>
        <v>5.5658517505186684E-4</v>
      </c>
      <c r="FX75" s="12">
        <f>IFERROR(BB75*[1]Figure!$C$8+BW75*[1]Figure!$D$8+CR75*[1]Figure!$E$8,0)</f>
        <v>1.0580233625350538E-7</v>
      </c>
      <c r="FY75" s="12">
        <f>IFERROR(BC75*[1]Figure!$C$8+BX75*[1]Figure!$D$8+CS75*[1]Figure!$E$8,0)</f>
        <v>1.9889012795491594E-3</v>
      </c>
      <c r="FZ75" s="12">
        <f>IFERROR(BD75*[1]Figure!$C$8+BY75*[1]Figure!$D$8+CT75*[1]Figure!$E$8,0)</f>
        <v>2.0852917352824729</v>
      </c>
      <c r="GA75" s="12">
        <f>IFERROR(BE75*[1]Figure!$C$8+BZ75*[1]Figure!$D$8+CU75*[1]Figure!$E$8,0)</f>
        <v>5.5985290504902228E-3</v>
      </c>
      <c r="GC75" s="12">
        <f>IFERROR(CW75*[1]Figure!$F$8+DR75*[1]Figure!$G$8+EM75*[1]Figure!$H$8,0)</f>
        <v>0.50702881207846884</v>
      </c>
      <c r="GD75" s="12">
        <f>IFERROR(CX75*[1]Figure!$F$8+DS75*[1]Figure!$G$8+EN75*[1]Figure!$H$8,0)</f>
        <v>7.305411712230427</v>
      </c>
      <c r="GE75" s="12">
        <f>IFERROR(CY75*[1]Figure!$F$8+DT75*[1]Figure!$G$8+EO75*[1]Figure!$H$8,0)</f>
        <v>1.2507573427487746E-3</v>
      </c>
      <c r="GF75" s="12">
        <f>IFERROR(CZ75*[1]Figure!$F$8+DU75*[1]Figure!$G$8+EP75*[1]Figure!$H$8,0)</f>
        <v>0.124714507891409</v>
      </c>
      <c r="GG75" s="12">
        <f>IFERROR(DA75*[1]Figure!$F$8+DV75*[1]Figure!$G$8+EQ75*[1]Figure!$H$8,0)</f>
        <v>3.1933314160478517E-2</v>
      </c>
      <c r="GH75" s="12">
        <f>IFERROR(DB75*[1]Figure!$F$8+DW75*[1]Figure!$G$8+ER75*[1]Figure!$H$8,0)</f>
        <v>1.7949777526759438E-4</v>
      </c>
      <c r="GI75" s="12">
        <f>IFERROR(DC75*[1]Figure!$F$8+DX75*[1]Figure!$G$8+ES75*[1]Figure!$H$8,0)</f>
        <v>0.51253013534742775</v>
      </c>
      <c r="GJ75" s="12">
        <f>IFERROR(DD75*[1]Figure!$F$8+DY75*[1]Figure!$G$8+ET75*[1]Figure!$H$8,0)</f>
        <v>3.0398518340595423E-2</v>
      </c>
      <c r="GK75" s="12">
        <f>IFERROR(DE75*[1]Figure!$F$8+DZ75*[1]Figure!$G$8+EU75*[1]Figure!$H$8,0)</f>
        <v>0.6748397520681938</v>
      </c>
      <c r="GL75" s="12">
        <f>IFERROR(DF75*[1]Figure!$F$8+EA75*[1]Figure!$G$8+EV75*[1]Figure!$H$8,0)</f>
        <v>5.0734835647389759E-2</v>
      </c>
      <c r="GM75" s="12">
        <f>IFERROR(DG75*[1]Figure!$F$8+EB75*[1]Figure!$G$8+EW75*[1]Figure!$H$8,0)</f>
        <v>1.0008878406342781E-2</v>
      </c>
      <c r="GN75" s="12">
        <f>IFERROR(DH75*[1]Figure!$F$8+EC75*[1]Figure!$G$8+EX75*[1]Figure!$H$8,0)</f>
        <v>4.2562660042860224E-2</v>
      </c>
      <c r="GO75" s="12">
        <f>IFERROR(DI75*[1]Figure!$F$8+ED75*[1]Figure!$G$8+EY75*[1]Figure!$H$8,0)</f>
        <v>9.9616576189993222E-5</v>
      </c>
      <c r="GP75" s="12">
        <f>IFERROR(DJ75*[1]Figure!$F$8+EE75*[1]Figure!$G$8+EZ75*[1]Figure!$H$8,0)</f>
        <v>1.1097517194149566E-2</v>
      </c>
      <c r="GQ75" s="12">
        <f>IFERROR(DK75*[1]Figure!$F$8+EF75*[1]Figure!$G$8+FA75*[1]Figure!$H$8,0)</f>
        <v>9.4282743318793878E-4</v>
      </c>
      <c r="GR75" s="12">
        <f>IFERROR(DL75*[1]Figure!$F$8+EG75*[1]Figure!$G$8+FB75*[1]Figure!$H$8,0)</f>
        <v>9.6096541566494814E-4</v>
      </c>
      <c r="GS75" s="12">
        <f>IFERROR(DM75*[1]Figure!$F$8+EH75*[1]Figure!$G$8+FC75*[1]Figure!$H$8,0)</f>
        <v>1.8267174656008009E-7</v>
      </c>
      <c r="GT75" s="12">
        <f>IFERROR(DN75*[1]Figure!$F$8+EI75*[1]Figure!$G$8+FD75*[1]Figure!$H$8,0)</f>
        <v>3.4339134969601009E-3</v>
      </c>
      <c r="GU75" s="12">
        <f>IFERROR(DO75*[1]Figure!$F$8+EJ75*[1]Figure!$G$8+FE75*[1]Figure!$H$8,0)</f>
        <v>3.6003352748151523</v>
      </c>
      <c r="GV75" s="12">
        <f>IFERROR(DP75*[1]Figure!$F$8+EK75*[1]Figure!$G$8+FF75*[1]Figure!$H$8,0)</f>
        <v>9.6660727544805262E-3</v>
      </c>
      <c r="GX75" s="12">
        <f>IFERROR(FH75*[1]Figure!$F$10+GC75*[1]Figure!$F$11,0)</f>
        <v>0.30618608749243076</v>
      </c>
      <c r="GY75" s="12">
        <f>IFERROR(FI75*[1]Figure!$F$10+GD75*[1]Figure!$F$11,0)</f>
        <v>4.4116140471777374</v>
      </c>
      <c r="GZ75" s="12">
        <f>IFERROR(FJ75*[1]Figure!$F$10+GE75*[1]Figure!$F$11,0)</f>
        <v>7.5531111458693244E-4</v>
      </c>
      <c r="HA75" s="12">
        <f>IFERROR(FK75*[1]Figure!$F$10+GF75*[1]Figure!$F$11,0)</f>
        <v>7.5312972981315882E-2</v>
      </c>
      <c r="HB75" s="12">
        <f>IFERROR(FL75*[1]Figure!$F$10+GG75*[1]Figure!$F$11,0)</f>
        <v>1.9283986019221256E-2</v>
      </c>
      <c r="HC75" s="12">
        <f>IFERROR(FM75*[1]Figure!$F$10+GH75*[1]Figure!$F$11,0)</f>
        <v>1.083956576303491E-4</v>
      </c>
      <c r="HD75" s="12">
        <f>IFERROR(FN75*[1]Figure!$F$10+GI75*[1]Figure!$F$11,0)</f>
        <v>0.30950824317200365</v>
      </c>
      <c r="HE75" s="12">
        <f>IFERROR(FO75*[1]Figure!$F$10+GJ75*[1]Figure!$F$11,0)</f>
        <v>1.8357148892819419E-2</v>
      </c>
      <c r="HF75" s="12">
        <f>IFERROR(FP75*[1]Figure!$F$10+GK75*[1]Figure!$F$11,0)</f>
        <v>0.4075242638048433</v>
      </c>
      <c r="HG75" s="12">
        <f>IFERROR(FQ75*[1]Figure!$F$10+GL75*[1]Figure!$F$11,0)</f>
        <v>3.0637905492521905E-2</v>
      </c>
      <c r="HH75" s="12">
        <f>IFERROR(FR75*[1]Figure!$F$10+GM75*[1]Figure!$F$11,0)</f>
        <v>6.0441916641046645E-3</v>
      </c>
      <c r="HI75" s="12">
        <f>IFERROR(FS75*[1]Figure!$F$10+GN75*[1]Figure!$F$11,0)</f>
        <v>2.5702867453175252E-2</v>
      </c>
      <c r="HJ75" s="12">
        <f>IFERROR(FT75*[1]Figure!$F$10+GO75*[1]Figure!$F$11,0)</f>
        <v>6.0156758326951314E-5</v>
      </c>
      <c r="HK75" s="12">
        <f>IFERROR(FU75*[1]Figure!$F$10+GP75*[1]Figure!$F$11,0)</f>
        <v>6.7016021370216849E-3</v>
      </c>
      <c r="HL75" s="12">
        <f>IFERROR(FV75*[1]Figure!$F$10+GQ75*[1]Figure!$F$11,0)</f>
        <v>5.6935747253682558E-4</v>
      </c>
      <c r="HM75" s="12">
        <f>IFERROR(FW75*[1]Figure!$F$10+GR75*[1]Figure!$F$11,0)</f>
        <v>5.8031069207256734E-4</v>
      </c>
      <c r="HN75" s="12">
        <f>IFERROR(FX75*[1]Figure!$F$10+GS75*[1]Figure!$F$11,0)</f>
        <v>1.1031236498249281E-7</v>
      </c>
      <c r="HO75" s="12">
        <f>IFERROR(FY75*[1]Figure!$F$10+GT75*[1]Figure!$F$11,0)</f>
        <v>2.0736820341857509E-3</v>
      </c>
      <c r="HP75" s="12">
        <f>IFERROR(FZ75*[1]Figure!$F$10+GU75*[1]Figure!$F$11,0)</f>
        <v>2.1741813190806041</v>
      </c>
      <c r="HQ75" s="12">
        <f>IFERROR(GA75*[1]Figure!$F$10+GV75*[1]Figure!$F$11,0)</f>
        <v>5.8371771536595424E-3</v>
      </c>
    </row>
    <row r="76" spans="1:225" x14ac:dyDescent="0.2">
      <c r="A76" s="1"/>
      <c r="B76" s="4"/>
      <c r="C76" s="1" t="s">
        <v>99</v>
      </c>
      <c r="D76" s="1" t="s">
        <v>91</v>
      </c>
      <c r="E76" s="2">
        <v>0.02</v>
      </c>
      <c r="F76" s="7">
        <f>SUM(E76:E80)</f>
        <v>1</v>
      </c>
      <c r="G76" s="1">
        <f>'[1]LIB Maf LCI'!AQ$52*LCIA_TAU!$E76</f>
        <v>3.3137609766254528</v>
      </c>
      <c r="H76" s="1">
        <f>'[1]LIB Maf LCI'!AR$52*LCIA_TAU!$E76</f>
        <v>3.1705302772399722</v>
      </c>
      <c r="I76" s="1">
        <f>'[1]LIB Maf LCI'!AS$52*LCIA_TAU!$E76</f>
        <v>3.4366706019774269</v>
      </c>
      <c r="J76" s="1">
        <f>'[1]LIB Maf LCI'!AT$52*LCIA_TAU!$E76</f>
        <v>6.2091082776101052</v>
      </c>
      <c r="K76" s="1">
        <f>'[1]LIB Maf LCI'!AU$52*LCIA_TAU!$E76</f>
        <v>5.3211812608152185</v>
      </c>
      <c r="L76" s="1">
        <f>'[1]LIB Maf LCI'!AV$52*LCIA_TAU!$E76</f>
        <v>5.7690807664322099</v>
      </c>
      <c r="M76" s="1" t="s">
        <v>55</v>
      </c>
      <c r="N76" s="1" t="str">
        <f t="shared" ref="N76:P76" si="59">N176</f>
        <v>ethylene carbonate production | ethylene carbonate | Cutoff, US</v>
      </c>
      <c r="O76" s="1">
        <f t="shared" si="59"/>
        <v>1</v>
      </c>
      <c r="P76" s="1" t="str">
        <f t="shared" si="59"/>
        <v>kg</v>
      </c>
      <c r="Q76" s="1">
        <f>'[1]Unit factor_selected'!J45</f>
        <v>1.69935535870043</v>
      </c>
      <c r="R76" s="1">
        <f>'[1]Unit factor_selected'!K45</f>
        <v>40.017620579166802</v>
      </c>
      <c r="S76" s="1">
        <f>'[1]Unit factor_selected'!L45</f>
        <v>2.2165571750494299E-3</v>
      </c>
      <c r="T76" s="1">
        <f>'[1]Unit factor_selected'!M45</f>
        <v>0.81068459283146299</v>
      </c>
      <c r="U76" s="1">
        <f>'[1]Unit factor_selected'!N45</f>
        <v>8.2484232945287006E-2</v>
      </c>
      <c r="V76" s="1">
        <f>'[1]Unit factor_selected'!O45</f>
        <v>4.3003195054142301E-4</v>
      </c>
      <c r="W76" s="1">
        <f>'[1]Unit factor_selected'!P45</f>
        <v>1.7648307266193299</v>
      </c>
      <c r="X76" s="1">
        <f>'[1]Unit factor_selected'!Q45</f>
        <v>8.7733395154900806E-2</v>
      </c>
      <c r="Y76" s="1">
        <f>'[1]Unit factor_selected'!R45</f>
        <v>1.5708226740326501</v>
      </c>
      <c r="Z76" s="1">
        <f>'[1]Unit factor_selected'!S45</f>
        <v>6.2127180566534899E-2</v>
      </c>
      <c r="AA76" s="1">
        <f>'[1]Unit factor_selected'!T45</f>
        <v>1.2909626233769299E-2</v>
      </c>
      <c r="AB76" s="1">
        <f>'[1]Unit factor_selected'!U45</f>
        <v>0.10715183486336401</v>
      </c>
      <c r="AC76" s="1">
        <f>'[1]Unit factor_selected'!V45</f>
        <v>4.65516858764753E-5</v>
      </c>
      <c r="AD76" s="1">
        <f>'[1]Unit factor_selected'!W45</f>
        <v>5.90892496568555E-3</v>
      </c>
      <c r="AE76" s="1">
        <f>'[1]Unit factor_selected'!X45</f>
        <v>3.0874849784239202E-3</v>
      </c>
      <c r="AF76" s="1">
        <f>'[1]Unit factor_selected'!Y45</f>
        <v>3.2482656286305098E-3</v>
      </c>
      <c r="AG76" s="1">
        <f>'[1]Unit factor_selected'!Z45</f>
        <v>3.1883004140686899E-7</v>
      </c>
      <c r="AH76" s="1">
        <f>'[1]Unit factor_selected'!AA45</f>
        <v>4.5700757142521399E-3</v>
      </c>
      <c r="AI76" s="1">
        <f>'[1]Unit factor_selected'!AB45</f>
        <v>8.1546099081349102</v>
      </c>
      <c r="AJ76" s="1">
        <f>'[1]Unit factor_selected'!AC45</f>
        <v>1.60061520124101E-2</v>
      </c>
      <c r="AK76" s="1"/>
      <c r="AL76" s="1">
        <f>IFERROR($G76/1000*Q76,0)</f>
        <v>5.6312574730808329E-3</v>
      </c>
      <c r="AM76" s="1">
        <f>IFERROR($G76/1000*R76,0)</f>
        <v>0.1326088294526466</v>
      </c>
      <c r="AN76" s="1">
        <f>IFERROR($G76/1000*S76,0)</f>
        <v>7.3451406691379531E-6</v>
      </c>
      <c r="AO76" s="1">
        <f>IFERROR($G76/1000*T76,0)</f>
        <v>2.6864149680763962E-3</v>
      </c>
      <c r="AP76" s="1">
        <f>IFERROR($G76/1000*U76,0)</f>
        <v>2.733330323209756E-4</v>
      </c>
      <c r="AQ76" s="1">
        <f>IFERROR($G76/1000*V76,0)</f>
        <v>1.4250230964062942E-6</v>
      </c>
      <c r="AR76" s="1">
        <f>IFERROR($G76/1000*W76,0)</f>
        <v>5.8482271922206779E-3</v>
      </c>
      <c r="AS76" s="1">
        <f>IFERROR($G76/1000*X76,0)</f>
        <v>2.9072750121117083E-4</v>
      </c>
      <c r="AT76" s="1">
        <f>IFERROR($G76/1000*Y76,0)</f>
        <v>5.2053308784078397E-3</v>
      </c>
      <c r="AU76" s="1">
        <f>IFERROR($G76/1000*Z76,0)</f>
        <v>2.0587462654914654E-4</v>
      </c>
      <c r="AV76" s="1">
        <f>IFERROR($G76/1000*AA76,0)</f>
        <v>4.2779415636284916E-5</v>
      </c>
      <c r="AW76" s="1">
        <f>IFERROR($G76/1000*AB76,0)</f>
        <v>3.5507556894403034E-4</v>
      </c>
      <c r="AX76" s="1">
        <f>IFERROR($G76/1000*AC76,0)</f>
        <v>1.5426116005359009E-7</v>
      </c>
      <c r="AY76" s="1">
        <f>IFERROR($G76/1000*AD76,0)</f>
        <v>1.9580764965096667E-5</v>
      </c>
      <c r="AZ76" s="1">
        <f>IFERROR($G76/1000*AE76,0)</f>
        <v>1.0231187237418464E-5</v>
      </c>
      <c r="BA76" s="1">
        <f>IFERROR($G76/1000*AF76,0)</f>
        <v>1.0763975881869527E-5</v>
      </c>
      <c r="BB76" s="1">
        <f>IFERROR($G76/1000*AG76,0)</f>
        <v>1.0565265493899597E-9</v>
      </c>
      <c r="BC76" s="1">
        <f>IFERROR($G76/1000*AH76,0)</f>
        <v>1.5144138562112435E-5</v>
      </c>
      <c r="BD76" s="1">
        <f>IFERROR($G76/1000*AI76,0)</f>
        <v>2.7022428093180732E-2</v>
      </c>
      <c r="BE76" s="1">
        <f>IFERROR($G76/1000*AJ76,0)</f>
        <v>5.3040561924659548E-5</v>
      </c>
      <c r="BF76" s="1"/>
      <c r="BG76" s="1">
        <f>IFERROR($H76/1000*Q76,0)</f>
        <v>5.3878576165497065E-3</v>
      </c>
      <c r="BH76" s="1">
        <f>IFERROR($H76/1000*R76,0)</f>
        <v>0.12687707766934975</v>
      </c>
      <c r="BI76" s="1">
        <f>IFERROR($H76/1000*S76,0)</f>
        <v>7.0276616347277191E-6</v>
      </c>
      <c r="BJ76" s="1">
        <f>IFERROR($H76/1000*T76,0)</f>
        <v>2.5703000468641122E-3</v>
      </c>
      <c r="BK76" s="1">
        <f>IFERROR($H76/1000*U76,0)</f>
        <v>2.6151875794794727E-4</v>
      </c>
      <c r="BL76" s="1">
        <f>IFERROR($H76/1000*V76,0)</f>
        <v>1.363429319372144E-6</v>
      </c>
      <c r="BM76" s="1">
        <f>IFERROR($H76/1000*W76,0)</f>
        <v>5.5954492529500062E-3</v>
      </c>
      <c r="BN76" s="1">
        <f>IFERROR($H76/1000*X76,0)</f>
        <v>2.781613856636717E-4</v>
      </c>
      <c r="BO76" s="1">
        <f>IFERROR($H76/1000*Y76,0)</f>
        <v>4.9803408481955726E-3</v>
      </c>
      <c r="BP76" s="1">
        <f>IFERROR($H76/1000*Z76,0)</f>
        <v>1.969761070257537E-4</v>
      </c>
      <c r="BQ76" s="1">
        <f>IFERROR($H76/1000*AA76,0)</f>
        <v>4.0930360842016995E-5</v>
      </c>
      <c r="BR76" s="1">
        <f>IFERROR($H76/1000*AB76,0)</f>
        <v>3.3972813669611322E-4</v>
      </c>
      <c r="BS76" s="1">
        <f>IFERROR($H76/1000*AC76,0)</f>
        <v>1.4759352952792933E-7</v>
      </c>
      <c r="BT76" s="1">
        <f>IFERROR($H76/1000*AD76,0)</f>
        <v>1.8734425509645199E-5</v>
      </c>
      <c r="BU76" s="1">
        <f>IFERROR($H76/1000*AE76,0)</f>
        <v>9.7889646046166414E-6</v>
      </c>
      <c r="BV76" s="1">
        <f>IFERROR($H76/1000*AF76,0)</f>
        <v>1.0298724524090963E-5</v>
      </c>
      <c r="BW76" s="1">
        <f>IFERROR($H76/1000*AG76,0)</f>
        <v>1.0108602995741522E-9</v>
      </c>
      <c r="BX76" s="1">
        <f>IFERROR($H76/1000*AH76,0)</f>
        <v>1.4489563421315501E-5</v>
      </c>
      <c r="BY76" s="1">
        <f>IFERROR($H76/1000*AI76,0)</f>
        <v>2.58544376128228E-2</v>
      </c>
      <c r="BZ76" s="1">
        <f>IFERROR($H76/1000*AJ76,0)</f>
        <v>5.0747989577451734E-5</v>
      </c>
      <c r="CA76" s="1"/>
      <c r="CB76" s="1">
        <f>IFERROR($I76/1000*Q76,0)</f>
        <v>5.8401246035585724E-3</v>
      </c>
      <c r="CC76" s="1">
        <f>IFERROR($I76/1000*R76,0)</f>
        <v>0.13752738020550945</v>
      </c>
      <c r="CD76" s="1">
        <f>IFERROR($I76/1000*S76,0)</f>
        <v>7.6175768810945086E-6</v>
      </c>
      <c r="CE76" s="1">
        <f>IFERROR($I76/1000*T76,0)</f>
        <v>2.7860559076599289E-3</v>
      </c>
      <c r="CF76" s="1">
        <f>IFERROR($I76/1000*U76,0)</f>
        <v>2.834711384897258E-4</v>
      </c>
      <c r="CG76" s="1">
        <f>IFERROR($I76/1000*V76,0)</f>
        <v>1.4778781623367194E-6</v>
      </c>
      <c r="CH76" s="1">
        <f>IFERROR($I76/1000*W76,0)</f>
        <v>6.065141875639112E-3</v>
      </c>
      <c r="CI76" s="1">
        <f>IFERROR($I76/1000*X76,0)</f>
        <v>3.0151077994051642E-4</v>
      </c>
      <c r="CJ76" s="1">
        <f>IFERROR($I76/1000*Y76,0)</f>
        <v>5.3984001047675785E-3</v>
      </c>
      <c r="CK76" s="1">
        <f>IFERROR($I76/1000*Z76,0)</f>
        <v>2.135106550367538E-4</v>
      </c>
      <c r="CL76" s="1">
        <f>IFERROR($I76/1000*AA76,0)</f>
        <v>4.4366132960111523E-5</v>
      </c>
      <c r="CM76" s="1">
        <f>IFERROR($I76/1000*AB76,0)</f>
        <v>3.6824556082286304E-4</v>
      </c>
      <c r="CN76" s="1">
        <f>IFERROR($I76/1000*AC76,0)</f>
        <v>1.5998281032417045E-7</v>
      </c>
      <c r="CO76" s="1">
        <f>IFERROR($I76/1000*AD76,0)</f>
        <v>2.0307028718862006E-5</v>
      </c>
      <c r="CP76" s="1">
        <f>IFERROR($I76/1000*AE76,0)</f>
        <v>1.0610668859396397E-5</v>
      </c>
      <c r="CQ76" s="1">
        <f>IFERROR($I76/1000*AF76,0)</f>
        <v>1.11632189933282E-5</v>
      </c>
      <c r="CR76" s="1">
        <f>IFERROR($I76/1000*AG76,0)</f>
        <v>1.0957138303302325E-9</v>
      </c>
      <c r="CS76" s="1">
        <f>IFERROR($I76/1000*AH76,0)</f>
        <v>1.570584485598132E-5</v>
      </c>
      <c r="CT76" s="1">
        <f>IFERROR($I76/1000*AI76,0)</f>
        <v>2.8024708141881093E-2</v>
      </c>
      <c r="CU76" s="1">
        <f>IFERROR($I76/1000*AJ76,0)</f>
        <v>5.5007872071831622E-5</v>
      </c>
      <c r="CW76" s="12">
        <f>IFERROR($J76/1000*Q76,0)</f>
        <v>1.0551481424307931E-2</v>
      </c>
      <c r="CX76" s="12">
        <f>IFERROR($J76/1000*R76,0)</f>
        <v>0.2484737391883651</v>
      </c>
      <c r="CY76" s="12">
        <f>IFERROR($J76/1000*S76,0)</f>
        <v>1.3762843503395486E-5</v>
      </c>
      <c r="CZ76" s="12">
        <f>IFERROR($J76/1000*T76,0)</f>
        <v>5.0336284158808151E-3</v>
      </c>
      <c r="DA76" s="12">
        <f>IFERROR($J76/1000*U76,0)</f>
        <v>5.1215353355290173E-4</v>
      </c>
      <c r="DB76" s="12">
        <f>IFERROR($J76/1000*V76,0)</f>
        <v>2.6701149437435693E-6</v>
      </c>
      <c r="DC76" s="12">
        <f>IFERROR($J76/1000*W76,0)</f>
        <v>1.0958025073232739E-2</v>
      </c>
      <c r="DD76" s="12">
        <f>IFERROR($J76/1000*X76,0)</f>
        <v>5.4474615007913296E-4</v>
      </c>
      <c r="DE76" s="12">
        <f>IFERROR($J76/1000*Y76,0)</f>
        <v>9.7534080679937685E-3</v>
      </c>
      <c r="DF76" s="12">
        <f>IFERROR($J76/1000*Z76,0)</f>
        <v>3.8575439112024956E-4</v>
      </c>
      <c r="DG76" s="12">
        <f>IFERROR($J76/1000*AA76,0)</f>
        <v>8.0157267108949527E-5</v>
      </c>
      <c r="DH76" s="12">
        <f>IFERROR($J76/1000*AB76,0)</f>
        <v>6.6531734481122451E-4</v>
      </c>
      <c r="DI76" s="12">
        <f>IFERROR($J76/1000*AC76,0)</f>
        <v>2.8904445811232824E-7</v>
      </c>
      <c r="DJ76" s="12">
        <f>IFERROR($J76/1000*AD76,0)</f>
        <v>3.6689154916215158E-5</v>
      </c>
      <c r="DK76" s="12">
        <f>IFERROR($J76/1000*AE76,0)</f>
        <v>1.9170528536528821E-5</v>
      </c>
      <c r="DL76" s="12">
        <f>IFERROR($J76/1000*AF76,0)</f>
        <v>2.0168833002606093E-5</v>
      </c>
      <c r="DM76" s="12">
        <f>IFERROR($J76/1000*AG76,0)</f>
        <v>1.9796502492501628E-9</v>
      </c>
      <c r="DN76" s="12">
        <f>IFERROR($J76/1000*AH76,0)</f>
        <v>2.8376094946667879E-5</v>
      </c>
      <c r="DO76" s="12">
        <f>IFERROR($J76/1000*AI76,0)</f>
        <v>5.063285588128185E-2</v>
      </c>
      <c r="DP76" s="12">
        <f>IFERROR($J76/1000*AJ76,0)</f>
        <v>9.9383930952941194E-5</v>
      </c>
      <c r="DR76" s="12">
        <f>IFERROR($K76/1000*Q76,0)</f>
        <v>9.0425778901826528E-3</v>
      </c>
      <c r="DS76" s="12">
        <f>IFERROR($K76/1000*R76,0)</f>
        <v>0.21294101272827584</v>
      </c>
      <c r="DT76" s="12">
        <f>IFERROR($K76/1000*S76,0)</f>
        <v>1.1794702503398544E-5</v>
      </c>
      <c r="DU76" s="12">
        <f>IFERROR($K76/1000*T76,0)</f>
        <v>4.3137996638063962E-3</v>
      </c>
      <c r="DV76" s="12">
        <f>IFERROR($K76/1000*U76,0)</f>
        <v>4.3891355466117851E-4</v>
      </c>
      <c r="DW76" s="12">
        <f>IFERROR($K76/1000*V76,0)</f>
        <v>2.2882779567728369E-6</v>
      </c>
      <c r="DX76" s="12">
        <f>IFERROR($K76/1000*W76,0)</f>
        <v>9.3909841909976845E-3</v>
      </c>
      <c r="DY76" s="12">
        <f>IFERROR($K76/1000*X76,0)</f>
        <v>4.6684529824595486E-4</v>
      </c>
      <c r="DZ76" s="12">
        <f>IFERROR($K76/1000*Y76,0)</f>
        <v>8.35863217712619E-3</v>
      </c>
      <c r="EA76" s="12">
        <f>IFERROR($K76/1000*Z76,0)</f>
        <v>3.3058998901792892E-4</v>
      </c>
      <c r="EB76" s="12">
        <f>IFERROR($K76/1000*AA76,0)</f>
        <v>6.8694461199261741E-5</v>
      </c>
      <c r="EC76" s="12">
        <f>IFERROR($K76/1000*AB76,0)</f>
        <v>5.7017433573689944E-4</v>
      </c>
      <c r="ED76" s="12">
        <f>IFERROR($K76/1000*AC76,0)</f>
        <v>2.4770995854525686E-7</v>
      </c>
      <c r="EE76" s="12">
        <f>IFERROR($K76/1000*AD76,0)</f>
        <v>3.144246079896916E-5</v>
      </c>
      <c r="EF76" s="12">
        <f>IFERROR($K76/1000*AE76,0)</f>
        <v>1.6429067210237845E-5</v>
      </c>
      <c r="EG76" s="12">
        <f>IFERROR($K76/1000*AF76,0)</f>
        <v>1.7284610193218835E-5</v>
      </c>
      <c r="EH76" s="12">
        <f>IFERROR($K76/1000*AG76,0)</f>
        <v>1.6965524417191715E-9</v>
      </c>
      <c r="EI76" s="12">
        <f>IFERROR($K76/1000*AH76,0)</f>
        <v>2.4318201251185215E-5</v>
      </c>
      <c r="EJ76" s="12">
        <f>IFERROR($K76/1000*AI76,0)</f>
        <v>4.3392157432425596E-2</v>
      </c>
      <c r="EK76" s="12">
        <f>IFERROR($K76/1000*AJ76,0)</f>
        <v>8.5171636146196431E-5</v>
      </c>
      <c r="EM76" s="12">
        <f>IFERROR($L76/1000*Q76,0)</f>
        <v>9.8037183152121597E-3</v>
      </c>
      <c r="EN76" s="12">
        <f>IFERROR($L76/1000*R76,0)</f>
        <v>0.23086488520165299</v>
      </c>
      <c r="EO76" s="12">
        <f>IFERROR($L76/1000*S76,0)</f>
        <v>1.2787497366274979E-5</v>
      </c>
      <c r="EP76" s="12">
        <f>IFERROR($L76/1000*T76,0)</f>
        <v>4.6769048921469205E-3</v>
      </c>
      <c r="EQ76" s="12">
        <f>IFERROR($L76/1000*U76,0)</f>
        <v>4.758582018185693E-4</v>
      </c>
      <c r="ER76" s="12">
        <f>IFERROR($L76/1000*V76,0)</f>
        <v>2.4808890548198505E-6</v>
      </c>
      <c r="ES76" s="12">
        <f>IFERROR($L76/1000*W76,0)</f>
        <v>1.0181451000948158E-2</v>
      </c>
      <c r="ET76" s="12">
        <f>IFERROR($L76/1000*X76,0)</f>
        <v>5.0614104256193509E-4</v>
      </c>
      <c r="EU76" s="12">
        <f>IFERROR($L76/1000*Y76,0)</f>
        <v>9.0622028762373744E-3</v>
      </c>
      <c r="EV76" s="12">
        <f>IFERROR($L76/1000*Z76,0)</f>
        <v>3.5841672247905745E-4</v>
      </c>
      <c r="EW76" s="12">
        <f>IFERROR($L76/1000*AA76,0)</f>
        <v>7.4476676407067154E-5</v>
      </c>
      <c r="EX76" s="12">
        <f>IFERROR($L76/1000*AB76,0)</f>
        <v>6.1816758959815359E-4</v>
      </c>
      <c r="EY76" s="12">
        <f>IFERROR($L76/1000*AC76,0)</f>
        <v>2.6856043563496762E-7</v>
      </c>
      <c r="EZ76" s="12">
        <f>IFERROR($L76/1000*AD76,0)</f>
        <v>3.4089065369827612E-5</v>
      </c>
      <c r="FA76" s="12">
        <f>IFERROR($L76/1000*AE76,0)</f>
        <v>1.7811950205673804E-5</v>
      </c>
      <c r="FB76" s="12">
        <f>IFERROR($L76/1000*AF76,0)</f>
        <v>1.8739506762395103E-5</v>
      </c>
      <c r="FC76" s="12">
        <f>IFERROR($L76/1000*AG76,0)</f>
        <v>1.839356259641153E-9</v>
      </c>
      <c r="FD76" s="12">
        <f>IFERROR($L76/1000*AH76,0)</f>
        <v>2.6365135904230963E-5</v>
      </c>
      <c r="FE76" s="12">
        <f>IFERROR($L76/1000*AI76,0)</f>
        <v>4.7044603178778635E-2</v>
      </c>
      <c r="FF76" s="12">
        <f>IFERROR($L76/1000*AJ76,0)</f>
        <v>9.2340783719385315E-5</v>
      </c>
      <c r="FH76" s="12">
        <f>IFERROR(AL76*[1]Figure!$C$8+BG76*[1]Figure!$D$8+CB76*[1]Figure!$E$8,0)</f>
        <v>5.4383667557607604E-3</v>
      </c>
      <c r="FI76" s="12">
        <f>IFERROR(AM76*[1]Figure!$C$8+BH76*[1]Figure!$D$8+CC76*[1]Figure!$E$8,0)</f>
        <v>0.12806650256413693</v>
      </c>
      <c r="FJ76" s="12">
        <f>IFERROR(AN76*[1]Figure!$C$8+BI76*[1]Figure!$D$8+CD76*[1]Figure!$E$8,0)</f>
        <v>7.0935433200095126E-6</v>
      </c>
      <c r="FK76" s="12">
        <f>IFERROR(AO76*[1]Figure!$C$8+BJ76*[1]Figure!$D$8+CE76*[1]Figure!$E$8,0)</f>
        <v>2.5943956433183428E-3</v>
      </c>
      <c r="FL76" s="12">
        <f>IFERROR(AP76*[1]Figure!$C$8+BK76*[1]Figure!$D$8+CF76*[1]Figure!$E$8,0)</f>
        <v>2.6397039796733469E-4</v>
      </c>
      <c r="FM76" s="12">
        <f>IFERROR(AQ76*[1]Figure!$C$8+BL76*[1]Figure!$D$8+CG76*[1]Figure!$E$8,0)</f>
        <v>1.3762109565640898E-6</v>
      </c>
      <c r="FN76" s="12">
        <f>IFERROR(AR76*[1]Figure!$C$8+BM76*[1]Figure!$D$8+CH76*[1]Figure!$E$8,0)</f>
        <v>5.6479044856936333E-3</v>
      </c>
      <c r="FO76" s="12">
        <f>IFERROR(AS76*[1]Figure!$C$8+BN76*[1]Figure!$D$8+CI76*[1]Figure!$E$8,0)</f>
        <v>2.8076904405992741E-4</v>
      </c>
      <c r="FP76" s="12">
        <f>IFERROR(AT76*[1]Figure!$C$8+BO76*[1]Figure!$D$8+CJ76*[1]Figure!$E$8,0)</f>
        <v>5.0270296709379039E-3</v>
      </c>
      <c r="FQ76" s="12">
        <f>IFERROR(AU76*[1]Figure!$C$8+BP76*[1]Figure!$D$8+CK76*[1]Figure!$E$8,0)</f>
        <v>1.988226839620957E-4</v>
      </c>
      <c r="FR76" s="12">
        <f>IFERROR(AV76*[1]Figure!$C$8+BQ76*[1]Figure!$D$8+CL76*[1]Figure!$E$8,0)</f>
        <v>4.1314067584262349E-5</v>
      </c>
      <c r="FS76" s="12">
        <f>IFERROR(AW76*[1]Figure!$C$8+BR76*[1]Figure!$D$8+CM76*[1]Figure!$E$8,0)</f>
        <v>3.4291296023294688E-4</v>
      </c>
      <c r="FT76" s="12">
        <f>IFERROR(AX76*[1]Figure!$C$8+BS76*[1]Figure!$D$8+CN76*[1]Figure!$E$8,0)</f>
        <v>1.4897716336908323E-7</v>
      </c>
      <c r="FU76" s="12">
        <f>IFERROR(AY76*[1]Figure!$C$8+BT76*[1]Figure!$D$8+CO76*[1]Figure!$E$8,0)</f>
        <v>1.8910053704272912E-5</v>
      </c>
      <c r="FV76" s="12">
        <f>IFERROR(AZ76*[1]Figure!$C$8+BU76*[1]Figure!$D$8+CP76*[1]Figure!$E$8,0)</f>
        <v>9.8807324669350379E-6</v>
      </c>
      <c r="FW76" s="12">
        <f>IFERROR(BA76*[1]Figure!$C$8+BV76*[1]Figure!$D$8+CQ76*[1]Figure!$E$8,0)</f>
        <v>1.0395271193974329E-5</v>
      </c>
      <c r="FX76" s="12">
        <f>IFERROR(BB76*[1]Figure!$C$8+BW76*[1]Figure!$D$8+CR76*[1]Figure!$E$8,0)</f>
        <v>1.0203367347786174E-9</v>
      </c>
      <c r="FY76" s="12">
        <f>IFERROR(BC76*[1]Figure!$C$8+BX76*[1]Figure!$D$8+CS76*[1]Figure!$E$8,0)</f>
        <v>1.4625397630019644E-5</v>
      </c>
      <c r="FZ76" s="12">
        <f>IFERROR(BD76*[1]Figure!$C$8+BY76*[1]Figure!$D$8+CT76*[1]Figure!$E$8,0)</f>
        <v>2.6096813243648369E-2</v>
      </c>
      <c r="GA76" s="12">
        <f>IFERROR(BE76*[1]Figure!$C$8+BZ76*[1]Figure!$D$8+CU76*[1]Figure!$E$8,0)</f>
        <v>5.1223732897463605E-5</v>
      </c>
      <c r="GC76" s="12">
        <f>IFERROR(CW76*[1]Figure!$F$8+DR76*[1]Figure!$G$8+EM76*[1]Figure!$H$8,0)</f>
        <v>9.3895464777714738E-3</v>
      </c>
      <c r="GD76" s="12">
        <f>IFERROR(CX76*[1]Figure!$F$8+DS76*[1]Figure!$G$8+EN76*[1]Figure!$H$8,0)</f>
        <v>0.22111167416170149</v>
      </c>
      <c r="GE76" s="12">
        <f>IFERROR(CY76*[1]Figure!$F$8+DT76*[1]Figure!$G$8+EO76*[1]Figure!$H$8,0)</f>
        <v>1.2247271595789503E-5</v>
      </c>
      <c r="GF76" s="12">
        <f>IFERROR(CZ76*[1]Figure!$F$8+DU76*[1]Figure!$G$8+EP76*[1]Figure!$H$8,0)</f>
        <v>4.4793224820413409E-3</v>
      </c>
      <c r="GG76" s="12">
        <f>IFERROR(DA76*[1]Figure!$F$8+DV76*[1]Figure!$G$8+EQ76*[1]Figure!$H$8,0)</f>
        <v>4.557549043275955E-4</v>
      </c>
      <c r="GH76" s="12">
        <f>IFERROR(DB76*[1]Figure!$F$8+DW76*[1]Figure!$G$8+ER76*[1]Figure!$H$8,0)</f>
        <v>2.3760804153542658E-6</v>
      </c>
      <c r="GI76" s="12">
        <f>IFERROR(DC76*[1]Figure!$F$8+DX76*[1]Figure!$G$8+ES76*[1]Figure!$H$8,0)</f>
        <v>9.7513213161395055E-3</v>
      </c>
      <c r="GJ76" s="12">
        <f>IFERROR(DD76*[1]Figure!$F$8+DY76*[1]Figure!$G$8+ET76*[1]Figure!$H$8,0)</f>
        <v>4.8475840396890808E-4</v>
      </c>
      <c r="GK76" s="12">
        <f>IFERROR(DE76*[1]Figure!$F$8+DZ76*[1]Figure!$G$8+EU76*[1]Figure!$H$8,0)</f>
        <v>8.6793573990588228E-3</v>
      </c>
      <c r="GL76" s="12">
        <f>IFERROR(DF76*[1]Figure!$F$8+EA76*[1]Figure!$G$8+EV76*[1]Figure!$H$8,0)</f>
        <v>3.432749050842961E-4</v>
      </c>
      <c r="GM76" s="12">
        <f>IFERROR(DG76*[1]Figure!$F$8+EB76*[1]Figure!$G$8+EW76*[1]Figure!$H$8,0)</f>
        <v>7.1330304701739043E-5</v>
      </c>
      <c r="GN76" s="12">
        <f>IFERROR(DH76*[1]Figure!$F$8+EC76*[1]Figure!$G$8+EX76*[1]Figure!$H$8,0)</f>
        <v>5.9205223232265171E-4</v>
      </c>
      <c r="GO76" s="12">
        <f>IFERROR(DI76*[1]Figure!$F$8+ED76*[1]Figure!$G$8+EY76*[1]Figure!$H$8,0)</f>
        <v>2.5721472317011512E-7</v>
      </c>
      <c r="GP76" s="12">
        <f>IFERROR(DJ76*[1]Figure!$F$8+EE76*[1]Figure!$G$8+EZ76*[1]Figure!$H$8,0)</f>
        <v>3.2648924967287737E-5</v>
      </c>
      <c r="GQ76" s="12">
        <f>IFERROR(DK76*[1]Figure!$F$8+EF76*[1]Figure!$G$8+FA76*[1]Figure!$H$8,0)</f>
        <v>1.7059459374349233E-5</v>
      </c>
      <c r="GR76" s="12">
        <f>IFERROR(DL76*[1]Figure!$F$8+EG76*[1]Figure!$G$8+FB76*[1]Figure!$H$8,0)</f>
        <v>1.7947830002724214E-5</v>
      </c>
      <c r="GS76" s="12">
        <f>IFERROR(DM76*[1]Figure!$F$8+EH76*[1]Figure!$G$8+FC76*[1]Figure!$H$8,0)</f>
        <v>1.7616500733483944E-9</v>
      </c>
      <c r="GT76" s="12">
        <f>IFERROR(DN76*[1]Figure!$F$8+EI76*[1]Figure!$G$8+FD76*[1]Figure!$H$8,0)</f>
        <v>2.5251303740684923E-5</v>
      </c>
      <c r="GU76" s="12">
        <f>IFERROR(DO76*[1]Figure!$F$8+EJ76*[1]Figure!$G$8+FE76*[1]Figure!$H$8,0)</f>
        <v>4.5057137901447178E-2</v>
      </c>
      <c r="GV76" s="12">
        <f>IFERROR(DP76*[1]Figure!$F$8+EK76*[1]Figure!$G$8+FF76*[1]Figure!$H$8,0)</f>
        <v>8.8439717732572212E-5</v>
      </c>
      <c r="GX76" s="12">
        <f>IFERROR(FH76*[1]Figure!$F$10+GC76*[1]Figure!$F$11,0)</f>
        <v>5.670187632083221E-3</v>
      </c>
      <c r="GY76" s="12">
        <f>IFERROR(FI76*[1]Figure!$F$10+GD76*[1]Figure!$F$11,0)</f>
        <v>0.13352558434094469</v>
      </c>
      <c r="GZ76" s="12">
        <f>IFERROR(FJ76*[1]Figure!$F$10+GE76*[1]Figure!$F$11,0)</f>
        <v>7.3959192910552354E-6</v>
      </c>
      <c r="HA76" s="12">
        <f>IFERROR(FK76*[1]Figure!$F$10+GF76*[1]Figure!$F$11,0)</f>
        <v>2.7049867635152549E-3</v>
      </c>
      <c r="HB76" s="12">
        <f>IFERROR(FL76*[1]Figure!$F$10+GG76*[1]Figure!$F$11,0)</f>
        <v>2.7522264551300718E-4</v>
      </c>
      <c r="HC76" s="12">
        <f>IFERROR(FM76*[1]Figure!$F$10+GH76*[1]Figure!$F$11,0)</f>
        <v>1.4348746039941404E-6</v>
      </c>
      <c r="HD76" s="12">
        <f>IFERROR(FN76*[1]Figure!$F$10+GI76*[1]Figure!$F$11,0)</f>
        <v>5.8886573120586682E-3</v>
      </c>
      <c r="HE76" s="12">
        <f>IFERROR(FO76*[1]Figure!$F$10+GJ76*[1]Figure!$F$11,0)</f>
        <v>2.9273736630837545E-4</v>
      </c>
      <c r="HF76" s="12">
        <f>IFERROR(FP76*[1]Figure!$F$10+GK76*[1]Figure!$F$11,0)</f>
        <v>5.2413165103426529E-3</v>
      </c>
      <c r="HG76" s="12">
        <f>IFERROR(FQ76*[1]Figure!$F$10+GL76*[1]Figure!$F$11,0)</f>
        <v>2.0729788449542732E-4</v>
      </c>
      <c r="HH76" s="12">
        <f>IFERROR(FR76*[1]Figure!$F$10+GM76*[1]Figure!$F$11,0)</f>
        <v>4.3075159430759058E-5</v>
      </c>
      <c r="HI76" s="12">
        <f>IFERROR(FS76*[1]Figure!$F$10+GN76*[1]Figure!$F$11,0)</f>
        <v>3.5753028681529325E-4</v>
      </c>
      <c r="HJ76" s="12">
        <f>IFERROR(FT76*[1]Figure!$F$10+GO76*[1]Figure!$F$11,0)</f>
        <v>1.5532760240993529E-7</v>
      </c>
      <c r="HK76" s="12">
        <f>IFERROR(FU76*[1]Figure!$F$10+GP76*[1]Figure!$F$11,0)</f>
        <v>1.9716131230468751E-5</v>
      </c>
      <c r="HL76" s="12">
        <f>IFERROR(FV76*[1]Figure!$F$10+GQ76*[1]Figure!$F$11,0)</f>
        <v>1.030191775326504E-5</v>
      </c>
      <c r="HM76" s="12">
        <f>IFERROR(FW76*[1]Figure!$F$10+GR76*[1]Figure!$F$11,0)</f>
        <v>1.0838389686349646E-5</v>
      </c>
      <c r="HN76" s="12">
        <f>IFERROR(FX76*[1]Figure!$F$10+GS76*[1]Figure!$F$11,0)</f>
        <v>1.0638305568438209E-9</v>
      </c>
      <c r="HO76" s="12">
        <f>IFERROR(FY76*[1]Figure!$F$10+GT76*[1]Figure!$F$11,0)</f>
        <v>1.5248833423783298E-5</v>
      </c>
      <c r="HP76" s="12">
        <f>IFERROR(FZ76*[1]Figure!$F$10+GU76*[1]Figure!$F$11,0)</f>
        <v>2.7209240262101603E-2</v>
      </c>
      <c r="HQ76" s="12">
        <f>IFERROR(GA76*[1]Figure!$F$10+GV76*[1]Figure!$F$11,0)</f>
        <v>5.3407243348688496E-5</v>
      </c>
    </row>
    <row r="77" spans="1:225" x14ac:dyDescent="0.2">
      <c r="A77" s="1"/>
      <c r="B77" s="4"/>
      <c r="C77" s="1" t="s">
        <v>99</v>
      </c>
      <c r="D77" s="1" t="s">
        <v>87</v>
      </c>
      <c r="E77" s="2">
        <v>0.65</v>
      </c>
      <c r="F77" s="7"/>
      <c r="G77" s="1">
        <f>'[1]LIB Maf LCI'!AQ$52*LCIA_TAU!$E77</f>
        <v>107.69723174032721</v>
      </c>
      <c r="H77" s="1">
        <f>'[1]LIB Maf LCI'!AR$52*LCIA_TAU!$E77</f>
        <v>103.0422340102991</v>
      </c>
      <c r="I77" s="1">
        <f>'[1]LIB Maf LCI'!AS$52*LCIA_TAU!$E77</f>
        <v>111.69179456426637</v>
      </c>
      <c r="J77" s="1">
        <f>'[1]LIB Maf LCI'!AT$52*LCIA_TAU!$E77</f>
        <v>201.79601902232844</v>
      </c>
      <c r="K77" s="1">
        <f>'[1]LIB Maf LCI'!AU$52*LCIA_TAU!$E77</f>
        <v>172.93839097649462</v>
      </c>
      <c r="L77" s="1">
        <f>'[1]LIB Maf LCI'!AV$52*LCIA_TAU!$E77</f>
        <v>187.49512490904681</v>
      </c>
      <c r="M77" s="1" t="s">
        <v>55</v>
      </c>
      <c r="N77" s="1" t="s">
        <v>100</v>
      </c>
      <c r="O77" s="1">
        <v>1</v>
      </c>
      <c r="P77" s="1" t="s">
        <v>56</v>
      </c>
      <c r="Q77" s="1">
        <f>'[1]Unit factor_selected'!J46</f>
        <v>1.69935535870043</v>
      </c>
      <c r="R77" s="1">
        <f>'[1]Unit factor_selected'!K46</f>
        <v>40.017620579166802</v>
      </c>
      <c r="S77" s="1">
        <f>'[1]Unit factor_selected'!L46</f>
        <v>2.2165571750494299E-3</v>
      </c>
      <c r="T77" s="1">
        <f>'[1]Unit factor_selected'!M46</f>
        <v>0.81068459283146299</v>
      </c>
      <c r="U77" s="1">
        <f>'[1]Unit factor_selected'!N46</f>
        <v>8.2484232945287006E-2</v>
      </c>
      <c r="V77" s="1">
        <f>'[1]Unit factor_selected'!O46</f>
        <v>4.3003195054142301E-4</v>
      </c>
      <c r="W77" s="1">
        <f>'[1]Unit factor_selected'!P46</f>
        <v>1.7648307266193299</v>
      </c>
      <c r="X77" s="1">
        <f>'[1]Unit factor_selected'!Q46</f>
        <v>8.7733395154900806E-2</v>
      </c>
      <c r="Y77" s="1">
        <f>'[1]Unit factor_selected'!R46</f>
        <v>1.5708226740326501</v>
      </c>
      <c r="Z77" s="1">
        <f>'[1]Unit factor_selected'!S46</f>
        <v>6.2127180566534899E-2</v>
      </c>
      <c r="AA77" s="1">
        <f>'[1]Unit factor_selected'!T46</f>
        <v>1.2909626233769299E-2</v>
      </c>
      <c r="AB77" s="1">
        <f>'[1]Unit factor_selected'!U46</f>
        <v>0.10715183486336401</v>
      </c>
      <c r="AC77" s="1">
        <f>'[1]Unit factor_selected'!V46</f>
        <v>4.65516858764753E-5</v>
      </c>
      <c r="AD77" s="1">
        <f>'[1]Unit factor_selected'!W46</f>
        <v>5.90892496568555E-3</v>
      </c>
      <c r="AE77" s="1">
        <f>'[1]Unit factor_selected'!X46</f>
        <v>3.0874849784239202E-3</v>
      </c>
      <c r="AF77" s="1">
        <f>'[1]Unit factor_selected'!Y46</f>
        <v>3.2482656286305098E-3</v>
      </c>
      <c r="AG77" s="1">
        <f>'[1]Unit factor_selected'!Z46</f>
        <v>3.1883004140686899E-7</v>
      </c>
      <c r="AH77" s="1">
        <f>'[1]Unit factor_selected'!AA46</f>
        <v>4.5700757142521399E-3</v>
      </c>
      <c r="AI77" s="1">
        <f>'[1]Unit factor_selected'!AB46</f>
        <v>8.1546099081349102</v>
      </c>
      <c r="AJ77" s="1">
        <f>'[1]Unit factor_selected'!AC46</f>
        <v>1.60061520124101E-2</v>
      </c>
      <c r="AK77" s="1"/>
      <c r="AL77" s="1">
        <f>IFERROR($G77/1000*Q77,0)</f>
        <v>0.18301586787512708</v>
      </c>
      <c r="AM77" s="1">
        <f>IFERROR($G77/1000*R77,0)</f>
        <v>4.3097869572110143</v>
      </c>
      <c r="AN77" s="1">
        <f>IFERROR($G77/1000*S77,0)</f>
        <v>2.3871707174698346E-4</v>
      </c>
      <c r="AO77" s="1">
        <f>IFERROR($G77/1000*T77,0)</f>
        <v>8.7308486462482876E-2</v>
      </c>
      <c r="AP77" s="1">
        <f>IFERROR($G77/1000*U77,0)</f>
        <v>8.8833235504317074E-3</v>
      </c>
      <c r="AQ77" s="1">
        <f>IFERROR($G77/1000*V77,0)</f>
        <v>4.6313250633204561E-5</v>
      </c>
      <c r="AR77" s="1">
        <f>IFERROR($G77/1000*W77,0)</f>
        <v>0.19006738374717203</v>
      </c>
      <c r="AS77" s="1">
        <f>IFERROR($G77/1000*X77,0)</f>
        <v>9.448643789363052E-3</v>
      </c>
      <c r="AT77" s="1">
        <f>IFERROR($G77/1000*Y77,0)</f>
        <v>0.16917325354825477</v>
      </c>
      <c r="AU77" s="1">
        <f>IFERROR($G77/1000*Z77,0)</f>
        <v>6.6909253628472621E-3</v>
      </c>
      <c r="AV77" s="1">
        <f>IFERROR($G77/1000*AA77,0)</f>
        <v>1.3903310081792599E-3</v>
      </c>
      <c r="AW77" s="1">
        <f>IFERROR($G77/1000*AB77,0)</f>
        <v>1.1539955990680986E-2</v>
      </c>
      <c r="AX77" s="1">
        <f>IFERROR($G77/1000*AC77,0)</f>
        <v>5.0134877017416778E-6</v>
      </c>
      <c r="AY77" s="1">
        <f>IFERROR($G77/1000*AD77,0)</f>
        <v>6.3637486136564167E-4</v>
      </c>
      <c r="AZ77" s="1">
        <f>IFERROR($G77/1000*AE77,0)</f>
        <v>3.3251358521610007E-4</v>
      </c>
      <c r="BA77" s="1">
        <f>IFERROR($G77/1000*AF77,0)</f>
        <v>3.4982921616075966E-4</v>
      </c>
      <c r="BB77" s="1">
        <f>IFERROR($G77/1000*AG77,0)</f>
        <v>3.4337112855173689E-8</v>
      </c>
      <c r="BC77" s="1">
        <f>IFERROR($G77/1000*AH77,0)</f>
        <v>4.9218450326865408E-4</v>
      </c>
      <c r="BD77" s="1">
        <f>IFERROR($G77/1000*AI77,0)</f>
        <v>0.8782289130283738</v>
      </c>
      <c r="BE77" s="1">
        <f>IFERROR($G77/1000*AJ77,0)</f>
        <v>1.7238182625514352E-3</v>
      </c>
      <c r="BF77" s="1"/>
      <c r="BG77" s="1">
        <f>IFERROR($H77/1000*Q77,0)</f>
        <v>0.17510537253786546</v>
      </c>
      <c r="BH77" s="1">
        <f>IFERROR($H77/1000*R77,0)</f>
        <v>4.1235050242538662</v>
      </c>
      <c r="BI77" s="1">
        <f>IFERROR($H77/1000*S77,0)</f>
        <v>2.2839900312865083E-4</v>
      </c>
      <c r="BJ77" s="1">
        <f>IFERROR($H77/1000*T77,0)</f>
        <v>8.353475152308365E-2</v>
      </c>
      <c r="BK77" s="1">
        <f>IFERROR($H77/1000*U77,0)</f>
        <v>8.4993596333082858E-3</v>
      </c>
      <c r="BL77" s="1">
        <f>IFERROR($H77/1000*V77,0)</f>
        <v>4.4311452879594675E-5</v>
      </c>
      <c r="BM77" s="1">
        <f>IFERROR($H77/1000*W77,0)</f>
        <v>0.18185210072087518</v>
      </c>
      <c r="BN77" s="1">
        <f>IFERROR($H77/1000*X77,0)</f>
        <v>9.0402450340693295E-3</v>
      </c>
      <c r="BO77" s="1">
        <f>IFERROR($H77/1000*Y77,0)</f>
        <v>0.16186107756635609</v>
      </c>
      <c r="BP77" s="1">
        <f>IFERROR($H77/1000*Z77,0)</f>
        <v>6.4017234783369948E-3</v>
      </c>
      <c r="BQ77" s="1">
        <f>IFERROR($H77/1000*AA77,0)</f>
        <v>1.3302367273655524E-3</v>
      </c>
      <c r="BR77" s="1">
        <f>IFERROR($H77/1000*AB77,0)</f>
        <v>1.1041164442623678E-2</v>
      </c>
      <c r="BS77" s="1">
        <f>IFERROR($H77/1000*AC77,0)</f>
        <v>4.7967897096577027E-6</v>
      </c>
      <c r="BT77" s="1">
        <f>IFERROR($H77/1000*AD77,0)</f>
        <v>6.0886882906346896E-4</v>
      </c>
      <c r="BU77" s="1">
        <f>IFERROR($H77/1000*AE77,0)</f>
        <v>3.1814134965004083E-4</v>
      </c>
      <c r="BV77" s="1">
        <f>IFERROR($H77/1000*AF77,0)</f>
        <v>3.3470854703295628E-4</v>
      </c>
      <c r="BW77" s="1">
        <f>IFERROR($H77/1000*AG77,0)</f>
        <v>3.2852959736159941E-8</v>
      </c>
      <c r="BX77" s="1">
        <f>IFERROR($H77/1000*AH77,0)</f>
        <v>4.7091081119275376E-4</v>
      </c>
      <c r="BY77" s="1">
        <f>IFERROR($H77/1000*AI77,0)</f>
        <v>0.84026922241674096</v>
      </c>
      <c r="BZ77" s="1">
        <f>IFERROR($H77/1000*AJ77,0)</f>
        <v>1.6493096612671813E-3</v>
      </c>
      <c r="CA77" s="1"/>
      <c r="CB77" s="1">
        <f>IFERROR($I77/1000*Q77,0)</f>
        <v>0.18980404961565364</v>
      </c>
      <c r="CC77" s="1">
        <f>IFERROR($I77/1000*R77,0)</f>
        <v>4.4696398566790574</v>
      </c>
      <c r="CD77" s="1">
        <f>IFERROR($I77/1000*S77,0)</f>
        <v>2.4757124863557158E-4</v>
      </c>
      <c r="CE77" s="1">
        <f>IFERROR($I77/1000*T77,0)</f>
        <v>9.0546816998947705E-2</v>
      </c>
      <c r="CF77" s="1">
        <f>IFERROR($I77/1000*U77,0)</f>
        <v>9.2128120009160892E-3</v>
      </c>
      <c r="CG77" s="1">
        <f>IFERROR($I77/1000*V77,0)</f>
        <v>4.8031040275943382E-5</v>
      </c>
      <c r="CH77" s="1">
        <f>IFERROR($I77/1000*W77,0)</f>
        <v>0.19711711095827117</v>
      </c>
      <c r="CI77" s="1">
        <f>IFERROR($I77/1000*X77,0)</f>
        <v>9.7991003480667836E-3</v>
      </c>
      <c r="CJ77" s="1">
        <f>IFERROR($I77/1000*Y77,0)</f>
        <v>0.17544800340494632</v>
      </c>
      <c r="CK77" s="1">
        <f>IFERROR($I77/1000*Z77,0)</f>
        <v>6.9390962886944985E-3</v>
      </c>
      <c r="CL77" s="1">
        <f>IFERROR($I77/1000*AA77,0)</f>
        <v>1.4418993212036244E-3</v>
      </c>
      <c r="CM77" s="1">
        <f>IFERROR($I77/1000*AB77,0)</f>
        <v>1.1967980726743049E-2</v>
      </c>
      <c r="CN77" s="1">
        <f>IFERROR($I77/1000*AC77,0)</f>
        <v>5.1994413355355402E-6</v>
      </c>
      <c r="CO77" s="1">
        <f>IFERROR($I77/1000*AD77,0)</f>
        <v>6.5997843336301526E-4</v>
      </c>
      <c r="CP77" s="1">
        <f>IFERROR($I77/1000*AE77,0)</f>
        <v>3.4484673793038292E-4</v>
      </c>
      <c r="CQ77" s="1">
        <f>IFERROR($I77/1000*AF77,0)</f>
        <v>3.6280461728316647E-4</v>
      </c>
      <c r="CR77" s="1">
        <f>IFERROR($I77/1000*AG77,0)</f>
        <v>3.5610699485732553E-8</v>
      </c>
      <c r="CS77" s="1">
        <f>IFERROR($I77/1000*AH77,0)</f>
        <v>5.1043995781939293E-4</v>
      </c>
      <c r="CT77" s="1">
        <f>IFERROR($I77/1000*AI77,0)</f>
        <v>0.91080301461113555</v>
      </c>
      <c r="CU77" s="1">
        <f>IFERROR($I77/1000*AJ77,0)</f>
        <v>1.7877558423345277E-3</v>
      </c>
      <c r="CW77" s="12">
        <f>IFERROR($J77/1000*Q77,0)</f>
        <v>0.34292314629000775</v>
      </c>
      <c r="CX77" s="12">
        <f>IFERROR($J77/1000*R77,0)</f>
        <v>8.0753965236218654</v>
      </c>
      <c r="CY77" s="12">
        <f>IFERROR($J77/1000*S77,0)</f>
        <v>4.4729241386035334E-4</v>
      </c>
      <c r="CZ77" s="12">
        <f>IFERROR($J77/1000*T77,0)</f>
        <v>0.1635929235161265</v>
      </c>
      <c r="DA77" s="12">
        <f>IFERROR($J77/1000*U77,0)</f>
        <v>1.6644989840469308E-2</v>
      </c>
      <c r="DB77" s="12">
        <f>IFERROR($J77/1000*V77,0)</f>
        <v>8.6778735671666003E-5</v>
      </c>
      <c r="DC77" s="12">
        <f>IFERROR($J77/1000*W77,0)</f>
        <v>0.35613581488006402</v>
      </c>
      <c r="DD77" s="12">
        <f>IFERROR($J77/1000*X77,0)</f>
        <v>1.7704249877571819E-2</v>
      </c>
      <c r="DE77" s="12">
        <f>IFERROR($J77/1000*Y77,0)</f>
        <v>0.31698576220979746</v>
      </c>
      <c r="DF77" s="12">
        <f>IFERROR($J77/1000*Z77,0)</f>
        <v>1.253701771140811E-2</v>
      </c>
      <c r="DG77" s="12">
        <f>IFERROR($J77/1000*AA77,0)</f>
        <v>2.6051111810408596E-3</v>
      </c>
      <c r="DH77" s="12">
        <f>IFERROR($J77/1000*AB77,0)</f>
        <v>2.1622813706364798E-2</v>
      </c>
      <c r="DI77" s="12">
        <f>IFERROR($J77/1000*AC77,0)</f>
        <v>9.393944888650668E-6</v>
      </c>
      <c r="DJ77" s="12">
        <f>IFERROR($J77/1000*AD77,0)</f>
        <v>1.1923975347769926E-3</v>
      </c>
      <c r="DK77" s="12">
        <f>IFERROR($J77/1000*AE77,0)</f>
        <v>6.2304217743718666E-4</v>
      </c>
      <c r="DL77" s="12">
        <f>IFERROR($J77/1000*AF77,0)</f>
        <v>6.5548707258469797E-4</v>
      </c>
      <c r="DM77" s="12">
        <f>IFERROR($J77/1000*AG77,0)</f>
        <v>6.4338633100630303E-8</v>
      </c>
      <c r="DN77" s="12">
        <f>IFERROR($J77/1000*AH77,0)</f>
        <v>9.2222308576670603E-4</v>
      </c>
      <c r="DO77" s="12">
        <f>IFERROR($J77/1000*AI77,0)</f>
        <v>1.6455678161416603</v>
      </c>
      <c r="DP77" s="12">
        <f>IFERROR($J77/1000*AJ77,0)</f>
        <v>3.2299777559705893E-3</v>
      </c>
      <c r="DR77" s="12">
        <f>IFERROR($K77/1000*Q77,0)</f>
        <v>0.29388378143093619</v>
      </c>
      <c r="DS77" s="12">
        <f>IFERROR($K77/1000*R77,0)</f>
        <v>6.9205829136689649</v>
      </c>
      <c r="DT77" s="12">
        <f>IFERROR($K77/1000*S77,0)</f>
        <v>3.8332783136045269E-4</v>
      </c>
      <c r="DU77" s="12">
        <f>IFERROR($K77/1000*T77,0)</f>
        <v>0.14019848907370788</v>
      </c>
      <c r="DV77" s="12">
        <f>IFERROR($K77/1000*U77,0)</f>
        <v>1.4264690526488301E-2</v>
      </c>
      <c r="DW77" s="12">
        <f>IFERROR($K77/1000*V77,0)</f>
        <v>7.43690335951172E-5</v>
      </c>
      <c r="DX77" s="12">
        <f>IFERROR($K77/1000*W77,0)</f>
        <v>0.30520698620742476</v>
      </c>
      <c r="DY77" s="12">
        <f>IFERROR($K77/1000*X77,0)</f>
        <v>1.5172472192993534E-2</v>
      </c>
      <c r="DZ77" s="12">
        <f>IFERROR($K77/1000*Y77,0)</f>
        <v>0.27165554575660117</v>
      </c>
      <c r="EA77" s="12">
        <f>IFERROR($K77/1000*Z77,0)</f>
        <v>1.074417464308269E-2</v>
      </c>
      <c r="EB77" s="12">
        <f>IFERROR($K77/1000*AA77,0)</f>
        <v>2.2325699889760068E-3</v>
      </c>
      <c r="EC77" s="12">
        <f>IFERROR($K77/1000*AB77,0)</f>
        <v>1.853066591144923E-2</v>
      </c>
      <c r="ED77" s="12">
        <f>IFERROR($K77/1000*AC77,0)</f>
        <v>8.0505736527208481E-6</v>
      </c>
      <c r="EE77" s="12">
        <f>IFERROR($K77/1000*AD77,0)</f>
        <v>1.0218799759664976E-3</v>
      </c>
      <c r="EF77" s="12">
        <f>IFERROR($K77/1000*AE77,0)</f>
        <v>5.3394468433272987E-4</v>
      </c>
      <c r="EG77" s="12">
        <f>IFERROR($K77/1000*AF77,0)</f>
        <v>5.6174983127961215E-4</v>
      </c>
      <c r="EH77" s="12">
        <f>IFERROR($K77/1000*AG77,0)</f>
        <v>5.513795435587307E-8</v>
      </c>
      <c r="EI77" s="12">
        <f>IFERROR($K77/1000*AH77,0)</f>
        <v>7.9034154066351945E-4</v>
      </c>
      <c r="EJ77" s="12">
        <f>IFERROR($K77/1000*AI77,0)</f>
        <v>1.4102451165538319</v>
      </c>
      <c r="EK77" s="12">
        <f>IFERROR($K77/1000*AJ77,0)</f>
        <v>2.7680781747513837E-3</v>
      </c>
      <c r="EM77" s="12">
        <f>IFERROR($L77/1000*Q77,0)</f>
        <v>0.31862084524439516</v>
      </c>
      <c r="EN77" s="12">
        <f>IFERROR($L77/1000*R77,0)</f>
        <v>7.5031087690537213</v>
      </c>
      <c r="EO77" s="12">
        <f>IFERROR($L77/1000*S77,0)</f>
        <v>4.1559366440393678E-4</v>
      </c>
      <c r="EP77" s="12">
        <f>IFERROR($L77/1000*T77,0)</f>
        <v>0.1519994089947749</v>
      </c>
      <c r="EQ77" s="12">
        <f>IFERROR($L77/1000*U77,0)</f>
        <v>1.54653915591035E-2</v>
      </c>
      <c r="ER77" s="12">
        <f>IFERROR($L77/1000*V77,0)</f>
        <v>8.0628894281645143E-5</v>
      </c>
      <c r="ES77" s="12">
        <f>IFERROR($L77/1000*W77,0)</f>
        <v>0.33089715753081506</v>
      </c>
      <c r="ET77" s="12">
        <f>IFERROR($L77/1000*X77,0)</f>
        <v>1.6449583883262887E-2</v>
      </c>
      <c r="EU77" s="12">
        <f>IFERROR($L77/1000*Y77,0)</f>
        <v>0.29452159347771462</v>
      </c>
      <c r="EV77" s="12">
        <f>IFERROR($L77/1000*Z77,0)</f>
        <v>1.1648543480569366E-2</v>
      </c>
      <c r="EW77" s="12">
        <f>IFERROR($L77/1000*AA77,0)</f>
        <v>2.420491983229682E-3</v>
      </c>
      <c r="EX77" s="12">
        <f>IFERROR($L77/1000*AB77,0)</f>
        <v>2.009044666193999E-2</v>
      </c>
      <c r="EY77" s="12">
        <f>IFERROR($L77/1000*AC77,0)</f>
        <v>8.7282141581364456E-6</v>
      </c>
      <c r="EZ77" s="12">
        <f>IFERROR($L77/1000*AD77,0)</f>
        <v>1.1078946245193972E-3</v>
      </c>
      <c r="FA77" s="12">
        <f>IFERROR($L77/1000*AE77,0)</f>
        <v>5.7888838168439856E-4</v>
      </c>
      <c r="FB77" s="12">
        <f>IFERROR($L77/1000*AF77,0)</f>
        <v>6.0903396977784086E-4</v>
      </c>
      <c r="FC77" s="12">
        <f>IFERROR($L77/1000*AG77,0)</f>
        <v>5.977907843833746E-8</v>
      </c>
      <c r="FD77" s="12">
        <f>IFERROR($L77/1000*AH77,0)</f>
        <v>8.568669168875062E-4</v>
      </c>
      <c r="FE77" s="12">
        <f>IFERROR($L77/1000*AI77,0)</f>
        <v>1.5289496033103056</v>
      </c>
      <c r="FF77" s="12">
        <f>IFERROR($L77/1000*AJ77,0)</f>
        <v>3.0010754708800222E-3</v>
      </c>
      <c r="FH77" s="12">
        <f>IFERROR(AL77*[1]Figure!$C$8+BG77*[1]Figure!$D$8+CB77*[1]Figure!$E$8,0)</f>
        <v>0.17674691956222471</v>
      </c>
      <c r="FI77" s="12">
        <f>IFERROR(AM77*[1]Figure!$C$8+BH77*[1]Figure!$D$8+CC77*[1]Figure!$E$8,0)</f>
        <v>4.1621613333344492</v>
      </c>
      <c r="FJ77" s="12">
        <f>IFERROR(AN77*[1]Figure!$C$8+BI77*[1]Figure!$D$8+CD77*[1]Figure!$E$8,0)</f>
        <v>2.3054015790030912E-4</v>
      </c>
      <c r="FK77" s="12">
        <f>IFERROR(AO77*[1]Figure!$C$8+BJ77*[1]Figure!$D$8+CE77*[1]Figure!$E$8,0)</f>
        <v>8.4317858407846155E-2</v>
      </c>
      <c r="FL77" s="12">
        <f>IFERROR(AP77*[1]Figure!$C$8+BK77*[1]Figure!$D$8+CF77*[1]Figure!$E$8,0)</f>
        <v>8.5790379339383774E-3</v>
      </c>
      <c r="FM77" s="12">
        <f>IFERROR(AQ77*[1]Figure!$C$8+BL77*[1]Figure!$D$8+CG77*[1]Figure!$E$8,0)</f>
        <v>4.4726856088332905E-5</v>
      </c>
      <c r="FN77" s="12">
        <f>IFERROR(AR77*[1]Figure!$C$8+BM77*[1]Figure!$D$8+CH77*[1]Figure!$E$8,0)</f>
        <v>0.18355689578504306</v>
      </c>
      <c r="FO77" s="12">
        <f>IFERROR(AS77*[1]Figure!$C$8+BN77*[1]Figure!$D$8+CI77*[1]Figure!$E$8,0)</f>
        <v>9.1249939319476385E-3</v>
      </c>
      <c r="FP77" s="12">
        <f>IFERROR(AT77*[1]Figure!$C$8+BO77*[1]Figure!$D$8+CJ77*[1]Figure!$E$8,0)</f>
        <v>0.16337846430548186</v>
      </c>
      <c r="FQ77" s="12">
        <f>IFERROR(AU77*[1]Figure!$C$8+BP77*[1]Figure!$D$8+CK77*[1]Figure!$E$8,0)</f>
        <v>6.461737228768109E-3</v>
      </c>
      <c r="FR77" s="12">
        <f>IFERROR(AV77*[1]Figure!$C$8+BQ77*[1]Figure!$D$8+CL77*[1]Figure!$E$8,0)</f>
        <v>1.3427071964885265E-3</v>
      </c>
      <c r="FS77" s="12">
        <f>IFERROR(AW77*[1]Figure!$C$8+BR77*[1]Figure!$D$8+CM77*[1]Figure!$E$8,0)</f>
        <v>1.1144671207570771E-2</v>
      </c>
      <c r="FT77" s="12">
        <f>IFERROR(AX77*[1]Figure!$C$8+BS77*[1]Figure!$D$8+CN77*[1]Figure!$E$8,0)</f>
        <v>4.841757809495204E-6</v>
      </c>
      <c r="FU77" s="12">
        <f>IFERROR(AY77*[1]Figure!$C$8+BT77*[1]Figure!$D$8+CO77*[1]Figure!$E$8,0)</f>
        <v>6.1457674538886958E-4</v>
      </c>
      <c r="FV77" s="12">
        <f>IFERROR(AZ77*[1]Figure!$C$8+BU77*[1]Figure!$D$8+CP77*[1]Figure!$E$8,0)</f>
        <v>3.2112380517538875E-4</v>
      </c>
      <c r="FW77" s="12">
        <f>IFERROR(BA77*[1]Figure!$C$8+BV77*[1]Figure!$D$8+CQ77*[1]Figure!$E$8,0)</f>
        <v>3.3784631380416564E-4</v>
      </c>
      <c r="FX77" s="12">
        <f>IFERROR(BB77*[1]Figure!$C$8+BW77*[1]Figure!$D$8+CR77*[1]Figure!$E$8,0)</f>
        <v>3.316094388030507E-8</v>
      </c>
      <c r="FY77" s="12">
        <f>IFERROR(BC77*[1]Figure!$C$8+BX77*[1]Figure!$D$8+CS77*[1]Figure!$E$8,0)</f>
        <v>4.7532542297563842E-4</v>
      </c>
      <c r="FZ77" s="12">
        <f>IFERROR(BD77*[1]Figure!$C$8+BY77*[1]Figure!$D$8+CT77*[1]Figure!$E$8,0)</f>
        <v>0.84814643041857196</v>
      </c>
      <c r="GA77" s="12">
        <f>IFERROR(BE77*[1]Figure!$C$8+BZ77*[1]Figure!$D$8+CU77*[1]Figure!$E$8,0)</f>
        <v>1.6647713191675672E-3</v>
      </c>
      <c r="GC77" s="12">
        <f>IFERROR(CW77*[1]Figure!$F$8+DR77*[1]Figure!$G$8+EM77*[1]Figure!$H$8,0)</f>
        <v>0.30516026052757284</v>
      </c>
      <c r="GD77" s="12">
        <f>IFERROR(CX77*[1]Figure!$F$8+DS77*[1]Figure!$G$8+EN77*[1]Figure!$H$8,0)</f>
        <v>7.1861294102552993</v>
      </c>
      <c r="GE77" s="12">
        <f>IFERROR(CY77*[1]Figure!$F$8+DT77*[1]Figure!$G$8+EO77*[1]Figure!$H$8,0)</f>
        <v>3.9803632686315888E-4</v>
      </c>
      <c r="GF77" s="12">
        <f>IFERROR(CZ77*[1]Figure!$F$8+DU77*[1]Figure!$G$8+EP77*[1]Figure!$H$8,0)</f>
        <v>0.14557798066634361</v>
      </c>
      <c r="GG77" s="12">
        <f>IFERROR(DA77*[1]Figure!$F$8+DV77*[1]Figure!$G$8+EQ77*[1]Figure!$H$8,0)</f>
        <v>1.4812034390646855E-2</v>
      </c>
      <c r="GH77" s="12">
        <f>IFERROR(DB77*[1]Figure!$F$8+DW77*[1]Figure!$G$8+ER77*[1]Figure!$H$8,0)</f>
        <v>7.7222613499013622E-5</v>
      </c>
      <c r="GI77" s="12">
        <f>IFERROR(DC77*[1]Figure!$F$8+DX77*[1]Figure!$G$8+ES77*[1]Figure!$H$8,0)</f>
        <v>0.31691794277453395</v>
      </c>
      <c r="GJ77" s="12">
        <f>IFERROR(DD77*[1]Figure!$F$8+DY77*[1]Figure!$G$8+ET77*[1]Figure!$H$8,0)</f>
        <v>1.5754648128989513E-2</v>
      </c>
      <c r="GK77" s="12">
        <f>IFERROR(DE77*[1]Figure!$F$8+DZ77*[1]Figure!$G$8+EU77*[1]Figure!$H$8,0)</f>
        <v>0.28207911546941172</v>
      </c>
      <c r="GL77" s="12">
        <f>IFERROR(DF77*[1]Figure!$F$8+EA77*[1]Figure!$G$8+EV77*[1]Figure!$H$8,0)</f>
        <v>1.1156434415239625E-2</v>
      </c>
      <c r="GM77" s="12">
        <f>IFERROR(DG77*[1]Figure!$F$8+EB77*[1]Figure!$G$8+EW77*[1]Figure!$H$8,0)</f>
        <v>2.3182349028065194E-3</v>
      </c>
      <c r="GN77" s="12">
        <f>IFERROR(DH77*[1]Figure!$F$8+EC77*[1]Figure!$G$8+EX77*[1]Figure!$H$8,0)</f>
        <v>1.924169755048618E-2</v>
      </c>
      <c r="GO77" s="12">
        <f>IFERROR(DI77*[1]Figure!$F$8+ED77*[1]Figure!$G$8+EY77*[1]Figure!$H$8,0)</f>
        <v>8.3594785030287405E-6</v>
      </c>
      <c r="GP77" s="12">
        <f>IFERROR(DJ77*[1]Figure!$F$8+EE77*[1]Figure!$G$8+EZ77*[1]Figure!$H$8,0)</f>
        <v>1.0610900614368515E-3</v>
      </c>
      <c r="GQ77" s="12">
        <f>IFERROR(DK77*[1]Figure!$F$8+EF77*[1]Figure!$G$8+FA77*[1]Figure!$H$8,0)</f>
        <v>5.5443242966635002E-4</v>
      </c>
      <c r="GR77" s="12">
        <f>IFERROR(DL77*[1]Figure!$F$8+EG77*[1]Figure!$G$8+FB77*[1]Figure!$H$8,0)</f>
        <v>5.8330447508853685E-4</v>
      </c>
      <c r="GS77" s="12">
        <f>IFERROR(DM77*[1]Figure!$F$8+EH77*[1]Figure!$G$8+FC77*[1]Figure!$H$8,0)</f>
        <v>5.725362738382281E-8</v>
      </c>
      <c r="GT77" s="12">
        <f>IFERROR(DN77*[1]Figure!$F$8+EI77*[1]Figure!$G$8+FD77*[1]Figure!$H$8,0)</f>
        <v>8.206673715722598E-4</v>
      </c>
      <c r="GU77" s="12">
        <f>IFERROR(DO77*[1]Figure!$F$8+EJ77*[1]Figure!$G$8+FE77*[1]Figure!$H$8,0)</f>
        <v>1.4643569817970332</v>
      </c>
      <c r="GV77" s="12">
        <f>IFERROR(DP77*[1]Figure!$F$8+EK77*[1]Figure!$G$8+FF77*[1]Figure!$H$8,0)</f>
        <v>2.8742908263085969E-3</v>
      </c>
      <c r="GX77" s="12">
        <f>IFERROR(FH77*[1]Figure!$F$10+GC77*[1]Figure!$F$11,0)</f>
        <v>0.18428109804270465</v>
      </c>
      <c r="GY77" s="12">
        <f>IFERROR(FI77*[1]Figure!$F$10+GD77*[1]Figure!$F$11,0)</f>
        <v>4.3395814910807022</v>
      </c>
      <c r="GZ77" s="12">
        <f>IFERROR(FJ77*[1]Figure!$F$10+GE77*[1]Figure!$F$11,0)</f>
        <v>2.4036737695929512E-4</v>
      </c>
      <c r="HA77" s="12">
        <f>IFERROR(FK77*[1]Figure!$F$10+GF77*[1]Figure!$F$11,0)</f>
        <v>8.7912069814245805E-2</v>
      </c>
      <c r="HB77" s="12">
        <f>IFERROR(FL77*[1]Figure!$F$10+GG77*[1]Figure!$F$11,0)</f>
        <v>8.944735979172733E-3</v>
      </c>
      <c r="HC77" s="12">
        <f>IFERROR(FM77*[1]Figure!$F$10+GH77*[1]Figure!$F$11,0)</f>
        <v>4.6633424629809558E-5</v>
      </c>
      <c r="HD77" s="12">
        <f>IFERROR(FN77*[1]Figure!$F$10+GI77*[1]Figure!$F$11,0)</f>
        <v>0.19138136264190669</v>
      </c>
      <c r="HE77" s="12">
        <f>IFERROR(FO77*[1]Figure!$F$10+GJ77*[1]Figure!$F$11,0)</f>
        <v>9.5139644050221996E-3</v>
      </c>
      <c r="HF77" s="12">
        <f>IFERROR(FP77*[1]Figure!$F$10+GK77*[1]Figure!$F$11,0)</f>
        <v>0.17034278658613622</v>
      </c>
      <c r="HG77" s="12">
        <f>IFERROR(FQ77*[1]Figure!$F$10+GL77*[1]Figure!$F$11,0)</f>
        <v>6.7371812461013867E-3</v>
      </c>
      <c r="HH77" s="12">
        <f>IFERROR(FR77*[1]Figure!$F$10+GM77*[1]Figure!$F$11,0)</f>
        <v>1.3999426814996694E-3</v>
      </c>
      <c r="HI77" s="12">
        <f>IFERROR(FS77*[1]Figure!$F$10+GN77*[1]Figure!$F$11,0)</f>
        <v>1.1619734321497028E-2</v>
      </c>
      <c r="HJ77" s="12">
        <f>IFERROR(FT77*[1]Figure!$F$10+GO77*[1]Figure!$F$11,0)</f>
        <v>5.0481470783228965E-6</v>
      </c>
      <c r="HK77" s="12">
        <f>IFERROR(FU77*[1]Figure!$F$10+GP77*[1]Figure!$F$11,0)</f>
        <v>6.4077426499023439E-4</v>
      </c>
      <c r="HL77" s="12">
        <f>IFERROR(FV77*[1]Figure!$F$10+GQ77*[1]Figure!$F$11,0)</f>
        <v>3.3481232698111382E-4</v>
      </c>
      <c r="HM77" s="12">
        <f>IFERROR(FW77*[1]Figure!$F$10+GR77*[1]Figure!$F$11,0)</f>
        <v>3.5224766480636347E-4</v>
      </c>
      <c r="HN77" s="12">
        <f>IFERROR(FX77*[1]Figure!$F$10+GS77*[1]Figure!$F$11,0)</f>
        <v>3.4574493097424179E-8</v>
      </c>
      <c r="HO77" s="12">
        <f>IFERROR(FY77*[1]Figure!$F$10+GT77*[1]Figure!$F$11,0)</f>
        <v>4.9558708627295723E-4</v>
      </c>
      <c r="HP77" s="12">
        <f>IFERROR(FZ77*[1]Figure!$F$10+GU77*[1]Figure!$F$11,0)</f>
        <v>0.8843003085183021</v>
      </c>
      <c r="HQ77" s="12">
        <f>IFERROR(GA77*[1]Figure!$F$10+GV77*[1]Figure!$F$11,0)</f>
        <v>1.7357354088323761E-3</v>
      </c>
    </row>
    <row r="78" spans="1:225" x14ac:dyDescent="0.2">
      <c r="A78" s="1"/>
      <c r="B78" s="4"/>
      <c r="C78" s="1" t="s">
        <v>99</v>
      </c>
      <c r="D78" s="1" t="s">
        <v>88</v>
      </c>
      <c r="E78" s="2">
        <v>0.12</v>
      </c>
      <c r="F78" s="7"/>
      <c r="G78" s="1">
        <f>'[1]LIB Maf LCI'!AQ$52*LCIA_TAU!$E78</f>
        <v>19.882565859752713</v>
      </c>
      <c r="H78" s="1">
        <f>'[1]LIB Maf LCI'!AR$52*LCIA_TAU!$E78</f>
        <v>19.023181663439832</v>
      </c>
      <c r="I78" s="1">
        <f>'[1]LIB Maf LCI'!AS$52*LCIA_TAU!$E78</f>
        <v>20.620023611864561</v>
      </c>
      <c r="J78" s="1">
        <f>'[1]LIB Maf LCI'!AT$52*LCIA_TAU!$E78</f>
        <v>37.254649665660629</v>
      </c>
      <c r="K78" s="1">
        <f>'[1]LIB Maf LCI'!AU$52*LCIA_TAU!$E78</f>
        <v>31.927087564891309</v>
      </c>
      <c r="L78" s="1">
        <f>'[1]LIB Maf LCI'!AV$52*LCIA_TAU!$E78</f>
        <v>34.614484598593258</v>
      </c>
      <c r="M78" s="1" t="s">
        <v>55</v>
      </c>
      <c r="N78" s="1" t="s">
        <v>101</v>
      </c>
      <c r="O78" s="1">
        <v>1</v>
      </c>
      <c r="P78" s="1" t="s">
        <v>56</v>
      </c>
      <c r="Q78" s="1">
        <f>'[1]Unit factor_selected'!J47</f>
        <v>1.6995332143659201</v>
      </c>
      <c r="R78" s="1">
        <f>'[1]Unit factor_selected'!K47</f>
        <v>40.015580184018397</v>
      </c>
      <c r="S78" s="1">
        <f>'[1]Unit factor_selected'!L47</f>
        <v>2.2152104086564498E-3</v>
      </c>
      <c r="T78" s="1">
        <f>'[1]Unit factor_selected'!M47</f>
        <v>0.81073153053457103</v>
      </c>
      <c r="U78" s="1">
        <f>'[1]Unit factor_selected'!N47</f>
        <v>8.2468908221622603E-2</v>
      </c>
      <c r="V78" s="1">
        <f>'[1]Unit factor_selected'!O47</f>
        <v>4.2945742961373901E-4</v>
      </c>
      <c r="W78" s="1">
        <f>'[1]Unit factor_selected'!P47</f>
        <v>1.76501388470793</v>
      </c>
      <c r="X78" s="1">
        <f>'[1]Unit factor_selected'!Q47</f>
        <v>8.7710869286780097E-2</v>
      </c>
      <c r="Y78" s="1">
        <f>'[1]Unit factor_selected'!R47</f>
        <v>1.57009889648061</v>
      </c>
      <c r="Z78" s="1">
        <f>'[1]Unit factor_selected'!S47</f>
        <v>6.1918660255001701E-2</v>
      </c>
      <c r="AA78" s="1">
        <f>'[1]Unit factor_selected'!T47</f>
        <v>1.29143195676305E-2</v>
      </c>
      <c r="AB78" s="1">
        <f>'[1]Unit factor_selected'!U47</f>
        <v>0.107131158203861</v>
      </c>
      <c r="AC78" s="1">
        <f>'[1]Unit factor_selected'!V47</f>
        <v>4.6515715265817703E-5</v>
      </c>
      <c r="AD78" s="1">
        <f>'[1]Unit factor_selected'!W47</f>
        <v>5.9090260021506099E-3</v>
      </c>
      <c r="AE78" s="1">
        <f>'[1]Unit factor_selected'!X47</f>
        <v>3.08868055129448E-3</v>
      </c>
      <c r="AF78" s="1">
        <f>'[1]Unit factor_selected'!Y47</f>
        <v>3.2494815791059102E-3</v>
      </c>
      <c r="AG78" s="1">
        <f>'[1]Unit factor_selected'!Z47</f>
        <v>3.18809607643044E-7</v>
      </c>
      <c r="AH78" s="1">
        <f>'[1]Unit factor_selected'!AA47</f>
        <v>4.5719221987118698E-3</v>
      </c>
      <c r="AI78" s="1">
        <f>'[1]Unit factor_selected'!AB47</f>
        <v>8.1550428921057208</v>
      </c>
      <c r="AJ78" s="1">
        <f>'[1]Unit factor_selected'!AC47</f>
        <v>1.5999009481642401E-2</v>
      </c>
      <c r="AK78" s="1"/>
      <c r="AL78" s="1">
        <f>IFERROR($G78/1000*Q78,0)</f>
        <v>3.3791081065467632E-2</v>
      </c>
      <c r="AM78" s="1">
        <f>IFERROR($G78/1000*R78,0)</f>
        <v>0.79561240842496128</v>
      </c>
      <c r="AN78" s="1">
        <f>IFERROR($G78/1000*S78,0)</f>
        <v>4.4044066843321582E-5</v>
      </c>
      <c r="AO78" s="1">
        <f>IFERROR($G78/1000*T78,0)</f>
        <v>1.6119423050431726E-2</v>
      </c>
      <c r="AP78" s="1">
        <f>IFERROR($G78/1000*U78,0)</f>
        <v>1.6396934990983133E-3</v>
      </c>
      <c r="AQ78" s="1">
        <f>IFERROR($G78/1000*V78,0)</f>
        <v>8.5387156282552801E-6</v>
      </c>
      <c r="AR78" s="1">
        <f>IFERROR($G78/1000*W78,0)</f>
        <v>3.5093004806083399E-2</v>
      </c>
      <c r="AS78" s="1">
        <f>IFERROR($G78/1000*X78,0)</f>
        <v>1.7439171352105667E-3</v>
      </c>
      <c r="AT78" s="1">
        <f>IFERROR($G78/1000*Y78,0)</f>
        <v>3.1217594715600781E-2</v>
      </c>
      <c r="AU78" s="1">
        <f>IFERROR($G78/1000*Z78,0)</f>
        <v>1.2311018404677239E-3</v>
      </c>
      <c r="AV78" s="1">
        <f>IFERROR($G78/1000*AA78,0)</f>
        <v>2.567698093373066E-4</v>
      </c>
      <c r="AW78" s="1">
        <f>IFERROR($G78/1000*AB78,0)</f>
        <v>2.1300423086198532E-3</v>
      </c>
      <c r="AX78" s="1">
        <f>IFERROR($G78/1000*AC78,0)</f>
        <v>9.2485177228612508E-7</v>
      </c>
      <c r="AY78" s="1">
        <f>IFERROR($G78/1000*AD78,0)</f>
        <v>1.1748659865475076E-4</v>
      </c>
      <c r="AZ78" s="1">
        <f>IFERROR($G78/1000*AE78,0)</f>
        <v>6.1410894480849805E-5</v>
      </c>
      <c r="BA78" s="1">
        <f>IFERROR($G78/1000*AF78,0)</f>
        <v>6.4608031506626493E-5</v>
      </c>
      <c r="BB78" s="1">
        <f>IFERROR($G78/1000*AG78,0)</f>
        <v>6.3387530206847435E-9</v>
      </c>
      <c r="BC78" s="1">
        <f>IFERROR($G78/1000*AH78,0)</f>
        <v>9.0901544221554177E-5</v>
      </c>
      <c r="BD78" s="1">
        <f>IFERROR($G78/1000*AI78,0)</f>
        <v>0.16214317739140022</v>
      </c>
      <c r="BE78" s="1">
        <f>IFERROR($G78/1000*AJ78,0)</f>
        <v>3.1810135970956313E-4</v>
      </c>
      <c r="BF78" s="1"/>
      <c r="BG78" s="1">
        <f>IFERROR($H78/1000*Q78,0)</f>
        <v>3.2330529079932724E-2</v>
      </c>
      <c r="BH78" s="1">
        <f>IFERROR($H78/1000*R78,0)</f>
        <v>0.76122365120852498</v>
      </c>
      <c r="BI78" s="1">
        <f>IFERROR($H78/1000*S78,0)</f>
        <v>4.214035002661443E-5</v>
      </c>
      <c r="BJ78" s="1">
        <f>IFERROR($H78/1000*T78,0)</f>
        <v>1.5422693185637762E-2</v>
      </c>
      <c r="BK78" s="1">
        <f>IFERROR($H78/1000*U78,0)</f>
        <v>1.5688210226854735E-3</v>
      </c>
      <c r="BL78" s="1">
        <f>IFERROR($H78/1000*V78,0)</f>
        <v>8.169646700256081E-6</v>
      </c>
      <c r="BM78" s="1">
        <f>IFERROR($H78/1000*W78,0)</f>
        <v>3.3576179767292595E-2</v>
      </c>
      <c r="BN78" s="1">
        <f>IFERROR($H78/1000*X78,0)</f>
        <v>1.6685398003006429E-3</v>
      </c>
      <c r="BO78" s="1">
        <f>IFERROR($H78/1000*Y78,0)</f>
        <v>2.9868276537317051E-2</v>
      </c>
      <c r="BP78" s="1">
        <f>IFERROR($H78/1000*Z78,0)</f>
        <v>1.1778899223877091E-3</v>
      </c>
      <c r="BQ78" s="1">
        <f>IFERROR($H78/1000*AA78,0)</f>
        <v>2.4567144719475073E-4</v>
      </c>
      <c r="BR78" s="1">
        <f>IFERROR($H78/1000*AB78,0)</f>
        <v>2.0379754843267602E-3</v>
      </c>
      <c r="BS78" s="1">
        <f>IFERROR($H78/1000*AC78,0)</f>
        <v>8.8487690170649149E-7</v>
      </c>
      <c r="BT78" s="1">
        <f>IFERROR($H78/1000*AD78,0)</f>
        <v>1.1240847509290066E-4</v>
      </c>
      <c r="BU78" s="1">
        <f>IFERROR($H78/1000*AE78,0)</f>
        <v>5.8756531227608382E-5</v>
      </c>
      <c r="BV78" s="1">
        <f>IFERROR($H78/1000*AF78,0)</f>
        <v>6.1815478391333062E-5</v>
      </c>
      <c r="BW78" s="1">
        <f>IFERROR($H78/1000*AG78,0)</f>
        <v>6.0647730822436017E-9</v>
      </c>
      <c r="BX78" s="1">
        <f>IFERROR($H78/1000*AH78,0)</f>
        <v>8.6972506537209157E-5</v>
      </c>
      <c r="BY78" s="1">
        <f>IFERROR($H78/1000*AI78,0)</f>
        <v>0.15513486240967087</v>
      </c>
      <c r="BZ78" s="1">
        <f>IFERROR($H78/1000*AJ78,0)</f>
        <v>3.0435206380437972E-4</v>
      </c>
      <c r="CA78" s="1"/>
      <c r="CB78" s="1">
        <f>IFERROR($I78/1000*Q78,0)</f>
        <v>3.5044415009373345E-2</v>
      </c>
      <c r="CC78" s="1">
        <f>IFERROR($I78/1000*R78,0)</f>
        <v>0.82512220823691895</v>
      </c>
      <c r="CD78" s="1">
        <f>IFERROR($I78/1000*S78,0)</f>
        <v>4.567769093174414E-5</v>
      </c>
      <c r="CE78" s="1">
        <f>IFERROR($I78/1000*T78,0)</f>
        <v>1.6717303302505947E-2</v>
      </c>
      <c r="CF78" s="1">
        <f>IFERROR($I78/1000*U78,0)</f>
        <v>1.7005108347745495E-3</v>
      </c>
      <c r="CG78" s="1">
        <f>IFERROR($I78/1000*V78,0)</f>
        <v>8.8554223389259615E-6</v>
      </c>
      <c r="CH78" s="1">
        <f>IFERROR($I78/1000*W78,0)</f>
        <v>3.6394627977946306E-2</v>
      </c>
      <c r="CI78" s="1">
        <f>IFERROR($I78/1000*X78,0)</f>
        <v>1.8086001957105717E-3</v>
      </c>
      <c r="CJ78" s="1">
        <f>IFERROR($I78/1000*Y78,0)</f>
        <v>3.2375476318392667E-2</v>
      </c>
      <c r="CK78" s="1">
        <f>IFERROR($I78/1000*Z78,0)</f>
        <v>1.2767642364731548E-3</v>
      </c>
      <c r="CL78" s="1">
        <f>IFERROR($I78/1000*AA78,0)</f>
        <v>2.6629357441570545E-4</v>
      </c>
      <c r="CM78" s="1">
        <f>IFERROR($I78/1000*AB78,0)</f>
        <v>2.2090470117300115E-3</v>
      </c>
      <c r="CN78" s="1">
        <f>IFERROR($I78/1000*AC78,0)</f>
        <v>9.5915514710392977E-7</v>
      </c>
      <c r="CO78" s="1">
        <f>IFERROR($I78/1000*AD78,0)</f>
        <v>1.2184425568746722E-4</v>
      </c>
      <c r="CP78" s="1">
        <f>IFERROR($I78/1000*AE78,0)</f>
        <v>6.3688665897199026E-5</v>
      </c>
      <c r="CQ78" s="1">
        <f>IFERROR($I78/1000*AF78,0)</f>
        <v>6.7004386887482809E-5</v>
      </c>
      <c r="CR78" s="1">
        <f>IFERROR($I78/1000*AG78,0)</f>
        <v>6.5738616372888433E-9</v>
      </c>
      <c r="CS78" s="1">
        <f>IFERROR($I78/1000*AH78,0)</f>
        <v>9.4273143689046498E-5</v>
      </c>
      <c r="CT78" s="1">
        <f>IFERROR($I78/1000*AI78,0)</f>
        <v>0.1681571769909882</v>
      </c>
      <c r="CU78" s="1">
        <f>IFERROR($I78/1000*AJ78,0)</f>
        <v>3.2989995327791129E-4</v>
      </c>
      <c r="CW78" s="12">
        <f>IFERROR($J78/1000*Q78,0)</f>
        <v>6.3315514496356459E-2</v>
      </c>
      <c r="CX78" s="12">
        <f>IFERROR($J78/1000*R78,0)</f>
        <v>1.4907664209237572</v>
      </c>
      <c r="CY78" s="12">
        <f>IFERROR($J78/1000*S78,0)</f>
        <v>8.2526887710220953E-5</v>
      </c>
      <c r="CZ78" s="12">
        <f>IFERROR($J78/1000*T78,0)</f>
        <v>3.020351914297029E-2</v>
      </c>
      <c r="DA78" s="12">
        <f>IFERROR($J78/1000*U78,0)</f>
        <v>3.07235028410607E-3</v>
      </c>
      <c r="DB78" s="12">
        <f>IFERROR($J78/1000*V78,0)</f>
        <v>1.5999286086574956E-5</v>
      </c>
      <c r="DC78" s="12">
        <f>IFERROR($J78/1000*W78,0)</f>
        <v>6.5754973929820659E-2</v>
      </c>
      <c r="DD78" s="12">
        <f>IFERROR($J78/1000*X78,0)</f>
        <v>3.2676377071495454E-3</v>
      </c>
      <c r="DE78" s="12">
        <f>IFERROR($J78/1000*Y78,0)</f>
        <v>5.8493484328825479E-2</v>
      </c>
      <c r="DF78" s="12">
        <f>IFERROR($J78/1000*Z78,0)</f>
        <v>2.3067579955671534E-3</v>
      </c>
      <c r="DG78" s="12">
        <f>IFERROR($J78/1000*AA78,0)</f>
        <v>4.811184511624602E-4</v>
      </c>
      <c r="DH78" s="12">
        <f>IFERROR($J78/1000*AB78,0)</f>
        <v>3.9911337671613067E-3</v>
      </c>
      <c r="DI78" s="12">
        <f>IFERROR($J78/1000*AC78,0)</f>
        <v>1.7329266761756606E-6</v>
      </c>
      <c r="DJ78" s="12">
        <f>IFERROR($J78/1000*AD78,0)</f>
        <v>2.201386935754002E-4</v>
      </c>
      <c r="DK78" s="12">
        <f>IFERROR($J78/1000*AE78,0)</f>
        <v>1.1506771186761539E-4</v>
      </c>
      <c r="DL78" s="12">
        <f>IFERROR($J78/1000*AF78,0)</f>
        <v>1.2105829782460838E-4</v>
      </c>
      <c r="DM78" s="12">
        <f>IFERROR($J78/1000*AG78,0)</f>
        <v>1.1877140242788327E-8</v>
      </c>
      <c r="DN78" s="12">
        <f>IFERROR($J78/1000*AH78,0)</f>
        <v>1.7032535981166758E-4</v>
      </c>
      <c r="DO78" s="12">
        <f>IFERROR($J78/1000*AI78,0)</f>
        <v>0.30381326595383451</v>
      </c>
      <c r="DP78" s="12">
        <f>IFERROR($J78/1000*AJ78,0)</f>
        <v>5.9603749323617033E-4</v>
      </c>
      <c r="DR78" s="12">
        <f>IFERROR($K78/1000*Q78,0)</f>
        <v>5.4261145754501916E-2</v>
      </c>
      <c r="DS78" s="12">
        <f>IFERROR($K78/1000*R78,0)</f>
        <v>1.2775809324950849</v>
      </c>
      <c r="DT78" s="12">
        <f>IFERROR($K78/1000*S78,0)</f>
        <v>7.0725216691833135E-5</v>
      </c>
      <c r="DU78" s="12">
        <f>IFERROR($K78/1000*T78,0)</f>
        <v>2.5884296566995601E-2</v>
      </c>
      <c r="DV78" s="12">
        <f>IFERROR($K78/1000*U78,0)</f>
        <v>2.6329920541727295E-3</v>
      </c>
      <c r="DW78" s="12">
        <f>IFERROR($K78/1000*V78,0)</f>
        <v>1.371132496067099E-5</v>
      </c>
      <c r="DX78" s="12">
        <f>IFERROR($K78/1000*W78,0)</f>
        <v>5.6351752850319049E-2</v>
      </c>
      <c r="DY78" s="12">
        <f>IFERROR($K78/1000*X78,0)</f>
        <v>2.8003526041117635E-3</v>
      </c>
      <c r="DZ78" s="12">
        <f>IFERROR($K78/1000*Y78,0)</f>
        <v>5.0128684953475645E-2</v>
      </c>
      <c r="EA78" s="12">
        <f>IFERROR($K78/1000*Z78,0)</f>
        <v>1.9768824878621943E-3</v>
      </c>
      <c r="EB78" s="12">
        <f>IFERROR($K78/1000*AA78,0)</f>
        <v>4.1231661167672823E-4</v>
      </c>
      <c r="EC78" s="12">
        <f>IFERROR($K78/1000*AB78,0)</f>
        <v>3.4203858689028938E-3</v>
      </c>
      <c r="ED78" s="12">
        <f>IFERROR($K78/1000*AC78,0)</f>
        <v>1.485111314435313E-6</v>
      </c>
      <c r="EE78" s="12">
        <f>IFERROR($K78/1000*AD78,0)</f>
        <v>1.8865799059388213E-4</v>
      </c>
      <c r="EF78" s="12">
        <f>IFERROR($K78/1000*AE78,0)</f>
        <v>9.8612574421155617E-5</v>
      </c>
      <c r="EG78" s="12">
        <f>IFERROR($K78/1000*AF78,0)</f>
        <v>1.0374648291661568E-4</v>
      </c>
      <c r="EH78" s="12">
        <f>IFERROR($K78/1000*AG78,0)</f>
        <v>1.0178662259748107E-8</v>
      </c>
      <c r="EI78" s="12">
        <f>IFERROR($K78/1000*AH78,0)</f>
        <v>1.4596816037814426E-4</v>
      </c>
      <c r="EJ78" s="12">
        <f>IFERROR($K78/1000*AI78,0)</f>
        <v>0.26036676851170382</v>
      </c>
      <c r="EK78" s="12">
        <f>IFERROR($K78/1000*AJ78,0)</f>
        <v>5.1080177667192324E-4</v>
      </c>
      <c r="EM78" s="12">
        <f>IFERROR($L78/1000*Q78,0)</f>
        <v>5.8828466273466835E-2</v>
      </c>
      <c r="EN78" s="12">
        <f>IFERROR($L78/1000*R78,0)</f>
        <v>1.3851186839834784</v>
      </c>
      <c r="EO78" s="12">
        <f>IFERROR($L78/1000*S78,0)</f>
        <v>7.6678366573082165E-5</v>
      </c>
      <c r="EP78" s="12">
        <f>IFERROR($L78/1000*T78,0)</f>
        <v>2.8063054077282851E-2</v>
      </c>
      <c r="EQ78" s="12">
        <f>IFERROR($L78/1000*U78,0)</f>
        <v>2.8546187535001565E-3</v>
      </c>
      <c r="ER78" s="12">
        <f>IFERROR($L78/1000*V78,0)</f>
        <v>1.4865447583116218E-5</v>
      </c>
      <c r="ES78" s="12">
        <f>IFERROR($L78/1000*W78,0)</f>
        <v>6.1095045928525903E-2</v>
      </c>
      <c r="ET78" s="12">
        <f>IFERROR($L78/1000*X78,0)</f>
        <v>3.0360665340564762E-3</v>
      </c>
      <c r="EU78" s="12">
        <f>IFERROR($L78/1000*Y78,0)</f>
        <v>5.4348164070496342E-2</v>
      </c>
      <c r="EV78" s="12">
        <f>IFERROR($L78/1000*Z78,0)</f>
        <v>2.1432825117622852E-3</v>
      </c>
      <c r="EW78" s="12">
        <f>IFERROR($L78/1000*AA78,0)</f>
        <v>4.4702251577505753E-4</v>
      </c>
      <c r="EX78" s="12">
        <f>IFERROR($L78/1000*AB78,0)</f>
        <v>3.7082898256770047E-3</v>
      </c>
      <c r="EY78" s="12">
        <f>IFERROR($L78/1000*AC78,0)</f>
        <v>1.6101175096611962E-6</v>
      </c>
      <c r="EZ78" s="12">
        <f>IFERROR($L78/1000*AD78,0)</f>
        <v>2.0453788954412938E-4</v>
      </c>
      <c r="FA78" s="12">
        <f>IFERROR($L78/1000*AE78,0)</f>
        <v>1.0691308537275731E-4</v>
      </c>
      <c r="FB78" s="12">
        <f>IFERROR($L78/1000*AF78,0)</f>
        <v>1.1247913007337403E-4</v>
      </c>
      <c r="FC78" s="12">
        <f>IFERROR($L78/1000*AG78,0)</f>
        <v>1.1035430253643706E-8</v>
      </c>
      <c r="FD78" s="12">
        <f>IFERROR($L78/1000*AH78,0)</f>
        <v>1.5825473053327865E-4</v>
      </c>
      <c r="FE78" s="12">
        <f>IFERROR($L78/1000*AI78,0)</f>
        <v>0.28228260658966092</v>
      </c>
      <c r="FF78" s="12">
        <f>IFERROR($L78/1000*AJ78,0)</f>
        <v>5.5379746729505841E-4</v>
      </c>
      <c r="FH78" s="12">
        <f>IFERROR(AL78*[1]Figure!$C$8+BG78*[1]Figure!$D$8+CB78*[1]Figure!$E$8,0)</f>
        <v>3.2633615633120276E-2</v>
      </c>
      <c r="FI78" s="12">
        <f>IFERROR(AM78*[1]Figure!$C$8+BH78*[1]Figure!$D$8+CC78*[1]Figure!$E$8,0)</f>
        <v>0.7683598367030221</v>
      </c>
      <c r="FJ78" s="12">
        <f>IFERROR(AN78*[1]Figure!$C$8+BI78*[1]Figure!$D$8+CD78*[1]Figure!$E$8,0)</f>
        <v>4.2535399962484829E-5</v>
      </c>
      <c r="FK78" s="12">
        <f>IFERROR(AO78*[1]Figure!$C$8+BJ78*[1]Figure!$D$8+CE78*[1]Figure!$E$8,0)</f>
        <v>1.5567275135006645E-2</v>
      </c>
      <c r="FL78" s="12">
        <f>IFERROR(AP78*[1]Figure!$C$8+BK78*[1]Figure!$D$8+CF78*[1]Figure!$E$8,0)</f>
        <v>1.5835281298645218E-3</v>
      </c>
      <c r="FM78" s="12">
        <f>IFERROR(AQ78*[1]Figure!$C$8+BL78*[1]Figure!$D$8+CG78*[1]Figure!$E$8,0)</f>
        <v>8.2462340661175797E-6</v>
      </c>
      <c r="FN78" s="12">
        <f>IFERROR(AR78*[1]Figure!$C$8+BM78*[1]Figure!$D$8+CH78*[1]Figure!$E$8,0)</f>
        <v>3.3890943827284137E-2</v>
      </c>
      <c r="FO78" s="12">
        <f>IFERROR(AS78*[1]Figure!$C$8+BN78*[1]Figure!$D$8+CI78*[1]Figure!$E$8,0)</f>
        <v>1.6841817335235439E-3</v>
      </c>
      <c r="FP78" s="12">
        <f>IFERROR(AT78*[1]Figure!$C$8+BO78*[1]Figure!$D$8+CJ78*[1]Figure!$E$8,0)</f>
        <v>3.0148280398774638E-2</v>
      </c>
      <c r="FQ78" s="12">
        <f>IFERROR(AU78*[1]Figure!$C$8+BP78*[1]Figure!$D$8+CK78*[1]Figure!$E$8,0)</f>
        <v>1.1889321974995143E-3</v>
      </c>
      <c r="FR78" s="12">
        <f>IFERROR(AV78*[1]Figure!$C$8+BQ78*[1]Figure!$D$8+CL78*[1]Figure!$E$8,0)</f>
        <v>2.479745246347383E-4</v>
      </c>
      <c r="FS78" s="12">
        <f>IFERROR(AW78*[1]Figure!$C$8+BR78*[1]Figure!$D$8+CM78*[1]Figure!$E$8,0)</f>
        <v>2.0570807381720714E-3</v>
      </c>
      <c r="FT78" s="12">
        <f>IFERROR(AX78*[1]Figure!$C$8+BS78*[1]Figure!$D$8+CN78*[1]Figure!$E$8,0)</f>
        <v>8.9317228992826874E-7</v>
      </c>
      <c r="FU78" s="12">
        <f>IFERROR(AY78*[1]Figure!$C$8+BT78*[1]Figure!$D$8+CO78*[1]Figure!$E$8,0)</f>
        <v>1.134622622790226E-4</v>
      </c>
      <c r="FV78" s="12">
        <f>IFERROR(AZ78*[1]Figure!$C$8+BU78*[1]Figure!$D$8+CP78*[1]Figure!$E$8,0)</f>
        <v>5.9307351614215845E-5</v>
      </c>
      <c r="FW78" s="12">
        <f>IFERROR(BA78*[1]Figure!$C$8+BV78*[1]Figure!$D$8+CQ78*[1]Figure!$E$8,0)</f>
        <v>6.2394975257374071E-5</v>
      </c>
      <c r="FX78" s="12">
        <f>IFERROR(BB78*[1]Figure!$C$8+BW78*[1]Figure!$D$8+CR78*[1]Figure!$E$8,0)</f>
        <v>6.1216280494115461E-9</v>
      </c>
      <c r="FY78" s="12">
        <f>IFERROR(BC78*[1]Figure!$C$8+BX78*[1]Figure!$D$8+CS78*[1]Figure!$E$8,0)</f>
        <v>8.7787841082563248E-5</v>
      </c>
      <c r="FZ78" s="12">
        <f>IFERROR(BD78*[1]Figure!$C$8+BY78*[1]Figure!$D$8+CT78*[1]Figure!$E$8,0)</f>
        <v>0.15658919341089647</v>
      </c>
      <c r="GA78" s="12">
        <f>IFERROR(BE78*[1]Figure!$C$8+BZ78*[1]Figure!$D$8+CU78*[1]Figure!$E$8,0)</f>
        <v>3.0720524995997666E-4</v>
      </c>
      <c r="GC78" s="12">
        <f>IFERROR(CW78*[1]Figure!$F$8+DR78*[1]Figure!$G$8+EM78*[1]Figure!$H$8,0)</f>
        <v>5.6343175163817885E-2</v>
      </c>
      <c r="GD78" s="12">
        <f>IFERROR(CX78*[1]Figure!$F$8+DS78*[1]Figure!$G$8+EN78*[1]Figure!$H$8,0)</f>
        <v>1.326602401490059</v>
      </c>
      <c r="GE78" s="12">
        <f>IFERROR(CY78*[1]Figure!$F$8+DT78*[1]Figure!$G$8+EO78*[1]Figure!$H$8,0)</f>
        <v>7.3438981377136047E-5</v>
      </c>
      <c r="GF78" s="12">
        <f>IFERROR(CZ78*[1]Figure!$F$8+DU78*[1]Figure!$G$8+EP78*[1]Figure!$H$8,0)</f>
        <v>2.6877490977887119E-2</v>
      </c>
      <c r="GG78" s="12">
        <f>IFERROR(DA78*[1]Figure!$F$8+DV78*[1]Figure!$G$8+EQ78*[1]Figure!$H$8,0)</f>
        <v>2.7340213784720247E-3</v>
      </c>
      <c r="GH78" s="12">
        <f>IFERROR(DB78*[1]Figure!$F$8+DW78*[1]Figure!$G$8+ER78*[1]Figure!$H$8,0)</f>
        <v>1.423743588980552E-5</v>
      </c>
      <c r="GI78" s="12">
        <f>IFERROR(DC78*[1]Figure!$F$8+DX78*[1]Figure!$G$8+ES78*[1]Figure!$H$8,0)</f>
        <v>5.8513999980737141E-2</v>
      </c>
      <c r="GJ78" s="12">
        <f>IFERROR(DD78*[1]Figure!$F$8+DY78*[1]Figure!$G$8+ET78*[1]Figure!$H$8,0)</f>
        <v>2.9078036429194269E-3</v>
      </c>
      <c r="GK78" s="12">
        <f>IFERROR(DE78*[1]Figure!$F$8+DZ78*[1]Figure!$G$8+EU78*[1]Figure!$H$8,0)</f>
        <v>5.2052149614463056E-2</v>
      </c>
      <c r="GL78" s="12">
        <f>IFERROR(DF78*[1]Figure!$F$8+EA78*[1]Figure!$G$8+EV78*[1]Figure!$H$8,0)</f>
        <v>2.0527365344596041E-3</v>
      </c>
      <c r="GM78" s="12">
        <f>IFERROR(DG78*[1]Figure!$F$8+EB78*[1]Figure!$G$8+EW78*[1]Figure!$H$8,0)</f>
        <v>4.2813742230510022E-4</v>
      </c>
      <c r="GN78" s="12">
        <f>IFERROR(DH78*[1]Figure!$F$8+EC78*[1]Figure!$G$8+EX78*[1]Figure!$H$8,0)</f>
        <v>3.5516279182780451E-3</v>
      </c>
      <c r="GO78" s="12">
        <f>IFERROR(DI78*[1]Figure!$F$8+ED78*[1]Figure!$G$8+EY78*[1]Figure!$H$8,0)</f>
        <v>1.5420958360440499E-6</v>
      </c>
      <c r="GP78" s="12">
        <f>IFERROR(DJ78*[1]Figure!$F$8+EE78*[1]Figure!$G$8+EZ78*[1]Figure!$H$8,0)</f>
        <v>1.9589689937948089E-4</v>
      </c>
      <c r="GQ78" s="12">
        <f>IFERROR(DK78*[1]Figure!$F$8+EF78*[1]Figure!$G$8+FA78*[1]Figure!$H$8,0)</f>
        <v>1.0239639205379695E-4</v>
      </c>
      <c r="GR78" s="12">
        <f>IFERROR(DL78*[1]Figure!$F$8+EG78*[1]Figure!$G$8+FB78*[1]Figure!$H$8,0)</f>
        <v>1.0772729138540053E-4</v>
      </c>
      <c r="GS78" s="12">
        <f>IFERROR(DM78*[1]Figure!$F$8+EH78*[1]Figure!$G$8+FC78*[1]Figure!$H$8,0)</f>
        <v>1.0569223016945755E-8</v>
      </c>
      <c r="GT78" s="12">
        <f>IFERROR(DN78*[1]Figure!$F$8+EI78*[1]Figure!$G$8+FD78*[1]Figure!$H$8,0)</f>
        <v>1.5156903736857958E-4</v>
      </c>
      <c r="GU78" s="12">
        <f>IFERROR(DO78*[1]Figure!$F$8+EJ78*[1]Figure!$G$8+FE78*[1]Figure!$H$8,0)</f>
        <v>0.27035718175698542</v>
      </c>
      <c r="GV78" s="12">
        <f>IFERROR(DP78*[1]Figure!$F$8+EK78*[1]Figure!$G$8+FF78*[1]Figure!$H$8,0)</f>
        <v>5.3040151616458872E-4</v>
      </c>
      <c r="GX78" s="12">
        <f>IFERROR(FH78*[1]Figure!$F$10+GC78*[1]Figure!$F$11,0)</f>
        <v>3.4024686466220422E-2</v>
      </c>
      <c r="GY78" s="12">
        <f>IFERROR(FI78*[1]Figure!$F$10+GD78*[1]Figure!$F$11,0)</f>
        <v>0.80111265729696157</v>
      </c>
      <c r="GZ78" s="12">
        <f>IFERROR(FJ78*[1]Figure!$F$10+GE78*[1]Figure!$F$11,0)</f>
        <v>4.4348553458170715E-5</v>
      </c>
      <c r="HA78" s="12">
        <f>IFERROR(FK78*[1]Figure!$F$10+GF78*[1]Figure!$F$11,0)</f>
        <v>1.6230860274778127E-2</v>
      </c>
      <c r="HB78" s="12">
        <f>IFERROR(FL78*[1]Figure!$F$10+GG78*[1]Figure!$F$11,0)</f>
        <v>1.6510290718261139E-3</v>
      </c>
      <c r="HC78" s="12">
        <f>IFERROR(FM78*[1]Figure!$F$10+GH78*[1]Figure!$F$11,0)</f>
        <v>8.5977457043392058E-6</v>
      </c>
      <c r="HD78" s="12">
        <f>IFERROR(FN78*[1]Figure!$F$10+GI78*[1]Figure!$F$11,0)</f>
        <v>3.5335610700682092E-2</v>
      </c>
      <c r="HE78" s="12">
        <f>IFERROR(FO78*[1]Figure!$F$10+GJ78*[1]Figure!$F$11,0)</f>
        <v>1.7559732295527762E-3</v>
      </c>
      <c r="HF78" s="12">
        <f>IFERROR(FP78*[1]Figure!$F$10+GK78*[1]Figure!$F$11,0)</f>
        <v>3.1433409022042988E-2</v>
      </c>
      <c r="HG78" s="12">
        <f>IFERROR(FQ78*[1]Figure!$F$10+GL78*[1]Figure!$F$11,0)</f>
        <v>1.2396127264690559E-3</v>
      </c>
      <c r="HH78" s="12">
        <f>IFERROR(FR78*[1]Figure!$F$10+GM78*[1]Figure!$F$11,0)</f>
        <v>2.5854491721548454E-4</v>
      </c>
      <c r="HI78" s="12">
        <f>IFERROR(FS78*[1]Figure!$F$10+GN78*[1]Figure!$F$11,0)</f>
        <v>2.1447677737850995E-3</v>
      </c>
      <c r="HJ78" s="12">
        <f>IFERROR(FT78*[1]Figure!$F$10+GO78*[1]Figure!$F$11,0)</f>
        <v>9.3124548216723999E-7</v>
      </c>
      <c r="HK78" s="12">
        <f>IFERROR(FU78*[1]Figure!$F$10+GP78*[1]Figure!$F$11,0)</f>
        <v>1.1829881013471652E-4</v>
      </c>
      <c r="HL78" s="12">
        <f>IFERROR(FV78*[1]Figure!$F$10+GQ78*[1]Figure!$F$11,0)</f>
        <v>6.1835441910628458E-5</v>
      </c>
      <c r="HM78" s="12">
        <f>IFERROR(FW78*[1]Figure!$F$10+GR78*[1]Figure!$F$11,0)</f>
        <v>6.5054681469162883E-5</v>
      </c>
      <c r="HN78" s="12">
        <f>IFERROR(FX78*[1]Figure!$F$10+GS78*[1]Figure!$F$11,0)</f>
        <v>6.3825742567322434E-9</v>
      </c>
      <c r="HO78" s="12">
        <f>IFERROR(FY78*[1]Figure!$F$10+GT78*[1]Figure!$F$11,0)</f>
        <v>9.1529967195823117E-5</v>
      </c>
      <c r="HP78" s="12">
        <f>IFERROR(FZ78*[1]Figure!$F$10+GU78*[1]Figure!$F$11,0)</f>
        <v>0.16326410991973409</v>
      </c>
      <c r="HQ78" s="12">
        <f>IFERROR(GA78*[1]Figure!$F$10+GV78*[1]Figure!$F$11,0)</f>
        <v>3.2030046649371701E-4</v>
      </c>
    </row>
    <row r="79" spans="1:225" x14ac:dyDescent="0.2">
      <c r="A79" s="1"/>
      <c r="B79" s="4"/>
      <c r="C79" s="1" t="s">
        <v>99</v>
      </c>
      <c r="D79" s="1" t="s">
        <v>89</v>
      </c>
      <c r="E79" s="2">
        <v>0.04</v>
      </c>
      <c r="F79" s="7"/>
      <c r="G79" s="1">
        <f>'[1]LIB Maf LCI'!AQ$52*LCIA_TAU!$E79</f>
        <v>6.6275219532509055</v>
      </c>
      <c r="H79" s="1">
        <f>'[1]LIB Maf LCI'!AR$52*LCIA_TAU!$E79</f>
        <v>6.3410605544799443</v>
      </c>
      <c r="I79" s="1">
        <f>'[1]LIB Maf LCI'!AS$52*LCIA_TAU!$E79</f>
        <v>6.8733412039548538</v>
      </c>
      <c r="J79" s="1">
        <f>'[1]LIB Maf LCI'!AT$52*LCIA_TAU!$E79</f>
        <v>12.41821655522021</v>
      </c>
      <c r="K79" s="1">
        <f>'[1]LIB Maf LCI'!AU$52*LCIA_TAU!$E79</f>
        <v>10.642362521630437</v>
      </c>
      <c r="L79" s="1">
        <f>'[1]LIB Maf LCI'!AV$52*LCIA_TAU!$E79</f>
        <v>11.53816153286442</v>
      </c>
      <c r="M79" s="1" t="s">
        <v>55</v>
      </c>
      <c r="N79" s="1" t="s">
        <v>102</v>
      </c>
      <c r="O79" s="1">
        <v>1</v>
      </c>
      <c r="P79" s="1" t="s">
        <v>56</v>
      </c>
      <c r="Q79" s="1">
        <f>'[1]Unit factor_selected'!J48</f>
        <v>1.69955732768394</v>
      </c>
      <c r="R79" s="1">
        <f>'[1]Unit factor_selected'!K48</f>
        <v>40.022569662636897</v>
      </c>
      <c r="S79" s="1">
        <f>'[1]Unit factor_selected'!L48</f>
        <v>2.2151841788874602E-3</v>
      </c>
      <c r="T79" s="1">
        <f>'[1]Unit factor_selected'!M48</f>
        <v>0.81075590054970803</v>
      </c>
      <c r="U79" s="1">
        <f>'[1]Unit factor_selected'!N48</f>
        <v>8.2484159696738696E-2</v>
      </c>
      <c r="V79" s="1">
        <f>'[1]Unit factor_selected'!O48</f>
        <v>4.3001889988343302E-4</v>
      </c>
      <c r="W79" s="1">
        <f>'[1]Unit factor_selected'!P48</f>
        <v>1.76502623446204</v>
      </c>
      <c r="X79" s="1">
        <f>'[1]Unit factor_selected'!Q48</f>
        <v>8.7741710831644296E-2</v>
      </c>
      <c r="Y79" s="1">
        <f>'[1]Unit factor_selected'!R48</f>
        <v>1.57083831126351</v>
      </c>
      <c r="Z79" s="1">
        <f>'[1]Unit factor_selected'!S48</f>
        <v>6.2279028855989599E-2</v>
      </c>
      <c r="AA79" s="1">
        <f>'[1]Unit factor_selected'!T48</f>
        <v>1.29102087437307E-2</v>
      </c>
      <c r="AB79" s="1">
        <f>'[1]Unit factor_selected'!U48</f>
        <v>0.10715244883233201</v>
      </c>
      <c r="AC79" s="1">
        <f>'[1]Unit factor_selected'!V48</f>
        <v>4.65557687961148E-5</v>
      </c>
      <c r="AD79" s="1">
        <f>'[1]Unit factor_selected'!W48</f>
        <v>5.90916374385671E-3</v>
      </c>
      <c r="AE79" s="1">
        <f>'[1]Unit factor_selected'!X48</f>
        <v>3.0891471802455498E-3</v>
      </c>
      <c r="AF79" s="1">
        <f>'[1]Unit factor_selected'!Y48</f>
        <v>3.2499393822011499E-3</v>
      </c>
      <c r="AG79" s="1">
        <f>'[1]Unit factor_selected'!Z48</f>
        <v>3.1887085541373798E-7</v>
      </c>
      <c r="AH79" s="1">
        <f>'[1]Unit factor_selected'!AA48</f>
        <v>4.5699541561796397E-3</v>
      </c>
      <c r="AI79" s="1">
        <f>'[1]Unit factor_selected'!AB48</f>
        <v>8.1552325292534409</v>
      </c>
      <c r="AJ79" s="1">
        <f>'[1]Unit factor_selected'!AC48</f>
        <v>1.60068382466481E-2</v>
      </c>
      <c r="AK79" s="1"/>
      <c r="AL79" s="1">
        <f>IFERROR($G79/1000*Q79,0)</f>
        <v>1.1263853500033755E-2</v>
      </c>
      <c r="AM79" s="1">
        <f>IFERROR($G79/1000*R79,0)</f>
        <v>0.26525045906463973</v>
      </c>
      <c r="AN79" s="1">
        <f>IFERROR($G79/1000*S79,0)</f>
        <v>1.4681181776070723E-5</v>
      </c>
      <c r="AO79" s="1">
        <f>IFERROR($G79/1000*T79,0)</f>
        <v>5.3733025296208974E-3</v>
      </c>
      <c r="AP79" s="1">
        <f>IFERROR($G79/1000*U79,0)</f>
        <v>5.4666557918558924E-4</v>
      </c>
      <c r="AQ79" s="1">
        <f>IFERROR($G79/1000*V79,0)</f>
        <v>2.8499596992902556E-6</v>
      </c>
      <c r="AR79" s="1">
        <f>IFERROR($G79/1000*W79,0)</f>
        <v>1.1697750116960949E-2</v>
      </c>
      <c r="AS79" s="1">
        <f>IFERROR($G79/1000*X79,0)</f>
        <v>5.8151011475251536E-4</v>
      </c>
      <c r="AT79" s="1">
        <f>IFERROR($G79/1000*Y79,0)</f>
        <v>1.0410765392906491E-2</v>
      </c>
      <c r="AU79" s="1">
        <f>IFERROR($G79/1000*Z79,0)</f>
        <v>4.127556309702177E-4</v>
      </c>
      <c r="AV79" s="1">
        <f>IFERROR($G79/1000*AA79,0)</f>
        <v>8.5562691870127004E-5</v>
      </c>
      <c r="AW79" s="1">
        <f>IFERROR($G79/1000*AB79,0)</f>
        <v>7.1015520698087468E-4</v>
      </c>
      <c r="AX79" s="1">
        <f>IFERROR($G79/1000*AC79,0)</f>
        <v>3.0854937974672431E-7</v>
      </c>
      <c r="AY79" s="1">
        <f>IFERROR($G79/1000*AD79,0)</f>
        <v>3.9163112437764656E-5</v>
      </c>
      <c r="AZ79" s="1">
        <f>IFERROR($G79/1000*AE79,0)</f>
        <v>2.0473390753900511E-5</v>
      </c>
      <c r="BA79" s="1">
        <f>IFERROR($G79/1000*AF79,0)</f>
        <v>2.1539044602272804E-5</v>
      </c>
      <c r="BB79" s="1">
        <f>IFERROR($G79/1000*AG79,0)</f>
        <v>2.1133235945064435E-9</v>
      </c>
      <c r="BC79" s="1">
        <f>IFERROR($G79/1000*AH79,0)</f>
        <v>3.0287471495430779E-5</v>
      </c>
      <c r="BD79" s="1">
        <f>IFERROR($G79/1000*AI79,0)</f>
        <v>5.4048982621493082E-2</v>
      </c>
      <c r="BE79" s="1">
        <f>IFERROR($G79/1000*AJ79,0)</f>
        <v>1.0608567188179651E-4</v>
      </c>
      <c r="BF79" s="1"/>
      <c r="BG79" s="1">
        <f>IFERROR($H79/1000*Q79,0)</f>
        <v>1.0776995930653977E-2</v>
      </c>
      <c r="BH79" s="1">
        <f>IFERROR($H79/1000*R79,0)</f>
        <v>0.25378553777667251</v>
      </c>
      <c r="BI79" s="1">
        <f>IFERROR($H79/1000*S79,0)</f>
        <v>1.404661701765132E-5</v>
      </c>
      <c r="BJ79" s="1">
        <f>IFERROR($H79/1000*T79,0)</f>
        <v>5.141052260287618E-3</v>
      </c>
      <c r="BK79" s="1">
        <f>IFERROR($H79/1000*U79,0)</f>
        <v>5.2303705142241414E-4</v>
      </c>
      <c r="BL79" s="1">
        <f>IFERROR($H79/1000*V79,0)</f>
        <v>2.7267758837316977E-6</v>
      </c>
      <c r="BM79" s="1">
        <f>IFERROR($H79/1000*W79,0)</f>
        <v>1.1192138232969513E-2</v>
      </c>
      <c r="BN79" s="1">
        <f>IFERROR($H79/1000*X79,0)</f>
        <v>5.5637550153712532E-4</v>
      </c>
      <c r="BO79" s="1">
        <f>IFERROR($H79/1000*Y79,0)</f>
        <v>9.9607808530189322E-3</v>
      </c>
      <c r="BP79" s="1">
        <f>IFERROR($H79/1000*Z79,0)</f>
        <v>3.9491509325003386E-4</v>
      </c>
      <c r="BQ79" s="1">
        <f>IFERROR($H79/1000*AA79,0)</f>
        <v>8.1864415414972821E-5</v>
      </c>
      <c r="BR79" s="1">
        <f>IFERROR($H79/1000*AB79,0)</f>
        <v>6.7946016660663106E-4</v>
      </c>
      <c r="BS79" s="1">
        <f>IFERROR($H79/1000*AC79,0)</f>
        <v>2.952129490965318E-7</v>
      </c>
      <c r="BT79" s="1">
        <f>IFERROR($H79/1000*AD79,0)</f>
        <v>3.7470365126132812E-5</v>
      </c>
      <c r="BU79" s="1">
        <f>IFERROR($H79/1000*AE79,0)</f>
        <v>1.9588469331638003E-5</v>
      </c>
      <c r="BV79" s="1">
        <f>IFERROR($H79/1000*AF79,0)</f>
        <v>2.0608062420926633E-5</v>
      </c>
      <c r="BW79" s="1">
        <f>IFERROR($H79/1000*AG79,0)</f>
        <v>2.0219794032373317E-9</v>
      </c>
      <c r="BX79" s="1">
        <f>IFERROR($H79/1000*AH79,0)</f>
        <v>2.8978356035532392E-5</v>
      </c>
      <c r="BY79" s="1">
        <f>IFERROR($H79/1000*AI79,0)</f>
        <v>5.1712823303860705E-2</v>
      </c>
      <c r="BZ79" s="1">
        <f>IFERROR($H79/1000*AJ79,0)</f>
        <v>1.0150033060776118E-4</v>
      </c>
      <c r="CA79" s="1"/>
      <c r="CB79" s="1">
        <f>IFERROR($I79/1000*Q79,0)</f>
        <v>1.1681637408853425E-2</v>
      </c>
      <c r="CC79" s="1">
        <f>IFERROR($I79/1000*R79,0)</f>
        <v>0.27508877715035568</v>
      </c>
      <c r="CD79" s="1">
        <f>IFERROR($I79/1000*S79,0)</f>
        <v>1.522571669109608E-5</v>
      </c>
      <c r="CE79" s="1">
        <f>IFERROR($I79/1000*T79,0)</f>
        <v>5.5726019375978318E-3</v>
      </c>
      <c r="CF79" s="1">
        <f>IFERROR($I79/1000*U79,0)</f>
        <v>5.6694177351718634E-4</v>
      </c>
      <c r="CG79" s="1">
        <f>IFERROR($I79/1000*V79,0)</f>
        <v>2.9556666230481374E-6</v>
      </c>
      <c r="CH79" s="1">
        <f>IFERROR($I79/1000*W79,0)</f>
        <v>1.213162754338922E-2</v>
      </c>
      <c r="CI79" s="1">
        <f>IFERROR($I79/1000*X79,0)</f>
        <v>6.030787163646326E-4</v>
      </c>
      <c r="CJ79" s="1">
        <f>IFERROR($I79/1000*Y79,0)</f>
        <v>1.0796907689558344E-2</v>
      </c>
      <c r="CK79" s="1">
        <f>IFERROR($I79/1000*Z79,0)</f>
        <v>4.280650151781666E-4</v>
      </c>
      <c r="CL79" s="1">
        <f>IFERROR($I79/1000*AA79,0)</f>
        <v>8.8736269709942448E-5</v>
      </c>
      <c r="CM79" s="1">
        <f>IFERROR($I79/1000*AB79,0)</f>
        <v>7.3649534166393173E-4</v>
      </c>
      <c r="CN79" s="1">
        <f>IFERROR($I79/1000*AC79,0)</f>
        <v>3.1999368394813153E-7</v>
      </c>
      <c r="CO79" s="1">
        <f>IFERROR($I79/1000*AD79,0)</f>
        <v>4.061569864156645E-5</v>
      </c>
      <c r="CP79" s="1">
        <f>IFERROR($I79/1000*AE79,0)</f>
        <v>2.123276259906269E-5</v>
      </c>
      <c r="CQ79" s="1">
        <f>IFERROR($I79/1000*AF79,0)</f>
        <v>2.2337942266038744E-5</v>
      </c>
      <c r="CR79" s="1">
        <f>IFERROR($I79/1000*AG79,0)</f>
        <v>2.191708189255576E-9</v>
      </c>
      <c r="CS79" s="1">
        <f>IFERROR($I79/1000*AH79,0)</f>
        <v>3.1410854201854255E-5</v>
      </c>
      <c r="CT79" s="1">
        <f>IFERROR($I79/1000*AI79,0)</f>
        <v>5.605369577115063E-2</v>
      </c>
      <c r="CU79" s="1">
        <f>IFERROR($I79/1000*AJ79,0)</f>
        <v>1.1002046086572685E-4</v>
      </c>
      <c r="CW79" s="12">
        <f>IFERROR($J79/1000*Q79,0)</f>
        <v>2.1105470943190523E-2</v>
      </c>
      <c r="CX79" s="12">
        <f>IFERROR($J79/1000*R79,0)</f>
        <v>0.49700893716701172</v>
      </c>
      <c r="CY79" s="12">
        <f>IFERROR($J79/1000*S79,0)</f>
        <v>2.7508636843122147E-5</v>
      </c>
      <c r="CZ79" s="12">
        <f>IFERROR($J79/1000*T79,0)</f>
        <v>1.0068142346448856E-2</v>
      </c>
      <c r="DA79" s="12">
        <f>IFERROR($J79/1000*U79,0)</f>
        <v>1.0243061574894681E-3</v>
      </c>
      <c r="DB79" s="12">
        <f>IFERROR($J79/1000*V79,0)</f>
        <v>5.3400678215900304E-6</v>
      </c>
      <c r="DC79" s="12">
        <f>IFERROR($J79/1000*W79,0)</f>
        <v>2.1918478005194496E-2</v>
      </c>
      <c r="DD79" s="12">
        <f>IFERROR($J79/1000*X79,0)</f>
        <v>1.0895955660328697E-3</v>
      </c>
      <c r="DE79" s="12">
        <f>IFERROR($J79/1000*Y79,0)</f>
        <v>1.9507010322506679E-2</v>
      </c>
      <c r="DF79" s="12">
        <f>IFERROR($J79/1000*Z79,0)</f>
        <v>7.7339446718248731E-4</v>
      </c>
      <c r="DG79" s="12">
        <f>IFERROR($J79/1000*AA79,0)</f>
        <v>1.6032176795274531E-4</v>
      </c>
      <c r="DH79" s="12">
        <f>IFERROR($J79/1000*AB79,0)</f>
        <v>1.330642314022052E-3</v>
      </c>
      <c r="DI79" s="12">
        <f>IFERROR($J79/1000*AC79,0)</f>
        <v>5.7813961880491736E-7</v>
      </c>
      <c r="DJ79" s="12">
        <f>IFERROR($J79/1000*AD79,0)</f>
        <v>7.3381275031468433E-5</v>
      </c>
      <c r="DK79" s="12">
        <f>IFERROR($J79/1000*AE79,0)</f>
        <v>3.8361698655237119E-5</v>
      </c>
      <c r="DL79" s="12">
        <f>IFERROR($J79/1000*AF79,0)</f>
        <v>4.0358451039512463E-5</v>
      </c>
      <c r="DM79" s="12">
        <f>IFERROR($J79/1000*AG79,0)</f>
        <v>3.9598073356761114E-9</v>
      </c>
      <c r="DN79" s="12">
        <f>IFERROR($J79/1000*AH79,0)</f>
        <v>5.6750680358867413E-5</v>
      </c>
      <c r="DO79" s="12">
        <f>IFERROR($J79/1000*AI79,0)</f>
        <v>0.10127344360644547</v>
      </c>
      <c r="DP79" s="12">
        <f>IFERROR($J79/1000*AJ79,0)</f>
        <v>1.9877638371125749E-4</v>
      </c>
      <c r="DR79" s="12">
        <f>IFERROR($K79/1000*Q79,0)</f>
        <v>1.8087305207505944E-2</v>
      </c>
      <c r="DS79" s="12">
        <f>IFERROR($K79/1000*R79,0)</f>
        <v>0.42593469539699025</v>
      </c>
      <c r="DT79" s="12">
        <f>IFERROR($K79/1000*S79,0)</f>
        <v>2.35747930839006E-5</v>
      </c>
      <c r="DU79" s="12">
        <f>IFERROR($K79/1000*T79,0)</f>
        <v>8.6283582102009461E-3</v>
      </c>
      <c r="DV79" s="12">
        <f>IFERROR($K79/1000*U79,0)</f>
        <v>8.7782632978475176E-4</v>
      </c>
      <c r="DW79" s="12">
        <f>IFERROR($K79/1000*V79,0)</f>
        <v>4.5764170237121992E-6</v>
      </c>
      <c r="DX79" s="12">
        <f>IFERROR($K79/1000*W79,0)</f>
        <v>1.8784049047333311E-2</v>
      </c>
      <c r="DY79" s="12">
        <f>IFERROR($K79/1000*X79,0)</f>
        <v>9.3377909493842662E-4</v>
      </c>
      <c r="DZ79" s="12">
        <f>IFERROR($K79/1000*Y79,0)</f>
        <v>1.6717430771332028E-2</v>
      </c>
      <c r="EA79" s="12">
        <f>IFERROR($K79/1000*Z79,0)</f>
        <v>6.6279600258052423E-4</v>
      </c>
      <c r="EB79" s="12">
        <f>IFERROR($K79/1000*AA79,0)</f>
        <v>1.3739512168070518E-4</v>
      </c>
      <c r="EC79" s="12">
        <f>IFERROR($K79/1000*AB79,0)</f>
        <v>1.1403552055541332E-3</v>
      </c>
      <c r="ED79" s="12">
        <f>IFERROR($K79/1000*AC79,0)</f>
        <v>4.9546336900146395E-7</v>
      </c>
      <c r="EE79" s="12">
        <f>IFERROR($K79/1000*AD79,0)</f>
        <v>6.2887462761798048E-5</v>
      </c>
      <c r="EF79" s="12">
        <f>IFERROR($K79/1000*AE79,0)</f>
        <v>3.2875824174845585E-5</v>
      </c>
      <c r="EG79" s="12">
        <f>IFERROR($K79/1000*AF79,0)</f>
        <v>3.4587033078708297E-5</v>
      </c>
      <c r="EH79" s="12">
        <f>IFERROR($K79/1000*AG79,0)</f>
        <v>3.3935392408954033E-9</v>
      </c>
      <c r="EI79" s="12">
        <f>IFERROR($K79/1000*AH79,0)</f>
        <v>4.863510883729545E-5</v>
      </c>
      <c r="EJ79" s="12">
        <f>IFERROR($K79/1000*AI79,0)</f>
        <v>8.6790941024508225E-2</v>
      </c>
      <c r="EK79" s="12">
        <f>IFERROR($K79/1000*AJ79,0)</f>
        <v>1.703505754459284E-4</v>
      </c>
      <c r="EM79" s="12">
        <f>IFERROR($L79/1000*Q79,0)</f>
        <v>1.9609766981180686E-2</v>
      </c>
      <c r="EN79" s="12">
        <f>IFERROR($L79/1000*R79,0)</f>
        <v>0.46178687372782357</v>
      </c>
      <c r="EO79" s="12">
        <f>IFERROR($L79/1000*S79,0)</f>
        <v>2.5559152881049146E-5</v>
      </c>
      <c r="EP79" s="12">
        <f>IFERROR($L79/1000*T79,0)</f>
        <v>9.3546325442654919E-3</v>
      </c>
      <c r="EQ79" s="12">
        <f>IFERROR($L79/1000*U79,0)</f>
        <v>9.5171555848355606E-4</v>
      </c>
      <c r="ER79" s="12">
        <f>IFERROR($L79/1000*V79,0)</f>
        <v>4.9616275290397024E-6</v>
      </c>
      <c r="ES79" s="12">
        <f>IFERROR($L79/1000*W79,0)</f>
        <v>2.0365157802966445E-2</v>
      </c>
      <c r="ET79" s="12">
        <f>IFERROR($L79/1000*X79,0)</f>
        <v>1.0123780327453917E-3</v>
      </c>
      <c r="EU79" s="12">
        <f>IFERROR($L79/1000*Y79,0)</f>
        <v>1.8124586177370335E-2</v>
      </c>
      <c r="EV79" s="12">
        <f>IFERROR($L79/1000*Z79,0)</f>
        <v>7.1858549505033232E-4</v>
      </c>
      <c r="EW79" s="12">
        <f>IFERROR($L79/1000*AA79,0)</f>
        <v>1.4896007390816343E-4</v>
      </c>
      <c r="EX79" s="12">
        <f>IFERROR($L79/1000*AB79,0)</f>
        <v>1.2363422632694361E-3</v>
      </c>
      <c r="EY79" s="12">
        <f>IFERROR($L79/1000*AC79,0)</f>
        <v>5.3716798065626145E-7</v>
      </c>
      <c r="EZ79" s="12">
        <f>IFERROR($L79/1000*AD79,0)</f>
        <v>6.8180885800764581E-5</v>
      </c>
      <c r="FA79" s="12">
        <f>IFERROR($L79/1000*AE79,0)</f>
        <v>3.5643079164465792E-5</v>
      </c>
      <c r="FB79" s="12">
        <f>IFERROR($L79/1000*AF79,0)</f>
        <v>3.7498325563854466E-5</v>
      </c>
      <c r="FC79" s="12">
        <f>IFERROR($L79/1000*AG79,0)</f>
        <v>3.6791834378863634E-9</v>
      </c>
      <c r="FD79" s="12">
        <f>IFERROR($L79/1000*AH79,0)</f>
        <v>5.2728869251785793E-5</v>
      </c>
      <c r="FE79" s="12">
        <f>IFERROR($L79/1000*AI79,0)</f>
        <v>9.4096390260596657E-2</v>
      </c>
      <c r="FF79" s="12">
        <f>IFERROR($L79/1000*AJ79,0)</f>
        <v>1.8468948532025805E-4</v>
      </c>
      <c r="FH79" s="12">
        <f>IFERROR(AL79*[1]Figure!$C$8+BG79*[1]Figure!$D$8+CB79*[1]Figure!$E$8,0)</f>
        <v>1.087802621513409E-2</v>
      </c>
      <c r="FI79" s="12">
        <f>IFERROR(AM79*[1]Figure!$C$8+BH79*[1]Figure!$D$8+CC79*[1]Figure!$E$8,0)</f>
        <v>0.25616468176480239</v>
      </c>
      <c r="FJ79" s="12">
        <f>IFERROR(AN79*[1]Figure!$C$8+BI79*[1]Figure!$D$8+CD79*[1]Figure!$E$8,0)</f>
        <v>1.417829877037797E-5</v>
      </c>
      <c r="FK79" s="12">
        <f>IFERROR(AO79*[1]Figure!$C$8+BJ79*[1]Figure!$D$8+CE79*[1]Figure!$E$8,0)</f>
        <v>5.1892476920875506E-3</v>
      </c>
      <c r="FL79" s="12">
        <f>IFERROR(AP79*[1]Figure!$C$8+BK79*[1]Figure!$D$8+CF79*[1]Figure!$E$8,0)</f>
        <v>5.2794032710692473E-4</v>
      </c>
      <c r="FM79" s="12">
        <f>IFERROR(AQ79*[1]Figure!$C$8+BL79*[1]Figure!$D$8+CG79*[1]Figure!$E$8,0)</f>
        <v>2.7523383823184636E-6</v>
      </c>
      <c r="FN79" s="12">
        <f>IFERROR(AR79*[1]Figure!$C$8+BM79*[1]Figure!$D$8+CH79*[1]Figure!$E$8,0)</f>
        <v>1.129706032043188E-2</v>
      </c>
      <c r="FO79" s="12">
        <f>IFERROR(AS79*[1]Figure!$C$8+BN79*[1]Figure!$D$8+CI79*[1]Figure!$E$8,0)</f>
        <v>5.6159131265552577E-4</v>
      </c>
      <c r="FP79" s="12">
        <f>IFERROR(AT79*[1]Figure!$C$8+BO79*[1]Figure!$D$8+CJ79*[1]Figure!$E$8,0)</f>
        <v>1.0054159428059694E-2</v>
      </c>
      <c r="FQ79" s="12">
        <f>IFERROR(AU79*[1]Figure!$C$8+BP79*[1]Figure!$D$8+CK79*[1]Figure!$E$8,0)</f>
        <v>3.9861727375314188E-4</v>
      </c>
      <c r="FR79" s="12">
        <f>IFERROR(AV79*[1]Figure!$C$8+BQ79*[1]Figure!$D$8+CL79*[1]Figure!$E$8,0)</f>
        <v>8.2631863526802149E-5</v>
      </c>
      <c r="FS79" s="12">
        <f>IFERROR(AW79*[1]Figure!$C$8+BR79*[1]Figure!$D$8+CM79*[1]Figure!$E$8,0)</f>
        <v>6.8582985017771945E-4</v>
      </c>
      <c r="FT79" s="12">
        <f>IFERROR(AX79*[1]Figure!$C$8+BS79*[1]Figure!$D$8+CN79*[1]Figure!$E$8,0)</f>
        <v>2.9798045948823572E-7</v>
      </c>
      <c r="FU79" s="12">
        <f>IFERROR(AY79*[1]Figure!$C$8+BT79*[1]Figure!$D$8+CO79*[1]Figure!$E$8,0)</f>
        <v>3.7821635709570552E-5</v>
      </c>
      <c r="FV79" s="12">
        <f>IFERROR(AZ79*[1]Figure!$C$8+BU79*[1]Figure!$D$8+CP79*[1]Figure!$E$8,0)</f>
        <v>1.9772103865959043E-5</v>
      </c>
      <c r="FW79" s="12">
        <f>IFERROR(BA79*[1]Figure!$C$8+BV79*[1]Figure!$D$8+CQ79*[1]Figure!$E$8,0)</f>
        <v>2.0801255257072E-5</v>
      </c>
      <c r="FX79" s="12">
        <f>IFERROR(BB79*[1]Figure!$C$8+BW79*[1]Figure!$D$8+CR79*[1]Figure!$E$8,0)</f>
        <v>2.0409346998372813E-9</v>
      </c>
      <c r="FY79" s="12">
        <f>IFERROR(BC79*[1]Figure!$C$8+BX79*[1]Figure!$D$8+CS79*[1]Figure!$E$8,0)</f>
        <v>2.925001722691397E-5</v>
      </c>
      <c r="FZ79" s="12">
        <f>IFERROR(BD79*[1]Figure!$C$8+BY79*[1]Figure!$D$8+CT79*[1]Figure!$E$8,0)</f>
        <v>5.219761157726055E-2</v>
      </c>
      <c r="GA79" s="12">
        <f>IFERROR(BE79*[1]Figure!$C$8+BZ79*[1]Figure!$D$8+CU79*[1]Figure!$E$8,0)</f>
        <v>1.0245185804101923E-4</v>
      </c>
      <c r="GC79" s="12">
        <f>IFERROR(CW79*[1]Figure!$F$8+DR79*[1]Figure!$G$8+EM79*[1]Figure!$H$8,0)</f>
        <v>1.878132485736151E-2</v>
      </c>
      <c r="GD79" s="12">
        <f>IFERROR(CX79*[1]Figure!$F$8+DS79*[1]Figure!$G$8+EN79*[1]Figure!$H$8,0)</f>
        <v>0.4422780392378452</v>
      </c>
      <c r="GE79" s="12">
        <f>IFERROR(CY79*[1]Figure!$F$8+DT79*[1]Figure!$G$8+EO79*[1]Figure!$H$8,0)</f>
        <v>2.4479370601325162E-5</v>
      </c>
      <c r="GF79" s="12">
        <f>IFERROR(CZ79*[1]Figure!$F$8+DU79*[1]Figure!$G$8+EP79*[1]Figure!$H$8,0)</f>
        <v>8.9594329654047802E-3</v>
      </c>
      <c r="GG79" s="12">
        <f>IFERROR(DA79*[1]Figure!$F$8+DV79*[1]Figure!$G$8+EQ79*[1]Figure!$H$8,0)</f>
        <v>9.1150899920630776E-4</v>
      </c>
      <c r="GH79" s="12">
        <f>IFERROR(DB79*[1]Figure!$F$8+DW79*[1]Figure!$G$8+ER79*[1]Figure!$H$8,0)</f>
        <v>4.7520166115972842E-6</v>
      </c>
      <c r="GI79" s="12">
        <f>IFERROR(DC79*[1]Figure!$F$8+DX79*[1]Figure!$G$8+ES79*[1]Figure!$H$8,0)</f>
        <v>1.9504803133867446E-2</v>
      </c>
      <c r="GJ79" s="12">
        <f>IFERROR(DD79*[1]Figure!$F$8+DY79*[1]Figure!$G$8+ET79*[1]Figure!$H$8,0)</f>
        <v>9.6960870211742643E-4</v>
      </c>
      <c r="GK79" s="12">
        <f>IFERROR(DE79*[1]Figure!$F$8+DZ79*[1]Figure!$G$8+EU79*[1]Figure!$H$8,0)</f>
        <v>1.7358887600710336E-2</v>
      </c>
      <c r="GL79" s="12">
        <f>IFERROR(DF79*[1]Figure!$F$8+EA79*[1]Figure!$G$8+EV79*[1]Figure!$H$8,0)</f>
        <v>6.8822784244607332E-4</v>
      </c>
      <c r="GM79" s="12">
        <f>IFERROR(DG79*[1]Figure!$F$8+EB79*[1]Figure!$G$8+EW79*[1]Figure!$H$8,0)</f>
        <v>1.4266704655545851E-4</v>
      </c>
      <c r="GN79" s="12">
        <f>IFERROR(DH79*[1]Figure!$F$8+EC79*[1]Figure!$G$8+EX79*[1]Figure!$H$8,0)</f>
        <v>1.1841112494418221E-3</v>
      </c>
      <c r="GO79" s="12">
        <f>IFERROR(DI79*[1]Figure!$F$8+ED79*[1]Figure!$G$8+EY79*[1]Figure!$H$8,0)</f>
        <v>5.14474565524424E-7</v>
      </c>
      <c r="GP79" s="12">
        <f>IFERROR(DJ79*[1]Figure!$F$8+EE79*[1]Figure!$G$8+EZ79*[1]Figure!$H$8,0)</f>
        <v>6.5300488604262181E-5</v>
      </c>
      <c r="GQ79" s="12">
        <f>IFERROR(DK79*[1]Figure!$F$8+EF79*[1]Figure!$G$8+FA79*[1]Figure!$H$8,0)</f>
        <v>3.4137287268478301E-5</v>
      </c>
      <c r="GR79" s="12">
        <f>IFERROR(DL79*[1]Figure!$F$8+EG79*[1]Figure!$G$8+FB79*[1]Figure!$H$8,0)</f>
        <v>3.5914156180322502E-5</v>
      </c>
      <c r="GS79" s="12">
        <f>IFERROR(DM79*[1]Figure!$F$8+EH79*[1]Figure!$G$8+FC79*[1]Figure!$H$8,0)</f>
        <v>3.5237511706835953E-9</v>
      </c>
      <c r="GT79" s="12">
        <f>IFERROR(DN79*[1]Figure!$F$8+EI79*[1]Figure!$G$8+FD79*[1]Figure!$H$8,0)</f>
        <v>5.0501264177668649E-5</v>
      </c>
      <c r="GU79" s="12">
        <f>IFERROR(DO79*[1]Figure!$F$8+EJ79*[1]Figure!$G$8+FE79*[1]Figure!$H$8,0)</f>
        <v>9.0121156211868919E-2</v>
      </c>
      <c r="GV79" s="12">
        <f>IFERROR(DP79*[1]Figure!$F$8+EK79*[1]Figure!$G$8+FF79*[1]Figure!$H$8,0)</f>
        <v>1.7688701884461755E-4</v>
      </c>
      <c r="GX79" s="12">
        <f>IFERROR(FH79*[1]Figure!$F$10+GC79*[1]Figure!$F$11,0)</f>
        <v>1.1341723071764774E-2</v>
      </c>
      <c r="GY79" s="12">
        <f>IFERROR(FI79*[1]Figure!$F$10+GD79*[1]Figure!$F$11,0)</f>
        <v>0.26708419559617019</v>
      </c>
      <c r="GZ79" s="12">
        <f>IFERROR(FJ79*[1]Figure!$F$10+GE79*[1]Figure!$F$11,0)</f>
        <v>1.4782676112569724E-5</v>
      </c>
      <c r="HA79" s="12">
        <f>IFERROR(FK79*[1]Figure!$F$10+GF79*[1]Figure!$F$11,0)</f>
        <v>5.4104493876443545E-3</v>
      </c>
      <c r="HB79" s="12">
        <f>IFERROR(FL79*[1]Figure!$F$10+GG79*[1]Figure!$F$11,0)</f>
        <v>5.5044480221358254E-4</v>
      </c>
      <c r="HC79" s="12">
        <f>IFERROR(FM79*[1]Figure!$F$10+GH79*[1]Figure!$F$11,0)</f>
        <v>2.8696621165166279E-6</v>
      </c>
      <c r="HD79" s="12">
        <f>IFERROR(FN79*[1]Figure!$F$10+GI79*[1]Figure!$F$11,0)</f>
        <v>1.1778619314329462E-2</v>
      </c>
      <c r="HE79" s="12">
        <f>IFERROR(FO79*[1]Figure!$F$10+GJ79*[1]Figure!$F$11,0)</f>
        <v>5.8553022595095186E-4</v>
      </c>
      <c r="HF79" s="12">
        <f>IFERROR(FP79*[1]Figure!$F$10+GK79*[1]Figure!$F$11,0)</f>
        <v>1.0482737373235896E-2</v>
      </c>
      <c r="HG79" s="12">
        <f>IFERROR(FQ79*[1]Figure!$F$10+GL79*[1]Figure!$F$11,0)</f>
        <v>4.1560910418106167E-4</v>
      </c>
      <c r="HH79" s="12">
        <f>IFERROR(FR79*[1]Figure!$F$10+GM79*[1]Figure!$F$11,0)</f>
        <v>8.6154206148261034E-5</v>
      </c>
      <c r="HI79" s="12">
        <f>IFERROR(FS79*[1]Figure!$F$10+GN79*[1]Figure!$F$11,0)</f>
        <v>7.1506467085396121E-4</v>
      </c>
      <c r="HJ79" s="12">
        <f>IFERROR(FT79*[1]Figure!$F$10+GO79*[1]Figure!$F$11,0)</f>
        <v>3.1068245152883483E-7</v>
      </c>
      <c r="HK79" s="12">
        <f>IFERROR(FU79*[1]Figure!$F$10+GP79*[1]Figure!$F$11,0)</f>
        <v>3.9433855908742271E-5</v>
      </c>
      <c r="HL79" s="12">
        <f>IFERROR(FV79*[1]Figure!$F$10+GQ79*[1]Figure!$F$11,0)</f>
        <v>2.0614927943627218E-5</v>
      </c>
      <c r="HM79" s="12">
        <f>IFERROR(FW79*[1]Figure!$F$10+GR79*[1]Figure!$F$11,0)</f>
        <v>2.1687948898539555E-5</v>
      </c>
      <c r="HN79" s="12">
        <f>IFERROR(FX79*[1]Figure!$F$10+GS79*[1]Figure!$F$11,0)</f>
        <v>2.1279334794124204E-9</v>
      </c>
      <c r="HO79" s="12">
        <f>IFERROR(FY79*[1]Figure!$F$10+GT79*[1]Figure!$F$11,0)</f>
        <v>3.0496855649278092E-5</v>
      </c>
      <c r="HP79" s="12">
        <f>IFERROR(FZ79*[1]Figure!$F$10+GU79*[1]Figure!$F$11,0)</f>
        <v>5.4422635486315978E-2</v>
      </c>
      <c r="HQ79" s="12">
        <f>IFERROR(GA79*[1]Figure!$F$10+GV79*[1]Figure!$F$11,0)</f>
        <v>1.0681906617143355E-4</v>
      </c>
    </row>
    <row r="80" spans="1:225" x14ac:dyDescent="0.2">
      <c r="A80" s="1"/>
      <c r="B80" s="4"/>
      <c r="C80" s="1" t="s">
        <v>99</v>
      </c>
      <c r="D80" s="1" t="str">
        <f>D75</f>
        <v>EU</v>
      </c>
      <c r="E80" s="2">
        <v>0.17</v>
      </c>
      <c r="F80" s="7"/>
      <c r="G80" s="1">
        <f>'[1]LIB Maf LCI'!AQ$52*LCIA_TAU!$E80</f>
        <v>28.166968301316349</v>
      </c>
      <c r="H80" s="1">
        <f>'[1]LIB Maf LCI'!AR$52*LCIA_TAU!$E80</f>
        <v>26.949507356539765</v>
      </c>
      <c r="I80" s="1">
        <f>'[1]LIB Maf LCI'!AS$52*LCIA_TAU!$E80</f>
        <v>29.211700116808128</v>
      </c>
      <c r="J80" s="1">
        <f>'[1]LIB Maf LCI'!AT$52*LCIA_TAU!$E80</f>
        <v>52.777420359685898</v>
      </c>
      <c r="K80" s="1">
        <f>'[1]LIB Maf LCI'!AU$52*LCIA_TAU!$E80</f>
        <v>45.230040716929359</v>
      </c>
      <c r="L80" s="1">
        <f>'[1]LIB Maf LCI'!AV$52*LCIA_TAU!$E80</f>
        <v>49.037186514673785</v>
      </c>
      <c r="M80" s="1" t="s">
        <v>55</v>
      </c>
      <c r="N80" s="1" t="s">
        <v>103</v>
      </c>
      <c r="O80" s="1">
        <v>1</v>
      </c>
      <c r="P80" s="1" t="s">
        <v>56</v>
      </c>
      <c r="Q80" s="1">
        <f>'[1]Unit factor_selected'!J49</f>
        <v>1.3595289992333801</v>
      </c>
      <c r="R80" s="1">
        <f>'[1]Unit factor_selected'!K49</f>
        <v>38.951420828410299</v>
      </c>
      <c r="S80" s="1">
        <f>'[1]Unit factor_selected'!L49</f>
        <v>1.0115147586776199E-3</v>
      </c>
      <c r="T80" s="1">
        <f>'[1]Unit factor_selected'!M49</f>
        <v>0.73447695973726301</v>
      </c>
      <c r="U80" s="1">
        <f>'[1]Unit factor_selected'!N49</f>
        <v>7.7842890418414301E-2</v>
      </c>
      <c r="V80" s="1">
        <f>'[1]Unit factor_selected'!O49</f>
        <v>3.5722923640549103E-4</v>
      </c>
      <c r="W80" s="1">
        <f>'[1]Unit factor_selected'!P49</f>
        <v>1.41788298825439</v>
      </c>
      <c r="X80" s="1">
        <f>'[1]Unit factor_selected'!Q49</f>
        <v>7.5763352963415603E-2</v>
      </c>
      <c r="Y80" s="1">
        <f>'[1]Unit factor_selected'!R49</f>
        <v>1.35673365492939</v>
      </c>
      <c r="Z80" s="1">
        <f>'[1]Unit factor_selected'!S49</f>
        <v>0.169205503676848</v>
      </c>
      <c r="AA80" s="1">
        <f>'[1]Unit factor_selected'!T49</f>
        <v>1.4481722100514099E-2</v>
      </c>
      <c r="AB80" s="1">
        <f>'[1]Unit factor_selected'!U49</f>
        <v>0.100924366542019</v>
      </c>
      <c r="AC80" s="1">
        <f>'[1]Unit factor_selected'!V49</f>
        <v>4.2391833909448203E-5</v>
      </c>
      <c r="AD80" s="1">
        <f>'[1]Unit factor_selected'!W49</f>
        <v>5.7039246215981401E-3</v>
      </c>
      <c r="AE80" s="1">
        <f>'[1]Unit factor_selected'!X49</f>
        <v>1.7457389269925701E-3</v>
      </c>
      <c r="AF80" s="1">
        <f>'[1]Unit factor_selected'!Y49</f>
        <v>1.9017831131015401E-3</v>
      </c>
      <c r="AG80" s="1">
        <f>'[1]Unit factor_selected'!Z49</f>
        <v>2.1274851303522E-7</v>
      </c>
      <c r="AH80" s="1">
        <f>'[1]Unit factor_selected'!AA49</f>
        <v>2.5077950723588001E-3</v>
      </c>
      <c r="AI80" s="1">
        <f>'[1]Unit factor_selected'!AB49</f>
        <v>7.8925994390788903</v>
      </c>
      <c r="AJ80" s="1">
        <f>'[1]Unit factor_selected'!AC49</f>
        <v>1.6994239046267599E-2</v>
      </c>
      <c r="AK80" s="1"/>
      <c r="AL80" s="1">
        <f>IFERROR($G80/1000*Q80,0)</f>
        <v>3.8293810226126955E-2</v>
      </c>
      <c r="AM80" s="1">
        <f>IFERROR($G80/1000*R80,0)</f>
        <v>1.0971434357650662</v>
      </c>
      <c r="AN80" s="1">
        <f>IFERROR($G80/1000*S80,0)</f>
        <v>2.8491304143986176E-5</v>
      </c>
      <c r="AO80" s="1">
        <f>IFERROR($G80/1000*T80,0)</f>
        <v>2.0687989242966689E-2</v>
      </c>
      <c r="AP80" s="1">
        <f>IFERROR($G80/1000*U80,0)</f>
        <v>2.1925982268983174E-3</v>
      </c>
      <c r="AQ80" s="1">
        <f>IFERROR($G80/1000*V80,0)</f>
        <v>1.006206457813691E-5</v>
      </c>
      <c r="AR80" s="1">
        <f>IFERROR($G80/1000*W80,0)</f>
        <v>3.9937465185137098E-2</v>
      </c>
      <c r="AS80" s="1">
        <f>IFERROR($G80/1000*X80,0)</f>
        <v>2.1340239613219692E-3</v>
      </c>
      <c r="AT80" s="1">
        <f>IFERROR($G80/1000*Y80,0)</f>
        <v>3.8215073851725199E-2</v>
      </c>
      <c r="AU80" s="1">
        <f>IFERROR($G80/1000*Z80,0)</f>
        <v>4.7660060584740439E-3</v>
      </c>
      <c r="AV80" s="1">
        <f>IFERROR($G80/1000*AA80,0)</f>
        <v>4.0790620735365305E-4</v>
      </c>
      <c r="AW80" s="1">
        <f>IFERROR($G80/1000*AB80,0)</f>
        <v>2.8427334332194812E-3</v>
      </c>
      <c r="AX80" s="1">
        <f>IFERROR($G80/1000*AC80,0)</f>
        <v>1.194049441962095E-6</v>
      </c>
      <c r="AY80" s="1">
        <f>IFERROR($G80/1000*AD80,0)</f>
        <v>1.6066226400965266E-4</v>
      </c>
      <c r="AZ80" s="1">
        <f>IFERROR($G80/1000*AE80,0)</f>
        <v>4.9172173018973737E-5</v>
      </c>
      <c r="BA80" s="1">
        <f>IFERROR($G80/1000*AF80,0)</f>
        <v>5.3567464662709803E-5</v>
      </c>
      <c r="BB80" s="1">
        <f>IFERROR($G80/1000*AG80,0)</f>
        <v>5.9924806228152296E-9</v>
      </c>
      <c r="BC80" s="1">
        <f>IFERROR($G80/1000*AH80,0)</f>
        <v>7.0636984309327655E-5</v>
      </c>
      <c r="BD80" s="1">
        <f>IFERROR($G80/1000*AI80,0)</f>
        <v>0.22231059821552229</v>
      </c>
      <c r="BE80" s="1">
        <f>IFERROR($G80/1000*AJ80,0)</f>
        <v>4.7867619252121201E-4</v>
      </c>
      <c r="BF80" s="1"/>
      <c r="BG80" s="1">
        <f>IFERROR($H80/1000*Q80,0)</f>
        <v>3.663863676626912E-2</v>
      </c>
      <c r="BH80" s="1">
        <f>IFERROR($H80/1000*R80,0)</f>
        <v>1.0497216021629197</v>
      </c>
      <c r="BI80" s="1">
        <f>IFERROR($H80/1000*S80,0)</f>
        <v>2.7259824430231061E-5</v>
      </c>
      <c r="BJ80" s="1">
        <f>IFERROR($H80/1000*T80,0)</f>
        <v>1.9793792229648329E-2</v>
      </c>
      <c r="BK80" s="1">
        <f>IFERROR($H80/1000*U80,0)</f>
        <v>2.097827547985375E-3</v>
      </c>
      <c r="BL80" s="1">
        <f>IFERROR($H80/1000*V80,0)</f>
        <v>9.6271519344808634E-6</v>
      </c>
      <c r="BM80" s="1">
        <f>IFERROR($H80/1000*W80,0)</f>
        <v>3.8211248022674268E-2</v>
      </c>
      <c r="BN80" s="1">
        <f>IFERROR($H80/1000*X80,0)</f>
        <v>2.0417850380436875E-3</v>
      </c>
      <c r="BO80" s="1">
        <f>IFERROR($H80/1000*Y80,0)</f>
        <v>3.656330361438468E-2</v>
      </c>
      <c r="BP80" s="1">
        <f>IFERROR($H80/1000*Z80,0)</f>
        <v>4.5600049661062309E-3</v>
      </c>
      <c r="BQ80" s="1">
        <f>IFERROR($H80/1000*AA80,0)</f>
        <v>3.9027527628316923E-4</v>
      </c>
      <c r="BR80" s="1">
        <f>IFERROR($H80/1000*AB80,0)</f>
        <v>2.7198619585782568E-3</v>
      </c>
      <c r="BS80" s="1">
        <f>IFERROR($H80/1000*AC80,0)</f>
        <v>1.1424390397998862E-6</v>
      </c>
      <c r="BT80" s="1">
        <f>IFERROR($H80/1000*AD80,0)</f>
        <v>1.5371795855090737E-4</v>
      </c>
      <c r="BU80" s="1">
        <f>IFERROR($H80/1000*AE80,0)</f>
        <v>4.70468040555841E-5</v>
      </c>
      <c r="BV80" s="1">
        <f>IFERROR($H80/1000*AF80,0)</f>
        <v>5.1252117997073046E-5</v>
      </c>
      <c r="BW80" s="1">
        <f>IFERROR($H80/1000*AG80,0)</f>
        <v>5.7334676171355577E-9</v>
      </c>
      <c r="BX80" s="1">
        <f>IFERROR($H80/1000*AH80,0)</f>
        <v>6.758384175122766E-5</v>
      </c>
      <c r="BY80" s="1">
        <f>IFERROR($H80/1000*AI80,0)</f>
        <v>0.21270166664567816</v>
      </c>
      <c r="BZ80" s="1">
        <f>IFERROR($H80/1000*AJ80,0)</f>
        <v>4.5798637019618394E-4</v>
      </c>
      <c r="CA80" s="1"/>
      <c r="CB80" s="1">
        <f>IFERROR($I80/1000*Q80,0)</f>
        <v>3.9714153425709768E-2</v>
      </c>
      <c r="CC80" s="1">
        <f>IFERROR($I80/1000*R80,0)</f>
        <v>1.1378372243631156</v>
      </c>
      <c r="CD80" s="1">
        <f>IFERROR($I80/1000*S80,0)</f>
        <v>2.9548065794216174E-5</v>
      </c>
      <c r="CE80" s="1">
        <f>IFERROR($I80/1000*T80,0)</f>
        <v>2.1455320690549885E-2</v>
      </c>
      <c r="CF80" s="1">
        <f>IFERROR($I80/1000*U80,0)</f>
        <v>2.2739231711282754E-3</v>
      </c>
      <c r="CG80" s="1">
        <f>IFERROR($I80/1000*V80,0)</f>
        <v>1.0435273326833561E-5</v>
      </c>
      <c r="CH80" s="1">
        <f>IFERROR($I80/1000*W80,0)</f>
        <v>4.1418772653611026E-2</v>
      </c>
      <c r="CI80" s="1">
        <f>IFERROR($I80/1000*X80,0)</f>
        <v>2.2131763466111832E-3</v>
      </c>
      <c r="CJ80" s="1">
        <f>IFERROR($I80/1000*Y80,0)</f>
        <v>3.963249666617838E-2</v>
      </c>
      <c r="CK80" s="1">
        <f>IFERROR($I80/1000*Z80,0)</f>
        <v>4.9427804315215589E-3</v>
      </c>
      <c r="CL80" s="1">
        <f>IFERROR($I80/1000*AA80,0)</f>
        <v>4.2303572317517056E-4</v>
      </c>
      <c r="CM80" s="1">
        <f>IFERROR($I80/1000*AB80,0)</f>
        <v>2.9481723299042829E-3</v>
      </c>
      <c r="CN80" s="1">
        <f>IFERROR($I80/1000*AC80,0)</f>
        <v>1.2383375395643389E-6</v>
      </c>
      <c r="CO80" s="1">
        <f>IFERROR($I80/1000*AD80,0)</f>
        <v>1.6662133553500315E-4</v>
      </c>
      <c r="CP80" s="1">
        <f>IFERROR($I80/1000*AE80,0)</f>
        <v>5.0996002017545356E-5</v>
      </c>
      <c r="CQ80" s="1">
        <f>IFERROR($I80/1000*AF80,0)</f>
        <v>5.5554317987131984E-5</v>
      </c>
      <c r="CR80" s="1">
        <f>IFERROR($I80/1000*AG80,0)</f>
        <v>6.2147457630816916E-9</v>
      </c>
      <c r="CS80" s="1">
        <f>IFERROR($I80/1000*AH80,0)</f>
        <v>7.3256957608154412E-5</v>
      </c>
      <c r="CT80" s="1">
        <f>IFERROR($I80/1000*AI80,0)</f>
        <v>0.2305562479564606</v>
      </c>
      <c r="CU80" s="1">
        <f>IFERROR($I80/1000*AJ80,0)</f>
        <v>4.9643061473292045E-4</v>
      </c>
      <c r="CW80" s="12">
        <f>IFERROR($J80/1000*Q80,0)</f>
        <v>7.1752433483723191E-2</v>
      </c>
      <c r="CX80" s="12">
        <f>IFERROR($J80/1000*R80,0)</f>
        <v>2.055755510668035</v>
      </c>
      <c r="CY80" s="12">
        <f>IFERROR($J80/1000*S80,0)</f>
        <v>5.3385139618754984E-5</v>
      </c>
      <c r="CZ80" s="12">
        <f>IFERROR($J80/1000*T80,0)</f>
        <v>3.8763799248557627E-2</v>
      </c>
      <c r="DA80" s="12">
        <f>IFERROR($J80/1000*U80,0)</f>
        <v>4.1083469496256174E-3</v>
      </c>
      <c r="DB80" s="12">
        <f>IFERROR($J80/1000*V80,0)</f>
        <v>1.8853637574542207E-5</v>
      </c>
      <c r="DC80" s="12">
        <f>IFERROR($J80/1000*W80,0)</f>
        <v>7.4832206491949521E-2</v>
      </c>
      <c r="DD80" s="12">
        <f>IFERROR($J80/1000*X80,0)</f>
        <v>3.9985943272094395E-3</v>
      </c>
      <c r="DE80" s="12">
        <f>IFERROR($J80/1000*Y80,0)</f>
        <v>7.1604902422341452E-2</v>
      </c>
      <c r="DF80" s="12">
        <f>IFERROR($J80/1000*Z80,0)</f>
        <v>8.930229994725385E-3</v>
      </c>
      <c r="DG80" s="12">
        <f>IFERROR($J80/1000*AA80,0)</f>
        <v>7.6430793483098604E-4</v>
      </c>
      <c r="DH80" s="12">
        <f>IFERROR($J80/1000*AB80,0)</f>
        <v>5.3265277175231556E-3</v>
      </c>
      <c r="DI80" s="12">
        <f>IFERROR($J80/1000*AC80,0)</f>
        <v>2.2373316380569345E-6</v>
      </c>
      <c r="DJ80" s="12">
        <f>IFERROR($J80/1000*AD80,0)</f>
        <v>3.0103842745404736E-4</v>
      </c>
      <c r="DK80" s="12">
        <f>IFERROR($J80/1000*AE80,0)</f>
        <v>9.2135597188153879E-5</v>
      </c>
      <c r="DL80" s="12">
        <f>IFERROR($J80/1000*AF80,0)</f>
        <v>1.0037120679311204E-4</v>
      </c>
      <c r="DM80" s="12">
        <f>IFERROR($J80/1000*AG80,0)</f>
        <v>1.1228317703357922E-8</v>
      </c>
      <c r="DN80" s="12">
        <f>IFERROR($J80/1000*AH80,0)</f>
        <v>1.3235495470982931E-4</v>
      </c>
      <c r="DO80" s="12">
        <f>IFERROR($J80/1000*AI80,0)</f>
        <v>0.41655103832688772</v>
      </c>
      <c r="DP80" s="12">
        <f>IFERROR($J80/1000*AJ80,0)</f>
        <v>8.9691209783785265E-4</v>
      </c>
      <c r="DR80" s="12">
        <f>IFERROR($K80/1000*Q80,0)</f>
        <v>6.1491551991172011E-2</v>
      </c>
      <c r="DS80" s="12">
        <f>IFERROR($K80/1000*R80,0)</f>
        <v>1.7617743500512482</v>
      </c>
      <c r="DT80" s="12">
        <f>IFERROR($K80/1000*S80,0)</f>
        <v>4.5750853720763727E-5</v>
      </c>
      <c r="DU80" s="12">
        <f>IFERROR($K80/1000*T80,0)</f>
        <v>3.3220422794562894E-2</v>
      </c>
      <c r="DV80" s="12">
        <f>IFERROR($K80/1000*U80,0)</f>
        <v>3.5208371031483494E-3</v>
      </c>
      <c r="DW80" s="12">
        <f>IFERROR($K80/1000*V80,0)</f>
        <v>1.6157492907897944E-5</v>
      </c>
      <c r="DX80" s="12">
        <f>IFERROR($K80/1000*W80,0)</f>
        <v>6.4130905290587528E-2</v>
      </c>
      <c r="DY80" s="12">
        <f>IFERROR($K80/1000*X80,0)</f>
        <v>3.4267795393863785E-3</v>
      </c>
      <c r="DZ80" s="12">
        <f>IFERROR($K80/1000*Y80,0)</f>
        <v>6.1365118454484703E-2</v>
      </c>
      <c r="EA80" s="12">
        <f>IFERROR($K80/1000*Z80,0)</f>
        <v>7.6531718208323763E-3</v>
      </c>
      <c r="EB80" s="12">
        <f>IFERROR($K80/1000*AA80,0)</f>
        <v>6.5500888025750849E-4</v>
      </c>
      <c r="EC80" s="12">
        <f>IFERROR($K80/1000*AB80,0)</f>
        <v>4.5648132080258232E-3</v>
      </c>
      <c r="ED80" s="12">
        <f>IFERROR($K80/1000*AC80,0)</f>
        <v>1.917384373789649E-6</v>
      </c>
      <c r="EE80" s="12">
        <f>IFERROR($K80/1000*AD80,0)</f>
        <v>2.5798874288117976E-4</v>
      </c>
      <c r="EF80" s="12">
        <f>IFERROR($K80/1000*AE80,0)</f>
        <v>7.8959842749002515E-5</v>
      </c>
      <c r="EG80" s="12">
        <f>IFERROR($K80/1000*AF80,0)</f>
        <v>8.6017727640351333E-5</v>
      </c>
      <c r="EH80" s="12">
        <f>IFERROR($K80/1000*AG80,0)</f>
        <v>9.6226239070491774E-9</v>
      </c>
      <c r="EI80" s="12">
        <f>IFERROR($K80/1000*AH80,0)</f>
        <v>1.1342767323250334E-4</v>
      </c>
      <c r="EJ80" s="12">
        <f>IFERROR($K80/1000*AI80,0)</f>
        <v>0.35698259399195204</v>
      </c>
      <c r="EK80" s="12">
        <f>IFERROR($K80/1000*AJ80,0)</f>
        <v>7.6865012401591425E-4</v>
      </c>
      <c r="EM80" s="12">
        <f>IFERROR($L80/1000*Q80,0)</f>
        <v>6.6667477107515055E-2</v>
      </c>
      <c r="EN80" s="12">
        <f>IFERROR($L80/1000*R80,0)</f>
        <v>1.9100680881743051</v>
      </c>
      <c r="EO80" s="12">
        <f>IFERROR($L80/1000*S80,0)</f>
        <v>4.9601837883619693E-5</v>
      </c>
      <c r="EP80" s="12">
        <f>IFERROR($L80/1000*T80,0)</f>
        <v>3.6016683665366714E-2</v>
      </c>
      <c r="EQ80" s="12">
        <f>IFERROR($L80/1000*U80,0)</f>
        <v>3.8171963362890952E-3</v>
      </c>
      <c r="ER80" s="12">
        <f>IFERROR($L80/1000*V80,0)</f>
        <v>1.7517516694110557E-5</v>
      </c>
      <c r="ES80" s="12">
        <f>IFERROR($L80/1000*W80,0)</f>
        <v>6.9528992551013538E-2</v>
      </c>
      <c r="ET80" s="12">
        <f>IFERROR($L80/1000*X80,0)</f>
        <v>3.7152216702440737E-3</v>
      </c>
      <c r="EU80" s="12">
        <f>IFERROR($L80/1000*Y80,0)</f>
        <v>6.6530401287507562E-2</v>
      </c>
      <c r="EV80" s="12">
        <f>IFERROR($L80/1000*Z80,0)</f>
        <v>8.2973618431109158E-3</v>
      </c>
      <c r="EW80" s="12">
        <f>IFERROR($L80/1000*AA80,0)</f>
        <v>7.1014290769658335E-4</v>
      </c>
      <c r="EX80" s="12">
        <f>IFERROR($L80/1000*AB80,0)</f>
        <v>4.9490469859962884E-3</v>
      </c>
      <c r="EY80" s="12">
        <f>IFERROR($L80/1000*AC80,0)</f>
        <v>2.0787762661166843E-6</v>
      </c>
      <c r="EZ80" s="12">
        <f>IFERROR($L80/1000*AD80,0)</f>
        <v>2.7970441553494812E-4</v>
      </c>
      <c r="FA80" s="12">
        <f>IFERROR($L80/1000*AE80,0)</f>
        <v>8.5606125368861146E-5</v>
      </c>
      <c r="FB80" s="12">
        <f>IFERROR($L80/1000*AF80,0)</f>
        <v>9.3258093227617175E-5</v>
      </c>
      <c r="FC80" s="12">
        <f>IFERROR($L80/1000*AG80,0)</f>
        <v>1.0432588514427591E-8</v>
      </c>
      <c r="FD80" s="12">
        <f>IFERROR($L80/1000*AH80,0)</f>
        <v>1.2297521470383833E-4</v>
      </c>
      <c r="FE80" s="12">
        <f>IFERROR($L80/1000*AI80,0)</f>
        <v>0.38703087077972126</v>
      </c>
      <c r="FF80" s="12">
        <f>IFERROR($L80/1000*AJ80,0)</f>
        <v>8.3334966978677622E-4</v>
      </c>
      <c r="FH80" s="12">
        <f>IFERROR(AL80*[1]Figure!$C$8+BG80*[1]Figure!$D$8+CB80*[1]Figure!$E$8,0)</f>
        <v>3.6982110209079919E-2</v>
      </c>
      <c r="FI80" s="12">
        <f>IFERROR(AM80*[1]Figure!$C$8+BH80*[1]Figure!$D$8+CC80*[1]Figure!$E$8,0)</f>
        <v>1.0595623474665141</v>
      </c>
      <c r="FJ80" s="12">
        <f>IFERROR(AN80*[1]Figure!$C$8+BI80*[1]Figure!$D$8+CD80*[1]Figure!$E$8,0)</f>
        <v>2.7515375034015789E-5</v>
      </c>
      <c r="FK80" s="12">
        <f>IFERROR(AO80*[1]Figure!$C$8+BJ80*[1]Figure!$D$8+CE80*[1]Figure!$E$8,0)</f>
        <v>1.9979351588932624E-2</v>
      </c>
      <c r="FL80" s="12">
        <f>IFERROR(AP80*[1]Figure!$C$8+BK80*[1]Figure!$D$8+CF80*[1]Figure!$E$8,0)</f>
        <v>2.1174938924218914E-3</v>
      </c>
      <c r="FM80" s="12">
        <f>IFERROR(AQ80*[1]Figure!$C$8+BL80*[1]Figure!$D$8+CG80*[1]Figure!$E$8,0)</f>
        <v>9.7174028638615928E-6</v>
      </c>
      <c r="FN80" s="12">
        <f>IFERROR(AR80*[1]Figure!$C$8+BM80*[1]Figure!$D$8+CH80*[1]Figure!$E$8,0)</f>
        <v>3.8569464104680033E-2</v>
      </c>
      <c r="FO80" s="12">
        <f>IFERROR(AS80*[1]Figure!$C$8+BN80*[1]Figure!$D$8+CI80*[1]Figure!$E$8,0)</f>
        <v>2.0609260050226249E-3</v>
      </c>
      <c r="FP80" s="12">
        <f>IFERROR(AT80*[1]Figure!$C$8+BO80*[1]Figure!$D$8+CJ80*[1]Figure!$E$8,0)</f>
        <v>3.6906070837223359E-2</v>
      </c>
      <c r="FQ80" s="12">
        <f>IFERROR(AU80*[1]Figure!$C$8+BP80*[1]Figure!$D$8+CK80*[1]Figure!$E$8,0)</f>
        <v>4.6027532980088201E-3</v>
      </c>
      <c r="FR80" s="12">
        <f>IFERROR(AV80*[1]Figure!$C$8+BQ80*[1]Figure!$D$8+CL80*[1]Figure!$E$8,0)</f>
        <v>3.939339602468785E-4</v>
      </c>
      <c r="FS80" s="12">
        <f>IFERROR(AW80*[1]Figure!$C$8+BR80*[1]Figure!$D$8+CM80*[1]Figure!$E$8,0)</f>
        <v>2.7453596417164857E-3</v>
      </c>
      <c r="FT80" s="12">
        <f>IFERROR(AX80*[1]Figure!$C$8+BS80*[1]Figure!$D$8+CN80*[1]Figure!$E$8,0)</f>
        <v>1.1531489762176841E-6</v>
      </c>
      <c r="FU80" s="12">
        <f>IFERROR(AY80*[1]Figure!$C$8+BT80*[1]Figure!$D$8+CO80*[1]Figure!$E$8,0)</f>
        <v>1.5515900661124173E-4</v>
      </c>
      <c r="FV80" s="12">
        <f>IFERROR(AZ80*[1]Figure!$C$8+BU80*[1]Figure!$D$8+CP80*[1]Figure!$E$8,0)</f>
        <v>4.7487850153049529E-5</v>
      </c>
      <c r="FW80" s="12">
        <f>IFERROR(BA80*[1]Figure!$C$8+BV80*[1]Figure!$D$8+CQ80*[1]Figure!$E$8,0)</f>
        <v>5.1732587331456323E-5</v>
      </c>
      <c r="FX80" s="12">
        <f>IFERROR(BB80*[1]Figure!$C$8+BW80*[1]Figure!$D$8+CR80*[1]Figure!$E$8,0)</f>
        <v>5.7872167201457112E-9</v>
      </c>
      <c r="FY80" s="12">
        <f>IFERROR(BC80*[1]Figure!$C$8+BX80*[1]Figure!$D$8+CS80*[1]Figure!$E$8,0)</f>
        <v>6.8217414854745677E-5</v>
      </c>
      <c r="FZ80" s="12">
        <f>IFERROR(BD80*[1]Figure!$C$8+BY80*[1]Figure!$D$8+CT80*[1]Figure!$E$8,0)</f>
        <v>0.21469566479032653</v>
      </c>
      <c r="GA80" s="12">
        <f>IFERROR(BE80*[1]Figure!$C$8+BZ80*[1]Figure!$D$8+CU80*[1]Figure!$E$8,0)</f>
        <v>4.6227982020457858E-4</v>
      </c>
      <c r="GC80" s="12">
        <f>IFERROR(CW80*[1]Figure!$F$8+DR80*[1]Figure!$G$8+EM80*[1]Figure!$H$8,0)</f>
        <v>6.3851015984972406E-2</v>
      </c>
      <c r="GD80" s="12">
        <f>IFERROR(CX80*[1]Figure!$F$8+DS80*[1]Figure!$G$8+EN80*[1]Figure!$H$8,0)</f>
        <v>1.8293745814577311</v>
      </c>
      <c r="GE80" s="12">
        <f>IFERROR(CY80*[1]Figure!$F$8+DT80*[1]Figure!$G$8+EO80*[1]Figure!$H$8,0)</f>
        <v>4.7506338637704326E-5</v>
      </c>
      <c r="GF80" s="12">
        <f>IFERROR(CZ80*[1]Figure!$F$8+DU80*[1]Figure!$G$8+EP80*[1]Figure!$H$8,0)</f>
        <v>3.4495108322972548E-2</v>
      </c>
      <c r="GG80" s="12">
        <f>IFERROR(DA80*[1]Figure!$F$8+DV80*[1]Figure!$G$8+EQ80*[1]Figure!$H$8,0)</f>
        <v>3.6559335205246361E-3</v>
      </c>
      <c r="GH80" s="12">
        <f>IFERROR(DB80*[1]Figure!$F$8+DW80*[1]Figure!$G$8+ER80*[1]Figure!$H$8,0)</f>
        <v>1.677746461965021E-5</v>
      </c>
      <c r="GI80" s="12">
        <f>IFERROR(DC80*[1]Figure!$F$8+DX80*[1]Figure!$G$8+ES80*[1]Figure!$H$8,0)</f>
        <v>6.6591642693095893E-2</v>
      </c>
      <c r="GJ80" s="12">
        <f>IFERROR(DD80*[1]Figure!$F$8+DY80*[1]Figure!$G$8+ET80*[1]Figure!$H$8,0)</f>
        <v>3.5582669173441642E-3</v>
      </c>
      <c r="GK80" s="12">
        <f>IFERROR(DE80*[1]Figure!$F$8+DZ80*[1]Figure!$G$8+EU80*[1]Figure!$H$8,0)</f>
        <v>6.3719731125334828E-2</v>
      </c>
      <c r="GL80" s="12">
        <f>IFERROR(DF80*[1]Figure!$F$8+EA80*[1]Figure!$G$8+EV80*[1]Figure!$H$8,0)</f>
        <v>7.9468281486514258E-3</v>
      </c>
      <c r="GM80" s="12">
        <f>IFERROR(DG80*[1]Figure!$F$8+EB80*[1]Figure!$G$8+EW80*[1]Figure!$H$8,0)</f>
        <v>6.8014192404227064E-4</v>
      </c>
      <c r="GN80" s="12">
        <f>IFERROR(DH80*[1]Figure!$F$8+EC80*[1]Figure!$G$8+EX80*[1]Figure!$H$8,0)</f>
        <v>4.739967551248574E-3</v>
      </c>
      <c r="GO80" s="12">
        <f>IFERROR(DI80*[1]Figure!$F$8+ED80*[1]Figure!$G$8+EY80*[1]Figure!$H$8,0)</f>
        <v>1.9909554456806572E-6</v>
      </c>
      <c r="GP80" s="12">
        <f>IFERROR(DJ80*[1]Figure!$F$8+EE80*[1]Figure!$G$8+EZ80*[1]Figure!$H$8,0)</f>
        <v>2.6788791000126419E-4</v>
      </c>
      <c r="GQ80" s="12">
        <f>IFERROR(DK80*[1]Figure!$F$8+EF80*[1]Figure!$G$8+FA80*[1]Figure!$H$8,0)</f>
        <v>8.1989574474576122E-5</v>
      </c>
      <c r="GR80" s="12">
        <f>IFERROR(DL80*[1]Figure!$F$8+EG80*[1]Figure!$G$8+FB80*[1]Figure!$H$8,0)</f>
        <v>8.9318274213400509E-5</v>
      </c>
      <c r="GS80" s="12">
        <f>IFERROR(DM80*[1]Figure!$F$8+EH80*[1]Figure!$G$8+FC80*[1]Figure!$H$8,0)</f>
        <v>9.9918491729495224E-9</v>
      </c>
      <c r="GT80" s="12">
        <f>IFERROR(DN80*[1]Figure!$F$8+EI80*[1]Figure!$G$8+FD80*[1]Figure!$H$8,0)</f>
        <v>1.1777995419186293E-4</v>
      </c>
      <c r="GU80" s="12">
        <f>IFERROR(DO80*[1]Figure!$F$8+EJ80*[1]Figure!$G$8+FE80*[1]Figure!$H$8,0)</f>
        <v>0.3706802085367662</v>
      </c>
      <c r="GV80" s="12">
        <f>IFERROR(DP80*[1]Figure!$F$8+EK80*[1]Figure!$G$8+FF80*[1]Figure!$H$8,0)</f>
        <v>7.9814364357622927E-4</v>
      </c>
      <c r="GX80" s="12">
        <f>IFERROR(FH80*[1]Figure!$F$10+GC80*[1]Figure!$F$11,0)</f>
        <v>3.8558544013924223E-2</v>
      </c>
      <c r="GY80" s="12">
        <f>IFERROR(FI80*[1]Figure!$F$10+GD80*[1]Figure!$F$11,0)</f>
        <v>1.1047282369585716</v>
      </c>
      <c r="GZ80" s="12">
        <f>IFERROR(FJ80*[1]Figure!$F$10+GE80*[1]Figure!$F$11,0)</f>
        <v>2.8688270985906109E-5</v>
      </c>
      <c r="HA80" s="12">
        <f>IFERROR(FK80*[1]Figure!$F$10+GF80*[1]Figure!$F$11,0)</f>
        <v>2.0831010000678152E-2</v>
      </c>
      <c r="HB80" s="12">
        <f>IFERROR(FL80*[1]Figure!$F$10+GG80*[1]Figure!$F$11,0)</f>
        <v>2.2077561553023269E-3</v>
      </c>
      <c r="HC80" s="12">
        <f>IFERROR(FM80*[1]Figure!$F$10+GH80*[1]Figure!$F$11,0)</f>
        <v>1.0131625910715235E-5</v>
      </c>
      <c r="HD80" s="12">
        <f>IFERROR(FN80*[1]Figure!$F$10+GI80*[1]Figure!$F$11,0)</f>
        <v>4.0213561932132248E-2</v>
      </c>
      <c r="HE80" s="12">
        <f>IFERROR(FO80*[1]Figure!$F$10+GJ80*[1]Figure!$F$11,0)</f>
        <v>2.1487769525546214E-3</v>
      </c>
      <c r="HF80" s="12">
        <f>IFERROR(FP80*[1]Figure!$F$10+GK80*[1]Figure!$F$11,0)</f>
        <v>3.8479263317123896E-2</v>
      </c>
      <c r="HG80" s="12">
        <f>IFERROR(FQ80*[1]Figure!$F$10+GL80*[1]Figure!$F$11,0)</f>
        <v>4.7989545383739039E-3</v>
      </c>
      <c r="HH80" s="12">
        <f>IFERROR(FR80*[1]Figure!$F$10+GM80*[1]Figure!$F$11,0)</f>
        <v>4.1072615540011501E-4</v>
      </c>
      <c r="HI80" s="12">
        <f>IFERROR(FS80*[1]Figure!$F$10+GN80*[1]Figure!$F$11,0)</f>
        <v>2.8623858936309724E-3</v>
      </c>
      <c r="HJ80" s="12">
        <f>IFERROR(FT80*[1]Figure!$F$10+GO80*[1]Figure!$F$11,0)</f>
        <v>1.2023041763361681E-6</v>
      </c>
      <c r="HK80" s="12">
        <f>IFERROR(FU80*[1]Figure!$F$10+GP80*[1]Figure!$F$11,0)</f>
        <v>1.6177295864819088E-4</v>
      </c>
      <c r="HL80" s="12">
        <f>IFERROR(FV80*[1]Figure!$F$10+GQ80*[1]Figure!$F$11,0)</f>
        <v>4.9512111393887749E-5</v>
      </c>
      <c r="HM80" s="12">
        <f>IFERROR(FW80*[1]Figure!$F$10+GR80*[1]Figure!$F$11,0)</f>
        <v>5.3937788684767541E-5</v>
      </c>
      <c r="HN80" s="12">
        <f>IFERROR(FX80*[1]Figure!$F$10+GS80*[1]Figure!$F$11,0)</f>
        <v>6.0339079993079783E-9</v>
      </c>
      <c r="HO80" s="12">
        <f>IFERROR(FY80*[1]Figure!$F$10+GT80*[1]Figure!$F$11,0)</f>
        <v>7.1125313788801238E-5</v>
      </c>
      <c r="HP80" s="12">
        <f>IFERROR(FZ80*[1]Figure!$F$10+GU80*[1]Figure!$F$11,0)</f>
        <v>0.22384748175846411</v>
      </c>
      <c r="HQ80" s="12">
        <f>IFERROR(GA80*[1]Figure!$F$10+GV80*[1]Figure!$F$11,0)</f>
        <v>4.8198538951221961E-4</v>
      </c>
    </row>
    <row r="81" spans="1:225" x14ac:dyDescent="0.2">
      <c r="A81" s="1"/>
      <c r="B81" s="4"/>
      <c r="C81" s="1" t="s">
        <v>104</v>
      </c>
      <c r="D81" s="1" t="s">
        <v>91</v>
      </c>
      <c r="E81" s="2">
        <v>0.02</v>
      </c>
      <c r="F81" s="7">
        <f>SUM(E81:E85)</f>
        <v>1</v>
      </c>
      <c r="G81" s="1">
        <f>'[1]LIB Maf LCI'!AQ$53*LCIA_TAU!$E81</f>
        <v>3.3137609766254528</v>
      </c>
      <c r="H81" s="1">
        <f>'[1]LIB Maf LCI'!AR$53*LCIA_TAU!$E81</f>
        <v>3.1705302772399722</v>
      </c>
      <c r="I81" s="1">
        <f>'[1]LIB Maf LCI'!AS$53*LCIA_TAU!$E81</f>
        <v>3.4366706019774269</v>
      </c>
      <c r="J81" s="1">
        <f>'[1]LIB Maf LCI'!AT$53*LCIA_TAU!$E81</f>
        <v>6.2091082776101052</v>
      </c>
      <c r="K81" s="1">
        <f>'[1]LIB Maf LCI'!AU$53*LCIA_TAU!$E81</f>
        <v>5.3211812608152185</v>
      </c>
      <c r="L81" s="1">
        <f>'[1]LIB Maf LCI'!AV$53*LCIA_TAU!$E81</f>
        <v>5.7690807664322099</v>
      </c>
      <c r="M81" s="1" t="s">
        <v>55</v>
      </c>
      <c r="N81" s="1" t="str">
        <f t="shared" ref="N81:P81" si="60">N177</f>
        <v>dimethyl carbonate production | dimethyl carbonate | Cutoff, US</v>
      </c>
      <c r="O81" s="1">
        <f t="shared" si="60"/>
        <v>1</v>
      </c>
      <c r="P81" s="1" t="str">
        <f t="shared" si="60"/>
        <v>kg</v>
      </c>
      <c r="Q81" s="1">
        <f>'[1]Unit factor_selected'!J50</f>
        <v>2.21991496765117</v>
      </c>
      <c r="R81" s="1">
        <f>'[1]Unit factor_selected'!K50</f>
        <v>55.9237202231526</v>
      </c>
      <c r="S81" s="1">
        <f>'[1]Unit factor_selected'!L50</f>
        <v>3.0936544650006E-3</v>
      </c>
      <c r="T81" s="1">
        <f>'[1]Unit factor_selected'!M50</f>
        <v>1.1264221853617</v>
      </c>
      <c r="U81" s="1">
        <f>'[1]Unit factor_selected'!N50</f>
        <v>0.117302948295629</v>
      </c>
      <c r="V81" s="1">
        <f>'[1]Unit factor_selected'!O50</f>
        <v>6.4798584281941995E-4</v>
      </c>
      <c r="W81" s="1">
        <f>'[1]Unit factor_selected'!P50</f>
        <v>2.2984450430778498</v>
      </c>
      <c r="X81" s="1">
        <f>'[1]Unit factor_selected'!Q50</f>
        <v>0.12235040127951199</v>
      </c>
      <c r="Y81" s="1">
        <f>'[1]Unit factor_selected'!R50</f>
        <v>2.24171710967634</v>
      </c>
      <c r="Z81" s="1">
        <f>'[1]Unit factor_selected'!S50</f>
        <v>0.12389818442301601</v>
      </c>
      <c r="AA81" s="1">
        <f>'[1]Unit factor_selected'!T50</f>
        <v>1.8138211995242001E-2</v>
      </c>
      <c r="AB81" s="1">
        <f>'[1]Unit factor_selected'!U50</f>
        <v>0.15279935864931601</v>
      </c>
      <c r="AC81" s="1">
        <f>'[1]Unit factor_selected'!V50</f>
        <v>6.02151997457886E-5</v>
      </c>
      <c r="AD81" s="1">
        <f>'[1]Unit factor_selected'!W50</f>
        <v>8.4287010642867897E-3</v>
      </c>
      <c r="AE81" s="1">
        <f>'[1]Unit factor_selected'!X50</f>
        <v>4.2395153743877197E-3</v>
      </c>
      <c r="AF81" s="1">
        <f>'[1]Unit factor_selected'!Y50</f>
        <v>4.6780016163654103E-3</v>
      </c>
      <c r="AG81" s="1">
        <f>'[1]Unit factor_selected'!Z50</f>
        <v>5.6291910590121796E-7</v>
      </c>
      <c r="AH81" s="1">
        <f>'[1]Unit factor_selected'!AA50</f>
        <v>5.9805161596074704E-3</v>
      </c>
      <c r="AI81" s="1">
        <f>'[1]Unit factor_selected'!AB50</f>
        <v>10.640389675611599</v>
      </c>
      <c r="AJ81" s="1">
        <f>'[1]Unit factor_selected'!AC50</f>
        <v>2.0778323842896702E-2</v>
      </c>
      <c r="AK81" s="1"/>
      <c r="AL81" s="1">
        <f>IFERROR($G81/1000*Q81,0)</f>
        <v>7.3562675912292015E-3</v>
      </c>
      <c r="AM81" s="1">
        <f>IFERROR($G81/1000*R81,0)</f>
        <v>0.18531784174320273</v>
      </c>
      <c r="AN81" s="1">
        <f>IFERROR($G81/1000*S81,0)</f>
        <v>1.025163144128208E-5</v>
      </c>
      <c r="AO81" s="1">
        <f>IFERROR($G81/1000*T81,0)</f>
        <v>3.7326938810567636E-3</v>
      </c>
      <c r="AP81" s="1">
        <f>IFERROR($G81/1000*U81,0)</f>
        <v>3.8871393250516852E-4</v>
      </c>
      <c r="AQ81" s="1">
        <f>IFERROR($G81/1000*V81,0)</f>
        <v>2.147270199340748E-6</v>
      </c>
      <c r="AR81" s="1">
        <f>IFERROR($G81/1000*W81,0)</f>
        <v>7.6164974906695864E-3</v>
      </c>
      <c r="AS81" s="1">
        <f>IFERROR($G81/1000*X81,0)</f>
        <v>4.0543998523451171E-4</v>
      </c>
      <c r="AT81" s="1">
        <f>IFERROR($G81/1000*Y81,0)</f>
        <v>7.4285146786790554E-3</v>
      </c>
      <c r="AU81" s="1">
        <f>IFERROR($G81/1000*Z81,0)</f>
        <v>4.1056896861573394E-4</v>
      </c>
      <c r="AV81" s="1">
        <f>IFERROR($G81/1000*AA81,0)</f>
        <v>6.0105699095592635E-5</v>
      </c>
      <c r="AW81" s="1">
        <f>IFERROR($G81/1000*AB81,0)</f>
        <v>5.0634055194550024E-4</v>
      </c>
      <c r="AX81" s="1">
        <f>IFERROR($G81/1000*AC81,0)</f>
        <v>1.9953877911730114E-7</v>
      </c>
      <c r="AY81" s="1">
        <f>IFERROR($G81/1000*AD81,0)</f>
        <v>2.7930700670474984E-5</v>
      </c>
      <c r="AZ81" s="1">
        <f>IFERROR($G81/1000*AE81,0)</f>
        <v>1.4048740607449672E-5</v>
      </c>
      <c r="BA81" s="1">
        <f>IFERROR($G81/1000*AF81,0)</f>
        <v>1.5501779204902488E-5</v>
      </c>
      <c r="BB81" s="1">
        <f>IFERROR($G81/1000*AG81,0)</f>
        <v>1.8653793661323466E-9</v>
      </c>
      <c r="BC81" s="1">
        <f>IFERROR($G81/1000*AH81,0)</f>
        <v>1.9818001069785152E-5</v>
      </c>
      <c r="BD81" s="1">
        <f>IFERROR($G81/1000*AI81,0)</f>
        <v>3.525970808313008E-2</v>
      </c>
      <c r="BE81" s="1">
        <f>IFERROR($G81/1000*AJ81,0)</f>
        <v>6.8854398710277307E-5</v>
      </c>
      <c r="BF81" s="1"/>
      <c r="BG81" s="1">
        <f>IFERROR($H81/1000*Q81,0)</f>
        <v>7.0383076178362281E-3</v>
      </c>
      <c r="BH81" s="1">
        <f>IFERROR($H81/1000*R81,0)</f>
        <v>0.17730784818340264</v>
      </c>
      <c r="BI81" s="1">
        <f>IFERROR($H81/1000*S81,0)</f>
        <v>9.8085251486030311E-6</v>
      </c>
      <c r="BJ81" s="1">
        <f>IFERROR($H81/1000*T81,0)</f>
        <v>3.5713556436440864E-3</v>
      </c>
      <c r="BK81" s="1">
        <f>IFERROR($H81/1000*U81,0)</f>
        <v>3.7191254918080675E-4</v>
      </c>
      <c r="BL81" s="1">
        <f>IFERROR($H81/1000*V81,0)</f>
        <v>2.0544587338818326E-6</v>
      </c>
      <c r="BM81" s="1">
        <f>IFERROR($H81/1000*W81,0)</f>
        <v>7.2872895996504549E-3</v>
      </c>
      <c r="BN81" s="1">
        <f>IFERROR($H81/1000*X81,0)</f>
        <v>3.8791565168915302E-4</v>
      </c>
      <c r="BO81" s="1">
        <f>IFERROR($H81/1000*Y81,0)</f>
        <v>7.1074319692357151E-3</v>
      </c>
      <c r="BP81" s="1">
        <f>IFERROR($H81/1000*Z81,0)</f>
        <v>3.9282294500823413E-4</v>
      </c>
      <c r="BQ81" s="1">
        <f>IFERROR($H81/1000*AA81,0)</f>
        <v>5.7507750305912015E-5</v>
      </c>
      <c r="BR81" s="1">
        <f>IFERROR($H81/1000*AB81,0)</f>
        <v>4.8445499294050585E-4</v>
      </c>
      <c r="BS81" s="1">
        <f>IFERROR($H81/1000*AC81,0)</f>
        <v>1.9091411394407545E-7</v>
      </c>
      <c r="BT81" s="1">
        <f>IFERROR($H81/1000*AD81,0)</f>
        <v>2.6723451922126045E-5</v>
      </c>
      <c r="BU81" s="1">
        <f>IFERROR($H81/1000*AE81,0)</f>
        <v>1.3441511855320623E-5</v>
      </c>
      <c r="BV81" s="1">
        <f>IFERROR($H81/1000*AF81,0)</f>
        <v>1.4831745761664063E-5</v>
      </c>
      <c r="BW81" s="1">
        <f>IFERROR($H81/1000*AG81,0)</f>
        <v>1.7847520688966659E-9</v>
      </c>
      <c r="BX81" s="1">
        <f>IFERROR($H81/1000*AH81,0)</f>
        <v>1.8961407557558408E-5</v>
      </c>
      <c r="BY81" s="1">
        <f>IFERROR($H81/1000*AI81,0)</f>
        <v>3.3735677628158184E-2</v>
      </c>
      <c r="BZ81" s="1">
        <f>IFERROR($H81/1000*AJ81,0)</f>
        <v>6.5878304854201204E-5</v>
      </c>
      <c r="CA81" s="1"/>
      <c r="CB81" s="1">
        <f>IFERROR($I81/1000*Q81,0)</f>
        <v>7.6291165082164464E-3</v>
      </c>
      <c r="CC81" s="1">
        <f>IFERROR($I81/1000*R81,0)</f>
        <v>0.19219140524411904</v>
      </c>
      <c r="CD81" s="1">
        <f>IFERROR($I81/1000*S81,0)</f>
        <v>1.0631871352543767E-5</v>
      </c>
      <c r="CE81" s="1">
        <f>IFERROR($I81/1000*T81,0)</f>
        <v>3.8711420098477222E-3</v>
      </c>
      <c r="CF81" s="1">
        <f>IFERROR($I81/1000*U81,0)</f>
        <v>4.0313159393286631E-4</v>
      </c>
      <c r="CG81" s="1">
        <f>IFERROR($I81/1000*V81,0)</f>
        <v>2.2269138965150661E-6</v>
      </c>
      <c r="CH81" s="1">
        <f>IFERROR($I81/1000*W81,0)</f>
        <v>7.8989985098063872E-3</v>
      </c>
      <c r="CI81" s="1">
        <f>IFERROR($I81/1000*X81,0)</f>
        <v>4.2047802721744022E-4</v>
      </c>
      <c r="CJ81" s="1">
        <f>IFERROR($I81/1000*Y81,0)</f>
        <v>7.7040432887744851E-3</v>
      </c>
      <c r="CK81" s="1">
        <f>IFERROR($I81/1000*Z81,0)</f>
        <v>4.2579724804495665E-4</v>
      </c>
      <c r="CL81" s="1">
        <f>IFERROR($I81/1000*AA81,0)</f>
        <v>6.2335059936482513E-5</v>
      </c>
      <c r="CM81" s="1">
        <f>IFERROR($I81/1000*AB81,0)</f>
        <v>5.251210638711096E-4</v>
      </c>
      <c r="CN81" s="1">
        <f>IFERROR($I81/1000*AC81,0)</f>
        <v>2.0693980675855031E-7</v>
      </c>
      <c r="CO81" s="1">
        <f>IFERROR($I81/1000*AD81,0)</f>
        <v>2.896666916049026E-5</v>
      </c>
      <c r="CP81" s="1">
        <f>IFERROR($I81/1000*AE81,0)</f>
        <v>1.4569817853789601E-5</v>
      </c>
      <c r="CQ81" s="1">
        <f>IFERROR($I81/1000*AF81,0)</f>
        <v>1.6076750630965889E-5</v>
      </c>
      <c r="CR81" s="1">
        <f>IFERROR($I81/1000*AG81,0)</f>
        <v>1.9345675425421337E-9</v>
      </c>
      <c r="CS81" s="1">
        <f>IFERROR($I81/1000*AH81,0)</f>
        <v>2.0553064070373933E-5</v>
      </c>
      <c r="CT81" s="1">
        <f>IFERROR($I81/1000*AI81,0)</f>
        <v>3.656751439175851E-2</v>
      </c>
      <c r="CU81" s="1">
        <f>IFERROR($I81/1000*AJ81,0)</f>
        <v>7.1408254709249723E-5</v>
      </c>
      <c r="CW81" s="12">
        <f>IFERROR($J81/1000*Q81,0)</f>
        <v>1.3783692401233449E-2</v>
      </c>
      <c r="CX81" s="12">
        <f>IFERROR($J81/1000*R81,0)</f>
        <v>0.34723643415232847</v>
      </c>
      <c r="CY81" s="12">
        <f>IFERROR($J81/1000*S81,0)</f>
        <v>1.9208835546700689E-5</v>
      </c>
      <c r="CZ81" s="12">
        <f>IFERROR($J81/1000*T81,0)</f>
        <v>6.9940773152129959E-3</v>
      </c>
      <c r="DA81" s="12">
        <f>IFERROR($J81/1000*U81,0)</f>
        <v>7.2834670725046018E-4</v>
      </c>
      <c r="DB81" s="12">
        <f>IFERROR($J81/1000*V81,0)</f>
        <v>4.0234142604242211E-6</v>
      </c>
      <c r="DC81" s="12">
        <f>IFERROR($J81/1000*W81,0)</f>
        <v>1.4271294142606594E-2</v>
      </c>
      <c r="DD81" s="12">
        <f>IFERROR($J81/1000*X81,0)</f>
        <v>7.59686889353536E-4</v>
      </c>
      <c r="DE81" s="12">
        <f>IFERROR($J81/1000*Y81,0)</f>
        <v>1.3919064261751563E-2</v>
      </c>
      <c r="DF81" s="12">
        <f>IFERROR($J81/1000*Z81,0)</f>
        <v>7.6929724248181214E-4</v>
      </c>
      <c r="DG81" s="12">
        <f>IFERROR($J81/1000*AA81,0)</f>
        <v>1.1262212224070402E-4</v>
      </c>
      <c r="DH81" s="12">
        <f>IFERROR($J81/1000*AB81,0)</f>
        <v>9.4874776260298337E-4</v>
      </c>
      <c r="DI81" s="12">
        <f>IFERROR($J81/1000*AC81,0)</f>
        <v>3.738826951795219E-7</v>
      </c>
      <c r="DJ81" s="12">
        <f>IFERROR($J81/1000*AD81,0)</f>
        <v>5.2334717547764212E-5</v>
      </c>
      <c r="DK81" s="12">
        <f>IFERROR($J81/1000*AE81,0)</f>
        <v>2.6323610004166095E-5</v>
      </c>
      <c r="DL81" s="12">
        <f>IFERROR($J81/1000*AF81,0)</f>
        <v>2.9046218558847923E-5</v>
      </c>
      <c r="DM81" s="12">
        <f>IFERROR($J81/1000*AG81,0)</f>
        <v>3.495225680076132E-9</v>
      </c>
      <c r="DN81" s="12">
        <f>IFERROR($J81/1000*AH81,0)</f>
        <v>3.7133672390999743E-5</v>
      </c>
      <c r="DO81" s="12">
        <f>IFERROR($J81/1000*AI81,0)</f>
        <v>6.6067331611837088E-2</v>
      </c>
      <c r="DP81" s="12">
        <f>IFERROR($J81/1000*AJ81,0)</f>
        <v>1.2901486256779334E-4</v>
      </c>
      <c r="DR81" s="12">
        <f>IFERROR($K81/1000*Q81,0)</f>
        <v>1.1812569926468628E-2</v>
      </c>
      <c r="DS81" s="12">
        <f>IFERROR($K81/1000*R81,0)</f>
        <v>0.29758025208651268</v>
      </c>
      <c r="DT81" s="12">
        <f>IFERROR($K81/1000*S81,0)</f>
        <v>1.6461896166598524E-5</v>
      </c>
      <c r="DU81" s="12">
        <f>IFERROR($K81/1000*T81,0)</f>
        <v>5.9938966245132053E-3</v>
      </c>
      <c r="DV81" s="12">
        <f>IFERROR($K81/1000*U81,0)</f>
        <v>6.2419025030907755E-4</v>
      </c>
      <c r="DW81" s="12">
        <f>IFERROR($K81/1000*V81,0)</f>
        <v>3.4480501240842531E-6</v>
      </c>
      <c r="DX81" s="12">
        <f>IFERROR($K81/1000*W81,0)</f>
        <v>1.2230442692239482E-2</v>
      </c>
      <c r="DY81" s="12">
        <f>IFERROR($K81/1000*X81,0)</f>
        <v>6.5104866254176157E-4</v>
      </c>
      <c r="DZ81" s="12">
        <f>IFERROR($K81/1000*Y81,0)</f>
        <v>1.1928583076058595E-2</v>
      </c>
      <c r="EA81" s="12">
        <f>IFERROR($K81/1000*Z81,0)</f>
        <v>6.5928469720078083E-4</v>
      </c>
      <c r="EB81" s="12">
        <f>IFERROR($K81/1000*AA81,0)</f>
        <v>9.6516713773775554E-5</v>
      </c>
      <c r="EC81" s="12">
        <f>IFERROR($K81/1000*AB81,0)</f>
        <v>8.1307308390932414E-4</v>
      </c>
      <c r="ED81" s="12">
        <f>IFERROR($K81/1000*AC81,0)</f>
        <v>3.204159925035356E-7</v>
      </c>
      <c r="EE81" s="12">
        <f>IFERROR($K81/1000*AD81,0)</f>
        <v>4.4850646156296152E-5</v>
      </c>
      <c r="EF81" s="12">
        <f>IFERROR($K81/1000*AE81,0)</f>
        <v>2.2559229765129952E-5</v>
      </c>
      <c r="EG81" s="12">
        <f>IFERROR($K81/1000*AF81,0)</f>
        <v>2.4892494539066926E-5</v>
      </c>
      <c r="EH81" s="12">
        <f>IFERROR($K81/1000*AG81,0)</f>
        <v>2.9953945976764188E-9</v>
      </c>
      <c r="EI81" s="12">
        <f>IFERROR($K81/1000*AH81,0)</f>
        <v>3.182341051850587E-5</v>
      </c>
      <c r="EJ81" s="12">
        <f>IFERROR($K81/1000*AI81,0)</f>
        <v>5.6619442149636164E-2</v>
      </c>
      <c r="EK81" s="12">
        <f>IFERROR($K81/1000*AJ81,0)</f>
        <v>1.10565227463972E-4</v>
      </c>
      <c r="EM81" s="12">
        <f>IFERROR($L81/1000*Q81,0)</f>
        <v>1.2806868742991346E-2</v>
      </c>
      <c r="EN81" s="12">
        <f>IFERROR($L81/1000*R81,0)</f>
        <v>0.32262845872672569</v>
      </c>
      <c r="EO81" s="12">
        <f>IFERROR($L81/1000*S81,0)</f>
        <v>1.7847542472022089E-5</v>
      </c>
      <c r="EP81" s="12">
        <f>IFERROR($L81/1000*T81,0)</f>
        <v>6.4984205644527211E-3</v>
      </c>
      <c r="EQ81" s="12">
        <f>IFERROR($L81/1000*U81,0)</f>
        <v>6.7673018285810524E-4</v>
      </c>
      <c r="ER81" s="12">
        <f>IFERROR($L81/1000*V81,0)</f>
        <v>3.7382826627298805E-6</v>
      </c>
      <c r="ES81" s="12">
        <f>IFERROR($L81/1000*W81,0)</f>
        <v>1.3259915090721875E-2</v>
      </c>
      <c r="ET81" s="12">
        <f>IFERROR($L81/1000*X81,0)</f>
        <v>7.0584934678689546E-4</v>
      </c>
      <c r="EU81" s="12">
        <f>IFERROR($L81/1000*Y81,0)</f>
        <v>1.2932647061215777E-2</v>
      </c>
      <c r="EV81" s="12">
        <f>IFERROR($L81/1000*Z81,0)</f>
        <v>7.1477863275069245E-4</v>
      </c>
      <c r="EW81" s="12">
        <f>IFERROR($L81/1000*AA81,0)</f>
        <v>1.0464080995922063E-4</v>
      </c>
      <c r="EX81" s="12">
        <f>IFERROR($L81/1000*AB81,0)</f>
        <v>8.8151184110694611E-4</v>
      </c>
      <c r="EY81" s="12">
        <f>IFERROR($L81/1000*AC81,0)</f>
        <v>3.4738635070030268E-7</v>
      </c>
      <c r="EZ81" s="12">
        <f>IFERROR($L81/1000*AD81,0)</f>
        <v>4.8625857195983611E-5</v>
      </c>
      <c r="FA81" s="12">
        <f>IFERROR($L81/1000*AE81,0)</f>
        <v>2.4458106605373843E-5</v>
      </c>
      <c r="FB81" s="12">
        <f>IFERROR($L81/1000*AF81,0)</f>
        <v>2.6987769150312476E-5</v>
      </c>
      <c r="FC81" s="12">
        <f>IFERROR($L81/1000*AG81,0)</f>
        <v>3.2475257869119329E-9</v>
      </c>
      <c r="FD81" s="12">
        <f>IFERROR($L81/1000*AH81,0)</f>
        <v>3.450208074972848E-5</v>
      </c>
      <c r="FE81" s="12">
        <f>IFERROR($L81/1000*AI81,0)</f>
        <v>6.1385267424914736E-2</v>
      </c>
      <c r="FF81" s="12">
        <f>IFERROR($L81/1000*AJ81,0)</f>
        <v>1.1987182844075516E-4</v>
      </c>
      <c r="FH81" s="12">
        <f>IFERROR(AL81*[1]Figure!$C$8+BG81*[1]Figure!$D$8+CB81*[1]Figure!$E$8,0)</f>
        <v>7.1042891052065576E-3</v>
      </c>
      <c r="FI81" s="12">
        <f>IFERROR(AM81*[1]Figure!$C$8+BH81*[1]Figure!$D$8+CC81*[1]Figure!$E$8,0)</f>
        <v>0.17897004258876315</v>
      </c>
      <c r="FJ81" s="12">
        <f>IFERROR(AN81*[1]Figure!$C$8+BI81*[1]Figure!$D$8+CD81*[1]Figure!$E$8,0)</f>
        <v>9.9004763836661371E-6</v>
      </c>
      <c r="FK81" s="12">
        <f>IFERROR(AO81*[1]Figure!$C$8+BJ81*[1]Figure!$D$8+CE81*[1]Figure!$E$8,0)</f>
        <v>3.6048357599008552E-3</v>
      </c>
      <c r="FL81" s="12">
        <f>IFERROR(AP81*[1]Figure!$C$8+BK81*[1]Figure!$D$8+CF81*[1]Figure!$E$8,0)</f>
        <v>3.7539908948269036E-4</v>
      </c>
      <c r="FM81" s="12">
        <f>IFERROR(AQ81*[1]Figure!$C$8+BL81*[1]Figure!$D$8+CG81*[1]Figure!$E$8,0)</f>
        <v>2.0737185119936853E-6</v>
      </c>
      <c r="FN81" s="12">
        <f>IFERROR(AR81*[1]Figure!$C$8+BM81*[1]Figure!$D$8+CH81*[1]Figure!$E$8,0)</f>
        <v>7.3556051994780021E-3</v>
      </c>
      <c r="FO81" s="12">
        <f>IFERROR(AS81*[1]Figure!$C$8+BN81*[1]Figure!$D$8+CI81*[1]Figure!$E$8,0)</f>
        <v>3.915522150595602E-4</v>
      </c>
      <c r="FP81" s="12">
        <f>IFERROR(AT81*[1]Figure!$C$8+BO81*[1]Figure!$D$8+CJ81*[1]Figure!$E$8,0)</f>
        <v>7.1740614714082534E-3</v>
      </c>
      <c r="FQ81" s="12">
        <f>IFERROR(AU81*[1]Figure!$C$8+BP81*[1]Figure!$D$8+CK81*[1]Figure!$E$8,0)</f>
        <v>3.9650551240826557E-4</v>
      </c>
      <c r="FR81" s="12">
        <f>IFERROR(AV81*[1]Figure!$C$8+BQ81*[1]Figure!$D$8+CL81*[1]Figure!$E$8,0)</f>
        <v>5.804686384094562E-5</v>
      </c>
      <c r="FS81" s="12">
        <f>IFERROR(AW81*[1]Figure!$C$8+BR81*[1]Figure!$D$8+CM81*[1]Figure!$E$8,0)</f>
        <v>4.8899657633438777E-4</v>
      </c>
      <c r="FT81" s="12">
        <f>IFERROR(AX81*[1]Figure!$C$8+BS81*[1]Figure!$D$8+CN81*[1]Figure!$E$8,0)</f>
        <v>1.9270386197470945E-7</v>
      </c>
      <c r="FU81" s="12">
        <f>IFERROR(AY81*[1]Figure!$C$8+BT81*[1]Figure!$D$8+CO81*[1]Figure!$E$8,0)</f>
        <v>2.6973974235334266E-5</v>
      </c>
      <c r="FV81" s="12">
        <f>IFERROR(AZ81*[1]Figure!$C$8+BU81*[1]Figure!$D$8+CP81*[1]Figure!$E$8,0)</f>
        <v>1.3567520974682279E-5</v>
      </c>
      <c r="FW81" s="12">
        <f>IFERROR(BA81*[1]Figure!$C$8+BV81*[1]Figure!$D$8+CQ81*[1]Figure!$E$8,0)</f>
        <v>1.4970787801141449E-5</v>
      </c>
      <c r="FX81" s="12">
        <f>IFERROR(BB81*[1]Figure!$C$8+BW81*[1]Figure!$D$8+CR81*[1]Figure!$E$8,0)</f>
        <v>1.8014834484394768E-9</v>
      </c>
      <c r="FY81" s="12">
        <f>IFERROR(BC81*[1]Figure!$C$8+BX81*[1]Figure!$D$8+CS81*[1]Figure!$E$8,0)</f>
        <v>1.9139163623535434E-5</v>
      </c>
      <c r="FZ81" s="12">
        <f>IFERROR(BD81*[1]Figure!$C$8+BY81*[1]Figure!$D$8+CT81*[1]Figure!$E$8,0)</f>
        <v>3.4051936920620897E-2</v>
      </c>
      <c r="GA81" s="12">
        <f>IFERROR(BE81*[1]Figure!$C$8+BZ81*[1]Figure!$D$8+CU81*[1]Figure!$E$8,0)</f>
        <v>6.6495889190626179E-5</v>
      </c>
      <c r="GC81" s="12">
        <f>IFERROR(CW81*[1]Figure!$F$8+DR81*[1]Figure!$G$8+EM81*[1]Figure!$H$8,0)</f>
        <v>1.2265824601513315E-2</v>
      </c>
      <c r="GD81" s="12">
        <f>IFERROR(CX81*[1]Figure!$F$8+DS81*[1]Figure!$G$8+EN81*[1]Figure!$H$8,0)</f>
        <v>0.30899856675459869</v>
      </c>
      <c r="GE81" s="12">
        <f>IFERROR(CY81*[1]Figure!$F$8+DT81*[1]Figure!$G$8+EO81*[1]Figure!$H$8,0)</f>
        <v>1.7093547995460252E-5</v>
      </c>
      <c r="GF81" s="12">
        <f>IFERROR(CZ81*[1]Figure!$F$8+DU81*[1]Figure!$G$8+EP81*[1]Figure!$H$8,0)</f>
        <v>6.2238856687014373E-3</v>
      </c>
      <c r="GG81" s="12">
        <f>IFERROR(DA81*[1]Figure!$F$8+DV81*[1]Figure!$G$8+EQ81*[1]Figure!$H$8,0)</f>
        <v>6.481407666515006E-4</v>
      </c>
      <c r="GH81" s="12">
        <f>IFERROR(DB81*[1]Figure!$F$8+DW81*[1]Figure!$G$8+ER81*[1]Figure!$H$8,0)</f>
        <v>3.580353665841725E-6</v>
      </c>
      <c r="GI81" s="12">
        <f>IFERROR(DC81*[1]Figure!$F$8+DX81*[1]Figure!$G$8+ES81*[1]Figure!$H$8,0)</f>
        <v>1.2699731370539894E-2</v>
      </c>
      <c r="GJ81" s="12">
        <f>IFERROR(DD81*[1]Figure!$F$8+DY81*[1]Figure!$G$8+ET81*[1]Figure!$H$8,0)</f>
        <v>6.7602975063821616E-4</v>
      </c>
      <c r="GK81" s="12">
        <f>IFERROR(DE81*[1]Figure!$F$8+DZ81*[1]Figure!$G$8+EU81*[1]Figure!$H$8,0)</f>
        <v>1.2386289238184047E-2</v>
      </c>
      <c r="GL81" s="12">
        <f>IFERROR(DF81*[1]Figure!$F$8+EA81*[1]Figure!$G$8+EV81*[1]Figure!$H$8,0)</f>
        <v>6.8458180638631837E-4</v>
      </c>
      <c r="GM81" s="12">
        <f>IFERROR(DG81*[1]Figure!$F$8+EB81*[1]Figure!$G$8+EW81*[1]Figure!$H$8,0)</f>
        <v>1.0022011210370966E-4</v>
      </c>
      <c r="GN81" s="12">
        <f>IFERROR(DH81*[1]Figure!$F$8+EC81*[1]Figure!$G$8+EX81*[1]Figure!$H$8,0)</f>
        <v>8.4427113638469039E-4</v>
      </c>
      <c r="GO81" s="12">
        <f>IFERROR(DI81*[1]Figure!$F$8+ED81*[1]Figure!$G$8+EY81*[1]Figure!$H$8,0)</f>
        <v>3.3271052683986924E-7</v>
      </c>
      <c r="GP81" s="12">
        <f>IFERROR(DJ81*[1]Figure!$F$8+EE81*[1]Figure!$G$8+EZ81*[1]Figure!$H$8,0)</f>
        <v>4.6571589623776939E-5</v>
      </c>
      <c r="GQ81" s="12">
        <f>IFERROR(DK81*[1]Figure!$F$8+EF81*[1]Figure!$G$8+FA81*[1]Figure!$H$8,0)</f>
        <v>2.3424839570625442E-5</v>
      </c>
      <c r="GR81" s="12">
        <f>IFERROR(DL81*[1]Figure!$F$8+EG81*[1]Figure!$G$8+FB81*[1]Figure!$H$8,0)</f>
        <v>2.5847632971566293E-5</v>
      </c>
      <c r="GS81" s="12">
        <f>IFERROR(DM81*[1]Figure!$F$8+EH81*[1]Figure!$G$8+FC81*[1]Figure!$H$8,0)</f>
        <v>3.1103295029046424E-9</v>
      </c>
      <c r="GT81" s="12">
        <f>IFERROR(DN81*[1]Figure!$F$8+EI81*[1]Figure!$G$8+FD81*[1]Figure!$H$8,0)</f>
        <v>3.3044491932894679E-5</v>
      </c>
      <c r="GU81" s="12">
        <f>IFERROR(DO81*[1]Figure!$F$8+EJ81*[1]Figure!$G$8+FE81*[1]Figure!$H$8,0)</f>
        <v>5.8791960662753377E-2</v>
      </c>
      <c r="GV81" s="12">
        <f>IFERROR(DP81*[1]Figure!$F$8+EK81*[1]Figure!$G$8+FF81*[1]Figure!$H$8,0)</f>
        <v>1.1480767483633697E-4</v>
      </c>
      <c r="GX81" s="12">
        <f>IFERROR(FH81*[1]Figure!$F$10+GC81*[1]Figure!$F$11,0)</f>
        <v>7.4071231360803551E-3</v>
      </c>
      <c r="GY81" s="12">
        <f>IFERROR(FI81*[1]Figure!$F$10+GD81*[1]Figure!$F$11,0)</f>
        <v>0.18659898597777722</v>
      </c>
      <c r="GZ81" s="12">
        <f>IFERROR(FJ81*[1]Figure!$F$10+GE81*[1]Figure!$F$11,0)</f>
        <v>1.0322503292542798E-5</v>
      </c>
      <c r="HA81" s="12">
        <f>IFERROR(FK81*[1]Figure!$F$10+GF81*[1]Figure!$F$11,0)</f>
        <v>3.7584988397167838E-3</v>
      </c>
      <c r="HB81" s="12">
        <f>IFERROR(FL81*[1]Figure!$F$10+GG81*[1]Figure!$F$11,0)</f>
        <v>3.9140120000646965E-4</v>
      </c>
      <c r="HC81" s="12">
        <f>IFERROR(FM81*[1]Figure!$F$10+GH81*[1]Figure!$F$11,0)</f>
        <v>2.1621147648185343E-6</v>
      </c>
      <c r="HD81" s="12">
        <f>IFERROR(FN81*[1]Figure!$F$10+GI81*[1]Figure!$F$11,0)</f>
        <v>7.6691520637858874E-3</v>
      </c>
      <c r="HE81" s="12">
        <f>IFERROR(FO81*[1]Figure!$F$10+GJ81*[1]Figure!$F$11,0)</f>
        <v>4.0824288372859704E-4</v>
      </c>
      <c r="HF81" s="12">
        <f>IFERROR(FP81*[1]Figure!$F$10+GK81*[1]Figure!$F$11,0)</f>
        <v>7.4798696840175571E-3</v>
      </c>
      <c r="HG81" s="12">
        <f>IFERROR(FQ81*[1]Figure!$F$10+GL81*[1]Figure!$F$11,0)</f>
        <v>4.1340732493420505E-4</v>
      </c>
      <c r="HH81" s="12">
        <f>IFERROR(FR81*[1]Figure!$F$10+GM81*[1]Figure!$F$11,0)</f>
        <v>6.0521223413904603E-5</v>
      </c>
      <c r="HI81" s="12">
        <f>IFERROR(FS81*[1]Figure!$F$10+GN81*[1]Figure!$F$11,0)</f>
        <v>5.0984099892218782E-4</v>
      </c>
      <c r="HJ81" s="12">
        <f>IFERROR(FT81*[1]Figure!$F$10+GO81*[1]Figure!$F$11,0)</f>
        <v>2.0091823591452851E-7</v>
      </c>
      <c r="HK81" s="12">
        <f>IFERROR(FU81*[1]Figure!$F$10+GP81*[1]Figure!$F$11,0)</f>
        <v>2.8123791933545005E-5</v>
      </c>
      <c r="HL81" s="12">
        <f>IFERROR(FV81*[1]Figure!$F$10+GQ81*[1]Figure!$F$11,0)</f>
        <v>1.4145862734833432E-5</v>
      </c>
      <c r="HM81" s="12">
        <f>IFERROR(FW81*[1]Figure!$F$10+GR81*[1]Figure!$F$11,0)</f>
        <v>1.560894651738138E-5</v>
      </c>
      <c r="HN81" s="12">
        <f>IFERROR(FX81*[1]Figure!$F$10+GS81*[1]Figure!$F$11,0)</f>
        <v>1.8782751564012959E-9</v>
      </c>
      <c r="HO81" s="12">
        <f>IFERROR(FY81*[1]Figure!$F$10+GT81*[1]Figure!$F$11,0)</f>
        <v>1.9955007402108672E-5</v>
      </c>
      <c r="HP81" s="12">
        <f>IFERROR(FZ81*[1]Figure!$F$10+GU81*[1]Figure!$F$11,0)</f>
        <v>3.5503466435259382E-2</v>
      </c>
      <c r="HQ81" s="12">
        <f>IFERROR(GA81*[1]Figure!$F$10+GV81*[1]Figure!$F$11,0)</f>
        <v>6.9330404771555549E-5</v>
      </c>
    </row>
    <row r="82" spans="1:225" x14ac:dyDescent="0.2">
      <c r="A82" s="1"/>
      <c r="B82" s="4"/>
      <c r="C82" s="1" t="s">
        <v>104</v>
      </c>
      <c r="D82" s="1" t="s">
        <v>87</v>
      </c>
      <c r="E82" s="2">
        <v>0.65</v>
      </c>
      <c r="F82" s="7"/>
      <c r="G82" s="1">
        <f>'[1]LIB Maf LCI'!AQ$53*LCIA_TAU!$E82</f>
        <v>107.69723174032721</v>
      </c>
      <c r="H82" s="1">
        <f>'[1]LIB Maf LCI'!AR$53*LCIA_TAU!$E82</f>
        <v>103.0422340102991</v>
      </c>
      <c r="I82" s="1">
        <f>'[1]LIB Maf LCI'!AS$53*LCIA_TAU!$E82</f>
        <v>111.69179456426637</v>
      </c>
      <c r="J82" s="1">
        <f>'[1]LIB Maf LCI'!AT$53*LCIA_TAU!$E82</f>
        <v>201.79601902232844</v>
      </c>
      <c r="K82" s="1">
        <f>'[1]LIB Maf LCI'!AU$53*LCIA_TAU!$E82</f>
        <v>172.93839097649462</v>
      </c>
      <c r="L82" s="1">
        <f>'[1]LIB Maf LCI'!AV$53*LCIA_TAU!$E82</f>
        <v>187.49512490904681</v>
      </c>
      <c r="M82" s="1" t="s">
        <v>55</v>
      </c>
      <c r="N82" s="1" t="s">
        <v>105</v>
      </c>
      <c r="O82" s="1">
        <v>1</v>
      </c>
      <c r="P82" s="1" t="s">
        <v>56</v>
      </c>
      <c r="Q82" s="1">
        <f>'[1]Unit factor_selected'!J51</f>
        <v>2.3332477289772902</v>
      </c>
      <c r="R82" s="1">
        <f>'[1]Unit factor_selected'!K51</f>
        <v>55.639860142212903</v>
      </c>
      <c r="S82" s="1">
        <f>'[1]Unit factor_selected'!L51</f>
        <v>3.0491228814418102E-3</v>
      </c>
      <c r="T82" s="1">
        <f>'[1]Unit factor_selected'!M51</f>
        <v>1.1344953088754599</v>
      </c>
      <c r="U82" s="1">
        <f>'[1]Unit factor_selected'!N51</f>
        <v>0.116081036817391</v>
      </c>
      <c r="V82" s="1">
        <f>'[1]Unit factor_selected'!O51</f>
        <v>5.4719274933770099E-4</v>
      </c>
      <c r="W82" s="1">
        <f>'[1]Unit factor_selected'!P51</f>
        <v>2.4186232971256301</v>
      </c>
      <c r="X82" s="1">
        <f>'[1]Unit factor_selected'!Q51</f>
        <v>0.122576303982405</v>
      </c>
      <c r="Y82" s="1">
        <f>'[1]Unit factor_selected'!R51</f>
        <v>2.17734381019664</v>
      </c>
      <c r="Z82" s="1">
        <f>'[1]Unit factor_selected'!S51</f>
        <v>8.1251211462272405E-2</v>
      </c>
      <c r="AA82" s="1">
        <f>'[1]Unit factor_selected'!T51</f>
        <v>1.7763849677442801E-2</v>
      </c>
      <c r="AB82" s="1">
        <f>'[1]Unit factor_selected'!U51</f>
        <v>0.151077133168491</v>
      </c>
      <c r="AC82" s="1">
        <f>'[1]Unit factor_selected'!V51</f>
        <v>5.3102560643474897E-5</v>
      </c>
      <c r="AD82" s="1">
        <f>'[1]Unit factor_selected'!W51</f>
        <v>8.4202474480413094E-3</v>
      </c>
      <c r="AE82" s="1">
        <f>'[1]Unit factor_selected'!X51</f>
        <v>4.9193219369821801E-3</v>
      </c>
      <c r="AF82" s="1">
        <f>'[1]Unit factor_selected'!Y51</f>
        <v>5.35524663470382E-3</v>
      </c>
      <c r="AG82" s="1">
        <f>'[1]Unit factor_selected'!Z51</f>
        <v>5.5919082799240196E-7</v>
      </c>
      <c r="AH82" s="1">
        <f>'[1]Unit factor_selected'!AA51</f>
        <v>6.5666114407655204E-3</v>
      </c>
      <c r="AI82" s="1">
        <f>'[1]Unit factor_selected'!AB51</f>
        <v>10.750350084295899</v>
      </c>
      <c r="AJ82" s="1">
        <f>'[1]Unit factor_selected'!AC51</f>
        <v>1.9590326786501699E-2</v>
      </c>
      <c r="AK82" s="1"/>
      <c r="AL82" s="1">
        <f>IFERROR($G82/1000*Q82,0)</f>
        <v>0.25128432137525941</v>
      </c>
      <c r="AM82" s="1">
        <f>IFERROR($G82/1000*R82,0)</f>
        <v>5.9922589117352985</v>
      </c>
      <c r="AN82" s="1">
        <f>IFERROR($G82/1000*S82,0)</f>
        <v>3.2838209356737287E-4</v>
      </c>
      <c r="AO82" s="1">
        <f>IFERROR($G82/1000*T82,0)</f>
        <v>0.1221820041882745</v>
      </c>
      <c r="AP82" s="1">
        <f>IFERROR($G82/1000*U82,0)</f>
        <v>1.2501606322780013E-2</v>
      </c>
      <c r="AQ82" s="1">
        <f>IFERROR($G82/1000*V82,0)</f>
        <v>5.8931144332049163E-5</v>
      </c>
      <c r="AR82" s="1">
        <f>IFERROR($G82/1000*W82,0)</f>
        <v>0.26047903372309322</v>
      </c>
      <c r="AS82" s="1">
        <f>IFERROR($G82/1000*X82,0)</f>
        <v>1.3201128615865865E-2</v>
      </c>
      <c r="AT82" s="1">
        <f>IFERROR($G82/1000*Y82,0)</f>
        <v>0.23449390090511454</v>
      </c>
      <c r="AU82" s="1">
        <f>IFERROR($G82/1000*Z82,0)</f>
        <v>8.7505305500346822E-3</v>
      </c>
      <c r="AV82" s="1">
        <f>IFERROR($G82/1000*AA82,0)</f>
        <v>1.9131174353118942E-3</v>
      </c>
      <c r="AW82" s="1">
        <f>IFERROR($G82/1000*AB82,0)</f>
        <v>1.627058902151125E-2</v>
      </c>
      <c r="AX82" s="1">
        <f>IFERROR($G82/1000*AC82,0)</f>
        <v>5.7189987796250948E-6</v>
      </c>
      <c r="AY82" s="1">
        <f>IFERROR($G82/1000*AD82,0)</f>
        <v>9.0683734072260363E-4</v>
      </c>
      <c r="AZ82" s="1">
        <f>IFERROR($G82/1000*AE82,0)</f>
        <v>5.2979735465244514E-4</v>
      </c>
      <c r="BA82" s="1">
        <f>IFERROR($G82/1000*AF82,0)</f>
        <v>5.7674523784430473E-4</v>
      </c>
      <c r="BB82" s="1">
        <f>IFERROR($G82/1000*AG82,0)</f>
        <v>6.0223304189363162E-8</v>
      </c>
      <c r="BC82" s="1">
        <f>IFERROR($G82/1000*AH82,0)</f>
        <v>7.0720587408480814E-4</v>
      </c>
      <c r="BD82" s="1">
        <f>IFERROR($G82/1000*AI82,0)</f>
        <v>1.1577829443180616</v>
      </c>
      <c r="BE82" s="1">
        <f>IFERROR($G82/1000*AJ82,0)</f>
        <v>2.1098239637946129E-3</v>
      </c>
      <c r="BF82" s="1"/>
      <c r="BG82" s="1">
        <f>IFERROR($H82/1000*Q82,0)</f>
        <v>0.24042305849327683</v>
      </c>
      <c r="BH82" s="1">
        <f>IFERROR($H82/1000*R82,0)</f>
        <v>5.7332554890742156</v>
      </c>
      <c r="BI82" s="1">
        <f>IFERROR($H82/1000*S82,0)</f>
        <v>3.1418843347568446E-4</v>
      </c>
      <c r="BJ82" s="1">
        <f>IFERROR($H82/1000*T82,0)</f>
        <v>0.11690093110073169</v>
      </c>
      <c r="BK82" s="1">
        <f>IFERROR($H82/1000*U82,0)</f>
        <v>1.1961249359895749E-2</v>
      </c>
      <c r="BL82" s="1">
        <f>IFERROR($H82/1000*V82,0)</f>
        <v>5.6383963325994317E-5</v>
      </c>
      <c r="BM82" s="1">
        <f>IFERROR($H82/1000*W82,0)</f>
        <v>0.24922034776518032</v>
      </c>
      <c r="BN82" s="1">
        <f>IFERROR($H82/1000*X82,0)</f>
        <v>1.2630536199072532E-2</v>
      </c>
      <c r="BO82" s="1">
        <f>IFERROR($H82/1000*Y82,0)</f>
        <v>0.22435837041115844</v>
      </c>
      <c r="BP82" s="1">
        <f>IFERROR($H82/1000*Z82,0)</f>
        <v>8.3723063451157688E-3</v>
      </c>
      <c r="BQ82" s="1">
        <f>IFERROR($H82/1000*AA82,0)</f>
        <v>1.8304267553868371E-3</v>
      </c>
      <c r="BR82" s="1">
        <f>IFERROR($H82/1000*AB82,0)</f>
        <v>1.5567325309552769E-2</v>
      </c>
      <c r="BS82" s="1">
        <f>IFERROR($H82/1000*AC82,0)</f>
        <v>5.471806480371039E-6</v>
      </c>
      <c r="BT82" s="1">
        <f>IFERROR($H82/1000*AD82,0)</f>
        <v>8.6764110796569633E-4</v>
      </c>
      <c r="BU82" s="1">
        <f>IFERROR($H82/1000*AE82,0)</f>
        <v>5.068979222025156E-4</v>
      </c>
      <c r="BV82" s="1">
        <f>IFERROR($H82/1000*AF82,0)</f>
        <v>5.5181657691601767E-4</v>
      </c>
      <c r="BW82" s="1">
        <f>IFERROR($H82/1000*AG82,0)</f>
        <v>5.762027215440599E-8</v>
      </c>
      <c r="BX82" s="1">
        <f>IFERROR($H82/1000*AH82,0)</f>
        <v>6.7663831273406805E-4</v>
      </c>
      <c r="BY82" s="1">
        <f>IFERROR($H82/1000*AI82,0)</f>
        <v>1.1077400890786566</v>
      </c>
      <c r="BZ82" s="1">
        <f>IFERROR($H82/1000*AJ82,0)</f>
        <v>2.0186310370729388E-3</v>
      </c>
      <c r="CA82" s="1"/>
      <c r="CB82" s="1">
        <f>IFERROR($I82/1000*Q82,0)</f>
        <v>0.26060462601247258</v>
      </c>
      <c r="CC82" s="1">
        <f>IFERROR($I82/1000*R82,0)</f>
        <v>6.2145158285885564</v>
      </c>
      <c r="CD82" s="1">
        <f>IFERROR($I82/1000*S82,0)</f>
        <v>3.4056200647520263E-4</v>
      </c>
      <c r="CE82" s="1">
        <f>IFERROR($I82/1000*T82,0)</f>
        <v>0.12671381697304179</v>
      </c>
      <c r="CF82" s="1">
        <f>IFERROR($I82/1000*U82,0)</f>
        <v>1.2965299317015077E-2</v>
      </c>
      <c r="CG82" s="1">
        <f>IFERROR($I82/1000*V82,0)</f>
        <v>6.1116940146082609E-5</v>
      </c>
      <c r="CH82" s="1">
        <f>IFERROR($I82/1000*W82,0)</f>
        <v>0.27014037643090449</v>
      </c>
      <c r="CI82" s="1">
        <f>IFERROR($I82/1000*X82,0)</f>
        <v>1.3690767362849847E-2</v>
      </c>
      <c r="CJ82" s="1">
        <f>IFERROR($I82/1000*Y82,0)</f>
        <v>0.24319143754426012</v>
      </c>
      <c r="CK82" s="1">
        <f>IFERROR($I82/1000*Z82,0)</f>
        <v>9.0750936187418956E-3</v>
      </c>
      <c r="CL82" s="1">
        <f>IFERROR($I82/1000*AA82,0)</f>
        <v>1.984076248843451E-3</v>
      </c>
      <c r="CM82" s="1">
        <f>IFERROR($I82/1000*AB82,0)</f>
        <v>1.6874076121213413E-2</v>
      </c>
      <c r="CN82" s="1">
        <f>IFERROR($I82/1000*AC82,0)</f>
        <v>5.9311202942274952E-6</v>
      </c>
      <c r="CO82" s="1">
        <f>IFERROR($I82/1000*AD82,0)</f>
        <v>9.4047254814691819E-4</v>
      </c>
      <c r="CP82" s="1">
        <f>IFERROR($I82/1000*AE82,0)</f>
        <v>5.494478951809026E-4</v>
      </c>
      <c r="CQ82" s="1">
        <f>IFERROR($I82/1000*AF82,0)</f>
        <v>5.9813710696431793E-4</v>
      </c>
      <c r="CR82" s="1">
        <f>IFERROR($I82/1000*AG82,0)</f>
        <v>6.2457027082349384E-8</v>
      </c>
      <c r="CS82" s="1">
        <f>IFERROR($I82/1000*AH82,0)</f>
        <v>7.3343661602534376E-4</v>
      </c>
      <c r="CT82" s="1">
        <f>IFERROR($I82/1000*AI82,0)</f>
        <v>1.2007258931091214</v>
      </c>
      <c r="CU82" s="1">
        <f>IFERROR($I82/1000*AJ82,0)</f>
        <v>2.1880787548847927E-3</v>
      </c>
      <c r="CW82" s="12">
        <f>IFERROR($J82/1000*Q82,0)</f>
        <v>0.47084010310050589</v>
      </c>
      <c r="CX82" s="12">
        <f>IFERROR($J82/1000*R82,0)</f>
        <v>11.227902275657689</v>
      </c>
      <c r="CY82" s="12">
        <f>IFERROR($J82/1000*S82,0)</f>
        <v>6.1530085898484847E-4</v>
      </c>
      <c r="CZ82" s="12">
        <f>IFERROR($J82/1000*T82,0)</f>
        <v>0.22893663693057467</v>
      </c>
      <c r="DA82" s="12">
        <f>IFERROR($J82/1000*U82,0)</f>
        <v>2.3424691113733843E-2</v>
      </c>
      <c r="DB82" s="12">
        <f>IFERROR($J82/1000*V82,0)</f>
        <v>1.104213184542309E-4</v>
      </c>
      <c r="DC82" s="12">
        <f>IFERROR($J82/1000*W82,0)</f>
        <v>0.48806855287461037</v>
      </c>
      <c r="DD82" s="12">
        <f>IFERROR($J82/1000*X82,0)</f>
        <v>2.4735410170120112E-2</v>
      </c>
      <c r="DE82" s="12">
        <f>IFERROR($J82/1000*Y82,0)</f>
        <v>0.43937931294059024</v>
      </c>
      <c r="DF82" s="12">
        <f>IFERROR($J82/1000*Z82,0)</f>
        <v>1.6396171013827954E-2</v>
      </c>
      <c r="DG82" s="12">
        <f>IFERROR($J82/1000*AA82,0)</f>
        <v>3.5846741474190305E-3</v>
      </c>
      <c r="DH82" s="12">
        <f>IFERROR($J82/1000*AB82,0)</f>
        <v>3.0486764038707658E-2</v>
      </c>
      <c r="DI82" s="12">
        <f>IFERROR($J82/1000*AC82,0)</f>
        <v>1.071588533774501E-5</v>
      </c>
      <c r="DJ82" s="12">
        <f>IFERROR($J82/1000*AD82,0)</f>
        <v>1.6991724141976565E-3</v>
      </c>
      <c r="DK82" s="12">
        <f>IFERROR($J82/1000*AE82,0)</f>
        <v>9.9269958317221353E-4</v>
      </c>
      <c r="DL82" s="12">
        <f>IFERROR($J82/1000*AF82,0)</f>
        <v>1.0806674517659523E-3</v>
      </c>
      <c r="DM82" s="12">
        <f>IFERROR($J82/1000*AG82,0)</f>
        <v>1.1284248296266634E-7</v>
      </c>
      <c r="DN82" s="12">
        <f>IFERROR($J82/1000*AH82,0)</f>
        <v>1.3251160472129585E-3</v>
      </c>
      <c r="DO82" s="12">
        <f>IFERROR($J82/1000*AI82,0)</f>
        <v>2.1693778501072654</v>
      </c>
      <c r="DP82" s="12">
        <f>IFERROR($J82/1000*AJ82,0)</f>
        <v>3.9532499568625274E-3</v>
      </c>
      <c r="DR82" s="12">
        <f>IFERROR($K82/1000*Q82,0)</f>
        <v>0.40350810799889275</v>
      </c>
      <c r="DS82" s="12">
        <f>IFERROR($K82/1000*R82,0)</f>
        <v>9.6222678871514944</v>
      </c>
      <c r="DT82" s="12">
        <f>IFERROR($K82/1000*S82,0)</f>
        <v>5.273104050061596E-4</v>
      </c>
      <c r="DU82" s="12">
        <f>IFERROR($K82/1000*T82,0)</f>
        <v>0.1961977932873033</v>
      </c>
      <c r="DV82" s="12">
        <f>IFERROR($K82/1000*U82,0)</f>
        <v>2.0074867730082831E-2</v>
      </c>
      <c r="DW82" s="12">
        <f>IFERROR($K82/1000*V82,0)</f>
        <v>9.4630633624466338E-5</v>
      </c>
      <c r="DX82" s="12">
        <f>IFERROR($K82/1000*W82,0)</f>
        <v>0.41827282138317068</v>
      </c>
      <c r="DY82" s="12">
        <f>IFERROR($K82/1000*X82,0)</f>
        <v>2.119814878256281E-2</v>
      </c>
      <c r="DZ82" s="12">
        <f>IFERROR($K82/1000*Y82,0)</f>
        <v>0.37654633513803698</v>
      </c>
      <c r="EA82" s="12">
        <f>IFERROR($K82/1000*Z82,0)</f>
        <v>1.4051453775176305E-2</v>
      </c>
      <c r="EB82" s="12">
        <f>IFERROR($K82/1000*AA82,0)</f>
        <v>3.0720515807652806E-3</v>
      </c>
      <c r="EC82" s="12">
        <f>IFERROR($K82/1000*AB82,0)</f>
        <v>2.6127036323500438E-2</v>
      </c>
      <c r="ED82" s="12">
        <f>IFERROR($K82/1000*AC82,0)</f>
        <v>9.1834713944142766E-6</v>
      </c>
      <c r="EE82" s="12">
        <f>IFERROR($K82/1000*AD82,0)</f>
        <v>1.4561840452881989E-3</v>
      </c>
      <c r="EF82" s="12">
        <f>IFERROR($K82/1000*AE82,0)</f>
        <v>8.5073962047707108E-4</v>
      </c>
      <c r="EG82" s="12">
        <f>IFERROR($K82/1000*AF82,0)</f>
        <v>9.2612773628796626E-4</v>
      </c>
      <c r="EH82" s="12">
        <f>IFERROR($K82/1000*AG82,0)</f>
        <v>9.6705562041819756E-8</v>
      </c>
      <c r="EI82" s="12">
        <f>IFERROR($K82/1000*AH82,0)</f>
        <v>1.1356192167338301E-3</v>
      </c>
      <c r="EJ82" s="12">
        <f>IFERROR($K82/1000*AI82,0)</f>
        <v>1.859148246012156</v>
      </c>
      <c r="EK82" s="12">
        <f>IFERROR($K82/1000*AJ82,0)</f>
        <v>3.3879195931613261E-3</v>
      </c>
      <c r="EM82" s="12">
        <f>IFERROR($L82/1000*Q82,0)</f>
        <v>0.4374725743883468</v>
      </c>
      <c r="EN82" s="12">
        <f>IFERROR($L82/1000*R82,0)</f>
        <v>10.432202527286103</v>
      </c>
      <c r="EO82" s="12">
        <f>IFERROR($L82/1000*S82,0)</f>
        <v>5.7169567551896487E-4</v>
      </c>
      <c r="EP82" s="12">
        <f>IFERROR($L82/1000*T82,0)</f>
        <v>0.21271233964633199</v>
      </c>
      <c r="EQ82" s="12">
        <f>IFERROR($L82/1000*U82,0)</f>
        <v>2.1764628497648385E-2</v>
      </c>
      <c r="ER82" s="12">
        <f>IFERROR($L82/1000*V82,0)</f>
        <v>1.0259597288639698E-4</v>
      </c>
      <c r="ES82" s="12">
        <f>IFERROR($L82/1000*W82,0)</f>
        <v>0.45348007720250061</v>
      </c>
      <c r="ET82" s="12">
        <f>IFERROR($L82/1000*X82,0)</f>
        <v>2.2982459426070315E-2</v>
      </c>
      <c r="EU82" s="12">
        <f>IFERROR($L82/1000*Y82,0)</f>
        <v>0.40824134966275888</v>
      </c>
      <c r="EV82" s="12">
        <f>IFERROR($L82/1000*Z82,0)</f>
        <v>1.523420604213014E-2</v>
      </c>
      <c r="EW82" s="12">
        <f>IFERROR($L82/1000*AA82,0)</f>
        <v>3.3306352141376687E-3</v>
      </c>
      <c r="EX82" s="12">
        <f>IFERROR($L82/1000*AB82,0)</f>
        <v>2.8326225954326916E-2</v>
      </c>
      <c r="EY82" s="12">
        <f>IFERROR($L82/1000*AC82,0)</f>
        <v>9.9564712408385577E-6</v>
      </c>
      <c r="EZ82" s="12">
        <f>IFERROR($L82/1000*AD82,0)</f>
        <v>1.5787553470355878E-3</v>
      </c>
      <c r="FA82" s="12">
        <f>IFERROR($L82/1000*AE82,0)</f>
        <v>9.2234888104228787E-4</v>
      </c>
      <c r="FB82" s="12">
        <f>IFERROR($L82/1000*AF82,0)</f>
        <v>1.0040826366925451E-3</v>
      </c>
      <c r="FC82" s="12">
        <f>IFERROR($L82/1000*AG82,0)</f>
        <v>1.048455541424287E-7</v>
      </c>
      <c r="FD82" s="12">
        <f>IFERROR($L82/1000*AH82,0)</f>
        <v>1.231207632315507E-3</v>
      </c>
      <c r="FE82" s="12">
        <f>IFERROR($L82/1000*AI82,0)</f>
        <v>2.0156382318710415</v>
      </c>
      <c r="FF82" s="12">
        <f>IFERROR($L82/1000*AJ82,0)</f>
        <v>3.6730907678441814E-3</v>
      </c>
      <c r="FH82" s="12">
        <f>IFERROR(AL82*[1]Figure!$C$8+BG82*[1]Figure!$D$8+CB82*[1]Figure!$E$8,0)</f>
        <v>0.24267693426268899</v>
      </c>
      <c r="FI82" s="12">
        <f>IFERROR(AM82*[1]Figure!$C$8+BH82*[1]Figure!$D$8+CC82*[1]Figure!$E$8,0)</f>
        <v>5.7870026034635575</v>
      </c>
      <c r="FJ82" s="12">
        <f>IFERROR(AN82*[1]Figure!$C$8+BI82*[1]Figure!$D$8+CD82*[1]Figure!$E$8,0)</f>
        <v>3.171338318982747E-4</v>
      </c>
      <c r="FK82" s="12">
        <f>IFERROR(AO82*[1]Figure!$C$8+BJ82*[1]Figure!$D$8+CE82*[1]Figure!$E$8,0)</f>
        <v>0.11799683337267218</v>
      </c>
      <c r="FL82" s="12">
        <f>IFERROR(AP82*[1]Figure!$C$8+BK82*[1]Figure!$D$8+CF82*[1]Figure!$E$8,0)</f>
        <v>1.2073381574971615E-2</v>
      </c>
      <c r="FM82" s="12">
        <f>IFERROR(AQ82*[1]Figure!$C$8+BL82*[1]Figure!$D$8+CG82*[1]Figure!$E$8,0)</f>
        <v>5.6912541780657961E-5</v>
      </c>
      <c r="FN82" s="12">
        <f>IFERROR(AR82*[1]Figure!$C$8+BM82*[1]Figure!$D$8+CH82*[1]Figure!$E$8,0)</f>
        <v>0.2515566948135568</v>
      </c>
      <c r="FO82" s="12">
        <f>IFERROR(AS82*[1]Figure!$C$8+BN82*[1]Figure!$D$8+CI82*[1]Figure!$E$8,0)</f>
        <v>1.2748942726600212E-2</v>
      </c>
      <c r="FP82" s="12">
        <f>IFERROR(AT82*[1]Figure!$C$8+BO82*[1]Figure!$D$8+CJ82*[1]Figure!$E$8,0)</f>
        <v>0.22646164577045039</v>
      </c>
      <c r="FQ82" s="12">
        <f>IFERROR(AU82*[1]Figure!$C$8+BP82*[1]Figure!$D$8+CK82*[1]Figure!$E$8,0)</f>
        <v>8.4507935689436767E-3</v>
      </c>
      <c r="FR82" s="12">
        <f>IFERROR(AV82*[1]Figure!$C$8+BQ82*[1]Figure!$D$8+CL82*[1]Figure!$E$8,0)</f>
        <v>1.847586317940882E-3</v>
      </c>
      <c r="FS82" s="12">
        <f>IFERROR(AW82*[1]Figure!$C$8+BR82*[1]Figure!$D$8+CM82*[1]Figure!$E$8,0)</f>
        <v>1.5713263130698735E-2</v>
      </c>
      <c r="FT82" s="12">
        <f>IFERROR(AX82*[1]Figure!$C$8+BS82*[1]Figure!$D$8+CN82*[1]Figure!$E$8,0)</f>
        <v>5.5231026086139369E-6</v>
      </c>
      <c r="FU82" s="12">
        <f>IFERROR(AY82*[1]Figure!$C$8+BT82*[1]Figure!$D$8+CO82*[1]Figure!$E$8,0)</f>
        <v>8.7577491710216283E-4</v>
      </c>
      <c r="FV82" s="12">
        <f>IFERROR(AZ82*[1]Figure!$C$8+BU82*[1]Figure!$D$8+CP82*[1]Figure!$E$8,0)</f>
        <v>5.1164989961923076E-4</v>
      </c>
      <c r="FW82" s="12">
        <f>IFERROR(BA82*[1]Figure!$C$8+BV82*[1]Figure!$D$8+CQ82*[1]Figure!$E$8,0)</f>
        <v>5.5698964983034375E-4</v>
      </c>
      <c r="FX82" s="12">
        <f>IFERROR(BB82*[1]Figure!$C$8+BW82*[1]Figure!$D$8+CR82*[1]Figure!$E$8,0)</f>
        <v>5.8160440539458715E-8</v>
      </c>
      <c r="FY82" s="12">
        <f>IFERROR(BC82*[1]Figure!$C$8+BX82*[1]Figure!$D$8+CS82*[1]Figure!$E$8,0)</f>
        <v>6.829815424861757E-4</v>
      </c>
      <c r="FZ82" s="12">
        <f>IFERROR(BD82*[1]Figure!$C$8+BY82*[1]Figure!$D$8+CT82*[1]Figure!$E$8,0)</f>
        <v>1.1181247358809543</v>
      </c>
      <c r="GA82" s="12">
        <f>IFERROR(BE82*[1]Figure!$C$8+BZ82*[1]Figure!$D$8+CU82*[1]Figure!$E$8,0)</f>
        <v>2.037554943999151E-3</v>
      </c>
      <c r="GC82" s="12">
        <f>IFERROR(CW82*[1]Figure!$F$8+DR82*[1]Figure!$G$8+EM82*[1]Figure!$H$8,0)</f>
        <v>0.41899093159336948</v>
      </c>
      <c r="GD82" s="12">
        <f>IFERROR(CX82*[1]Figure!$F$8+DS82*[1]Figure!$G$8+EN82*[1]Figure!$H$8,0)</f>
        <v>9.991479492376472</v>
      </c>
      <c r="GE82" s="12">
        <f>IFERROR(CY82*[1]Figure!$F$8+DT82*[1]Figure!$G$8+EO82*[1]Figure!$H$8,0)</f>
        <v>5.4754358946614771E-4</v>
      </c>
      <c r="GF82" s="12">
        <f>IFERROR(CZ82*[1]Figure!$F$8+DU82*[1]Figure!$G$8+EP82*[1]Figure!$H$8,0)</f>
        <v>0.20372600836619648</v>
      </c>
      <c r="GG82" s="12">
        <f>IFERROR(DA82*[1]Figure!$F$8+DV82*[1]Figure!$G$8+EQ82*[1]Figure!$H$8,0)</f>
        <v>2.0845151225224338E-2</v>
      </c>
      <c r="GH82" s="12">
        <f>IFERROR(DB82*[1]Figure!$F$8+DW82*[1]Figure!$G$8+ER82*[1]Figure!$H$8,0)</f>
        <v>9.8261662042475691E-5</v>
      </c>
      <c r="GI82" s="12">
        <f>IFERROR(DC82*[1]Figure!$F$8+DX82*[1]Figure!$G$8+ES82*[1]Figure!$H$8,0)</f>
        <v>0.43432217498837122</v>
      </c>
      <c r="GJ82" s="12">
        <f>IFERROR(DD82*[1]Figure!$F$8+DY82*[1]Figure!$G$8+ET82*[1]Figure!$H$8,0)</f>
        <v>2.2011533177135598E-2</v>
      </c>
      <c r="GK82" s="12">
        <f>IFERROR(DE82*[1]Figure!$F$8+DZ82*[1]Figure!$G$8+EU82*[1]Figure!$H$8,0)</f>
        <v>0.39099462097546783</v>
      </c>
      <c r="GL82" s="12">
        <f>IFERROR(DF82*[1]Figure!$F$8+EA82*[1]Figure!$G$8+EV82*[1]Figure!$H$8,0)</f>
        <v>1.4590615630252574E-2</v>
      </c>
      <c r="GM82" s="12">
        <f>IFERROR(DG82*[1]Figure!$F$8+EB82*[1]Figure!$G$8+EW82*[1]Figure!$H$8,0)</f>
        <v>3.1899278557526787E-3</v>
      </c>
      <c r="GN82" s="12">
        <f>IFERROR(DH82*[1]Figure!$F$8+EC82*[1]Figure!$G$8+EX82*[1]Figure!$H$8,0)</f>
        <v>2.712954478968559E-2</v>
      </c>
      <c r="GO82" s="12">
        <f>IFERROR(DI82*[1]Figure!$F$8+ED82*[1]Figure!$G$8+EY82*[1]Figure!$H$8,0)</f>
        <v>9.5358461417019546E-6</v>
      </c>
      <c r="GP82" s="12">
        <f>IFERROR(DJ82*[1]Figure!$F$8+EE82*[1]Figure!$G$8+EZ82*[1]Figure!$H$8,0)</f>
        <v>1.5120586119879852E-3</v>
      </c>
      <c r="GQ82" s="12">
        <f>IFERROR(DK82*[1]Figure!$F$8+EF82*[1]Figure!$G$8+FA82*[1]Figure!$H$8,0)</f>
        <v>8.8338295826277603E-4</v>
      </c>
      <c r="GR82" s="12">
        <f>IFERROR(DL82*[1]Figure!$F$8+EG82*[1]Figure!$G$8+FB82*[1]Figure!$H$8,0)</f>
        <v>9.6166375671147145E-4</v>
      </c>
      <c r="GS82" s="12">
        <f>IFERROR(DM82*[1]Figure!$F$8+EH82*[1]Figure!$G$8+FC82*[1]Figure!$H$8,0)</f>
        <v>1.0041620658158777E-7</v>
      </c>
      <c r="GT82" s="12">
        <f>IFERROR(DN82*[1]Figure!$F$8+EI82*[1]Figure!$G$8+FD82*[1]Figure!$H$8,0)</f>
        <v>1.1791935381777897E-3</v>
      </c>
      <c r="GU82" s="12">
        <f>IFERROR(DO82*[1]Figure!$F$8+EJ82*[1]Figure!$G$8+FE82*[1]Figure!$H$8,0)</f>
        <v>1.930484766291114</v>
      </c>
      <c r="GV82" s="12">
        <f>IFERROR(DP82*[1]Figure!$F$8+EK82*[1]Figure!$G$8+FF82*[1]Figure!$H$8,0)</f>
        <v>3.5179158940369755E-3</v>
      </c>
      <c r="GX82" s="12">
        <f>IFERROR(FH82*[1]Figure!$F$10+GC82*[1]Figure!$F$11,0)</f>
        <v>0.25302150683209723</v>
      </c>
      <c r="GY82" s="12">
        <f>IFERROR(FI82*[1]Figure!$F$10+GD82*[1]Figure!$F$11,0)</f>
        <v>6.0336847554891087</v>
      </c>
      <c r="GZ82" s="12">
        <f>IFERROR(FJ82*[1]Figure!$F$10+GE82*[1]Figure!$F$11,0)</f>
        <v>3.3065227339438771E-4</v>
      </c>
      <c r="HA82" s="12">
        <f>IFERROR(FK82*[1]Figure!$F$10+GF82*[1]Figure!$F$11,0)</f>
        <v>0.12302667607071244</v>
      </c>
      <c r="HB82" s="12">
        <f>IFERROR(FL82*[1]Figure!$F$10+GG82*[1]Figure!$F$11,0)</f>
        <v>1.2588032760260024E-2</v>
      </c>
      <c r="HC82" s="12">
        <f>IFERROR(FM82*[1]Figure!$F$10+GH82*[1]Figure!$F$11,0)</f>
        <v>5.9338548687116609E-5</v>
      </c>
      <c r="HD82" s="12">
        <f>IFERROR(FN82*[1]Figure!$F$10+GI82*[1]Figure!$F$11,0)</f>
        <v>0.26227978430999199</v>
      </c>
      <c r="HE82" s="12">
        <f>IFERROR(FO82*[1]Figure!$F$10+GJ82*[1]Figure!$F$11,0)</f>
        <v>1.3292391009475697E-2</v>
      </c>
      <c r="HF82" s="12">
        <f>IFERROR(FP82*[1]Figure!$F$10+GK82*[1]Figure!$F$11,0)</f>
        <v>0.23611501038038987</v>
      </c>
      <c r="HG82" s="12">
        <f>IFERROR(FQ82*[1]Figure!$F$10+GL82*[1]Figure!$F$11,0)</f>
        <v>8.8110249506719376E-3</v>
      </c>
      <c r="HH82" s="12">
        <f>IFERROR(FR82*[1]Figure!$F$10+GM82*[1]Figure!$F$11,0)</f>
        <v>1.9263432496709355E-3</v>
      </c>
      <c r="HI82" s="12">
        <f>IFERROR(FS82*[1]Figure!$F$10+GN82*[1]Figure!$F$11,0)</f>
        <v>1.6383071290471223E-2</v>
      </c>
      <c r="HJ82" s="12">
        <f>IFERROR(FT82*[1]Figure!$F$10+GO82*[1]Figure!$F$11,0)</f>
        <v>5.7585355141625514E-6</v>
      </c>
      <c r="HK82" s="12">
        <f>IFERROR(FU82*[1]Figure!$F$10+GP82*[1]Figure!$F$11,0)</f>
        <v>9.1310651275609595E-4</v>
      </c>
      <c r="HL82" s="12">
        <f>IFERROR(FV82*[1]Figure!$F$10+GQ82*[1]Figure!$F$11,0)</f>
        <v>5.3345996382175745E-4</v>
      </c>
      <c r="HM82" s="12">
        <f>IFERROR(FW82*[1]Figure!$F$10+GR82*[1]Figure!$F$11,0)</f>
        <v>5.8073240836891316E-4</v>
      </c>
      <c r="HN82" s="12">
        <f>IFERROR(FX82*[1]Figure!$F$10+GS82*[1]Figure!$F$11,0)</f>
        <v>6.0639641538338672E-8</v>
      </c>
      <c r="HO82" s="12">
        <f>IFERROR(FY82*[1]Figure!$F$10+GT82*[1]Figure!$F$11,0)</f>
        <v>7.120949485512403E-4</v>
      </c>
      <c r="HP82" s="12">
        <f>IFERROR(FZ82*[1]Figure!$F$10+GU82*[1]Figure!$F$11,0)</f>
        <v>1.1657869601756234</v>
      </c>
      <c r="HQ82" s="12">
        <f>IFERROR(GA82*[1]Figure!$F$10+GV82*[1]Figure!$F$11,0)</f>
        <v>2.1244096549604325E-3</v>
      </c>
    </row>
    <row r="83" spans="1:225" x14ac:dyDescent="0.2">
      <c r="A83" s="1"/>
      <c r="B83" s="4"/>
      <c r="C83" s="1" t="s">
        <v>104</v>
      </c>
      <c r="D83" s="1" t="s">
        <v>88</v>
      </c>
      <c r="E83" s="2">
        <v>0.12</v>
      </c>
      <c r="F83" s="7"/>
      <c r="G83" s="1">
        <f>'[1]LIB Maf LCI'!AQ$53*LCIA_TAU!$E83</f>
        <v>19.882565859752713</v>
      </c>
      <c r="H83" s="1">
        <f>'[1]LIB Maf LCI'!AR$53*LCIA_TAU!$E83</f>
        <v>19.023181663439832</v>
      </c>
      <c r="I83" s="1">
        <f>'[1]LIB Maf LCI'!AS$53*LCIA_TAU!$E83</f>
        <v>20.620023611864561</v>
      </c>
      <c r="J83" s="1">
        <f>'[1]LIB Maf LCI'!AT$53*LCIA_TAU!$E83</f>
        <v>37.254649665660629</v>
      </c>
      <c r="K83" s="1">
        <f>'[1]LIB Maf LCI'!AU$53*LCIA_TAU!$E83</f>
        <v>31.927087564891309</v>
      </c>
      <c r="L83" s="1">
        <f>'[1]LIB Maf LCI'!AV$53*LCIA_TAU!$E83</f>
        <v>34.614484598593258</v>
      </c>
      <c r="M83" s="1" t="s">
        <v>55</v>
      </c>
      <c r="N83" s="1" t="s">
        <v>106</v>
      </c>
      <c r="O83" s="1">
        <f>O179</f>
        <v>1</v>
      </c>
      <c r="P83" s="1" t="str">
        <f>P179</f>
        <v>kg</v>
      </c>
      <c r="Q83" s="1">
        <f>'[1]Unit factor_selected'!J52</f>
        <v>2.2534793088493301</v>
      </c>
      <c r="R83" s="1">
        <f>'[1]Unit factor_selected'!K52</f>
        <v>55.538663504529602</v>
      </c>
      <c r="S83" s="1">
        <f>'[1]Unit factor_selected'!L52</f>
        <v>2.839497103168E-3</v>
      </c>
      <c r="T83" s="1">
        <f>'[1]Unit factor_selected'!M52</f>
        <v>1.13528011562679</v>
      </c>
      <c r="U83" s="1">
        <f>'[1]Unit factor_selected'!N52</f>
        <v>0.114410916420134</v>
      </c>
      <c r="V83" s="1">
        <f>'[1]Unit factor_selected'!O52</f>
        <v>5.3956412687890395E-4</v>
      </c>
      <c r="W83" s="1">
        <f>'[1]Unit factor_selected'!P52</f>
        <v>2.3330100402735598</v>
      </c>
      <c r="X83" s="1">
        <f>'[1]Unit factor_selected'!Q52</f>
        <v>0.118099392905407</v>
      </c>
      <c r="Y83" s="1">
        <f>'[1]Unit factor_selected'!R52</f>
        <v>2.10512817031639</v>
      </c>
      <c r="Z83" s="1">
        <f>'[1]Unit factor_selected'!S52</f>
        <v>8.4546911222138796E-2</v>
      </c>
      <c r="AA83" s="1">
        <f>'[1]Unit factor_selected'!T52</f>
        <v>1.90239226564052E-2</v>
      </c>
      <c r="AB83" s="1">
        <f>'[1]Unit factor_selected'!U52</f>
        <v>0.14889732689527199</v>
      </c>
      <c r="AC83" s="1">
        <f>'[1]Unit factor_selected'!V52</f>
        <v>5.34269434038553E-5</v>
      </c>
      <c r="AD83" s="1">
        <f>'[1]Unit factor_selected'!W52</f>
        <v>8.4477683364890602E-3</v>
      </c>
      <c r="AE83" s="1">
        <f>'[1]Unit factor_selected'!X52</f>
        <v>4.4651399877172499E-3</v>
      </c>
      <c r="AF83" s="1">
        <f>'[1]Unit factor_selected'!Y52</f>
        <v>4.9074718248295996E-3</v>
      </c>
      <c r="AG83" s="1">
        <f>'[1]Unit factor_selected'!Z52</f>
        <v>5.5906291262730604E-7</v>
      </c>
      <c r="AH83" s="1">
        <f>'[1]Unit factor_selected'!AA52</f>
        <v>6.32897868540105E-3</v>
      </c>
      <c r="AI83" s="1">
        <f>'[1]Unit factor_selected'!AB52</f>
        <v>10.722100998607299</v>
      </c>
      <c r="AJ83" s="1">
        <f>'[1]Unit factor_selected'!AC52</f>
        <v>1.9430408729269402E-2</v>
      </c>
      <c r="AK83" s="1"/>
      <c r="AL83" s="1">
        <f>IFERROR($G83/1000*Q83,0)</f>
        <v>4.4804950771786825E-2</v>
      </c>
      <c r="AM83" s="1">
        <f>IFERROR($G83/1000*R83,0)</f>
        <v>1.1042511348914541</v>
      </c>
      <c r="AN83" s="1">
        <f>IFERROR($G83/1000*S83,0)</f>
        <v>5.64564881623148E-5</v>
      </c>
      <c r="AO83" s="1">
        <f>IFERROR($G83/1000*T83,0)</f>
        <v>2.2572281668217325E-2</v>
      </c>
      <c r="AP83" s="1">
        <f>IFERROR($G83/1000*U83,0)</f>
        <v>2.2747825807979769E-3</v>
      </c>
      <c r="AQ83" s="1">
        <f>IFERROR($G83/1000*V83,0)</f>
        <v>1.0727919288229775E-5</v>
      </c>
      <c r="AR83" s="1">
        <f>IFERROR($G83/1000*W83,0)</f>
        <v>4.6386225777203381E-2</v>
      </c>
      <c r="AS83" s="1">
        <f>IFERROR($G83/1000*X83,0)</f>
        <v>2.3481189574385665E-3</v>
      </c>
      <c r="AT83" s="1">
        <f>IFERROR($G83/1000*Y83,0)</f>
        <v>4.1855349489536349E-2</v>
      </c>
      <c r="AU83" s="1">
        <f>IFERROR($G83/1000*Z83,0)</f>
        <v>1.6810095306128401E-3</v>
      </c>
      <c r="AV83" s="1">
        <f>IFERROR($G83/1000*AA83,0)</f>
        <v>3.7824439512681811E-4</v>
      </c>
      <c r="AW83" s="1">
        <f>IFERROR($G83/1000*AB83,0)</f>
        <v>2.9604609083363743E-3</v>
      </c>
      <c r="AX83" s="1">
        <f>IFERROR($G83/1000*AC83,0)</f>
        <v>1.0622647209124337E-6</v>
      </c>
      <c r="AY83" s="1">
        <f>IFERROR($G83/1000*AD83,0)</f>
        <v>1.6796331031817735E-4</v>
      </c>
      <c r="AZ83" s="1">
        <f>IFERROR($G83/1000*AE83,0)</f>
        <v>8.8778439878803639E-5</v>
      </c>
      <c r="BA83" s="1">
        <f>IFERROR($G83/1000*AF83,0)</f>
        <v>9.7573131762055337E-5</v>
      </c>
      <c r="BB83" s="1">
        <f>IFERROR($G83/1000*AG83,0)</f>
        <v>1.1115605180057589E-8</v>
      </c>
      <c r="BC83" s="1">
        <f>IFERROR($G83/1000*AH83,0)</f>
        <v>1.2583633553745751E-4</v>
      </c>
      <c r="BD83" s="1">
        <f>IFERROR($G83/1000*AI83,0)</f>
        <v>0.21318287925972995</v>
      </c>
      <c r="BE83" s="1">
        <f>IFERROR($G83/1000*AJ83,0)</f>
        <v>3.8632638124161286E-4</v>
      </c>
      <c r="BF83" s="1"/>
      <c r="BG83" s="1">
        <f>IFERROR($H83/1000*Q83,0)</f>
        <v>4.2868346267043639E-2</v>
      </c>
      <c r="BH83" s="1">
        <f>IFERROR($H83/1000*R83,0)</f>
        <v>1.0565220851913224</v>
      </c>
      <c r="BI83" s="1">
        <f>IFERROR($H83/1000*S83,0)</f>
        <v>5.4016269226376015E-5</v>
      </c>
      <c r="BJ83" s="1">
        <f>IFERROR($H83/1000*T83,0)</f>
        <v>2.1596639878459403E-2</v>
      </c>
      <c r="BK83" s="1">
        <f>IFERROR($H83/1000*U83,0)</f>
        <v>2.1764596473408402E-3</v>
      </c>
      <c r="BL83" s="1">
        <f>IFERROR($H83/1000*V83,0)</f>
        <v>1.0264226404692688E-5</v>
      </c>
      <c r="BM83" s="1">
        <f>IFERROR($H83/1000*W83,0)</f>
        <v>4.4381273818753009E-2</v>
      </c>
      <c r="BN83" s="1">
        <f>IFERROR($H83/1000*X83,0)</f>
        <v>2.2466262055815143E-3</v>
      </c>
      <c r="BO83" s="1">
        <f>IFERROR($H83/1000*Y83,0)</f>
        <v>4.0046235608753394E-2</v>
      </c>
      <c r="BP83" s="1">
        <f>IFERROR($H83/1000*Z83,0)</f>
        <v>1.6083512512614661E-3</v>
      </c>
      <c r="BQ83" s="1">
        <f>IFERROR($H83/1000*AA83,0)</f>
        <v>3.6189553664402494E-4</v>
      </c>
      <c r="BR83" s="1">
        <f>IFERROR($H83/1000*AB83,0)</f>
        <v>2.8325008987293444E-3</v>
      </c>
      <c r="BS83" s="1">
        <f>IFERROR($H83/1000*AC83,0)</f>
        <v>1.0163504500938578E-6</v>
      </c>
      <c r="BT83" s="1">
        <f>IFERROR($H83/1000*AD83,0)</f>
        <v>1.6070343171568628E-4</v>
      </c>
      <c r="BU83" s="1">
        <f>IFERROR($H83/1000*AE83,0)</f>
        <v>8.494116913903474E-5</v>
      </c>
      <c r="BV83" s="1">
        <f>IFERROR($H83/1000*AF83,0)</f>
        <v>9.3355728031946052E-5</v>
      </c>
      <c r="BW83" s="1">
        <f>IFERROR($H83/1000*AG83,0)</f>
        <v>1.0635155348201032E-8</v>
      </c>
      <c r="BX83" s="1">
        <f>IFERROR($H83/1000*AH83,0)</f>
        <v>1.2039731127642278E-4</v>
      </c>
      <c r="BY83" s="1">
        <f>IFERROR($H83/1000*AI83,0)</f>
        <v>0.20396847511025629</v>
      </c>
      <c r="BZ83" s="1">
        <f>IFERROR($H83/1000*AJ83,0)</f>
        <v>3.6962819505177892E-4</v>
      </c>
      <c r="CA83" s="1"/>
      <c r="CB83" s="1">
        <f>IFERROR($I83/1000*Q83,0)</f>
        <v>4.6466796557321416E-2</v>
      </c>
      <c r="CC83" s="1">
        <f>IFERROR($I83/1000*R83,0)</f>
        <v>1.1452085528348008</v>
      </c>
      <c r="CD83" s="1">
        <f>IFERROR($I83/1000*S83,0)</f>
        <v>5.855049731314518E-5</v>
      </c>
      <c r="CE83" s="1">
        <f>IFERROR($I83/1000*T83,0)</f>
        <v>2.3409502790304737E-2</v>
      </c>
      <c r="CF83" s="1">
        <f>IFERROR($I83/1000*U83,0)</f>
        <v>2.3591557980382257E-3</v>
      </c>
      <c r="CG83" s="1">
        <f>IFERROR($I83/1000*V83,0)</f>
        <v>1.1125825036358084E-5</v>
      </c>
      <c r="CH83" s="1">
        <f>IFERROR($I83/1000*W83,0)</f>
        <v>4.8106722117157892E-2</v>
      </c>
      <c r="CI83" s="1">
        <f>IFERROR($I83/1000*X83,0)</f>
        <v>2.4352122702563624E-3</v>
      </c>
      <c r="CJ83" s="1">
        <f>IFERROR($I83/1000*Y83,0)</f>
        <v>4.3407792577925201E-2</v>
      </c>
      <c r="CK83" s="1">
        <f>IFERROR($I83/1000*Z83,0)</f>
        <v>1.7433593057107188E-3</v>
      </c>
      <c r="CL83" s="1">
        <f>IFERROR($I83/1000*AA83,0)</f>
        <v>3.9227373436536041E-4</v>
      </c>
      <c r="CM83" s="1">
        <f>IFERROR($I83/1000*AB83,0)</f>
        <v>3.0702663963240247E-3</v>
      </c>
      <c r="CN83" s="1">
        <f>IFERROR($I83/1000*AC83,0)</f>
        <v>1.1016648344972478E-6</v>
      </c>
      <c r="CO83" s="1">
        <f>IFERROR($I83/1000*AD83,0)</f>
        <v>1.7419318256596623E-4</v>
      </c>
      <c r="CP83" s="1">
        <f>IFERROR($I83/1000*AE83,0)</f>
        <v>9.2071291977010325E-5</v>
      </c>
      <c r="CQ83" s="1">
        <f>IFERROR($I83/1000*AF83,0)</f>
        <v>1.011921849025464E-4</v>
      </c>
      <c r="CR83" s="1">
        <f>IFERROR($I83/1000*AG83,0)</f>
        <v>1.1527890458892825E-8</v>
      </c>
      <c r="CS83" s="1">
        <f>IFERROR($I83/1000*AH83,0)</f>
        <v>1.3050368993195718E-4</v>
      </c>
      <c r="CT83" s="1">
        <f>IFERROR($I83/1000*AI83,0)</f>
        <v>0.22108997576007908</v>
      </c>
      <c r="CU83" s="1">
        <f>IFERROR($I83/1000*AJ83,0)</f>
        <v>4.0065548678571431E-4</v>
      </c>
      <c r="CW83" s="12">
        <f>IFERROR($J83/1000*Q83,0)</f>
        <v>8.3952582179996849E-2</v>
      </c>
      <c r="CX83" s="12">
        <f>IFERROR($J83/1000*R83,0)</f>
        <v>2.069073451760262</v>
      </c>
      <c r="CY83" s="12">
        <f>IFERROR($J83/1000*S83,0)</f>
        <v>1.0578446980518206E-4</v>
      </c>
      <c r="CZ83" s="12">
        <f>IFERROR($J83/1000*T83,0)</f>
        <v>4.2294462980066755E-2</v>
      </c>
      <c r="DA83" s="12">
        <f>IFERROR($J83/1000*U83,0)</f>
        <v>4.2623386091592717E-3</v>
      </c>
      <c r="DB83" s="12">
        <f>IFERROR($J83/1000*V83,0)</f>
        <v>2.0101272519031629E-5</v>
      </c>
      <c r="DC83" s="12">
        <f>IFERROR($J83/1000*W83,0)</f>
        <v>8.6915471716860274E-2</v>
      </c>
      <c r="DD83" s="12">
        <f>IFERROR($J83/1000*X83,0)</f>
        <v>4.3997515084181447E-3</v>
      </c>
      <c r="DE83" s="12">
        <f>IFERROR($J83/1000*Y83,0)</f>
        <v>7.842581248645028E-2</v>
      </c>
      <c r="DF83" s="12">
        <f>IFERROR($J83/1000*Z83,0)</f>
        <v>3.149765557894492E-3</v>
      </c>
      <c r="DG83" s="12">
        <f>IFERROR($J83/1000*AA83,0)</f>
        <v>7.0872957383099971E-4</v>
      </c>
      <c r="DH83" s="12">
        <f>IFERROR($J83/1000*AB83,0)</f>
        <v>5.5471177496367067E-3</v>
      </c>
      <c r="DI83" s="12">
        <f>IFERROR($J83/1000*AC83,0)</f>
        <v>1.9904020592177074E-6</v>
      </c>
      <c r="DJ83" s="12">
        <f>IFERROR($J83/1000*AD83,0)</f>
        <v>3.1471864983256061E-4</v>
      </c>
      <c r="DK83" s="12">
        <f>IFERROR($J83/1000*AE83,0)</f>
        <v>1.6634722595053835E-4</v>
      </c>
      <c r="DL83" s="12">
        <f>IFERROR($J83/1000*AF83,0)</f>
        <v>1.8282614357812701E-4</v>
      </c>
      <c r="DM83" s="12">
        <f>IFERROR($J83/1000*AG83,0)</f>
        <v>2.0827692950994126E-8</v>
      </c>
      <c r="DN83" s="12">
        <f>IFERROR($J83/1000*AH83,0)</f>
        <v>2.357838836660495E-4</v>
      </c>
      <c r="DO83" s="12">
        <f>IFERROR($J83/1000*AI83,0)</f>
        <v>0.39944811638294492</v>
      </c>
      <c r="DP83" s="12">
        <f>IFERROR($J83/1000*AJ83,0)</f>
        <v>7.2387307006952569E-4</v>
      </c>
      <c r="DR83" s="12">
        <f>IFERROR($K83/1000*Q83,0)</f>
        <v>7.1947031219303306E-2</v>
      </c>
      <c r="DS83" s="12">
        <f>IFERROR($K83/1000*R83,0)</f>
        <v>1.7731877729461498</v>
      </c>
      <c r="DT83" s="12">
        <f>IFERROR($K83/1000*S83,0)</f>
        <v>9.0656872653099949E-5</v>
      </c>
      <c r="DU83" s="12">
        <f>IFERROR($K83/1000*T83,0)</f>
        <v>3.6246187662296453E-2</v>
      </c>
      <c r="DV83" s="12">
        <f>IFERROR($K83/1000*U83,0)</f>
        <v>3.652807346925079E-3</v>
      </c>
      <c r="DW83" s="12">
        <f>IFERROR($K83/1000*V83,0)</f>
        <v>1.722671112573689E-5</v>
      </c>
      <c r="DX83" s="12">
        <f>IFERROR($K83/1000*W83,0)</f>
        <v>7.4486215845584541E-2</v>
      </c>
      <c r="DY83" s="12">
        <f>IFERROR($K83/1000*X83,0)</f>
        <v>3.7705696586514325E-3</v>
      </c>
      <c r="DZ83" s="12">
        <f>IFERROR($K83/1000*Y83,0)</f>
        <v>6.7210611429010803E-2</v>
      </c>
      <c r="EA83" s="12">
        <f>IFERROR($K83/1000*Z83,0)</f>
        <v>2.6993366379303167E-3</v>
      </c>
      <c r="EB83" s="12">
        <f>IFERROR($K83/1000*AA83,0)</f>
        <v>6.0737844447876846E-4</v>
      </c>
      <c r="EC83" s="12">
        <f>IFERROR($K83/1000*AB83,0)</f>
        <v>4.7538579939635948E-3</v>
      </c>
      <c r="ED83" s="12">
        <f>IFERROR($K83/1000*AC83,0)</f>
        <v>1.7057667003793803E-6</v>
      </c>
      <c r="EE83" s="12">
        <f>IFERROR($K83/1000*AD83,0)</f>
        <v>2.6971263940700241E-4</v>
      </c>
      <c r="EF83" s="12">
        <f>IFERROR($K83/1000*AE83,0)</f>
        <v>1.4255891537734634E-4</v>
      </c>
      <c r="EG83" s="12">
        <f>IFERROR($K83/1000*AF83,0)</f>
        <v>1.5668128267357157E-4</v>
      </c>
      <c r="EH83" s="12">
        <f>IFERROR($K83/1000*AG83,0)</f>
        <v>1.7849250565735178E-8</v>
      </c>
      <c r="EI83" s="12">
        <f>IFERROR($K83/1000*AH83,0)</f>
        <v>2.0206585668513E-4</v>
      </c>
      <c r="EJ83" s="12">
        <f>IFERROR($K83/1000*AI83,0)</f>
        <v>0.34232545746214377</v>
      </c>
      <c r="EK83" s="12">
        <f>IFERROR($K83/1000*AJ83,0)</f>
        <v>6.2035636092101266E-4</v>
      </c>
      <c r="EM83" s="12">
        <f>IFERROR($L83/1000*Q83,0)</f>
        <v>7.8003024829413722E-2</v>
      </c>
      <c r="EN83" s="12">
        <f>IFERROR($L83/1000*R83,0)</f>
        <v>1.9224422125039935</v>
      </c>
      <c r="EO83" s="12">
        <f>IFERROR($L83/1000*S83,0)</f>
        <v>9.8287728745358915E-5</v>
      </c>
      <c r="EP83" s="12">
        <f>IFERROR($L83/1000*T83,0)</f>
        <v>3.9297136077452693E-2</v>
      </c>
      <c r="EQ83" s="12">
        <f>IFERROR($L83/1000*U83,0)</f>
        <v>3.9602749043356686E-3</v>
      </c>
      <c r="ER83" s="12">
        <f>IFERROR($L83/1000*V83,0)</f>
        <v>1.8676734159803242E-5</v>
      </c>
      <c r="ES83" s="12">
        <f>IFERROR($L83/1000*W83,0)</f>
        <v>8.0755940107412577E-2</v>
      </c>
      <c r="ET83" s="12">
        <f>IFERROR($L83/1000*X83,0)</f>
        <v>4.0879496168274247E-3</v>
      </c>
      <c r="EU83" s="12">
        <f>IFERROR($L83/1000*Y83,0)</f>
        <v>7.2867926629481494E-2</v>
      </c>
      <c r="EV83" s="12">
        <f>IFERROR($L83/1000*Z83,0)</f>
        <v>2.926547756357355E-3</v>
      </c>
      <c r="EW83" s="12">
        <f>IFERROR($L83/1000*AA83,0)</f>
        <v>6.585032777949671E-4</v>
      </c>
      <c r="EX83" s="12">
        <f>IFERROR($L83/1000*AB83,0)</f>
        <v>5.1540042285880983E-3</v>
      </c>
      <c r="EY83" s="12">
        <f>IFERROR($L83/1000*AC83,0)</f>
        <v>1.849346109602663E-6</v>
      </c>
      <c r="EZ83" s="12">
        <f>IFERROR($L83/1000*AD83,0)</f>
        <v>2.924151469758844E-4</v>
      </c>
      <c r="FA83" s="12">
        <f>IFERROR($L83/1000*AE83,0)</f>
        <v>1.5455851933540165E-4</v>
      </c>
      <c r="FB83" s="12">
        <f>IFERROR($L83/1000*AF83,0)</f>
        <v>1.6986960789859454E-4</v>
      </c>
      <c r="FC83" s="12">
        <f>IFERROR($L83/1000*AG83,0)</f>
        <v>1.9351674578782575E-8</v>
      </c>
      <c r="FD83" s="12">
        <f>IFERROR($L83/1000*AH83,0)</f>
        <v>2.1907433523063964E-4</v>
      </c>
      <c r="FE83" s="12">
        <f>IFERROR($L83/1000*AI83,0)</f>
        <v>0.37113999988085378</v>
      </c>
      <c r="FF83" s="12">
        <f>IFERROR($L83/1000*AJ83,0)</f>
        <v>6.7257358370366774E-4</v>
      </c>
      <c r="FH83" s="12">
        <f>IFERROR(AL83*[1]Figure!$C$8+BG83*[1]Figure!$D$8+CB83*[1]Figure!$E$8,0)</f>
        <v>4.327022089392666E-2</v>
      </c>
      <c r="FI83" s="12">
        <f>IFERROR(AM83*[1]Figure!$C$8+BH83*[1]Figure!$D$8+CC83*[1]Figure!$E$8,0)</f>
        <v>1.066426582466188</v>
      </c>
      <c r="FJ83" s="12">
        <f>IFERROR(AN83*[1]Figure!$C$8+BI83*[1]Figure!$D$8+CD83*[1]Figure!$E$8,0)</f>
        <v>5.4522651439156895E-5</v>
      </c>
      <c r="FK83" s="12">
        <f>IFERROR(AO83*[1]Figure!$C$8+BJ83*[1]Figure!$D$8+CE83*[1]Figure!$E$8,0)</f>
        <v>2.1799100256543903E-2</v>
      </c>
      <c r="FL83" s="12">
        <f>IFERROR(AP83*[1]Figure!$C$8+BK83*[1]Figure!$D$8+CF83*[1]Figure!$E$8,0)</f>
        <v>2.1968631381415449E-3</v>
      </c>
      <c r="FM83" s="12">
        <f>IFERROR(AQ83*[1]Figure!$C$8+BL83*[1]Figure!$D$8+CG83*[1]Figure!$E$8,0)</f>
        <v>1.0360449667678688E-5</v>
      </c>
      <c r="FN83" s="12">
        <f>IFERROR(AR83*[1]Figure!$C$8+BM83*[1]Figure!$D$8+CH83*[1]Figure!$E$8,0)</f>
        <v>4.479733157254176E-2</v>
      </c>
      <c r="FO83" s="12">
        <f>IFERROR(AS83*[1]Figure!$C$8+BN83*[1]Figure!$D$8+CI83*[1]Figure!$E$8,0)</f>
        <v>2.2676874814816718E-3</v>
      </c>
      <c r="FP83" s="12">
        <f>IFERROR(AT83*[1]Figure!$C$8+BO83*[1]Figure!$D$8+CJ83*[1]Figure!$E$8,0)</f>
        <v>4.0421654009385986E-2</v>
      </c>
      <c r="FQ83" s="12">
        <f>IFERROR(AU83*[1]Figure!$C$8+BP83*[1]Figure!$D$8+CK83*[1]Figure!$E$8,0)</f>
        <v>1.6234289394692438E-3</v>
      </c>
      <c r="FR83" s="12">
        <f>IFERROR(AV83*[1]Figure!$C$8+BQ83*[1]Figure!$D$8+CL83*[1]Figure!$E$8,0)</f>
        <v>3.652881712199768E-4</v>
      </c>
      <c r="FS83" s="12">
        <f>IFERROR(AW83*[1]Figure!$C$8+BR83*[1]Figure!$D$8+CM83*[1]Figure!$E$8,0)</f>
        <v>2.8590545295769567E-3</v>
      </c>
      <c r="FT83" s="12">
        <f>IFERROR(AX83*[1]Figure!$C$8+BS83*[1]Figure!$D$8+CN83*[1]Figure!$E$8,0)</f>
        <v>1.025878353395037E-6</v>
      </c>
      <c r="FU83" s="12">
        <f>IFERROR(AY83*[1]Figure!$C$8+BT83*[1]Figure!$D$8+CO83*[1]Figure!$E$8,0)</f>
        <v>1.6220996596026042E-4</v>
      </c>
      <c r="FV83" s="12">
        <f>IFERROR(AZ83*[1]Figure!$C$8+BU83*[1]Figure!$D$8+CP83*[1]Figure!$E$8,0)</f>
        <v>8.5737460660105164E-5</v>
      </c>
      <c r="FW83" s="12">
        <f>IFERROR(BA83*[1]Figure!$C$8+BV83*[1]Figure!$D$8+CQ83*[1]Figure!$E$8,0)</f>
        <v>9.4230902878592146E-5</v>
      </c>
      <c r="FX83" s="12">
        <f>IFERROR(BB83*[1]Figure!$C$8+BW83*[1]Figure!$D$8+CR83*[1]Figure!$E$8,0)</f>
        <v>1.0734855930555594E-8</v>
      </c>
      <c r="FY83" s="12">
        <f>IFERROR(BC83*[1]Figure!$C$8+BX83*[1]Figure!$D$8+CS83*[1]Figure!$E$8,0)</f>
        <v>1.2152599079780026E-4</v>
      </c>
      <c r="FZ83" s="12">
        <f>IFERROR(BD83*[1]Figure!$C$8+BY83*[1]Figure!$D$8+CT83*[1]Figure!$E$8,0)</f>
        <v>0.20588060286811782</v>
      </c>
      <c r="GA83" s="12">
        <f>IFERROR(BE83*[1]Figure!$C$8+BZ83*[1]Figure!$D$8+CU83*[1]Figure!$E$8,0)</f>
        <v>3.7309332039266657E-4</v>
      </c>
      <c r="GC83" s="12">
        <f>IFERROR(CW83*[1]Figure!$F$8+DR83*[1]Figure!$G$8+EM83*[1]Figure!$H$8,0)</f>
        <v>7.4707677586582338E-2</v>
      </c>
      <c r="GD83" s="12">
        <f>IFERROR(CX83*[1]Figure!$F$8+DS83*[1]Figure!$G$8+EN83*[1]Figure!$H$8,0)</f>
        <v>1.8412259435409364</v>
      </c>
      <c r="GE83" s="12">
        <f>IFERROR(CY83*[1]Figure!$F$8+DT83*[1]Figure!$G$8+EO83*[1]Figure!$H$8,0)</f>
        <v>9.4135425720783867E-5</v>
      </c>
      <c r="GF83" s="12">
        <f>IFERROR(CZ83*[1]Figure!$F$8+DU83*[1]Figure!$G$8+EP83*[1]Figure!$H$8,0)</f>
        <v>3.7636973419565983E-2</v>
      </c>
      <c r="GG83" s="12">
        <f>IFERROR(DA83*[1]Figure!$F$8+DV83*[1]Figure!$G$8+EQ83*[1]Figure!$H$8,0)</f>
        <v>3.7929675336869383E-3</v>
      </c>
      <c r="GH83" s="12">
        <f>IFERROR(DB83*[1]Figure!$F$8+DW83*[1]Figure!$G$8+ER83*[1]Figure!$H$8,0)</f>
        <v>1.7887709316815435E-5</v>
      </c>
      <c r="GI83" s="12">
        <f>IFERROR(DC83*[1]Figure!$F$8+DX83*[1]Figure!$G$8+ES83*[1]Figure!$H$8,0)</f>
        <v>7.7344292095592543E-2</v>
      </c>
      <c r="GJ83" s="12">
        <f>IFERROR(DD83*[1]Figure!$F$8+DY83*[1]Figure!$G$8+ET83*[1]Figure!$H$8,0)</f>
        <v>3.9152484487880281E-3</v>
      </c>
      <c r="GK83" s="12">
        <f>IFERROR(DE83*[1]Figure!$F$8+DZ83*[1]Figure!$G$8+EU83*[1]Figure!$H$8,0)</f>
        <v>6.9789518816009699E-2</v>
      </c>
      <c r="GL83" s="12">
        <f>IFERROR(DF83*[1]Figure!$F$8+EA83*[1]Figure!$G$8+EV83*[1]Figure!$H$8,0)</f>
        <v>2.8029116396680702E-3</v>
      </c>
      <c r="GM83" s="12">
        <f>IFERROR(DG83*[1]Figure!$F$8+EB83*[1]Figure!$G$8+EW83*[1]Figure!$H$8,0)</f>
        <v>6.3068388276993218E-4</v>
      </c>
      <c r="GN83" s="12">
        <f>IFERROR(DH83*[1]Figure!$F$8+EC83*[1]Figure!$G$8+EX83*[1]Figure!$H$8,0)</f>
        <v>4.9362660875177725E-3</v>
      </c>
      <c r="GO83" s="12">
        <f>IFERROR(DI83*[1]Figure!$F$8+ED83*[1]Figure!$G$8+EY83*[1]Figure!$H$8,0)</f>
        <v>1.7712178880798737E-6</v>
      </c>
      <c r="GP83" s="12">
        <f>IFERROR(DJ83*[1]Figure!$F$8+EE83*[1]Figure!$G$8+EZ83*[1]Figure!$H$8,0)</f>
        <v>2.8006165875595383E-4</v>
      </c>
      <c r="GQ83" s="12">
        <f>IFERROR(DK83*[1]Figure!$F$8+EF83*[1]Figure!$G$8+FA83*[1]Figure!$H$8,0)</f>
        <v>1.4802897779952063E-4</v>
      </c>
      <c r="GR83" s="12">
        <f>IFERROR(DL83*[1]Figure!$F$8+EG83*[1]Figure!$G$8+FB83*[1]Figure!$H$8,0)</f>
        <v>1.626932279408471E-4</v>
      </c>
      <c r="GS83" s="12">
        <f>IFERROR(DM83*[1]Figure!$F$8+EH83*[1]Figure!$G$8+FC83*[1]Figure!$H$8,0)</f>
        <v>1.8534135930674737E-8</v>
      </c>
      <c r="GT83" s="12">
        <f>IFERROR(DN83*[1]Figure!$F$8+EI83*[1]Figure!$G$8+FD83*[1]Figure!$H$8,0)</f>
        <v>2.0981923251947945E-4</v>
      </c>
      <c r="GU83" s="12">
        <f>IFERROR(DO83*[1]Figure!$F$8+EJ83*[1]Figure!$G$8+FE83*[1]Figure!$H$8,0)</f>
        <v>0.35546066977812391</v>
      </c>
      <c r="GV83" s="12">
        <f>IFERROR(DP83*[1]Figure!$F$8+EK83*[1]Figure!$G$8+FF83*[1]Figure!$H$8,0)</f>
        <v>6.4415976886115231E-4</v>
      </c>
      <c r="GX83" s="12">
        <f>IFERROR(FH83*[1]Figure!$F$10+GC83*[1]Figure!$F$11,0)</f>
        <v>4.5114697549656232E-2</v>
      </c>
      <c r="GY83" s="12">
        <f>IFERROR(FI83*[1]Figure!$F$10+GD83*[1]Figure!$F$11,0)</f>
        <v>1.1118850732196854</v>
      </c>
      <c r="GZ83" s="12">
        <f>IFERROR(FJ83*[1]Figure!$F$10+GE83*[1]Figure!$F$11,0)</f>
        <v>5.684678465850268E-5</v>
      </c>
      <c r="HA83" s="12">
        <f>IFERROR(FK83*[1]Figure!$F$10+GF83*[1]Figure!$F$11,0)</f>
        <v>2.2728328966461285E-2</v>
      </c>
      <c r="HB83" s="12">
        <f>IFERROR(FL83*[1]Figure!$F$10+GG83*[1]Figure!$F$11,0)</f>
        <v>2.2905086682641707E-3</v>
      </c>
      <c r="HC83" s="12">
        <f>IFERROR(FM83*[1]Figure!$F$10+GH83*[1]Figure!$F$11,0)</f>
        <v>1.0802083825307331E-5</v>
      </c>
      <c r="HD83" s="12">
        <f>IFERROR(FN83*[1]Figure!$F$10+GI83*[1]Figure!$F$11,0)</f>
        <v>4.6706904267515642E-2</v>
      </c>
      <c r="HE83" s="12">
        <f>IFERROR(FO83*[1]Figure!$F$10+GJ83*[1]Figure!$F$11,0)</f>
        <v>2.3643520358951255E-3</v>
      </c>
      <c r="HF83" s="12">
        <f>IFERROR(FP83*[1]Figure!$F$10+GK83*[1]Figure!$F$11,0)</f>
        <v>4.2144705005336749E-2</v>
      </c>
      <c r="HG83" s="12">
        <f>IFERROR(FQ83*[1]Figure!$F$10+GL83*[1]Figure!$F$11,0)</f>
        <v>1.6926307304290658E-3</v>
      </c>
      <c r="HH83" s="12">
        <f>IFERROR(FR83*[1]Figure!$F$10+GM83*[1]Figure!$F$11,0)</f>
        <v>3.8085928434373632E-4</v>
      </c>
      <c r="HI83" s="12">
        <f>IFERROR(FS83*[1]Figure!$F$10+GN83*[1]Figure!$F$11,0)</f>
        <v>2.980927245461399E-3</v>
      </c>
      <c r="HJ83" s="12">
        <f>IFERROR(FT83*[1]Figure!$F$10+GO83*[1]Figure!$F$11,0)</f>
        <v>1.0696083976463486E-6</v>
      </c>
      <c r="HK83" s="12">
        <f>IFERROR(FU83*[1]Figure!$F$10+GP83*[1]Figure!$F$11,0)</f>
        <v>1.691244787443258E-4</v>
      </c>
      <c r="HL83" s="12">
        <f>IFERROR(FV83*[1]Figure!$F$10+GQ83*[1]Figure!$F$11,0)</f>
        <v>8.9392185351637603E-5</v>
      </c>
      <c r="HM83" s="12">
        <f>IFERROR(FW83*[1]Figure!$F$10+GR83*[1]Figure!$F$11,0)</f>
        <v>9.8247676932830438E-5</v>
      </c>
      <c r="HN83" s="12">
        <f>IFERROR(FX83*[1]Figure!$F$10+GS83*[1]Figure!$F$11,0)</f>
        <v>1.1192449877558279E-8</v>
      </c>
      <c r="HO83" s="12">
        <f>IFERROR(FY83*[1]Figure!$F$10+GT83*[1]Figure!$F$11,0)</f>
        <v>1.2670627064061501E-4</v>
      </c>
      <c r="HP83" s="12">
        <f>IFERROR(FZ83*[1]Figure!$F$10+GU83*[1]Figure!$F$11,0)</f>
        <v>0.21465666081311144</v>
      </c>
      <c r="HQ83" s="12">
        <f>IFERROR(GA83*[1]Figure!$F$10+GV83*[1]Figure!$F$11,0)</f>
        <v>3.8899714305998967E-4</v>
      </c>
    </row>
    <row r="84" spans="1:225" x14ac:dyDescent="0.2">
      <c r="A84" s="1"/>
      <c r="B84" s="4"/>
      <c r="C84" s="1" t="s">
        <v>104</v>
      </c>
      <c r="D84" s="1" t="s">
        <v>89</v>
      </c>
      <c r="E84" s="2">
        <v>0.04</v>
      </c>
      <c r="F84" s="7"/>
      <c r="G84" s="1">
        <f>'[1]LIB Maf LCI'!AQ$53*LCIA_TAU!$E84</f>
        <v>6.6275219532509055</v>
      </c>
      <c r="H84" s="1">
        <f>'[1]LIB Maf LCI'!AR$53*LCIA_TAU!$E84</f>
        <v>6.3410605544799443</v>
      </c>
      <c r="I84" s="1">
        <f>'[1]LIB Maf LCI'!AS$53*LCIA_TAU!$E84</f>
        <v>6.8733412039548538</v>
      </c>
      <c r="J84" s="1">
        <f>'[1]LIB Maf LCI'!AT$53*LCIA_TAU!$E84</f>
        <v>12.41821655522021</v>
      </c>
      <c r="K84" s="1">
        <f>'[1]LIB Maf LCI'!AU$53*LCIA_TAU!$E84</f>
        <v>10.642362521630437</v>
      </c>
      <c r="L84" s="1">
        <f>'[1]LIB Maf LCI'!AV$53*LCIA_TAU!$E84</f>
        <v>11.53816153286442</v>
      </c>
      <c r="M84" s="1" t="s">
        <v>55</v>
      </c>
      <c r="N84" s="1" t="s">
        <v>107</v>
      </c>
      <c r="O84" s="1">
        <v>1</v>
      </c>
      <c r="P84" s="1" t="s">
        <v>56</v>
      </c>
      <c r="Q84" s="1">
        <f>'[1]Unit factor_selected'!J53</f>
        <v>2.2580298955922</v>
      </c>
      <c r="R84" s="1">
        <f>'[1]Unit factor_selected'!K53</f>
        <v>56.857695116490603</v>
      </c>
      <c r="S84" s="1">
        <f>'[1]Unit factor_selected'!L53</f>
        <v>2.83454710670057E-3</v>
      </c>
      <c r="T84" s="1">
        <f>'[1]Unit factor_selected'!M53</f>
        <v>1.1398791454119599</v>
      </c>
      <c r="U84" s="1">
        <f>'[1]Unit factor_selected'!N53</f>
        <v>0.117289125068478</v>
      </c>
      <c r="V84" s="1">
        <f>'[1]Unit factor_selected'!O53</f>
        <v>6.45522965202388E-4</v>
      </c>
      <c r="W84" s="1">
        <f>'[1]Unit factor_selected'!P53</f>
        <v>2.3353406455964798</v>
      </c>
      <c r="X84" s="1">
        <f>'[1]Unit factor_selected'!Q53</f>
        <v>0.123919708676864</v>
      </c>
      <c r="Y84" s="1">
        <f>'[1]Unit factor_selected'!R53</f>
        <v>2.24466811688999</v>
      </c>
      <c r="Z84" s="1">
        <f>'[1]Unit factor_selected'!S53</f>
        <v>0.15255449842659499</v>
      </c>
      <c r="AA84" s="1">
        <f>'[1]Unit factor_selected'!T53</f>
        <v>1.8248141375569099E-2</v>
      </c>
      <c r="AB84" s="1">
        <f>'[1]Unit factor_selected'!U53</f>
        <v>0.15291522487077999</v>
      </c>
      <c r="AC84" s="1">
        <f>'[1]Unit factor_selected'!V53</f>
        <v>6.09857150256193E-5</v>
      </c>
      <c r="AD84" s="1">
        <f>'[1]Unit factor_selected'!W53</f>
        <v>8.4737625020864394E-3</v>
      </c>
      <c r="AE84" s="1">
        <f>'[1]Unit factor_selected'!X53</f>
        <v>4.5532006816697097E-3</v>
      </c>
      <c r="AF84" s="1">
        <f>'[1]Unit factor_selected'!Y53</f>
        <v>4.9938669320519699E-3</v>
      </c>
      <c r="AG84" s="1">
        <f>'[1]Unit factor_selected'!Z53</f>
        <v>5.7062139218167097E-7</v>
      </c>
      <c r="AH84" s="1">
        <f>'[1]Unit factor_selected'!AA53</f>
        <v>5.95757611656957E-3</v>
      </c>
      <c r="AI84" s="1">
        <f>'[1]Unit factor_selected'!AB53</f>
        <v>10.757888702712499</v>
      </c>
      <c r="AJ84" s="1">
        <f>'[1]Unit factor_selected'!AC53</f>
        <v>2.0907827731134799E-2</v>
      </c>
      <c r="AK84" s="1"/>
      <c r="AL84" s="1">
        <f>IFERROR($G84/1000*Q84,0)</f>
        <v>1.4965142704134154E-2</v>
      </c>
      <c r="AM84" s="1">
        <f>IFERROR($G84/1000*R84,0)</f>
        <v>0.37682562259578828</v>
      </c>
      <c r="AN84" s="1">
        <f>IFERROR($G84/1000*S84,0)</f>
        <v>1.8786023177181863E-5</v>
      </c>
      <c r="AO84" s="1">
        <f>IFERROR($G84/1000*T84,0)</f>
        <v>7.5545740602706449E-3</v>
      </c>
      <c r="AP84" s="1">
        <f>IFERROR($G84/1000*U84,0)</f>
        <v>7.7733625126892895E-4</v>
      </c>
      <c r="AQ84" s="1">
        <f>IFERROR($G84/1000*V84,0)</f>
        <v>4.2782176232064465E-6</v>
      </c>
      <c r="AR84" s="1">
        <f>IFERROR($G84/1000*W84,0)</f>
        <v>1.5477521397009811E-2</v>
      </c>
      <c r="AS84" s="1">
        <f>IFERROR($G84/1000*X84,0)</f>
        <v>8.2128058969637287E-4</v>
      </c>
      <c r="AT84" s="1">
        <f>IFERROR($G84/1000*Y84,0)</f>
        <v>1.4876587222450778E-2</v>
      </c>
      <c r="AU84" s="1">
        <f>IFERROR($G84/1000*Z84,0)</f>
        <v>1.0110582873894391E-3</v>
      </c>
      <c r="AV84" s="1">
        <f>IFERROR($G84/1000*AA84,0)</f>
        <v>1.2093995757261037E-4</v>
      </c>
      <c r="AW84" s="1">
        <f>IFERROR($G84/1000*AB84,0)</f>
        <v>1.0134490098173932E-3</v>
      </c>
      <c r="AX84" s="1">
        <f>IFERROR($G84/1000*AC84,0)</f>
        <v>4.0418416516699549E-7</v>
      </c>
      <c r="AY84" s="1">
        <f>IFERROR($G84/1000*AD84,0)</f>
        <v>5.6160047009212194E-5</v>
      </c>
      <c r="AZ84" s="1">
        <f>IFERROR($G84/1000*AE84,0)</f>
        <v>3.0176437475322987E-5</v>
      </c>
      <c r="BA84" s="1">
        <f>IFERROR($G84/1000*AF84,0)</f>
        <v>3.3096962723788177E-5</v>
      </c>
      <c r="BB84" s="1">
        <f>IFERROR($G84/1000*AG84,0)</f>
        <v>3.7818058036786191E-9</v>
      </c>
      <c r="BC84" s="1">
        <f>IFERROR($G84/1000*AH84,0)</f>
        <v>3.9483966500728098E-5</v>
      </c>
      <c r="BD84" s="1">
        <f>IFERROR($G84/1000*AI84,0)</f>
        <v>7.129814354785699E-2</v>
      </c>
      <c r="BE84" s="1">
        <f>IFERROR($G84/1000*AJ84,0)</f>
        <v>1.3856708728288394E-4</v>
      </c>
      <c r="BF84" s="1"/>
      <c r="BG84" s="1">
        <f>IFERROR($H84/1000*Q84,0)</f>
        <v>1.4318304301776167E-2</v>
      </c>
      <c r="BH84" s="1">
        <f>IFERROR($H84/1000*R84,0)</f>
        <v>0.36053808772182555</v>
      </c>
      <c r="BI84" s="1">
        <f>IFERROR($H84/1000*S84,0)</f>
        <v>1.797403484811424E-5</v>
      </c>
      <c r="BJ84" s="1">
        <f>IFERROR($H84/1000*T84,0)</f>
        <v>7.2280426858460879E-3</v>
      </c>
      <c r="BK84" s="1">
        <f>IFERROR($H84/1000*U84,0)</f>
        <v>7.4373744444119062E-4</v>
      </c>
      <c r="BL84" s="1">
        <f>IFERROR($H84/1000*V84,0)</f>
        <v>4.0933002116557927E-6</v>
      </c>
      <c r="BM84" s="1">
        <f>IFERROR($H84/1000*W84,0)</f>
        <v>1.4808536449065567E-2</v>
      </c>
      <c r="BN84" s="1">
        <f>IFERROR($H84/1000*X84,0)</f>
        <v>7.8578237661350845E-4</v>
      </c>
      <c r="BO84" s="1">
        <f>IFERROR($H84/1000*Y84,0)</f>
        <v>1.4233576453909894E-2</v>
      </c>
      <c r="BP84" s="1">
        <f>IFERROR($H84/1000*Z84,0)</f>
        <v>9.6735731238135425E-4</v>
      </c>
      <c r="BQ84" s="1">
        <f>IFERROR($H84/1000*AA84,0)</f>
        <v>1.1571256946919461E-4</v>
      </c>
      <c r="BR84" s="1">
        <f>IFERROR($H84/1000*AB84,0)</f>
        <v>9.6964470060753355E-4</v>
      </c>
      <c r="BS84" s="1">
        <f>IFERROR($H84/1000*AC84,0)</f>
        <v>3.8671411193570939E-7</v>
      </c>
      <c r="BT84" s="1">
        <f>IFERROR($H84/1000*AD84,0)</f>
        <v>5.3732641150011602E-5</v>
      </c>
      <c r="BU84" s="1">
        <f>IFERROR($H84/1000*AE84,0)</f>
        <v>2.8872121239166991E-5</v>
      </c>
      <c r="BV84" s="1">
        <f>IFERROR($H84/1000*AF84,0)</f>
        <v>3.1666412617156525E-5</v>
      </c>
      <c r="BW84" s="1">
        <f>IFERROR($H84/1000*AG84,0)</f>
        <v>3.6183448015056242E-9</v>
      </c>
      <c r="BX84" s="1">
        <f>IFERROR($H84/1000*AH84,0)</f>
        <v>3.7777350913091114E-5</v>
      </c>
      <c r="BY84" s="1">
        <f>IFERROR($H84/1000*AI84,0)</f>
        <v>6.8216423702255655E-2</v>
      </c>
      <c r="BZ84" s="1">
        <f>IFERROR($H84/1000*AJ84,0)</f>
        <v>1.3257780170576079E-4</v>
      </c>
      <c r="CA84" s="1"/>
      <c r="CB84" s="1">
        <f>IFERROR($I84/1000*Q84,0)</f>
        <v>1.5520209921135744E-2</v>
      </c>
      <c r="CC84" s="1">
        <f>IFERROR($I84/1000*R84,0)</f>
        <v>0.39080233860607755</v>
      </c>
      <c r="CD84" s="1">
        <f>IFERROR($I84/1000*S84,0)</f>
        <v>1.9482809423036044E-5</v>
      </c>
      <c r="CE84" s="1">
        <f>IFERROR($I84/1000*T84,0)</f>
        <v>7.8347782976888707E-3</v>
      </c>
      <c r="CF84" s="1">
        <f>IFERROR($I84/1000*U84,0)</f>
        <v>8.0616817610898396E-4</v>
      </c>
      <c r="CG84" s="1">
        <f>IFERROR($I84/1000*V84,0)</f>
        <v>4.4368995948246889E-6</v>
      </c>
      <c r="CH84" s="1">
        <f>IFERROR($I84/1000*W84,0)</f>
        <v>1.6051593084648815E-2</v>
      </c>
      <c r="CI84" s="1">
        <f>IFERROR($I84/1000*X84,0)</f>
        <v>8.5174243963077108E-4</v>
      </c>
      <c r="CJ84" s="1">
        <f>IFERROR($I84/1000*Y84,0)</f>
        <v>1.5428369857023718E-2</v>
      </c>
      <c r="CK84" s="1">
        <f>IFERROR($I84/1000*Z84,0)</f>
        <v>1.0485591198841813E-3</v>
      </c>
      <c r="CL84" s="1">
        <f>IFERROR($I84/1000*AA84,0)</f>
        <v>1.2542570201229248E-4</v>
      </c>
      <c r="CM84" s="1">
        <f>IFERROR($I84/1000*AB84,0)</f>
        <v>1.0510385158163541E-3</v>
      </c>
      <c r="CN84" s="1">
        <f>IFERROR($I84/1000*AC84,0)</f>
        <v>4.1917562793823779E-7</v>
      </c>
      <c r="CO84" s="1">
        <f>IFERROR($I84/1000*AD84,0)</f>
        <v>5.8243060958118298E-5</v>
      </c>
      <c r="CP84" s="1">
        <f>IFERROR($I84/1000*AE84,0)</f>
        <v>3.1295701855195745E-5</v>
      </c>
      <c r="CQ84" s="1">
        <f>IFERROR($I84/1000*AF84,0)</f>
        <v>3.4324551351140421E-5</v>
      </c>
      <c r="CR84" s="1">
        <f>IFERROR($I84/1000*AG84,0)</f>
        <v>3.9220755267403607E-9</v>
      </c>
      <c r="CS84" s="1">
        <f>IFERROR($I84/1000*AH84,0)</f>
        <v>4.094845339771497E-5</v>
      </c>
      <c r="CT84" s="1">
        <f>IFERROR($I84/1000*AI84,0)</f>
        <v>7.3942639687914244E-2</v>
      </c>
      <c r="CU84" s="1">
        <f>IFERROR($I84/1000*AJ84,0)</f>
        <v>1.4370663382959873E-4</v>
      </c>
      <c r="CW84" s="12">
        <f>IFERROR($J84/1000*Q84,0)</f>
        <v>2.8040704231625222E-2</v>
      </c>
      <c r="CX84" s="12">
        <f>IFERROR($J84/1000*R84,0)</f>
        <v>0.706071170787267</v>
      </c>
      <c r="CY84" s="12">
        <f>IFERROR($J84/1000*S84,0)</f>
        <v>3.5200019806980568E-5</v>
      </c>
      <c r="CZ84" s="12">
        <f>IFERROR($J84/1000*T84,0)</f>
        <v>1.4155266074505067E-2</v>
      </c>
      <c r="DA84" s="12">
        <f>IFERROR($J84/1000*U84,0)</f>
        <v>1.4565217546726674E-3</v>
      </c>
      <c r="DB84" s="12">
        <f>IFERROR($J84/1000*V84,0)</f>
        <v>8.0162439732511349E-6</v>
      </c>
      <c r="DC84" s="12">
        <f>IFERROR($J84/1000*W84,0)</f>
        <v>2.9000765867224863E-2</v>
      </c>
      <c r="DD84" s="12">
        <f>IFERROR($J84/1000*X84,0)</f>
        <v>1.5388617778090983E-3</v>
      </c>
      <c r="DE84" s="12">
        <f>IFERROR($J84/1000*Y84,0)</f>
        <v>2.787477477013825E-2</v>
      </c>
      <c r="DF84" s="12">
        <f>IFERROR($J84/1000*Z84,0)</f>
        <v>1.8944547979344575E-3</v>
      </c>
      <c r="DG84" s="12">
        <f>IFERROR($J84/1000*AA84,0)</f>
        <v>2.2660937133209109E-4</v>
      </c>
      <c r="DH84" s="12">
        <f>IFERROR($J84/1000*AB84,0)</f>
        <v>1.8989343770355414E-3</v>
      </c>
      <c r="DI84" s="12">
        <f>IFERROR($J84/1000*AC84,0)</f>
        <v>7.5733381596308757E-7</v>
      </c>
      <c r="DJ84" s="12">
        <f>IFERROR($J84/1000*AD84,0)</f>
        <v>1.0522901778841406E-4</v>
      </c>
      <c r="DK84" s="12">
        <f>IFERROR($J84/1000*AE84,0)</f>
        <v>5.6542632084350736E-5</v>
      </c>
      <c r="DL84" s="12">
        <f>IFERROR($J84/1000*AF84,0)</f>
        <v>6.2014921010174532E-5</v>
      </c>
      <c r="DM84" s="12">
        <f>IFERROR($J84/1000*AG84,0)</f>
        <v>7.0861000191532308E-9</v>
      </c>
      <c r="DN84" s="12">
        <f>IFERROR($J84/1000*AH84,0)</f>
        <v>7.3982470359768764E-5</v>
      </c>
      <c r="DO84" s="12">
        <f>IFERROR($J84/1000*AI84,0)</f>
        <v>0.13359379158724083</v>
      </c>
      <c r="DP84" s="12">
        <f>IFERROR($J84/1000*AJ84,0)</f>
        <v>2.5963793246447039E-4</v>
      </c>
      <c r="DR84" s="12">
        <f>IFERROR($K84/1000*Q84,0)</f>
        <v>2.4030772733571518E-2</v>
      </c>
      <c r="DS84" s="12">
        <f>IFERROR($K84/1000*R84,0)</f>
        <v>0.60510020357402949</v>
      </c>
      <c r="DT84" s="12">
        <f>IFERROR($K84/1000*S84,0)</f>
        <v>3.0166277894146139E-5</v>
      </c>
      <c r="DU84" s="12">
        <f>IFERROR($K84/1000*T84,0)</f>
        <v>1.2131007096320373E-2</v>
      </c>
      <c r="DV84" s="12">
        <f>IFERROR($K84/1000*U84,0)</f>
        <v>1.2482333888235951E-3</v>
      </c>
      <c r="DW84" s="12">
        <f>IFERROR($K84/1000*V84,0)</f>
        <v>6.8698894117216432E-6</v>
      </c>
      <c r="DX84" s="12">
        <f>IFERROR($K84/1000*W84,0)</f>
        <v>2.4853541761936205E-2</v>
      </c>
      <c r="DY84" s="12">
        <f>IFERROR($K84/1000*X84,0)</f>
        <v>1.3187984633140195E-3</v>
      </c>
      <c r="DZ84" s="12">
        <f>IFERROR($K84/1000*Y84,0)</f>
        <v>2.3888571840688801E-2</v>
      </c>
      <c r="EA84" s="12">
        <f>IFERROR($K84/1000*Z84,0)</f>
        <v>1.6235402765613241E-3</v>
      </c>
      <c r="EB84" s="12">
        <f>IFERROR($K84/1000*AA84,0)</f>
        <v>1.9420333586477026E-4</v>
      </c>
      <c r="EC84" s="12">
        <f>IFERROR($K84/1000*AB84,0)</f>
        <v>1.6273792581514796E-3</v>
      </c>
      <c r="ED84" s="12">
        <f>IFERROR($K84/1000*AC84,0)</f>
        <v>6.490320879434851E-7</v>
      </c>
      <c r="EE84" s="12">
        <f>IFERROR($K84/1000*AD84,0)</f>
        <v>9.0180852469402083E-5</v>
      </c>
      <c r="EF84" s="12">
        <f>IFERROR($K84/1000*AE84,0)</f>
        <v>4.8456812288063877E-5</v>
      </c>
      <c r="EG84" s="12">
        <f>IFERROR($K84/1000*AF84,0)</f>
        <v>5.3146542275679461E-5</v>
      </c>
      <c r="EH84" s="12">
        <f>IFERROR($K84/1000*AG84,0)</f>
        <v>6.0727597181947983E-9</v>
      </c>
      <c r="EI84" s="12">
        <f>IFERROR($K84/1000*AH84,0)</f>
        <v>6.3402684782740604E-5</v>
      </c>
      <c r="EJ84" s="12">
        <f>IFERROR($K84/1000*AI84,0)</f>
        <v>0.11448935154161899</v>
      </c>
      <c r="EK84" s="12">
        <f>IFERROR($K84/1000*AJ84,0)</f>
        <v>2.2250868225453453E-4</v>
      </c>
      <c r="EM84" s="12">
        <f>IFERROR($L84/1000*Q84,0)</f>
        <v>2.6053513681379783E-2</v>
      </c>
      <c r="EN84" s="12">
        <f>IFERROR($L84/1000*R84,0)</f>
        <v>0.65603327064042505</v>
      </c>
      <c r="EO84" s="12">
        <f>IFERROR($L84/1000*S84,0)</f>
        <v>3.2705462389624656E-5</v>
      </c>
      <c r="EP84" s="12">
        <f>IFERROR($L84/1000*T84,0)</f>
        <v>1.3152109707706644E-2</v>
      </c>
      <c r="EQ84" s="12">
        <f>IFERROR($L84/1000*U84,0)</f>
        <v>1.3533008710884366E-3</v>
      </c>
      <c r="ER84" s="12">
        <f>IFERROR($L84/1000*V84,0)</f>
        <v>7.4481482456787702E-6</v>
      </c>
      <c r="ES84" s="12">
        <f>IFERROR($L84/1000*W84,0)</f>
        <v>2.6945537603156062E-2</v>
      </c>
      <c r="ET84" s="12">
        <f>IFERROR($L84/1000*X84,0)</f>
        <v>1.4298056158191573E-3</v>
      </c>
      <c r="EU84" s="12">
        <f>IFERROR($L84/1000*Y84,0)</f>
        <v>2.5899343320347296E-2</v>
      </c>
      <c r="EV84" s="12">
        <f>IFERROR($L84/1000*Z84,0)</f>
        <v>1.7601984454111638E-3</v>
      </c>
      <c r="EW84" s="12">
        <f>IFERROR($L84/1000*AA84,0)</f>
        <v>2.1055000286586298E-4</v>
      </c>
      <c r="EX84" s="12">
        <f>IFERROR($L84/1000*AB84,0)</f>
        <v>1.7643605653933463E-3</v>
      </c>
      <c r="EY84" s="12">
        <f>IFERROR($L84/1000*AC84,0)</f>
        <v>7.0366303116283221E-7</v>
      </c>
      <c r="EZ84" s="12">
        <f>IFERROR($L84/1000*AD84,0)</f>
        <v>9.7771640540202703E-5</v>
      </c>
      <c r="FA84" s="12">
        <f>IFERROR($L84/1000*AE84,0)</f>
        <v>5.2535564956653499E-5</v>
      </c>
      <c r="FB84" s="12">
        <f>IFERROR($L84/1000*AF84,0)</f>
        <v>5.7620043335645694E-5</v>
      </c>
      <c r="FC84" s="12">
        <f>IFERROR($L84/1000*AG84,0)</f>
        <v>6.5839217971000978E-9</v>
      </c>
      <c r="FD84" s="12">
        <f>IFERROR($L84/1000*AH84,0)</f>
        <v>6.87394755773148E-5</v>
      </c>
      <c r="FE84" s="12">
        <f>IFERROR($L84/1000*AI84,0)</f>
        <v>0.12412625760447407</v>
      </c>
      <c r="FF84" s="12">
        <f>IFERROR($L84/1000*AJ84,0)</f>
        <v>2.4123789366313551E-4</v>
      </c>
      <c r="FH84" s="12">
        <f>IFERROR(AL84*[1]Figure!$C$8+BG84*[1]Figure!$D$8+CB84*[1]Figure!$E$8,0)</f>
        <v>1.4452533020631543E-2</v>
      </c>
      <c r="FI84" s="12">
        <f>IFERROR(AM84*[1]Figure!$C$8+BH84*[1]Figure!$D$8+CC84*[1]Figure!$E$8,0)</f>
        <v>0.36391799672456021</v>
      </c>
      <c r="FJ84" s="12">
        <f>IFERROR(AN84*[1]Figure!$C$8+BI84*[1]Figure!$D$8+CD84*[1]Figure!$E$8,0)</f>
        <v>1.8142534666212458E-5</v>
      </c>
      <c r="FK84" s="12">
        <f>IFERROR(AO84*[1]Figure!$C$8+BJ84*[1]Figure!$D$8+CE84*[1]Figure!$E$8,0)</f>
        <v>7.2958028681347634E-3</v>
      </c>
      <c r="FL84" s="12">
        <f>IFERROR(AP84*[1]Figure!$C$8+BK84*[1]Figure!$D$8+CF84*[1]Figure!$E$8,0)</f>
        <v>7.5070970332241356E-4</v>
      </c>
      <c r="FM84" s="12">
        <f>IFERROR(AQ84*[1]Figure!$C$8+BL84*[1]Figure!$D$8+CG84*[1]Figure!$E$8,0)</f>
        <v>4.1316733619758929E-6</v>
      </c>
      <c r="FN84" s="12">
        <f>IFERROR(AR84*[1]Figure!$C$8+BM84*[1]Figure!$D$8+CH84*[1]Figure!$E$8,0)</f>
        <v>1.4947360909964515E-2</v>
      </c>
      <c r="FO84" s="12">
        <f>IFERROR(AS84*[1]Figure!$C$8+BN84*[1]Figure!$D$8+CI84*[1]Figure!$E$8,0)</f>
        <v>7.9314879092409675E-4</v>
      </c>
      <c r="FP84" s="12">
        <f>IFERROR(AT84*[1]Figure!$C$8+BO84*[1]Figure!$D$8+CJ84*[1]Figure!$E$8,0)</f>
        <v>1.4367010881050917E-2</v>
      </c>
      <c r="FQ84" s="12">
        <f>IFERROR(AU84*[1]Figure!$C$8+BP84*[1]Figure!$D$8+CK84*[1]Figure!$E$8,0)</f>
        <v>9.764259234388955E-4</v>
      </c>
      <c r="FR84" s="12">
        <f>IFERROR(AV84*[1]Figure!$C$8+BQ84*[1]Figure!$D$8+CL84*[1]Figure!$E$8,0)</f>
        <v>1.1679733129768759E-4</v>
      </c>
      <c r="FS84" s="12">
        <f>IFERROR(AW84*[1]Figure!$C$8+BR84*[1]Figure!$D$8+CM84*[1]Figure!$E$8,0)</f>
        <v>9.787347550695906E-4</v>
      </c>
      <c r="FT84" s="12">
        <f>IFERROR(AX84*[1]Figure!$C$8+BS84*[1]Figure!$D$8+CN84*[1]Figure!$E$8,0)</f>
        <v>3.9033941132273143E-7</v>
      </c>
      <c r="FU84" s="12">
        <f>IFERROR(AY84*[1]Figure!$C$8+BT84*[1]Figure!$D$8+CO84*[1]Figure!$E$8,0)</f>
        <v>5.4236364456226497E-5</v>
      </c>
      <c r="FV84" s="12">
        <f>IFERROR(AZ84*[1]Figure!$C$8+BU84*[1]Figure!$D$8+CP84*[1]Figure!$E$8,0)</f>
        <v>2.9142786519279088E-5</v>
      </c>
      <c r="FW84" s="12">
        <f>IFERROR(BA84*[1]Figure!$C$8+BV84*[1]Figure!$D$8+CQ84*[1]Figure!$E$8,0)</f>
        <v>3.1963273328226852E-5</v>
      </c>
      <c r="FX84" s="12">
        <f>IFERROR(BB84*[1]Figure!$C$8+BW84*[1]Figure!$D$8+CR84*[1]Figure!$E$8,0)</f>
        <v>3.6522654234484656E-9</v>
      </c>
      <c r="FY84" s="12">
        <f>IFERROR(BC84*[1]Figure!$C$8+BX84*[1]Figure!$D$8+CS84*[1]Figure!$E$8,0)</f>
        <v>3.8131499372848673E-5</v>
      </c>
      <c r="FZ84" s="12">
        <f>IFERROR(BD84*[1]Figure!$C$8+BY84*[1]Figure!$D$8+CT84*[1]Figure!$E$8,0)</f>
        <v>6.8855927023700872E-2</v>
      </c>
      <c r="GA84" s="12">
        <f>IFERROR(BE84*[1]Figure!$C$8+BZ84*[1]Figure!$D$8+CU84*[1]Figure!$E$8,0)</f>
        <v>1.3382066874480106E-4</v>
      </c>
      <c r="GC84" s="12">
        <f>IFERROR(CW84*[1]Figure!$F$8+DR84*[1]Figure!$G$8+EM84*[1]Figure!$H$8,0)</f>
        <v>2.4952846435926636E-2</v>
      </c>
      <c r="GD84" s="12">
        <f>IFERROR(CX84*[1]Figure!$F$8+DS84*[1]Figure!$G$8+EN84*[1]Figure!$H$8,0)</f>
        <v>0.62831822453370823</v>
      </c>
      <c r="GE84" s="12">
        <f>IFERROR(CY84*[1]Figure!$F$8+DT84*[1]Figure!$G$8+EO84*[1]Figure!$H$8,0)</f>
        <v>3.1323774236545059E-5</v>
      </c>
      <c r="GF84" s="12">
        <f>IFERROR(CZ84*[1]Figure!$F$8+DU84*[1]Figure!$G$8+EP84*[1]Figure!$H$8,0)</f>
        <v>1.259648037720966E-2</v>
      </c>
      <c r="GG84" s="12">
        <f>IFERROR(DA84*[1]Figure!$F$8+DV84*[1]Figure!$G$8+EQ84*[1]Figure!$H$8,0)</f>
        <v>1.296128776749591E-3</v>
      </c>
      <c r="GH84" s="12">
        <f>IFERROR(DB84*[1]Figure!$F$8+DW84*[1]Figure!$G$8+ER84*[1]Figure!$H$8,0)</f>
        <v>7.1334907713145E-6</v>
      </c>
      <c r="GI84" s="12">
        <f>IFERROR(DC84*[1]Figure!$F$8+DX84*[1]Figure!$G$8+ES84*[1]Figure!$H$8,0)</f>
        <v>2.580718555538155E-2</v>
      </c>
      <c r="GJ84" s="12">
        <f>IFERROR(DD84*[1]Figure!$F$8+DY84*[1]Figure!$G$8+ET84*[1]Figure!$H$8,0)</f>
        <v>1.3694014711827338E-3</v>
      </c>
      <c r="GK84" s="12">
        <f>IFERROR(DE84*[1]Figure!$F$8+DZ84*[1]Figure!$G$8+EU84*[1]Figure!$H$8,0)</f>
        <v>2.4805189218137839E-2</v>
      </c>
      <c r="GL84" s="12">
        <f>IFERROR(DF84*[1]Figure!$F$8+EA84*[1]Figure!$G$8+EV84*[1]Figure!$H$8,0)</f>
        <v>1.6858363920599397E-3</v>
      </c>
      <c r="GM84" s="12">
        <f>IFERROR(DG84*[1]Figure!$F$8+EB84*[1]Figure!$G$8+EW84*[1]Figure!$H$8,0)</f>
        <v>2.0165502253734983E-4</v>
      </c>
      <c r="GN84" s="12">
        <f>IFERROR(DH84*[1]Figure!$F$8+EC84*[1]Figure!$G$8+EX84*[1]Figure!$H$8,0)</f>
        <v>1.6898226774429176E-3</v>
      </c>
      <c r="GO84" s="12">
        <f>IFERROR(DI84*[1]Figure!$F$8+ED84*[1]Figure!$G$8+EY84*[1]Figure!$H$8,0)</f>
        <v>6.7393579898567166E-7</v>
      </c>
      <c r="GP84" s="12">
        <f>IFERROR(DJ84*[1]Figure!$F$8+EE84*[1]Figure!$G$8+EZ84*[1]Figure!$H$8,0)</f>
        <v>9.3641140386062997E-5</v>
      </c>
      <c r="GQ84" s="12">
        <f>IFERROR(DK84*[1]Figure!$F$8+EF84*[1]Figure!$G$8+FA84*[1]Figure!$H$8,0)</f>
        <v>5.0316126293741358E-5</v>
      </c>
      <c r="GR84" s="12">
        <f>IFERROR(DL84*[1]Figure!$F$8+EG84*[1]Figure!$G$8+FB84*[1]Figure!$H$8,0)</f>
        <v>5.5185803748742598E-5</v>
      </c>
      <c r="GS84" s="12">
        <f>IFERROR(DM84*[1]Figure!$F$8+EH84*[1]Figure!$G$8+FC84*[1]Figure!$H$8,0)</f>
        <v>6.3057747817947396E-9</v>
      </c>
      <c r="GT84" s="12">
        <f>IFERROR(DN84*[1]Figure!$F$8+EI84*[1]Figure!$G$8+FD84*[1]Figure!$H$8,0)</f>
        <v>6.5835479971852582E-5</v>
      </c>
      <c r="GU84" s="12">
        <f>IFERROR(DO84*[1]Figure!$F$8+EJ84*[1]Figure!$G$8+FE84*[1]Figure!$H$8,0)</f>
        <v>0.11888236966994313</v>
      </c>
      <c r="GV84" s="12">
        <f>IFERROR(DP84*[1]Figure!$F$8+EK84*[1]Figure!$G$8+FF84*[1]Figure!$H$8,0)</f>
        <v>2.3104646032464922E-4</v>
      </c>
      <c r="GX84" s="12">
        <f>IFERROR(FH84*[1]Figure!$F$10+GC84*[1]Figure!$F$11,0)</f>
        <v>1.5068600126876828E-2</v>
      </c>
      <c r="GY84" s="12">
        <f>IFERROR(FI84*[1]Figure!$F$10+GD84*[1]Figure!$F$11,0)</f>
        <v>0.37943070351669345</v>
      </c>
      <c r="GZ84" s="12">
        <f>IFERROR(FJ84*[1]Figure!$F$10+GE84*[1]Figure!$F$11,0)</f>
        <v>1.8915895212478821E-5</v>
      </c>
      <c r="HA84" s="12">
        <f>IFERROR(FK84*[1]Figure!$F$10+GF84*[1]Figure!$F$11,0)</f>
        <v>7.6068005426802206E-3</v>
      </c>
      <c r="HB84" s="12">
        <f>IFERROR(FL84*[1]Figure!$F$10+GG84*[1]Figure!$F$11,0)</f>
        <v>7.8271015292497644E-4</v>
      </c>
      <c r="HC84" s="12">
        <f>IFERROR(FM84*[1]Figure!$F$10+GH84*[1]Figure!$F$11,0)</f>
        <v>4.3077939111162808E-6</v>
      </c>
      <c r="HD84" s="12">
        <f>IFERROR(FN84*[1]Figure!$F$10+GI84*[1]Figure!$F$11,0)</f>
        <v>1.5584521009765715E-2</v>
      </c>
      <c r="HE84" s="12">
        <f>IFERROR(FO84*[1]Figure!$F$10+GJ84*[1]Figure!$F$11,0)</f>
        <v>8.2695828852213124E-4</v>
      </c>
      <c r="HF84" s="12">
        <f>IFERROR(FP84*[1]Figure!$F$10+GK84*[1]Figure!$F$11,0)</f>
        <v>1.4979432441081146E-2</v>
      </c>
      <c r="HG84" s="12">
        <f>IFERROR(FQ84*[1]Figure!$F$10+GL84*[1]Figure!$F$11,0)</f>
        <v>1.0180479624445947E-3</v>
      </c>
      <c r="HH84" s="12">
        <f>IFERROR(FR84*[1]Figure!$F$10+GM84*[1]Figure!$F$11,0)</f>
        <v>1.2177604290533587E-4</v>
      </c>
      <c r="HI84" s="12">
        <f>IFERROR(FS84*[1]Figure!$F$10+GN84*[1]Figure!$F$11,0)</f>
        <v>1.0204552124784513E-3</v>
      </c>
      <c r="HJ84" s="12">
        <f>IFERROR(FT84*[1]Figure!$F$10+GO84*[1]Figure!$F$11,0)</f>
        <v>4.0697838189237453E-7</v>
      </c>
      <c r="HK84" s="12">
        <f>IFERROR(FU84*[1]Figure!$F$10+GP84*[1]Figure!$F$11,0)</f>
        <v>5.6548294140532597E-5</v>
      </c>
      <c r="HL84" s="12">
        <f>IFERROR(FV84*[1]Figure!$F$10+GQ84*[1]Figure!$F$11,0)</f>
        <v>3.0385054025828043E-5</v>
      </c>
      <c r="HM84" s="12">
        <f>IFERROR(FW84*[1]Figure!$F$10+GR84*[1]Figure!$F$11,0)</f>
        <v>3.3325769527151802E-5</v>
      </c>
      <c r="HN84" s="12">
        <f>IFERROR(FX84*[1]Figure!$F$10+GS84*[1]Figure!$F$11,0)</f>
        <v>3.8079502841889041E-9</v>
      </c>
      <c r="HO84" s="12">
        <f>IFERROR(FY84*[1]Figure!$F$10+GT84*[1]Figure!$F$11,0)</f>
        <v>3.9756928108551245E-5</v>
      </c>
      <c r="HP84" s="12">
        <f>IFERROR(FZ84*[1]Figure!$F$10+GU84*[1]Figure!$F$11,0)</f>
        <v>7.1791043770970842E-2</v>
      </c>
      <c r="HQ84" s="12">
        <f>IFERROR(GA84*[1]Figure!$F$10+GV84*[1]Figure!$F$11,0)</f>
        <v>1.3952503295775452E-4</v>
      </c>
    </row>
    <row r="85" spans="1:225" x14ac:dyDescent="0.2">
      <c r="A85" s="1"/>
      <c r="B85" s="4"/>
      <c r="C85" s="1" t="s">
        <v>104</v>
      </c>
      <c r="D85" s="1" t="str">
        <f>D80</f>
        <v>EU</v>
      </c>
      <c r="E85" s="2">
        <v>0.17</v>
      </c>
      <c r="F85" s="7"/>
      <c r="G85" s="1">
        <f>'[1]LIB Maf LCI'!AQ$53*LCIA_TAU!$E85</f>
        <v>28.166968301316349</v>
      </c>
      <c r="H85" s="1">
        <f>'[1]LIB Maf LCI'!AR$53*LCIA_TAU!$E85</f>
        <v>26.949507356539765</v>
      </c>
      <c r="I85" s="1">
        <f>'[1]LIB Maf LCI'!AS$53*LCIA_TAU!$E85</f>
        <v>29.211700116808128</v>
      </c>
      <c r="J85" s="1">
        <f>'[1]LIB Maf LCI'!AT$53*LCIA_TAU!$E85</f>
        <v>52.777420359685898</v>
      </c>
      <c r="K85" s="1">
        <f>'[1]LIB Maf LCI'!AU$53*LCIA_TAU!$E85</f>
        <v>45.230040716929359</v>
      </c>
      <c r="L85" s="1">
        <f>'[1]LIB Maf LCI'!AV$53*LCIA_TAU!$E85</f>
        <v>49.037186514673785</v>
      </c>
      <c r="M85" s="1" t="s">
        <v>55</v>
      </c>
      <c r="N85" s="1" t="s">
        <v>108</v>
      </c>
      <c r="O85" s="1">
        <f>O181</f>
        <v>1</v>
      </c>
      <c r="P85" s="1" t="str">
        <f>P181</f>
        <v>kg</v>
      </c>
      <c r="Q85" s="1">
        <f>'[1]Unit factor_selected'!J54</f>
        <v>0.64437119739862503</v>
      </c>
      <c r="R85" s="1">
        <f>'[1]Unit factor_selected'!K54</f>
        <v>18.195614872549999</v>
      </c>
      <c r="S85" s="1">
        <f>'[1]Unit factor_selected'!L54</f>
        <v>6.4067790799261705E-4</v>
      </c>
      <c r="T85" s="1">
        <f>'[1]Unit factor_selected'!M54</f>
        <v>0.35047896203745998</v>
      </c>
      <c r="U85" s="1">
        <f>'[1]Unit factor_selected'!N54</f>
        <v>3.6819228669230097E-2</v>
      </c>
      <c r="V85" s="1">
        <f>'[1]Unit factor_selected'!O54</f>
        <v>1.8352129402071001E-4</v>
      </c>
      <c r="W85" s="1">
        <f>'[1]Unit factor_selected'!P54</f>
        <v>0.66782270945730604</v>
      </c>
      <c r="X85" s="1">
        <f>'[1]Unit factor_selected'!Q54</f>
        <v>3.7584848895173502E-2</v>
      </c>
      <c r="Y85" s="1">
        <f>'[1]Unit factor_selected'!R54</f>
        <v>0.66907835004105698</v>
      </c>
      <c r="Z85" s="1">
        <f>'[1]Unit factor_selected'!S54</f>
        <v>6.9609021024243198E-2</v>
      </c>
      <c r="AA85" s="1">
        <f>'[1]Unit factor_selected'!T54</f>
        <v>7.3109148877022198E-3</v>
      </c>
      <c r="AB85" s="1">
        <f>'[1]Unit factor_selected'!U54</f>
        <v>4.8065184306646198E-2</v>
      </c>
      <c r="AC85" s="1">
        <f>'[1]Unit factor_selected'!V54</f>
        <v>1.81199852055536E-5</v>
      </c>
      <c r="AD85" s="1">
        <f>'[1]Unit factor_selected'!W54</f>
        <v>2.7385912453692998E-3</v>
      </c>
      <c r="AE85" s="1">
        <f>'[1]Unit factor_selected'!X54</f>
        <v>1.1610545764772901E-3</v>
      </c>
      <c r="AF85" s="1">
        <f>'[1]Unit factor_selected'!Y54</f>
        <v>1.3025663238346199E-3</v>
      </c>
      <c r="AG85" s="1">
        <f>'[1]Unit factor_selected'!Z54</f>
        <v>1.6585361527498901E-7</v>
      </c>
      <c r="AH85" s="1">
        <f>'[1]Unit factor_selected'!AA54</f>
        <v>1.4597043501964201E-3</v>
      </c>
      <c r="AI85" s="1">
        <f>'[1]Unit factor_selected'!AB54</f>
        <v>3.5548242972736901</v>
      </c>
      <c r="AJ85" s="1">
        <f>'[1]Unit factor_selected'!AC54</f>
        <v>7.0618558511399403E-3</v>
      </c>
      <c r="AK85" s="1"/>
      <c r="AL85" s="1">
        <f>IFERROR($G85/1000*Q85,0)</f>
        <v>1.814998309140833E-2</v>
      </c>
      <c r="AM85" s="1">
        <f>IFERROR($G85/1000*R85,0)</f>
        <v>0.51251530733807615</v>
      </c>
      <c r="AN85" s="1">
        <f>IFERROR($G85/1000*S85,0)</f>
        <v>1.8045954325781716E-5</v>
      </c>
      <c r="AO85" s="1">
        <f>IFERROR($G85/1000*T85,0)</f>
        <v>9.8719298139873912E-3</v>
      </c>
      <c r="AP85" s="1">
        <f>IFERROR($G85/1000*U85,0)</f>
        <v>1.0370860468051223E-3</v>
      </c>
      <c r="AQ85" s="1">
        <f>IFERROR($G85/1000*V85,0)</f>
        <v>5.1692384712978963E-6</v>
      </c>
      <c r="AR85" s="1">
        <f>IFERROR($G85/1000*W85,0)</f>
        <v>1.8810541088183134E-2</v>
      </c>
      <c r="AS85" s="1">
        <f>IFERROR($G85/1000*X85,0)</f>
        <v>1.0586512474401169E-3</v>
      </c>
      <c r="AT85" s="1">
        <f>IFERROR($G85/1000*Y85,0)</f>
        <v>1.8845908676703497E-2</v>
      </c>
      <c r="AU85" s="1">
        <f>IFERROR($G85/1000*Z85,0)</f>
        <v>1.9606750886755212E-3</v>
      </c>
      <c r="AV85" s="1">
        <f>IFERROR($G85/1000*AA85,0)</f>
        <v>2.0592630789553019E-4</v>
      </c>
      <c r="AW85" s="1">
        <f>IFERROR($G85/1000*AB85,0)</f>
        <v>1.3538505227622315E-3</v>
      </c>
      <c r="AX85" s="1">
        <f>IFERROR($G85/1000*AC85,0)</f>
        <v>5.1038504890514946E-7</v>
      </c>
      <c r="AY85" s="1">
        <f>IFERROR($G85/1000*AD85,0)</f>
        <v>7.713781279857953E-5</v>
      </c>
      <c r="AZ85" s="1">
        <f>IFERROR($G85/1000*AE85,0)</f>
        <v>3.270338745173411E-5</v>
      </c>
      <c r="BA85" s="1">
        <f>IFERROR($G85/1000*AF85,0)</f>
        <v>3.6689344353811905E-5</v>
      </c>
      <c r="BB85" s="1">
        <f>IFERROR($G85/1000*AG85,0)</f>
        <v>4.6715935241093319E-9</v>
      </c>
      <c r="BC85" s="1">
        <f>IFERROR($G85/1000*AH85,0)</f>
        <v>4.1115446161276139E-5</v>
      </c>
      <c r="BD85" s="1">
        <f>IFERROR($G85/1000*AI85,0)</f>
        <v>0.10012862329805719</v>
      </c>
      <c r="BE85" s="1">
        <f>IFERROR($G85/1000*AJ85,0)</f>
        <v>1.9891106990752407E-4</v>
      </c>
      <c r="BF85" s="1"/>
      <c r="BG85" s="1">
        <f>IFERROR($H85/1000*Q85,0)</f>
        <v>1.7365486324636581E-2</v>
      </c>
      <c r="BH85" s="1">
        <f>IFERROR($H85/1000*R85,0)</f>
        <v>0.49036285686455056</v>
      </c>
      <c r="BI85" s="1">
        <f>IFERROR($H85/1000*S85,0)</f>
        <v>1.726595399461954E-5</v>
      </c>
      <c r="BJ85" s="1">
        <f>IFERROR($H85/1000*T85,0)</f>
        <v>9.4452353657409477E-3</v>
      </c>
      <c r="BK85" s="1">
        <f>IFERROR($H85/1000*U85,0)</f>
        <v>9.9226007388353624E-4</v>
      </c>
      <c r="BL85" s="1">
        <f>IFERROR($H85/1000*V85,0)</f>
        <v>4.945808463292821E-6</v>
      </c>
      <c r="BM85" s="1">
        <f>IFERROR($H85/1000*W85,0)</f>
        <v>1.7997493021383988E-2</v>
      </c>
      <c r="BN85" s="1">
        <f>IFERROR($H85/1000*X85,0)</f>
        <v>1.0128931617949138E-3</v>
      </c>
      <c r="BO85" s="1">
        <f>IFERROR($H85/1000*Y85,0)</f>
        <v>1.8031331916532951E-2</v>
      </c>
      <c r="BP85" s="1">
        <f>IFERROR($H85/1000*Z85,0)</f>
        <v>1.8759288241743731E-3</v>
      </c>
      <c r="BQ85" s="1">
        <f>IFERROR($H85/1000*AA85,0)</f>
        <v>1.9702555454916706E-4</v>
      </c>
      <c r="BR85" s="1">
        <f>IFERROR($H85/1000*AB85,0)</f>
        <v>1.2953330380654014E-3</v>
      </c>
      <c r="BS85" s="1">
        <f>IFERROR($H85/1000*AC85,0)</f>
        <v>4.8832467459745848E-7</v>
      </c>
      <c r="BT85" s="1">
        <f>IFERROR($H85/1000*AD85,0)</f>
        <v>7.380368491363534E-5</v>
      </c>
      <c r="BU85" s="1">
        <f>IFERROR($H85/1000*AE85,0)</f>
        <v>3.1289848850118889E-5</v>
      </c>
      <c r="BV85" s="1">
        <f>IFERROR($H85/1000*AF85,0)</f>
        <v>3.5103520726562048E-5</v>
      </c>
      <c r="BW85" s="1">
        <f>IFERROR($H85/1000*AG85,0)</f>
        <v>4.4696732249620325E-9</v>
      </c>
      <c r="BX85" s="1">
        <f>IFERROR($H85/1000*AH85,0)</f>
        <v>3.933831312399152E-5</v>
      </c>
      <c r="BY85" s="1">
        <f>IFERROR($H85/1000*AI85,0)</f>
        <v>9.5800763550583604E-2</v>
      </c>
      <c r="BZ85" s="1">
        <f>IFERROR($H85/1000*AJ85,0)</f>
        <v>1.9031353621111919E-4</v>
      </c>
      <c r="CA85" s="1"/>
      <c r="CB85" s="1">
        <f>IFERROR($I85/1000*Q85,0)</f>
        <v>1.8823178182317209E-2</v>
      </c>
      <c r="CC85" s="1">
        <f>IFERROR($I85/1000*R85,0)</f>
        <v>0.53152484509786457</v>
      </c>
      <c r="CD85" s="1">
        <f>IFERROR($I85/1000*S85,0)</f>
        <v>1.8715290919744318E-5</v>
      </c>
      <c r="CE85" s="1">
        <f>IFERROR($I85/1000*T85,0)</f>
        <v>1.0238086336288461E-2</v>
      </c>
      <c r="CF85" s="1">
        <f>IFERROR($I85/1000*U85,0)</f>
        <v>1.075552266417734E-3</v>
      </c>
      <c r="CG85" s="1">
        <f>IFERROR($I85/1000*V85,0)</f>
        <v>5.3609690059815538E-6</v>
      </c>
      <c r="CH85" s="1">
        <f>IFERROR($I85/1000*W85,0)</f>
        <v>1.950823671986111E-2</v>
      </c>
      <c r="CI85" s="1">
        <f>IFERROR($I85/1000*X85,0)</f>
        <v>1.0979173348613558E-3</v>
      </c>
      <c r="CJ85" s="1">
        <f>IFERROR($I85/1000*Y85,0)</f>
        <v>1.9544916116048135E-2</v>
      </c>
      <c r="CK85" s="1">
        <f>IFERROR($I85/1000*Z85,0)</f>
        <v>2.0333978475847846E-3</v>
      </c>
      <c r="CL85" s="1">
        <f>IFERROR($I85/1000*AA85,0)</f>
        <v>2.1356425327906522E-4</v>
      </c>
      <c r="CM85" s="1">
        <f>IFERROR($I85/1000*AB85,0)</f>
        <v>1.4040657500248609E-3</v>
      </c>
      <c r="CN85" s="1">
        <f>IFERROR($I85/1000*AC85,0)</f>
        <v>5.2931557394563172E-7</v>
      </c>
      <c r="CO85" s="1">
        <f>IFERROR($I85/1000*AD85,0)</f>
        <v>7.9998906202244092E-5</v>
      </c>
      <c r="CP85" s="1">
        <f>IFERROR($I85/1000*AE85,0)</f>
        <v>3.3916378107302268E-5</v>
      </c>
      <c r="CQ85" s="1">
        <f>IFERROR($I85/1000*AF85,0)</f>
        <v>3.8050176834110102E-5</v>
      </c>
      <c r="CR85" s="1">
        <f>IFERROR($I85/1000*AG85,0)</f>
        <v>4.8448660727014467E-9</v>
      </c>
      <c r="CS85" s="1">
        <f>IFERROR($I85/1000*AH85,0)</f>
        <v>4.2640445737138102E-5</v>
      </c>
      <c r="CT85" s="1">
        <f>IFERROR($I85/1000*AI85,0)</f>
        <v>0.10384246133990223</v>
      </c>
      <c r="CU85" s="1">
        <f>IFERROR($I85/1000*AJ85,0)</f>
        <v>2.0628881539162678E-4</v>
      </c>
      <c r="CW85" s="12">
        <f>IFERROR($J85/1000*Q85,0)</f>
        <v>3.4008249552781374E-2</v>
      </c>
      <c r="CX85" s="12">
        <f>IFERROR($J85/1000*R85,0)</f>
        <v>0.96031761483152389</v>
      </c>
      <c r="CY85" s="12">
        <f>IFERROR($J85/1000*S85,0)</f>
        <v>3.3813327265290513E-5</v>
      </c>
      <c r="CZ85" s="12">
        <f>IFERROR($J85/1000*T85,0)</f>
        <v>1.8497375506677422E-2</v>
      </c>
      <c r="DA85" s="12">
        <f>IFERROR($J85/1000*U85,0)</f>
        <v>1.9432239087953552E-3</v>
      </c>
      <c r="DB85" s="12">
        <f>IFERROR($J85/1000*V85,0)</f>
        <v>9.6857804794845229E-6</v>
      </c>
      <c r="DC85" s="12">
        <f>IFERROR($J85/1000*W85,0)</f>
        <v>3.5245959862772624E-2</v>
      </c>
      <c r="DD85" s="12">
        <f>IFERROR($J85/1000*X85,0)</f>
        <v>1.9836313692958478E-3</v>
      </c>
      <c r="DE85" s="12">
        <f>IFERROR($J85/1000*Y85,0)</f>
        <v>3.531222933368193E-2</v>
      </c>
      <c r="DF85" s="12">
        <f>IFERROR($J85/1000*Z85,0)</f>
        <v>3.6737845634226968E-3</v>
      </c>
      <c r="DG85" s="12">
        <f>IFERROR($J85/1000*AA85,0)</f>
        <v>3.8585122824214588E-4</v>
      </c>
      <c r="DH85" s="12">
        <f>IFERROR($J85/1000*AB85,0)</f>
        <v>2.5367564368176444E-3</v>
      </c>
      <c r="DI85" s="12">
        <f>IFERROR($J85/1000*AC85,0)</f>
        <v>9.5632607610479173E-7</v>
      </c>
      <c r="DJ85" s="12">
        <f>IFERROR($J85/1000*AD85,0)</f>
        <v>1.4453578135021125E-4</v>
      </c>
      <c r="DK85" s="12">
        <f>IFERROR($J85/1000*AE85,0)</f>
        <v>6.1277465443279014E-5</v>
      </c>
      <c r="DL85" s="12">
        <f>IFERROR($J85/1000*AF85,0)</f>
        <v>6.874609041939049E-5</v>
      </c>
      <c r="DM85" s="12">
        <f>IFERROR($J85/1000*AG85,0)</f>
        <v>8.7533259715417166E-9</v>
      </c>
      <c r="DN85" s="12">
        <f>IFERROR($J85/1000*AH85,0)</f>
        <v>7.7039430091178619E-5</v>
      </c>
      <c r="DO85" s="12">
        <f>IFERROR($J85/1000*AI85,0)</f>
        <v>0.18761445624203857</v>
      </c>
      <c r="DP85" s="12">
        <f>IFERROR($J85/1000*AJ85,0)</f>
        <v>3.7270653477512007E-4</v>
      </c>
      <c r="DR85" s="12">
        <f>IFERROR($K85/1000*Q85,0)</f>
        <v>2.9144935495156336E-2</v>
      </c>
      <c r="DS85" s="12">
        <f>IFERROR($K85/1000*R85,0)</f>
        <v>0.82298840155500197</v>
      </c>
      <c r="DT85" s="12">
        <f>IFERROR($K85/1000*S85,0)</f>
        <v>2.8977887864943192E-5</v>
      </c>
      <c r="DU85" s="12">
        <f>IFERROR($K85/1000*T85,0)</f>
        <v>1.5852177723381454E-2</v>
      </c>
      <c r="DV85" s="12">
        <f>IFERROR($K85/1000*U85,0)</f>
        <v>1.6653352118752103E-3</v>
      </c>
      <c r="DW85" s="12">
        <f>IFERROR($K85/1000*V85,0)</f>
        <v>8.3006756009802793E-6</v>
      </c>
      <c r="DX85" s="12">
        <f>IFERROR($K85/1000*W85,0)</f>
        <v>3.0205648340444039E-2</v>
      </c>
      <c r="DY85" s="12">
        <f>IFERROR($K85/1000*X85,0)</f>
        <v>1.699964245868335E-3</v>
      </c>
      <c r="DZ85" s="12">
        <f>IFERROR($K85/1000*Y85,0)</f>
        <v>3.0262441015172923E-2</v>
      </c>
      <c r="EA85" s="12">
        <f>IFERROR($K85/1000*Z85,0)</f>
        <v>3.1484188551921121E-3</v>
      </c>
      <c r="EB85" s="12">
        <f>IFERROR($K85/1000*AA85,0)</f>
        <v>3.3067297804877647E-4</v>
      </c>
      <c r="EC85" s="12">
        <f>IFERROR($K85/1000*AB85,0)</f>
        <v>2.1739902432563215E-3</v>
      </c>
      <c r="ED85" s="12">
        <f>IFERROR($K85/1000*AC85,0)</f>
        <v>8.1956766863734696E-7</v>
      </c>
      <c r="EE85" s="12">
        <f>IFERROR($K85/1000*AD85,0)</f>
        <v>1.2386659353507971E-4</v>
      </c>
      <c r="EF85" s="12">
        <f>IFERROR($K85/1000*AE85,0)</f>
        <v>5.2514545768645005E-5</v>
      </c>
      <c r="EG85" s="12">
        <f>IFERROR($K85/1000*AF85,0)</f>
        <v>5.8915127863540855E-5</v>
      </c>
      <c r="EH85" s="12">
        <f>IFERROR($K85/1000*AG85,0)</f>
        <v>7.5015657719376914E-9</v>
      </c>
      <c r="EI85" s="12">
        <f>IFERROR($K85/1000*AH85,0)</f>
        <v>6.6022487194062991E-5</v>
      </c>
      <c r="EJ85" s="12">
        <f>IFERROR($K85/1000*AI85,0)</f>
        <v>0.16078484770721882</v>
      </c>
      <c r="EK85" s="12">
        <f>IFERROR($K85/1000*AJ85,0)</f>
        <v>3.1940802768414537E-4</v>
      </c>
      <c r="EM85" s="12">
        <f>IFERROR($L85/1000*Q85,0)</f>
        <v>3.1598150591520054E-2</v>
      </c>
      <c r="EN85" s="12">
        <f>IFERROR($L85/1000*R85,0)</f>
        <v>0.89226176025440662</v>
      </c>
      <c r="EO85" s="12">
        <f>IFERROR($L85/1000*S85,0)</f>
        <v>3.1417042070064975E-5</v>
      </c>
      <c r="EP85" s="12">
        <f>IFERROR($L85/1000*T85,0)</f>
        <v>1.7186502230900198E-2</v>
      </c>
      <c r="EQ85" s="12">
        <f>IFERROR($L85/1000*U85,0)</f>
        <v>1.8055113835794606E-3</v>
      </c>
      <c r="ER85" s="12">
        <f>IFERROR($L85/1000*V85,0)</f>
        <v>8.999367924307843E-6</v>
      </c>
      <c r="ES85" s="12">
        <f>IFERROR($L85/1000*W85,0)</f>
        <v>3.2748146762392717E-2</v>
      </c>
      <c r="ET85" s="12">
        <f>IFERROR($L85/1000*X85,0)</f>
        <v>1.8430552453984541E-3</v>
      </c>
      <c r="EU85" s="12">
        <f>IFERROR($L85/1000*Y85,0)</f>
        <v>3.2809719843893505E-2</v>
      </c>
      <c r="EV85" s="12">
        <f>IFERROR($L85/1000*Z85,0)</f>
        <v>3.4134305470696624E-3</v>
      </c>
      <c r="EW85" s="12">
        <f>IFERROR($L85/1000*AA85,0)</f>
        <v>3.5850669694115911E-4</v>
      </c>
      <c r="EX85" s="12">
        <f>IFERROR($L85/1000*AB85,0)</f>
        <v>2.3569814077071811E-3</v>
      </c>
      <c r="EY85" s="12">
        <f>IFERROR($L85/1000*AC85,0)</f>
        <v>8.8855309416786155E-7</v>
      </c>
      <c r="EZ85" s="12">
        <f>IFERROR($L85/1000*AD85,0)</f>
        <v>1.3429280968662712E-4</v>
      </c>
      <c r="FA85" s="12">
        <f>IFERROR($L85/1000*AE85,0)</f>
        <v>5.693484982043245E-5</v>
      </c>
      <c r="FB85" s="12">
        <f>IFERROR($L85/1000*AF85,0)</f>
        <v>6.3874187769611239E-5</v>
      </c>
      <c r="FC85" s="12">
        <f>IFERROR($L85/1000*AG85,0)</f>
        <v>8.1329946663725859E-9</v>
      </c>
      <c r="FD85" s="12">
        <f>IFERROR($L85/1000*AH85,0)</f>
        <v>7.1579794476862553E-5</v>
      </c>
      <c r="FE85" s="12">
        <f>IFERROR($L85/1000*AI85,0)</f>
        <v>0.17431858209230411</v>
      </c>
      <c r="FF85" s="12">
        <f>IFERROR($L85/1000*AJ85,0)</f>
        <v>3.4629354251208968E-4</v>
      </c>
      <c r="FH85" s="12">
        <f>IFERROR(AL85*[1]Figure!$C$8+BG85*[1]Figure!$D$8+CB85*[1]Figure!$E$8,0)</f>
        <v>1.7528281229153824E-2</v>
      </c>
      <c r="FI85" s="12">
        <f>IFERROR(AM85*[1]Figure!$C$8+BH85*[1]Figure!$D$8+CC85*[1]Figure!$E$8,0)</f>
        <v>0.4949598242612433</v>
      </c>
      <c r="FJ85" s="12">
        <f>IFERROR(AN85*[1]Figure!$C$8+BI85*[1]Figure!$D$8+CD85*[1]Figure!$E$8,0)</f>
        <v>1.7427815820969056E-5</v>
      </c>
      <c r="FK85" s="12">
        <f>IFERROR(AO85*[1]Figure!$C$8+BJ85*[1]Figure!$D$8+CE85*[1]Figure!$E$8,0)</f>
        <v>9.5337808956940731E-3</v>
      </c>
      <c r="FL85" s="12">
        <f>IFERROR(AP85*[1]Figure!$C$8+BK85*[1]Figure!$D$8+CF85*[1]Figure!$E$8,0)</f>
        <v>1.0015621389662154E-3</v>
      </c>
      <c r="FM85" s="12">
        <f>IFERROR(AQ85*[1]Figure!$C$8+BL85*[1]Figure!$D$8+CG85*[1]Figure!$E$8,0)</f>
        <v>4.9921735579115675E-6</v>
      </c>
      <c r="FN85" s="12">
        <f>IFERROR(AR85*[1]Figure!$C$8+BM85*[1]Figure!$D$8+CH85*[1]Figure!$E$8,0)</f>
        <v>1.816621275103586E-2</v>
      </c>
      <c r="FO85" s="12">
        <f>IFERROR(AS85*[1]Figure!$C$8+BN85*[1]Figure!$D$8+CI85*[1]Figure!$E$8,0)</f>
        <v>1.0223886543183011E-3</v>
      </c>
      <c r="FP85" s="12">
        <f>IFERROR(AT85*[1]Figure!$C$8+BO85*[1]Figure!$D$8+CJ85*[1]Figure!$E$8,0)</f>
        <v>1.8200368873102734E-2</v>
      </c>
      <c r="FQ85" s="12">
        <f>IFERROR(AU85*[1]Figure!$C$8+BP85*[1]Figure!$D$8+CK85*[1]Figure!$E$8,0)</f>
        <v>1.8935149515135973E-3</v>
      </c>
      <c r="FR85" s="12">
        <f>IFERROR(AV85*[1]Figure!$C$8+BQ85*[1]Figure!$D$8+CL85*[1]Figure!$E$8,0)</f>
        <v>1.9887259503744778E-4</v>
      </c>
      <c r="FS85" s="12">
        <f>IFERROR(AW85*[1]Figure!$C$8+BR85*[1]Figure!$D$8+CM85*[1]Figure!$E$8,0)</f>
        <v>1.3074762982256839E-3</v>
      </c>
      <c r="FT85" s="12">
        <f>IFERROR(AX85*[1]Figure!$C$8+BS85*[1]Figure!$D$8+CN85*[1]Figure!$E$8,0)</f>
        <v>4.9290253480179531E-7</v>
      </c>
      <c r="FU85" s="12">
        <f>IFERROR(AY85*[1]Figure!$C$8+BT85*[1]Figure!$D$8+CO85*[1]Figure!$E$8,0)</f>
        <v>7.4495566708013332E-5</v>
      </c>
      <c r="FV85" s="12">
        <f>IFERROR(AZ85*[1]Figure!$C$8+BU85*[1]Figure!$D$8+CP85*[1]Figure!$E$8,0)</f>
        <v>3.1583179417468877E-5</v>
      </c>
      <c r="FW85" s="12">
        <f>IFERROR(BA85*[1]Figure!$C$8+BV85*[1]Figure!$D$8+CQ85*[1]Figure!$E$8,0)</f>
        <v>3.5432603033735464E-5</v>
      </c>
      <c r="FX85" s="12">
        <f>IFERROR(BB85*[1]Figure!$C$8+BW85*[1]Figure!$D$8+CR85*[1]Figure!$E$8,0)</f>
        <v>4.5115747307579668E-9</v>
      </c>
      <c r="FY85" s="12">
        <f>IFERROR(BC85*[1]Figure!$C$8+BX85*[1]Figure!$D$8+CS85*[1]Figure!$E$8,0)</f>
        <v>3.9707095017522724E-5</v>
      </c>
      <c r="FZ85" s="12">
        <f>IFERROR(BD85*[1]Figure!$C$8+BY85*[1]Figure!$D$8+CT85*[1]Figure!$E$8,0)</f>
        <v>9.6698859685833818E-2</v>
      </c>
      <c r="GA85" s="12">
        <f>IFERROR(BE85*[1]Figure!$C$8+BZ85*[1]Figure!$D$8+CU85*[1]Figure!$E$8,0)</f>
        <v>1.9209765405133619E-4</v>
      </c>
      <c r="GC85" s="12">
        <f>IFERROR(CW85*[1]Figure!$F$8+DR85*[1]Figure!$G$8+EM85*[1]Figure!$H$8,0)</f>
        <v>3.0263242379203251E-2</v>
      </c>
      <c r="GD85" s="12">
        <f>IFERROR(CX85*[1]Figure!$F$8+DS85*[1]Figure!$G$8+EN85*[1]Figure!$H$8,0)</f>
        <v>0.85456691011278141</v>
      </c>
      <c r="GE85" s="12">
        <f>IFERROR(CY85*[1]Figure!$F$8+DT85*[1]Figure!$G$8+EO85*[1]Figure!$H$8,0)</f>
        <v>3.0089785041380284E-5</v>
      </c>
      <c r="GF85" s="12">
        <f>IFERROR(CZ85*[1]Figure!$F$8+DU85*[1]Figure!$G$8+EP85*[1]Figure!$H$8,0)</f>
        <v>1.6460434326939173E-2</v>
      </c>
      <c r="GG85" s="12">
        <f>IFERROR(DA85*[1]Figure!$F$8+DV85*[1]Figure!$G$8+EQ85*[1]Figure!$H$8,0)</f>
        <v>1.7292350215692574E-3</v>
      </c>
      <c r="GH85" s="12">
        <f>IFERROR(DB85*[1]Figure!$F$8+DW85*[1]Figure!$G$8+ER85*[1]Figure!$H$8,0)</f>
        <v>8.6191769978476427E-6</v>
      </c>
      <c r="GI85" s="12">
        <f>IFERROR(DC85*[1]Figure!$F$8+DX85*[1]Figure!$G$8+ES85*[1]Figure!$H$8,0)</f>
        <v>3.136465534808805E-2</v>
      </c>
      <c r="GJ85" s="12">
        <f>IFERROR(DD85*[1]Figure!$F$8+DY85*[1]Figure!$G$8+ET85*[1]Figure!$H$8,0)</f>
        <v>1.7651927902617211E-3</v>
      </c>
      <c r="GK85" s="12">
        <f>IFERROR(DE85*[1]Figure!$F$8+DZ85*[1]Figure!$G$8+EU85*[1]Figure!$H$8,0)</f>
        <v>3.1423627188357485E-2</v>
      </c>
      <c r="GL85" s="12">
        <f>IFERROR(DF85*[1]Figure!$F$8+EA85*[1]Figure!$G$8+EV85*[1]Figure!$H$8,0)</f>
        <v>3.2692253836611694E-3</v>
      </c>
      <c r="GM85" s="12">
        <f>IFERROR(DG85*[1]Figure!$F$8+EB85*[1]Figure!$G$8+EW85*[1]Figure!$H$8,0)</f>
        <v>3.4336107844898833E-4</v>
      </c>
      <c r="GN85" s="12">
        <f>IFERROR(DH85*[1]Figure!$F$8+EC85*[1]Figure!$G$8+EX85*[1]Figure!$H$8,0)</f>
        <v>2.2574074206691322E-3</v>
      </c>
      <c r="GO85" s="12">
        <f>IFERROR(DI85*[1]Figure!$F$8+ED85*[1]Figure!$G$8+EY85*[1]Figure!$H$8,0)</f>
        <v>8.5101492182930349E-7</v>
      </c>
      <c r="GP85" s="12">
        <f>IFERROR(DJ85*[1]Figure!$F$8+EE85*[1]Figure!$G$8+EZ85*[1]Figure!$H$8,0)</f>
        <v>1.2861942149301913E-4</v>
      </c>
      <c r="GQ85" s="12">
        <f>IFERROR(DK85*[1]Figure!$F$8+EF85*[1]Figure!$G$8+FA85*[1]Figure!$H$8,0)</f>
        <v>5.4529557195087601E-5</v>
      </c>
      <c r="GR85" s="12">
        <f>IFERROR(DL85*[1]Figure!$F$8+EG85*[1]Figure!$G$8+FB85*[1]Figure!$H$8,0)</f>
        <v>6.1175733074873425E-5</v>
      </c>
      <c r="GS85" s="12">
        <f>IFERROR(DM85*[1]Figure!$F$8+EH85*[1]Figure!$G$8+FC85*[1]Figure!$H$8,0)</f>
        <v>7.7894048939451086E-9</v>
      </c>
      <c r="GT85" s="12">
        <f>IFERROR(DN85*[1]Figure!$F$8+EI85*[1]Figure!$G$8+FD85*[1]Figure!$H$8,0)</f>
        <v>6.8555805613768888E-5</v>
      </c>
      <c r="GU85" s="12">
        <f>IFERROR(DO85*[1]Figure!$F$8+EJ85*[1]Figure!$G$8+FE85*[1]Figure!$H$8,0)</f>
        <v>0.16695424897665376</v>
      </c>
      <c r="GV85" s="12">
        <f>IFERROR(DP85*[1]Figure!$F$8+EK85*[1]Figure!$G$8+FF85*[1]Figure!$H$8,0)</f>
        <v>3.3166388586706671E-4</v>
      </c>
      <c r="GX85" s="12">
        <f>IFERROR(FH85*[1]Figure!$F$10+GC85*[1]Figure!$F$11,0)</f>
        <v>1.8275458037460224E-2</v>
      </c>
      <c r="GY85" s="12">
        <f>IFERROR(FI85*[1]Figure!$F$10+GD85*[1]Figure!$F$11,0)</f>
        <v>0.51605844179804483</v>
      </c>
      <c r="GZ85" s="12">
        <f>IFERROR(FJ85*[1]Figure!$F$10+GE85*[1]Figure!$F$11,0)</f>
        <v>1.8170710097403032E-5</v>
      </c>
      <c r="HA85" s="12">
        <f>IFERROR(FK85*[1]Figure!$F$10+GF85*[1]Figure!$F$11,0)</f>
        <v>9.9401767018549893E-3</v>
      </c>
      <c r="HB85" s="12">
        <f>IFERROR(FL85*[1]Figure!$F$10+GG85*[1]Figure!$F$11,0)</f>
        <v>1.0442556576592307E-3</v>
      </c>
      <c r="HC85" s="12">
        <f>IFERROR(FM85*[1]Figure!$F$10+GH85*[1]Figure!$F$11,0)</f>
        <v>5.20497458824351E-6</v>
      </c>
      <c r="HD85" s="12">
        <f>IFERROR(FN85*[1]Figure!$F$10+GI85*[1]Figure!$F$11,0)</f>
        <v>1.8940582621354816E-2</v>
      </c>
      <c r="HE85" s="12">
        <f>IFERROR(FO85*[1]Figure!$F$10+GJ85*[1]Figure!$F$11,0)</f>
        <v>1.0659699434130735E-3</v>
      </c>
      <c r="HF85" s="12">
        <f>IFERROR(FP85*[1]Figure!$F$10+GK85*[1]Figure!$F$11,0)</f>
        <v>1.8976194714029213E-2</v>
      </c>
      <c r="HG85" s="12">
        <f>IFERROR(FQ85*[1]Figure!$F$10+GL85*[1]Figure!$F$11,0)</f>
        <v>1.9742296798692352E-3</v>
      </c>
      <c r="HH85" s="12">
        <f>IFERROR(FR85*[1]Figure!$F$10+GM85*[1]Figure!$F$11,0)</f>
        <v>2.0734992312666998E-4</v>
      </c>
      <c r="HI85" s="12">
        <f>IFERROR(FS85*[1]Figure!$F$10+GN85*[1]Figure!$F$11,0)</f>
        <v>1.3632099982201639E-3</v>
      </c>
      <c r="HJ85" s="12">
        <f>IFERROR(FT85*[1]Figure!$F$10+GO85*[1]Figure!$F$11,0)</f>
        <v>5.1391345640583664E-7</v>
      </c>
      <c r="HK85" s="12">
        <f>IFERROR(FU85*[1]Figure!$F$10+GP85*[1]Figure!$F$11,0)</f>
        <v>7.7671083978542486E-5</v>
      </c>
      <c r="HL85" s="12">
        <f>IFERROR(FV85*[1]Figure!$F$10+GQ85*[1]Figure!$F$11,0)</f>
        <v>3.2929473380054505E-5</v>
      </c>
      <c r="HM85" s="12">
        <f>IFERROR(FW85*[1]Figure!$F$10+GR85*[1]Figure!$F$11,0)</f>
        <v>3.6942986105448206E-5</v>
      </c>
      <c r="HN85" s="12">
        <f>IFERROR(FX85*[1]Figure!$F$10+GS85*[1]Figure!$F$11,0)</f>
        <v>4.7038893087644432E-9</v>
      </c>
      <c r="HO85" s="12">
        <f>IFERROR(FY85*[1]Figure!$F$10+GT85*[1]Figure!$F$11,0)</f>
        <v>4.1399686557699873E-5</v>
      </c>
      <c r="HP85" s="12">
        <f>IFERROR(FZ85*[1]Figure!$F$10+GU85*[1]Figure!$F$11,0)</f>
        <v>0.10082083516091682</v>
      </c>
      <c r="HQ85" s="12">
        <f>IFERROR(GA85*[1]Figure!$F$10+GV85*[1]Figure!$F$11,0)</f>
        <v>2.0028618720873998E-4</v>
      </c>
    </row>
    <row r="86" spans="1:225" s="15" customFormat="1" x14ac:dyDescent="0.2">
      <c r="A86" s="1"/>
      <c r="B86" s="4"/>
      <c r="C86" s="1" t="s">
        <v>109</v>
      </c>
      <c r="D86" s="1" t="s">
        <v>54</v>
      </c>
      <c r="E86" s="2">
        <v>1</v>
      </c>
      <c r="F86" s="1"/>
      <c r="G86" s="5">
        <f>'[1]LIB Maf LCI'!AQ$58+'[1]LIB Maf LCI'!AQ$61+'[1]LIB Maf LCI'!AQ$62+'[1]LIB Maf LCI'!AQ$64+'[1]LIB Maf LCI'!AQ$48+'[1]LIB Maf LCI'!AQ$56</f>
        <v>978.20763050525716</v>
      </c>
      <c r="H86" s="5">
        <f>'[1]LIB Maf LCI'!AR$58+'[1]LIB Maf LCI'!AR$61+'[1]LIB Maf LCI'!AR$62+'[1]LIB Maf LCI'!AR$64+'[1]LIB Maf LCI'!AR$48+'[1]LIB Maf LCI'!AR$56</f>
        <v>940.21362130388059</v>
      </c>
      <c r="I86" s="5">
        <f>'[1]LIB Maf LCI'!AS$58+'[1]LIB Maf LCI'!AS$61+'[1]LIB Maf LCI'!AS$62+'[1]LIB Maf LCI'!AS$64+'[1]LIB Maf LCI'!AS$48+'[1]LIB Maf LCI'!AS$56</f>
        <v>1284.5841066984256</v>
      </c>
      <c r="J86" s="5">
        <f>'[1]LIB Maf LCI'!AT$58+'[1]LIB Maf LCI'!AT$61+'[1]LIB Maf LCI'!AT$62+'[1]LIB Maf LCI'!AT$64+'[1]LIB Maf LCI'!AT$48+'[1]LIB Maf LCI'!AT$56</f>
        <v>2222.4725225646757</v>
      </c>
      <c r="K86" s="5">
        <f>'[1]LIB Maf LCI'!AU$58+'[1]LIB Maf LCI'!AU$61+'[1]LIB Maf LCI'!AU$62+'[1]LIB Maf LCI'!AU$64+'[1]LIB Maf LCI'!AU$48+'[1]LIB Maf LCI'!AU$56</f>
        <v>1949.1711933904226</v>
      </c>
      <c r="L86" s="5">
        <f>'[1]LIB Maf LCI'!AV$58+'[1]LIB Maf LCI'!AV$61+'[1]LIB Maf LCI'!AV$62+'[1]LIB Maf LCI'!AV$64+'[1]LIB Maf LCI'!AV$48+'[1]LIB Maf LCI'!AV$56</f>
        <v>2360.8338835836216</v>
      </c>
      <c r="M86" s="1" t="s">
        <v>55</v>
      </c>
      <c r="N86" s="1" t="s">
        <v>110</v>
      </c>
      <c r="O86" s="1">
        <v>1</v>
      </c>
      <c r="P86" s="1" t="s">
        <v>56</v>
      </c>
      <c r="Q86" s="1">
        <f>[1]Use!E24</f>
        <v>13.038651962087753</v>
      </c>
      <c r="R86" s="1">
        <f>[1]Use!F24</f>
        <v>146.32254210309398</v>
      </c>
      <c r="S86" s="1">
        <f>[1]Use!G24</f>
        <v>2.884647504423074E-2</v>
      </c>
      <c r="T86" s="1">
        <f>[1]Use!H24</f>
        <v>2.8148279539344649</v>
      </c>
      <c r="U86" s="1">
        <f>[1]Use!I24</f>
        <v>2.9564718275331092</v>
      </c>
      <c r="V86" s="1">
        <f>[1]Use!J24</f>
        <v>4.5737441763211801E-3</v>
      </c>
      <c r="W86" s="1">
        <f>[1]Use!K24</f>
        <v>13.319848809284814</v>
      </c>
      <c r="X86" s="1">
        <f>[1]Use!L24</f>
        <v>2.6184958684054154</v>
      </c>
      <c r="Y86" s="1">
        <f>[1]Use!M24</f>
        <v>15.062657458083354</v>
      </c>
      <c r="Z86" s="1">
        <f>[1]Use!N24</f>
        <v>0.21091945789442276</v>
      </c>
      <c r="AA86" s="1">
        <f>[1]Use!O24</f>
        <v>4.5968003028186127E-2</v>
      </c>
      <c r="AB86" s="1">
        <f>[1]Use!P24</f>
        <v>3.6081037017033255</v>
      </c>
      <c r="AC86" s="1">
        <f>[1]Use!Q24</f>
        <v>3.100164628547828E-4</v>
      </c>
      <c r="AD86" s="1">
        <f>[1]Use!R24</f>
        <v>0.16252546160937589</v>
      </c>
      <c r="AE86" s="1">
        <f>[1]Use!S24</f>
        <v>3.409563002444737E-2</v>
      </c>
      <c r="AF86" s="1">
        <f>[1]Use!T24</f>
        <v>3.430809345103833E-2</v>
      </c>
      <c r="AG86" s="1">
        <f>[1]Use!U24</f>
        <v>3.1036809004733485E-6</v>
      </c>
      <c r="AH86" s="1">
        <f>[1]Use!V24</f>
        <v>6.0400108604216685E-2</v>
      </c>
      <c r="AI86" s="1">
        <f>[1]Use!W24</f>
        <v>27.152849147590484</v>
      </c>
      <c r="AJ86" s="1">
        <f>[1]Use!X24</f>
        <v>7.6374519759127374E-2</v>
      </c>
      <c r="AK86" s="1"/>
      <c r="AL86" s="1">
        <f>IFERROR($G86/1000*Q86,0)</f>
        <v>12.754508840816584</v>
      </c>
      <c r="AM86" s="1">
        <f>IFERROR($G86/1000*R86,0)</f>
        <v>143.1338272001733</v>
      </c>
      <c r="AN86" s="1">
        <f>IFERROR($G86/1000*S86,0)</f>
        <v>2.8217842001445986E-2</v>
      </c>
      <c r="AO86" s="1">
        <f>IFERROR($G86/1000*T86,0)</f>
        <v>2.753486183098194</v>
      </c>
      <c r="AP86" s="1">
        <f>IFERROR($G86/1000*U86,0)</f>
        <v>2.8920433010667099</v>
      </c>
      <c r="AQ86" s="1">
        <f>IFERROR($G86/1000*V86,0)</f>
        <v>4.4740714532563609E-3</v>
      </c>
      <c r="AR86" s="1">
        <f>IFERROR($G86/1000*W86,0)</f>
        <v>13.029577742418768</v>
      </c>
      <c r="AS86" s="1">
        <f>IFERROR($G86/1000*X86,0)</f>
        <v>2.561432638920667</v>
      </c>
      <c r="AT86" s="1">
        <f>IFERROR($G86/1000*Y86,0)</f>
        <v>14.734406461184058</v>
      </c>
      <c r="AU86" s="1">
        <f>IFERROR($G86/1000*Z86,0)</f>
        <v>0.20632302313435666</v>
      </c>
      <c r="AV86" s="1">
        <f>IFERROR($G86/1000*AA86,0)</f>
        <v>4.4966251321260441E-2</v>
      </c>
      <c r="AW86" s="1">
        <f>IFERROR($G86/1000*AB86,0)</f>
        <v>3.5294745726604573</v>
      </c>
      <c r="AX86" s="1">
        <f>IFERROR($G86/1000*AC86,0)</f>
        <v>3.0326046954679816E-4</v>
      </c>
      <c r="AY86" s="1">
        <f>IFERROR($G86/1000*AD86,0)</f>
        <v>0.15898364669768072</v>
      </c>
      <c r="AZ86" s="1">
        <f>IFERROR($G86/1000*AE86,0)</f>
        <v>3.3352605456798565E-2</v>
      </c>
      <c r="BA86" s="1">
        <f>IFERROR($G86/1000*AF86,0)</f>
        <v>3.3560438801893133E-2</v>
      </c>
      <c r="BB86" s="1">
        <f>IFERROR($G86/1000*AG86,0)</f>
        <v>3.0360443394964573E-6</v>
      </c>
      <c r="BC86" s="1">
        <f>IFERROR($G86/1000*AH86,0)</f>
        <v>5.9083847119990998E-2</v>
      </c>
      <c r="BD86" s="1">
        <f>IFERROR($G86/1000*AI86,0)</f>
        <v>26.561124226131177</v>
      </c>
      <c r="BE86" s="1">
        <f>IFERROR($G86/1000*AJ86,0)</f>
        <v>7.4710138004552937E-2</v>
      </c>
      <c r="BF86" s="1"/>
      <c r="BG86" s="1">
        <f>IFERROR($H86/1000*Q86,0)</f>
        <v>12.259118178195473</v>
      </c>
      <c r="BH86" s="1">
        <f>IFERROR($H86/1000*R86,0)</f>
        <v>137.57444718913951</v>
      </c>
      <c r="BI86" s="1">
        <f>IFERROR($H86/1000*S86,0)</f>
        <v>2.7121848763188201E-2</v>
      </c>
      <c r="BJ86" s="1">
        <f>IFERROR($H86/1000*T86,0)</f>
        <v>2.6465395839161161</v>
      </c>
      <c r="BK86" s="1">
        <f>IFERROR($H86/1000*U86,0)</f>
        <v>2.7797150832478064</v>
      </c>
      <c r="BL86" s="1">
        <f>IFERROR($H86/1000*V86,0)</f>
        <v>4.3002965749364712E-3</v>
      </c>
      <c r="BM86" s="1">
        <f>IFERROR($H86/1000*W86,0)</f>
        <v>12.523503284197856</v>
      </c>
      <c r="BN86" s="1">
        <f>IFERROR($H86/1000*X86,0)</f>
        <v>2.461945482802705</v>
      </c>
      <c r="BO86" s="1">
        <f>IFERROR($H86/1000*Y86,0)</f>
        <v>14.162115715124454</v>
      </c>
      <c r="BP86" s="1">
        <f>IFERROR($H86/1000*Z86,0)</f>
        <v>0.19830934731036659</v>
      </c>
      <c r="BQ86" s="1">
        <f>IFERROR($H86/1000*AA86,0)</f>
        <v>4.3219742591238626E-2</v>
      </c>
      <c r="BR86" s="1">
        <f>IFERROR($H86/1000*AB86,0)</f>
        <v>3.3923882474184199</v>
      </c>
      <c r="BS86" s="1">
        <f>IFERROR($H86/1000*AC86,0)</f>
        <v>2.9148170120451531E-4</v>
      </c>
      <c r="BT86" s="1">
        <f>IFERROR($H86/1000*AD86,0)</f>
        <v>0.15280865281383613</v>
      </c>
      <c r="BU86" s="1">
        <f>IFERROR($H86/1000*AE86,0)</f>
        <v>3.2057175775922979E-2</v>
      </c>
      <c r="BV86" s="1">
        <f>IFERROR($H86/1000*AF86,0)</f>
        <v>3.2256936783632693E-2</v>
      </c>
      <c r="BW86" s="1">
        <f>IFERROR($H86/1000*AG86,0)</f>
        <v>2.9181230588057359E-6</v>
      </c>
      <c r="BX86" s="1">
        <f>IFERROR($H86/1000*AH86,0)</f>
        <v>5.6789004837918239E-2</v>
      </c>
      <c r="BY86" s="1">
        <f>IFERROR($H86/1000*AI86,0)</f>
        <v>25.529478625774033</v>
      </c>
      <c r="BZ86" s="1">
        <f>IFERROR($H86/1000*AJ86,0)</f>
        <v>7.1808363798073926E-2</v>
      </c>
      <c r="CA86" s="1"/>
      <c r="CB86" s="1">
        <f>IFERROR($I86/1000*Q86,0)</f>
        <v>16.749245083270171</v>
      </c>
      <c r="CC86" s="1">
        <f>IFERROR($I86/1000*R86,0)</f>
        <v>187.96361203734574</v>
      </c>
      <c r="CD86" s="1">
        <f>IFERROR($I86/1000*S86,0)</f>
        <v>3.7055723376091573E-2</v>
      </c>
      <c r="CE86" s="1">
        <f>IFERROR($I86/1000*T86,0)</f>
        <v>3.6158832527146618</v>
      </c>
      <c r="CF86" s="1">
        <f>IFERROR($I86/1000*U86,0)</f>
        <v>3.7978367215506807</v>
      </c>
      <c r="CG86" s="1">
        <f>IFERROR($I86/1000*V86,0)</f>
        <v>5.8753590770066694E-3</v>
      </c>
      <c r="CH86" s="1">
        <f>IFERROR($I86/1000*W86,0)</f>
        <v>17.11046608403322</v>
      </c>
      <c r="CI86" s="1">
        <f>IFERROR($I86/1000*X86,0)</f>
        <v>3.3636781760090888</v>
      </c>
      <c r="CJ86" s="1">
        <f>IFERROR($I86/1000*Y86,0)</f>
        <v>19.349250375296382</v>
      </c>
      <c r="CK86" s="1">
        <f>IFERROR($I86/1000*Z86,0)</f>
        <v>0.27094378340462327</v>
      </c>
      <c r="CL86" s="1">
        <f>IFERROR($I86/1000*AA86,0)</f>
        <v>5.9049766106673E-2</v>
      </c>
      <c r="CM86" s="1">
        <f>IFERROR($I86/1000*AB86,0)</f>
        <v>4.6349126705278492</v>
      </c>
      <c r="CN86" s="1">
        <f>IFERROR($I86/1000*AC86,0)</f>
        <v>3.9824222099811682E-4</v>
      </c>
      <c r="CO86" s="1">
        <f>IFERROR($I86/1000*AD86,0)</f>
        <v>0.2087776249172294</v>
      </c>
      <c r="CP86" s="1">
        <f>IFERROR($I86/1000*AE86,0)</f>
        <v>4.3798704437274745E-2</v>
      </c>
      <c r="CQ86" s="1">
        <f>IFERROR($I86/1000*AF86,0)</f>
        <v>4.4071631578328177E-2</v>
      </c>
      <c r="CR86" s="1">
        <f>IFERROR($I86/1000*AG86,0)</f>
        <v>3.9869391570115217E-6</v>
      </c>
      <c r="CS86" s="1">
        <f>IFERROR($I86/1000*AH86,0)</f>
        <v>7.7589019555835581E-2</v>
      </c>
      <c r="CT86" s="1">
        <f>IFERROR($I86/1000*AI86,0)</f>
        <v>34.880118466574629</v>
      </c>
      <c r="CU86" s="1">
        <f>IFERROR($I86/1000*AJ86,0)</f>
        <v>9.8109494239299891E-2</v>
      </c>
      <c r="CW86" s="12">
        <f>IFERROR($J86/1000*Q86,0)</f>
        <v>28.978045717024028</v>
      </c>
      <c r="CX86" s="12">
        <f>IFERROR($J86/1000*R86,0)</f>
        <v>325.19782925593927</v>
      </c>
      <c r="CY86" s="12">
        <f>IFERROR($J86/1000*S86,0)</f>
        <v>6.4110498158650456E-2</v>
      </c>
      <c r="CZ86" s="12">
        <f>IFERROR($J86/1000*T86,0)</f>
        <v>6.2558777833662953</v>
      </c>
      <c r="DA86" s="12">
        <f>IFERROR($J86/1000*U86,0)</f>
        <v>6.5706774004289059</v>
      </c>
      <c r="DB86" s="12">
        <f>IFERROR($J86/1000*V86,0)</f>
        <v>1.0165020757114028E-2</v>
      </c>
      <c r="DC86" s="12">
        <f>IFERROR($J86/1000*W86,0)</f>
        <v>29.602997983351312</v>
      </c>
      <c r="DD86" s="12">
        <f>IFERROR($J86/1000*X86,0)</f>
        <v>5.8195351179801644</v>
      </c>
      <c r="DE86" s="12">
        <f>IFERROR($J86/1000*Y86,0)</f>
        <v>33.476342317394142</v>
      </c>
      <c r="DF86" s="12">
        <f>IFERROR($J86/1000*Z86,0)</f>
        <v>0.46876269964459166</v>
      </c>
      <c r="DG86" s="12">
        <f>IFERROR($J86/1000*AA86,0)</f>
        <v>0.10216262364731347</v>
      </c>
      <c r="DH86" s="12">
        <f>IFERROR($J86/1000*AB86,0)</f>
        <v>8.018911335599535</v>
      </c>
      <c r="DI86" s="12">
        <f>IFERROR($J86/1000*AC86,0)</f>
        <v>6.8900307023744725E-4</v>
      </c>
      <c r="DJ86" s="12">
        <f>IFERROR($J86/1000*AD86,0)</f>
        <v>0.36120837264397798</v>
      </c>
      <c r="DK86" s="12">
        <f>IFERROR($J86/1000*AE86,0)</f>
        <v>7.5776600868865437E-2</v>
      </c>
      <c r="DL86" s="12">
        <f>IFERROR($J86/1000*AF86,0)</f>
        <v>7.6248794996513783E-2</v>
      </c>
      <c r="DM86" s="12">
        <f>IFERROR($J86/1000*AG86,0)</f>
        <v>6.8978455201108074E-6</v>
      </c>
      <c r="DN86" s="12">
        <f>IFERROR($J86/1000*AH86,0)</f>
        <v>0.13423758173279382</v>
      </c>
      <c r="DO86" s="12">
        <f>IFERROR($J86/1000*AI86,0)</f>
        <v>60.346461139863528</v>
      </c>
      <c r="DP86" s="12">
        <f>IFERROR($J86/1000*AJ86,0)</f>
        <v>0.16974027158873348</v>
      </c>
      <c r="DR86" s="12">
        <f>IFERROR($K86/1000*Q86,0)</f>
        <v>25.414564805144959</v>
      </c>
      <c r="DS86" s="12">
        <f>IFERROR($K86/1000*R86,0)</f>
        <v>285.20768401100804</v>
      </c>
      <c r="DT86" s="12">
        <f>IFERROR($K86/1000*S86,0)</f>
        <v>5.6226718187070278E-2</v>
      </c>
      <c r="DU86" s="12">
        <f>IFERROR($K86/1000*T86,0)</f>
        <v>5.486581562159162</v>
      </c>
      <c r="DV86" s="12">
        <f>IFERROR($K86/1000*U86,0)</f>
        <v>5.7626697202978736</v>
      </c>
      <c r="DW86" s="12">
        <f>IFERROR($K86/1000*V86,0)</f>
        <v>8.9150103944224506E-3</v>
      </c>
      <c r="DX86" s="12">
        <f>IFERROR($K86/1000*W86,0)</f>
        <v>25.962665599373679</v>
      </c>
      <c r="DY86" s="12">
        <f>IFERROR($K86/1000*X86,0)</f>
        <v>5.1038967167076743</v>
      </c>
      <c r="DZ86" s="12">
        <f>IFERROR($K86/1000*Y86,0)</f>
        <v>29.359698013203481</v>
      </c>
      <c r="EA86" s="12">
        <f>IFERROR($K86/1000*Z86,0)</f>
        <v>0.41111813145333298</v>
      </c>
      <c r="EB86" s="12">
        <f>IFERROR($K86/1000*AA86,0)</f>
        <v>8.9599507320224106E-2</v>
      </c>
      <c r="EC86" s="12">
        <f>IFERROR($K86/1000*AB86,0)</f>
        <v>7.0328117981254721</v>
      </c>
      <c r="ED86" s="12">
        <f>IFERROR($K86/1000*AC86,0)</f>
        <v>6.0427515887333456E-4</v>
      </c>
      <c r="EE86" s="12">
        <f>IFERROR($K86/1000*AD86,0)</f>
        <v>0.31678994796147653</v>
      </c>
      <c r="EF86" s="12">
        <f>IFERROR($K86/1000*AE86,0)</f>
        <v>6.6458219864150403E-2</v>
      </c>
      <c r="EG86" s="12">
        <f>IFERROR($K86/1000*AF86,0)</f>
        <v>6.6872347454910525E-2</v>
      </c>
      <c r="EH86" s="12">
        <f>IFERROR($K86/1000*AG86,0)</f>
        <v>6.049605404678698E-6</v>
      </c>
      <c r="EI86" s="12">
        <f>IFERROR($K86/1000*AH86,0)</f>
        <v>0.11773015176899217</v>
      </c>
      <c r="EJ86" s="12">
        <f>IFERROR($K86/1000*AI86,0)</f>
        <v>52.925551376959064</v>
      </c>
      <c r="EK86" s="12">
        <f>IFERROR($K86/1000*AJ86,0)</f>
        <v>0.14886701382351872</v>
      </c>
      <c r="EM86" s="12">
        <f>IFERROR($L86/1000*Q86,0)</f>
        <v>30.782091348350839</v>
      </c>
      <c r="EN86" s="12">
        <f>IFERROR($L86/1000*R86,0)</f>
        <v>345.44321532907537</v>
      </c>
      <c r="EO86" s="12">
        <f>IFERROR($L86/1000*S86,0)</f>
        <v>6.8101735706369293E-2</v>
      </c>
      <c r="EP86" s="12">
        <f>IFERROR($L86/1000*T86,0)</f>
        <v>6.6453412101068432</v>
      </c>
      <c r="EQ86" s="12">
        <f>IFERROR($L86/1000*U86,0)</f>
        <v>6.9797388663005577</v>
      </c>
      <c r="ER86" s="12">
        <f>IFERROR($L86/1000*V86,0)</f>
        <v>1.0797850226302304E-2</v>
      </c>
      <c r="ES86" s="12">
        <f>IFERROR($L86/1000*W86,0)</f>
        <v>31.445950393170548</v>
      </c>
      <c r="ET86" s="12">
        <f>IFERROR($L86/1000*X86,0)</f>
        <v>6.1818337701552251</v>
      </c>
      <c r="EU86" s="12">
        <f>IFERROR($L86/1000*Y86,0)</f>
        <v>35.560432103856726</v>
      </c>
      <c r="EV86" s="12">
        <f>IFERROR($L86/1000*Z86,0)</f>
        <v>0.49794580290424229</v>
      </c>
      <c r="EW86" s="12">
        <f>IFERROR($L86/1000*AA86,0)</f>
        <v>0.10852281910961634</v>
      </c>
      <c r="EX86" s="12">
        <f>IFERROR($L86/1000*AB86,0)</f>
        <v>8.5181334744647028</v>
      </c>
      <c r="EY86" s="12">
        <f>IFERROR($L86/1000*AC86,0)</f>
        <v>7.3189736997631447E-4</v>
      </c>
      <c r="EZ86" s="12">
        <f>IFERROR($L86/1000*AD86,0)</f>
        <v>0.3836956167124837</v>
      </c>
      <c r="FA86" s="12">
        <f>IFERROR($L86/1000*AE86,0)</f>
        <v>8.0494118643846424E-2</v>
      </c>
      <c r="FB86" s="12">
        <f>IFERROR($L86/1000*AF86,0)</f>
        <v>8.0995709500364638E-2</v>
      </c>
      <c r="FC86" s="12">
        <f>IFERROR($L86/1000*AG86,0)</f>
        <v>7.3272750336688076E-6</v>
      </c>
      <c r="FD86" s="12">
        <f>IFERROR($L86/1000*AH86,0)</f>
        <v>0.14259462296496542</v>
      </c>
      <c r="FE86" s="12">
        <f>IFERROR($L86/1000*AI86,0)</f>
        <v>64.103366303466274</v>
      </c>
      <c r="FF86" s="12">
        <f>IFERROR($L86/1000*AJ86,0)</f>
        <v>0.18030755408977472</v>
      </c>
      <c r="FH86" s="12">
        <f>IFERROR(AL86*[1]Figure!$C$8+BG86*[1]Figure!$D$8+CB86*[1]Figure!$E$8,0)</f>
        <v>12.405556037743267</v>
      </c>
      <c r="FI86" s="12">
        <f>IFERROR(AM86*[1]Figure!$C$8+BH86*[1]Figure!$D$8+CC86*[1]Figure!$E$8,0)</f>
        <v>139.21780418121756</v>
      </c>
      <c r="FJ86" s="12">
        <f>IFERROR(AN86*[1]Figure!$C$8+BI86*[1]Figure!$D$8+CD86*[1]Figure!$E$8,0)</f>
        <v>2.7445825204407637E-2</v>
      </c>
      <c r="FK86" s="12">
        <f>IFERROR(AO86*[1]Figure!$C$8+BJ86*[1]Figure!$D$8+CE86*[1]Figure!$E$8,0)</f>
        <v>2.6781530806002825</v>
      </c>
      <c r="FL86" s="12">
        <f>IFERROR(AP86*[1]Figure!$C$8+BK86*[1]Figure!$D$8+CF86*[1]Figure!$E$8,0)</f>
        <v>2.8129193905255949</v>
      </c>
      <c r="FM86" s="12">
        <f>IFERROR(AQ86*[1]Figure!$C$8+BL86*[1]Figure!$D$8+CG86*[1]Figure!$E$8,0)</f>
        <v>4.3516645621522613E-3</v>
      </c>
      <c r="FN86" s="12">
        <f>IFERROR(AR86*[1]Figure!$C$8+BM86*[1]Figure!$D$8+CH86*[1]Figure!$E$8,0)</f>
        <v>12.67309928191322</v>
      </c>
      <c r="FO86" s="12">
        <f>IFERROR(AS86*[1]Figure!$C$8+BN86*[1]Figure!$D$8+CI86*[1]Figure!$E$8,0)</f>
        <v>2.4913539624000567</v>
      </c>
      <c r="FP86" s="12">
        <f>IFERROR(AT86*[1]Figure!$C$8+BO86*[1]Figure!$D$8+CJ86*[1]Figure!$E$8,0)</f>
        <v>14.331285298274381</v>
      </c>
      <c r="FQ86" s="12">
        <f>IFERROR(AU86*[1]Figure!$C$8+BP86*[1]Figure!$D$8+CK86*[1]Figure!$E$8,0)</f>
        <v>0.20067819602577433</v>
      </c>
      <c r="FR86" s="12">
        <f>IFERROR(AV86*[1]Figure!$C$8+BQ86*[1]Figure!$D$8+CL86*[1]Figure!$E$8,0)</f>
        <v>4.373601191039117E-2</v>
      </c>
      <c r="FS86" s="12">
        <f>IFERROR(AW86*[1]Figure!$C$8+BR86*[1]Figure!$D$8+CM86*[1]Figure!$E$8,0)</f>
        <v>3.4329110702255798</v>
      </c>
      <c r="FT86" s="12">
        <f>IFERROR(AX86*[1]Figure!$C$8+BS86*[1]Figure!$D$8+CN86*[1]Figure!$E$8,0)</f>
        <v>2.9496351415397019E-4</v>
      </c>
      <c r="FU86" s="12">
        <f>IFERROR(AY86*[1]Figure!$C$8+BT86*[1]Figure!$D$8+CO86*[1]Figure!$E$8,0)</f>
        <v>0.15463398573853546</v>
      </c>
      <c r="FV86" s="12">
        <f>IFERROR(AZ86*[1]Figure!$C$8+BU86*[1]Figure!$D$8+CP86*[1]Figure!$E$8,0)</f>
        <v>3.2440105782432185E-2</v>
      </c>
      <c r="FW86" s="12">
        <f>IFERROR(BA86*[1]Figure!$C$8+BV86*[1]Figure!$D$8+CQ86*[1]Figure!$E$8,0)</f>
        <v>3.2642252979259663E-2</v>
      </c>
      <c r="FX86" s="12">
        <f>IFERROR(BB86*[1]Figure!$C$8+BW86*[1]Figure!$D$8+CR86*[1]Figure!$E$8,0)</f>
        <v>2.9529806797550658E-6</v>
      </c>
      <c r="FY86" s="12">
        <f>IFERROR(BC86*[1]Figure!$C$8+BX86*[1]Figure!$D$8+CS86*[1]Figure!$E$8,0)</f>
        <v>5.7467361975310494E-2</v>
      </c>
      <c r="FZ86" s="12">
        <f>IFERROR(BD86*[1]Figure!$C$8+BY86*[1]Figure!$D$8+CT86*[1]Figure!$E$8,0)</f>
        <v>25.834433855912767</v>
      </c>
      <c r="GA86" s="12">
        <f>IFERROR(BE86*[1]Figure!$C$8+BZ86*[1]Figure!$D$8+CU86*[1]Figure!$E$8,0)</f>
        <v>7.2666130477485047E-2</v>
      </c>
      <c r="GC86" s="12">
        <f>IFERROR(CW86*[1]Figure!$F$8+DR86*[1]Figure!$G$8+EM86*[1]Figure!$H$8,0)</f>
        <v>26.288138074984879</v>
      </c>
      <c r="GD86" s="12">
        <f>IFERROR(CX86*[1]Figure!$F$8+DS86*[1]Figure!$G$8+EN86*[1]Figure!$H$8,0)</f>
        <v>295.01111015720466</v>
      </c>
      <c r="GE86" s="12">
        <f>IFERROR(CY86*[1]Figure!$F$8+DT86*[1]Figure!$G$8+EO86*[1]Figure!$H$8,0)</f>
        <v>5.8159395706266007E-2</v>
      </c>
      <c r="GF86" s="12">
        <f>IFERROR(CZ86*[1]Figure!$F$8+DU86*[1]Figure!$G$8+EP86*[1]Figure!$H$8,0)</f>
        <v>5.6751714920771636</v>
      </c>
      <c r="GG86" s="12">
        <f>IFERROR(DA86*[1]Figure!$F$8+DV86*[1]Figure!$G$8+EQ86*[1]Figure!$H$8,0)</f>
        <v>5.9607496114612664</v>
      </c>
      <c r="GH86" s="12">
        <f>IFERROR(DB86*[1]Figure!$F$8+DW86*[1]Figure!$G$8+ER86*[1]Figure!$H$8,0)</f>
        <v>9.2214454973102208E-3</v>
      </c>
      <c r="GI86" s="12">
        <f>IFERROR(DC86*[1]Figure!$F$8+DX86*[1]Figure!$G$8+ES86*[1]Figure!$H$8,0)</f>
        <v>26.85507870403616</v>
      </c>
      <c r="GJ86" s="12">
        <f>IFERROR(DD86*[1]Figure!$F$8+DY86*[1]Figure!$G$8+ET86*[1]Figure!$H$8,0)</f>
        <v>5.2793326440164492</v>
      </c>
      <c r="GK86" s="12">
        <f>IFERROR(DE86*[1]Figure!$F$8+DZ86*[1]Figure!$G$8+EU86*[1]Figure!$H$8,0)</f>
        <v>30.368877103679765</v>
      </c>
      <c r="GL86" s="12">
        <f>IFERROR(DF86*[1]Figure!$F$8+EA86*[1]Figure!$G$8+EV86*[1]Figure!$H$8,0)</f>
        <v>0.42524946965006105</v>
      </c>
      <c r="GM86" s="12">
        <f>IFERROR(DG86*[1]Figure!$F$8+EB86*[1]Figure!$G$8+EW86*[1]Figure!$H$8,0)</f>
        <v>9.2679305663649944E-2</v>
      </c>
      <c r="GN86" s="12">
        <f>IFERROR(DH86*[1]Figure!$F$8+EC86*[1]Figure!$G$8+EX86*[1]Figure!$H$8,0)</f>
        <v>7.2745502046557897</v>
      </c>
      <c r="GO86" s="12">
        <f>IFERROR(DI86*[1]Figure!$F$8+ED86*[1]Figure!$G$8+EY86*[1]Figure!$H$8,0)</f>
        <v>6.2504587167000415E-4</v>
      </c>
      <c r="GP86" s="12">
        <f>IFERROR(DJ86*[1]Figure!$F$8+EE86*[1]Figure!$G$8+EZ86*[1]Figure!$H$8,0)</f>
        <v>0.32767894932014235</v>
      </c>
      <c r="GQ86" s="12">
        <f>IFERROR(DK86*[1]Figure!$F$8+EF86*[1]Figure!$G$8+FA86*[1]Figure!$H$8,0)</f>
        <v>6.8742584159962108E-2</v>
      </c>
      <c r="GR86" s="12">
        <f>IFERROR(DL86*[1]Figure!$F$8+EG86*[1]Figure!$G$8+FB86*[1]Figure!$H$8,0)</f>
        <v>6.9170946532878252E-2</v>
      </c>
      <c r="GS86" s="12">
        <f>IFERROR(DM86*[1]Figure!$F$8+EH86*[1]Figure!$G$8+FC86*[1]Figure!$H$8,0)</f>
        <v>6.2575481184385082E-6</v>
      </c>
      <c r="GT86" s="12">
        <f>IFERROR(DN86*[1]Figure!$F$8+EI86*[1]Figure!$G$8+FD86*[1]Figure!$H$8,0)</f>
        <v>0.12177688302046605</v>
      </c>
      <c r="GU86" s="12">
        <f>IFERROR(DO86*[1]Figure!$F$8+EJ86*[1]Figure!$G$8+FE86*[1]Figure!$H$8,0)</f>
        <v>54.744758092829763</v>
      </c>
      <c r="GV86" s="12">
        <f>IFERROR(DP86*[1]Figure!$F$8+EK86*[1]Figure!$G$8+FF86*[1]Figure!$H$8,0)</f>
        <v>0.15398401051554111</v>
      </c>
      <c r="GX86" s="12">
        <f>IFERROR(FH86*[1]Figure!$F$10+GC86*[1]Figure!$F$11,0)</f>
        <v>13.220065262814417</v>
      </c>
      <c r="GY86" s="12">
        <f>IFERROR(FI86*[1]Figure!$F$10+GD86*[1]Figure!$F$11,0)</f>
        <v>148.35840097951944</v>
      </c>
      <c r="GZ86" s="12">
        <f>IFERROR(FJ86*[1]Figure!$F$10+GE86*[1]Figure!$F$11,0)</f>
        <v>2.9247830511599574E-2</v>
      </c>
      <c r="HA86" s="12">
        <f>IFERROR(FK86*[1]Figure!$F$10+GF86*[1]Figure!$F$11,0)</f>
        <v>2.8539920662664562</v>
      </c>
      <c r="HB86" s="12">
        <f>IFERROR(FL86*[1]Figure!$F$10+GG86*[1]Figure!$F$11,0)</f>
        <v>2.9976067020813137</v>
      </c>
      <c r="HC86" s="12">
        <f>IFERROR(FM86*[1]Figure!$F$10+GH86*[1]Figure!$F$11,0)</f>
        <v>4.6373809717597273E-3</v>
      </c>
      <c r="HD86" s="12">
        <f>IFERROR(FN86*[1]Figure!$F$10+GI86*[1]Figure!$F$11,0)</f>
        <v>13.505174542704083</v>
      </c>
      <c r="HE86" s="12">
        <f>IFERROR(FO86*[1]Figure!$F$10+GJ86*[1]Figure!$F$11,0)</f>
        <v>2.6549283140146542</v>
      </c>
      <c r="HF86" s="12">
        <f>IFERROR(FP86*[1]Figure!$F$10+GK86*[1]Figure!$F$11,0)</f>
        <v>15.272231761863489</v>
      </c>
      <c r="HG86" s="12">
        <f>IFERROR(FQ86*[1]Figure!$F$10+GL86*[1]Figure!$F$11,0)</f>
        <v>0.21385408604121003</v>
      </c>
      <c r="HH86" s="12">
        <f>IFERROR(FR86*[1]Figure!$F$10+GM86*[1]Figure!$F$11,0)</f>
        <v>4.6607578897026269E-2</v>
      </c>
      <c r="HI86" s="12">
        <f>IFERROR(FS86*[1]Figure!$F$10+GN86*[1]Figure!$F$11,0)</f>
        <v>3.6583050571650206</v>
      </c>
      <c r="HJ86" s="12">
        <f>IFERROR(FT86*[1]Figure!$F$10+GO86*[1]Figure!$F$11,0)</f>
        <v>3.1432987730664662E-4</v>
      </c>
      <c r="HK86" s="12">
        <f>IFERROR(FU86*[1]Figure!$F$10+GP86*[1]Figure!$F$11,0)</f>
        <v>0.16478675982704538</v>
      </c>
      <c r="HL86" s="12">
        <f>IFERROR(FV86*[1]Figure!$F$10+GQ86*[1]Figure!$F$11,0)</f>
        <v>3.4570019616337343E-2</v>
      </c>
      <c r="HM86" s="12">
        <f>IFERROR(FW86*[1]Figure!$F$10+GR86*[1]Figure!$F$11,0)</f>
        <v>3.4785439153085518E-2</v>
      </c>
      <c r="HN86" s="12">
        <f>IFERROR(FX86*[1]Figure!$F$10+GS86*[1]Figure!$F$11,0)</f>
        <v>3.1468639686459135E-6</v>
      </c>
      <c r="HO86" s="12">
        <f>IFERROR(FY86*[1]Figure!$F$10+GT86*[1]Figure!$F$11,0)</f>
        <v>6.1240485592420721E-2</v>
      </c>
      <c r="HP86" s="12">
        <f>IFERROR(FZ86*[1]Figure!$F$10+GU86*[1]Figure!$F$11,0)</f>
        <v>27.53064034888342</v>
      </c>
      <c r="HQ86" s="12">
        <f>IFERROR(GA86*[1]Figure!$F$10+GV86*[1]Figure!$F$11,0)</f>
        <v>7.7437156737336782E-2</v>
      </c>
    </row>
    <row r="87" spans="1:225" x14ac:dyDescent="0.2">
      <c r="A87" s="1"/>
      <c r="B87" s="4"/>
      <c r="C87" s="1" t="s">
        <v>111</v>
      </c>
      <c r="D87" s="1" t="s">
        <v>54</v>
      </c>
      <c r="E87" s="2">
        <v>1</v>
      </c>
      <c r="F87" s="1"/>
      <c r="G87" s="5">
        <f t="shared" ref="G87:L87" si="61">G86</f>
        <v>978.20763050525716</v>
      </c>
      <c r="H87" s="5">
        <f t="shared" si="61"/>
        <v>940.21362130388059</v>
      </c>
      <c r="I87" s="5">
        <f t="shared" si="61"/>
        <v>1284.5841066984256</v>
      </c>
      <c r="J87" s="5">
        <f t="shared" si="61"/>
        <v>2222.4725225646757</v>
      </c>
      <c r="K87" s="5">
        <f t="shared" si="61"/>
        <v>1949.1711933904226</v>
      </c>
      <c r="L87" s="5">
        <f t="shared" si="61"/>
        <v>2360.8338835836216</v>
      </c>
      <c r="M87" s="1" t="s">
        <v>55</v>
      </c>
      <c r="N87" s="1" t="s">
        <v>112</v>
      </c>
      <c r="O87" s="1">
        <v>1</v>
      </c>
      <c r="P87" s="1" t="s">
        <v>56</v>
      </c>
      <c r="Q87" s="1">
        <f>'[1]Unit factor_selected'!J55</f>
        <v>0.63990356136800997</v>
      </c>
      <c r="R87" s="1">
        <f>'[1]Unit factor_selected'!K55</f>
        <v>9.4653138576846807</v>
      </c>
      <c r="S87" s="1">
        <f>'[1]Unit factor_selected'!L55</f>
        <v>1.20173223105906E-3</v>
      </c>
      <c r="T87" s="1">
        <f>'[1]Unit factor_selected'!M55</f>
        <v>0.16911563712512701</v>
      </c>
      <c r="U87" s="1">
        <f>'[1]Unit factor_selected'!N55</f>
        <v>2.6721835286927599E-2</v>
      </c>
      <c r="V87" s="1">
        <f>'[1]Unit factor_selected'!O55</f>
        <v>2.35510373416612E-4</v>
      </c>
      <c r="W87" s="1">
        <f>'[1]Unit factor_selected'!P55</f>
        <v>0.65242985631356398</v>
      </c>
      <c r="X87" s="1">
        <f>'[1]Unit factor_selected'!Q55</f>
        <v>5.1548107074560402E-2</v>
      </c>
      <c r="Y87" s="1">
        <f>'[1]Unit factor_selected'!R55</f>
        <v>0.53684020649838704</v>
      </c>
      <c r="Z87" s="1">
        <f>'[1]Unit factor_selected'!S55</f>
        <v>5.1267919963273699E-2</v>
      </c>
      <c r="AA87" s="1">
        <f>'[1]Unit factor_selected'!T55</f>
        <v>3.1790471937596398E-3</v>
      </c>
      <c r="AB87" s="1">
        <f>'[1]Unit factor_selected'!U55</f>
        <v>3.4658770226862097E-2</v>
      </c>
      <c r="AC87" s="1">
        <f>'[1]Unit factor_selected'!V55</f>
        <v>2.1033425243903299E-5</v>
      </c>
      <c r="AD87" s="1">
        <f>'[1]Unit factor_selected'!W55</f>
        <v>2.4417426571916802E-3</v>
      </c>
      <c r="AE87" s="1">
        <f>'[1]Unit factor_selected'!X55</f>
        <v>1.4033392512114199E-3</v>
      </c>
      <c r="AF87" s="1">
        <f>'[1]Unit factor_selected'!Y55</f>
        <v>1.47498961213148E-3</v>
      </c>
      <c r="AG87" s="1">
        <f>'[1]Unit factor_selected'!Z55</f>
        <v>2.13175347660657E-7</v>
      </c>
      <c r="AH87" s="1">
        <f>'[1]Unit factor_selected'!AA55</f>
        <v>2.0769618775305101E-3</v>
      </c>
      <c r="AI87" s="1">
        <f>'[1]Unit factor_selected'!AB55</f>
        <v>0.76710611473327694</v>
      </c>
      <c r="AJ87" s="1">
        <f>'[1]Unit factor_selected'!AC55</f>
        <v>5.2000002467056296E-3</v>
      </c>
      <c r="AK87" s="1"/>
      <c r="AL87" s="1">
        <f>IFERROR($G87/1000*Q87,0)</f>
        <v>0.62595854651767646</v>
      </c>
      <c r="AM87" s="1">
        <f>IFERROR($G87/1000*R87,0)</f>
        <v>9.2590422407143063</v>
      </c>
      <c r="AN87" s="1">
        <f>IFERROR($G87/1000*S87,0)</f>
        <v>1.1755436382460793E-3</v>
      </c>
      <c r="AO87" s="1">
        <f>IFERROR($G87/1000*T87,0)</f>
        <v>0.1654302066735574</v>
      </c>
      <c r="AP87" s="1">
        <f>IFERROR($G87/1000*U87,0)</f>
        <v>2.6139503178777217E-2</v>
      </c>
      <c r="AQ87" s="1">
        <f>IFERROR($G87/1000*V87,0)</f>
        <v>2.3037804433927232E-4</v>
      </c>
      <c r="AR87" s="1">
        <f>IFERROR($G87/1000*W87,0)</f>
        <v>0.63821186381537687</v>
      </c>
      <c r="AS87" s="1">
        <f>IFERROR($G87/1000*X87,0)</f>
        <v>5.0424751678437012E-2</v>
      </c>
      <c r="AT87" s="1">
        <f>IFERROR($G87/1000*Y87,0)</f>
        <v>0.52514118635874019</v>
      </c>
      <c r="AU87" s="1">
        <f>IFERROR($G87/1000*Z87,0)</f>
        <v>5.0150670508207137E-2</v>
      </c>
      <c r="AV87" s="1">
        <f>IFERROR($G87/1000*AA87,0)</f>
        <v>3.1097682226720043E-3</v>
      </c>
      <c r="AW87" s="1">
        <f>IFERROR($G87/1000*AB87,0)</f>
        <v>3.3903473499844926E-2</v>
      </c>
      <c r="AX87" s="1">
        <f>IFERROR($G87/1000*AC87,0)</f>
        <v>2.0575057069248106E-5</v>
      </c>
      <c r="AY87" s="1">
        <f>IFERROR($G87/1000*AD87,0)</f>
        <v>2.3885312989950841E-3</v>
      </c>
      <c r="AZ87" s="1">
        <f>IFERROR($G87/1000*AE87,0)</f>
        <v>1.3727571637225449E-3</v>
      </c>
      <c r="BA87" s="1">
        <f>IFERROR($G87/1000*AF87,0)</f>
        <v>1.4428460935030033E-3</v>
      </c>
      <c r="BB87" s="1">
        <f>IFERROR($G87/1000*AG87,0)</f>
        <v>2.085297517172657E-7</v>
      </c>
      <c r="BC87" s="1">
        <f>IFERROR($G87/1000*AH87,0)</f>
        <v>2.0316999568688703E-3</v>
      </c>
      <c r="BD87" s="1">
        <f>IFERROR($G87/1000*AI87,0)</f>
        <v>0.75038905483933283</v>
      </c>
      <c r="BE87" s="1">
        <f>IFERROR($G87/1000*AJ87,0)</f>
        <v>5.0866799199566666E-3</v>
      </c>
      <c r="BF87" s="1"/>
      <c r="BG87" s="1">
        <f>IFERROR($H87/1000*Q87,0)</f>
        <v>0.60164604471906658</v>
      </c>
      <c r="BH87" s="1">
        <f>IFERROR($H87/1000*R87,0)</f>
        <v>8.8994170189115174</v>
      </c>
      <c r="BI87" s="1">
        <f>IFERROR($H87/1000*S87,0)</f>
        <v>1.1298850128016304E-3</v>
      </c>
      <c r="BJ87" s="1">
        <f>IFERROR($H87/1000*T87,0)</f>
        <v>0.15900482560052864</v>
      </c>
      <c r="BK87" s="1">
        <f>IFERROR($H87/1000*U87,0)</f>
        <v>2.5124233523008018E-2</v>
      </c>
      <c r="BL87" s="1">
        <f>IFERROR($H87/1000*V87,0)</f>
        <v>2.2143006104466192E-4</v>
      </c>
      <c r="BM87" s="1">
        <f>IFERROR($H87/1000*W87,0)</f>
        <v>0.61342343785134645</v>
      </c>
      <c r="BN87" s="1">
        <f>IFERROR($H87/1000*X87,0)</f>
        <v>4.8466232423932616E-2</v>
      </c>
      <c r="BO87" s="1">
        <f>IFERROR($H87/1000*Y87,0)</f>
        <v>0.50474447461337146</v>
      </c>
      <c r="BP87" s="1">
        <f>IFERROR($H87/1000*Z87,0)</f>
        <v>4.8202796685387073E-2</v>
      </c>
      <c r="BQ87" s="1">
        <f>IFERROR($H87/1000*AA87,0)</f>
        <v>2.9889834743406902E-3</v>
      </c>
      <c r="BR87" s="1">
        <f>IFERROR($H87/1000*AB87,0)</f>
        <v>3.2586647864937132E-2</v>
      </c>
      <c r="BS87" s="1">
        <f>IFERROR($H87/1000*AC87,0)</f>
        <v>1.9775912916994776E-5</v>
      </c>
      <c r="BT87" s="1">
        <f>IFERROR($H87/1000*AD87,0)</f>
        <v>2.2957597060103492E-3</v>
      </c>
      <c r="BU87" s="1">
        <f>IFERROR($H87/1000*AE87,0)</f>
        <v>1.3194386792993653E-3</v>
      </c>
      <c r="BV87" s="1">
        <f>IFERROR($H87/1000*AF87,0)</f>
        <v>1.3868053246077448E-3</v>
      </c>
      <c r="BW87" s="1">
        <f>IFERROR($H87/1000*AG87,0)</f>
        <v>2.0043036559674003E-7</v>
      </c>
      <c r="BX87" s="1">
        <f>IFERROR($H87/1000*AH87,0)</f>
        <v>1.9527878481830677E-3</v>
      </c>
      <c r="BY87" s="1">
        <f>IFERROR($H87/1000*AI87,0)</f>
        <v>0.72124361805772441</v>
      </c>
      <c r="BZ87" s="1">
        <f>IFERROR($H87/1000*AJ87,0)</f>
        <v>4.889111062736172E-3</v>
      </c>
      <c r="CA87" s="1"/>
      <c r="CB87" s="1">
        <f>IFERROR($I87/1000*Q87,0)</f>
        <v>0.82200994475306621</v>
      </c>
      <c r="CC87" s="1">
        <f>IFERROR($I87/1000*R87,0)</f>
        <v>12.158991746494104</v>
      </c>
      <c r="CD87" s="1">
        <f>IFERROR($I87/1000*S87,0)</f>
        <v>1.5437261245257086E-3</v>
      </c>
      <c r="CE87" s="1">
        <f>IFERROR($I87/1000*T87,0)</f>
        <v>0.21724325964511637</v>
      </c>
      <c r="CF87" s="1">
        <f>IFERROR($I87/1000*U87,0)</f>
        <v>3.4326444911400356E-2</v>
      </c>
      <c r="CG87" s="1">
        <f>IFERROR($I87/1000*V87,0)</f>
        <v>3.0253288265359116E-4</v>
      </c>
      <c r="CH87" s="1">
        <f>IFERROR($I87/1000*W87,0)</f>
        <v>0.83810102415594179</v>
      </c>
      <c r="CI87" s="1">
        <f>IFERROR($I87/1000*X87,0)</f>
        <v>6.6217879078368971E-2</v>
      </c>
      <c r="CJ87" s="1">
        <f>IFERROR($I87/1000*Y87,0)</f>
        <v>0.68961639710452882</v>
      </c>
      <c r="CK87" s="1">
        <f>IFERROR($I87/1000*Z87,0)</f>
        <v>6.5857955168308321E-2</v>
      </c>
      <c r="CL87" s="1">
        <f>IFERROR($I87/1000*AA87,0)</f>
        <v>4.0837534995478639E-3</v>
      </c>
      <c r="CM87" s="1">
        <f>IFERROR($I87/1000*AB87,0)</f>
        <v>4.4522105391139634E-2</v>
      </c>
      <c r="CN87" s="1">
        <f>IFERROR($I87/1000*AC87,0)</f>
        <v>2.7019203777747633E-5</v>
      </c>
      <c r="CO87" s="1">
        <f>IFERROR($I87/1000*AD87,0)</f>
        <v>3.1366238100760144E-3</v>
      </c>
      <c r="CP87" s="1">
        <f>IFERROR($I87/1000*AE87,0)</f>
        <v>1.8027072984122593E-3</v>
      </c>
      <c r="CQ87" s="1">
        <f>IFERROR($I87/1000*AF87,0)</f>
        <v>1.8947482132893744E-3</v>
      </c>
      <c r="CR87" s="1">
        <f>IFERROR($I87/1000*AG87,0)</f>
        <v>2.7384166354479139E-7</v>
      </c>
      <c r="CS87" s="1">
        <f>IFERROR($I87/1000*AH87,0)</f>
        <v>2.6680322180942153E-3</v>
      </c>
      <c r="CT87" s="1">
        <f>IFERROR($I87/1000*AI87,0)</f>
        <v>0.98541232313754656</v>
      </c>
      <c r="CU87" s="1">
        <f>IFERROR($I87/1000*AJ87,0)</f>
        <v>6.6798376717459437E-3</v>
      </c>
      <c r="CW87" s="12">
        <f>IFERROR($J87/1000*Q87,0)</f>
        <v>1.4221680822316809</v>
      </c>
      <c r="CX87" s="12">
        <f>IFERROR($J87/1000*R87,0)</f>
        <v>21.036399966154853</v>
      </c>
      <c r="CY87" s="12">
        <f>IFERROR($J87/1000*S87,0)</f>
        <v>2.6708168630091046E-3</v>
      </c>
      <c r="CZ87" s="12">
        <f>IFERROR($J87/1000*T87,0)</f>
        <v>0.37585485664661333</v>
      </c>
      <c r="DA87" s="12">
        <f>IFERROR($J87/1000*U87,0)</f>
        <v>5.9388544677695748E-2</v>
      </c>
      <c r="DB87" s="12">
        <f>IFERROR($J87/1000*V87,0)</f>
        <v>5.2341533369736645E-4</v>
      </c>
      <c r="DC87" s="12">
        <f>IFERROR($J87/1000*W87,0)</f>
        <v>1.4500074285577156</v>
      </c>
      <c r="DD87" s="12">
        <f>IFERROR($J87/1000*X87,0)</f>
        <v>0.11456425156343227</v>
      </c>
      <c r="DE87" s="12">
        <f>IFERROR($J87/1000*Y87,0)</f>
        <v>1.1931126079506116</v>
      </c>
      <c r="DF87" s="12">
        <f>IFERROR($J87/1000*Z87,0)</f>
        <v>0.1139415434074208</v>
      </c>
      <c r="DG87" s="12">
        <f>IFERROR($J87/1000*AA87,0)</f>
        <v>7.0653450360671404E-3</v>
      </c>
      <c r="DH87" s="12">
        <f>IFERROR($J87/1000*AB87,0)</f>
        <v>7.7028164495083679E-2</v>
      </c>
      <c r="DI87" s="12">
        <f>IFERROR($J87/1000*AC87,0)</f>
        <v>4.6746209659993295E-5</v>
      </c>
      <c r="DJ87" s="12">
        <f>IFERROR($J87/1000*AD87,0)</f>
        <v>5.4267059627825676E-3</v>
      </c>
      <c r="DK87" s="12">
        <f>IFERROR($J87/1000*AE87,0)</f>
        <v>3.1188829256538677E-3</v>
      </c>
      <c r="DL87" s="12">
        <f>IFERROR($J87/1000*AF87,0)</f>
        <v>3.2781238840305428E-3</v>
      </c>
      <c r="DM87" s="12">
        <f>IFERROR($J87/1000*AG87,0)</f>
        <v>4.7377635266398209E-7</v>
      </c>
      <c r="DN87" s="12">
        <f>IFERROR($J87/1000*AH87,0)</f>
        <v>4.615990703225898E-3</v>
      </c>
      <c r="DO87" s="12">
        <f>IFERROR($J87/1000*AI87,0)</f>
        <v>1.7048722618860537</v>
      </c>
      <c r="DP87" s="12">
        <f>IFERROR($J87/1000*AJ87,0)</f>
        <v>1.1556857665632797E-2</v>
      </c>
      <c r="DR87" s="12">
        <f>IFERROR($K87/1000*Q87,0)</f>
        <v>1.2472815883664654</v>
      </c>
      <c r="DS87" s="12">
        <f>IFERROR($K87/1000*R87,0)</f>
        <v>18.449517107798155</v>
      </c>
      <c r="DT87" s="12">
        <f>IFERROR($K87/1000*S87,0)</f>
        <v>2.342381846949123E-3</v>
      </c>
      <c r="DU87" s="12">
        <f>IFERROR($K87/1000*T87,0)</f>
        <v>0.32963532823616548</v>
      </c>
      <c r="DV87" s="12">
        <f>IFERROR($K87/1000*U87,0)</f>
        <v>5.2085431575802969E-2</v>
      </c>
      <c r="DW87" s="12">
        <f>IFERROR($K87/1000*V87,0)</f>
        <v>4.5905003560828164E-4</v>
      </c>
      <c r="DX87" s="12">
        <f>IFERROR($K87/1000*W87,0)</f>
        <v>1.2716974816342514</v>
      </c>
      <c r="DY87" s="12">
        <f>IFERROR($K87/1000*X87,0)</f>
        <v>0.10047608538353818</v>
      </c>
      <c r="DZ87" s="12">
        <f>IFERROR($K87/1000*Y87,0)</f>
        <v>1.0463934659604219</v>
      </c>
      <c r="EA87" s="12">
        <f>IFERROR($K87/1000*Z87,0)</f>
        <v>9.992995273745886E-2</v>
      </c>
      <c r="EB87" s="12">
        <f>IFERROR($K87/1000*AA87,0)</f>
        <v>6.1965072125049507E-3</v>
      </c>
      <c r="EC87" s="12">
        <f>IFERROR($K87/1000*AB87,0)</f>
        <v>6.7555876524537234E-2</v>
      </c>
      <c r="ED87" s="12">
        <f>IFERROR($K87/1000*AC87,0)</f>
        <v>4.0997746583747231E-5</v>
      </c>
      <c r="EE87" s="12">
        <f>IFERROR($K87/1000*AD87,0)</f>
        <v>4.7593744490706091E-3</v>
      </c>
      <c r="EF87" s="12">
        <f>IFERROR($K87/1000*AE87,0)</f>
        <v>2.7353484430153855E-3</v>
      </c>
      <c r="EG87" s="12">
        <f>IFERROR($K87/1000*AF87,0)</f>
        <v>2.8750072625167932E-3</v>
      </c>
      <c r="EH87" s="12">
        <f>IFERROR($K87/1000*AG87,0)</f>
        <v>4.1551524680114104E-7</v>
      </c>
      <c r="EI87" s="12">
        <f>IFERROR($K87/1000*AH87,0)</f>
        <v>4.0483542614525572E-3</v>
      </c>
      <c r="EJ87" s="12">
        <f>IFERROR($K87/1000*AI87,0)</f>
        <v>1.4952211411117518</v>
      </c>
      <c r="EK87" s="12">
        <f>IFERROR($K87/1000*AJ87,0)</f>
        <v>1.0135690686501704E-2</v>
      </c>
      <c r="EM87" s="12">
        <f>IFERROR($L87/1000*Q87,0)</f>
        <v>1.5107060099034295</v>
      </c>
      <c r="EN87" s="12">
        <f>IFERROR($L87/1000*R87,0)</f>
        <v>22.346033673975597</v>
      </c>
      <c r="EO87" s="12">
        <f>IFERROR($L87/1000*S87,0)</f>
        <v>2.837090170078771E-3</v>
      </c>
      <c r="EP87" s="12">
        <f>IFERROR($L87/1000*T87,0)</f>
        <v>0.39925392636883211</v>
      </c>
      <c r="EQ87" s="12">
        <f>IFERROR($L87/1000*U87,0)</f>
        <v>6.308581417691915E-2</v>
      </c>
      <c r="ER87" s="12">
        <f>IFERROR($L87/1000*V87,0)</f>
        <v>5.5600086949736903E-4</v>
      </c>
      <c r="ES87" s="12">
        <f>IFERROR($L87/1000*W87,0)</f>
        <v>1.5402785114466555</v>
      </c>
      <c r="ET87" s="12">
        <f>IFERROR($L87/1000*X87,0)</f>
        <v>0.1216965178162188</v>
      </c>
      <c r="EU87" s="12">
        <f>IFERROR($L87/1000*Y87,0)</f>
        <v>1.2673905495714206</v>
      </c>
      <c r="EV87" s="12">
        <f>IFERROR($L87/1000*Z87,0)</f>
        <v>0.12103504259014974</v>
      </c>
      <c r="EW87" s="12">
        <f>IFERROR($L87/1000*AA87,0)</f>
        <v>7.5052023325391853E-3</v>
      </c>
      <c r="EX87" s="12">
        <f>IFERROR($L87/1000*AB87,0)</f>
        <v>8.1823599114915255E-2</v>
      </c>
      <c r="EY87" s="12">
        <f>IFERROR($L87/1000*AC87,0)</f>
        <v>4.9656423003630015E-5</v>
      </c>
      <c r="EZ87" s="12">
        <f>IFERROR($L87/1000*AD87,0)</f>
        <v>5.764548800089626E-3</v>
      </c>
      <c r="FA87" s="12">
        <f>IFERROR($L87/1000*AE87,0)</f>
        <v>3.3130508544227883E-3</v>
      </c>
      <c r="FB87" s="12">
        <f>IFERROR($L87/1000*AF87,0)</f>
        <v>3.4822054542538619E-3</v>
      </c>
      <c r="FC87" s="12">
        <f>IFERROR($L87/1000*AG87,0)</f>
        <v>5.0327158390199761E-7</v>
      </c>
      <c r="FD87" s="12">
        <f>IFERROR($L87/1000*AH87,0)</f>
        <v>4.9033619753854844E-3</v>
      </c>
      <c r="FE87" s="12">
        <f>IFERROR($L87/1000*AI87,0)</f>
        <v>1.8110101079665055</v>
      </c>
      <c r="FF87" s="12">
        <f>IFERROR($L87/1000*AJ87,0)</f>
        <v>1.2276336777065843E-2</v>
      </c>
      <c r="FH87" s="12">
        <f>IFERROR(AL87*[1]Figure!$C$8+BG87*[1]Figure!$D$8+CB87*[1]Figure!$E$8,0)</f>
        <v>0.60883283888430761</v>
      </c>
      <c r="FI87" s="12">
        <f>IFERROR(AM87*[1]Figure!$C$8+BH87*[1]Figure!$D$8+CC87*[1]Figure!$E$8,0)</f>
        <v>9.0057225101001546</v>
      </c>
      <c r="FJ87" s="12">
        <f>IFERROR(AN87*[1]Figure!$C$8+BI87*[1]Figure!$D$8+CD87*[1]Figure!$E$8,0)</f>
        <v>1.1433817374766639E-3</v>
      </c>
      <c r="FK87" s="12">
        <f>IFERROR(AO87*[1]Figure!$C$8+BJ87*[1]Figure!$D$8+CE87*[1]Figure!$E$8,0)</f>
        <v>0.16090417317025238</v>
      </c>
      <c r="FL87" s="12">
        <f>IFERROR(AP87*[1]Figure!$C$8+BK87*[1]Figure!$D$8+CF87*[1]Figure!$E$8,0)</f>
        <v>2.5424348011375712E-2</v>
      </c>
      <c r="FM87" s="12">
        <f>IFERROR(AQ87*[1]Figure!$C$8+BL87*[1]Figure!$D$8+CG87*[1]Figure!$E$8,0)</f>
        <v>2.2407509176445637E-4</v>
      </c>
      <c r="FN87" s="12">
        <f>IFERROR(AR87*[1]Figure!$C$8+BM87*[1]Figure!$D$8+CH87*[1]Figure!$E$8,0)</f>
        <v>0.62075091556464346</v>
      </c>
      <c r="FO87" s="12">
        <f>IFERROR(AS87*[1]Figure!$C$8+BN87*[1]Figure!$D$8+CI87*[1]Figure!$E$8,0)</f>
        <v>4.9045172216611185E-2</v>
      </c>
      <c r="FP87" s="12">
        <f>IFERROR(AT87*[1]Figure!$C$8+BO87*[1]Figure!$D$8+CJ87*[1]Figure!$E$8,0)</f>
        <v>0.51077375823773719</v>
      </c>
      <c r="FQ87" s="12">
        <f>IFERROR(AU87*[1]Figure!$C$8+BP87*[1]Figure!$D$8+CK87*[1]Figure!$E$8,0)</f>
        <v>4.8778589680300896E-2</v>
      </c>
      <c r="FR87" s="12">
        <f>IFERROR(AV87*[1]Figure!$C$8+BQ87*[1]Figure!$D$8+CL87*[1]Figure!$E$8,0)</f>
        <v>3.0246875385191961E-3</v>
      </c>
      <c r="FS87" s="12">
        <f>IFERROR(AW87*[1]Figure!$C$8+BR87*[1]Figure!$D$8+CM87*[1]Figure!$E$8,0)</f>
        <v>3.2975902531856539E-2</v>
      </c>
      <c r="FT87" s="12">
        <f>IFERROR(AX87*[1]Figure!$C$8+BS87*[1]Figure!$D$8+CN87*[1]Figure!$E$8,0)</f>
        <v>2.0012140540880407E-5</v>
      </c>
      <c r="FU87" s="12">
        <f>IFERROR(AY87*[1]Figure!$C$8+BT87*[1]Figure!$D$8+CO87*[1]Figure!$E$8,0)</f>
        <v>2.323183059998582E-3</v>
      </c>
      <c r="FV87" s="12">
        <f>IFERROR(AZ87*[1]Figure!$C$8+BU87*[1]Figure!$D$8+CP87*[1]Figure!$E$8,0)</f>
        <v>1.3351996641591758E-3</v>
      </c>
      <c r="FW87" s="12">
        <f>IFERROR(BA87*[1]Figure!$C$8+BV87*[1]Figure!$D$8+CQ87*[1]Figure!$E$8,0)</f>
        <v>1.4033710188439135E-3</v>
      </c>
      <c r="FX87" s="12">
        <f>IFERROR(BB87*[1]Figure!$C$8+BW87*[1]Figure!$D$8+CR87*[1]Figure!$E$8,0)</f>
        <v>2.0282455034149375E-7</v>
      </c>
      <c r="FY87" s="12">
        <f>IFERROR(BC87*[1]Figure!$C$8+BX87*[1]Figure!$D$8+CS87*[1]Figure!$E$8,0)</f>
        <v>1.976114327990359E-3</v>
      </c>
      <c r="FZ87" s="12">
        <f>IFERROR(BD87*[1]Figure!$C$8+BY87*[1]Figure!$D$8+CT87*[1]Figure!$E$8,0)</f>
        <v>0.7298590315079948</v>
      </c>
      <c r="GA87" s="12">
        <f>IFERROR(BE87*[1]Figure!$C$8+BZ87*[1]Figure!$D$8+CU87*[1]Figure!$E$8,0)</f>
        <v>4.9475125683511477E-3</v>
      </c>
      <c r="GC87" s="12">
        <f>IFERROR(CW87*[1]Figure!$F$8+DR87*[1]Figure!$G$8+EM87*[1]Figure!$H$8,0)</f>
        <v>1.2901543215379514</v>
      </c>
      <c r="GD87" s="12">
        <f>IFERROR(CX87*[1]Figure!$F$8+DS87*[1]Figure!$G$8+EN87*[1]Figure!$H$8,0)</f>
        <v>19.083681222367765</v>
      </c>
      <c r="GE87" s="12">
        <f>IFERROR(CY87*[1]Figure!$F$8+DT87*[1]Figure!$G$8+EO87*[1]Figure!$H$8,0)</f>
        <v>2.4228963938218192E-3</v>
      </c>
      <c r="GF87" s="12">
        <f>IFERROR(CZ87*[1]Figure!$F$8+DU87*[1]Figure!$G$8+EP87*[1]Figure!$H$8,0)</f>
        <v>0.34096586305939902</v>
      </c>
      <c r="GG87" s="12">
        <f>IFERROR(DA87*[1]Figure!$F$8+DV87*[1]Figure!$G$8+EQ87*[1]Figure!$H$8,0)</f>
        <v>5.3875760905522069E-2</v>
      </c>
      <c r="GH87" s="12">
        <f>IFERROR(DB87*[1]Figure!$F$8+DW87*[1]Figure!$G$8+ER87*[1]Figure!$H$8,0)</f>
        <v>4.7482893419265862E-4</v>
      </c>
      <c r="GI87" s="12">
        <f>IFERROR(DC87*[1]Figure!$F$8+DX87*[1]Figure!$G$8+ES87*[1]Figure!$H$8,0)</f>
        <v>1.3154094608003684</v>
      </c>
      <c r="GJ87" s="12">
        <f>IFERROR(DD87*[1]Figure!$F$8+DY87*[1]Figure!$G$8+ET87*[1]Figure!$H$8,0)</f>
        <v>0.10392974367445031</v>
      </c>
      <c r="GK87" s="12">
        <f>IFERROR(DE87*[1]Figure!$F$8+DZ87*[1]Figure!$G$8+EU87*[1]Figure!$H$8,0)</f>
        <v>1.0823610840804503</v>
      </c>
      <c r="GL87" s="12">
        <f>IFERROR(DF87*[1]Figure!$F$8+EA87*[1]Figure!$G$8+EV87*[1]Figure!$H$8,0)</f>
        <v>0.10336483884458347</v>
      </c>
      <c r="GM87" s="12">
        <f>IFERROR(DG87*[1]Figure!$F$8+EB87*[1]Figure!$G$8+EW87*[1]Figure!$H$8,0)</f>
        <v>6.4094993730521481E-3</v>
      </c>
      <c r="GN87" s="12">
        <f>IFERROR(DH87*[1]Figure!$F$8+EC87*[1]Figure!$G$8+EX87*[1]Figure!$H$8,0)</f>
        <v>6.9877970505091827E-2</v>
      </c>
      <c r="GO87" s="12">
        <f>IFERROR(DI87*[1]Figure!$F$8+ED87*[1]Figure!$G$8+EY87*[1]Figure!$H$8,0)</f>
        <v>4.2406959600528149E-5</v>
      </c>
      <c r="GP87" s="12">
        <f>IFERROR(DJ87*[1]Figure!$F$8+EE87*[1]Figure!$G$8+EZ87*[1]Figure!$H$8,0)</f>
        <v>4.9229681337055508E-3</v>
      </c>
      <c r="GQ87" s="12">
        <f>IFERROR(DK87*[1]Figure!$F$8+EF87*[1]Figure!$G$8+FA87*[1]Figure!$H$8,0)</f>
        <v>2.8293704064775629E-3</v>
      </c>
      <c r="GR87" s="12">
        <f>IFERROR(DL87*[1]Figure!$F$8+EG87*[1]Figure!$G$8+FB87*[1]Figure!$H$8,0)</f>
        <v>2.973829709975027E-3</v>
      </c>
      <c r="GS87" s="12">
        <f>IFERROR(DM87*[1]Figure!$F$8+EH87*[1]Figure!$G$8+FC87*[1]Figure!$H$8,0)</f>
        <v>4.2979772677274107E-7</v>
      </c>
      <c r="GT87" s="12">
        <f>IFERROR(DN87*[1]Figure!$F$8+EI87*[1]Figure!$G$8+FD87*[1]Figure!$H$8,0)</f>
        <v>4.1875080929960956E-3</v>
      </c>
      <c r="GU87" s="12">
        <f>IFERROR(DO87*[1]Figure!$F$8+EJ87*[1]Figure!$G$8+FE87*[1]Figure!$H$8,0)</f>
        <v>1.5466162852501375</v>
      </c>
      <c r="GV87" s="12">
        <f>IFERROR(DP87*[1]Figure!$F$8+EK87*[1]Figure!$G$8+FF87*[1]Figure!$H$8,0)</f>
        <v>1.0484084157843021E-2</v>
      </c>
      <c r="GX87" s="12">
        <f>IFERROR(FH87*[1]Figure!$F$10+GC87*[1]Figure!$F$11,0)</f>
        <v>0.64880686038634883</v>
      </c>
      <c r="GY87" s="12">
        <f>IFERROR(FI87*[1]Figure!$F$10+GD87*[1]Figure!$F$11,0)</f>
        <v>9.5970095141320897</v>
      </c>
      <c r="GZ87" s="12">
        <f>IFERROR(FJ87*[1]Figure!$F$10+GE87*[1]Figure!$F$11,0)</f>
        <v>1.2184525339906781E-3</v>
      </c>
      <c r="HA87" s="12">
        <f>IFERROR(FK87*[1]Figure!$F$10+GF87*[1]Figure!$F$11,0)</f>
        <v>0.17146862775825147</v>
      </c>
      <c r="HB87" s="12">
        <f>IFERROR(FL87*[1]Figure!$F$10+GG87*[1]Figure!$F$11,0)</f>
        <v>2.7093629576319739E-2</v>
      </c>
      <c r="HC87" s="12">
        <f>IFERROR(FM87*[1]Figure!$F$10+GH87*[1]Figure!$F$11,0)</f>
        <v>2.3878714729792325E-4</v>
      </c>
      <c r="HD87" s="12">
        <f>IFERROR(FN87*[1]Figure!$F$10+GI87*[1]Figure!$F$11,0)</f>
        <v>0.66150743995262573</v>
      </c>
      <c r="HE87" s="12">
        <f>IFERROR(FO87*[1]Figure!$F$10+GJ87*[1]Figure!$F$11,0)</f>
        <v>5.2265321728176335E-2</v>
      </c>
      <c r="HF87" s="12">
        <f>IFERROR(FP87*[1]Figure!$F$10+GK87*[1]Figure!$F$11,0)</f>
        <v>0.54430953339712129</v>
      </c>
      <c r="HG87" s="12">
        <f>IFERROR(FQ87*[1]Figure!$F$10+GL87*[1]Figure!$F$11,0)</f>
        <v>5.1981236233158923E-2</v>
      </c>
      <c r="HH87" s="12">
        <f>IFERROR(FR87*[1]Figure!$F$10+GM87*[1]Figure!$F$11,0)</f>
        <v>3.2232788709500963E-3</v>
      </c>
      <c r="HI87" s="12">
        <f>IFERROR(FS87*[1]Figure!$F$10+GN87*[1]Figure!$F$11,0)</f>
        <v>3.5140995070677583E-2</v>
      </c>
      <c r="HJ87" s="12">
        <f>IFERROR(FT87*[1]Figure!$F$10+GO87*[1]Figure!$F$11,0)</f>
        <v>2.1326073832896928E-5</v>
      </c>
      <c r="HK87" s="12">
        <f>IFERROR(FU87*[1]Figure!$F$10+GP87*[1]Figure!$F$11,0)</f>
        <v>2.4757158467709592E-3</v>
      </c>
      <c r="HL87" s="12">
        <f>IFERROR(FV87*[1]Figure!$F$10+GQ87*[1]Figure!$F$11,0)</f>
        <v>1.4228646136754078E-3</v>
      </c>
      <c r="HM87" s="12">
        <f>IFERROR(FW87*[1]Figure!$F$10+GR87*[1]Figure!$F$11,0)</f>
        <v>1.4955118819836364E-3</v>
      </c>
      <c r="HN87" s="12">
        <f>IFERROR(FX87*[1]Figure!$F$10+GS87*[1]Figure!$F$11,0)</f>
        <v>2.1614136313258786E-7</v>
      </c>
      <c r="HO87" s="12">
        <f>IFERROR(FY87*[1]Figure!$F$10+GT87*[1]Figure!$F$11,0)</f>
        <v>2.105859689266098E-3</v>
      </c>
      <c r="HP87" s="12">
        <f>IFERROR(FZ87*[1]Figure!$F$10+GU87*[1]Figure!$F$11,0)</f>
        <v>0.77777924664031872</v>
      </c>
      <c r="HQ87" s="12">
        <f>IFERROR(GA87*[1]Figure!$F$10+GV87*[1]Figure!$F$11,0)</f>
        <v>5.2723504567792866E-3</v>
      </c>
    </row>
    <row r="88" spans="1:225" s="15" customFormat="1" x14ac:dyDescent="0.2">
      <c r="A88" s="1"/>
      <c r="B88" s="4"/>
      <c r="C88" s="1" t="s">
        <v>113</v>
      </c>
      <c r="D88" s="1" t="s">
        <v>54</v>
      </c>
      <c r="E88" s="2">
        <v>1</v>
      </c>
      <c r="F88" s="1"/>
      <c r="G88" s="5">
        <f>'[1]LIB Maf LCI'!AQ$50+'[1]LIB Maf LCI'!AQ$67+'[1]LIB Maf LCI'!AQ$57+'[1]LIB Maf LCI'!AQ$63</f>
        <v>404.7469608088536</v>
      </c>
      <c r="H88" s="5">
        <f>'[1]LIB Maf LCI'!AR$50+'[1]LIB Maf LCI'!AR$67+'[1]LIB Maf LCI'!AR$57+'[1]LIB Maf LCI'!AR$63</f>
        <v>375.36629888595144</v>
      </c>
      <c r="I88" s="5">
        <f>'[1]LIB Maf LCI'!AS$50+'[1]LIB Maf LCI'!AS$67+'[1]LIB Maf LCI'!AS$57+'[1]LIB Maf LCI'!AS$63</f>
        <v>506.46300716301647</v>
      </c>
      <c r="J88" s="5">
        <f>'[1]LIB Maf LCI'!AT$50+'[1]LIB Maf LCI'!AT$67+'[1]LIB Maf LCI'!AT$57+'[1]LIB Maf LCI'!AT$63</f>
        <v>827.59989372056327</v>
      </c>
      <c r="K88" s="5">
        <f>'[1]LIB Maf LCI'!AU$50+'[1]LIB Maf LCI'!AU$67+'[1]LIB Maf LCI'!AU$57+'[1]LIB Maf LCI'!AU$63</f>
        <v>785.82630003657289</v>
      </c>
      <c r="L88" s="5">
        <f>'[1]LIB Maf LCI'!AV$50+'[1]LIB Maf LCI'!AV$67+'[1]LIB Maf LCI'!AV$57+'[1]LIB Maf LCI'!AV$63</f>
        <v>1373.3827675906027</v>
      </c>
      <c r="M88" s="1" t="s">
        <v>55</v>
      </c>
      <c r="N88" s="1" t="s">
        <v>114</v>
      </c>
      <c r="O88" s="1">
        <v>1</v>
      </c>
      <c r="P88" s="1" t="s">
        <v>56</v>
      </c>
      <c r="Q88" s="1">
        <f>[1]Use!E32</f>
        <v>7.5666523279214566</v>
      </c>
      <c r="R88" s="1">
        <f>[1]Use!F32</f>
        <v>117.17291647253705</v>
      </c>
      <c r="S88" s="1">
        <f>[1]Use!G32</f>
        <v>7.0704988289273032E-2</v>
      </c>
      <c r="T88" s="1">
        <f>[1]Use!H32</f>
        <v>1.8540265240963234</v>
      </c>
      <c r="U88" s="1">
        <f>[1]Use!I32</f>
        <v>39.763189267847949</v>
      </c>
      <c r="V88" s="1">
        <f>[1]Use!J32</f>
        <v>4.7654631937766E-2</v>
      </c>
      <c r="W88" s="1">
        <f>[1]Use!K32</f>
        <v>7.7127326457372805</v>
      </c>
      <c r="X88" s="1">
        <f>[1]Use!L32</f>
        <v>4.0141774975480793</v>
      </c>
      <c r="Y88" s="1">
        <f>[1]Use!M32</f>
        <v>528.13881162932012</v>
      </c>
      <c r="Z88" s="1">
        <f>[1]Use!N32</f>
        <v>0.54705916089339945</v>
      </c>
      <c r="AA88" s="1">
        <f>[1]Use!O32</f>
        <v>-0.73815806360135738</v>
      </c>
      <c r="AB88" s="1">
        <f>[1]Use!P32</f>
        <v>50.025736167579041</v>
      </c>
      <c r="AC88" s="1">
        <f>[1]Use!Q32</f>
        <v>7.8891845766375986E-4</v>
      </c>
      <c r="AD88" s="1">
        <f>[1]Use!R32</f>
        <v>1.7670176338823278</v>
      </c>
      <c r="AE88" s="1">
        <f>[1]Use!S32</f>
        <v>6.976541326158206E-2</v>
      </c>
      <c r="AF88" s="1">
        <f>[1]Use!T32</f>
        <v>7.0984272227801362E-2</v>
      </c>
      <c r="AG88" s="1">
        <f>[1]Use!U32</f>
        <v>9.0504181178252711E-6</v>
      </c>
      <c r="AH88" s="1">
        <f>[1]Use!V32</f>
        <v>0.19593178867444377</v>
      </c>
      <c r="AI88" s="1">
        <f>[1]Use!W32</f>
        <v>1679.350874282404</v>
      </c>
      <c r="AJ88" s="1">
        <f>[1]Use!X32</f>
        <v>0.21776189398630813</v>
      </c>
      <c r="AK88" s="1"/>
      <c r="AL88" s="1">
        <f>IFERROR($G88/1000*Q88,0)</f>
        <v>3.0625795332234467</v>
      </c>
      <c r="AM88" s="1">
        <f>IFERROR($G88/1000*R88,0)</f>
        <v>47.42538183136903</v>
      </c>
      <c r="AN88" s="1">
        <f>IFERROR($G88/1000*S88,0)</f>
        <v>2.8617629124108843E-2</v>
      </c>
      <c r="AO88" s="1">
        <f>IFERROR($G88/1000*T88,0)</f>
        <v>0.75041160088698966</v>
      </c>
      <c r="AP88" s="1">
        <f>IFERROR($G88/1000*U88,0)</f>
        <v>16.094030008228682</v>
      </c>
      <c r="AQ88" s="1">
        <f>IFERROR($G88/1000*V88,0)</f>
        <v>1.9288067445275319E-2</v>
      </c>
      <c r="AR88" s="1">
        <f>IFERROR($G88/1000*W88,0)</f>
        <v>3.1217050978933925</v>
      </c>
      <c r="AS88" s="1">
        <f>IFERROR($G88/1000*X88,0)</f>
        <v>1.6247261422798744</v>
      </c>
      <c r="AT88" s="1">
        <f>IFERROR($G88/1000*Y88,0)</f>
        <v>213.76257889216694</v>
      </c>
      <c r="AU88" s="1">
        <f>IFERROR($G88/1000*Z88,0)</f>
        <v>0.22142053275424509</v>
      </c>
      <c r="AV88" s="1">
        <f>IFERROR($G88/1000*AA88,0)</f>
        <v>-0.29876723283919787</v>
      </c>
      <c r="AW88" s="1">
        <f>IFERROR($G88/1000*AB88,0)</f>
        <v>20.247764676053162</v>
      </c>
      <c r="AX88" s="1">
        <f>IFERROR($G88/1000*AC88,0)</f>
        <v>3.1931234806541501E-4</v>
      </c>
      <c r="AY88" s="1">
        <f>IFERROR($G88/1000*AD88,0)</f>
        <v>0.7151950170095237</v>
      </c>
      <c r="AZ88" s="1">
        <f>IFERROR($G88/1000*AE88,0)</f>
        <v>2.8237338987199028E-2</v>
      </c>
      <c r="BA88" s="1">
        <f>IFERROR($G88/1000*AF88,0)</f>
        <v>2.8730668449430913E-2</v>
      </c>
      <c r="BB88" s="1">
        <f>IFERROR($G88/1000*AG88,0)</f>
        <v>3.6631292272391635E-6</v>
      </c>
      <c r="BC88" s="1">
        <f>IFERROR($G88/1000*AH88,0)</f>
        <v>7.9302795991823674E-2</v>
      </c>
      <c r="BD88" s="1">
        <f>IFERROR($G88/1000*AI88,0)</f>
        <v>679.71216249749421</v>
      </c>
      <c r="BE88" s="1">
        <f>IFERROR($G88/1000*AJ88,0)</f>
        <v>8.813846477093798E-2</v>
      </c>
      <c r="BF88" s="1"/>
      <c r="BG88" s="1">
        <f>IFERROR($H88/1000*Q88,0)</f>
        <v>2.8402662792886453</v>
      </c>
      <c r="BH88" s="1">
        <f>IFERROR($H88/1000*R88,0)</f>
        <v>43.982763985968965</v>
      </c>
      <c r="BI88" s="1">
        <f>IFERROR($H88/1000*S88,0)</f>
        <v>2.6540269766918954E-2</v>
      </c>
      <c r="BJ88" s="1">
        <f>IFERROR($H88/1000*T88,0)</f>
        <v>0.69593907438642211</v>
      </c>
      <c r="BK88" s="1">
        <f>IFERROR($H88/1000*U88,0)</f>
        <v>14.925761187373668</v>
      </c>
      <c r="BL88" s="1">
        <f>IFERROR($H88/1000*V88,0)</f>
        <v>1.7887942815251478E-2</v>
      </c>
      <c r="BM88" s="1">
        <f>IFERROR($H88/1000*W88,0)</f>
        <v>2.8950999075272548</v>
      </c>
      <c r="BN88" s="1">
        <f>IFERROR($H88/1000*X88,0)</f>
        <v>1.5067869503258928</v>
      </c>
      <c r="BO88" s="1">
        <f>IFERROR($H88/1000*Y88,0)</f>
        <v>198.24551101932258</v>
      </c>
      <c r="BP88" s="1">
        <f>IFERROR($H88/1000*Z88,0)</f>
        <v>0.20534757249620955</v>
      </c>
      <c r="BQ88" s="1">
        <f>IFERROR($H88/1000*AA88,0)</f>
        <v>-0.27707966032686226</v>
      </c>
      <c r="BR88" s="1">
        <f>IFERROR($H88/1000*AB88,0)</f>
        <v>18.777975434269223</v>
      </c>
      <c r="BS88" s="1">
        <f>IFERROR($H88/1000*AC88,0)</f>
        <v>2.9613340157605867E-4</v>
      </c>
      <c r="BT88" s="1">
        <f>IFERROR($H88/1000*AD88,0)</f>
        <v>0.6632788692966205</v>
      </c>
      <c r="BU88" s="1">
        <f>IFERROR($H88/1000*AE88,0)</f>
        <v>2.6187584966248931E-2</v>
      </c>
      <c r="BV88" s="1">
        <f>IFERROR($H88/1000*AF88,0)</f>
        <v>2.6645103545262627E-2</v>
      </c>
      <c r="BW88" s="1">
        <f>IFERROR($H88/1000*AG88,0)</f>
        <v>3.3972219522584305E-6</v>
      </c>
      <c r="BX88" s="1">
        <f>IFERROR($H88/1000*AH88,0)</f>
        <v>7.3546190348830337E-2</v>
      </c>
      <c r="BY88" s="1">
        <f>IFERROR($H88/1000*AI88,0)</f>
        <v>630.37172221027265</v>
      </c>
      <c r="BZ88" s="1">
        <f>IFERROR($H88/1000*AJ88,0)</f>
        <v>8.1740476184035404E-2</v>
      </c>
      <c r="CA88" s="1"/>
      <c r="CB88" s="1">
        <f>IFERROR($I88/1000*Q88,0)</f>
        <v>3.8322294921561402</v>
      </c>
      <c r="CC88" s="1">
        <f>IFERROR($I88/1000*R88,0)</f>
        <v>59.343747634742066</v>
      </c>
      <c r="CD88" s="1">
        <f>IFERROR($I88/1000*S88,0)</f>
        <v>3.5809460990411088E-2</v>
      </c>
      <c r="CE88" s="1">
        <f>IFERROR($I88/1000*T88,0)</f>
        <v>0.93899584875381881</v>
      </c>
      <c r="CF88" s="1">
        <f>IFERROR($I88/1000*U88,0)</f>
        <v>20.138584410986457</v>
      </c>
      <c r="CG88" s="1">
        <f>IFERROR($I88/1000*V88,0)</f>
        <v>2.4135308196447696E-2</v>
      </c>
      <c r="CH88" s="1">
        <f>IFERROR($I88/1000*W88,0)</f>
        <v>3.9062137692044714</v>
      </c>
      <c r="CI88" s="1">
        <f>IFERROR($I88/1000*X88,0)</f>
        <v>2.0330324066943124</v>
      </c>
      <c r="CJ88" s="1">
        <f>IFERROR($I88/1000*Y88,0)</f>
        <v>267.48277073728735</v>
      </c>
      <c r="CK88" s="1">
        <f>IFERROR($I88/1000*Z88,0)</f>
        <v>0.27706522772214759</v>
      </c>
      <c r="CL88" s="1">
        <f>IFERROR($I88/1000*AA88,0)</f>
        <v>-0.37384975265317266</v>
      </c>
      <c r="CM88" s="1">
        <f>IFERROR($I88/1000*AB88,0)</f>
        <v>25.336184774975759</v>
      </c>
      <c r="CN88" s="1">
        <f>IFERROR($I88/1000*AC88,0)</f>
        <v>3.9955801447479674E-4</v>
      </c>
      <c r="CO88" s="1">
        <f>IFERROR($I88/1000*AD88,0)</f>
        <v>0.89492906456612187</v>
      </c>
      <c r="CP88" s="1">
        <f>IFERROR($I88/1000*AE88,0)</f>
        <v>3.5333600996431444E-2</v>
      </c>
      <c r="CQ88" s="1">
        <f>IFERROR($I88/1000*AF88,0)</f>
        <v>3.5950907973770478E-2</v>
      </c>
      <c r="CR88" s="1">
        <f>IFERROR($I88/1000*AG88,0)</f>
        <v>4.5837019760364345E-6</v>
      </c>
      <c r="CS88" s="1">
        <f>IFERROR($I88/1000*AH88,0)</f>
        <v>9.9232202890887453E-2</v>
      </c>
      <c r="CT88" s="1">
        <f>IFERROR($I88/1000*AI88,0)</f>
        <v>850.52909387090722</v>
      </c>
      <c r="CU88" s="1">
        <f>IFERROR($I88/1000*AJ88,0)</f>
        <v>0.11028834367381962</v>
      </c>
      <c r="CW88" s="12">
        <f>IFERROR($J88/1000*Q88,0)</f>
        <v>6.2621606624082506</v>
      </c>
      <c r="CX88" s="12">
        <f>IFERROR($J88/1000*R88,0)</f>
        <v>96.972293219600104</v>
      </c>
      <c r="CY88" s="12">
        <f>IFERROR($J88/1000*S88,0)</f>
        <v>5.8515440793716032E-2</v>
      </c>
      <c r="CZ88" s="12">
        <f>IFERROR($J88/1000*T88,0)</f>
        <v>1.5343921542972228</v>
      </c>
      <c r="DA88" s="12">
        <f>IFERROR($J88/1000*U88,0)</f>
        <v>32.908011212061609</v>
      </c>
      <c r="DB88" s="12">
        <f>IFERROR($J88/1000*V88,0)</f>
        <v>3.9438968326987706E-2</v>
      </c>
      <c r="DC88" s="12">
        <f>IFERROR($J88/1000*W88,0)</f>
        <v>6.3830567179072926</v>
      </c>
      <c r="DD88" s="12">
        <f>IFERROR($J88/1000*X88,0)</f>
        <v>3.3221328703462674</v>
      </c>
      <c r="DE88" s="12">
        <f>IFERROR($J88/1000*Y88,0)</f>
        <v>437.08762437412992</v>
      </c>
      <c r="DF88" s="12">
        <f>IFERROR($J88/1000*Z88,0)</f>
        <v>0.45274610341423793</v>
      </c>
      <c r="DG88" s="12">
        <f>IFERROR($J88/1000*AA88,0)</f>
        <v>-0.61089953498546024</v>
      </c>
      <c r="DH88" s="12">
        <f>IFERROR($J88/1000*AB88,0)</f>
        <v>41.401293935581357</v>
      </c>
      <c r="DI88" s="12">
        <f>IFERROR($J88/1000*AC88,0)</f>
        <v>6.529088317167184E-4</v>
      </c>
      <c r="DJ88" s="12">
        <f>IFERROR($J88/1000*AD88,0)</f>
        <v>1.4623836060033757</v>
      </c>
      <c r="DK88" s="12">
        <f>IFERROR($J88/1000*AE88,0)</f>
        <v>5.7737848600656491E-2</v>
      </c>
      <c r="DL88" s="12">
        <f>IFERROR($J88/1000*AF88,0)</f>
        <v>5.874657615155994E-2</v>
      </c>
      <c r="DM88" s="12">
        <f>IFERROR($J88/1000*AG88,0)</f>
        <v>7.4901250724388554E-6</v>
      </c>
      <c r="DN88" s="12">
        <f>IFERROR($J88/1000*AH88,0)</f>
        <v>0.16215312748344954</v>
      </c>
      <c r="DO88" s="12">
        <f>IFERROR($J88/1000*AI88,0)</f>
        <v>1389.8306050756526</v>
      </c>
      <c r="DP88" s="12">
        <f>IFERROR($J88/1000*AJ88,0)</f>
        <v>0.18021972031945718</v>
      </c>
      <c r="DR88" s="12">
        <f>IFERROR($K88/1000*Q88,0)</f>
        <v>5.9460744025136387</v>
      </c>
      <c r="DS88" s="12">
        <f>IFERROR($K88/1000*R88,0)</f>
        <v>92.077559416108187</v>
      </c>
      <c r="DT88" s="12">
        <f>IFERROR($K88/1000*S88,0)</f>
        <v>5.5561839341488638E-2</v>
      </c>
      <c r="DU88" s="12">
        <f>IFERROR($K88/1000*T88,0)</f>
        <v>1.4569428036002816</v>
      </c>
      <c r="DV88" s="12">
        <f>IFERROR($K88/1000*U88,0)</f>
        <v>31.246959900006914</v>
      </c>
      <c r="DW88" s="12">
        <f>IFERROR($K88/1000*V88,0)</f>
        <v>3.7448263095259351E-2</v>
      </c>
      <c r="DX88" s="12">
        <f>IFERROR($K88/1000*W88,0)</f>
        <v>6.0608681581710142</v>
      </c>
      <c r="DY88" s="12">
        <f>IFERROR($K88/1000*X88,0)</f>
        <v>3.154446250588276</v>
      </c>
      <c r="DZ88" s="12">
        <f>IFERROR($K88/1000*Y88,0)</f>
        <v>415.02536824838114</v>
      </c>
      <c r="EA88" s="12">
        <f>IFERROR($K88/1000*Z88,0)</f>
        <v>0.4298934763059723</v>
      </c>
      <c r="EB88" s="12">
        <f>IFERROR($K88/1000*AA88,0)</f>
        <v>-0.58006401996201584</v>
      </c>
      <c r="EC88" s="12">
        <f>IFERROR($K88/1000*AB88,0)</f>
        <v>39.311539159174401</v>
      </c>
      <c r="ED88" s="12">
        <f>IFERROR($K88/1000*AC88,0)</f>
        <v>6.1995287261647203E-4</v>
      </c>
      <c r="EE88" s="12">
        <f>IFERROR($K88/1000*AD88,0)</f>
        <v>1.3885689293331291</v>
      </c>
      <c r="EF88" s="12">
        <f>IFERROR($K88/1000*AE88,0)</f>
        <v>5.4823496573871484E-2</v>
      </c>
      <c r="EG88" s="12">
        <f>IFERROR($K88/1000*AF88,0)</f>
        <v>5.5781308005561997E-2</v>
      </c>
      <c r="EH88" s="12">
        <f>IFERROR($K88/1000*AG88,0)</f>
        <v>7.1120565833145963E-6</v>
      </c>
      <c r="EI88" s="12">
        <f>IFERROR($K88/1000*AH88,0)</f>
        <v>0.15396835255358585</v>
      </c>
      <c r="EJ88" s="12">
        <f>IFERROR($K88/1000*AI88,0)</f>
        <v>1319.6780840005254</v>
      </c>
      <c r="EK88" s="12">
        <f>IFERROR($K88/1000*AJ88,0)</f>
        <v>0.17112302344021693</v>
      </c>
      <c r="EM88" s="12">
        <f>IFERROR($L88/1000*Q88,0)</f>
        <v>10.391909915516647</v>
      </c>
      <c r="EN88" s="12">
        <f>IFERROR($L88/1000*R88,0)</f>
        <v>160.92326431171546</v>
      </c>
      <c r="EO88" s="12">
        <f>IFERROR($L88/1000*S88,0)</f>
        <v>9.7105012499182949E-2</v>
      </c>
      <c r="EP88" s="12">
        <f>IFERROR($L88/1000*T88,0)</f>
        <v>2.5462880788497939</v>
      </c>
      <c r="EQ88" s="12">
        <f>IFERROR($L88/1000*U88,0)</f>
        <v>54.61007892490597</v>
      </c>
      <c r="ER88" s="12">
        <f>IFERROR($L88/1000*V88,0)</f>
        <v>6.5448050299200602E-2</v>
      </c>
      <c r="ES88" s="12">
        <f>IFERROR($L88/1000*W88,0)</f>
        <v>10.592534106689058</v>
      </c>
      <c r="ET88" s="12">
        <f>IFERROR($L88/1000*X88,0)</f>
        <v>5.5130022011825011</v>
      </c>
      <c r="EU88" s="12">
        <f>IFERROR($L88/1000*Y88,0)</f>
        <v>725.33674278748765</v>
      </c>
      <c r="EV88" s="12">
        <f>IFERROR($L88/1000*Z88,0)</f>
        <v>0.75132162442356976</v>
      </c>
      <c r="EW88" s="12">
        <f>IFERROR($L88/1000*AA88,0)</f>
        <v>-1.0137735643081525</v>
      </c>
      <c r="EX88" s="12">
        <f>IFERROR($L88/1000*AB88,0)</f>
        <v>68.704483988587015</v>
      </c>
      <c r="EY88" s="12">
        <f>IFERROR($L88/1000*AC88,0)</f>
        <v>1.0834870147895643E-3</v>
      </c>
      <c r="EZ88" s="12">
        <f>IFERROR($L88/1000*AD88,0)</f>
        <v>2.4267915684027099</v>
      </c>
      <c r="FA88" s="12">
        <f>IFERROR($L88/1000*AE88,0)</f>
        <v>9.5814616347293713E-2</v>
      </c>
      <c r="FB88" s="12">
        <f>IFERROR($L88/1000*AF88,0)</f>
        <v>9.7488576247622596E-2</v>
      </c>
      <c r="FC88" s="12">
        <f>IFERROR($L88/1000*AG88,0)</f>
        <v>1.2429688282511005E-5</v>
      </c>
      <c r="FD88" s="12">
        <f>IFERROR($L88/1000*AH88,0)</f>
        <v>0.26908934218868469</v>
      </c>
      <c r="FE88" s="12">
        <f>IFERROR($L88/1000*AI88,0)</f>
        <v>2306.3915514776663</v>
      </c>
      <c r="FF88" s="12">
        <f>IFERROR($L88/1000*AJ88,0)</f>
        <v>0.29907043263868727</v>
      </c>
      <c r="FH88" s="12">
        <f>IFERROR(AL88*[1]Figure!$C$8+BG88*[1]Figure!$D$8+CB88*[1]Figure!$E$8,0)</f>
        <v>2.8934761035093448</v>
      </c>
      <c r="FI88" s="12">
        <f>IFERROR(AM88*[1]Figure!$C$8+BH88*[1]Figure!$D$8+CC88*[1]Figure!$E$8,0)</f>
        <v>44.80674135650623</v>
      </c>
      <c r="FJ88" s="12">
        <f>IFERROR(AN88*[1]Figure!$C$8+BI88*[1]Figure!$D$8+CD88*[1]Figure!$E$8,0)</f>
        <v>2.7037477757368845E-2</v>
      </c>
      <c r="FK88" s="12">
        <f>IFERROR(AO88*[1]Figure!$C$8+BJ88*[1]Figure!$D$8+CE88*[1]Figure!$E$8,0)</f>
        <v>0.70897686457054954</v>
      </c>
      <c r="FL88" s="12">
        <f>IFERROR(AP88*[1]Figure!$C$8+BK88*[1]Figure!$D$8+CF88*[1]Figure!$E$8,0)</f>
        <v>15.20538184651102</v>
      </c>
      <c r="FM88" s="12">
        <f>IFERROR(AQ88*[1]Figure!$C$8+BL88*[1]Figure!$D$8+CG88*[1]Figure!$E$8,0)</f>
        <v>1.8223057272586034E-2</v>
      </c>
      <c r="FN88" s="12">
        <f>IFERROR(AR88*[1]Figure!$C$8+BM88*[1]Figure!$D$8+CH88*[1]Figure!$E$8,0)</f>
        <v>2.9493369902628457</v>
      </c>
      <c r="FO88" s="12">
        <f>IFERROR(AS88*[1]Figure!$C$8+BN88*[1]Figure!$D$8+CI88*[1]Figure!$E$8,0)</f>
        <v>1.5350152433382525</v>
      </c>
      <c r="FP88" s="12">
        <f>IFERROR(AT88*[1]Figure!$C$8+BO88*[1]Figure!$D$8+CJ88*[1]Figure!$E$8,0)</f>
        <v>201.95946166923235</v>
      </c>
      <c r="FQ88" s="12">
        <f>IFERROR(AU88*[1]Figure!$C$8+BP88*[1]Figure!$D$8+CK88*[1]Figure!$E$8,0)</f>
        <v>0.20919457385532411</v>
      </c>
      <c r="FR88" s="12">
        <f>IFERROR(AV88*[1]Figure!$C$8+BQ88*[1]Figure!$D$8+CL88*[1]Figure!$E$8,0)</f>
        <v>-0.28227049758343664</v>
      </c>
      <c r="FS88" s="12">
        <f>IFERROR(AW88*[1]Figure!$C$8+BR88*[1]Figure!$D$8+CM88*[1]Figure!$E$8,0)</f>
        <v>19.129763849096413</v>
      </c>
      <c r="FT88" s="12">
        <f>IFERROR(AX88*[1]Figure!$C$8+BS88*[1]Figure!$D$8+CN88*[1]Figure!$E$8,0)</f>
        <v>3.0168119347100955E-4</v>
      </c>
      <c r="FU88" s="12">
        <f>IFERROR(AY88*[1]Figure!$C$8+BT88*[1]Figure!$D$8+CO88*[1]Figure!$E$8,0)</f>
        <v>0.67570480002781119</v>
      </c>
      <c r="FV88" s="12">
        <f>IFERROR(AZ88*[1]Figure!$C$8+BU88*[1]Figure!$D$8+CP88*[1]Figure!$E$8,0)</f>
        <v>2.6678185725403009E-2</v>
      </c>
      <c r="FW88" s="12">
        <f>IFERROR(BA88*[1]Figure!$C$8+BV88*[1]Figure!$D$8+CQ88*[1]Figure!$E$8,0)</f>
        <v>2.7144275501893696E-2</v>
      </c>
      <c r="FX88" s="12">
        <f>IFERROR(BB88*[1]Figure!$C$8+BW88*[1]Figure!$D$8+CR88*[1]Figure!$E$8,0)</f>
        <v>3.4608658381280487E-6</v>
      </c>
      <c r="FY88" s="12">
        <f>IFERROR(BC88*[1]Figure!$C$8+BX88*[1]Figure!$D$8+CS88*[1]Figure!$E$8,0)</f>
        <v>7.4924011818986114E-2</v>
      </c>
      <c r="FZ88" s="12">
        <f>IFERROR(BD88*[1]Figure!$C$8+BY88*[1]Figure!$D$8+CT88*[1]Figure!$E$8,0)</f>
        <v>642.18116725318919</v>
      </c>
      <c r="GA88" s="12">
        <f>IFERROR(BE88*[1]Figure!$C$8+BZ88*[1]Figure!$D$8+CU88*[1]Figure!$E$8,0)</f>
        <v>8.3271810200562221E-2</v>
      </c>
      <c r="GC88" s="12">
        <f>IFERROR(CW88*[1]Figure!$F$8+DR88*[1]Figure!$G$8+EM88*[1]Figure!$H$8,0)</f>
        <v>6.0837858204764714</v>
      </c>
      <c r="GD88" s="12">
        <f>IFERROR(CX88*[1]Figure!$F$8+DS88*[1]Figure!$G$8+EN88*[1]Figure!$H$8,0)</f>
        <v>94.210080876719047</v>
      </c>
      <c r="GE88" s="12">
        <f>IFERROR(CY88*[1]Figure!$F$8+DT88*[1]Figure!$G$8+EO88*[1]Figure!$H$8,0)</f>
        <v>5.6848654669111334E-2</v>
      </c>
      <c r="GF88" s="12">
        <f>IFERROR(CZ88*[1]Figure!$F$8+DU88*[1]Figure!$G$8+EP88*[1]Figure!$H$8,0)</f>
        <v>1.4906856809665185</v>
      </c>
      <c r="GG88" s="12">
        <f>IFERROR(DA88*[1]Figure!$F$8+DV88*[1]Figure!$G$8+EQ88*[1]Figure!$H$8,0)</f>
        <v>31.970641250687397</v>
      </c>
      <c r="GH88" s="12">
        <f>IFERROR(DB88*[1]Figure!$F$8+DW88*[1]Figure!$G$8+ER88*[1]Figure!$H$8,0)</f>
        <v>3.8315566977113455E-2</v>
      </c>
      <c r="GI88" s="12">
        <f>IFERROR(DC88*[1]Figure!$F$8+DX88*[1]Figure!$G$8+ES88*[1]Figure!$H$8,0)</f>
        <v>6.2012382059784672</v>
      </c>
      <c r="GJ88" s="12">
        <f>IFERROR(DD88*[1]Figure!$F$8+DY88*[1]Figure!$G$8+ET88*[1]Figure!$H$8,0)</f>
        <v>3.2275034033666556</v>
      </c>
      <c r="GK88" s="12">
        <f>IFERROR(DE88*[1]Figure!$F$8+DZ88*[1]Figure!$G$8+EU88*[1]Figure!$H$8,0)</f>
        <v>424.63737914549841</v>
      </c>
      <c r="GL88" s="12">
        <f>IFERROR(DF88*[1]Figure!$F$8+EA88*[1]Figure!$G$8+EV88*[1]Figure!$H$8,0)</f>
        <v>0.43984983342286949</v>
      </c>
      <c r="GM88" s="12">
        <f>IFERROR(DG88*[1]Figure!$F$8+EB88*[1]Figure!$G$8+EW88*[1]Figure!$H$8,0)</f>
        <v>-0.59349833532551366</v>
      </c>
      <c r="GN88" s="12">
        <f>IFERROR(DH88*[1]Figure!$F$8+EC88*[1]Figure!$G$8+EX88*[1]Figure!$H$8,0)</f>
        <v>40.22199661958269</v>
      </c>
      <c r="GO88" s="12">
        <f>IFERROR(DI88*[1]Figure!$F$8+ED88*[1]Figure!$G$8+EY88*[1]Figure!$H$8,0)</f>
        <v>6.343110160534352E-4</v>
      </c>
      <c r="GP88" s="12">
        <f>IFERROR(DJ88*[1]Figure!$F$8+EE88*[1]Figure!$G$8+EZ88*[1]Figure!$H$8,0)</f>
        <v>1.4207282639214687</v>
      </c>
      <c r="GQ88" s="12">
        <f>IFERROR(DK88*[1]Figure!$F$8+EF88*[1]Figure!$G$8+FA88*[1]Figure!$H$8,0)</f>
        <v>5.6093211841422914E-2</v>
      </c>
      <c r="GR88" s="12">
        <f>IFERROR(DL88*[1]Figure!$F$8+EG88*[1]Figure!$G$8+FB88*[1]Figure!$H$8,0)</f>
        <v>5.7073206239802068E-2</v>
      </c>
      <c r="GS88" s="12">
        <f>IFERROR(DM88*[1]Figure!$F$8+EH88*[1]Figure!$G$8+FC88*[1]Figure!$H$8,0)</f>
        <v>7.2767722142367581E-6</v>
      </c>
      <c r="GT88" s="12">
        <f>IFERROR(DN88*[1]Figure!$F$8+EI88*[1]Figure!$G$8+FD88*[1]Figure!$H$8,0)</f>
        <v>0.15753426826809358</v>
      </c>
      <c r="GU88" s="12">
        <f>IFERROR(DO88*[1]Figure!$F$8+EJ88*[1]Figure!$G$8+FE88*[1]Figure!$H$8,0)</f>
        <v>1350.2419027319827</v>
      </c>
      <c r="GV88" s="12">
        <f>IFERROR(DP88*[1]Figure!$F$8+EK88*[1]Figure!$G$8+FF88*[1]Figure!$H$8,0)</f>
        <v>0.17508624229837269</v>
      </c>
      <c r="GX88" s="12">
        <f>IFERROR(FH88*[1]Figure!$F$10+GC88*[1]Figure!$F$11,0)</f>
        <v>3.0806557425947099</v>
      </c>
      <c r="GY88" s="12">
        <f>IFERROR(FI88*[1]Figure!$F$10+GD88*[1]Figure!$F$11,0)</f>
        <v>47.705299829316871</v>
      </c>
      <c r="GZ88" s="12">
        <f>IFERROR(FJ88*[1]Figure!$F$10+GE88*[1]Figure!$F$11,0)</f>
        <v>2.8786538453693528E-2</v>
      </c>
      <c r="HA88" s="12">
        <f>IFERROR(FK88*[1]Figure!$F$10+GF88*[1]Figure!$F$11,0)</f>
        <v>0.75484074209462415</v>
      </c>
      <c r="HB88" s="12">
        <f>IFERROR(FL88*[1]Figure!$F$10+GG88*[1]Figure!$F$11,0)</f>
        <v>16.189021518783814</v>
      </c>
      <c r="HC88" s="12">
        <f>IFERROR(FM88*[1]Figure!$F$10+GH88*[1]Figure!$F$11,0)</f>
        <v>1.9401911066877817E-2</v>
      </c>
      <c r="HD88" s="12">
        <f>IFERROR(FN88*[1]Figure!$F$10+GI88*[1]Figure!$F$11,0)</f>
        <v>3.1401302830462061</v>
      </c>
      <c r="HE88" s="12">
        <f>IFERROR(FO88*[1]Figure!$F$10+GJ88*[1]Figure!$F$11,0)</f>
        <v>1.6343157348439912</v>
      </c>
      <c r="HF88" s="12">
        <f>IFERROR(FP88*[1]Figure!$F$10+GK88*[1]Figure!$F$11,0)</f>
        <v>215.02426600588217</v>
      </c>
      <c r="HG88" s="12">
        <f>IFERROR(FQ88*[1]Figure!$F$10+GL88*[1]Figure!$F$11,0)</f>
        <v>0.2227274192744948</v>
      </c>
      <c r="HH88" s="12">
        <f>IFERROR(FR88*[1]Figure!$F$10+GM88*[1]Figure!$F$11,0)</f>
        <v>-0.30053064142842401</v>
      </c>
      <c r="HI88" s="12">
        <f>IFERROR(FS88*[1]Figure!$F$10+GN88*[1]Figure!$F$11,0)</f>
        <v>20.367272701759575</v>
      </c>
      <c r="HJ88" s="12">
        <f>IFERROR(FT88*[1]Figure!$F$10+GO88*[1]Figure!$F$11,0)</f>
        <v>3.2119701972727549E-4</v>
      </c>
      <c r="HK88" s="12">
        <f>IFERROR(FU88*[1]Figure!$F$10+GP88*[1]Figure!$F$11,0)</f>
        <v>0.71941629999287249</v>
      </c>
      <c r="HL88" s="12">
        <f>IFERROR(FV88*[1]Figure!$F$10+GQ88*[1]Figure!$F$11,0)</f>
        <v>2.8404003736990105E-2</v>
      </c>
      <c r="HM88" s="12">
        <f>IFERROR(FW88*[1]Figure!$F$10+GR88*[1]Figure!$F$11,0)</f>
        <v>2.8900244969039413E-2</v>
      </c>
      <c r="HN88" s="12">
        <f>IFERROR(FX88*[1]Figure!$F$10+GS88*[1]Figure!$F$11,0)</f>
        <v>3.6847500505181183E-6</v>
      </c>
      <c r="HO88" s="12">
        <f>IFERROR(FY88*[1]Figure!$F$10+GT88*[1]Figure!$F$11,0)</f>
        <v>7.9770863491303773E-2</v>
      </c>
      <c r="HP88" s="12">
        <f>IFERROR(FZ88*[1]Figure!$F$10+GU88*[1]Figure!$F$11,0)</f>
        <v>683.72401565206906</v>
      </c>
      <c r="HQ88" s="12">
        <f>IFERROR(GA88*[1]Figure!$F$10+GV88*[1]Figure!$F$11,0)</f>
        <v>8.8658682883015649E-2</v>
      </c>
    </row>
    <row r="89" spans="1:225" x14ac:dyDescent="0.2">
      <c r="A89" s="1"/>
      <c r="B89" s="4"/>
      <c r="C89" s="1" t="s">
        <v>115</v>
      </c>
      <c r="D89" s="1" t="s">
        <v>54</v>
      </c>
      <c r="E89" s="2">
        <v>1</v>
      </c>
      <c r="F89" s="1"/>
      <c r="G89" s="5">
        <f t="shared" ref="G89:L89" si="62">G88</f>
        <v>404.7469608088536</v>
      </c>
      <c r="H89" s="5">
        <f t="shared" si="62"/>
        <v>375.36629888595144</v>
      </c>
      <c r="I89" s="5">
        <f t="shared" si="62"/>
        <v>506.46300716301647</v>
      </c>
      <c r="J89" s="5">
        <f t="shared" si="62"/>
        <v>827.59989372056327</v>
      </c>
      <c r="K89" s="5">
        <f t="shared" si="62"/>
        <v>785.82630003657289</v>
      </c>
      <c r="L89" s="5">
        <f t="shared" si="62"/>
        <v>1373.3827675906027</v>
      </c>
      <c r="M89" s="1" t="s">
        <v>55</v>
      </c>
      <c r="N89" s="1" t="s">
        <v>116</v>
      </c>
      <c r="O89" s="1">
        <v>1</v>
      </c>
      <c r="P89" s="1" t="s">
        <v>56</v>
      </c>
      <c r="Q89" s="1">
        <f>'[1]Unit factor_selected'!J64</f>
        <v>0.522535005741392</v>
      </c>
      <c r="R89" s="1">
        <f>'[1]Unit factor_selected'!K64</f>
        <v>8.5266621095077095</v>
      </c>
      <c r="S89" s="1">
        <f>'[1]Unit factor_selected'!L64</f>
        <v>4.7561555246951603E-3</v>
      </c>
      <c r="T89" s="1">
        <f>'[1]Unit factor_selected'!M64</f>
        <v>0.13456402403544299</v>
      </c>
      <c r="U89" s="1">
        <f>'[1]Unit factor_selected'!N64</f>
        <v>1.4546601115320501</v>
      </c>
      <c r="V89" s="1">
        <f>'[1]Unit factor_selected'!O64</f>
        <v>1.8362928486469099E-3</v>
      </c>
      <c r="W89" s="1">
        <f>'[1]Unit factor_selected'!P64</f>
        <v>0.53365884809130604</v>
      </c>
      <c r="X89" s="1">
        <f>'[1]Unit factor_selected'!Q64</f>
        <v>0.16762047855739001</v>
      </c>
      <c r="Y89" s="1">
        <f>'[1]Unit factor_selected'!R64</f>
        <v>21.75560164437</v>
      </c>
      <c r="Z89" s="1">
        <f>'[1]Unit factor_selected'!S64</f>
        <v>5.5688835379599601E-2</v>
      </c>
      <c r="AA89" s="1">
        <f>'[1]Unit factor_selected'!T64</f>
        <v>-1.95284495839874E-2</v>
      </c>
      <c r="AB89" s="1">
        <f>'[1]Unit factor_selected'!U64</f>
        <v>1.8619412676359099</v>
      </c>
      <c r="AC89" s="1">
        <f>'[1]Unit factor_selected'!V64</f>
        <v>4.9113176520876403E-5</v>
      </c>
      <c r="AD89" s="1">
        <f>'[1]Unit factor_selected'!W64</f>
        <v>6.5526493475172004E-2</v>
      </c>
      <c r="AE89" s="1">
        <f>'[1]Unit factor_selected'!X64</f>
        <v>2.9977290472855802E-3</v>
      </c>
      <c r="AF89" s="1">
        <f>'[1]Unit factor_selected'!Y64</f>
        <v>3.1041440058436598E-3</v>
      </c>
      <c r="AG89" s="1">
        <f>'[1]Unit factor_selected'!Z64</f>
        <v>4.2560967458544201E-7</v>
      </c>
      <c r="AH89" s="1">
        <f>'[1]Unit factor_selected'!AA64</f>
        <v>1.39545979506273E-2</v>
      </c>
      <c r="AI89" s="1">
        <f>'[1]Unit factor_selected'!AB64</f>
        <v>132.35008699643501</v>
      </c>
      <c r="AJ89" s="1">
        <f>'[1]Unit factor_selected'!AC64</f>
        <v>1.6841309328273699E-2</v>
      </c>
      <c r="AK89" s="1"/>
      <c r="AL89" s="1">
        <f>IFERROR($G89/1000*Q89,0)</f>
        <v>0.21149445549006526</v>
      </c>
      <c r="AM89" s="1">
        <f>IFERROR($G89/1000*R89,0)</f>
        <v>3.4511405746672539</v>
      </c>
      <c r="AN89" s="1">
        <f>IFERROR($G89/1000*S89,0)</f>
        <v>1.9250394937546046E-3</v>
      </c>
      <c r="AO89" s="1">
        <f>IFERROR($G89/1000*T89,0)</f>
        <v>5.4464379762555075E-2</v>
      </c>
      <c r="AP89" s="1">
        <f>IFERROR($G89/1000*U89,0)</f>
        <v>0.58876925915246525</v>
      </c>
      <c r="AQ89" s="1">
        <f>IFERROR($G89/1000*V89,0)</f>
        <v>7.4323394964486897E-4</v>
      </c>
      <c r="AR89" s="1">
        <f>IFERROR($G89/1000*W89,0)</f>
        <v>0.21599679687370979</v>
      </c>
      <c r="AS89" s="1">
        <f>IFERROR($G89/1000*X89,0)</f>
        <v>6.7843879265429216E-2</v>
      </c>
      <c r="AT89" s="1">
        <f>IFERROR($G89/1000*Y89,0)</f>
        <v>8.8055136461268546</v>
      </c>
      <c r="AU89" s="1">
        <f>IFERROR($G89/1000*Z89,0)</f>
        <v>2.2539886870877497E-2</v>
      </c>
      <c r="AV89" s="1">
        <f>IFERROR($G89/1000*AA89,0)</f>
        <v>-7.9040806184278219E-3</v>
      </c>
      <c r="AW89" s="1">
        <f>IFERROR($G89/1000*AB89,0)</f>
        <v>0.75361506928021882</v>
      </c>
      <c r="AX89" s="1">
        <f>IFERROR($G89/1000*AC89,0)</f>
        <v>1.987840893249347E-5</v>
      </c>
      <c r="AY89" s="1">
        <f>IFERROR($G89/1000*AD89,0)</f>
        <v>2.6521649086537043E-2</v>
      </c>
      <c r="AZ89" s="1">
        <f>IFERROR($G89/1000*AE89,0)</f>
        <v>1.2133217212172587E-3</v>
      </c>
      <c r="BA89" s="1">
        <f>IFERROR($G89/1000*AF89,0)</f>
        <v>1.2563928522782415E-3</v>
      </c>
      <c r="BB89" s="1">
        <f>IFERROR($G89/1000*AG89,0)</f>
        <v>1.7226422227930281E-7</v>
      </c>
      <c r="BC89" s="1">
        <f>IFERROR($G89/1000*AH89,0)</f>
        <v>5.648081109825856E-3</v>
      </c>
      <c r="BD89" s="1">
        <f>IFERROR($G89/1000*AI89,0)</f>
        <v>53.568295474594443</v>
      </c>
      <c r="BE89" s="1">
        <f>IFERROR($G89/1000*AJ89,0)</f>
        <v>6.8164687666605753E-3</v>
      </c>
      <c r="BF89" s="1"/>
      <c r="BG89" s="1">
        <f>IFERROR($H89/1000*Q89,0)</f>
        <v>0.19614203114349568</v>
      </c>
      <c r="BH89" s="1">
        <f>IFERROR($H89/1000*R89,0)</f>
        <v>3.2006215978969879</v>
      </c>
      <c r="BI89" s="1">
        <f>IFERROR($H89/1000*S89,0)</f>
        <v>1.7853004962307926E-3</v>
      </c>
      <c r="BJ89" s="1">
        <f>IFERROR($H89/1000*T89,0)</f>
        <v>5.0510799665384444E-2</v>
      </c>
      <c r="BK89" s="1">
        <f>IFERROR($H89/1000*U89,0)</f>
        <v>0.54603038220281097</v>
      </c>
      <c r="BL89" s="1">
        <f>IFERROR($H89/1000*V89,0)</f>
        <v>6.8928245026733117E-4</v>
      </c>
      <c r="BM89" s="1">
        <f>IFERROR($H89/1000*W89,0)</f>
        <v>0.20031754667577373</v>
      </c>
      <c r="BN89" s="1">
        <f>IFERROR($H89/1000*X89,0)</f>
        <v>6.2919078653579472E-2</v>
      </c>
      <c r="BO89" s="1">
        <f>IFERROR($H89/1000*Y89,0)</f>
        <v>8.1663196692842845</v>
      </c>
      <c r="BP89" s="1">
        <f>IFERROR($H89/1000*Z89,0)</f>
        <v>2.0903712025709328E-2</v>
      </c>
      <c r="BQ89" s="1">
        <f>IFERROR($H89/1000*AA89,0)</f>
        <v>-7.3303218433222479E-3</v>
      </c>
      <c r="BR89" s="1">
        <f>IFERROR($H89/1000*AB89,0)</f>
        <v>0.69891000237550827</v>
      </c>
      <c r="BS89" s="1">
        <f>IFERROR($H89/1000*AC89,0)</f>
        <v>1.8435431297173782E-5</v>
      </c>
      <c r="BT89" s="1">
        <f>IFERROR($H89/1000*AD89,0)</f>
        <v>2.4596437334749758E-2</v>
      </c>
      <c r="BU89" s="1">
        <f>IFERROR($H89/1000*AE89,0)</f>
        <v>1.1252464575424975E-3</v>
      </c>
      <c r="BV89" s="1">
        <f>IFERROR($H89/1000*AF89,0)</f>
        <v>1.1651910466825457E-3</v>
      </c>
      <c r="BW89" s="1">
        <f>IFERROR($H89/1000*AG89,0)</f>
        <v>1.5975952831919153E-7</v>
      </c>
      <c r="BX89" s="1">
        <f>IFERROR($H89/1000*AH89,0)</f>
        <v>5.2380857851684519E-3</v>
      </c>
      <c r="BY89" s="1">
        <f>IFERROR($H89/1000*AI89,0)</f>
        <v>49.679762313085497</v>
      </c>
      <c r="BZ89" s="1">
        <f>IFERROR($H89/1000*AJ89,0)</f>
        <v>6.3216599509475467E-3</v>
      </c>
      <c r="CA89" s="1"/>
      <c r="CB89" s="1">
        <f>IFERROR($I89/1000*Q89,0)</f>
        <v>0.26464465035572948</v>
      </c>
      <c r="CC89" s="1">
        <f>IFERROR($I89/1000*R89,0)</f>
        <v>4.3184389330442245</v>
      </c>
      <c r="CD89" s="1">
        <f>IFERROR($I89/1000*S89,0)</f>
        <v>2.4088168295721057E-3</v>
      </c>
      <c r="CE89" s="1">
        <f>IFERROR($I89/1000*T89,0)</f>
        <v>6.8151700268946888E-2</v>
      </c>
      <c r="CF89" s="1">
        <f>IFERROR($I89/1000*U89,0)</f>
        <v>0.73673153448661111</v>
      </c>
      <c r="CG89" s="1">
        <f>IFERROR($I89/1000*V89,0)</f>
        <v>9.3001439815765588E-4</v>
      </c>
      <c r="CH89" s="1">
        <f>IFERROR($I89/1000*W89,0)</f>
        <v>0.27027846500347424</v>
      </c>
      <c r="CI89" s="1">
        <f>IFERROR($I89/1000*X89,0)</f>
        <v>8.4893571632279674E-2</v>
      </c>
      <c r="CJ89" s="1">
        <f>IFERROR($I89/1000*Y89,0)</f>
        <v>11.018407431448297</v>
      </c>
      <c r="CK89" s="1">
        <f>IFERROR($I89/1000*Z89,0)</f>
        <v>2.8204335031758201E-2</v>
      </c>
      <c r="CL89" s="1">
        <f>IFERROR($I89/1000*AA89,0)</f>
        <v>-9.890437301537618E-3</v>
      </c>
      <c r="CM89" s="1">
        <f>IFERROR($I89/1000*AB89,0)</f>
        <v>0.94300437356780187</v>
      </c>
      <c r="CN89" s="1">
        <f>IFERROR($I89/1000*AC89,0)</f>
        <v>2.4874007072091118E-5</v>
      </c>
      <c r="CO89" s="1">
        <f>IFERROR($I89/1000*AD89,0)</f>
        <v>3.3186744934283391E-2</v>
      </c>
      <c r="CP89" s="1">
        <f>IFERROR($I89/1000*AE89,0)</f>
        <v>1.5182388679481794E-3</v>
      </c>
      <c r="CQ89" s="1">
        <f>IFERROR($I89/1000*AF89,0)</f>
        <v>1.5721341078666323E-3</v>
      </c>
      <c r="CR89" s="1">
        <f>IFERROR($I89/1000*AG89,0)</f>
        <v>2.1555555566821585E-7</v>
      </c>
      <c r="CS89" s="1">
        <f>IFERROR($I89/1000*AH89,0)</f>
        <v>7.06748764182557E-3</v>
      </c>
      <c r="CT89" s="1">
        <f>IFERROR($I89/1000*AI89,0)</f>
        <v>67.030423058501327</v>
      </c>
      <c r="CU89" s="1">
        <f>IFERROR($I89/1000*AJ89,0)</f>
        <v>8.5295001669600592E-3</v>
      </c>
      <c r="CW89" s="12">
        <f>IFERROR($J89/1000*Q89,0)</f>
        <v>0.43244991521684994</v>
      </c>
      <c r="CX89" s="12">
        <f>IFERROR($J89/1000*R89,0)</f>
        <v>7.0566646556197341</v>
      </c>
      <c r="CY89" s="12">
        <f>IFERROR($J89/1000*S89,0)</f>
        <v>3.9361938067561846E-3</v>
      </c>
      <c r="CZ89" s="12">
        <f>IFERROR($J89/1000*T89,0)</f>
        <v>0.11136517199034394</v>
      </c>
      <c r="DA89" s="12">
        <f>IFERROR($J89/1000*U89,0)</f>
        <v>1.2038765537034675</v>
      </c>
      <c r="DB89" s="12">
        <f>IFERROR($J89/1000*V89,0)</f>
        <v>1.5197157663800131E-3</v>
      </c>
      <c r="DC89" s="12">
        <f>IFERROR($J89/1000*W89,0)</f>
        <v>0.4416560059634031</v>
      </c>
      <c r="DD89" s="12">
        <f>IFERROR($J89/1000*X89,0)</f>
        <v>0.13872269023948594</v>
      </c>
      <c r="DE89" s="12">
        <f>IFERROR($J89/1000*Y89,0)</f>
        <v>18.004933608707525</v>
      </c>
      <c r="DF89" s="12">
        <f>IFERROR($J89/1000*Z89,0)</f>
        <v>4.6088074241578576E-2</v>
      </c>
      <c r="DG89" s="12">
        <f>IFERROR($J89/1000*AA89,0)</f>
        <v>-1.616174280023535E-2</v>
      </c>
      <c r="DH89" s="12">
        <f>IFERROR($J89/1000*AB89,0)</f>
        <v>1.5409423952094099</v>
      </c>
      <c r="DI89" s="12">
        <f>IFERROR($J89/1000*AC89,0)</f>
        <v>4.0646059668956574E-5</v>
      </c>
      <c r="DJ89" s="12">
        <f>IFERROR($J89/1000*AD89,0)</f>
        <v>5.4229719035933537E-2</v>
      </c>
      <c r="DK89" s="12">
        <f>IFERROR($J89/1000*AE89,0)</f>
        <v>2.4809202409365916E-3</v>
      </c>
      <c r="DL89" s="12">
        <f>IFERROR($J89/1000*AF89,0)</f>
        <v>2.5689892493295364E-3</v>
      </c>
      <c r="DM89" s="12">
        <f>IFERROR($J89/1000*AG89,0)</f>
        <v>3.5223452145335534E-7</v>
      </c>
      <c r="DN89" s="12">
        <f>IFERROR($J89/1000*AH89,0)</f>
        <v>1.1548823780852344E-2</v>
      </c>
      <c r="DO89" s="12">
        <f>IFERROR($J89/1000*AI89,0)</f>
        <v>109.53291793215692</v>
      </c>
      <c r="DP89" s="12">
        <f>IFERROR($J89/1000*AJ89,0)</f>
        <v>1.3937865810194445E-2</v>
      </c>
      <c r="DR89" s="12">
        <f>IFERROR($K89/1000*Q89,0)</f>
        <v>0.41062175020134739</v>
      </c>
      <c r="DS89" s="12">
        <f>IFERROR($K89/1000*R89,0)</f>
        <v>6.7004753371764822</v>
      </c>
      <c r="DT89" s="12">
        <f>IFERROR($K89/1000*S89,0)</f>
        <v>3.7375120983697027E-3</v>
      </c>
      <c r="DU89" s="12">
        <f>IFERROR($K89/1000*T89,0)</f>
        <v>0.10574394912580462</v>
      </c>
      <c r="DV89" s="12">
        <f>IFERROR($K89/1000*U89,0)</f>
        <v>1.1431101732560194</v>
      </c>
      <c r="DW89" s="12">
        <f>IFERROR($K89/1000*V89,0)</f>
        <v>1.4430072150358197E-3</v>
      </c>
      <c r="DX89" s="12">
        <f>IFERROR($K89/1000*W89,0)</f>
        <v>0.41936315807737051</v>
      </c>
      <c r="DY89" s="12">
        <f>IFERROR($K89/1000*X89,0)</f>
        <v>0.13172058047511348</v>
      </c>
      <c r="DZ89" s="12">
        <f>IFERROR($K89/1000*Y89,0)</f>
        <v>17.096123945264857</v>
      </c>
      <c r="EA89" s="12">
        <f>IFERROR($K89/1000*Z89,0)</f>
        <v>4.3761751459696546E-2</v>
      </c>
      <c r="EB89" s="12">
        <f>IFERROR($K89/1000*AA89,0)</f>
        <v>-1.5345969282035568E-2</v>
      </c>
      <c r="EC89" s="12">
        <f>IFERROR($K89/1000*AB89,0)</f>
        <v>1.4631624172317332</v>
      </c>
      <c r="ED89" s="12">
        <f>IFERROR($K89/1000*AC89,0)</f>
        <v>3.8594425788443386E-5</v>
      </c>
      <c r="EE89" s="12">
        <f>IFERROR($K89/1000*AD89,0)</f>
        <v>5.1492441921965046E-2</v>
      </c>
      <c r="EF89" s="12">
        <f>IFERROR($K89/1000*AE89,0)</f>
        <v>2.3556943257405879E-3</v>
      </c>
      <c r="EG89" s="12">
        <f>IFERROR($K89/1000*AF89,0)</f>
        <v>2.439317998892829E-3</v>
      </c>
      <c r="EH89" s="12">
        <f>IFERROR($K89/1000*AG89,0)</f>
        <v>3.3445527583924766E-7</v>
      </c>
      <c r="EI89" s="12">
        <f>IFERROR($K89/1000*AH89,0)</f>
        <v>1.0965890076039393E-2</v>
      </c>
      <c r="EJ89" s="12">
        <f>IFERROR($K89/1000*AI89,0)</f>
        <v>104.00417917392706</v>
      </c>
      <c r="EK89" s="12">
        <f>IFERROR($K89/1000*AJ89,0)</f>
        <v>1.3234343797208741E-2</v>
      </c>
      <c r="EM89" s="12">
        <f>IFERROR($L89/1000*Q89,0)</f>
        <v>0.71764057234808443</v>
      </c>
      <c r="EN89" s="12">
        <f>IFERROR($L89/1000*R89,0)</f>
        <v>11.710370806265626</v>
      </c>
      <c r="EO89" s="12">
        <f>IFERROR($L89/1000*S89,0)</f>
        <v>6.5320220375971747E-3</v>
      </c>
      <c r="EP89" s="12">
        <f>IFERROR($L89/1000*T89,0)</f>
        <v>0.18480791174792507</v>
      </c>
      <c r="EQ89" s="12">
        <f>IFERROR($L89/1000*U89,0)</f>
        <v>1.9978051298795418</v>
      </c>
      <c r="ER89" s="12">
        <f>IFERROR($L89/1000*V89,0)</f>
        <v>2.5219329545815251E-3</v>
      </c>
      <c r="ES89" s="12">
        <f>IFERROR($L89/1000*W89,0)</f>
        <v>0.73291786574085094</v>
      </c>
      <c r="ET89" s="12">
        <f>IFERROR($L89/1000*X89,0)</f>
        <v>0.23020707674600957</v>
      </c>
      <c r="EU89" s="12">
        <f>IFERROR($L89/1000*Y89,0)</f>
        <v>29.878768396943538</v>
      </c>
      <c r="EV89" s="12">
        <f>IFERROR($L89/1000*Z89,0)</f>
        <v>7.6482086857531967E-2</v>
      </c>
      <c r="EW89" s="12">
        <f>IFERROR($L89/1000*AA89,0)</f>
        <v>-2.682003613641017E-2</v>
      </c>
      <c r="EX89" s="12">
        <f>IFERROR($L89/1000*AB89,0)</f>
        <v>2.5571580512369612</v>
      </c>
      <c r="EY89" s="12">
        <f>IFERROR($L89/1000*AC89,0)</f>
        <v>6.7451190295407038E-5</v>
      </c>
      <c r="EZ89" s="12">
        <f>IFERROR($L89/1000*AD89,0)</f>
        <v>8.9992956959439305E-2</v>
      </c>
      <c r="FA89" s="12">
        <f>IFERROR($L89/1000*AE89,0)</f>
        <v>4.117029415447811E-3</v>
      </c>
      <c r="FB89" s="12">
        <f>IFERROR($L89/1000*AF89,0)</f>
        <v>4.2631778857453459E-3</v>
      </c>
      <c r="FC89" s="12">
        <f>IFERROR($L89/1000*AG89,0)</f>
        <v>5.8452499279549014E-7</v>
      </c>
      <c r="FD89" s="12">
        <f>IFERROR($L89/1000*AH89,0)</f>
        <v>1.9165004354046673E-2</v>
      </c>
      <c r="FE89" s="12">
        <f>IFERROR($L89/1000*AI89,0)</f>
        <v>181.76732877002095</v>
      </c>
      <c r="FF89" s="12">
        <f>IFERROR($L89/1000*AJ89,0)</f>
        <v>2.3129564015113967E-2</v>
      </c>
      <c r="FH89" s="12">
        <f>IFERROR(AL89*[1]Figure!$C$8+BG89*[1]Figure!$D$8+CB89*[1]Figure!$E$8,0)</f>
        <v>0.19981657499719743</v>
      </c>
      <c r="FI89" s="12">
        <f>IFERROR(AM89*[1]Figure!$C$8+BH89*[1]Figure!$D$8+CC89*[1]Figure!$E$8,0)</f>
        <v>3.2605823536412437</v>
      </c>
      <c r="FJ89" s="12">
        <f>IFERROR(AN89*[1]Figure!$C$8+BI89*[1]Figure!$D$8+CD89*[1]Figure!$E$8,0)</f>
        <v>1.818746489051353E-3</v>
      </c>
      <c r="FK89" s="12">
        <f>IFERROR(AO89*[1]Figure!$C$8+BJ89*[1]Figure!$D$8+CE89*[1]Figure!$E$8,0)</f>
        <v>5.145707389010791E-2</v>
      </c>
      <c r="FL89" s="12">
        <f>IFERROR(AP89*[1]Figure!$C$8+BK89*[1]Figure!$D$8+CF89*[1]Figure!$E$8,0)</f>
        <v>0.55625976839383018</v>
      </c>
      <c r="FM89" s="12">
        <f>IFERROR(AQ89*[1]Figure!$C$8+BL89*[1]Figure!$D$8+CG89*[1]Figure!$E$8,0)</f>
        <v>7.0219553460895961E-4</v>
      </c>
      <c r="FN89" s="12">
        <f>IFERROR(AR89*[1]Figure!$C$8+BM89*[1]Figure!$D$8+CH89*[1]Figure!$E$8,0)</f>
        <v>0.20407031504283302</v>
      </c>
      <c r="FO89" s="12">
        <f>IFERROR(AS89*[1]Figure!$C$8+BN89*[1]Figure!$D$8+CI89*[1]Figure!$E$8,0)</f>
        <v>6.4097810781513553E-2</v>
      </c>
      <c r="FP89" s="12">
        <f>IFERROR(AT89*[1]Figure!$C$8+BO89*[1]Figure!$D$8+CJ89*[1]Figure!$E$8,0)</f>
        <v>8.3193082947879056</v>
      </c>
      <c r="FQ89" s="12">
        <f>IFERROR(AU89*[1]Figure!$C$8+BP89*[1]Figure!$D$8+CK89*[1]Figure!$E$8,0)</f>
        <v>2.1295324196215638E-2</v>
      </c>
      <c r="FR89" s="12">
        <f>IFERROR(AV89*[1]Figure!$C$8+BQ89*[1]Figure!$D$8+CL89*[1]Figure!$E$8,0)</f>
        <v>-7.4676488043922563E-3</v>
      </c>
      <c r="FS89" s="12">
        <f>IFERROR(AW89*[1]Figure!$C$8+BR89*[1]Figure!$D$8+CM89*[1]Figure!$E$8,0)</f>
        <v>0.71200345021301303</v>
      </c>
      <c r="FT89" s="12">
        <f>IFERROR(AX89*[1]Figure!$C$8+BS89*[1]Figure!$D$8+CN89*[1]Figure!$E$8,0)</f>
        <v>1.8780802456881061E-5</v>
      </c>
      <c r="FU89" s="12">
        <f>IFERROR(AY89*[1]Figure!$C$8+BT89*[1]Figure!$D$8+CO89*[1]Figure!$E$8,0)</f>
        <v>2.5057229379700299E-2</v>
      </c>
      <c r="FV89" s="12">
        <f>IFERROR(AZ89*[1]Figure!$C$8+BU89*[1]Figure!$D$8+CP89*[1]Figure!$E$8,0)</f>
        <v>1.1463269339215632E-3</v>
      </c>
      <c r="FW89" s="12">
        <f>IFERROR(BA89*[1]Figure!$C$8+BV89*[1]Figure!$D$8+CQ89*[1]Figure!$E$8,0)</f>
        <v>1.1870198488725429E-3</v>
      </c>
      <c r="FX89" s="12">
        <f>IFERROR(BB89*[1]Figure!$C$8+BW89*[1]Figure!$D$8+CR89*[1]Figure!$E$8,0)</f>
        <v>1.6275247883282263E-7</v>
      </c>
      <c r="FY89" s="12">
        <f>IFERROR(BC89*[1]Figure!$C$8+BX89*[1]Figure!$D$8+CS89*[1]Figure!$E$8,0)</f>
        <v>5.336216592802292E-3</v>
      </c>
      <c r="FZ89" s="12">
        <f>IFERROR(BD89*[1]Figure!$C$8+BY89*[1]Figure!$D$8+CT89*[1]Figure!$E$8,0)</f>
        <v>50.610467803370533</v>
      </c>
      <c r="GA89" s="12">
        <f>IFERROR(BE89*[1]Figure!$C$8+BZ89*[1]Figure!$D$8+CU89*[1]Figure!$E$8,0)</f>
        <v>6.4400905422008431E-3</v>
      </c>
      <c r="GC89" s="12">
        <f>IFERROR(CW89*[1]Figure!$F$8+DR89*[1]Figure!$G$8+EM89*[1]Figure!$H$8,0)</f>
        <v>0.42013177305654459</v>
      </c>
      <c r="GD89" s="12">
        <f>IFERROR(CX89*[1]Figure!$F$8+DS89*[1]Figure!$G$8+EN89*[1]Figure!$H$8,0)</f>
        <v>6.8556587232635264</v>
      </c>
      <c r="GE89" s="12">
        <f>IFERROR(CY89*[1]Figure!$F$8+DT89*[1]Figure!$G$8+EO89*[1]Figure!$H$8,0)</f>
        <v>3.8240730890128989E-3</v>
      </c>
      <c r="GF89" s="12">
        <f>IFERROR(CZ89*[1]Figure!$F$8+DU89*[1]Figure!$G$8+EP89*[1]Figure!$H$8,0)</f>
        <v>0.10819298494159398</v>
      </c>
      <c r="GG89" s="12">
        <f>IFERROR(DA89*[1]Figure!$F$8+DV89*[1]Figure!$G$8+EQ89*[1]Figure!$H$8,0)</f>
        <v>1.1695846692327732</v>
      </c>
      <c r="GH89" s="12">
        <f>IFERROR(DB89*[1]Figure!$F$8+DW89*[1]Figure!$G$8+ER89*[1]Figure!$H$8,0)</f>
        <v>1.4764273433862443E-3</v>
      </c>
      <c r="GI89" s="12">
        <f>IFERROR(DC89*[1]Figure!$F$8+DX89*[1]Figure!$G$8+ES89*[1]Figure!$H$8,0)</f>
        <v>0.42907563243117142</v>
      </c>
      <c r="GJ89" s="12">
        <f>IFERROR(DD89*[1]Figure!$F$8+DY89*[1]Figure!$G$8+ET89*[1]Figure!$H$8,0)</f>
        <v>0.13477123653559719</v>
      </c>
      <c r="GK89" s="12">
        <f>IFERROR(DE89*[1]Figure!$F$8+DZ89*[1]Figure!$G$8+EU89*[1]Figure!$H$8,0)</f>
        <v>17.492071138454282</v>
      </c>
      <c r="GL89" s="12">
        <f>IFERROR(DF89*[1]Figure!$F$8+EA89*[1]Figure!$G$8+EV89*[1]Figure!$H$8,0)</f>
        <v>4.4775276087559296E-2</v>
      </c>
      <c r="GM89" s="12">
        <f>IFERROR(DG89*[1]Figure!$F$8+EB89*[1]Figure!$G$8+EW89*[1]Figure!$H$8,0)</f>
        <v>-1.5701382794680113E-2</v>
      </c>
      <c r="GN89" s="12">
        <f>IFERROR(DH89*[1]Figure!$F$8+EC89*[1]Figure!$G$8+EX89*[1]Figure!$H$8,0)</f>
        <v>1.4970493411998773</v>
      </c>
      <c r="GO89" s="12">
        <f>IFERROR(DI89*[1]Figure!$F$8+ED89*[1]Figure!$G$8+EY89*[1]Figure!$H$8,0)</f>
        <v>3.948827486280765E-5</v>
      </c>
      <c r="GP89" s="12">
        <f>IFERROR(DJ89*[1]Figure!$F$8+EE89*[1]Figure!$G$8+EZ89*[1]Figure!$H$8,0)</f>
        <v>5.2685009776219427E-2</v>
      </c>
      <c r="GQ89" s="12">
        <f>IFERROR(DK89*[1]Figure!$F$8+EF89*[1]Figure!$G$8+FA89*[1]Figure!$H$8,0)</f>
        <v>2.4102523389648413E-3</v>
      </c>
      <c r="GR89" s="12">
        <f>IFERROR(DL89*[1]Figure!$F$8+EG89*[1]Figure!$G$8+FB89*[1]Figure!$H$8,0)</f>
        <v>2.4958127410958163E-3</v>
      </c>
      <c r="GS89" s="12">
        <f>IFERROR(DM89*[1]Figure!$F$8+EH89*[1]Figure!$G$8+FC89*[1]Figure!$H$8,0)</f>
        <v>3.4220127885957693E-7</v>
      </c>
      <c r="GT89" s="12">
        <f>IFERROR(DN89*[1]Figure!$F$8+EI89*[1]Figure!$G$8+FD89*[1]Figure!$H$8,0)</f>
        <v>1.1219860707647626E-2</v>
      </c>
      <c r="GU89" s="12">
        <f>IFERROR(DO89*[1]Figure!$F$8+EJ89*[1]Figure!$G$8+FE89*[1]Figure!$H$8,0)</f>
        <v>106.41292181967117</v>
      </c>
      <c r="GV89" s="12">
        <f>IFERROR(DP89*[1]Figure!$F$8+EK89*[1]Figure!$G$8+FF89*[1]Figure!$H$8,0)</f>
        <v>1.3540851944727175E-2</v>
      </c>
      <c r="GX89" s="12">
        <f>IFERROR(FH89*[1]Figure!$F$10+GC89*[1]Figure!$F$11,0)</f>
        <v>0.21274275549887384</v>
      </c>
      <c r="GY89" s="12">
        <f>IFERROR(FI89*[1]Figure!$F$10+GD89*[1]Figure!$F$11,0)</f>
        <v>3.4715101810466473</v>
      </c>
      <c r="GZ89" s="12">
        <f>IFERROR(FJ89*[1]Figure!$F$10+GE89*[1]Figure!$F$11,0)</f>
        <v>1.9364016205368057E-3</v>
      </c>
      <c r="HA89" s="12">
        <f>IFERROR(FK89*[1]Figure!$F$10+GF89*[1]Figure!$F$11,0)</f>
        <v>5.4785843914321189E-2</v>
      </c>
      <c r="HB89" s="12">
        <f>IFERROR(FL89*[1]Figure!$F$10+GG89*[1]Figure!$F$11,0)</f>
        <v>0.59224434160643891</v>
      </c>
      <c r="HC89" s="12">
        <f>IFERROR(FM89*[1]Figure!$F$10+GH89*[1]Figure!$F$11,0)</f>
        <v>7.4762072632768414E-4</v>
      </c>
      <c r="HD89" s="12">
        <f>IFERROR(FN89*[1]Figure!$F$10+GI89*[1]Figure!$F$11,0)</f>
        <v>0.2172716709729636</v>
      </c>
      <c r="HE89" s="12">
        <f>IFERROR(FO89*[1]Figure!$F$10+GJ89*[1]Figure!$F$11,0)</f>
        <v>6.8244313002041396E-2</v>
      </c>
      <c r="HF89" s="12">
        <f>IFERROR(FP89*[1]Figure!$F$10+GK89*[1]Figure!$F$11,0)</f>
        <v>8.8574862746128069</v>
      </c>
      <c r="HG89" s="12">
        <f>IFERROR(FQ89*[1]Figure!$F$10+GL89*[1]Figure!$F$11,0)</f>
        <v>2.2672923649143212E-2</v>
      </c>
      <c r="HH89" s="12">
        <f>IFERROR(FR89*[1]Figure!$F$10+GM89*[1]Figure!$F$11,0)</f>
        <v>-7.9507327345920229E-3</v>
      </c>
      <c r="HI89" s="12">
        <f>IFERROR(FS89*[1]Figure!$F$10+GN89*[1]Figure!$F$11,0)</f>
        <v>0.75806311826306771</v>
      </c>
      <c r="HJ89" s="12">
        <f>IFERROR(FT89*[1]Figure!$F$10+GO89*[1]Figure!$F$11,0)</f>
        <v>1.9995736916284031E-5</v>
      </c>
      <c r="HK89" s="12">
        <f>IFERROR(FU89*[1]Figure!$F$10+GP89*[1]Figure!$F$11,0)</f>
        <v>2.6678187349971079E-2</v>
      </c>
      <c r="HL89" s="12">
        <f>IFERROR(FV89*[1]Figure!$F$10+GQ89*[1]Figure!$F$11,0)</f>
        <v>1.2204830886950661E-3</v>
      </c>
      <c r="HM89" s="12">
        <f>IFERROR(FW89*[1]Figure!$F$10+GR89*[1]Figure!$F$11,0)</f>
        <v>1.2638084377361762E-3</v>
      </c>
      <c r="HN89" s="12">
        <f>IFERROR(FX89*[1]Figure!$F$10+GS89*[1]Figure!$F$11,0)</f>
        <v>1.7328097437188311E-7</v>
      </c>
      <c r="HO89" s="12">
        <f>IFERROR(FY89*[1]Figure!$F$10+GT89*[1]Figure!$F$11,0)</f>
        <v>5.6814176797269911E-3</v>
      </c>
      <c r="HP89" s="12">
        <f>IFERROR(FZ89*[1]Figure!$F$10+GU89*[1]Figure!$F$11,0)</f>
        <v>53.884470683811394</v>
      </c>
      <c r="HQ89" s="12">
        <f>IFERROR(GA89*[1]Figure!$F$10+GV89*[1]Figure!$F$11,0)</f>
        <v>6.8567014905007769E-3</v>
      </c>
    </row>
    <row r="90" spans="1:225" s="15" customFormat="1" x14ac:dyDescent="0.2">
      <c r="A90" s="1"/>
      <c r="B90" s="4"/>
      <c r="C90" s="1" t="s">
        <v>117</v>
      </c>
      <c r="D90" s="1" t="s">
        <v>54</v>
      </c>
      <c r="E90" s="2">
        <v>1</v>
      </c>
      <c r="F90" s="1"/>
      <c r="G90" s="5">
        <f>'[1]LIB Maf LCI'!AQ$66</f>
        <v>32.210427753784053</v>
      </c>
      <c r="H90" s="5">
        <f>'[1]LIB Maf LCI'!AR$66</f>
        <v>30.724708607586301</v>
      </c>
      <c r="I90" s="5">
        <f>'[1]LIB Maf LCI'!AS$66</f>
        <v>37.150837988826815</v>
      </c>
      <c r="J90" s="5">
        <f>'[1]LIB Maf LCI'!AT$66</f>
        <v>77.736914656395697</v>
      </c>
      <c r="K90" s="5">
        <f>'[1]LIB Maf LCI'!AU$66</f>
        <v>71.184915247326046</v>
      </c>
      <c r="L90" s="5">
        <f>'[1]LIB Maf LCI'!AV$66</f>
        <v>93.387096774193552</v>
      </c>
      <c r="M90" s="1" t="s">
        <v>55</v>
      </c>
      <c r="N90" s="1" t="s">
        <v>118</v>
      </c>
      <c r="O90" s="1">
        <v>1</v>
      </c>
      <c r="P90" s="1" t="s">
        <v>56</v>
      </c>
      <c r="Q90" s="1">
        <f>[1]Use!E33</f>
        <v>1.681081840304101</v>
      </c>
      <c r="R90" s="1">
        <f>[1]Use!F33</f>
        <v>20.430794752252449</v>
      </c>
      <c r="S90" s="1">
        <f>[1]Use!G33</f>
        <v>3.0212996051734993E-3</v>
      </c>
      <c r="T90" s="1">
        <f>[1]Use!H33</f>
        <v>0.40056498044121092</v>
      </c>
      <c r="U90" s="1">
        <f>[1]Use!I33</f>
        <v>0.11615804958608343</v>
      </c>
      <c r="V90" s="1">
        <f>[1]Use!J33</f>
        <v>7.6192583825456428E-4</v>
      </c>
      <c r="W90" s="1">
        <f>[1]Use!K33</f>
        <v>1.7108935778060912</v>
      </c>
      <c r="X90" s="1">
        <f>[1]Use!L33</f>
        <v>1.4215840632639418</v>
      </c>
      <c r="Y90" s="1">
        <f>[1]Use!M33</f>
        <v>1.4849785737243562</v>
      </c>
      <c r="Z90" s="1">
        <f>[1]Use!N33</f>
        <v>5.1999838077642621E-2</v>
      </c>
      <c r="AA90" s="1">
        <f>[1]Use!O33</f>
        <v>1.6756603733355895E-2</v>
      </c>
      <c r="AB90" s="1">
        <f>[1]Use!P33</f>
        <v>0.16356271492904587</v>
      </c>
      <c r="AC90" s="1">
        <f>[1]Use!Q33</f>
        <v>6.7725640935859595E-5</v>
      </c>
      <c r="AD90" s="1">
        <f>[1]Use!R33</f>
        <v>6.5758951194595058E-2</v>
      </c>
      <c r="AE90" s="1">
        <f>[1]Use!S33</f>
        <v>4.3398276359010671E-3</v>
      </c>
      <c r="AF90" s="1">
        <f>[1]Use!T33</f>
        <v>4.6748360085259524E-3</v>
      </c>
      <c r="AG90" s="1">
        <f>[1]Use!U33</f>
        <v>3.6708451489064148E-7</v>
      </c>
      <c r="AH90" s="1">
        <f>[1]Use!V33</f>
        <v>4.5182493076905651E-3</v>
      </c>
      <c r="AI90" s="1">
        <f>[1]Use!W33</f>
        <v>5.9119072034146498</v>
      </c>
      <c r="AJ90" s="1">
        <f>[1]Use!X33</f>
        <v>1.7345595442986188E-2</v>
      </c>
      <c r="AK90" s="1"/>
      <c r="AL90" s="1">
        <f>IFERROR($G90/1000*Q90,0)</f>
        <v>5.4148365165313593E-2</v>
      </c>
      <c r="AM90" s="1">
        <f>IFERROR($G90/1000*R90,0)</f>
        <v>0.65808463831981789</v>
      </c>
      <c r="AN90" s="1">
        <f>IFERROR($G90/1000*S90,0)</f>
        <v>9.7317352654977286E-5</v>
      </c>
      <c r="AO90" s="1">
        <f>IFERROR($G90/1000*T90,0)</f>
        <v>1.2902369363197547E-2</v>
      </c>
      <c r="AP90" s="1">
        <f>IFERROR($G90/1000*U90,0)</f>
        <v>3.7415004642130062E-3</v>
      </c>
      <c r="AQ90" s="1">
        <f>IFERROR($G90/1000*V90,0)</f>
        <v>2.4541957166839997E-5</v>
      </c>
      <c r="AR90" s="1">
        <f>IFERROR($G90/1000*W90,0)</f>
        <v>5.510861398233622E-2</v>
      </c>
      <c r="AS90" s="1">
        <f>IFERROR($G90/1000*X90,0)</f>
        <v>4.5789830765693984E-2</v>
      </c>
      <c r="AT90" s="1">
        <f>IFERROR($G90/1000*Y90,0)</f>
        <v>4.7831795064865665E-2</v>
      </c>
      <c r="AU90" s="1">
        <f>IFERROR($G90/1000*Z90,0)</f>
        <v>1.6749370276083768E-3</v>
      </c>
      <c r="AV90" s="1">
        <f>IFERROR($G90/1000*AA90,0)</f>
        <v>5.3973737395204824E-4</v>
      </c>
      <c r="AW90" s="1">
        <f>IFERROR($G90/1000*AB90,0)</f>
        <v>5.2684250124348086E-3</v>
      </c>
      <c r="AX90" s="1">
        <f>IFERROR($G90/1000*AC90,0)</f>
        <v>2.1814718644432254E-6</v>
      </c>
      <c r="AY90" s="1">
        <f>IFERROR($G90/1000*AD90,0)</f>
        <v>2.1181239466181159E-3</v>
      </c>
      <c r="AZ90" s="1">
        <f>IFERROR($G90/1000*AE90,0)</f>
        <v>1.3978770453006677E-4</v>
      </c>
      <c r="BA90" s="1">
        <f>IFERROR($G90/1000*AF90,0)</f>
        <v>1.5057846751341341E-4</v>
      </c>
      <c r="BB90" s="1">
        <f>IFERROR($G90/1000*AG90,0)</f>
        <v>1.1823949246417875E-8</v>
      </c>
      <c r="BC90" s="1">
        <f>IFERROR($G90/1000*AH90,0)</f>
        <v>1.4553474289895178E-4</v>
      </c>
      <c r="BD90" s="1">
        <f>IFERROR($G90/1000*AI90,0)</f>
        <v>0.19042505986266312</v>
      </c>
      <c r="BE90" s="1">
        <f>IFERROR($G90/1000*AJ90,0)</f>
        <v>5.587090488626726E-4</v>
      </c>
      <c r="BF90" s="1"/>
      <c r="BG90" s="1">
        <f>IFERROR($H90/1000*Q90,0)</f>
        <v>5.1650749688848432E-2</v>
      </c>
      <c r="BH90" s="1">
        <f>IFERROR($H90/1000*R90,0)</f>
        <v>0.6277302153843598</v>
      </c>
      <c r="BI90" s="1">
        <f>IFERROR($H90/1000*S90,0)</f>
        <v>9.282854998517131E-5</v>
      </c>
      <c r="BJ90" s="1">
        <f>IFERROR($H90/1000*T90,0)</f>
        <v>1.2307242302459711E-2</v>
      </c>
      <c r="BK90" s="1">
        <f>IFERROR($H90/1000*U90,0)</f>
        <v>3.5689222259579741E-3</v>
      </c>
      <c r="BL90" s="1">
        <f>IFERROR($H90/1000*V90,0)</f>
        <v>2.3409949360962418E-5</v>
      </c>
      <c r="BM90" s="1">
        <f>IFERROR($H90/1000*W90,0)</f>
        <v>5.2566706636682933E-2</v>
      </c>
      <c r="BN90" s="1">
        <f>IFERROR($H90/1000*X90,0)</f>
        <v>4.3677756104973139E-2</v>
      </c>
      <c r="BO90" s="1">
        <f>IFERROR($H90/1000*Y90,0)</f>
        <v>4.562553396618995E-2</v>
      </c>
      <c r="BP90" s="1">
        <f>IFERROR($H90/1000*Z90,0)</f>
        <v>1.5976798725772401E-3</v>
      </c>
      <c r="BQ90" s="1">
        <f>IFERROR($H90/1000*AA90,0)</f>
        <v>5.1484176696015265E-4</v>
      </c>
      <c r="BR90" s="1">
        <f>IFERROR($H90/1000*AB90,0)</f>
        <v>5.0254167552606401E-3</v>
      </c>
      <c r="BS90" s="1">
        <f>IFERROR($H90/1000*AC90,0)</f>
        <v>2.0808505830163044E-6</v>
      </c>
      <c r="BT90" s="1">
        <f>IFERROR($H90/1000*AD90,0)</f>
        <v>2.0204246137944222E-3</v>
      </c>
      <c r="BU90" s="1">
        <f>IFERROR($H90/1000*AE90,0)</f>
        <v>1.3333993952021041E-4</v>
      </c>
      <c r="BV90" s="1">
        <f>IFERROR($H90/1000*AF90,0)</f>
        <v>1.4363297415021171E-4</v>
      </c>
      <c r="BW90" s="1">
        <f>IFERROR($H90/1000*AG90,0)</f>
        <v>1.1278564754372133E-8</v>
      </c>
      <c r="BX90" s="1">
        <f>IFERROR($H90/1000*AH90,0)</f>
        <v>1.3882189339522116E-4</v>
      </c>
      <c r="BY90" s="1">
        <f>IFERROR($H90/1000*AI90,0)</f>
        <v>0.18164162614000554</v>
      </c>
      <c r="BZ90" s="1">
        <f>IFERROR($H90/1000*AJ90,0)</f>
        <v>5.3293836561082747E-4</v>
      </c>
      <c r="CA90" s="1"/>
      <c r="CB90" s="1">
        <f>IFERROR($I90/1000*Q90,0)</f>
        <v>6.2453599095096492E-2</v>
      </c>
      <c r="CC90" s="1">
        <f>IFERROR($I90/1000*R90,0)</f>
        <v>0.7590211458239039</v>
      </c>
      <c r="CD90" s="1">
        <f>IFERROR($I90/1000*S90,0)</f>
        <v>1.122438121475071E-4</v>
      </c>
      <c r="CE90" s="1">
        <f>IFERROR($I90/1000*T90,0)</f>
        <v>1.4881324692369011E-2</v>
      </c>
      <c r="CF90" s="1">
        <f>IFERROR($I90/1000*U90,0)</f>
        <v>4.3153688812706979E-3</v>
      </c>
      <c r="CG90" s="1">
        <f>IFERROR($I90/1000*V90,0)</f>
        <v>2.8306183376496384E-5</v>
      </c>
      <c r="CH90" s="1">
        <f>IFERROR($I90/1000*W90,0)</f>
        <v>6.3561130125198359E-2</v>
      </c>
      <c r="CI90" s="1">
        <f>IFERROR($I90/1000*X90,0)</f>
        <v>5.2813039221816835E-2</v>
      </c>
      <c r="CJ90" s="1">
        <f>IFERROR($I90/1000*Y90,0)</f>
        <v>5.5168198409312676E-2</v>
      </c>
      <c r="CK90" s="1">
        <f>IFERROR($I90/1000*Z90,0)</f>
        <v>1.9318375598677288E-3</v>
      </c>
      <c r="CL90" s="1">
        <f>IFERROR($I90/1000*AA90,0)</f>
        <v>6.2252187054087551E-4</v>
      </c>
      <c r="CM90" s="1">
        <f>IFERROR($I90/1000*AB90,0)</f>
        <v>6.0764919233416486E-3</v>
      </c>
      <c r="CN90" s="1">
        <f>IFERROR($I90/1000*AC90,0)</f>
        <v>2.5160643140975772E-6</v>
      </c>
      <c r="CO90" s="1">
        <f>IFERROR($I90/1000*AD90,0)</f>
        <v>2.4430001421455708E-3</v>
      </c>
      <c r="CP90" s="1">
        <f>IFERROR($I90/1000*AE90,0)</f>
        <v>1.6122823340079386E-4</v>
      </c>
      <c r="CQ90" s="1">
        <f>IFERROR($I90/1000*AF90,0)</f>
        <v>1.7367407517708148E-4</v>
      </c>
      <c r="CR90" s="1">
        <f>IFERROR($I90/1000*AG90,0)</f>
        <v>1.3637497340909307E-8</v>
      </c>
      <c r="CS90" s="1">
        <f>IFERROR($I90/1000*AH90,0)</f>
        <v>1.6785674802314112E-4</v>
      </c>
      <c r="CT90" s="1">
        <f>IFERROR($I90/1000*AI90,0)</f>
        <v>0.21963230671903589</v>
      </c>
      <c r="CU90" s="1">
        <f>IFERROR($I90/1000*AJ90,0)</f>
        <v>6.444034061221126E-4</v>
      </c>
      <c r="CW90" s="12">
        <f>IFERROR($J90/1000*Q90,0)</f>
        <v>0.13068211555013651</v>
      </c>
      <c r="CX90" s="12">
        <f>IFERROR($J90/1000*R90,0)</f>
        <v>1.5882269480181856</v>
      </c>
      <c r="CY90" s="12">
        <f>IFERROR($J90/1000*S90,0)</f>
        <v>2.3486650955877432E-4</v>
      </c>
      <c r="CZ90" s="12">
        <f>IFERROR($J90/1000*T90,0)</f>
        <v>3.1138685698899222E-2</v>
      </c>
      <c r="DA90" s="12">
        <f>IFERROR($J90/1000*U90,0)</f>
        <v>9.0297683873267458E-3</v>
      </c>
      <c r="DB90" s="12">
        <f>IFERROR($J90/1000*V90,0)</f>
        <v>5.9229763862897812E-5</v>
      </c>
      <c r="DC90" s="12">
        <f>IFERROR($J90/1000*W90,0)</f>
        <v>0.1329995880440876</v>
      </c>
      <c r="DD90" s="12">
        <f>IFERROR($J90/1000*X90,0)</f>
        <v>0.11050955900284126</v>
      </c>
      <c r="DE90" s="12">
        <f>IFERROR($J90/1000*Y90,0)</f>
        <v>0.11543765265218647</v>
      </c>
      <c r="DF90" s="12">
        <f>IFERROR($J90/1000*Z90,0)</f>
        <v>4.042306974788099E-3</v>
      </c>
      <c r="DG90" s="12">
        <f>IFERROR($J90/1000*AA90,0)</f>
        <v>1.3026066743509286E-3</v>
      </c>
      <c r="DH90" s="12">
        <f>IFERROR($J90/1000*AB90,0)</f>
        <v>1.2714860811407616E-2</v>
      </c>
      <c r="DI90" s="12">
        <f>IFERROR($J90/1000*AC90,0)</f>
        <v>5.2647823694806157E-6</v>
      </c>
      <c r="DJ90" s="12">
        <f>IFERROR($J90/1000*AD90,0)</f>
        <v>5.1118979769083257E-3</v>
      </c>
      <c r="DK90" s="12">
        <f>IFERROR($J90/1000*AE90,0)</f>
        <v>3.3736481055550872E-4</v>
      </c>
      <c r="DL90" s="12">
        <f>IFERROR($J90/1000*AF90,0)</f>
        <v>3.6340732782742742E-4</v>
      </c>
      <c r="DM90" s="12">
        <f>IFERROR($J90/1000*AG90,0)</f>
        <v>2.8536017605738209E-8</v>
      </c>
      <c r="DN90" s="12">
        <f>IFERROR($J90/1000*AH90,0)</f>
        <v>3.5123476082826038E-4</v>
      </c>
      <c r="DO90" s="12">
        <f>IFERROR($J90/1000*AI90,0)</f>
        <v>0.45957342572837556</v>
      </c>
      <c r="DP90" s="12">
        <f>IFERROR($J90/1000*AJ90,0)</f>
        <v>1.3483930726157832E-3</v>
      </c>
      <c r="DR90" s="12">
        <f>IFERROR($K90/1000*Q90,0)</f>
        <v>0.11966766832586634</v>
      </c>
      <c r="DS90" s="12">
        <f>IFERROR($K90/1000*R90,0)</f>
        <v>1.4543643928746044</v>
      </c>
      <c r="DT90" s="12">
        <f>IFERROR($K90/1000*S90,0)</f>
        <v>2.1507095633105521E-4</v>
      </c>
      <c r="DU90" s="12">
        <f>IFERROR($K90/1000*T90,0)</f>
        <v>2.8514184183754416E-2</v>
      </c>
      <c r="DV90" s="12">
        <f>IFERROR($K90/1000*U90,0)</f>
        <v>8.2687009150800451E-3</v>
      </c>
      <c r="DW90" s="12">
        <f>IFERROR($K90/1000*V90,0)</f>
        <v>5.4237626220899012E-5</v>
      </c>
      <c r="DX90" s="12">
        <f>IFERROR($K90/1000*W90,0)</f>
        <v>0.12178981433332103</v>
      </c>
      <c r="DY90" s="12">
        <f>IFERROR($K90/1000*X90,0)</f>
        <v>0.10119534106039309</v>
      </c>
      <c r="DZ90" s="12">
        <f>IFERROR($K90/1000*Y90,0)</f>
        <v>0.10570807391466341</v>
      </c>
      <c r="EA90" s="12">
        <f>IFERROR($K90/1000*Z90,0)</f>
        <v>3.7016040664316677E-3</v>
      </c>
      <c r="EB90" s="12">
        <f>IFERROR($K90/1000*AA90,0)</f>
        <v>1.1928174165919667E-3</v>
      </c>
      <c r="EC90" s="12">
        <f>IFERROR($K90/1000*AB90,0)</f>
        <v>1.164319799984668E-2</v>
      </c>
      <c r="ED90" s="12">
        <f>IFERROR($K90/1000*AC90,0)</f>
        <v>4.8210440100900009E-6</v>
      </c>
      <c r="EE90" s="12">
        <f>IFERROR($K90/1000*AD90,0)</f>
        <v>4.6810453675402994E-3</v>
      </c>
      <c r="EF90" s="12">
        <f>IFERROR($K90/1000*AE90,0)</f>
        <v>3.0893026244962086E-4</v>
      </c>
      <c r="EG90" s="12">
        <f>IFERROR($K90/1000*AF90,0)</f>
        <v>3.3277780506206793E-4</v>
      </c>
      <c r="EH90" s="12">
        <f>IFERROR($K90/1000*AG90,0)</f>
        <v>2.6130880081096111E-8</v>
      </c>
      <c r="EI90" s="12">
        <f>IFERROR($K90/1000*AH90,0)</f>
        <v>3.2163119403424246E-4</v>
      </c>
      <c r="EJ90" s="12">
        <f>IFERROR($K90/1000*AI90,0)</f>
        <v>0.42083861322512822</v>
      </c>
      <c r="EK90" s="12">
        <f>IFERROR($K90/1000*AJ90,0)</f>
        <v>1.2347447415233766E-3</v>
      </c>
      <c r="EM90" s="12">
        <f>IFERROR($L90/1000*Q90,0)</f>
        <v>0.15699135250581847</v>
      </c>
      <c r="EN90" s="12">
        <f>IFERROR($L90/1000*R90,0)</f>
        <v>1.9079726067022851</v>
      </c>
      <c r="EO90" s="12">
        <f>IFERROR($L90/1000*S90,0)</f>
        <v>2.8215039861217034E-4</v>
      </c>
      <c r="EP90" s="12">
        <f>IFERROR($L90/1000*T90,0)</f>
        <v>3.7407600592816309E-2</v>
      </c>
      <c r="EQ90" s="12">
        <f>IFERROR($L90/1000*U90,0)</f>
        <v>1.0847663017797146E-2</v>
      </c>
      <c r="ER90" s="12">
        <f>IFERROR($L90/1000*V90,0)</f>
        <v>7.1154041991837528E-5</v>
      </c>
      <c r="ES90" s="12">
        <f>IFERROR($L90/1000*W90,0)</f>
        <v>0.15977538412092368</v>
      </c>
      <c r="ET90" s="12">
        <f>IFERROR($L90/1000*X90,0)</f>
        <v>0.13275760848868101</v>
      </c>
      <c r="EU90" s="12">
        <f>IFERROR($L90/1000*Y90,0)</f>
        <v>0.13867783777200035</v>
      </c>
      <c r="EV90" s="12">
        <f>IFERROR($L90/1000*Z90,0)</f>
        <v>4.8561139107992056E-3</v>
      </c>
      <c r="EW90" s="12">
        <f>IFERROR($L90/1000*AA90,0)</f>
        <v>1.5648505744537198E-3</v>
      </c>
      <c r="EX90" s="12">
        <f>IFERROR($L90/1000*AB90,0)</f>
        <v>1.5274647087728637E-2</v>
      </c>
      <c r="EY90" s="12">
        <f>IFERROR($L90/1000*AC90,0)</f>
        <v>6.3247009841714038E-6</v>
      </c>
      <c r="EZ90" s="12">
        <f>IFERROR($L90/1000*AD90,0)</f>
        <v>6.1410375389791194E-3</v>
      </c>
      <c r="FA90" s="12">
        <f>IFERROR($L90/1000*AE90,0)</f>
        <v>4.0528390341721256E-4</v>
      </c>
      <c r="FB90" s="12">
        <f>IFERROR($L90/1000*AF90,0)</f>
        <v>4.365693627316978E-4</v>
      </c>
      <c r="FC90" s="12">
        <f>IFERROR($L90/1000*AG90,0)</f>
        <v>3.4280957116400224E-8</v>
      </c>
      <c r="FD90" s="12">
        <f>IFERROR($L90/1000*AH90,0)</f>
        <v>4.2194618534723179E-4</v>
      </c>
      <c r="FE90" s="12">
        <f>IFERROR($L90/1000*AI90,0)</f>
        <v>0.5520958501253358</v>
      </c>
      <c r="FF90" s="12">
        <f>IFERROR($L90/1000*AJ90,0)</f>
        <v>1.6198548002401617E-3</v>
      </c>
      <c r="FH90" s="12">
        <f>IFERROR(AL90*[1]Figure!$C$8+BG90*[1]Figure!$D$8+CB90*[1]Figure!$E$8,0)</f>
        <v>5.2244369377570987E-2</v>
      </c>
      <c r="FI90" s="12">
        <f>IFERROR(AM90*[1]Figure!$C$8+BH90*[1]Figure!$D$8+CC90*[1]Figure!$E$8,0)</f>
        <v>0.63494468985574704</v>
      </c>
      <c r="FJ90" s="12">
        <f>IFERROR(AN90*[1]Figure!$C$8+BI90*[1]Figure!$D$8+CD90*[1]Figure!$E$8,0)</f>
        <v>9.3895424237311372E-5</v>
      </c>
      <c r="FK90" s="12">
        <f>IFERROR(AO90*[1]Figure!$C$8+BJ90*[1]Figure!$D$8+CE90*[1]Figure!$E$8,0)</f>
        <v>1.2448688871747292E-2</v>
      </c>
      <c r="FL90" s="12">
        <f>IFERROR(AP90*[1]Figure!$C$8+BK90*[1]Figure!$D$8+CF90*[1]Figure!$E$8,0)</f>
        <v>3.6099396848256731E-3</v>
      </c>
      <c r="FM90" s="12">
        <f>IFERROR(AQ90*[1]Figure!$C$8+BL90*[1]Figure!$D$8+CG90*[1]Figure!$E$8,0)</f>
        <v>2.3678998831422776E-5</v>
      </c>
      <c r="FN90" s="12">
        <f>IFERROR(AR90*[1]Figure!$C$8+BM90*[1]Figure!$D$8+CH90*[1]Figure!$E$8,0)</f>
        <v>5.3170853376446031E-2</v>
      </c>
      <c r="FO90" s="12">
        <f>IFERROR(AS90*[1]Figure!$C$8+BN90*[1]Figure!$D$8+CI90*[1]Figure!$E$8,0)</f>
        <v>4.4179742545428079E-2</v>
      </c>
      <c r="FP90" s="12">
        <f>IFERROR(AT90*[1]Figure!$C$8+BO90*[1]Figure!$D$8+CJ90*[1]Figure!$E$8,0)</f>
        <v>4.6149906127948871E-2</v>
      </c>
      <c r="FQ90" s="12">
        <f>IFERROR(AU90*[1]Figure!$C$8+BP90*[1]Figure!$D$8+CK90*[1]Figure!$E$8,0)</f>
        <v>1.6160419338125749E-3</v>
      </c>
      <c r="FR90" s="12">
        <f>IFERROR(AV90*[1]Figure!$C$8+BQ90*[1]Figure!$D$8+CL90*[1]Figure!$E$8,0)</f>
        <v>5.2075881968998436E-4</v>
      </c>
      <c r="FS90" s="12">
        <f>IFERROR(AW90*[1]Figure!$C$8+BR90*[1]Figure!$D$8+CM90*[1]Figure!$E$8,0)</f>
        <v>5.0831736387120918E-3</v>
      </c>
      <c r="FT90" s="12">
        <f>IFERROR(AX90*[1]Figure!$C$8+BS90*[1]Figure!$D$8+CN90*[1]Figure!$E$8,0)</f>
        <v>2.1047657029866727E-6</v>
      </c>
      <c r="FU90" s="12">
        <f>IFERROR(AY90*[1]Figure!$C$8+BT90*[1]Figure!$D$8+CO90*[1]Figure!$E$8,0)</f>
        <v>2.0436452608818931E-3</v>
      </c>
      <c r="FV90" s="12">
        <f>IFERROR(AZ90*[1]Figure!$C$8+BU90*[1]Figure!$D$8+CP90*[1]Figure!$E$8,0)</f>
        <v>1.3487240930756301E-4</v>
      </c>
      <c r="FW90" s="12">
        <f>IFERROR(BA90*[1]Figure!$C$8+BV90*[1]Figure!$D$8+CQ90*[1]Figure!$E$8,0)</f>
        <v>1.4528374131078504E-4</v>
      </c>
      <c r="FX90" s="12">
        <f>IFERROR(BB90*[1]Figure!$C$8+BW90*[1]Figure!$D$8+CR90*[1]Figure!$E$8,0)</f>
        <v>1.1408188779948921E-8</v>
      </c>
      <c r="FY90" s="12">
        <f>IFERROR(BC90*[1]Figure!$C$8+BX90*[1]Figure!$D$8+CS90*[1]Figure!$E$8,0)</f>
        <v>1.4041736702612837E-4</v>
      </c>
      <c r="FZ90" s="12">
        <f>IFERROR(BD90*[1]Figure!$C$8+BY90*[1]Figure!$D$8+CT90*[1]Figure!$E$8,0)</f>
        <v>0.18372922498838332</v>
      </c>
      <c r="GA90" s="12">
        <f>IFERROR(BE90*[1]Figure!$C$8+BZ90*[1]Figure!$D$8+CU90*[1]Figure!$E$8,0)</f>
        <v>5.3906340171597645E-4</v>
      </c>
      <c r="GC90" s="12">
        <f>IFERROR(CW90*[1]Figure!$F$8+DR90*[1]Figure!$G$8+EM90*[1]Figure!$H$8,0)</f>
        <v>0.1226823547303432</v>
      </c>
      <c r="GD90" s="12">
        <f>IFERROR(CX90*[1]Figure!$F$8+DS90*[1]Figure!$G$8+EN90*[1]Figure!$H$8,0)</f>
        <v>1.4910029655458379</v>
      </c>
      <c r="GE90" s="12">
        <f>IFERROR(CY90*[1]Figure!$F$8+DT90*[1]Figure!$G$8+EO90*[1]Figure!$H$8,0)</f>
        <v>2.2048905711900984E-4</v>
      </c>
      <c r="GF90" s="12">
        <f>IFERROR(CZ90*[1]Figure!$F$8+DU90*[1]Figure!$G$8+EP90*[1]Figure!$H$8,0)</f>
        <v>2.9232517920812225E-2</v>
      </c>
      <c r="GG90" s="12">
        <f>IFERROR(DA90*[1]Figure!$F$8+DV90*[1]Figure!$G$8+EQ90*[1]Figure!$H$8,0)</f>
        <v>8.4770073071081514E-3</v>
      </c>
      <c r="GH90" s="12">
        <f>IFERROR(DB90*[1]Figure!$F$8+DW90*[1]Figure!$G$8+ER90*[1]Figure!$H$8,0)</f>
        <v>5.5603988887329434E-5</v>
      </c>
      <c r="GI90" s="12">
        <f>IFERROR(DC90*[1]Figure!$F$8+DX90*[1]Figure!$G$8+ES90*[1]Figure!$H$8,0)</f>
        <v>0.1248579621681616</v>
      </c>
      <c r="GJ90" s="12">
        <f>IFERROR(DD90*[1]Figure!$F$8+DY90*[1]Figure!$G$8+ET90*[1]Figure!$H$8,0)</f>
        <v>0.10374466974005304</v>
      </c>
      <c r="GK90" s="12">
        <f>IFERROR(DE90*[1]Figure!$F$8+DZ90*[1]Figure!$G$8+EU90*[1]Figure!$H$8,0)</f>
        <v>0.10837108805818449</v>
      </c>
      <c r="GL90" s="12">
        <f>IFERROR(DF90*[1]Figure!$F$8+EA90*[1]Figure!$G$8+EV90*[1]Figure!$H$8,0)</f>
        <v>3.7948554484460678E-3</v>
      </c>
      <c r="GM90" s="12">
        <f>IFERROR(DG90*[1]Figure!$F$8+EB90*[1]Figure!$G$8+EW90*[1]Figure!$H$8,0)</f>
        <v>1.222867057394116E-3</v>
      </c>
      <c r="GN90" s="12">
        <f>IFERROR(DH90*[1]Figure!$F$8+EC90*[1]Figure!$G$8+EX90*[1]Figure!$H$8,0)</f>
        <v>1.1936515244227074E-2</v>
      </c>
      <c r="GO90" s="12">
        <f>IFERROR(DI90*[1]Figure!$F$8+ED90*[1]Figure!$G$8+EY90*[1]Figure!$H$8,0)</f>
        <v>4.9424964962621699E-6</v>
      </c>
      <c r="GP90" s="12">
        <f>IFERROR(DJ90*[1]Figure!$F$8+EE90*[1]Figure!$G$8+EZ90*[1]Figure!$H$8,0)</f>
        <v>4.7989709862615998E-3</v>
      </c>
      <c r="GQ90" s="12">
        <f>IFERROR(DK90*[1]Figure!$F$8+EF90*[1]Figure!$G$8+FA90*[1]Figure!$H$8,0)</f>
        <v>3.1671288139062208E-4</v>
      </c>
      <c r="GR90" s="12">
        <f>IFERROR(DL90*[1]Figure!$F$8+EG90*[1]Figure!$G$8+FB90*[1]Figure!$H$8,0)</f>
        <v>3.4116119498406766E-4</v>
      </c>
      <c r="GS90" s="12">
        <f>IFERROR(DM90*[1]Figure!$F$8+EH90*[1]Figure!$G$8+FC90*[1]Figure!$H$8,0)</f>
        <v>2.6789173252673417E-8</v>
      </c>
      <c r="GT90" s="12">
        <f>IFERROR(DN90*[1]Figure!$F$8+EI90*[1]Figure!$G$8+FD90*[1]Figure!$H$8,0)</f>
        <v>3.2973377680764736E-4</v>
      </c>
      <c r="GU90" s="12">
        <f>IFERROR(DO90*[1]Figure!$F$8+EJ90*[1]Figure!$G$8+FE90*[1]Figure!$H$8,0)</f>
        <v>0.43144044464306741</v>
      </c>
      <c r="GV90" s="12">
        <f>IFERROR(DP90*[1]Figure!$F$8+EK90*[1]Figure!$G$8+FF90*[1]Figure!$H$8,0)</f>
        <v>1.2658506219783501E-3</v>
      </c>
      <c r="GX90" s="12">
        <f>IFERROR(FH90*[1]Figure!$F$10+GC90*[1]Figure!$F$11,0)</f>
        <v>5.6377058002161973E-2</v>
      </c>
      <c r="GY90" s="12">
        <f>IFERROR(FI90*[1]Figure!$F$10+GD90*[1]Figure!$F$11,0)</f>
        <v>0.68517074729070993</v>
      </c>
      <c r="GZ90" s="12">
        <f>IFERROR(FJ90*[1]Figure!$F$10+GE90*[1]Figure!$F$11,0)</f>
        <v>1.0132283806715982E-4</v>
      </c>
      <c r="HA90" s="12">
        <f>IFERROR(FK90*[1]Figure!$F$10+GF90*[1]Figure!$F$11,0)</f>
        <v>1.3433418049346073E-2</v>
      </c>
      <c r="HB90" s="12">
        <f>IFERROR(FL90*[1]Figure!$F$10+GG90*[1]Figure!$F$11,0)</f>
        <v>3.895496900821918E-3</v>
      </c>
      <c r="HC90" s="12">
        <f>IFERROR(FM90*[1]Figure!$F$10+GH90*[1]Figure!$F$11,0)</f>
        <v>2.5552079706513893E-5</v>
      </c>
      <c r="HD90" s="12">
        <f>IFERROR(FN90*[1]Figure!$F$10+GI90*[1]Figure!$F$11,0)</f>
        <v>5.7376829705121354E-2</v>
      </c>
      <c r="HE90" s="12">
        <f>IFERROR(FO90*[1]Figure!$F$10+GJ90*[1]Figure!$F$11,0)</f>
        <v>4.7674494642737014E-2</v>
      </c>
      <c r="HF90" s="12">
        <f>IFERROR(FP90*[1]Figure!$F$10+GK90*[1]Figure!$F$11,0)</f>
        <v>4.980050416086905E-2</v>
      </c>
      <c r="HG90" s="12">
        <f>IFERROR(FQ90*[1]Figure!$F$10+GL90*[1]Figure!$F$11,0)</f>
        <v>1.7438757692343962E-3</v>
      </c>
      <c r="HH90" s="12">
        <f>IFERROR(FR90*[1]Figure!$F$10+GM90*[1]Figure!$F$11,0)</f>
        <v>5.6195242726776392E-4</v>
      </c>
      <c r="HI90" s="12">
        <f>IFERROR(FS90*[1]Figure!$F$10+GN90*[1]Figure!$F$11,0)</f>
        <v>5.485268144278941E-3</v>
      </c>
      <c r="HJ90" s="12">
        <f>IFERROR(FT90*[1]Figure!$F$10+GO90*[1]Figure!$F$11,0)</f>
        <v>2.2712590759911239E-6</v>
      </c>
      <c r="HK90" s="12">
        <f>IFERROR(FU90*[1]Figure!$F$10+GP90*[1]Figure!$F$11,0)</f>
        <v>2.2053038208945195E-3</v>
      </c>
      <c r="HL90" s="12">
        <f>IFERROR(FV90*[1]Figure!$F$10+GQ90*[1]Figure!$F$11,0)</f>
        <v>1.4554122737077494E-4</v>
      </c>
      <c r="HM90" s="12">
        <f>IFERROR(FW90*[1]Figure!$F$10+GR90*[1]Figure!$F$11,0)</f>
        <v>1.5677612742255736E-4</v>
      </c>
      <c r="HN90" s="12">
        <f>IFERROR(FX90*[1]Figure!$F$10+GS90*[1]Figure!$F$11,0)</f>
        <v>1.2310611233502776E-8</v>
      </c>
      <c r="HO90" s="12">
        <f>IFERROR(FY90*[1]Figure!$F$10+GT90*[1]Figure!$F$11,0)</f>
        <v>1.5152480812107298E-4</v>
      </c>
      <c r="HP90" s="12">
        <f>IFERROR(FZ90*[1]Figure!$F$10+GU90*[1]Figure!$F$11,0)</f>
        <v>0.19826276586868311</v>
      </c>
      <c r="HQ90" s="12">
        <f>IFERROR(GA90*[1]Figure!$F$10+GV90*[1]Figure!$F$11,0)</f>
        <v>5.8170495744238823E-4</v>
      </c>
    </row>
    <row r="91" spans="1:225" x14ac:dyDescent="0.2">
      <c r="A91" s="1"/>
      <c r="B91" s="4"/>
      <c r="C91" s="1" t="s">
        <v>119</v>
      </c>
      <c r="D91" s="1" t="s">
        <v>54</v>
      </c>
      <c r="E91" s="2">
        <v>1</v>
      </c>
      <c r="F91" s="1"/>
      <c r="G91" s="5">
        <f t="shared" ref="G91:L91" si="63">G90</f>
        <v>32.210427753784053</v>
      </c>
      <c r="H91" s="5">
        <f t="shared" si="63"/>
        <v>30.724708607586301</v>
      </c>
      <c r="I91" s="5">
        <f t="shared" si="63"/>
        <v>37.150837988826815</v>
      </c>
      <c r="J91" s="5">
        <f t="shared" si="63"/>
        <v>77.736914656395697</v>
      </c>
      <c r="K91" s="5">
        <f t="shared" si="63"/>
        <v>71.184915247326046</v>
      </c>
      <c r="L91" s="5">
        <f t="shared" si="63"/>
        <v>93.387096774193552</v>
      </c>
      <c r="M91" s="1" t="s">
        <v>55</v>
      </c>
      <c r="N91" s="1" t="s">
        <v>120</v>
      </c>
      <c r="O91" s="1">
        <v>1</v>
      </c>
      <c r="P91" s="1" t="s">
        <v>56</v>
      </c>
      <c r="Q91" s="1">
        <f>'[1]Unit factor_selected'!J73</f>
        <v>0.36293064610411302</v>
      </c>
      <c r="R91" s="1">
        <f>'[1]Unit factor_selected'!K73</f>
        <v>5.3370613243626002</v>
      </c>
      <c r="S91" s="1">
        <f>'[1]Unit factor_selected'!L73</f>
        <v>6.3445736091931402E-4</v>
      </c>
      <c r="T91" s="1">
        <f>'[1]Unit factor_selected'!M73</f>
        <v>9.7553285412259202E-2</v>
      </c>
      <c r="U91" s="1">
        <f>'[1]Unit factor_selected'!N73</f>
        <v>3.5756412701575598E-2</v>
      </c>
      <c r="V91" s="1">
        <f>'[1]Unit factor_selected'!O73</f>
        <v>1.5137556695523101E-4</v>
      </c>
      <c r="W91" s="1">
        <f>'[1]Unit factor_selected'!P73</f>
        <v>0.36912265129676203</v>
      </c>
      <c r="X91" s="1">
        <f>'[1]Unit factor_selected'!Q73</f>
        <v>0.22565003391126801</v>
      </c>
      <c r="Y91" s="1">
        <f>'[1]Unit factor_selected'!R73</f>
        <v>0.297315452499604</v>
      </c>
      <c r="Z91" s="1">
        <f>'[1]Unit factor_selected'!S73</f>
        <v>2.7512038542266599E-2</v>
      </c>
      <c r="AA91" s="1">
        <f>'[1]Unit factor_selected'!T73</f>
        <v>4.1617904983504697E-3</v>
      </c>
      <c r="AB91" s="1">
        <f>'[1]Unit factor_selected'!U73</f>
        <v>4.6207494726329103E-2</v>
      </c>
      <c r="AC91" s="1">
        <f>'[1]Unit factor_selected'!V73</f>
        <v>1.0267360571911599E-5</v>
      </c>
      <c r="AD91" s="1">
        <f>'[1]Unit factor_selected'!W73</f>
        <v>5.7824166534575401E-3</v>
      </c>
      <c r="AE91" s="1">
        <f>'[1]Unit factor_selected'!X73</f>
        <v>8.7593646609061197E-4</v>
      </c>
      <c r="AF91" s="1">
        <f>'[1]Unit factor_selected'!Y73</f>
        <v>9.2618857859466902E-4</v>
      </c>
      <c r="AG91" s="1">
        <f>'[1]Unit factor_selected'!Z73</f>
        <v>1.04518104964901E-7</v>
      </c>
      <c r="AH91" s="1">
        <f>'[1]Unit factor_selected'!AA73</f>
        <v>1.0334470394657801E-3</v>
      </c>
      <c r="AI91" s="1">
        <f>'[1]Unit factor_selected'!AB73</f>
        <v>0.55263733886997002</v>
      </c>
      <c r="AJ91" s="1">
        <f>'[1]Unit factor_selected'!AC73</f>
        <v>7.6708571222166497E-3</v>
      </c>
      <c r="AK91" s="1"/>
      <c r="AL91" s="1">
        <f>IFERROR($G91/1000*Q91,0)</f>
        <v>1.1690151355970702E-2</v>
      </c>
      <c r="AM91" s="1">
        <f>IFERROR($G91/1000*R91,0)</f>
        <v>0.1719090282058966</v>
      </c>
      <c r="AN91" s="1">
        <f>IFERROR($G91/1000*S91,0)</f>
        <v>2.0436142986748061E-5</v>
      </c>
      <c r="AO91" s="1">
        <f>IFERROR($G91/1000*T91,0)</f>
        <v>3.1422330519158509E-3</v>
      </c>
      <c r="AP91" s="1">
        <f>IFERROR($G91/1000*U91,0)</f>
        <v>1.1517293480585874E-3</v>
      </c>
      <c r="AQ91" s="1">
        <f>IFERROR($G91/1000*V91,0)</f>
        <v>4.8758717630995691E-6</v>
      </c>
      <c r="AR91" s="1">
        <f>IFERROR($G91/1000*W91,0)</f>
        <v>1.1889598491879578E-2</v>
      </c>
      <c r="AS91" s="1">
        <f>IFERROR($G91/1000*X91,0)</f>
        <v>7.2682841149378204E-3</v>
      </c>
      <c r="AT91" s="1">
        <f>IFERROR($G91/1000*Y91,0)</f>
        <v>9.5766579028221093E-3</v>
      </c>
      <c r="AU91" s="1">
        <f>IFERROR($G91/1000*Z91,0)</f>
        <v>8.861745298250007E-4</v>
      </c>
      <c r="AV91" s="1">
        <f>IFERROR($G91/1000*AA91,0)</f>
        <v>1.3405305217350274E-4</v>
      </c>
      <c r="AW91" s="1">
        <f>IFERROR($G91/1000*AB91,0)</f>
        <v>1.4883631705657813E-3</v>
      </c>
      <c r="AX91" s="1">
        <f>IFERROR($G91/1000*AC91,0)</f>
        <v>3.3071607592360953E-7</v>
      </c>
      <c r="AY91" s="1">
        <f>IFERROR($G91/1000*AD91,0)</f>
        <v>1.8625411385847187E-4</v>
      </c>
      <c r="AZ91" s="1">
        <f>IFERROR($G91/1000*AE91,0)</f>
        <v>2.8214288257916575E-5</v>
      </c>
      <c r="BA91" s="1">
        <f>IFERROR($G91/1000*AF91,0)</f>
        <v>2.9832930297203531E-5</v>
      </c>
      <c r="BB91" s="1">
        <f>IFERROR($G91/1000*AG91,0)</f>
        <v>3.3665728689343623E-9</v>
      </c>
      <c r="BC91" s="1">
        <f>IFERROR($G91/1000*AH91,0)</f>
        <v>3.3287771202074527E-5</v>
      </c>
      <c r="BD91" s="1">
        <f>IFERROR($G91/1000*AI91,0)</f>
        <v>1.7800685077714647E-2</v>
      </c>
      <c r="BE91" s="1">
        <f>IFERROR($G91/1000*AJ91,0)</f>
        <v>2.4708158914475925E-4</v>
      </c>
      <c r="BF91" s="1"/>
      <c r="BG91" s="1">
        <f>IFERROR($H91/1000*Q91,0)</f>
        <v>1.1150938346311898E-2</v>
      </c>
      <c r="BH91" s="1">
        <f>IFERROR($H91/1000*R91,0)</f>
        <v>0.16397965401185952</v>
      </c>
      <c r="BI91" s="1">
        <f>IFERROR($H91/1000*S91,0)</f>
        <v>1.9493517538184137E-5</v>
      </c>
      <c r="BJ91" s="1">
        <f>IFERROR($H91/1000*T91,0)</f>
        <v>2.9972962680043635E-3</v>
      </c>
      <c r="BK91" s="1">
        <f>IFERROR($H91/1000*U91,0)</f>
        <v>1.0986053611085078E-3</v>
      </c>
      <c r="BL91" s="1">
        <f>IFERROR($H91/1000*V91,0)</f>
        <v>4.6509701850076425E-6</v>
      </c>
      <c r="BM91" s="1">
        <f>IFERROR($H91/1000*W91,0)</f>
        <v>1.1341185901552701E-2</v>
      </c>
      <c r="BN91" s="1">
        <f>IFERROR($H91/1000*X91,0)</f>
        <v>6.9330315392156765E-3</v>
      </c>
      <c r="BO91" s="1">
        <f>IFERROR($H91/1000*Y91,0)</f>
        <v>9.1349306425829984E-3</v>
      </c>
      <c r="BP91" s="1">
        <f>IFERROR($H91/1000*Z91,0)</f>
        <v>8.4529936741182458E-4</v>
      </c>
      <c r="BQ91" s="1">
        <f>IFERROR($H91/1000*AA91,0)</f>
        <v>1.2786980034763955E-4</v>
      </c>
      <c r="BR91" s="1">
        <f>IFERROR($H91/1000*AB91,0)</f>
        <v>1.4197118109530423E-3</v>
      </c>
      <c r="BS91" s="1">
        <f>IFERROR($H91/1000*AC91,0)</f>
        <v>3.1546166174100452E-7</v>
      </c>
      <c r="BT91" s="1">
        <f>IFERROR($H91/1000*AD91,0)</f>
        <v>1.7766306672513727E-4</v>
      </c>
      <c r="BU91" s="1">
        <f>IFERROR($H91/1000*AE91,0)</f>
        <v>2.6912892679392953E-5</v>
      </c>
      <c r="BV91" s="1">
        <f>IFERROR($H91/1000*AF91,0)</f>
        <v>2.845687419299575E-5</v>
      </c>
      <c r="BW91" s="1">
        <f>IFERROR($H91/1000*AG91,0)</f>
        <v>3.2112883192637021E-9</v>
      </c>
      <c r="BX91" s="1">
        <f>IFERROR($H91/1000*AH91,0)</f>
        <v>3.1752359148958834E-5</v>
      </c>
      <c r="BY91" s="1">
        <f>IFERROR($H91/1000*AI91,0)</f>
        <v>1.6979621202451754E-2</v>
      </c>
      <c r="BZ91" s="1">
        <f>IFERROR($H91/1000*AJ91,0)</f>
        <v>2.3568484985053457E-4</v>
      </c>
      <c r="CA91" s="1"/>
      <c r="CB91" s="1">
        <f>IFERROR($I91/1000*Q91,0)</f>
        <v>1.3483177634594144E-2</v>
      </c>
      <c r="CC91" s="1">
        <f>IFERROR($I91/1000*R91,0)</f>
        <v>0.19827630059782844</v>
      </c>
      <c r="CD91" s="1">
        <f>IFERROR($I91/1000*S91,0)</f>
        <v>2.357062262633206E-5</v>
      </c>
      <c r="CE91" s="1">
        <f>IFERROR($I91/1000*T91,0)</f>
        <v>3.6241863016286241E-3</v>
      </c>
      <c r="CF91" s="1">
        <f>IFERROR($I91/1000*U91,0)</f>
        <v>1.3283806953378644E-3</v>
      </c>
      <c r="CG91" s="1">
        <f>IFERROR($I91/1000*V91,0)</f>
        <v>5.6237291634205934E-6</v>
      </c>
      <c r="CH91" s="1">
        <f>IFERROR($I91/1000*W91,0)</f>
        <v>1.3713215816332221E-2</v>
      </c>
      <c r="CI91" s="1">
        <f>IFERROR($I91/1000*X91,0)</f>
        <v>8.3830878520107944E-3</v>
      </c>
      <c r="CJ91" s="1">
        <f>IFERROR($I91/1000*Y91,0)</f>
        <v>1.1045518207387525E-2</v>
      </c>
      <c r="CK91" s="1">
        <f>IFERROR($I91/1000*Z91,0)</f>
        <v>1.0220952866261057E-3</v>
      </c>
      <c r="CL91" s="1">
        <f>IFERROR($I91/1000*AA91,0)</f>
        <v>1.5461400454765711E-4</v>
      </c>
      <c r="CM91" s="1">
        <f>IFERROR($I91/1000*AB91,0)</f>
        <v>1.7166471504474221E-3</v>
      </c>
      <c r="CN91" s="1">
        <f>IFERROR($I91/1000*AC91,0)</f>
        <v>3.8144104917995607E-7</v>
      </c>
      <c r="CO91" s="1">
        <f>IFERROR($I91/1000*AD91,0)</f>
        <v>2.1482162427649521E-4</v>
      </c>
      <c r="CP91" s="1">
        <f>IFERROR($I91/1000*AE91,0)</f>
        <v>3.254177374023782E-5</v>
      </c>
      <c r="CQ91" s="1">
        <f>IFERROR($I91/1000*AF91,0)</f>
        <v>3.4408681830472345E-5</v>
      </c>
      <c r="CR91" s="1">
        <f>IFERROR($I91/1000*AG91,0)</f>
        <v>3.8829351844502328E-9</v>
      </c>
      <c r="CS91" s="1">
        <f>IFERROR($I91/1000*AH91,0)</f>
        <v>3.8393423533225909E-5</v>
      </c>
      <c r="CT91" s="1">
        <f>IFERROR($I91/1000*AI91,0)</f>
        <v>2.0530940242934642E-2</v>
      </c>
      <c r="CU91" s="1">
        <f>IFERROR($I91/1000*AJ91,0)</f>
        <v>2.8497877018290906E-4</v>
      </c>
      <c r="CW91" s="12">
        <f>IFERROR($J91/1000*Q91,0)</f>
        <v>2.821310866238598E-2</v>
      </c>
      <c r="CX91" s="12">
        <f>IFERROR($J91/1000*R91,0)</f>
        <v>0.41488668068792561</v>
      </c>
      <c r="CY91" s="12">
        <f>IFERROR($J91/1000*S91,0)</f>
        <v>4.9320757718906752E-5</v>
      </c>
      <c r="CZ91" s="12">
        <f>IFERROR($J91/1000*T91,0)</f>
        <v>7.5834914225438041E-3</v>
      </c>
      <c r="DA91" s="12">
        <f>IFERROR($J91/1000*U91,0)</f>
        <v>2.7795932026012451E-3</v>
      </c>
      <c r="DB91" s="12">
        <f>IFERROR($J91/1000*V91,0)</f>
        <v>1.1767469529462305E-5</v>
      </c>
      <c r="DC91" s="12">
        <f>IFERROR($J91/1000*W91,0)</f>
        <v>2.8694456041598898E-2</v>
      </c>
      <c r="DD91" s="12">
        <f>IFERROR($J91/1000*X91,0)</f>
        <v>1.7541337428373036E-2</v>
      </c>
      <c r="DE91" s="12">
        <f>IFERROR($J91/1000*Y91,0)</f>
        <v>2.3112385956989383E-2</v>
      </c>
      <c r="DF91" s="12">
        <f>IFERROR($J91/1000*Z91,0)</f>
        <v>2.1387009921836476E-3</v>
      </c>
      <c r="DG91" s="12">
        <f>IFERROR($J91/1000*AA91,0)</f>
        <v>3.2352475278806897E-4</v>
      </c>
      <c r="DH91" s="12">
        <f>IFERROR($J91/1000*AB91,0)</f>
        <v>3.5920280740264995E-3</v>
      </c>
      <c r="DI91" s="12">
        <f>IFERROR($J91/1000*AC91,0)</f>
        <v>7.9815293252513404E-7</v>
      </c>
      <c r="DJ91" s="12">
        <f>IFERROR($J91/1000*AD91,0)</f>
        <v>4.4950722989754998E-4</v>
      </c>
      <c r="DK91" s="12">
        <f>IFERROR($J91/1000*AE91,0)</f>
        <v>6.8092598308910741E-5</v>
      </c>
      <c r="DL91" s="12">
        <f>IFERROR($J91/1000*AF91,0)</f>
        <v>7.1999042489942215E-5</v>
      </c>
      <c r="DM91" s="12">
        <f>IFERROR($J91/1000*AG91,0)</f>
        <v>8.1249150057047166E-9</v>
      </c>
      <c r="DN91" s="12">
        <f>IFERROR($J91/1000*AH91,0)</f>
        <v>8.0336984308856141E-5</v>
      </c>
      <c r="DO91" s="12">
        <f>IFERROR($J91/1000*AI91,0)</f>
        <v>4.2960321647672488E-2</v>
      </c>
      <c r="DP91" s="12">
        <f>IFERROR($J91/1000*AJ91,0)</f>
        <v>5.9630876545116072E-4</v>
      </c>
      <c r="DR91" s="12">
        <f>IFERROR($K91/1000*Q91,0)</f>
        <v>2.5835187283578569E-2</v>
      </c>
      <c r="DS91" s="12">
        <f>IFERROR($K91/1000*R91,0)</f>
        <v>0.37991825804453344</v>
      </c>
      <c r="DT91" s="12">
        <f>IFERROR($K91/1000*S91,0)</f>
        <v>4.5163793465083521E-5</v>
      </c>
      <c r="DU91" s="12">
        <f>IFERROR($K91/1000*T91,0)</f>
        <v>6.9443223541698802E-3</v>
      </c>
      <c r="DV91" s="12">
        <f>IFERROR($K91/1000*U91,0)</f>
        <v>2.5453172077100714E-3</v>
      </c>
      <c r="DW91" s="12">
        <f>IFERROR($K91/1000*V91,0)</f>
        <v>1.0775656904224048E-5</v>
      </c>
      <c r="DX91" s="12">
        <f>IFERROR($K91/1000*W91,0)</f>
        <v>2.6275964648428293E-2</v>
      </c>
      <c r="DY91" s="12">
        <f>IFERROR($K91/1000*X91,0)</f>
        <v>1.6062878539529861E-2</v>
      </c>
      <c r="DZ91" s="12">
        <f>IFERROR($K91/1000*Y91,0)</f>
        <v>2.1164375287904706E-2</v>
      </c>
      <c r="EA91" s="12">
        <f>IFERROR($K91/1000*Z91,0)</f>
        <v>1.9584421319124154E-3</v>
      </c>
      <c r="EB91" s="12">
        <f>IFERROR($K91/1000*AA91,0)</f>
        <v>2.9625670390220503E-4</v>
      </c>
      <c r="EC91" s="12">
        <f>IFERROR($K91/1000*AB91,0)</f>
        <v>3.2892765958850026E-3</v>
      </c>
      <c r="ED91" s="12">
        <f>IFERROR($K91/1000*AC91,0)</f>
        <v>7.3088119212526434E-7</v>
      </c>
      <c r="EE91" s="12">
        <f>IFERROR($K91/1000*AD91,0)</f>
        <v>4.1162083940110171E-4</v>
      </c>
      <c r="EF91" s="12">
        <f>IFERROR($K91/1000*AE91,0)</f>
        <v>6.2353463100702498E-5</v>
      </c>
      <c r="EG91" s="12">
        <f>IFERROR($K91/1000*AF91,0)</f>
        <v>6.59306554703029E-5</v>
      </c>
      <c r="EH91" s="12">
        <f>IFERROR($K91/1000*AG91,0)</f>
        <v>7.4401124437376061E-9</v>
      </c>
      <c r="EI91" s="12">
        <f>IFERROR($K91/1000*AH91,0)</f>
        <v>7.3565839916971576E-5</v>
      </c>
      <c r="EJ91" s="12">
        <f>IFERROR($K91/1000*AI91,0)</f>
        <v>3.9339442129966623E-2</v>
      </c>
      <c r="EK91" s="12">
        <f>IFERROR($K91/1000*AJ91,0)</f>
        <v>5.4604931411933965E-4</v>
      </c>
      <c r="EM91" s="12">
        <f>IFERROR($L91/1000*Q91,0)</f>
        <v>3.389303937004539E-2</v>
      </c>
      <c r="EN91" s="12">
        <f>IFERROR($L91/1000*R91,0)</f>
        <v>0.4984126623880557</v>
      </c>
      <c r="EO91" s="12">
        <f>IFERROR($L91/1000*S91,0)</f>
        <v>5.925013096327142E-5</v>
      </c>
      <c r="EP91" s="12">
        <f>IFERROR($L91/1000*T91,0)</f>
        <v>9.1102181054351743E-3</v>
      </c>
      <c r="EQ91" s="12">
        <f>IFERROR($L91/1000*U91,0)</f>
        <v>3.3391875732600436E-3</v>
      </c>
      <c r="ER91" s="12">
        <f>IFERROR($L91/1000*V91,0)</f>
        <v>1.4136524720496572E-5</v>
      </c>
      <c r="ES91" s="12">
        <f>IFERROR($L91/1000*W91,0)</f>
        <v>3.4471292758197616E-2</v>
      </c>
      <c r="ET91" s="12">
        <f>IFERROR($L91/1000*X91,0)</f>
        <v>2.1072801553971642E-2</v>
      </c>
      <c r="EU91" s="12">
        <f>IFERROR($L91/1000*Y91,0)</f>
        <v>2.7765426935043663E-2</v>
      </c>
      <c r="EV91" s="12">
        <f>IFERROR($L91/1000*Z91,0)</f>
        <v>2.5692694058019935E-3</v>
      </c>
      <c r="EW91" s="12">
        <f>IFERROR($L91/1000*AA91,0)</f>
        <v>3.8865753202337451E-4</v>
      </c>
      <c r="EX91" s="12">
        <f>IFERROR($L91/1000*AB91,0)</f>
        <v>4.3151837817007339E-3</v>
      </c>
      <c r="EY91" s="12">
        <f>IFERROR($L91/1000*AC91,0)</f>
        <v>9.5883899534464768E-7</v>
      </c>
      <c r="EZ91" s="12">
        <f>IFERROR($L91/1000*AD91,0)</f>
        <v>5.4000310360514763E-4</v>
      </c>
      <c r="FA91" s="12">
        <f>IFERROR($L91/1000*AE91,0)</f>
        <v>8.1801163526849083E-5</v>
      </c>
      <c r="FB91" s="12">
        <f>IFERROR($L91/1000*AF91,0)</f>
        <v>8.6494062420373126E-5</v>
      </c>
      <c r="FC91" s="12">
        <f>IFERROR($L91/1000*AG91,0)</f>
        <v>9.7606423830125283E-9</v>
      </c>
      <c r="FD91" s="12">
        <f>IFERROR($L91/1000*AH91,0)</f>
        <v>9.6510618685594627E-5</v>
      </c>
      <c r="FE91" s="12">
        <f>IFERROR($L91/1000*AI91,0)</f>
        <v>5.1609196646082683E-2</v>
      </c>
      <c r="FF91" s="12">
        <f>IFERROR($L91/1000*AJ91,0)</f>
        <v>7.163590764134581E-4</v>
      </c>
      <c r="FH91" s="12">
        <f>IFERROR(AL91*[1]Figure!$C$8+BG91*[1]Figure!$D$8+CB91*[1]Figure!$E$8,0)</f>
        <v>1.1279095567455414E-2</v>
      </c>
      <c r="FI91" s="12">
        <f>IFERROR(AM91*[1]Figure!$C$8+BH91*[1]Figure!$D$8+CC91*[1]Figure!$E$8,0)</f>
        <v>0.16586426462753792</v>
      </c>
      <c r="FJ91" s="12">
        <f>IFERROR(AN91*[1]Figure!$C$8+BI91*[1]Figure!$D$8+CD91*[1]Figure!$E$8,0)</f>
        <v>1.9717555637976189E-5</v>
      </c>
      <c r="FK91" s="12">
        <f>IFERROR(AO91*[1]Figure!$C$8+BJ91*[1]Figure!$D$8+CE91*[1]Figure!$E$8,0)</f>
        <v>3.0317440560488841E-3</v>
      </c>
      <c r="FL91" s="12">
        <f>IFERROR(AP91*[1]Figure!$C$8+BK91*[1]Figure!$D$8+CF91*[1]Figure!$E$8,0)</f>
        <v>1.111231581955617E-3</v>
      </c>
      <c r="FM91" s="12">
        <f>IFERROR(AQ91*[1]Figure!$C$8+BL91*[1]Figure!$D$8+CG91*[1]Figure!$E$8,0)</f>
        <v>4.704423571262716E-6</v>
      </c>
      <c r="FN91" s="12">
        <f>IFERROR(AR91*[1]Figure!$C$8+BM91*[1]Figure!$D$8+CH91*[1]Figure!$E$8,0)</f>
        <v>1.1471529629091624E-2</v>
      </c>
      <c r="FO91" s="12">
        <f>IFERROR(AS91*[1]Figure!$C$8+BN91*[1]Figure!$D$8+CI91*[1]Figure!$E$8,0)</f>
        <v>7.0127125515728203E-3</v>
      </c>
      <c r="FP91" s="12">
        <f>IFERROR(AT91*[1]Figure!$C$8+BO91*[1]Figure!$D$8+CJ91*[1]Figure!$E$8,0)</f>
        <v>9.2399179799831175E-3</v>
      </c>
      <c r="FQ91" s="12">
        <f>IFERROR(AU91*[1]Figure!$C$8+BP91*[1]Figure!$D$8+CK91*[1]Figure!$E$8,0)</f>
        <v>8.5501435413289279E-4</v>
      </c>
      <c r="FR91" s="12">
        <f>IFERROR(AV91*[1]Figure!$C$8+BQ91*[1]Figure!$D$8+CL91*[1]Figure!$E$8,0)</f>
        <v>1.2933940207726885E-4</v>
      </c>
      <c r="FS91" s="12">
        <f>IFERROR(AW91*[1]Figure!$C$8+BR91*[1]Figure!$D$8+CM91*[1]Figure!$E$8,0)</f>
        <v>1.4360284934478878E-3</v>
      </c>
      <c r="FT91" s="12">
        <f>IFERROR(AX91*[1]Figure!$C$8+BS91*[1]Figure!$D$8+CN91*[1]Figure!$E$8,0)</f>
        <v>3.190872480988929E-7</v>
      </c>
      <c r="FU91" s="12">
        <f>IFERROR(AY91*[1]Figure!$C$8+BT91*[1]Figure!$D$8+CO91*[1]Figure!$E$8,0)</f>
        <v>1.7970494017329055E-4</v>
      </c>
      <c r="FV91" s="12">
        <f>IFERROR(AZ91*[1]Figure!$C$8+BU91*[1]Figure!$D$8+CP91*[1]Figure!$E$8,0)</f>
        <v>2.7222201316173768E-5</v>
      </c>
      <c r="FW91" s="12">
        <f>IFERROR(BA91*[1]Figure!$C$8+BV91*[1]Figure!$D$8+CQ91*[1]Figure!$E$8,0)</f>
        <v>2.8783927738243906E-5</v>
      </c>
      <c r="FX91" s="12">
        <f>IFERROR(BB91*[1]Figure!$C$8+BW91*[1]Figure!$D$8+CR91*[1]Figure!$E$8,0)</f>
        <v>3.2481955081034271E-9</v>
      </c>
      <c r="FY91" s="12">
        <f>IFERROR(BC91*[1]Figure!$C$8+BX91*[1]Figure!$D$8+CS91*[1]Figure!$E$8,0)</f>
        <v>3.2117287551116786E-5</v>
      </c>
      <c r="FZ91" s="12">
        <f>IFERROR(BD91*[1]Figure!$C$8+BY91*[1]Figure!$D$8+CT91*[1]Figure!$E$8,0)</f>
        <v>1.7174767207370292E-2</v>
      </c>
      <c r="GA91" s="12">
        <f>IFERROR(BE91*[1]Figure!$C$8+BZ91*[1]Figure!$D$8+CU91*[1]Figure!$E$8,0)</f>
        <v>2.3839356498144202E-4</v>
      </c>
      <c r="GC91" s="12">
        <f>IFERROR(CW91*[1]Figure!$F$8+DR91*[1]Figure!$G$8+EM91*[1]Figure!$H$8,0)</f>
        <v>2.648603131647833E-2</v>
      </c>
      <c r="GD91" s="12">
        <f>IFERROR(CX91*[1]Figure!$F$8+DS91*[1]Figure!$G$8+EN91*[1]Figure!$H$8,0)</f>
        <v>0.38948921754731691</v>
      </c>
      <c r="GE91" s="12">
        <f>IFERROR(CY91*[1]Figure!$F$8+DT91*[1]Figure!$G$8+EO91*[1]Figure!$H$8,0)</f>
        <v>4.6301566733657842E-5</v>
      </c>
      <c r="GF91" s="12">
        <f>IFERROR(CZ91*[1]Figure!$F$8+DU91*[1]Figure!$G$8+EP91*[1]Figure!$H$8,0)</f>
        <v>7.1192647967050935E-3</v>
      </c>
      <c r="GG91" s="12">
        <f>IFERROR(DA91*[1]Figure!$F$8+DV91*[1]Figure!$G$8+EQ91*[1]Figure!$H$8,0)</f>
        <v>2.6094392323848512E-3</v>
      </c>
      <c r="GH91" s="12">
        <f>IFERROR(DB91*[1]Figure!$F$8+DW91*[1]Figure!$G$8+ER91*[1]Figure!$H$8,0)</f>
        <v>1.1047118919177087E-5</v>
      </c>
      <c r="GI91" s="12">
        <f>IFERROR(DC91*[1]Figure!$F$8+DX91*[1]Figure!$G$8+ES91*[1]Figure!$H$8,0)</f>
        <v>2.6937912812860013E-2</v>
      </c>
      <c r="GJ91" s="12">
        <f>IFERROR(DD91*[1]Figure!$F$8+DY91*[1]Figure!$G$8+ET91*[1]Figure!$H$8,0)</f>
        <v>1.646753705947377E-2</v>
      </c>
      <c r="GK91" s="12">
        <f>IFERROR(DE91*[1]Figure!$F$8+DZ91*[1]Figure!$G$8+EU91*[1]Figure!$H$8,0)</f>
        <v>2.1697551502769599E-2</v>
      </c>
      <c r="GL91" s="12">
        <f>IFERROR(DF91*[1]Figure!$F$8+EA91*[1]Figure!$G$8+EV91*[1]Figure!$H$8,0)</f>
        <v>2.0077795089301883E-3</v>
      </c>
      <c r="GM91" s="12">
        <f>IFERROR(DG91*[1]Figure!$F$8+EB91*[1]Figure!$G$8+EW91*[1]Figure!$H$8,0)</f>
        <v>3.0372004859658861E-4</v>
      </c>
      <c r="GN91" s="12">
        <f>IFERROR(DH91*[1]Figure!$F$8+EC91*[1]Figure!$G$8+EX91*[1]Figure!$H$8,0)</f>
        <v>3.3721405605038829E-3</v>
      </c>
      <c r="GO91" s="12">
        <f>IFERROR(DI91*[1]Figure!$F$8+ED91*[1]Figure!$G$8+EY91*[1]Figure!$H$8,0)</f>
        <v>7.492936641322218E-7</v>
      </c>
      <c r="GP91" s="12">
        <f>IFERROR(DJ91*[1]Figure!$F$8+EE91*[1]Figure!$G$8+EZ91*[1]Figure!$H$8,0)</f>
        <v>4.2199045523553706E-4</v>
      </c>
      <c r="GQ91" s="12">
        <f>IFERROR(DK91*[1]Figure!$F$8+EF91*[1]Figure!$G$8+FA91*[1]Figure!$H$8,0)</f>
        <v>6.3924281184747232E-5</v>
      </c>
      <c r="GR91" s="12">
        <f>IFERROR(DL91*[1]Figure!$F$8+EG91*[1]Figure!$G$8+FB91*[1]Figure!$H$8,0)</f>
        <v>6.7591590737657884E-5</v>
      </c>
      <c r="GS91" s="12">
        <f>IFERROR(DM91*[1]Figure!$F$8+EH91*[1]Figure!$G$8+FC91*[1]Figure!$H$8,0)</f>
        <v>7.6275449068724029E-9</v>
      </c>
      <c r="GT91" s="12">
        <f>IFERROR(DN91*[1]Figure!$F$8+EI91*[1]Figure!$G$8+FD91*[1]Figure!$H$8,0)</f>
        <v>7.5419121931522852E-5</v>
      </c>
      <c r="GU91" s="12">
        <f>IFERROR(DO91*[1]Figure!$F$8+EJ91*[1]Figure!$G$8+FE91*[1]Figure!$H$8,0)</f>
        <v>4.0330487439096965E-2</v>
      </c>
      <c r="GV91" s="12">
        <f>IFERROR(DP91*[1]Figure!$F$8+EK91*[1]Figure!$G$8+FF91*[1]Figure!$H$8,0)</f>
        <v>5.5980547287532724E-4</v>
      </c>
      <c r="GX91" s="12">
        <f>IFERROR(FH91*[1]Figure!$F$10+GC91*[1]Figure!$F$11,0)</f>
        <v>1.2171306355003152E-2</v>
      </c>
      <c r="GY91" s="12">
        <f>IFERROR(FI91*[1]Figure!$F$10+GD91*[1]Figure!$F$11,0)</f>
        <v>0.17898463277091631</v>
      </c>
      <c r="GZ91" s="12">
        <f>IFERROR(FJ91*[1]Figure!$F$10+GE91*[1]Figure!$F$11,0)</f>
        <v>2.1277274299730905E-5</v>
      </c>
      <c r="HA91" s="12">
        <f>IFERROR(FK91*[1]Figure!$F$10+GF91*[1]Figure!$F$11,0)</f>
        <v>3.2715642380584595E-3</v>
      </c>
      <c r="HB91" s="12">
        <f>IFERROR(FL91*[1]Figure!$F$10+GG91*[1]Figure!$F$11,0)</f>
        <v>1.1991333821447447E-3</v>
      </c>
      <c r="HC91" s="12">
        <f>IFERROR(FM91*[1]Figure!$F$10+GH91*[1]Figure!$F$11,0)</f>
        <v>5.0765577937606097E-6</v>
      </c>
      <c r="HD91" s="12">
        <f>IFERROR(FN91*[1]Figure!$F$10+GI91*[1]Figure!$F$11,0)</f>
        <v>1.2378962536591856E-2</v>
      </c>
      <c r="HE91" s="12">
        <f>IFERROR(FO91*[1]Figure!$F$10+GJ91*[1]Figure!$F$11,0)</f>
        <v>7.567439457738777E-3</v>
      </c>
      <c r="HF91" s="12">
        <f>IFERROR(FP91*[1]Figure!$F$10+GK91*[1]Figure!$F$11,0)</f>
        <v>9.9708236140823858E-3</v>
      </c>
      <c r="HG91" s="12">
        <f>IFERROR(FQ91*[1]Figure!$F$10+GL91*[1]Figure!$F$11,0)</f>
        <v>9.2264859179877967E-4</v>
      </c>
      <c r="HH91" s="12">
        <f>IFERROR(FR91*[1]Figure!$F$10+GM91*[1]Figure!$F$11,0)</f>
        <v>1.3957054242874189E-4</v>
      </c>
      <c r="HI91" s="12">
        <f>IFERROR(FS91*[1]Figure!$F$10+GN91*[1]Figure!$F$11,0)</f>
        <v>1.5496227178622116E-3</v>
      </c>
      <c r="HJ91" s="12">
        <f>IFERROR(FT91*[1]Figure!$F$10+GO91*[1]Figure!$F$11,0)</f>
        <v>3.4432802057219339E-7</v>
      </c>
      <c r="HK91" s="12">
        <f>IFERROR(FU91*[1]Figure!$F$10+GP91*[1]Figure!$F$11,0)</f>
        <v>1.9392014787672192E-4</v>
      </c>
      <c r="HL91" s="12">
        <f>IFERROR(FV91*[1]Figure!$F$10+GQ91*[1]Figure!$F$11,0)</f>
        <v>2.9375560291619164E-5</v>
      </c>
      <c r="HM91" s="12">
        <f>IFERROR(FW91*[1]Figure!$F$10+GR91*[1]Figure!$F$11,0)</f>
        <v>3.1060824026821906E-5</v>
      </c>
      <c r="HN91" s="12">
        <f>IFERROR(FX91*[1]Figure!$F$10+GS91*[1]Figure!$F$11,0)</f>
        <v>3.5051376587450145E-9</v>
      </c>
      <c r="HO91" s="12">
        <f>IFERROR(FY91*[1]Figure!$F$10+GT91*[1]Figure!$F$11,0)</f>
        <v>3.4657862746042973E-5</v>
      </c>
      <c r="HP91" s="12">
        <f>IFERROR(FZ91*[1]Figure!$F$10+GU91*[1]Figure!$F$11,0)</f>
        <v>1.8533343565234593E-2</v>
      </c>
      <c r="HQ91" s="12">
        <f>IFERROR(GA91*[1]Figure!$F$10+GV91*[1]Figure!$F$11,0)</f>
        <v>2.5725122152724876E-4</v>
      </c>
    </row>
    <row r="92" spans="1:225" x14ac:dyDescent="0.2">
      <c r="A92" s="1"/>
      <c r="B92" s="4"/>
      <c r="C92" s="1" t="s">
        <v>124</v>
      </c>
      <c r="D92" s="1" t="s">
        <v>122</v>
      </c>
      <c r="E92" s="2">
        <v>0.3</v>
      </c>
      <c r="F92" s="7">
        <f>SUM(E92:E94)</f>
        <v>0.99999999999999989</v>
      </c>
      <c r="G92" s="1">
        <f>'[1]LIB Maf LCI'!AQ$45*'[1]LIB Maf LCIA'!E$94*LCIA_TAU!$E92</f>
        <v>195.05836646088673</v>
      </c>
      <c r="H92" s="1" t="s">
        <v>77</v>
      </c>
      <c r="I92" s="1">
        <f>'[1]LIB Maf LCI'!AS$45*'[1]LIB Maf LCIA'!D$94*LCIA_TAU!$E92</f>
        <v>223.03517977677868</v>
      </c>
      <c r="J92" s="1">
        <f>'[1]LIB Maf LCI'!AT$45*'[1]LIB Maf LCIA'!D$94*LCIA_TAU!$E92</f>
        <v>255.6700318761645</v>
      </c>
      <c r="K92" s="1">
        <f>'[1]LIB Maf LCI'!AU$45*'[1]LIB Maf LCIA'!E$94*LCIA_TAU!$E92</f>
        <v>194.22708023626015</v>
      </c>
      <c r="L92" s="1" t="s">
        <v>77</v>
      </c>
      <c r="M92" s="1" t="s">
        <v>55</v>
      </c>
      <c r="N92" s="1" t="s">
        <v>125</v>
      </c>
      <c r="O92" s="1">
        <v>1</v>
      </c>
      <c r="P92" s="1" t="s">
        <v>56</v>
      </c>
      <c r="Q92" s="1">
        <f>'[1]Unit factor_selected'!J81</f>
        <v>1.8742471815194901</v>
      </c>
      <c r="R92" s="1">
        <f>'[1]Unit factor_selected'!K81</f>
        <v>26.397991990080499</v>
      </c>
      <c r="S92" s="1">
        <f>'[1]Unit factor_selected'!L81</f>
        <v>8.4901960055939803E-3</v>
      </c>
      <c r="T92" s="1">
        <f>'[1]Unit factor_selected'!M81</f>
        <v>0.49193242599840198</v>
      </c>
      <c r="U92" s="1">
        <f>'[1]Unit factor_selected'!N81</f>
        <v>0.17128397560088601</v>
      </c>
      <c r="V92" s="1">
        <f>'[1]Unit factor_selected'!O81</f>
        <v>2.0156505770319798E-3</v>
      </c>
      <c r="W92" s="1">
        <f>'[1]Unit factor_selected'!P81</f>
        <v>1.8983640004989599</v>
      </c>
      <c r="X92" s="1">
        <f>'[1]Unit factor_selected'!Q81</f>
        <v>0.39688066443297099</v>
      </c>
      <c r="Y92" s="1">
        <f>'[1]Unit factor_selected'!R81</f>
        <v>5.4876550075385104</v>
      </c>
      <c r="Z92" s="1">
        <f>'[1]Unit factor_selected'!S81</f>
        <v>5.4623110389249899E-2</v>
      </c>
      <c r="AA92" s="1">
        <f>'[1]Unit factor_selected'!T81</f>
        <v>0.13780032539874201</v>
      </c>
      <c r="AB92" s="1">
        <f>'[1]Unit factor_selected'!U81</f>
        <v>0.22552452859439201</v>
      </c>
      <c r="AC92" s="1">
        <f>'[1]Unit factor_selected'!V81</f>
        <v>1.5622135703792701E-3</v>
      </c>
      <c r="AD92" s="1">
        <f>'[1]Unit factor_selected'!W81</f>
        <v>1.37050088645936</v>
      </c>
      <c r="AE92" s="1">
        <f>'[1]Unit factor_selected'!X81</f>
        <v>8.00275044923353E-3</v>
      </c>
      <c r="AF92" s="1">
        <f>'[1]Unit factor_selected'!Y81</f>
        <v>8.1164509101824302E-3</v>
      </c>
      <c r="AG92" s="1">
        <f>'[1]Unit factor_selected'!Z81</f>
        <v>6.8754576189127905E-7</v>
      </c>
      <c r="AH92" s="1">
        <f>'[1]Unit factor_selected'!AA81</f>
        <v>1.26734988223087E-2</v>
      </c>
      <c r="AI92" s="1">
        <f>'[1]Unit factor_selected'!AB81</f>
        <v>14.3511775632881</v>
      </c>
      <c r="AJ92" s="1">
        <f>'[1]Unit factor_selected'!AC81</f>
        <v>3.9539070753304997E-2</v>
      </c>
      <c r="AK92" s="1"/>
      <c r="AL92" s="1">
        <f>IFERROR($G92/1000*Q92,0)</f>
        <v>0.36558759357111281</v>
      </c>
      <c r="AM92" s="1">
        <f>IFERROR($G92/1000*R92,0)</f>
        <v>5.149149195432674</v>
      </c>
      <c r="AN92" s="1">
        <f>IFERROR($G92/1000*S92,0)</f>
        <v>1.6560837637839072E-3</v>
      </c>
      <c r="AO92" s="1">
        <f>IFERROR($G92/1000*T92,0)</f>
        <v>9.5955535424389338E-2</v>
      </c>
      <c r="AP92" s="1">
        <f>IFERROR($G92/1000*U92,0)</f>
        <v>3.3410372481635205E-2</v>
      </c>
      <c r="AQ92" s="1">
        <f>IFERROR($G92/1000*V92,0)</f>
        <v>3.9316950891180171E-4</v>
      </c>
      <c r="AR92" s="1">
        <f>IFERROR($G92/1000*W92,0)</f>
        <v>0.37029178088548109</v>
      </c>
      <c r="AS92" s="1">
        <f>IFERROR($G92/1000*X92,0)</f>
        <v>7.7414894084206667E-2</v>
      </c>
      <c r="AT92" s="1">
        <f>IFERROR($G92/1000*Y92,0)</f>
        <v>1.070413021471367</v>
      </c>
      <c r="AU92" s="1">
        <f>IFERROR($G92/1000*Z92,0)</f>
        <v>1.0654694683539776E-2</v>
      </c>
      <c r="AV92" s="1">
        <f>IFERROR($G92/1000*AA92,0)</f>
        <v>2.6879106370057256E-2</v>
      </c>
      <c r="AW92" s="1">
        <f>IFERROR($G92/1000*AB92,0)</f>
        <v>4.3990446144483643E-2</v>
      </c>
      <c r="AX92" s="1">
        <f>IFERROR($G92/1000*AC92,0)</f>
        <v>3.0472282710120995E-4</v>
      </c>
      <c r="AY92" s="1">
        <f>IFERROR($G92/1000*AD92,0)</f>
        <v>0.26732766414595993</v>
      </c>
      <c r="AZ92" s="1">
        <f>IFERROR($G92/1000*AE92,0)</f>
        <v>1.5610034298216197E-3</v>
      </c>
      <c r="BA92" s="1">
        <f>IFERROR($G92/1000*AF92,0)</f>
        <v>1.5831816560001621E-3</v>
      </c>
      <c r="BB92" s="1">
        <f>IFERROR($G92/1000*AG92,0)</f>
        <v>1.3411155318161868E-7</v>
      </c>
      <c r="BC92" s="1">
        <f>IFERROR($G92/1000*AH92,0)</f>
        <v>2.4720719776235071E-3</v>
      </c>
      <c r="BD92" s="1">
        <f>IFERROR($G92/1000*AI92,0)</f>
        <v>2.7993172522851055</v>
      </c>
      <c r="BE92" s="1">
        <f>IFERROR($G92/1000*AJ92,0)</f>
        <v>7.7124265525210945E-3</v>
      </c>
      <c r="BF92" s="1"/>
      <c r="BG92" s="1">
        <f>IFERROR($H92/1000*Q92,0)</f>
        <v>0</v>
      </c>
      <c r="BH92" s="1">
        <f>IFERROR($H92/1000*R92,0)</f>
        <v>0</v>
      </c>
      <c r="BI92" s="1">
        <f>IFERROR($H92/1000*S92,0)</f>
        <v>0</v>
      </c>
      <c r="BJ92" s="1">
        <f>IFERROR($H92/1000*T92,0)</f>
        <v>0</v>
      </c>
      <c r="BK92" s="1">
        <f>IFERROR($H92/1000*U92,0)</f>
        <v>0</v>
      </c>
      <c r="BL92" s="1">
        <f>IFERROR($H92/1000*V92,0)</f>
        <v>0</v>
      </c>
      <c r="BM92" s="1">
        <f>IFERROR($H92/1000*W92,0)</f>
        <v>0</v>
      </c>
      <c r="BN92" s="1">
        <f>IFERROR($H92/1000*X92,0)</f>
        <v>0</v>
      </c>
      <c r="BO92" s="1">
        <f>IFERROR($H92/1000*Y92,0)</f>
        <v>0</v>
      </c>
      <c r="BP92" s="1">
        <f>IFERROR($H92/1000*Z92,0)</f>
        <v>0</v>
      </c>
      <c r="BQ92" s="1">
        <f>IFERROR($H92/1000*AA92,0)</f>
        <v>0</v>
      </c>
      <c r="BR92" s="1">
        <f>IFERROR($H92/1000*AB92,0)</f>
        <v>0</v>
      </c>
      <c r="BS92" s="1">
        <f>IFERROR($H92/1000*AC92,0)</f>
        <v>0</v>
      </c>
      <c r="BT92" s="1">
        <f>IFERROR($H92/1000*AD92,0)</f>
        <v>0</v>
      </c>
      <c r="BU92" s="1">
        <f>IFERROR($H92/1000*AE92,0)</f>
        <v>0</v>
      </c>
      <c r="BV92" s="1">
        <f>IFERROR($H92/1000*AF92,0)</f>
        <v>0</v>
      </c>
      <c r="BW92" s="1">
        <f>IFERROR($H92/1000*AG92,0)</f>
        <v>0</v>
      </c>
      <c r="BX92" s="1">
        <f>IFERROR($H92/1000*AH92,0)</f>
        <v>0</v>
      </c>
      <c r="BY92" s="1">
        <f>IFERROR($H92/1000*AI92,0)</f>
        <v>0</v>
      </c>
      <c r="BZ92" s="1">
        <f>IFERROR($H92/1000*AJ92,0)</f>
        <v>0</v>
      </c>
      <c r="CA92" s="1"/>
      <c r="CB92" s="1">
        <f>IFERROR($I92/1000*Q92,0)</f>
        <v>0.4180230570763202</v>
      </c>
      <c r="CC92" s="1">
        <f>IFERROR($I92/1000*R92,0)</f>
        <v>5.8876808892535673</v>
      </c>
      <c r="CD92" s="1">
        <f>IFERROR($I92/1000*S92,0)</f>
        <v>1.8936123924477417E-3</v>
      </c>
      <c r="CE92" s="1">
        <f>IFERROR($I92/1000*T92,0)</f>
        <v>0.10971823707058045</v>
      </c>
      <c r="CF92" s="1">
        <f>IFERROR($I92/1000*U92,0)</f>
        <v>3.8202352291024984E-2</v>
      </c>
      <c r="CG92" s="1">
        <f>IFERROR($I92/1000*V92,0)</f>
        <v>4.495609888154953E-4</v>
      </c>
      <c r="CH92" s="1">
        <f>IFERROR($I92/1000*W92,0)</f>
        <v>0.42340195613305026</v>
      </c>
      <c r="CI92" s="1">
        <f>IFERROR($I92/1000*X92,0)</f>
        <v>8.8518350341735053E-2</v>
      </c>
      <c r="CJ92" s="1">
        <f>IFERROR($I92/1000*Y92,0)</f>
        <v>1.2239401211592913</v>
      </c>
      <c r="CK92" s="1">
        <f>IFERROR($I92/1000*Z92,0)</f>
        <v>1.2182875245633178E-2</v>
      </c>
      <c r="CL92" s="1">
        <f>IFERROR($I92/1000*AA92,0)</f>
        <v>3.0734320348607024E-2</v>
      </c>
      <c r="CM92" s="1">
        <f>IFERROR($I92/1000*AB92,0)</f>
        <v>5.0299903779123481E-2</v>
      </c>
      <c r="CN92" s="1">
        <f>IFERROR($I92/1000*AC92,0)</f>
        <v>3.4842858451926379E-4</v>
      </c>
      <c r="CO92" s="1">
        <f>IFERROR($I92/1000*AD92,0)</f>
        <v>0.3056699115956979</v>
      </c>
      <c r="CP92" s="1">
        <f>IFERROR($I92/1000*AE92,0)</f>
        <v>1.7848948851534967E-3</v>
      </c>
      <c r="CQ92" s="1">
        <f>IFERROR($I92/1000*AF92,0)</f>
        <v>1.8102540879019371E-3</v>
      </c>
      <c r="CR92" s="1">
        <f>IFERROR($I92/1000*AG92,0)</f>
        <v>1.5334689260818369E-7</v>
      </c>
      <c r="CS92" s="1">
        <f>IFERROR($I92/1000*AH92,0)</f>
        <v>2.8266360882344137E-3</v>
      </c>
      <c r="CT92" s="1">
        <f>IFERROR($I92/1000*AI92,0)</f>
        <v>3.2008174678364338</v>
      </c>
      <c r="CU92" s="1">
        <f>IFERROR($I92/1000*AJ92,0)</f>
        <v>8.8186037536701518E-3</v>
      </c>
      <c r="CW92" s="12">
        <f>IFERROR($J92/1000*Q92,0)</f>
        <v>0.47918883664289952</v>
      </c>
      <c r="CX92" s="12">
        <f>IFERROR($J92/1000*R92,0)</f>
        <v>6.7491754535706159</v>
      </c>
      <c r="CY92" s="12">
        <f>IFERROR($J92/1000*S92,0)</f>
        <v>2.1706886833850973E-3</v>
      </c>
      <c r="CZ92" s="12">
        <f>IFERROR($J92/1000*T92,0)</f>
        <v>0.12577237903593036</v>
      </c>
      <c r="DA92" s="12">
        <f>IFERROR($J92/1000*U92,0)</f>
        <v>4.3792179501754708E-2</v>
      </c>
      <c r="DB92" s="12">
        <f>IFERROR($J92/1000*V92,0)</f>
        <v>5.153414472809756E-4</v>
      </c>
      <c r="DC92" s="12">
        <f>IFERROR($J92/1000*W92,0)</f>
        <v>0.48535478452013225</v>
      </c>
      <c r="DD92" s="12">
        <f>IFERROR($J92/1000*X92,0)</f>
        <v>0.10147049212661104</v>
      </c>
      <c r="DE92" s="12">
        <f>IFERROR($J92/1000*Y92,0)</f>
        <v>1.4030289307027646</v>
      </c>
      <c r="DF92" s="12">
        <f>IFERROR($J92/1000*Z92,0)</f>
        <v>1.3965492374394773E-2</v>
      </c>
      <c r="DG92" s="12">
        <f>IFERROR($J92/1000*AA92,0)</f>
        <v>3.5231413587242209E-2</v>
      </c>
      <c r="DH92" s="12">
        <f>IFERROR($J92/1000*AB92,0)</f>
        <v>5.7659863414585177E-2</v>
      </c>
      <c r="DI92" s="12">
        <f>IFERROR($J92/1000*AC92,0)</f>
        <v>3.9941119333624471E-4</v>
      </c>
      <c r="DJ92" s="12">
        <f>IFERROR($J92/1000*AD92,0)</f>
        <v>0.35039600532737625</v>
      </c>
      <c r="DK92" s="12">
        <f>IFERROR($J92/1000*AE92,0)</f>
        <v>2.0460634624525262E-3</v>
      </c>
      <c r="DL92" s="12">
        <f>IFERROR($J92/1000*AF92,0)</f>
        <v>2.0751332629276665E-3</v>
      </c>
      <c r="DM92" s="12">
        <f>IFERROR($J92/1000*AG92,0)</f>
        <v>1.7578484685906511E-7</v>
      </c>
      <c r="DN92" s="12">
        <f>IFERROR($J92/1000*AH92,0)</f>
        <v>3.2402338478821984E-3</v>
      </c>
      <c r="DO92" s="12">
        <f>IFERROR($J92/1000*AI92,0)</f>
        <v>3.6691660250663651</v>
      </c>
      <c r="DP92" s="12">
        <f>IFERROR($J92/1000*AJ92,0)</f>
        <v>1.0108955479851411E-2</v>
      </c>
      <c r="DR92" s="12">
        <f>IFERROR($K92/1000*Q92,0)</f>
        <v>0.36402955770757045</v>
      </c>
      <c r="DS92" s="12">
        <f>IFERROR($K92/1000*R92,0)</f>
        <v>5.1272049083335176</v>
      </c>
      <c r="DT92" s="12">
        <f>IFERROR($K92/1000*S92,0)</f>
        <v>1.6490259808000774E-3</v>
      </c>
      <c r="DU92" s="12">
        <f>IFERROR($K92/1000*T92,0)</f>
        <v>9.5546598775209726E-2</v>
      </c>
      <c r="DV92" s="12">
        <f>IFERROR($K92/1000*U92,0)</f>
        <v>3.3267986472218916E-2</v>
      </c>
      <c r="DW92" s="12">
        <f>IFERROR($K92/1000*V92,0)</f>
        <v>3.9149392635345442E-4</v>
      </c>
      <c r="DX92" s="12">
        <f>IFERROR($K92/1000*W92,0)</f>
        <v>0.36871369704253931</v>
      </c>
      <c r="DY92" s="12">
        <f>IFERROR($K92/1000*X92,0)</f>
        <v>7.7084972655042897E-2</v>
      </c>
      <c r="DZ92" s="12">
        <f>IFERROR($K92/1000*Y92,0)</f>
        <v>1.065851209458097</v>
      </c>
      <c r="EA92" s="12">
        <f>IFERROR($K92/1000*Z92,0)</f>
        <v>1.0609287244326936E-2</v>
      </c>
      <c r="EB92" s="12">
        <f>IFERROR($K92/1000*AA92,0)</f>
        <v>2.6764554857804223E-2</v>
      </c>
      <c r="EC92" s="12">
        <f>IFERROR($K92/1000*AB92,0)</f>
        <v>4.3802970710547721E-2</v>
      </c>
      <c r="ED92" s="12">
        <f>IFERROR($K92/1000*AC92,0)</f>
        <v>3.0342418048022891E-4</v>
      </c>
      <c r="EE92" s="12">
        <f>IFERROR($K92/1000*AD92,0)</f>
        <v>0.26618838563820779</v>
      </c>
      <c r="EF92" s="12">
        <f>IFERROR($K92/1000*AE92,0)</f>
        <v>1.5543508536140479E-3</v>
      </c>
      <c r="EG92" s="12">
        <f>IFERROR($K92/1000*AF92,0)</f>
        <v>1.5764345621656695E-3</v>
      </c>
      <c r="EH92" s="12">
        <f>IFERROR($K92/1000*AG92,0)</f>
        <v>1.3354000586095807E-7</v>
      </c>
      <c r="EI92" s="12">
        <f>IFERROR($K92/1000*AH92,0)</f>
        <v>2.4615366726347004E-3</v>
      </c>
      <c r="EJ92" s="12">
        <f>IFERROR($K92/1000*AI92,0)</f>
        <v>2.7873873160695744</v>
      </c>
      <c r="EK92" s="12">
        <f>IFERROR($K92/1000*AJ92,0)</f>
        <v>7.6795582676693367E-3</v>
      </c>
      <c r="EM92" s="12">
        <f>IFERROR($L92/1000*Q92,0)</f>
        <v>0</v>
      </c>
      <c r="EN92" s="12">
        <f>IFERROR($L92/1000*R92,0)</f>
        <v>0</v>
      </c>
      <c r="EO92" s="12">
        <f>IFERROR($L92/1000*S92,0)</f>
        <v>0</v>
      </c>
      <c r="EP92" s="12">
        <f>IFERROR($L92/1000*T92,0)</f>
        <v>0</v>
      </c>
      <c r="EQ92" s="12">
        <f>IFERROR($L92/1000*U92,0)</f>
        <v>0</v>
      </c>
      <c r="ER92" s="12">
        <f>IFERROR($L92/1000*V92,0)</f>
        <v>0</v>
      </c>
      <c r="ES92" s="12">
        <f>IFERROR($L92/1000*W92,0)</f>
        <v>0</v>
      </c>
      <c r="ET92" s="12">
        <f>IFERROR($L92/1000*X92,0)</f>
        <v>0</v>
      </c>
      <c r="EU92" s="12">
        <f>IFERROR($L92/1000*Y92,0)</f>
        <v>0</v>
      </c>
      <c r="EV92" s="12">
        <f>IFERROR($L92/1000*Z92,0)</f>
        <v>0</v>
      </c>
      <c r="EW92" s="12">
        <f>IFERROR($L92/1000*AA92,0)</f>
        <v>0</v>
      </c>
      <c r="EX92" s="12">
        <f>IFERROR($L92/1000*AB92,0)</f>
        <v>0</v>
      </c>
      <c r="EY92" s="12">
        <f>IFERROR($L92/1000*AC92,0)</f>
        <v>0</v>
      </c>
      <c r="EZ92" s="12">
        <f>IFERROR($L92/1000*AD92,0)</f>
        <v>0</v>
      </c>
      <c r="FA92" s="12">
        <f>IFERROR($L92/1000*AE92,0)</f>
        <v>0</v>
      </c>
      <c r="FB92" s="12">
        <f>IFERROR($L92/1000*AF92,0)</f>
        <v>0</v>
      </c>
      <c r="FC92" s="12">
        <f>IFERROR($L92/1000*AG92,0)</f>
        <v>0</v>
      </c>
      <c r="FD92" s="12">
        <f>IFERROR($L92/1000*AH92,0)</f>
        <v>0</v>
      </c>
      <c r="FE92" s="12">
        <f>IFERROR($L92/1000*AI92,0)</f>
        <v>0</v>
      </c>
      <c r="FF92" s="12">
        <f>IFERROR($L92/1000*AJ92,0)</f>
        <v>0</v>
      </c>
      <c r="FH92" s="12">
        <f>IFERROR(AL92*[1]Figure!$C$8+BG92*[1]Figure!$D$8+CB92*[1]Figure!$E$8,0)</f>
        <v>7.2670880402632324E-2</v>
      </c>
      <c r="FI92" s="12">
        <f>IFERROR(AM92*[1]Figure!$C$8+BH92*[1]Figure!$D$8+CC92*[1]Figure!$E$8,0)</f>
        <v>1.0235391242394871</v>
      </c>
      <c r="FJ92" s="12">
        <f>IFERROR(AN92*[1]Figure!$C$8+BI92*[1]Figure!$D$8+CD92*[1]Figure!$E$8,0)</f>
        <v>3.2919351545574718E-4</v>
      </c>
      <c r="FK92" s="12">
        <f>IFERROR(AO92*[1]Figure!$C$8+BJ92*[1]Figure!$D$8+CE92*[1]Figure!$E$8,0)</f>
        <v>1.9073878220760659E-2</v>
      </c>
      <c r="FL92" s="12">
        <f>IFERROR(AP92*[1]Figure!$C$8+BK92*[1]Figure!$D$8+CF92*[1]Figure!$E$8,0)</f>
        <v>6.6412570489704859E-3</v>
      </c>
      <c r="FM92" s="12">
        <f>IFERROR(AQ92*[1]Figure!$C$8+BL92*[1]Figure!$D$8+CG92*[1]Figure!$E$8,0)</f>
        <v>7.8153566648681992E-5</v>
      </c>
      <c r="FN92" s="12">
        <f>IFERROR(AR92*[1]Figure!$C$8+BM92*[1]Figure!$D$8+CH92*[1]Figure!$E$8,0)</f>
        <v>7.3605970760526385E-2</v>
      </c>
      <c r="FO92" s="12">
        <f>IFERROR(AS92*[1]Figure!$C$8+BN92*[1]Figure!$D$8+CI92*[1]Figure!$E$8,0)</f>
        <v>1.5388401051638859E-2</v>
      </c>
      <c r="FP92" s="12">
        <f>IFERROR(AT92*[1]Figure!$C$8+BO92*[1]Figure!$D$8+CJ92*[1]Figure!$E$8,0)</f>
        <v>0.21277488085665852</v>
      </c>
      <c r="FQ92" s="12">
        <f>IFERROR(AU92*[1]Figure!$C$8+BP92*[1]Figure!$D$8+CK92*[1]Figure!$E$8,0)</f>
        <v>2.1179220977132806E-3</v>
      </c>
      <c r="FR92" s="12">
        <f>IFERROR(AV92*[1]Figure!$C$8+BQ92*[1]Figure!$D$8+CL92*[1]Figure!$E$8,0)</f>
        <v>5.3429830735437934E-3</v>
      </c>
      <c r="FS92" s="12">
        <f>IFERROR(AW92*[1]Figure!$C$8+BR92*[1]Figure!$D$8+CM92*[1]Figure!$E$8,0)</f>
        <v>8.7443461070359722E-3</v>
      </c>
      <c r="FT92" s="12">
        <f>IFERROR(AX92*[1]Figure!$C$8+BS92*[1]Figure!$D$8+CN92*[1]Figure!$E$8,0)</f>
        <v>6.0572285585278138E-5</v>
      </c>
      <c r="FU92" s="12">
        <f>IFERROR(AY92*[1]Figure!$C$8+BT92*[1]Figure!$D$8+CO92*[1]Figure!$E$8,0)</f>
        <v>5.3138938659545235E-2</v>
      </c>
      <c r="FV92" s="12">
        <f>IFERROR(AZ92*[1]Figure!$C$8+BU92*[1]Figure!$D$8+CP92*[1]Figure!$E$8,0)</f>
        <v>3.1029360829390386E-4</v>
      </c>
      <c r="FW92" s="12">
        <f>IFERROR(BA92*[1]Figure!$C$8+BV92*[1]Figure!$D$8+CQ92*[1]Figure!$E$8,0)</f>
        <v>3.1470215839381275E-4</v>
      </c>
      <c r="FX92" s="12">
        <f>IFERROR(BB92*[1]Figure!$C$8+BW92*[1]Figure!$D$8+CR92*[1]Figure!$E$8,0)</f>
        <v>2.6658466570684977E-8</v>
      </c>
      <c r="FY92" s="12">
        <f>IFERROR(BC92*[1]Figure!$C$8+BX92*[1]Figure!$D$8+CS92*[1]Figure!$E$8,0)</f>
        <v>4.9139426553771229E-4</v>
      </c>
      <c r="FZ92" s="12">
        <f>IFERROR(BD92*[1]Figure!$C$8+BY92*[1]Figure!$D$8+CT92*[1]Figure!$E$8,0)</f>
        <v>0.55644352496405491</v>
      </c>
      <c r="GA92" s="12">
        <f>IFERROR(BE92*[1]Figure!$C$8+BZ92*[1]Figure!$D$8+CU92*[1]Figure!$E$8,0)</f>
        <v>1.5330630400709319E-3</v>
      </c>
      <c r="GC92" s="12">
        <f>IFERROR(CW92*[1]Figure!$F$8+DR92*[1]Figure!$G$8+EM92*[1]Figure!$H$8,0)</f>
        <v>0.38410623351853862</v>
      </c>
      <c r="GD92" s="12">
        <f>IFERROR(CX92*[1]Figure!$F$8+DS92*[1]Figure!$G$8+EN92*[1]Figure!$H$8,0)</f>
        <v>5.4099765365750558</v>
      </c>
      <c r="GE92" s="12">
        <f>IFERROR(CY92*[1]Figure!$F$8+DT92*[1]Figure!$G$8+EO92*[1]Figure!$H$8,0)</f>
        <v>1.7399717826434053E-3</v>
      </c>
      <c r="GF92" s="12">
        <f>IFERROR(CZ92*[1]Figure!$F$8+DU92*[1]Figure!$G$8+EP92*[1]Figure!$H$8,0)</f>
        <v>0.10081611068113988</v>
      </c>
      <c r="GG92" s="12">
        <f>IFERROR(DA92*[1]Figure!$F$8+DV92*[1]Figure!$G$8+EQ92*[1]Figure!$H$8,0)</f>
        <v>3.5102756658168907E-2</v>
      </c>
      <c r="GH92" s="12">
        <f>IFERROR(DB92*[1]Figure!$F$8+DW92*[1]Figure!$G$8+ER92*[1]Figure!$H$8,0)</f>
        <v>4.1308529572153005E-4</v>
      </c>
      <c r="GI92" s="12">
        <f>IFERROR(DC92*[1]Figure!$F$8+DX92*[1]Figure!$G$8+ES92*[1]Figure!$H$8,0)</f>
        <v>0.38904870887290594</v>
      </c>
      <c r="GJ92" s="12">
        <f>IFERROR(DD92*[1]Figure!$F$8+DY92*[1]Figure!$G$8+ET92*[1]Figure!$H$8,0)</f>
        <v>8.1336303276760863E-2</v>
      </c>
      <c r="GK92" s="12">
        <f>IFERROR(DE92*[1]Figure!$F$8+DZ92*[1]Figure!$G$8+EU92*[1]Figure!$H$8,0)</f>
        <v>1.124634208645785</v>
      </c>
      <c r="GL92" s="12">
        <f>IFERROR(DF92*[1]Figure!$F$8+EA92*[1]Figure!$G$8+EV92*[1]Figure!$H$8,0)</f>
        <v>1.1194402425443345E-2</v>
      </c>
      <c r="GM92" s="12">
        <f>IFERROR(DG92*[1]Figure!$F$8+EB92*[1]Figure!$G$8+EW92*[1]Figure!$H$8,0)</f>
        <v>2.8240652827674746E-2</v>
      </c>
      <c r="GN92" s="12">
        <f>IFERROR(DH92*[1]Figure!$F$8+EC92*[1]Figure!$G$8+EX92*[1]Figure!$H$8,0)</f>
        <v>4.6218758175859666E-2</v>
      </c>
      <c r="GO92" s="12">
        <f>IFERROR(DI92*[1]Figure!$F$8+ED92*[1]Figure!$G$8+EY92*[1]Figure!$H$8,0)</f>
        <v>3.2015839553428183E-4</v>
      </c>
      <c r="GP92" s="12">
        <f>IFERROR(DJ92*[1]Figure!$F$8+EE92*[1]Figure!$G$8+EZ92*[1]Figure!$H$8,0)</f>
        <v>0.28086900101668844</v>
      </c>
      <c r="GQ92" s="12">
        <f>IFERROR(DK92*[1]Figure!$F$8+EF92*[1]Figure!$G$8+FA92*[1]Figure!$H$8,0)</f>
        <v>1.6400752062765841E-3</v>
      </c>
      <c r="GR92" s="12">
        <f>IFERROR(DL92*[1]Figure!$F$8+EG92*[1]Figure!$G$8+FB92*[1]Figure!$H$8,0)</f>
        <v>1.6633768583932474E-3</v>
      </c>
      <c r="GS92" s="12">
        <f>IFERROR(DM92*[1]Figure!$F$8+EH92*[1]Figure!$G$8+FC92*[1]Figure!$H$8,0)</f>
        <v>1.4090490068529252E-7</v>
      </c>
      <c r="GT92" s="12">
        <f>IFERROR(DN92*[1]Figure!$F$8+EI92*[1]Figure!$G$8+FD92*[1]Figure!$H$8,0)</f>
        <v>2.5972934339386694E-3</v>
      </c>
      <c r="GU92" s="12">
        <f>IFERROR(DO92*[1]Figure!$F$8+EJ92*[1]Figure!$G$8+FE92*[1]Figure!$H$8,0)</f>
        <v>2.9411151393176196</v>
      </c>
      <c r="GV92" s="12">
        <f>IFERROR(DP92*[1]Figure!$F$8+EK92*[1]Figure!$G$8+FF92*[1]Figure!$H$8,0)</f>
        <v>8.1030953086787712E-3</v>
      </c>
      <c r="GX92" s="12">
        <f>IFERROR(FH92*[1]Figure!$F$10+GC92*[1]Figure!$F$11,0)</f>
        <v>9.0943199445711359E-2</v>
      </c>
      <c r="GY92" s="12">
        <f>IFERROR(FI92*[1]Figure!$F$10+GD92*[1]Figure!$F$11,0)</f>
        <v>1.2808971378971856</v>
      </c>
      <c r="GZ92" s="12">
        <f>IFERROR(FJ92*[1]Figure!$F$10+GE92*[1]Figure!$F$11,0)</f>
        <v>4.1196571950767851E-4</v>
      </c>
      <c r="HA92" s="12">
        <f>IFERROR(FK92*[1]Figure!$F$10+GF92*[1]Figure!$F$11,0)</f>
        <v>2.3869801791626753E-2</v>
      </c>
      <c r="HB92" s="12">
        <f>IFERROR(FL92*[1]Figure!$F$10+GG92*[1]Figure!$F$11,0)</f>
        <v>8.3111304146644381E-3</v>
      </c>
      <c r="HC92" s="12">
        <f>IFERROR(FM92*[1]Figure!$F$10+GH92*[1]Figure!$F$11,0)</f>
        <v>9.7804448766074527E-5</v>
      </c>
      <c r="HD92" s="12">
        <f>IFERROR(FN92*[1]Figure!$F$10+GI92*[1]Figure!$F$11,0)</f>
        <v>9.2113408316810169E-2</v>
      </c>
      <c r="HE92" s="12">
        <f>IFERROR(FO92*[1]Figure!$F$10+GJ92*[1]Figure!$F$11,0)</f>
        <v>1.9257650633046339E-2</v>
      </c>
      <c r="HF92" s="12">
        <f>IFERROR(FP92*[1]Figure!$F$10+GK92*[1]Figure!$F$11,0)</f>
        <v>0.26627485891974478</v>
      </c>
      <c r="HG92" s="12">
        <f>IFERROR(FQ92*[1]Figure!$F$10+GL92*[1]Figure!$F$11,0)</f>
        <v>2.6504510565395793E-3</v>
      </c>
      <c r="HH92" s="12">
        <f>IFERROR(FR92*[1]Figure!$F$10+GM92*[1]Figure!$F$11,0)</f>
        <v>6.686419272756634E-3</v>
      </c>
      <c r="HI92" s="12">
        <f>IFERROR(FS92*[1]Figure!$F$10+GN92*[1]Figure!$F$11,0)</f>
        <v>1.0943018821686058E-2</v>
      </c>
      <c r="HJ92" s="12">
        <f>IFERROR(FT92*[1]Figure!$F$10+GO92*[1]Figure!$F$11,0)</f>
        <v>7.580254179313617E-5</v>
      </c>
      <c r="HK92" s="12">
        <f>IFERROR(FU92*[1]Figure!$F$10+GP92*[1]Figure!$F$11,0)</f>
        <v>6.650015893674785E-2</v>
      </c>
      <c r="HL92" s="12">
        <f>IFERROR(FV92*[1]Figure!$F$10+GQ92*[1]Figure!$F$11,0)</f>
        <v>3.8831363194520715E-4</v>
      </c>
      <c r="HM92" s="12">
        <f>IFERROR(FW92*[1]Figure!$F$10+GR92*[1]Figure!$F$11,0)</f>
        <v>3.9383066502339596E-4</v>
      </c>
      <c r="HN92" s="12">
        <f>IFERROR(FX92*[1]Figure!$F$10+GS92*[1]Figure!$F$11,0)</f>
        <v>3.3361454117828671E-8</v>
      </c>
      <c r="HO92" s="12">
        <f>IFERROR(FY92*[1]Figure!$F$10+GT92*[1]Figure!$F$11,0)</f>
        <v>6.1495012100687679E-4</v>
      </c>
      <c r="HP92" s="12">
        <f>IFERROR(FZ92*[1]Figure!$F$10+GU92*[1]Figure!$F$11,0)</f>
        <v>0.69635532404046241</v>
      </c>
      <c r="HQ92" s="12">
        <f>IFERROR(GA92*[1]Figure!$F$10+GV92*[1]Figure!$F$11,0)</f>
        <v>1.9185354167109987E-3</v>
      </c>
    </row>
    <row r="93" spans="1:225" x14ac:dyDescent="0.2">
      <c r="A93" s="1"/>
      <c r="B93" s="4"/>
      <c r="C93" s="1" t="s">
        <v>124</v>
      </c>
      <c r="D93" s="1" t="s">
        <v>87</v>
      </c>
      <c r="E93" s="2">
        <v>0.6</v>
      </c>
      <c r="F93" s="7"/>
      <c r="G93" s="1">
        <f>'[1]LIB Maf LCI'!AQ$45*'[1]LIB Maf LCIA'!E$94*LCIA_TAU!$E93</f>
        <v>390.11673292177346</v>
      </c>
      <c r="H93" s="1" t="s">
        <v>77</v>
      </c>
      <c r="I93" s="1">
        <f>'[1]LIB Maf LCI'!AS$45*'[1]LIB Maf LCIA'!D$94*LCIA_TAU!$E93</f>
        <v>446.07035955355735</v>
      </c>
      <c r="J93" s="1">
        <f>'[1]LIB Maf LCI'!AT$45*'[1]LIB Maf LCIA'!D$94*LCIA_TAU!$E93</f>
        <v>511.340063752329</v>
      </c>
      <c r="K93" s="1">
        <f>'[1]LIB Maf LCI'!AU$45*'[1]LIB Maf LCIA'!E$94*LCIA_TAU!$E93</f>
        <v>388.4541604725203</v>
      </c>
      <c r="L93" s="1" t="s">
        <v>77</v>
      </c>
      <c r="M93" s="1" t="s">
        <v>55</v>
      </c>
      <c r="N93" s="1" t="s">
        <v>126</v>
      </c>
      <c r="O93" s="1">
        <v>1</v>
      </c>
      <c r="P93" s="1" t="s">
        <v>56</v>
      </c>
      <c r="Q93" s="1">
        <f>'[1]Unit factor_selected'!J82</f>
        <v>2.0806186436370799</v>
      </c>
      <c r="R93" s="1">
        <f>'[1]Unit factor_selected'!K82</f>
        <v>27.326014818067101</v>
      </c>
      <c r="S93" s="1">
        <f>'[1]Unit factor_selected'!L82</f>
        <v>4.5848246353710799E-3</v>
      </c>
      <c r="T93" s="1">
        <f>'[1]Unit factor_selected'!M82</f>
        <v>0.51064582850103502</v>
      </c>
      <c r="U93" s="1">
        <f>'[1]Unit factor_selected'!N82</f>
        <v>0.16984989257502101</v>
      </c>
      <c r="V93" s="1">
        <f>'[1]Unit factor_selected'!O82</f>
        <v>1.8835474230160501E-3</v>
      </c>
      <c r="W93" s="1">
        <f>'[1]Unit factor_selected'!P82</f>
        <v>2.1182110501627101</v>
      </c>
      <c r="X93" s="1">
        <f>'[1]Unit factor_selected'!Q82</f>
        <v>0.39477030931003898</v>
      </c>
      <c r="Y93" s="1">
        <f>'[1]Unit factor_selected'!R82</f>
        <v>5.4054606083937404</v>
      </c>
      <c r="Z93" s="1">
        <f>'[1]Unit factor_selected'!S82</f>
        <v>7.5127797045979203E-2</v>
      </c>
      <c r="AA93" s="1">
        <f>'[1]Unit factor_selected'!T82</f>
        <v>0.13765226648803999</v>
      </c>
      <c r="AB93" s="1">
        <f>'[1]Unit factor_selected'!U82</f>
        <v>0.22335463349194501</v>
      </c>
      <c r="AC93" s="1">
        <f>'[1]Unit factor_selected'!V82</f>
        <v>1.5545633489907301E-3</v>
      </c>
      <c r="AD93" s="1">
        <f>'[1]Unit factor_selected'!W82</f>
        <v>1.3705927665036599</v>
      </c>
      <c r="AE93" s="1">
        <f>'[1]Unit factor_selected'!X82</f>
        <v>7.94626627167851E-3</v>
      </c>
      <c r="AF93" s="1">
        <f>'[1]Unit factor_selected'!Y82</f>
        <v>8.0568637878258593E-3</v>
      </c>
      <c r="AG93" s="1">
        <f>'[1]Unit factor_selected'!Z82</f>
        <v>7.0840091747162499E-7</v>
      </c>
      <c r="AH93" s="1">
        <f>'[1]Unit factor_selected'!AA82</f>
        <v>1.27319289658426E-2</v>
      </c>
      <c r="AI93" s="1">
        <f>'[1]Unit factor_selected'!AB82</f>
        <v>14.4792684657147</v>
      </c>
      <c r="AJ93" s="1">
        <f>'[1]Unit factor_selected'!AC82</f>
        <v>4.0399340315077997E-2</v>
      </c>
      <c r="AK93" s="1"/>
      <c r="AL93" s="1">
        <f>IFERROR($G93/1000*Q93,0)</f>
        <v>0.81168414771182928</v>
      </c>
      <c r="AM93" s="1">
        <f>IFERROR($G93/1000*R93,0)</f>
        <v>10.660335624596307</v>
      </c>
      <c r="AN93" s="1">
        <f>IFERROR($G93/1000*S93,0)</f>
        <v>1.788616807770227E-3</v>
      </c>
      <c r="AO93" s="1">
        <f>IFERROR($G93/1000*T93,0)</f>
        <v>0.199211482294956</v>
      </c>
      <c r="AP93" s="1">
        <f>IFERROR($G93/1000*U93,0)</f>
        <v>6.6261285178481386E-2</v>
      </c>
      <c r="AQ93" s="1">
        <f>IFERROR($G93/1000*V93,0)</f>
        <v>7.3480336697024707E-4</v>
      </c>
      <c r="AR93" s="1">
        <f>IFERROR($G93/1000*W93,0)</f>
        <v>0.82634957452827529</v>
      </c>
      <c r="AS93" s="1">
        <f>IFERROR($G93/1000*X93,0)</f>
        <v>0.15400650332255036</v>
      </c>
      <c r="AT93" s="1">
        <f>IFERROR($G93/1000*Y93,0)</f>
        <v>2.1087606324839081</v>
      </c>
      <c r="AU93" s="1">
        <f>IFERROR($G93/1000*Z93,0)</f>
        <v>2.9308610735187469E-2</v>
      </c>
      <c r="AV93" s="1">
        <f>IFERROR($G93/1000*AA93,0)</f>
        <v>5.3700452481591485E-2</v>
      </c>
      <c r="AW93" s="1">
        <f>IFERROR($G93/1000*AB93,0)</f>
        <v>8.713437990081771E-2</v>
      </c>
      <c r="AX93" s="1">
        <f>IFERROR($G93/1000*AC93,0)</f>
        <v>6.0646117482819433E-4</v>
      </c>
      <c r="AY93" s="1">
        <f>IFERROR($G93/1000*AD93,0)</f>
        <v>0.53469117223462292</v>
      </c>
      <c r="AZ93" s="1">
        <f>IFERROR($G93/1000*AE93,0)</f>
        <v>3.099971436833702E-3</v>
      </c>
      <c r="BA93" s="1">
        <f>IFERROR($G93/1000*AF93,0)</f>
        <v>3.1431173785023687E-3</v>
      </c>
      <c r="BB93" s="1">
        <f>IFERROR($G93/1000*AG93,0)</f>
        <v>2.7635905152281718E-7</v>
      </c>
      <c r="BC93" s="1">
        <f>IFERROR($G93/1000*AH93,0)</f>
        <v>4.9669385319466089E-3</v>
      </c>
      <c r="BD93" s="1">
        <f>IFERROR($G93/1000*AI93,0)</f>
        <v>5.6486049089418779</v>
      </c>
      <c r="BE93" s="1">
        <f>IFERROR($G93/1000*AJ93,0)</f>
        <v>1.5760458655913117E-2</v>
      </c>
      <c r="BF93" s="1"/>
      <c r="BG93" s="1">
        <f>IFERROR($H93/1000*Q93,0)</f>
        <v>0</v>
      </c>
      <c r="BH93" s="1">
        <f>IFERROR($H93/1000*R93,0)</f>
        <v>0</v>
      </c>
      <c r="BI93" s="1">
        <f>IFERROR($H93/1000*S93,0)</f>
        <v>0</v>
      </c>
      <c r="BJ93" s="1">
        <f>IFERROR($H93/1000*T93,0)</f>
        <v>0</v>
      </c>
      <c r="BK93" s="1">
        <f>IFERROR($H93/1000*U93,0)</f>
        <v>0</v>
      </c>
      <c r="BL93" s="1">
        <f>IFERROR($H93/1000*V93,0)</f>
        <v>0</v>
      </c>
      <c r="BM93" s="1">
        <f>IFERROR($H93/1000*W93,0)</f>
        <v>0</v>
      </c>
      <c r="BN93" s="1">
        <f>IFERROR($H93/1000*X93,0)</f>
        <v>0</v>
      </c>
      <c r="BO93" s="1">
        <f>IFERROR($H93/1000*Y93,0)</f>
        <v>0</v>
      </c>
      <c r="BP93" s="1">
        <f>IFERROR($H93/1000*Z93,0)</f>
        <v>0</v>
      </c>
      <c r="BQ93" s="1">
        <f>IFERROR($H93/1000*AA93,0)</f>
        <v>0</v>
      </c>
      <c r="BR93" s="1">
        <f>IFERROR($H93/1000*AB93,0)</f>
        <v>0</v>
      </c>
      <c r="BS93" s="1">
        <f>IFERROR($H93/1000*AC93,0)</f>
        <v>0</v>
      </c>
      <c r="BT93" s="1">
        <f>IFERROR($H93/1000*AD93,0)</f>
        <v>0</v>
      </c>
      <c r="BU93" s="1">
        <f>IFERROR($H93/1000*AE93,0)</f>
        <v>0</v>
      </c>
      <c r="BV93" s="1">
        <f>IFERROR($H93/1000*AF93,0)</f>
        <v>0</v>
      </c>
      <c r="BW93" s="1">
        <f>IFERROR($H93/1000*AG93,0)</f>
        <v>0</v>
      </c>
      <c r="BX93" s="1">
        <f>IFERROR($H93/1000*AH93,0)</f>
        <v>0</v>
      </c>
      <c r="BY93" s="1">
        <f>IFERROR($H93/1000*AI93,0)</f>
        <v>0</v>
      </c>
      <c r="BZ93" s="1">
        <f>IFERROR($H93/1000*AJ93,0)</f>
        <v>0</v>
      </c>
      <c r="CA93" s="1"/>
      <c r="CB93" s="1">
        <f>IFERROR($I93/1000*Q93,0)</f>
        <v>0.92810230646102698</v>
      </c>
      <c r="CC93" s="1">
        <f>IFERROR($I93/1000*R93,0)</f>
        <v>12.189325255061027</v>
      </c>
      <c r="CD93" s="1">
        <f>IFERROR($I93/1000*S93,0)</f>
        <v>2.0451543735899849E-3</v>
      </c>
      <c r="CE93" s="1">
        <f>IFERROR($I93/1000*T93,0)</f>
        <v>0.22778396832398087</v>
      </c>
      <c r="CF93" s="1">
        <f>IFERROR($I93/1000*U93,0)</f>
        <v>7.5765002651072708E-2</v>
      </c>
      <c r="CG93" s="1">
        <f>IFERROR($I93/1000*V93,0)</f>
        <v>8.4019467622094583E-4</v>
      </c>
      <c r="CH93" s="1">
        <f>IFERROR($I93/1000*W93,0)</f>
        <v>0.94487116475639832</v>
      </c>
      <c r="CI93" s="1">
        <f>IFERROR($I93/1000*X93,0)</f>
        <v>0.17609533381499815</v>
      </c>
      <c r="CJ93" s="1">
        <f>IFERROR($I93/1000*Y93,0)</f>
        <v>2.4112157571387867</v>
      </c>
      <c r="CK93" s="1">
        <f>IFERROR($I93/1000*Z93,0)</f>
        <v>3.3512283440766628E-2</v>
      </c>
      <c r="CL93" s="1">
        <f>IFERROR($I93/1000*AA93,0)</f>
        <v>6.140259600568209E-2</v>
      </c>
      <c r="CM93" s="1">
        <f>IFERROR($I93/1000*AB93,0)</f>
        <v>9.9631881669704936E-2</v>
      </c>
      <c r="CN93" s="1">
        <f>IFERROR($I93/1000*AC93,0)</f>
        <v>6.9344463203307723E-4</v>
      </c>
      <c r="CO93" s="1">
        <f>IFERROR($I93/1000*AD93,0)</f>
        <v>0.61138080815579243</v>
      </c>
      <c r="CP93" s="1">
        <f>IFERROR($I93/1000*AE93,0)</f>
        <v>3.5445938529159384E-3</v>
      </c>
      <c r="CQ93" s="1">
        <f>IFERROR($I93/1000*AF93,0)</f>
        <v>3.5939281267095172E-3</v>
      </c>
      <c r="CR93" s="1">
        <f>IFERROR($I93/1000*AG93,0)</f>
        <v>3.1599665196463765E-7</v>
      </c>
      <c r="CS93" s="1">
        <f>IFERROR($I93/1000*AH93,0)</f>
        <v>5.6793361316037601E-3</v>
      </c>
      <c r="CT93" s="1">
        <f>IFERROR($I93/1000*AI93,0)</f>
        <v>6.4587724905738408</v>
      </c>
      <c r="CU93" s="1">
        <f>IFERROR($I93/1000*AJ93,0)</f>
        <v>1.8020948260073368E-2</v>
      </c>
      <c r="CW93" s="12">
        <f>IFERROR($J93/1000*Q93,0)</f>
        <v>1.0639036698816686</v>
      </c>
      <c r="CX93" s="12">
        <f>IFERROR($J93/1000*R93,0)</f>
        <v>13.972886159167517</v>
      </c>
      <c r="CY93" s="12">
        <f>IFERROR($J93/1000*S93,0)</f>
        <v>2.3444045213438965E-3</v>
      </c>
      <c r="CZ93" s="12">
        <f>IFERROR($J93/1000*T93,0)</f>
        <v>0.2611136705005801</v>
      </c>
      <c r="DA93" s="12">
        <f>IFERROR($J93/1000*U93,0)</f>
        <v>8.6851054897637475E-2</v>
      </c>
      <c r="DB93" s="12">
        <f>IFERROR($J93/1000*V93,0)</f>
        <v>9.6313325936556204E-4</v>
      </c>
      <c r="DC93" s="12">
        <f>IFERROR($J93/1000*W93,0)</f>
        <v>1.083126173431088</v>
      </c>
      <c r="DD93" s="12">
        <f>IFERROR($J93/1000*X93,0)</f>
        <v>0.20186187513012196</v>
      </c>
      <c r="DE93" s="12">
        <f>IFERROR($J93/1000*Y93,0)</f>
        <v>2.7640285721067581</v>
      </c>
      <c r="DF93" s="12">
        <f>IFERROR($J93/1000*Z93,0)</f>
        <v>3.8415852531063041E-2</v>
      </c>
      <c r="DG93" s="12">
        <f>IFERROR($J93/1000*AA93,0)</f>
        <v>7.0387118721646949E-2</v>
      </c>
      <c r="DH93" s="12">
        <f>IFERROR($J93/1000*AB93,0)</f>
        <v>0.11421017252914924</v>
      </c>
      <c r="DI93" s="12">
        <f>IFERROR($J93/1000*AC93,0)</f>
        <v>7.9491052197995396E-4</v>
      </c>
      <c r="DJ93" s="12">
        <f>IFERROR($J93/1000*AD93,0)</f>
        <v>0.70083899260246241</v>
      </c>
      <c r="DK93" s="12">
        <f>IFERROR($J93/1000*AE93,0)</f>
        <v>4.0632443019530708E-3</v>
      </c>
      <c r="DL93" s="12">
        <f>IFERROR($J93/1000*AF93,0)</f>
        <v>4.119797242910706E-3</v>
      </c>
      <c r="DM93" s="12">
        <f>IFERROR($J93/1000*AG93,0)</f>
        <v>3.6223377030214909E-7</v>
      </c>
      <c r="DN93" s="12">
        <f>IFERROR($J93/1000*AH93,0)</f>
        <v>6.5103453690840791E-3</v>
      </c>
      <c r="DO93" s="12">
        <f>IFERROR($J93/1000*AI93,0)</f>
        <v>7.4038300603456415</v>
      </c>
      <c r="DP93" s="12">
        <f>IFERROR($J93/1000*AJ93,0)</f>
        <v>2.0657801252264019E-2</v>
      </c>
      <c r="DR93" s="12">
        <f>IFERROR($K93/1000*Q93,0)</f>
        <v>0.80822496847751579</v>
      </c>
      <c r="DS93" s="12">
        <f>IFERROR($K93/1000*R93,0)</f>
        <v>10.614904145211906</v>
      </c>
      <c r="DT93" s="12">
        <f>IFERROR($K93/1000*S93,0)</f>
        <v>1.7809942046468018E-3</v>
      </c>
      <c r="DU93" s="12">
        <f>IFERROR($K93/1000*T93,0)</f>
        <v>0.19836249660916414</v>
      </c>
      <c r="DV93" s="12">
        <f>IFERROR($K93/1000*U93,0)</f>
        <v>6.5978897426577546E-2</v>
      </c>
      <c r="DW93" s="12">
        <f>IFERROR($K93/1000*V93,0)</f>
        <v>7.316718329178788E-4</v>
      </c>
      <c r="DX93" s="12">
        <f>IFERROR($K93/1000*W93,0)</f>
        <v>0.82282789519457111</v>
      </c>
      <c r="DY93" s="12">
        <f>IFERROR($K93/1000*X93,0)</f>
        <v>0.15335016908250834</v>
      </c>
      <c r="DZ93" s="12">
        <f>IFERROR($K93/1000*Y93,0)</f>
        <v>2.0997736626008692</v>
      </c>
      <c r="EA93" s="12">
        <f>IFERROR($K93/1000*Z93,0)</f>
        <v>2.9183705329645742E-2</v>
      </c>
      <c r="EB93" s="12">
        <f>IFERROR($K93/1000*AA93,0)</f>
        <v>5.3471595615751218E-2</v>
      </c>
      <c r="EC93" s="12">
        <f>IFERROR($K93/1000*AB93,0)</f>
        <v>8.676303664076096E-2</v>
      </c>
      <c r="ED93" s="12">
        <f>IFERROR($K93/1000*AC93,0)</f>
        <v>6.038766006335436E-4</v>
      </c>
      <c r="EE93" s="12">
        <f>IFERROR($K93/1000*AD93,0)</f>
        <v>0.53241246246188823</v>
      </c>
      <c r="EF93" s="12">
        <f>IFERROR($K93/1000*AE93,0)</f>
        <v>3.0867601934559796E-3</v>
      </c>
      <c r="EG93" s="12">
        <f>IFERROR($K93/1000*AF93,0)</f>
        <v>3.129722258741344E-3</v>
      </c>
      <c r="EH93" s="12">
        <f>IFERROR($K93/1000*AG93,0)</f>
        <v>2.7518128367440324E-7</v>
      </c>
      <c r="EI93" s="12">
        <f>IFERROR($K93/1000*AH93,0)</f>
        <v>4.9457707776221511E-3</v>
      </c>
      <c r="EJ93" s="12">
        <f>IFERROR($K93/1000*AI93,0)</f>
        <v>5.6245320761054405</v>
      </c>
      <c r="EK93" s="12">
        <f>IFERROR($K93/1000*AJ93,0)</f>
        <v>1.5693291825737268E-2</v>
      </c>
      <c r="EM93" s="12">
        <f>IFERROR($L93/1000*Q93,0)</f>
        <v>0</v>
      </c>
      <c r="EN93" s="12">
        <f>IFERROR($L93/1000*R93,0)</f>
        <v>0</v>
      </c>
      <c r="EO93" s="12">
        <f>IFERROR($L93/1000*S93,0)</f>
        <v>0</v>
      </c>
      <c r="EP93" s="12">
        <f>IFERROR($L93/1000*T93,0)</f>
        <v>0</v>
      </c>
      <c r="EQ93" s="12">
        <f>IFERROR($L93/1000*U93,0)</f>
        <v>0</v>
      </c>
      <c r="ER93" s="12">
        <f>IFERROR($L93/1000*V93,0)</f>
        <v>0</v>
      </c>
      <c r="ES93" s="12">
        <f>IFERROR($L93/1000*W93,0)</f>
        <v>0</v>
      </c>
      <c r="ET93" s="12">
        <f>IFERROR($L93/1000*X93,0)</f>
        <v>0</v>
      </c>
      <c r="EU93" s="12">
        <f>IFERROR($L93/1000*Y93,0)</f>
        <v>0</v>
      </c>
      <c r="EV93" s="12">
        <f>IFERROR($L93/1000*Z93,0)</f>
        <v>0</v>
      </c>
      <c r="EW93" s="12">
        <f>IFERROR($L93/1000*AA93,0)</f>
        <v>0</v>
      </c>
      <c r="EX93" s="12">
        <f>IFERROR($L93/1000*AB93,0)</f>
        <v>0</v>
      </c>
      <c r="EY93" s="12">
        <f>IFERROR($L93/1000*AC93,0)</f>
        <v>0</v>
      </c>
      <c r="EZ93" s="12">
        <f>IFERROR($L93/1000*AD93,0)</f>
        <v>0</v>
      </c>
      <c r="FA93" s="12">
        <f>IFERROR($L93/1000*AE93,0)</f>
        <v>0</v>
      </c>
      <c r="FB93" s="12">
        <f>IFERROR($L93/1000*AF93,0)</f>
        <v>0</v>
      </c>
      <c r="FC93" s="12">
        <f>IFERROR($L93/1000*AG93,0)</f>
        <v>0</v>
      </c>
      <c r="FD93" s="12">
        <f>IFERROR($L93/1000*AH93,0)</f>
        <v>0</v>
      </c>
      <c r="FE93" s="12">
        <f>IFERROR($L93/1000*AI93,0)</f>
        <v>0</v>
      </c>
      <c r="FF93" s="12">
        <f>IFERROR($L93/1000*AJ93,0)</f>
        <v>0</v>
      </c>
      <c r="FH93" s="12">
        <f>IFERROR(AL93*[1]Figure!$C$8+BG93*[1]Figure!$D$8+CB93*[1]Figure!$E$8,0)</f>
        <v>0.16134519513339335</v>
      </c>
      <c r="FI93" s="12">
        <f>IFERROR(AM93*[1]Figure!$C$8+BH93*[1]Figure!$D$8+CC93*[1]Figure!$E$8,0)</f>
        <v>2.1190433943876927</v>
      </c>
      <c r="FJ93" s="12">
        <f>IFERROR(AN93*[1]Figure!$C$8+BI93*[1]Figure!$D$8+CD93*[1]Figure!$E$8,0)</f>
        <v>3.5553820865183401E-4</v>
      </c>
      <c r="FK93" s="12">
        <f>IFERROR(AO93*[1]Figure!$C$8+BJ93*[1]Figure!$D$8+CE93*[1]Figure!$E$8,0)</f>
        <v>3.9598919819120899E-2</v>
      </c>
      <c r="FL93" s="12">
        <f>IFERROR(AP93*[1]Figure!$C$8+BK93*[1]Figure!$D$8+CF93*[1]Figure!$E$8,0)</f>
        <v>1.3171305632923472E-2</v>
      </c>
      <c r="FM93" s="12">
        <f>IFERROR(AQ93*[1]Figure!$C$8+BL93*[1]Figure!$D$8+CG93*[1]Figure!$E$8,0)</f>
        <v>1.460629642240839E-4</v>
      </c>
      <c r="FN93" s="12">
        <f>IFERROR(AR93*[1]Figure!$C$8+BM93*[1]Figure!$D$8+CH93*[1]Figure!$E$8,0)</f>
        <v>0.16426036374680586</v>
      </c>
      <c r="FO93" s="12">
        <f>IFERROR(AS93*[1]Figure!$C$8+BN93*[1]Figure!$D$8+CI93*[1]Figure!$E$8,0)</f>
        <v>3.0613150941085392E-2</v>
      </c>
      <c r="FP93" s="12">
        <f>IFERROR(AT93*[1]Figure!$C$8+BO93*[1]Figure!$D$8+CJ93*[1]Figure!$E$8,0)</f>
        <v>0.41917585392899448</v>
      </c>
      <c r="FQ93" s="12">
        <f>IFERROR(AU93*[1]Figure!$C$8+BP93*[1]Figure!$D$8+CK93*[1]Figure!$E$8,0)</f>
        <v>5.8259158214290369E-3</v>
      </c>
      <c r="FR93" s="12">
        <f>IFERROR(AV93*[1]Figure!$C$8+BQ93*[1]Figure!$D$8+CL93*[1]Figure!$E$8,0)</f>
        <v>1.0674484661082688E-2</v>
      </c>
      <c r="FS93" s="12">
        <f>IFERROR(AW93*[1]Figure!$C$8+BR93*[1]Figure!$D$8+CM93*[1]Figure!$E$8,0)</f>
        <v>1.7320423920507439E-2</v>
      </c>
      <c r="FT93" s="12">
        <f>IFERROR(AX93*[1]Figure!$C$8+BS93*[1]Figure!$D$8+CN93*[1]Figure!$E$8,0)</f>
        <v>1.2055132143374242E-4</v>
      </c>
      <c r="FU93" s="12">
        <f>IFERROR(AY93*[1]Figure!$C$8+BT93*[1]Figure!$D$8+CO93*[1]Figure!$E$8,0)</f>
        <v>0.10628500231709133</v>
      </c>
      <c r="FV93" s="12">
        <f>IFERROR(AZ93*[1]Figure!$C$8+BU93*[1]Figure!$D$8+CP93*[1]Figure!$E$8,0)</f>
        <v>6.162070526988439E-4</v>
      </c>
      <c r="FW93" s="12">
        <f>IFERROR(BA93*[1]Figure!$C$8+BV93*[1]Figure!$D$8+CQ93*[1]Figure!$E$8,0)</f>
        <v>6.2478352964171586E-4</v>
      </c>
      <c r="FX93" s="12">
        <f>IFERROR(BB93*[1]Figure!$C$8+BW93*[1]Figure!$D$8+CR93*[1]Figure!$E$8,0)</f>
        <v>5.4934182490230019E-8</v>
      </c>
      <c r="FY93" s="12">
        <f>IFERROR(BC93*[1]Figure!$C$8+BX93*[1]Figure!$D$8+CS93*[1]Figure!$E$8,0)</f>
        <v>9.8731959828419927E-4</v>
      </c>
      <c r="FZ93" s="12">
        <f>IFERROR(BD93*[1]Figure!$C$8+BY93*[1]Figure!$D$8+CT93*[1]Figure!$E$8,0)</f>
        <v>1.1228200819664582</v>
      </c>
      <c r="GA93" s="12">
        <f>IFERROR(BE93*[1]Figure!$C$8+BZ93*[1]Figure!$D$8+CU93*[1]Figure!$E$8,0)</f>
        <v>3.1328371810618043E-3</v>
      </c>
      <c r="GC93" s="12">
        <f>IFERROR(CW93*[1]Figure!$F$8+DR93*[1]Figure!$G$8+EM93*[1]Figure!$H$8,0)</f>
        <v>0.85279956504774257</v>
      </c>
      <c r="GD93" s="12">
        <f>IFERROR(CX93*[1]Figure!$F$8+DS93*[1]Figure!$G$8+EN93*[1]Figure!$H$8,0)</f>
        <v>11.200329105289233</v>
      </c>
      <c r="GE93" s="12">
        <f>IFERROR(CY93*[1]Figure!$F$8+DT93*[1]Figure!$G$8+EO93*[1]Figure!$H$8,0)</f>
        <v>1.8792182156119512E-3</v>
      </c>
      <c r="GF93" s="12">
        <f>IFERROR(CZ93*[1]Figure!$F$8+DU93*[1]Figure!$G$8+EP93*[1]Figure!$H$8,0)</f>
        <v>0.20930243116435654</v>
      </c>
      <c r="GG93" s="12">
        <f>IFERROR(DA93*[1]Figure!$F$8+DV93*[1]Figure!$G$8+EQ93*[1]Figure!$H$8,0)</f>
        <v>6.9617714401606301E-2</v>
      </c>
      <c r="GH93" s="12">
        <f>IFERROR(DB93*[1]Figure!$F$8+DW93*[1]Figure!$G$8+ER93*[1]Figure!$H$8,0)</f>
        <v>7.7202443033335961E-4</v>
      </c>
      <c r="GI93" s="12">
        <f>IFERROR(DC93*[1]Figure!$F$8+DX93*[1]Figure!$G$8+ES93*[1]Figure!$H$8,0)</f>
        <v>0.86820786105248948</v>
      </c>
      <c r="GJ93" s="12">
        <f>IFERROR(DD93*[1]Figure!$F$8+DY93*[1]Figure!$G$8+ET93*[1]Figure!$H$8,0)</f>
        <v>0.1618076186632918</v>
      </c>
      <c r="GK93" s="12">
        <f>IFERROR(DE93*[1]Figure!$F$8+DZ93*[1]Figure!$G$8+EU93*[1]Figure!$H$8,0)</f>
        <v>2.2155787509731484</v>
      </c>
      <c r="GL93" s="12">
        <f>IFERROR(DF93*[1]Figure!$F$8+EA93*[1]Figure!$G$8+EV93*[1]Figure!$H$8,0)</f>
        <v>3.0793222409950499E-2</v>
      </c>
      <c r="GM93" s="12">
        <f>IFERROR(DG93*[1]Figure!$F$8+EB93*[1]Figure!$G$8+EW93*[1]Figure!$H$8,0)</f>
        <v>5.6420619582467142E-2</v>
      </c>
      <c r="GN93" s="12">
        <f>IFERROR(DH93*[1]Figure!$F$8+EC93*[1]Figure!$G$8+EX93*[1]Figure!$H$8,0)</f>
        <v>9.1548124340730119E-2</v>
      </c>
      <c r="GO93" s="12">
        <f>IFERROR(DI93*[1]Figure!$F$8+ED93*[1]Figure!$G$8+EY93*[1]Figure!$H$8,0)</f>
        <v>6.3718113452111431E-4</v>
      </c>
      <c r="GP93" s="12">
        <f>IFERROR(DJ93*[1]Figure!$F$8+EE93*[1]Figure!$G$8+EZ93*[1]Figure!$H$8,0)</f>
        <v>0.56177566163142723</v>
      </c>
      <c r="GQ93" s="12">
        <f>IFERROR(DK93*[1]Figure!$F$8+EF93*[1]Figure!$G$8+FA93*[1]Figure!$H$8,0)</f>
        <v>3.2569987974321981E-3</v>
      </c>
      <c r="GR93" s="12">
        <f>IFERROR(DL93*[1]Figure!$F$8+EG93*[1]Figure!$G$8+FB93*[1]Figure!$H$8,0)</f>
        <v>3.3023302732191045E-3</v>
      </c>
      <c r="GS93" s="12">
        <f>IFERROR(DM93*[1]Figure!$F$8+EH93*[1]Figure!$G$8+FC93*[1]Figure!$H$8,0)</f>
        <v>2.9035786839012883E-7</v>
      </c>
      <c r="GT93" s="12">
        <f>IFERROR(DN93*[1]Figure!$F$8+EI93*[1]Figure!$G$8+FD93*[1]Figure!$H$8,0)</f>
        <v>5.218536091414182E-3</v>
      </c>
      <c r="GU93" s="12">
        <f>IFERROR(DO93*[1]Figure!$F$8+EJ93*[1]Figure!$G$8+FE93*[1]Figure!$H$8,0)</f>
        <v>5.9347319065573192</v>
      </c>
      <c r="GV93" s="12">
        <f>IFERROR(DP93*[1]Figure!$F$8+EK93*[1]Figure!$G$8+FF93*[1]Figure!$H$8,0)</f>
        <v>1.6558796084172631E-2</v>
      </c>
      <c r="GX93" s="12">
        <f>IFERROR(FH93*[1]Figure!$F$10+GC93*[1]Figure!$F$11,0)</f>
        <v>0.20191372636916488</v>
      </c>
      <c r="GY93" s="12">
        <f>IFERROR(FI93*[1]Figure!$F$10+GD93*[1]Figure!$F$11,0)</f>
        <v>2.6518542913226715</v>
      </c>
      <c r="GZ93" s="12">
        <f>IFERROR(FJ93*[1]Figure!$F$10+GE93*[1]Figure!$F$11,0)</f>
        <v>4.4493450527707476E-4</v>
      </c>
      <c r="HA93" s="12">
        <f>IFERROR(FK93*[1]Figure!$F$10+GF93*[1]Figure!$F$11,0)</f>
        <v>4.9555646539471372E-2</v>
      </c>
      <c r="HB93" s="12">
        <f>IFERROR(FL93*[1]Figure!$F$10+GG93*[1]Figure!$F$11,0)</f>
        <v>1.6483090179983454E-2</v>
      </c>
      <c r="HC93" s="12">
        <f>IFERROR(FM93*[1]Figure!$F$10+GH93*[1]Figure!$F$11,0)</f>
        <v>1.8278894123018643E-4</v>
      </c>
      <c r="HD93" s="12">
        <f>IFERROR(FN93*[1]Figure!$F$10+GI93*[1]Figure!$F$11,0)</f>
        <v>0.20556188308831547</v>
      </c>
      <c r="HE93" s="12">
        <f>IFERROR(FO93*[1]Figure!$F$10+GJ93*[1]Figure!$F$11,0)</f>
        <v>3.8310501761802646E-2</v>
      </c>
      <c r="HF93" s="12">
        <f>IFERROR(FP93*[1]Figure!$F$10+GK93*[1]Figure!$F$11,0)</f>
        <v>0.52457315881520639</v>
      </c>
      <c r="HG93" s="12">
        <f>IFERROR(FQ93*[1]Figure!$F$10+GL93*[1]Figure!$F$11,0)</f>
        <v>7.2907803175996004E-3</v>
      </c>
      <c r="HH93" s="12">
        <f>IFERROR(FR93*[1]Figure!$F$10+GM93*[1]Figure!$F$11,0)</f>
        <v>1.335847016211277E-2</v>
      </c>
      <c r="HI93" s="12">
        <f>IFERROR(FS93*[1]Figure!$F$10+GN93*[1]Figure!$F$11,0)</f>
        <v>2.1675460079191789E-2</v>
      </c>
      <c r="HJ93" s="12">
        <f>IFERROR(FT93*[1]Figure!$F$10+GO93*[1]Figure!$F$11,0)</f>
        <v>1.5086266752034253E-4</v>
      </c>
      <c r="HK93" s="12">
        <f>IFERROR(FU93*[1]Figure!$F$10+GP93*[1]Figure!$F$11,0)</f>
        <v>0.13300923437637352</v>
      </c>
      <c r="HL93" s="12">
        <f>IFERROR(FV93*[1]Figure!$F$10+GQ93*[1]Figure!$F$11,0)</f>
        <v>7.7114575443364283E-4</v>
      </c>
      <c r="HM93" s="12">
        <f>IFERROR(FW93*[1]Figure!$F$10+GR93*[1]Figure!$F$11,0)</f>
        <v>7.8187869517738675E-4</v>
      </c>
      <c r="HN93" s="12">
        <f>IFERROR(FX93*[1]Figure!$F$10+GS93*[1]Figure!$F$11,0)</f>
        <v>6.8746797712046566E-8</v>
      </c>
      <c r="HO93" s="12">
        <f>IFERROR(FY93*[1]Figure!$F$10+GT93*[1]Figure!$F$11,0)</f>
        <v>1.235570597823212E-3</v>
      </c>
      <c r="HP93" s="12">
        <f>IFERROR(FZ93*[1]Figure!$F$10+GU93*[1]Figure!$F$11,0)</f>
        <v>1.4051412352536574</v>
      </c>
      <c r="HQ93" s="12">
        <f>IFERROR(GA93*[1]Figure!$F$10+GV93*[1]Figure!$F$11,0)</f>
        <v>3.9205557302966661E-3</v>
      </c>
    </row>
    <row r="94" spans="1:225" x14ac:dyDescent="0.2">
      <c r="A94" s="1"/>
      <c r="B94" s="4"/>
      <c r="C94" s="1" t="s">
        <v>124</v>
      </c>
      <c r="D94" s="1" t="s">
        <v>123</v>
      </c>
      <c r="E94" s="2">
        <v>0.1</v>
      </c>
      <c r="F94" s="7"/>
      <c r="G94" s="1">
        <f>'[1]LIB Maf LCI'!AQ$45*'[1]LIB Maf LCIA'!E$94*LCIA_TAU!$E94</f>
        <v>65.019455486962258</v>
      </c>
      <c r="H94" s="1" t="s">
        <v>77</v>
      </c>
      <c r="I94" s="1">
        <f>'[1]LIB Maf LCI'!AS$45*'[1]LIB Maf LCIA'!D$94*LCIA_TAU!$E94</f>
        <v>74.345059925592906</v>
      </c>
      <c r="J94" s="1">
        <f>'[1]LIB Maf LCI'!AT$45*'[1]LIB Maf LCIA'!D$94*LCIA_TAU!$E94</f>
        <v>85.2233439587215</v>
      </c>
      <c r="K94" s="1">
        <f>'[1]LIB Maf LCI'!AU$45*'[1]LIB Maf LCIA'!E$94*LCIA_TAU!$E94</f>
        <v>64.742360078753379</v>
      </c>
      <c r="L94" s="1" t="s">
        <v>77</v>
      </c>
      <c r="M94" s="1" t="s">
        <v>55</v>
      </c>
      <c r="N94" s="1" t="s">
        <v>127</v>
      </c>
      <c r="O94" s="1">
        <v>1</v>
      </c>
      <c r="P94" s="1" t="s">
        <v>56</v>
      </c>
      <c r="Q94" s="1">
        <f>'[1]Unit factor_selected'!J83</f>
        <v>1.7708591149287201</v>
      </c>
      <c r="R94" s="1">
        <f>'[1]Unit factor_selected'!K83</f>
        <v>26.486644750711601</v>
      </c>
      <c r="S94" s="1">
        <f>'[1]Unit factor_selected'!L83</f>
        <v>3.8308452322937101E-3</v>
      </c>
      <c r="T94" s="1">
        <f>'[1]Unit factor_selected'!M83</f>
        <v>0.48620261774682999</v>
      </c>
      <c r="U94" s="1">
        <f>'[1]Unit factor_selected'!N83</f>
        <v>0.166547987844407</v>
      </c>
      <c r="V94" s="1">
        <f>'[1]Unit factor_selected'!O83</f>
        <v>1.7631032458622401E-3</v>
      </c>
      <c r="W94" s="1">
        <f>'[1]Unit factor_selected'!P83</f>
        <v>1.7972353268488099</v>
      </c>
      <c r="X94" s="1">
        <f>'[1]Unit factor_selected'!Q83</f>
        <v>0.37919996257058403</v>
      </c>
      <c r="Y94" s="1">
        <f>'[1]Unit factor_selected'!R83</f>
        <v>5.1687344198196197</v>
      </c>
      <c r="Z94" s="1">
        <f>'[1]Unit factor_selected'!S83</f>
        <v>8.3924216588841902E-2</v>
      </c>
      <c r="AA94" s="1">
        <f>'[1]Unit factor_selected'!T83</f>
        <v>0.136953641949357</v>
      </c>
      <c r="AB94" s="1">
        <f>'[1]Unit factor_selected'!U83</f>
        <v>0.21854327426192899</v>
      </c>
      <c r="AC94" s="1">
        <f>'[1]Unit factor_selected'!V83</f>
        <v>1.5479688179654599E-3</v>
      </c>
      <c r="AD94" s="1">
        <f>'[1]Unit factor_selected'!W83</f>
        <v>1.37055793570609</v>
      </c>
      <c r="AE94" s="1">
        <f>'[1]Unit factor_selected'!X83</f>
        <v>6.67643540085974E-3</v>
      </c>
      <c r="AF94" s="1">
        <f>'[1]Unit factor_selected'!Y83</f>
        <v>6.7937681657059797E-3</v>
      </c>
      <c r="AG94" s="1">
        <f>'[1]Unit factor_selected'!Z83</f>
        <v>1.01536461841452E-6</v>
      </c>
      <c r="AH94" s="1">
        <f>'[1]Unit factor_selected'!AA83</f>
        <v>1.12206865959071E-2</v>
      </c>
      <c r="AI94" s="1">
        <f>'[1]Unit factor_selected'!AB83</f>
        <v>14.3889655080156</v>
      </c>
      <c r="AJ94" s="1">
        <f>'[1]Unit factor_selected'!AC83</f>
        <v>4.6340007895300302E-2</v>
      </c>
      <c r="AK94" s="1"/>
      <c r="AL94" s="1">
        <f>IFERROR($G94/1000*Q94,0)</f>
        <v>0.11514029539678929</v>
      </c>
      <c r="AM94" s="1">
        <f>IFERROR($G94/1000*R94,0)</f>
        <v>1.7221472193678753</v>
      </c>
      <c r="AN94" s="1">
        <f>IFERROR($G94/1000*S94,0)</f>
        <v>2.4907947105856247E-4</v>
      </c>
      <c r="AO94" s="1">
        <f>IFERROR($G94/1000*T94,0)</f>
        <v>3.1612629462234539E-2</v>
      </c>
      <c r="AP94" s="1">
        <f>IFERROR($G94/1000*U94,0)</f>
        <v>1.0828859482092551E-2</v>
      </c>
      <c r="AQ94" s="1">
        <f>IFERROR($G94/1000*V94,0)</f>
        <v>1.1463601301325858E-4</v>
      </c>
      <c r="AR94" s="1">
        <f>IFERROR($G94/1000*W94,0)</f>
        <v>0.11685526233364225</v>
      </c>
      <c r="AS94" s="1">
        <f>IFERROR($G94/1000*X94,0)</f>
        <v>2.4655375087015839E-2</v>
      </c>
      <c r="AT94" s="1">
        <f>IFERROR($G94/1000*Y94,0)</f>
        <v>0.3360682975333914</v>
      </c>
      <c r="AU94" s="1">
        <f>IFERROR($G94/1000*Z94,0)</f>
        <v>5.4567068647763855E-3</v>
      </c>
      <c r="AV94" s="1">
        <f>IFERROR($G94/1000*AA94,0)</f>
        <v>8.9046512265035828E-3</v>
      </c>
      <c r="AW94" s="1">
        <f>IFERROR($G94/1000*AB94,0)</f>
        <v>1.4209564692848476E-2</v>
      </c>
      <c r="AX94" s="1">
        <f>IFERROR($G94/1000*AC94,0)</f>
        <v>1.0064808965491079E-4</v>
      </c>
      <c r="AY94" s="1">
        <f>IFERROR($G94/1000*AD94,0)</f>
        <v>8.9112930692944986E-2</v>
      </c>
      <c r="AZ94" s="1">
        <f>IFERROR($G94/1000*AE94,0)</f>
        <v>4.3409819435777884E-4</v>
      </c>
      <c r="BA94" s="1">
        <f>IFERROR($G94/1000*AF94,0)</f>
        <v>4.4172710683886116E-4</v>
      </c>
      <c r="BB94" s="1">
        <f>IFERROR($G94/1000*AG94,0)</f>
        <v>6.6018454610039291E-8</v>
      </c>
      <c r="BC94" s="1">
        <f>IFERROR($G94/1000*AH94,0)</f>
        <v>7.2956293265573574E-4</v>
      </c>
      <c r="BD94" s="1">
        <f>IFERROR($G94/1000*AI94,0)</f>
        <v>0.93556270235185546</v>
      </c>
      <c r="BE94" s="1">
        <f>IFERROR($G94/1000*AJ94,0)</f>
        <v>3.0130020806139572E-3</v>
      </c>
      <c r="BF94" s="1"/>
      <c r="BG94" s="1">
        <f>IFERROR($H94/1000*Q94,0)</f>
        <v>0</v>
      </c>
      <c r="BH94" s="1">
        <f>IFERROR($H94/1000*R94,0)</f>
        <v>0</v>
      </c>
      <c r="BI94" s="1">
        <f>IFERROR($H94/1000*S94,0)</f>
        <v>0</v>
      </c>
      <c r="BJ94" s="1">
        <f>IFERROR($H94/1000*T94,0)</f>
        <v>0</v>
      </c>
      <c r="BK94" s="1">
        <f>IFERROR($H94/1000*U94,0)</f>
        <v>0</v>
      </c>
      <c r="BL94" s="1">
        <f>IFERROR($H94/1000*V94,0)</f>
        <v>0</v>
      </c>
      <c r="BM94" s="1">
        <f>IFERROR($H94/1000*W94,0)</f>
        <v>0</v>
      </c>
      <c r="BN94" s="1">
        <f>IFERROR($H94/1000*X94,0)</f>
        <v>0</v>
      </c>
      <c r="BO94" s="1">
        <f>IFERROR($H94/1000*Y94,0)</f>
        <v>0</v>
      </c>
      <c r="BP94" s="1">
        <f>IFERROR($H94/1000*Z94,0)</f>
        <v>0</v>
      </c>
      <c r="BQ94" s="1">
        <f>IFERROR($H94/1000*AA94,0)</f>
        <v>0</v>
      </c>
      <c r="BR94" s="1">
        <f>IFERROR($H94/1000*AB94,0)</f>
        <v>0</v>
      </c>
      <c r="BS94" s="1">
        <f>IFERROR($H94/1000*AC94,0)</f>
        <v>0</v>
      </c>
      <c r="BT94" s="1">
        <f>IFERROR($H94/1000*AD94,0)</f>
        <v>0</v>
      </c>
      <c r="BU94" s="1">
        <f>IFERROR($H94/1000*AE94,0)</f>
        <v>0</v>
      </c>
      <c r="BV94" s="1">
        <f>IFERROR($H94/1000*AF94,0)</f>
        <v>0</v>
      </c>
      <c r="BW94" s="1">
        <f>IFERROR($H94/1000*AG94,0)</f>
        <v>0</v>
      </c>
      <c r="BX94" s="1">
        <f>IFERROR($H94/1000*AH94,0)</f>
        <v>0</v>
      </c>
      <c r="BY94" s="1">
        <f>IFERROR($H94/1000*AI94,0)</f>
        <v>0</v>
      </c>
      <c r="BZ94" s="1">
        <f>IFERROR($H94/1000*AJ94,0)</f>
        <v>0</v>
      </c>
      <c r="CA94" s="1"/>
      <c r="CB94" s="1">
        <f>IFERROR($I94/1000*Q94,0)</f>
        <v>0.13165462701915812</v>
      </c>
      <c r="CC94" s="1">
        <f>IFERROR($I94/1000*R94,0)</f>
        <v>1.969151191219545</v>
      </c>
      <c r="CD94" s="1">
        <f>IFERROR($I94/1000*S94,0)</f>
        <v>2.848044183605478E-4</v>
      </c>
      <c r="CE94" s="1">
        <f>IFERROR($I94/1000*T94,0)</f>
        <v>3.6146762752368222E-2</v>
      </c>
      <c r="CF94" s="1">
        <f>IFERROR($I94/1000*U94,0)</f>
        <v>1.2382020136779357E-2</v>
      </c>
      <c r="CG94" s="1">
        <f>IFERROR($I94/1000*V94,0)</f>
        <v>1.3107801646863561E-4</v>
      </c>
      <c r="CH94" s="1">
        <f>IFERROR($I94/1000*W94,0)</f>
        <v>0.13361556807496733</v>
      </c>
      <c r="CI94" s="1">
        <f>IFERROR($I94/1000*X94,0)</f>
        <v>2.8191643941092658E-2</v>
      </c>
      <c r="CJ94" s="1">
        <f>IFERROR($I94/1000*Y94,0)</f>
        <v>0.38426987018096437</v>
      </c>
      <c r="CK94" s="1">
        <f>IFERROR($I94/1000*Z94,0)</f>
        <v>6.2393509115058901E-3</v>
      </c>
      <c r="CL94" s="1">
        <f>IFERROR($I94/1000*AA94,0)</f>
        <v>1.0181826717753141E-2</v>
      </c>
      <c r="CM94" s="1">
        <f>IFERROR($I94/1000*AB94,0)</f>
        <v>1.6247612821338398E-2</v>
      </c>
      <c r="CN94" s="1">
        <f>IFERROR($I94/1000*AC94,0)</f>
        <v>1.1508383453459134E-4</v>
      </c>
      <c r="CO94" s="1">
        <f>IFERROR($I94/1000*AD94,0)</f>
        <v>0.10189421186156618</v>
      </c>
      <c r="CP94" s="1">
        <f>IFERROR($I94/1000*AE94,0)</f>
        <v>4.9635998996626731E-4</v>
      </c>
      <c r="CQ94" s="1">
        <f>IFERROR($I94/1000*AF94,0)</f>
        <v>5.050831013999965E-4</v>
      </c>
      <c r="CR94" s="1">
        <f>IFERROR($I94/1000*AG94,0)</f>
        <v>7.5487343402354262E-8</v>
      </c>
      <c r="CS94" s="1">
        <f>IFERROR($I94/1000*AH94,0)</f>
        <v>8.3420261737901047E-4</v>
      </c>
      <c r="CT94" s="1">
        <f>IFERROR($I94/1000*AI94,0)</f>
        <v>1.0697485029607092</v>
      </c>
      <c r="CU94" s="1">
        <f>IFERROR($I94/1000*AJ94,0)</f>
        <v>3.4451506639285498E-3</v>
      </c>
      <c r="CW94" s="12">
        <f>IFERROR($J94/1000*Q94,0)</f>
        <v>0.15091853545400744</v>
      </c>
      <c r="CX94" s="12">
        <f>IFERROR($J94/1000*R94,0)</f>
        <v>2.2572804359023602</v>
      </c>
      <c r="CY94" s="12">
        <f>IFERROR($J94/1000*S94,0)</f>
        <v>3.2647744088439522E-4</v>
      </c>
      <c r="CZ94" s="12">
        <f>IFERROR($J94/1000*T94,0)</f>
        <v>4.1435812925868884E-2</v>
      </c>
      <c r="DA94" s="12">
        <f>IFERROR($J94/1000*U94,0)</f>
        <v>1.4193776453696865E-2</v>
      </c>
      <c r="DB94" s="12">
        <f>IFERROR($J94/1000*V94,0)</f>
        <v>1.5025755435685601E-4</v>
      </c>
      <c r="DC94" s="12">
        <f>IFERROR($J94/1000*W94,0)</f>
        <v>0.1531664044348014</v>
      </c>
      <c r="DD94" s="12">
        <f>IFERROR($J94/1000*X94,0)</f>
        <v>3.2316688839287198E-2</v>
      </c>
      <c r="DE94" s="12">
        <f>IFERROR($J94/1000*Y94,0)</f>
        <v>0.44049683129157025</v>
      </c>
      <c r="DF94" s="12">
        <f>IFERROR($J94/1000*Z94,0)</f>
        <v>7.1523023768171141E-3</v>
      </c>
      <c r="DG94" s="12">
        <f>IFERROR($J94/1000*AA94,0)</f>
        <v>1.167164733424964E-2</v>
      </c>
      <c r="DH94" s="12">
        <f>IFERROR($J94/1000*AB94,0)</f>
        <v>1.862498863228958E-2</v>
      </c>
      <c r="DI94" s="12">
        <f>IFERROR($J94/1000*AC94,0)</f>
        <v>1.3192307901084595E-4</v>
      </c>
      <c r="DJ94" s="12">
        <f>IFERROR($J94/1000*AD94,0)</f>
        <v>0.11680353037003541</v>
      </c>
      <c r="DK94" s="12">
        <f>IFERROR($J94/1000*AE94,0)</f>
        <v>5.6898815058565428E-4</v>
      </c>
      <c r="DL94" s="12">
        <f>IFERROR($J94/1000*AF94,0)</f>
        <v>5.7898764116177319E-4</v>
      </c>
      <c r="DM94" s="12">
        <f>IFERROR($J94/1000*AG94,0)</f>
        <v>8.653276811865664E-8</v>
      </c>
      <c r="DN94" s="12">
        <f>IFERROR($J94/1000*AH94,0)</f>
        <v>9.5626443321600665E-4</v>
      </c>
      <c r="DO94" s="12">
        <f>IFERROR($J94/1000*AI94,0)</f>
        <v>1.2262757566997933</v>
      </c>
      <c r="DP94" s="12">
        <f>IFERROR($J94/1000*AJ94,0)</f>
        <v>3.9492504319110474E-3</v>
      </c>
      <c r="DR94" s="12">
        <f>IFERROR($K94/1000*Q94,0)</f>
        <v>0.1146495984674577</v>
      </c>
      <c r="DS94" s="12">
        <f>IFERROR($K94/1000*R94,0)</f>
        <v>1.7148078917285934</v>
      </c>
      <c r="DT94" s="12">
        <f>IFERROR($K94/1000*S94,0)</f>
        <v>2.4801796143513502E-4</v>
      </c>
      <c r="DU94" s="12">
        <f>IFERROR($K94/1000*T94,0)</f>
        <v>3.1477904949397756E-2</v>
      </c>
      <c r="DV94" s="12">
        <f>IFERROR($K94/1000*U94,0)</f>
        <v>1.0782709799414439E-2</v>
      </c>
      <c r="DW94" s="12">
        <f>IFERROR($K94/1000*V94,0)</f>
        <v>1.1414746519963199E-4</v>
      </c>
      <c r="DX94" s="12">
        <f>IFERROR($K94/1000*W94,0)</f>
        <v>0.11635725667710167</v>
      </c>
      <c r="DY94" s="12">
        <f>IFERROR($K94/1000*X94,0)</f>
        <v>2.4550300518594553E-2</v>
      </c>
      <c r="DZ94" s="12">
        <f>IFERROR($K94/1000*Y94,0)</f>
        <v>0.33463606495940823</v>
      </c>
      <c r="EA94" s="12">
        <f>IFERROR($K94/1000*Z94,0)</f>
        <v>5.4334518497220902E-3</v>
      </c>
      <c r="EB94" s="12">
        <f>IFERROR($K94/1000*AA94,0)</f>
        <v>8.8667020011819336E-3</v>
      </c>
      <c r="EC94" s="12">
        <f>IFERROR($K94/1000*AB94,0)</f>
        <v>1.4149007355055561E-2</v>
      </c>
      <c r="ED94" s="12">
        <f>IFERROR($K94/1000*AC94,0)</f>
        <v>1.0021915460340204E-4</v>
      </c>
      <c r="EE94" s="12">
        <f>IFERROR($K94/1000*AD94,0)</f>
        <v>8.8733155382276593E-2</v>
      </c>
      <c r="EF94" s="12">
        <f>IFERROR($K94/1000*AE94,0)</f>
        <v>4.3224818476499745E-4</v>
      </c>
      <c r="EG94" s="12">
        <f>IFERROR($K94/1000*AF94,0)</f>
        <v>4.3984458487570836E-4</v>
      </c>
      <c r="EH94" s="12">
        <f>IFERROR($K94/1000*AG94,0)</f>
        <v>6.5737101736618878E-8</v>
      </c>
      <c r="EI94" s="12">
        <f>IFERROR($K94/1000*AH94,0)</f>
        <v>7.26453731923059E-4</v>
      </c>
      <c r="EJ94" s="12">
        <f>IFERROR($K94/1000*AI94,0)</f>
        <v>0.93157558608070845</v>
      </c>
      <c r="EK94" s="12">
        <f>IFERROR($K94/1000*AJ94,0)</f>
        <v>3.0001614772098067E-3</v>
      </c>
      <c r="EM94" s="12">
        <f>IFERROR($L94/1000*Q94,0)</f>
        <v>0</v>
      </c>
      <c r="EN94" s="12">
        <f>IFERROR($L94/1000*R94,0)</f>
        <v>0</v>
      </c>
      <c r="EO94" s="12">
        <f>IFERROR($L94/1000*S94,0)</f>
        <v>0</v>
      </c>
      <c r="EP94" s="12">
        <f>IFERROR($L94/1000*T94,0)</f>
        <v>0</v>
      </c>
      <c r="EQ94" s="12">
        <f>IFERROR($L94/1000*U94,0)</f>
        <v>0</v>
      </c>
      <c r="ER94" s="12">
        <f>IFERROR($L94/1000*V94,0)</f>
        <v>0</v>
      </c>
      <c r="ES94" s="12">
        <f>IFERROR($L94/1000*W94,0)</f>
        <v>0</v>
      </c>
      <c r="ET94" s="12">
        <f>IFERROR($L94/1000*X94,0)</f>
        <v>0</v>
      </c>
      <c r="EU94" s="12">
        <f>IFERROR($L94/1000*Y94,0)</f>
        <v>0</v>
      </c>
      <c r="EV94" s="12">
        <f>IFERROR($L94/1000*Z94,0)</f>
        <v>0</v>
      </c>
      <c r="EW94" s="12">
        <f>IFERROR($L94/1000*AA94,0)</f>
        <v>0</v>
      </c>
      <c r="EX94" s="12">
        <f>IFERROR($L94/1000*AB94,0)</f>
        <v>0</v>
      </c>
      <c r="EY94" s="12">
        <f>IFERROR($L94/1000*AC94,0)</f>
        <v>0</v>
      </c>
      <c r="EZ94" s="12">
        <f>IFERROR($L94/1000*AD94,0)</f>
        <v>0</v>
      </c>
      <c r="FA94" s="12">
        <f>IFERROR($L94/1000*AE94,0)</f>
        <v>0</v>
      </c>
      <c r="FB94" s="12">
        <f>IFERROR($L94/1000*AF94,0)</f>
        <v>0</v>
      </c>
      <c r="FC94" s="12">
        <f>IFERROR($L94/1000*AG94,0)</f>
        <v>0</v>
      </c>
      <c r="FD94" s="12">
        <f>IFERROR($L94/1000*AH94,0)</f>
        <v>0</v>
      </c>
      <c r="FE94" s="12">
        <f>IFERROR($L94/1000*AI94,0)</f>
        <v>0</v>
      </c>
      <c r="FF94" s="12">
        <f>IFERROR($L94/1000*AJ94,0)</f>
        <v>0</v>
      </c>
      <c r="FH94" s="12">
        <f>IFERROR(AL94*[1]Figure!$C$8+BG94*[1]Figure!$D$8+CB94*[1]Figure!$E$8,0)</f>
        <v>2.2887392196683627E-2</v>
      </c>
      <c r="FI94" s="12">
        <f>IFERROR(AM94*[1]Figure!$C$8+BH94*[1]Figure!$D$8+CC94*[1]Figure!$E$8,0)</f>
        <v>0.34232549685815572</v>
      </c>
      <c r="FJ94" s="12">
        <f>IFERROR(AN94*[1]Figure!$C$8+BI94*[1]Figure!$D$8+CD94*[1]Figure!$E$8,0)</f>
        <v>4.9511593856991232E-5</v>
      </c>
      <c r="FK94" s="12">
        <f>IFERROR(AO94*[1]Figure!$C$8+BJ94*[1]Figure!$D$8+CE94*[1]Figure!$E$8,0)</f>
        <v>6.2839047474840294E-3</v>
      </c>
      <c r="FL94" s="12">
        <f>IFERROR(AP94*[1]Figure!$C$8+BK94*[1]Figure!$D$8+CF94*[1]Figure!$E$8,0)</f>
        <v>2.1525422803139668E-3</v>
      </c>
      <c r="FM94" s="12">
        <f>IFERROR(AQ94*[1]Figure!$C$8+BL94*[1]Figure!$D$8+CG94*[1]Figure!$E$8,0)</f>
        <v>2.2787151801694442E-5</v>
      </c>
      <c r="FN94" s="12">
        <f>IFERROR(AR94*[1]Figure!$C$8+BM94*[1]Figure!$D$8+CH94*[1]Figure!$E$8,0)</f>
        <v>2.3228290409188938E-2</v>
      </c>
      <c r="FO94" s="12">
        <f>IFERROR(AS94*[1]Figure!$C$8+BN94*[1]Figure!$D$8+CI94*[1]Figure!$E$8,0)</f>
        <v>4.9009535491308966E-3</v>
      </c>
      <c r="FP94" s="12">
        <f>IFERROR(AT94*[1]Figure!$C$8+BO94*[1]Figure!$D$8+CJ94*[1]Figure!$E$8,0)</f>
        <v>6.6803084914900945E-2</v>
      </c>
      <c r="FQ94" s="12">
        <f>IFERROR(AU94*[1]Figure!$C$8+BP94*[1]Figure!$D$8+CK94*[1]Figure!$E$8,0)</f>
        <v>1.084674914946897E-3</v>
      </c>
      <c r="FR94" s="12">
        <f>IFERROR(AV94*[1]Figure!$C$8+BQ94*[1]Figure!$D$8+CL94*[1]Figure!$E$8,0)</f>
        <v>1.7700514341510932E-3</v>
      </c>
      <c r="FS94" s="12">
        <f>IFERROR(AW94*[1]Figure!$C$8+BR94*[1]Figure!$D$8+CM94*[1]Figure!$E$8,0)</f>
        <v>2.8245531153851828E-3</v>
      </c>
      <c r="FT94" s="12">
        <f>IFERROR(AX94*[1]Figure!$C$8+BS94*[1]Figure!$D$8+CN94*[1]Figure!$E$8,0)</f>
        <v>2.0006656174022244E-5</v>
      </c>
      <c r="FU94" s="12">
        <f>IFERROR(AY94*[1]Figure!$C$8+BT94*[1]Figure!$D$8+CO94*[1]Figure!$E$8,0)</f>
        <v>1.7713716883708736E-2</v>
      </c>
      <c r="FV94" s="12">
        <f>IFERROR(AZ94*[1]Figure!$C$8+BU94*[1]Figure!$D$8+CP94*[1]Figure!$E$8,0)</f>
        <v>8.6289301168630914E-5</v>
      </c>
      <c r="FW94" s="12">
        <f>IFERROR(BA94*[1]Figure!$C$8+BV94*[1]Figure!$D$8+CQ94*[1]Figure!$E$8,0)</f>
        <v>8.7805763423543407E-5</v>
      </c>
      <c r="FX94" s="12">
        <f>IFERROR(BB94*[1]Figure!$C$8+BW94*[1]Figure!$D$8+CR94*[1]Figure!$E$8,0)</f>
        <v>1.3123036185306329E-8</v>
      </c>
      <c r="FY94" s="12">
        <f>IFERROR(BC94*[1]Figure!$C$8+BX94*[1]Figure!$D$8+CS94*[1]Figure!$E$8,0)</f>
        <v>1.4502127959904583E-4</v>
      </c>
      <c r="FZ94" s="12">
        <f>IFERROR(BD94*[1]Figure!$C$8+BY94*[1]Figure!$D$8+CT94*[1]Figure!$E$8,0)</f>
        <v>0.18596956364863726</v>
      </c>
      <c r="GA94" s="12">
        <f>IFERROR(BE94*[1]Figure!$C$8+BZ94*[1]Figure!$D$8+CU94*[1]Figure!$E$8,0)</f>
        <v>5.9891943190514322E-4</v>
      </c>
      <c r="GC94" s="12">
        <f>IFERROR(CW94*[1]Figure!$F$8+DR94*[1]Figure!$G$8+EM94*[1]Figure!$H$8,0)</f>
        <v>0.12097266419537278</v>
      </c>
      <c r="GD94" s="12">
        <f>IFERROR(CX94*[1]Figure!$F$8+DS94*[1]Figure!$G$8+EN94*[1]Figure!$H$8,0)</f>
        <v>1.8093816465003996</v>
      </c>
      <c r="GE94" s="12">
        <f>IFERROR(CY94*[1]Figure!$F$8+DT94*[1]Figure!$G$8+EO94*[1]Figure!$H$8,0)</f>
        <v>2.6169645567166735E-4</v>
      </c>
      <c r="GF94" s="12">
        <f>IFERROR(CZ94*[1]Figure!$F$8+DU94*[1]Figure!$G$8+EP94*[1]Figure!$H$8,0)</f>
        <v>3.3213949947659131E-2</v>
      </c>
      <c r="GG94" s="12">
        <f>IFERROR(DA94*[1]Figure!$F$8+DV94*[1]Figure!$G$8+EQ94*[1]Figure!$H$8,0)</f>
        <v>1.1377389446775642E-2</v>
      </c>
      <c r="GH94" s="12">
        <f>IFERROR(DB94*[1]Figure!$F$8+DW94*[1]Figure!$G$8+ER94*[1]Figure!$H$8,0)</f>
        <v>1.2044283766303436E-4</v>
      </c>
      <c r="GI94" s="12">
        <f>IFERROR(DC94*[1]Figure!$F$8+DX94*[1]Figure!$G$8+ES94*[1]Figure!$H$8,0)</f>
        <v>0.12277450184606781</v>
      </c>
      <c r="GJ94" s="12">
        <f>IFERROR(DD94*[1]Figure!$F$8+DY94*[1]Figure!$G$8+ET94*[1]Figure!$H$8,0)</f>
        <v>2.5904279650612205E-2</v>
      </c>
      <c r="GK94" s="12">
        <f>IFERROR(DE94*[1]Figure!$F$8+DZ94*[1]Figure!$G$8+EU94*[1]Figure!$H$8,0)</f>
        <v>0.35309165365708506</v>
      </c>
      <c r="GL94" s="12">
        <f>IFERROR(DF94*[1]Figure!$F$8+EA94*[1]Figure!$G$8+EV94*[1]Figure!$H$8,0)</f>
        <v>5.7331133717378529E-3</v>
      </c>
      <c r="GM94" s="12">
        <f>IFERROR(DG94*[1]Figure!$F$8+EB94*[1]Figure!$G$8+EW94*[1]Figure!$H$8,0)</f>
        <v>9.3557114725864327E-3</v>
      </c>
      <c r="GN94" s="12">
        <f>IFERROR(DH94*[1]Figure!$F$8+EC94*[1]Figure!$G$8+EX94*[1]Figure!$H$8,0)</f>
        <v>1.4929342434171988E-2</v>
      </c>
      <c r="GO94" s="12">
        <f>IFERROR(DI94*[1]Figure!$F$8+ED94*[1]Figure!$G$8+EY94*[1]Figure!$H$8,0)</f>
        <v>1.057463636841496E-4</v>
      </c>
      <c r="GP94" s="12">
        <f>IFERROR(DJ94*[1]Figure!$F$8+EE94*[1]Figure!$G$8+EZ94*[1]Figure!$H$8,0)</f>
        <v>9.3626897542975818E-2</v>
      </c>
      <c r="GQ94" s="12">
        <f>IFERROR(DK94*[1]Figure!$F$8+EF94*[1]Figure!$G$8+FA94*[1]Figure!$H$8,0)</f>
        <v>4.5608720138237214E-4</v>
      </c>
      <c r="GR94" s="12">
        <f>IFERROR(DL94*[1]Figure!$F$8+EG94*[1]Figure!$G$8+FB94*[1]Figure!$H$8,0)</f>
        <v>4.6410255225992061E-4</v>
      </c>
      <c r="GS94" s="12">
        <f>IFERROR(DM94*[1]Figure!$F$8+EH94*[1]Figure!$G$8+FC94*[1]Figure!$H$8,0)</f>
        <v>6.9362583383301341E-8</v>
      </c>
      <c r="GT94" s="12">
        <f>IFERROR(DN94*[1]Figure!$F$8+EI94*[1]Figure!$G$8+FD94*[1]Figure!$H$8,0)</f>
        <v>7.6651854467983888E-4</v>
      </c>
      <c r="GU94" s="12">
        <f>IFERROR(DO94*[1]Figure!$F$8+EJ94*[1]Figure!$G$8+FE94*[1]Figure!$H$8,0)</f>
        <v>0.98295312023736992</v>
      </c>
      <c r="GV94" s="12">
        <f>IFERROR(DP94*[1]Figure!$F$8+EK94*[1]Figure!$G$8+FF94*[1]Figure!$H$8,0)</f>
        <v>3.1656240559570052E-3</v>
      </c>
      <c r="GX94" s="12">
        <f>IFERROR(FH94*[1]Figure!$F$10+GC94*[1]Figure!$F$11,0)</f>
        <v>2.8642183248681563E-2</v>
      </c>
      <c r="GY94" s="12">
        <f>IFERROR(FI94*[1]Figure!$F$10+GD94*[1]Figure!$F$11,0)</f>
        <v>0.4283995977981272</v>
      </c>
      <c r="GZ94" s="12">
        <f>IFERROR(FJ94*[1]Figure!$F$10+GE94*[1]Figure!$F$11,0)</f>
        <v>6.1960756909287563E-5</v>
      </c>
      <c r="HA94" s="12">
        <f>IFERROR(FK94*[1]Figure!$F$10+GF94*[1]Figure!$F$11,0)</f>
        <v>7.8639256822268001E-3</v>
      </c>
      <c r="HB94" s="12">
        <f>IFERROR(FL94*[1]Figure!$F$10+GG94*[1]Figure!$F$11,0)</f>
        <v>2.6937761154030072E-3</v>
      </c>
      <c r="HC94" s="12">
        <f>IFERROR(FM94*[1]Figure!$F$10+GH94*[1]Figure!$F$11,0)</f>
        <v>2.8516738473779837E-5</v>
      </c>
      <c r="HD94" s="12">
        <f>IFERROR(FN94*[1]Figure!$F$10+GI94*[1]Figure!$F$11,0)</f>
        <v>2.9068796686674728E-2</v>
      </c>
      <c r="HE94" s="12">
        <f>IFERROR(FO94*[1]Figure!$F$10+GJ94*[1]Figure!$F$11,0)</f>
        <v>6.1332461313711199E-3</v>
      </c>
      <c r="HF94" s="12">
        <f>IFERROR(FP94*[1]Figure!$F$10+GK94*[1]Figure!$F$11,0)</f>
        <v>8.3600009265672348E-2</v>
      </c>
      <c r="HG94" s="12">
        <f>IFERROR(FQ94*[1]Figure!$F$10+GL94*[1]Figure!$F$11,0)</f>
        <v>1.3574048721749425E-3</v>
      </c>
      <c r="HH94" s="12">
        <f>IFERROR(FR94*[1]Figure!$F$10+GM94*[1]Figure!$F$11,0)</f>
        <v>2.2151120189172692E-3</v>
      </c>
      <c r="HI94" s="12">
        <f>IFERROR(FS94*[1]Figure!$F$10+GN94*[1]Figure!$F$11,0)</f>
        <v>3.5347569190612889E-3</v>
      </c>
      <c r="HJ94" s="12">
        <f>IFERROR(FT94*[1]Figure!$F$10+GO94*[1]Figure!$F$11,0)</f>
        <v>2.5037116828571842E-5</v>
      </c>
      <c r="HK94" s="12">
        <f>IFERROR(FU94*[1]Figure!$F$10+GP94*[1]Figure!$F$11,0)</f>
        <v>2.2167642370019169E-2</v>
      </c>
      <c r="HL94" s="12">
        <f>IFERROR(FV94*[1]Figure!$F$10+GQ94*[1]Figure!$F$11,0)</f>
        <v>1.0798582709788668E-4</v>
      </c>
      <c r="HM94" s="12">
        <f>IFERROR(FW94*[1]Figure!$F$10+GR94*[1]Figure!$F$11,0)</f>
        <v>1.0988358763878422E-4</v>
      </c>
      <c r="HN94" s="12">
        <f>IFERROR(FX94*[1]Figure!$F$10+GS94*[1]Figure!$F$11,0)</f>
        <v>1.6422683893759059E-8</v>
      </c>
      <c r="HO94" s="12">
        <f>IFERROR(FY94*[1]Figure!$F$10+GT94*[1]Figure!$F$11,0)</f>
        <v>1.8148533609853675E-4</v>
      </c>
      <c r="HP94" s="12">
        <f>IFERROR(FZ94*[1]Figure!$F$10+GU94*[1]Figure!$F$11,0)</f>
        <v>0.23272963013555717</v>
      </c>
      <c r="HQ94" s="12">
        <f>IFERROR(GA94*[1]Figure!$F$10+GV94*[1]Figure!$F$11,0)</f>
        <v>7.4951134547819002E-4</v>
      </c>
    </row>
    <row r="95" spans="1:225" x14ac:dyDescent="0.2">
      <c r="A95" s="1"/>
      <c r="B95" s="4"/>
      <c r="C95" s="1" t="s">
        <v>128</v>
      </c>
      <c r="D95" s="1" t="s">
        <v>122</v>
      </c>
      <c r="E95" s="2">
        <v>0.3</v>
      </c>
      <c r="F95" s="7">
        <f>SUM(E95:E97)</f>
        <v>0.99999999999999989</v>
      </c>
      <c r="G95" s="1" t="s">
        <v>77</v>
      </c>
      <c r="H95" s="1">
        <f>'[1]LIB Maf LCI'!AR$45*'[1]LIB Maf LCIA'!F$95*LCIA_TAU!$E95</f>
        <v>117.89977620794581</v>
      </c>
      <c r="I95" s="1" t="s">
        <v>77</v>
      </c>
      <c r="J95" s="1" t="s">
        <v>77</v>
      </c>
      <c r="K95" s="1" t="s">
        <v>77</v>
      </c>
      <c r="L95" s="1">
        <f>'[1]LIB Maf LCI'!AV$45*'[1]LIB Maf LCIA'!F$95*LCIA_TAU!$E95</f>
        <v>116.772057496621</v>
      </c>
      <c r="M95" s="1" t="s">
        <v>55</v>
      </c>
      <c r="N95" s="1" t="s">
        <v>129</v>
      </c>
      <c r="O95" s="1">
        <v>1</v>
      </c>
      <c r="P95" s="1" t="s">
        <v>56</v>
      </c>
      <c r="Q95" s="1">
        <f>'[1]Unit factor_selected'!J85</f>
        <v>5.20563451182724</v>
      </c>
      <c r="R95" s="1">
        <f>'[1]Unit factor_selected'!K85</f>
        <v>60.871756552494297</v>
      </c>
      <c r="S95" s="1">
        <f>'[1]Unit factor_selected'!L85</f>
        <v>2.0076703724375401E-2</v>
      </c>
      <c r="T95" s="1">
        <f>'[1]Unit factor_selected'!M85</f>
        <v>1.14747040872872</v>
      </c>
      <c r="U95" s="1">
        <f>'[1]Unit factor_selected'!N85</f>
        <v>0.35865975249357401</v>
      </c>
      <c r="V95" s="1">
        <f>'[1]Unit factor_selected'!O85</f>
        <v>3.6996959442884099E-3</v>
      </c>
      <c r="W95" s="1">
        <f>'[1]Unit factor_selected'!P85</f>
        <v>5.2541602957296396</v>
      </c>
      <c r="X95" s="1">
        <f>'[1]Unit factor_selected'!Q85</f>
        <v>0.72085285014290101</v>
      </c>
      <c r="Y95" s="1">
        <f>'[1]Unit factor_selected'!R85</f>
        <v>10.870443731853999</v>
      </c>
      <c r="Z95" s="1">
        <f>'[1]Unit factor_selected'!S85</f>
        <v>0.11064689993118999</v>
      </c>
      <c r="AA95" s="1">
        <f>'[1]Unit factor_selected'!T85</f>
        <v>0.23778573838693801</v>
      </c>
      <c r="AB95" s="1">
        <f>'[1]Unit factor_selected'!U85</f>
        <v>0.47448610929819302</v>
      </c>
      <c r="AC95" s="1">
        <f>'[1]Unit factor_selected'!V85</f>
        <v>2.5618753004043402E-3</v>
      </c>
      <c r="AD95" s="1">
        <f>'[1]Unit factor_selected'!W85</f>
        <v>2.22883816151238</v>
      </c>
      <c r="AE95" s="1">
        <f>'[1]Unit factor_selected'!X85</f>
        <v>1.64818241006192E-2</v>
      </c>
      <c r="AF95" s="1">
        <f>'[1]Unit factor_selected'!Y85</f>
        <v>1.6720780720562298E-2</v>
      </c>
      <c r="AG95" s="1">
        <f>'[1]Unit factor_selected'!Z85</f>
        <v>1.5305627397094399E-6</v>
      </c>
      <c r="AH95" s="1">
        <f>'[1]Unit factor_selected'!AA85</f>
        <v>2.4996746601699499E-2</v>
      </c>
      <c r="AI95" s="1">
        <f>'[1]Unit factor_selected'!AB85</f>
        <v>31.264816590136402</v>
      </c>
      <c r="AJ95" s="1">
        <f>'[1]Unit factor_selected'!AC85</f>
        <v>7.0094987614558901E-2</v>
      </c>
      <c r="AK95" s="1"/>
      <c r="AL95" s="1">
        <f>IFERROR($G95/1000*Q95,0)</f>
        <v>0</v>
      </c>
      <c r="AM95" s="1">
        <f>IFERROR($G95/1000*R95,0)</f>
        <v>0</v>
      </c>
      <c r="AN95" s="1">
        <f>IFERROR($G95/1000*S95,0)</f>
        <v>0</v>
      </c>
      <c r="AO95" s="1">
        <f>IFERROR($G95/1000*T95,0)</f>
        <v>0</v>
      </c>
      <c r="AP95" s="1">
        <f>IFERROR($G95/1000*U95,0)</f>
        <v>0</v>
      </c>
      <c r="AQ95" s="1">
        <f>IFERROR($G95/1000*V95,0)</f>
        <v>0</v>
      </c>
      <c r="AR95" s="1">
        <f>IFERROR($G95/1000*W95,0)</f>
        <v>0</v>
      </c>
      <c r="AS95" s="1">
        <f>IFERROR($G95/1000*X95,0)</f>
        <v>0</v>
      </c>
      <c r="AT95" s="1">
        <f>IFERROR($G95/1000*Y95,0)</f>
        <v>0</v>
      </c>
      <c r="AU95" s="1">
        <f>IFERROR($G95/1000*Z95,0)</f>
        <v>0</v>
      </c>
      <c r="AV95" s="1">
        <f>IFERROR($G95/1000*AA95,0)</f>
        <v>0</v>
      </c>
      <c r="AW95" s="1">
        <f>IFERROR($G95/1000*AB95,0)</f>
        <v>0</v>
      </c>
      <c r="AX95" s="1">
        <f>IFERROR($G95/1000*AC95,0)</f>
        <v>0</v>
      </c>
      <c r="AY95" s="1">
        <f>IFERROR($G95/1000*AD95,0)</f>
        <v>0</v>
      </c>
      <c r="AZ95" s="1">
        <f>IFERROR($G95/1000*AE95,0)</f>
        <v>0</v>
      </c>
      <c r="BA95" s="1">
        <f>IFERROR($G95/1000*AF95,0)</f>
        <v>0</v>
      </c>
      <c r="BB95" s="1">
        <f>IFERROR($G95/1000*AG95,0)</f>
        <v>0</v>
      </c>
      <c r="BC95" s="1">
        <f>IFERROR($G95/1000*AH95,0)</f>
        <v>0</v>
      </c>
      <c r="BD95" s="1">
        <f>IFERROR($G95/1000*AI95,0)</f>
        <v>0</v>
      </c>
      <c r="BE95" s="1">
        <f>IFERROR($G95/1000*AJ95,0)</f>
        <v>0</v>
      </c>
      <c r="BF95" s="1"/>
      <c r="BG95" s="1">
        <f>IFERROR($H95/1000*Q95,0)</f>
        <v>0.61374314396479079</v>
      </c>
      <c r="BH95" s="1">
        <f>IFERROR($H95/1000*R95,0)</f>
        <v>7.1767664749236371</v>
      </c>
      <c r="BI95" s="1">
        <f>IFERROR($H95/1000*S95,0)</f>
        <v>2.3670388760970921E-3</v>
      </c>
      <c r="BJ95" s="1">
        <f>IFERROR($H95/1000*T95,0)</f>
        <v>0.13528650439435619</v>
      </c>
      <c r="BK95" s="1">
        <f>IFERROR($H95/1000*U95,0)</f>
        <v>4.2285904553789611E-2</v>
      </c>
      <c r="BL95" s="1">
        <f>IFERROR($H95/1000*V95,0)</f>
        <v>4.3619332386904825E-4</v>
      </c>
      <c r="BM95" s="1">
        <f>IFERROR($H95/1000*W95,0)</f>
        <v>0.61946432302719889</v>
      </c>
      <c r="BN95" s="1">
        <f>IFERROR($H95/1000*X95,0)</f>
        <v>8.4988389710707934E-2</v>
      </c>
      <c r="BO95" s="1">
        <f>IFERROR($H95/1000*Y95,0)</f>
        <v>1.2816228832666539</v>
      </c>
      <c r="BP95" s="1">
        <f>IFERROR($H95/1000*Z95,0)</f>
        <v>1.3045244739990275E-2</v>
      </c>
      <c r="BQ95" s="1">
        <f>IFERROR($H95/1000*AA95,0)</f>
        <v>2.803488534126114E-2</v>
      </c>
      <c r="BR95" s="1">
        <f>IFERROR($H95/1000*AB95,0)</f>
        <v>5.5941806100035872E-2</v>
      </c>
      <c r="BS95" s="1">
        <f>IFERROR($H95/1000*AC95,0)</f>
        <v>3.0204452459033565E-4</v>
      </c>
      <c r="BT95" s="1">
        <f>IFERROR($H95/1000*AD95,0)</f>
        <v>0.26277952044603897</v>
      </c>
      <c r="BU95" s="1">
        <f>IFERROR($H95/1000*AE95,0)</f>
        <v>1.9432033729617313E-3</v>
      </c>
      <c r="BV95" s="1">
        <f>IFERROR($H95/1000*AF95,0)</f>
        <v>1.9713763049764299E-3</v>
      </c>
      <c r="BW95" s="1">
        <f>IFERROR($H95/1000*AG95,0)</f>
        <v>1.8045300448396339E-7</v>
      </c>
      <c r="BX95" s="1">
        <f>IFERROR($H95/1000*AH95,0)</f>
        <v>2.9471108302671009E-3</v>
      </c>
      <c r="BY95" s="1">
        <f>IFERROR($H95/1000*AI95,0)</f>
        <v>3.686114879159553</v>
      </c>
      <c r="BZ95" s="1">
        <f>IFERROR($H95/1000*AJ95,0)</f>
        <v>8.264183353055227E-3</v>
      </c>
      <c r="CA95" s="1"/>
      <c r="CB95" s="1">
        <f>IFERROR($I95/1000*Q95,0)</f>
        <v>0</v>
      </c>
      <c r="CC95" s="1">
        <f>IFERROR($I95/1000*R95,0)</f>
        <v>0</v>
      </c>
      <c r="CD95" s="1">
        <f>IFERROR($I95/1000*S95,0)</f>
        <v>0</v>
      </c>
      <c r="CE95" s="1">
        <f>IFERROR($I95/1000*T95,0)</f>
        <v>0</v>
      </c>
      <c r="CF95" s="1">
        <f>IFERROR($I95/1000*U95,0)</f>
        <v>0</v>
      </c>
      <c r="CG95" s="1">
        <f>IFERROR($I95/1000*V95,0)</f>
        <v>0</v>
      </c>
      <c r="CH95" s="1">
        <f>IFERROR($I95/1000*W95,0)</f>
        <v>0</v>
      </c>
      <c r="CI95" s="1">
        <f>IFERROR($I95/1000*X95,0)</f>
        <v>0</v>
      </c>
      <c r="CJ95" s="1">
        <f>IFERROR($I95/1000*Y95,0)</f>
        <v>0</v>
      </c>
      <c r="CK95" s="1">
        <f>IFERROR($I95/1000*Z95,0)</f>
        <v>0</v>
      </c>
      <c r="CL95" s="1">
        <f>IFERROR($I95/1000*AA95,0)</f>
        <v>0</v>
      </c>
      <c r="CM95" s="1">
        <f>IFERROR($I95/1000*AB95,0)</f>
        <v>0</v>
      </c>
      <c r="CN95" s="1">
        <f>IFERROR($I95/1000*AC95,0)</f>
        <v>0</v>
      </c>
      <c r="CO95" s="1">
        <f>IFERROR($I95/1000*AD95,0)</f>
        <v>0</v>
      </c>
      <c r="CP95" s="1">
        <f>IFERROR($I95/1000*AE95,0)</f>
        <v>0</v>
      </c>
      <c r="CQ95" s="1">
        <f>IFERROR($I95/1000*AF95,0)</f>
        <v>0</v>
      </c>
      <c r="CR95" s="1">
        <f>IFERROR($I95/1000*AG95,0)</f>
        <v>0</v>
      </c>
      <c r="CS95" s="1">
        <f>IFERROR($I95/1000*AH95,0)</f>
        <v>0</v>
      </c>
      <c r="CT95" s="1">
        <f>IFERROR($I95/1000*AI95,0)</f>
        <v>0</v>
      </c>
      <c r="CU95" s="1">
        <f>IFERROR($I95/1000*AJ95,0)</f>
        <v>0</v>
      </c>
      <c r="CW95" s="12">
        <f>IFERROR($J95/1000*Q95,0)</f>
        <v>0</v>
      </c>
      <c r="CX95" s="12">
        <f>IFERROR($J95/1000*R95,0)</f>
        <v>0</v>
      </c>
      <c r="CY95" s="12">
        <f>IFERROR($J95/1000*S95,0)</f>
        <v>0</v>
      </c>
      <c r="CZ95" s="12">
        <f>IFERROR($J95/1000*T95,0)</f>
        <v>0</v>
      </c>
      <c r="DA95" s="12">
        <f>IFERROR($J95/1000*U95,0)</f>
        <v>0</v>
      </c>
      <c r="DB95" s="12">
        <f>IFERROR($J95/1000*V95,0)</f>
        <v>0</v>
      </c>
      <c r="DC95" s="12">
        <f>IFERROR($J95/1000*W95,0)</f>
        <v>0</v>
      </c>
      <c r="DD95" s="12">
        <f>IFERROR($J95/1000*X95,0)</f>
        <v>0</v>
      </c>
      <c r="DE95" s="12">
        <f>IFERROR($J95/1000*Y95,0)</f>
        <v>0</v>
      </c>
      <c r="DF95" s="12">
        <f>IFERROR($J95/1000*Z95,0)</f>
        <v>0</v>
      </c>
      <c r="DG95" s="12">
        <f>IFERROR($J95/1000*AA95,0)</f>
        <v>0</v>
      </c>
      <c r="DH95" s="12">
        <f>IFERROR($J95/1000*AB95,0)</f>
        <v>0</v>
      </c>
      <c r="DI95" s="12">
        <f>IFERROR($J95/1000*AC95,0)</f>
        <v>0</v>
      </c>
      <c r="DJ95" s="12">
        <f>IFERROR($J95/1000*AD95,0)</f>
        <v>0</v>
      </c>
      <c r="DK95" s="12">
        <f>IFERROR($J95/1000*AE95,0)</f>
        <v>0</v>
      </c>
      <c r="DL95" s="12">
        <f>IFERROR($J95/1000*AF95,0)</f>
        <v>0</v>
      </c>
      <c r="DM95" s="12">
        <f>IFERROR($J95/1000*AG95,0)</f>
        <v>0</v>
      </c>
      <c r="DN95" s="12">
        <f>IFERROR($J95/1000*AH95,0)</f>
        <v>0</v>
      </c>
      <c r="DO95" s="12">
        <f>IFERROR($J95/1000*AI95,0)</f>
        <v>0</v>
      </c>
      <c r="DP95" s="12">
        <f>IFERROR($J95/1000*AJ95,0)</f>
        <v>0</v>
      </c>
      <c r="DR95" s="12">
        <f>IFERROR($K95/1000*Q95,0)</f>
        <v>0</v>
      </c>
      <c r="DS95" s="12">
        <f>IFERROR($K95/1000*R95,0)</f>
        <v>0</v>
      </c>
      <c r="DT95" s="12">
        <f>IFERROR($K95/1000*S95,0)</f>
        <v>0</v>
      </c>
      <c r="DU95" s="12">
        <f>IFERROR($K95/1000*T95,0)</f>
        <v>0</v>
      </c>
      <c r="DV95" s="12">
        <f>IFERROR($K95/1000*U95,0)</f>
        <v>0</v>
      </c>
      <c r="DW95" s="12">
        <f>IFERROR($K95/1000*V95,0)</f>
        <v>0</v>
      </c>
      <c r="DX95" s="12">
        <f>IFERROR($K95/1000*W95,0)</f>
        <v>0</v>
      </c>
      <c r="DY95" s="12">
        <f>IFERROR($K95/1000*X95,0)</f>
        <v>0</v>
      </c>
      <c r="DZ95" s="12">
        <f>IFERROR($K95/1000*Y95,0)</f>
        <v>0</v>
      </c>
      <c r="EA95" s="12">
        <f>IFERROR($K95/1000*Z95,0)</f>
        <v>0</v>
      </c>
      <c r="EB95" s="12">
        <f>IFERROR($K95/1000*AA95,0)</f>
        <v>0</v>
      </c>
      <c r="EC95" s="12">
        <f>IFERROR($K95/1000*AB95,0)</f>
        <v>0</v>
      </c>
      <c r="ED95" s="12">
        <f>IFERROR($K95/1000*AC95,0)</f>
        <v>0</v>
      </c>
      <c r="EE95" s="12">
        <f>IFERROR($K95/1000*AD95,0)</f>
        <v>0</v>
      </c>
      <c r="EF95" s="12">
        <f>IFERROR($K95/1000*AE95,0)</f>
        <v>0</v>
      </c>
      <c r="EG95" s="12">
        <f>IFERROR($K95/1000*AF95,0)</f>
        <v>0</v>
      </c>
      <c r="EH95" s="12">
        <f>IFERROR($K95/1000*AG95,0)</f>
        <v>0</v>
      </c>
      <c r="EI95" s="12">
        <f>IFERROR($K95/1000*AH95,0)</f>
        <v>0</v>
      </c>
      <c r="EJ95" s="12">
        <f>IFERROR($K95/1000*AI95,0)</f>
        <v>0</v>
      </c>
      <c r="EK95" s="12">
        <f>IFERROR($K95/1000*AJ95,0)</f>
        <v>0</v>
      </c>
      <c r="EM95" s="12">
        <f>IFERROR($L95/1000*Q95,0)</f>
        <v>0.60787265252148515</v>
      </c>
      <c r="EN95" s="12">
        <f>IFERROR($L95/1000*R95,0)</f>
        <v>7.1081202560681804</v>
      </c>
      <c r="EO95" s="12">
        <f>IFERROR($L95/1000*S95,0)</f>
        <v>2.3443980016453893E-3</v>
      </c>
      <c r="EP95" s="12">
        <f>IFERROR($L95/1000*T95,0)</f>
        <v>0.1339924805437413</v>
      </c>
      <c r="EQ95" s="12">
        <f>IFERROR($L95/1000*U95,0)</f>
        <v>4.1881437239903486E-2</v>
      </c>
      <c r="ER95" s="12">
        <f>IFERROR($L95/1000*V95,0)</f>
        <v>4.3202110752646174E-4</v>
      </c>
      <c r="ES95" s="12">
        <f>IFERROR($L95/1000*W95,0)</f>
        <v>0.61353910814940471</v>
      </c>
      <c r="ET95" s="12">
        <f>IFERROR($L95/1000*X95,0)</f>
        <v>8.4175470463489957E-2</v>
      </c>
      <c r="EU95" s="12">
        <f>IFERROR($L95/1000*Y95,0)</f>
        <v>1.2693640804698387</v>
      </c>
      <c r="EV95" s="12">
        <f>IFERROR($L95/1000*Z95,0)</f>
        <v>1.2920466160587788E-2</v>
      </c>
      <c r="EW95" s="12">
        <f>IFERROR($L95/1000*AA95,0)</f>
        <v>2.7766729914796007E-2</v>
      </c>
      <c r="EX95" s="12">
        <f>IFERROR($L95/1000*AB95,0)</f>
        <v>5.5406719236316591E-2</v>
      </c>
      <c r="EY95" s="12">
        <f>IFERROR($L95/1000*AC95,0)</f>
        <v>2.9915544987798882E-4</v>
      </c>
      <c r="EZ95" s="12">
        <f>IFERROR($L95/1000*AD95,0)</f>
        <v>0.26026601794678672</v>
      </c>
      <c r="FA95" s="12">
        <f>IFERROR($L95/1000*AE95,0)</f>
        <v>1.9246165115266989E-3</v>
      </c>
      <c r="FB95" s="12">
        <f>IFERROR($L95/1000*AF95,0)</f>
        <v>1.9525199676898928E-3</v>
      </c>
      <c r="FC95" s="12">
        <f>IFERROR($L95/1000*AG95,0)</f>
        <v>1.787269602435365E-7</v>
      </c>
      <c r="FD95" s="12">
        <f>IFERROR($L95/1000*AH95,0)</f>
        <v>2.9189215314021199E-3</v>
      </c>
      <c r="FE95" s="12">
        <f>IFERROR($L95/1000*AI95,0)</f>
        <v>3.6508569604847181</v>
      </c>
      <c r="FF95" s="12">
        <f>IFERROR($L95/1000*AJ95,0)</f>
        <v>8.1851359239522095E-3</v>
      </c>
      <c r="FH95" s="12">
        <f>IFERROR(AL95*[1]Figure!$C$8+BG95*[1]Figure!$D$8+CB95*[1]Figure!$E$8,0)</f>
        <v>0.49282041934836435</v>
      </c>
      <c r="FI95" s="12">
        <f>IFERROR(AM95*[1]Figure!$C$8+BH95*[1]Figure!$D$8+CC95*[1]Figure!$E$8,0)</f>
        <v>5.7627642744634091</v>
      </c>
      <c r="FJ95" s="12">
        <f>IFERROR(AN95*[1]Figure!$C$8+BI95*[1]Figure!$D$8+CD95*[1]Figure!$E$8,0)</f>
        <v>1.9006731122017571E-3</v>
      </c>
      <c r="FK95" s="12">
        <f>IFERROR(AO95*[1]Figure!$C$8+BJ95*[1]Figure!$D$8+CE95*[1]Figure!$E$8,0)</f>
        <v>0.1086316849050224</v>
      </c>
      <c r="FL95" s="12">
        <f>IFERROR(AP95*[1]Figure!$C$8+BK95*[1]Figure!$D$8+CF95*[1]Figure!$E$8,0)</f>
        <v>3.3954525471520405E-2</v>
      </c>
      <c r="FM95" s="12">
        <f>IFERROR(AQ95*[1]Figure!$C$8+BL95*[1]Figure!$D$8+CG95*[1]Figure!$E$8,0)</f>
        <v>3.5025234725625441E-4</v>
      </c>
      <c r="FN95" s="12">
        <f>IFERROR(AR95*[1]Figure!$C$8+BM95*[1]Figure!$D$8+CH95*[1]Figure!$E$8,0)</f>
        <v>0.49741438327680665</v>
      </c>
      <c r="FO95" s="12">
        <f>IFERROR(AS95*[1]Figure!$C$8+BN95*[1]Figure!$D$8+CI95*[1]Figure!$E$8,0)</f>
        <v>6.8243554765275063E-2</v>
      </c>
      <c r="FP95" s="12">
        <f>IFERROR(AT95*[1]Figure!$C$8+BO95*[1]Figure!$D$8+CJ95*[1]Figure!$E$8,0)</f>
        <v>1.0291111729537565</v>
      </c>
      <c r="FQ95" s="12">
        <f>IFERROR(AU95*[1]Figure!$C$8+BP95*[1]Figure!$D$8+CK95*[1]Figure!$E$8,0)</f>
        <v>1.0475005784558088E-2</v>
      </c>
      <c r="FR95" s="12">
        <f>IFERROR(AV95*[1]Figure!$C$8+BQ95*[1]Figure!$D$8+CL95*[1]Figure!$E$8,0)</f>
        <v>2.2511312893877689E-2</v>
      </c>
      <c r="FS95" s="12">
        <f>IFERROR(AW95*[1]Figure!$C$8+BR95*[1]Figure!$D$8+CM95*[1]Figure!$E$8,0)</f>
        <v>4.4919873423312988E-2</v>
      </c>
      <c r="FT95" s="12">
        <f>IFERROR(AX95*[1]Figure!$C$8+BS95*[1]Figure!$D$8+CN95*[1]Figure!$E$8,0)</f>
        <v>2.42534211150432E-4</v>
      </c>
      <c r="FU95" s="12">
        <f>IFERROR(AY95*[1]Figure!$C$8+BT95*[1]Figure!$D$8+CO95*[1]Figure!$E$8,0)</f>
        <v>0.21100539327541284</v>
      </c>
      <c r="FV95" s="12">
        <f>IFERROR(AZ95*[1]Figure!$C$8+BU95*[1]Figure!$D$8+CP95*[1]Figure!$E$8,0)</f>
        <v>1.5603437864180768E-3</v>
      </c>
      <c r="FW95" s="12">
        <f>IFERROR(BA95*[1]Figure!$C$8+BV95*[1]Figure!$D$8+CQ95*[1]Figure!$E$8,0)</f>
        <v>1.5829659473436792E-3</v>
      </c>
      <c r="FX95" s="12">
        <f>IFERROR(BB95*[1]Figure!$C$8+BW95*[1]Figure!$D$8+CR95*[1]Figure!$E$8,0)</f>
        <v>1.4489925666291581E-7</v>
      </c>
      <c r="FY95" s="12">
        <f>IFERROR(BC95*[1]Figure!$C$8+BX95*[1]Figure!$D$8+CS95*[1]Figure!$E$8,0)</f>
        <v>2.3664564069194064E-3</v>
      </c>
      <c r="FZ95" s="12">
        <f>IFERROR(BD95*[1]Figure!$C$8+BY95*[1]Figure!$D$8+CT95*[1]Figure!$E$8,0)</f>
        <v>2.9598582051417108</v>
      </c>
      <c r="GA95" s="12">
        <f>IFERROR(BE95*[1]Figure!$C$8+BZ95*[1]Figure!$D$8+CU95*[1]Figure!$E$8,0)</f>
        <v>6.6359328746458382E-3</v>
      </c>
      <c r="GC95" s="12">
        <f>IFERROR(CW95*[1]Figure!$F$8+DR95*[1]Figure!$G$8+EM95*[1]Figure!$H$8,0)</f>
        <v>9.221941404737595E-3</v>
      </c>
      <c r="GD95" s="12">
        <f>IFERROR(CX95*[1]Figure!$F$8+DS95*[1]Figure!$G$8+EN95*[1]Figure!$H$8,0)</f>
        <v>0.10783618612777168</v>
      </c>
      <c r="GE95" s="12">
        <f>IFERROR(CY95*[1]Figure!$F$8+DT95*[1]Figure!$G$8+EO95*[1]Figure!$H$8,0)</f>
        <v>3.5566497211015E-5</v>
      </c>
      <c r="GF95" s="12">
        <f>IFERROR(CZ95*[1]Figure!$F$8+DU95*[1]Figure!$G$8+EP95*[1]Figure!$H$8,0)</f>
        <v>2.0327790683199883E-3</v>
      </c>
      <c r="GG95" s="12">
        <f>IFERROR(DA95*[1]Figure!$F$8+DV95*[1]Figure!$G$8+EQ95*[1]Figure!$H$8,0)</f>
        <v>6.353767661211471E-4</v>
      </c>
      <c r="GH95" s="12">
        <f>IFERROR(DB95*[1]Figure!$F$8+DW95*[1]Figure!$G$8+ER95*[1]Figure!$H$8,0)</f>
        <v>6.5541249843906309E-6</v>
      </c>
      <c r="GI95" s="12">
        <f>IFERROR(DC95*[1]Figure!$F$8+DX95*[1]Figure!$G$8+ES95*[1]Figure!$H$8,0)</f>
        <v>9.3079063211661608E-3</v>
      </c>
      <c r="GJ95" s="12">
        <f>IFERROR(DD95*[1]Figure!$F$8+DY95*[1]Figure!$G$8+ET95*[1]Figure!$H$8,0)</f>
        <v>1.2770129616960977E-3</v>
      </c>
      <c r="GK95" s="12">
        <f>IFERROR(DE95*[1]Figure!$F$8+DZ95*[1]Figure!$G$8+EU95*[1]Figure!$H$8,0)</f>
        <v>1.9257324906482323E-2</v>
      </c>
      <c r="GL95" s="12">
        <f>IFERROR(DF95*[1]Figure!$F$8+EA95*[1]Figure!$G$8+EV95*[1]Figure!$H$8,0)</f>
        <v>1.9601438123690573E-4</v>
      </c>
      <c r="GM95" s="12">
        <f>IFERROR(DG95*[1]Figure!$F$8+EB95*[1]Figure!$G$8+EW95*[1]Figure!$H$8,0)</f>
        <v>4.212447380438336E-4</v>
      </c>
      <c r="GN95" s="12">
        <f>IFERROR(DH95*[1]Figure!$F$8+EC95*[1]Figure!$G$8+EX95*[1]Figure!$H$8,0)</f>
        <v>8.4056671427244257E-4</v>
      </c>
      <c r="GO95" s="12">
        <f>IFERROR(DI95*[1]Figure!$F$8+ED95*[1]Figure!$G$8+EY95*[1]Figure!$H$8,0)</f>
        <v>4.5384407708409266E-6</v>
      </c>
      <c r="GP95" s="12">
        <f>IFERROR(DJ95*[1]Figure!$F$8+EE95*[1]Figure!$G$8+EZ95*[1]Figure!$H$8,0)</f>
        <v>3.9484552515953453E-3</v>
      </c>
      <c r="GQ95" s="12">
        <f>IFERROR(DK95*[1]Figure!$F$8+EF95*[1]Figure!$G$8+FA95*[1]Figure!$H$8,0)</f>
        <v>2.9198057557396648E-5</v>
      </c>
      <c r="GR95" s="12">
        <f>IFERROR(DL95*[1]Figure!$F$8+EG95*[1]Figure!$G$8+FB95*[1]Figure!$H$8,0)</f>
        <v>2.9621376548075445E-5</v>
      </c>
      <c r="GS95" s="12">
        <f>IFERROR(DM95*[1]Figure!$F$8+EH95*[1]Figure!$G$8+FC95*[1]Figure!$H$8,0)</f>
        <v>2.7114388975649858E-9</v>
      </c>
      <c r="GT95" s="12">
        <f>IFERROR(DN95*[1]Figure!$F$8+EI95*[1]Figure!$G$8+FD95*[1]Figure!$H$8,0)</f>
        <v>4.4282504264601477E-5</v>
      </c>
      <c r="GU95" s="12">
        <f>IFERROR(DO95*[1]Figure!$F$8+EJ95*[1]Figure!$G$8+FE95*[1]Figure!$H$8,0)</f>
        <v>5.5386582743954714E-2</v>
      </c>
      <c r="GV95" s="12">
        <f>IFERROR(DP95*[1]Figure!$F$8+EK95*[1]Figure!$G$8+FF95*[1]Figure!$H$8,0)</f>
        <v>1.2417542320318823E-4</v>
      </c>
      <c r="GX95" s="12">
        <f>IFERROR(FH95*[1]Figure!$F$10+GC95*[1]Figure!$F$11,0)</f>
        <v>0.46444706484854714</v>
      </c>
      <c r="GY95" s="12">
        <f>IFERROR(FI95*[1]Figure!$F$10+GD95*[1]Figure!$F$11,0)</f>
        <v>5.4309822556208589</v>
      </c>
      <c r="GZ95" s="12">
        <f>IFERROR(FJ95*[1]Figure!$F$10+GE95*[1]Figure!$F$11,0)</f>
        <v>1.7912448704254147E-3</v>
      </c>
      <c r="HA95" s="12">
        <f>IFERROR(FK95*[1]Figure!$F$10+GF95*[1]Figure!$F$11,0)</f>
        <v>0.10237738783308255</v>
      </c>
      <c r="HB95" s="12">
        <f>IFERROR(FL95*[1]Figure!$F$10+GG95*[1]Figure!$F$11,0)</f>
        <v>3.1999647487060287E-2</v>
      </c>
      <c r="HC95" s="12">
        <f>IFERROR(FM95*[1]Figure!$F$10+GH95*[1]Figure!$F$11,0)</f>
        <v>3.30087123529861E-4</v>
      </c>
      <c r="HD95" s="12">
        <f>IFERROR(FN95*[1]Figure!$F$10+GI95*[1]Figure!$F$11,0)</f>
        <v>0.46877653858546409</v>
      </c>
      <c r="HE95" s="12">
        <f>IFERROR(FO95*[1]Figure!$F$10+GJ95*[1]Figure!$F$11,0)</f>
        <v>6.43145402689944E-2</v>
      </c>
      <c r="HF95" s="12">
        <f>IFERROR(FP95*[1]Figure!$F$10+GK95*[1]Figure!$F$11,0)</f>
        <v>0.9698617283618528</v>
      </c>
      <c r="HG95" s="12">
        <f>IFERROR(FQ95*[1]Figure!$F$10+GL95*[1]Figure!$F$11,0)</f>
        <v>9.8719239299022016E-3</v>
      </c>
      <c r="HH95" s="12">
        <f>IFERROR(FR95*[1]Figure!$F$10+GM95*[1]Figure!$F$11,0)</f>
        <v>2.1215259735530775E-2</v>
      </c>
      <c r="HI95" s="12">
        <f>IFERROR(FS95*[1]Figure!$F$10+GN95*[1]Figure!$F$11,0)</f>
        <v>4.2333682911134471E-2</v>
      </c>
      <c r="HJ95" s="12">
        <f>IFERROR(FT95*[1]Figure!$F$10+GO95*[1]Figure!$F$11,0)</f>
        <v>2.2857068837188346E-4</v>
      </c>
      <c r="HK95" s="12">
        <f>IFERROR(FU95*[1]Figure!$F$10+GP95*[1]Figure!$F$11,0)</f>
        <v>0.19885709221131956</v>
      </c>
      <c r="HL95" s="12">
        <f>IFERROR(FV95*[1]Figure!$F$10+GQ95*[1]Figure!$F$11,0)</f>
        <v>1.4705094661353125E-3</v>
      </c>
      <c r="HM95" s="12">
        <f>IFERROR(FW95*[1]Figure!$F$10+GR95*[1]Figure!$F$11,0)</f>
        <v>1.4918291920028408E-3</v>
      </c>
      <c r="HN95" s="12">
        <f>IFERROR(FX95*[1]Figure!$F$10+GS95*[1]Figure!$F$11,0)</f>
        <v>1.3655691163286799E-7</v>
      </c>
      <c r="HO95" s="12">
        <f>IFERROR(FY95*[1]Figure!$F$10+GT95*[1]Figure!$F$11,0)</f>
        <v>2.2302114302387116E-3</v>
      </c>
      <c r="HP95" s="12">
        <f>IFERROR(FZ95*[1]Figure!$F$10+GU95*[1]Figure!$F$11,0)</f>
        <v>2.7894490604988751</v>
      </c>
      <c r="HQ95" s="12">
        <f>IFERROR(GA95*[1]Figure!$F$10+GV95*[1]Figure!$F$11,0)</f>
        <v>6.253879557662185E-3</v>
      </c>
    </row>
    <row r="96" spans="1:225" x14ac:dyDescent="0.2">
      <c r="A96" s="1"/>
      <c r="B96" s="4"/>
      <c r="C96" s="1" t="s">
        <v>128</v>
      </c>
      <c r="D96" s="1" t="s">
        <v>87</v>
      </c>
      <c r="E96" s="2">
        <v>0.6</v>
      </c>
      <c r="F96" s="7"/>
      <c r="G96" s="1" t="s">
        <v>77</v>
      </c>
      <c r="H96" s="1">
        <f>'[1]LIB Maf LCI'!AR$45*'[1]LIB Maf LCIA'!F$95*LCIA_TAU!$E96</f>
        <v>235.79955241589161</v>
      </c>
      <c r="I96" s="1" t="s">
        <v>77</v>
      </c>
      <c r="J96" s="1" t="s">
        <v>77</v>
      </c>
      <c r="K96" s="1" t="s">
        <v>77</v>
      </c>
      <c r="L96" s="1">
        <f>'[1]LIB Maf LCI'!AV$45*'[1]LIB Maf LCIA'!F$95*LCIA_TAU!$E96</f>
        <v>233.544114993242</v>
      </c>
      <c r="M96" s="1" t="s">
        <v>55</v>
      </c>
      <c r="N96" s="1" t="s">
        <v>130</v>
      </c>
      <c r="O96" s="1">
        <v>1</v>
      </c>
      <c r="P96" s="1" t="s">
        <v>56</v>
      </c>
      <c r="Q96" s="1">
        <f>'[1]Unit factor_selected'!J86</f>
        <v>5.7707072758634901</v>
      </c>
      <c r="R96" s="1">
        <f>'[1]Unit factor_selected'!K86</f>
        <v>63.383540448242002</v>
      </c>
      <c r="S96" s="1">
        <f>'[1]Unit factor_selected'!L86</f>
        <v>9.3692330655808093E-3</v>
      </c>
      <c r="T96" s="1">
        <f>'[1]Unit factor_selected'!M86</f>
        <v>1.1975008406854899</v>
      </c>
      <c r="U96" s="1">
        <f>'[1]Unit factor_selected'!N86</f>
        <v>0.35415805947691298</v>
      </c>
      <c r="V96" s="1">
        <f>'[1]Unit factor_selected'!O86</f>
        <v>3.3082290160920198E-3</v>
      </c>
      <c r="W96" s="1">
        <f>'[1]Unit factor_selected'!P86</f>
        <v>5.8566320846599904</v>
      </c>
      <c r="X96" s="1">
        <f>'[1]Unit factor_selected'!Q86</f>
        <v>0.71389231175291101</v>
      </c>
      <c r="Y96" s="1">
        <f>'[1]Unit factor_selected'!R86</f>
        <v>10.6191246059501</v>
      </c>
      <c r="Z96" s="1">
        <f>'[1]Unit factor_selected'!S86</f>
        <v>0.16752108489445</v>
      </c>
      <c r="AA96" s="1">
        <f>'[1]Unit factor_selected'!T86</f>
        <v>0.23734794792677799</v>
      </c>
      <c r="AB96" s="1">
        <f>'[1]Unit factor_selected'!U86</f>
        <v>0.467737344123687</v>
      </c>
      <c r="AC96" s="1">
        <f>'[1]Unit factor_selected'!V86</f>
        <v>2.5391353269758501E-3</v>
      </c>
      <c r="AD96" s="1">
        <f>'[1]Unit factor_selected'!W86</f>
        <v>2.2290952937142001</v>
      </c>
      <c r="AE96" s="1">
        <f>'[1]Unit factor_selected'!X86</f>
        <v>1.6342908219904001E-2</v>
      </c>
      <c r="AF96" s="1">
        <f>'[1]Unit factor_selected'!Y86</f>
        <v>1.6573260789183801E-2</v>
      </c>
      <c r="AG96" s="1">
        <f>'[1]Unit factor_selected'!Z86</f>
        <v>1.5748537182838901E-6</v>
      </c>
      <c r="AH96" s="1">
        <f>'[1]Unit factor_selected'!AA86</f>
        <v>2.51613743375282E-2</v>
      </c>
      <c r="AI96" s="1">
        <f>'[1]Unit factor_selected'!AB86</f>
        <v>31.623729318412298</v>
      </c>
      <c r="AJ96" s="1">
        <f>'[1]Unit factor_selected'!AC86</f>
        <v>7.2438373848081605E-2</v>
      </c>
      <c r="AK96" s="1"/>
      <c r="AL96" s="1">
        <f>IFERROR($G96/1000*Q96,0)</f>
        <v>0</v>
      </c>
      <c r="AM96" s="1">
        <f>IFERROR($G96/1000*R96,0)</f>
        <v>0</v>
      </c>
      <c r="AN96" s="1">
        <f>IFERROR($G96/1000*S96,0)</f>
        <v>0</v>
      </c>
      <c r="AO96" s="1">
        <f>IFERROR($G96/1000*T96,0)</f>
        <v>0</v>
      </c>
      <c r="AP96" s="1">
        <f>IFERROR($G96/1000*U96,0)</f>
        <v>0</v>
      </c>
      <c r="AQ96" s="1">
        <f>IFERROR($G96/1000*V96,0)</f>
        <v>0</v>
      </c>
      <c r="AR96" s="1">
        <f>IFERROR($G96/1000*W96,0)</f>
        <v>0</v>
      </c>
      <c r="AS96" s="1">
        <f>IFERROR($G96/1000*X96,0)</f>
        <v>0</v>
      </c>
      <c r="AT96" s="1">
        <f>IFERROR($G96/1000*Y96,0)</f>
        <v>0</v>
      </c>
      <c r="AU96" s="1">
        <f>IFERROR($G96/1000*Z96,0)</f>
        <v>0</v>
      </c>
      <c r="AV96" s="1">
        <f>IFERROR($G96/1000*AA96,0)</f>
        <v>0</v>
      </c>
      <c r="AW96" s="1">
        <f>IFERROR($G96/1000*AB96,0)</f>
        <v>0</v>
      </c>
      <c r="AX96" s="1">
        <f>IFERROR($G96/1000*AC96,0)</f>
        <v>0</v>
      </c>
      <c r="AY96" s="1">
        <f>IFERROR($G96/1000*AD96,0)</f>
        <v>0</v>
      </c>
      <c r="AZ96" s="1">
        <f>IFERROR($G96/1000*AE96,0)</f>
        <v>0</v>
      </c>
      <c r="BA96" s="1">
        <f>IFERROR($G96/1000*AF96,0)</f>
        <v>0</v>
      </c>
      <c r="BB96" s="1">
        <f>IFERROR($G96/1000*AG96,0)</f>
        <v>0</v>
      </c>
      <c r="BC96" s="1">
        <f>IFERROR($G96/1000*AH96,0)</f>
        <v>0</v>
      </c>
      <c r="BD96" s="1">
        <f>IFERROR($G96/1000*AI96,0)</f>
        <v>0</v>
      </c>
      <c r="BE96" s="1">
        <f>IFERROR($G96/1000*AJ96,0)</f>
        <v>0</v>
      </c>
      <c r="BF96" s="1"/>
      <c r="BG96" s="1">
        <f>IFERROR($H96/1000*Q96,0)</f>
        <v>1.3607301927717401</v>
      </c>
      <c r="BH96" s="1">
        <f>IFERROR($H96/1000*R96,0)</f>
        <v>14.945810468230027</v>
      </c>
      <c r="BI96" s="1">
        <f>IFERROR($H96/1000*S96,0)</f>
        <v>2.2092609633441269E-3</v>
      </c>
      <c r="BJ96" s="1">
        <f>IFERROR($H96/1000*T96,0)</f>
        <v>0.28237016225129247</v>
      </c>
      <c r="BK96" s="1">
        <f>IFERROR($H96/1000*U96,0)</f>
        <v>8.3510311909136811E-2</v>
      </c>
      <c r="BL96" s="1">
        <f>IFERROR($H96/1000*V96,0)</f>
        <v>7.8007892128376382E-4</v>
      </c>
      <c r="BM96" s="1">
        <f>IFERROR($H96/1000*W96,0)</f>
        <v>1.3809912242273761</v>
      </c>
      <c r="BN96" s="1">
        <f>IFERROR($H96/1000*X96,0)</f>
        <v>0.16833548758448258</v>
      </c>
      <c r="BO96" s="1">
        <f>IFERROR($H96/1000*Y96,0)</f>
        <v>2.5039848291316149</v>
      </c>
      <c r="BP96" s="1">
        <f>IFERROR($H96/1000*Z96,0)</f>
        <v>3.9501396838335895E-2</v>
      </c>
      <c r="BQ96" s="1">
        <f>IFERROR($H96/1000*AA96,0)</f>
        <v>5.59665398879646E-2</v>
      </c>
      <c r="BR96" s="1">
        <f>IFERROR($H96/1000*AB96,0)</f>
        <v>0.11029225639256326</v>
      </c>
      <c r="BS96" s="1">
        <f>IFERROR($H96/1000*AC96,0)</f>
        <v>5.9872697362428411E-4</v>
      </c>
      <c r="BT96" s="1">
        <f>IFERROR($H96/1000*AD96,0)</f>
        <v>0.52561967255017883</v>
      </c>
      <c r="BU96" s="1">
        <f>IFERROR($H96/1000*AE96,0)</f>
        <v>3.8536504434273596E-3</v>
      </c>
      <c r="BV96" s="1">
        <f>IFERROR($H96/1000*AF96,0)</f>
        <v>3.9079674761613873E-3</v>
      </c>
      <c r="BW96" s="1">
        <f>IFERROR($H96/1000*AG96,0)</f>
        <v>3.7134980189184397E-7</v>
      </c>
      <c r="BX96" s="1">
        <f>IFERROR($H96/1000*AH96,0)</f>
        <v>5.9330408069578509E-3</v>
      </c>
      <c r="BY96" s="1">
        <f>IFERROR($H96/1000*AI96,0)</f>
        <v>7.4568612190029295</v>
      </c>
      <c r="BZ96" s="1">
        <f>IFERROR($H96/1000*AJ96,0)</f>
        <v>1.7080936131112671E-2</v>
      </c>
      <c r="CA96" s="1"/>
      <c r="CB96" s="1">
        <f>IFERROR($I96/1000*Q96,0)</f>
        <v>0</v>
      </c>
      <c r="CC96" s="1">
        <f>IFERROR($I96/1000*R96,0)</f>
        <v>0</v>
      </c>
      <c r="CD96" s="1">
        <f>IFERROR($I96/1000*S96,0)</f>
        <v>0</v>
      </c>
      <c r="CE96" s="1">
        <f>IFERROR($I96/1000*T96,0)</f>
        <v>0</v>
      </c>
      <c r="CF96" s="1">
        <f>IFERROR($I96/1000*U96,0)</f>
        <v>0</v>
      </c>
      <c r="CG96" s="1">
        <f>IFERROR($I96/1000*V96,0)</f>
        <v>0</v>
      </c>
      <c r="CH96" s="1">
        <f>IFERROR($I96/1000*W96,0)</f>
        <v>0</v>
      </c>
      <c r="CI96" s="1">
        <f>IFERROR($I96/1000*X96,0)</f>
        <v>0</v>
      </c>
      <c r="CJ96" s="1">
        <f>IFERROR($I96/1000*Y96,0)</f>
        <v>0</v>
      </c>
      <c r="CK96" s="1">
        <f>IFERROR($I96/1000*Z96,0)</f>
        <v>0</v>
      </c>
      <c r="CL96" s="1">
        <f>IFERROR($I96/1000*AA96,0)</f>
        <v>0</v>
      </c>
      <c r="CM96" s="1">
        <f>IFERROR($I96/1000*AB96,0)</f>
        <v>0</v>
      </c>
      <c r="CN96" s="1">
        <f>IFERROR($I96/1000*AC96,0)</f>
        <v>0</v>
      </c>
      <c r="CO96" s="1">
        <f>IFERROR($I96/1000*AD96,0)</f>
        <v>0</v>
      </c>
      <c r="CP96" s="1">
        <f>IFERROR($I96/1000*AE96,0)</f>
        <v>0</v>
      </c>
      <c r="CQ96" s="1">
        <f>IFERROR($I96/1000*AF96,0)</f>
        <v>0</v>
      </c>
      <c r="CR96" s="1">
        <f>IFERROR($I96/1000*AG96,0)</f>
        <v>0</v>
      </c>
      <c r="CS96" s="1">
        <f>IFERROR($I96/1000*AH96,0)</f>
        <v>0</v>
      </c>
      <c r="CT96" s="1">
        <f>IFERROR($I96/1000*AI96,0)</f>
        <v>0</v>
      </c>
      <c r="CU96" s="1">
        <f>IFERROR($I96/1000*AJ96,0)</f>
        <v>0</v>
      </c>
      <c r="CW96" s="12">
        <f>IFERROR($J96/1000*Q96,0)</f>
        <v>0</v>
      </c>
      <c r="CX96" s="12">
        <f>IFERROR($J96/1000*R96,0)</f>
        <v>0</v>
      </c>
      <c r="CY96" s="12">
        <f>IFERROR($J96/1000*S96,0)</f>
        <v>0</v>
      </c>
      <c r="CZ96" s="12">
        <f>IFERROR($J96/1000*T96,0)</f>
        <v>0</v>
      </c>
      <c r="DA96" s="12">
        <f>IFERROR($J96/1000*U96,0)</f>
        <v>0</v>
      </c>
      <c r="DB96" s="12">
        <f>IFERROR($J96/1000*V96,0)</f>
        <v>0</v>
      </c>
      <c r="DC96" s="12">
        <f>IFERROR($J96/1000*W96,0)</f>
        <v>0</v>
      </c>
      <c r="DD96" s="12">
        <f>IFERROR($J96/1000*X96,0)</f>
        <v>0</v>
      </c>
      <c r="DE96" s="12">
        <f>IFERROR($J96/1000*Y96,0)</f>
        <v>0</v>
      </c>
      <c r="DF96" s="12">
        <f>IFERROR($J96/1000*Z96,0)</f>
        <v>0</v>
      </c>
      <c r="DG96" s="12">
        <f>IFERROR($J96/1000*AA96,0)</f>
        <v>0</v>
      </c>
      <c r="DH96" s="12">
        <f>IFERROR($J96/1000*AB96,0)</f>
        <v>0</v>
      </c>
      <c r="DI96" s="12">
        <f>IFERROR($J96/1000*AC96,0)</f>
        <v>0</v>
      </c>
      <c r="DJ96" s="12">
        <f>IFERROR($J96/1000*AD96,0)</f>
        <v>0</v>
      </c>
      <c r="DK96" s="12">
        <f>IFERROR($J96/1000*AE96,0)</f>
        <v>0</v>
      </c>
      <c r="DL96" s="12">
        <f>IFERROR($J96/1000*AF96,0)</f>
        <v>0</v>
      </c>
      <c r="DM96" s="12">
        <f>IFERROR($J96/1000*AG96,0)</f>
        <v>0</v>
      </c>
      <c r="DN96" s="12">
        <f>IFERROR($J96/1000*AH96,0)</f>
        <v>0</v>
      </c>
      <c r="DO96" s="12">
        <f>IFERROR($J96/1000*AI96,0)</f>
        <v>0</v>
      </c>
      <c r="DP96" s="12">
        <f>IFERROR($J96/1000*AJ96,0)</f>
        <v>0</v>
      </c>
      <c r="DR96" s="12">
        <f>IFERROR($K96/1000*Q96,0)</f>
        <v>0</v>
      </c>
      <c r="DS96" s="12">
        <f>IFERROR($K96/1000*R96,0)</f>
        <v>0</v>
      </c>
      <c r="DT96" s="12">
        <f>IFERROR($K96/1000*S96,0)</f>
        <v>0</v>
      </c>
      <c r="DU96" s="12">
        <f>IFERROR($K96/1000*T96,0)</f>
        <v>0</v>
      </c>
      <c r="DV96" s="12">
        <f>IFERROR($K96/1000*U96,0)</f>
        <v>0</v>
      </c>
      <c r="DW96" s="12">
        <f>IFERROR($K96/1000*V96,0)</f>
        <v>0</v>
      </c>
      <c r="DX96" s="12">
        <f>IFERROR($K96/1000*W96,0)</f>
        <v>0</v>
      </c>
      <c r="DY96" s="12">
        <f>IFERROR($K96/1000*X96,0)</f>
        <v>0</v>
      </c>
      <c r="DZ96" s="12">
        <f>IFERROR($K96/1000*Y96,0)</f>
        <v>0</v>
      </c>
      <c r="EA96" s="12">
        <f>IFERROR($K96/1000*Z96,0)</f>
        <v>0</v>
      </c>
      <c r="EB96" s="12">
        <f>IFERROR($K96/1000*AA96,0)</f>
        <v>0</v>
      </c>
      <c r="EC96" s="12">
        <f>IFERROR($K96/1000*AB96,0)</f>
        <v>0</v>
      </c>
      <c r="ED96" s="12">
        <f>IFERROR($K96/1000*AC96,0)</f>
        <v>0</v>
      </c>
      <c r="EE96" s="12">
        <f>IFERROR($K96/1000*AD96,0)</f>
        <v>0</v>
      </c>
      <c r="EF96" s="12">
        <f>IFERROR($K96/1000*AE96,0)</f>
        <v>0</v>
      </c>
      <c r="EG96" s="12">
        <f>IFERROR($K96/1000*AF96,0)</f>
        <v>0</v>
      </c>
      <c r="EH96" s="12">
        <f>IFERROR($K96/1000*AG96,0)</f>
        <v>0</v>
      </c>
      <c r="EI96" s="12">
        <f>IFERROR($K96/1000*AH96,0)</f>
        <v>0</v>
      </c>
      <c r="EJ96" s="12">
        <f>IFERROR($K96/1000*AI96,0)</f>
        <v>0</v>
      </c>
      <c r="EK96" s="12">
        <f>IFERROR($K96/1000*AJ96,0)</f>
        <v>0</v>
      </c>
      <c r="EM96" s="12">
        <f>IFERROR($L96/1000*Q96,0)</f>
        <v>1.3477147236266014</v>
      </c>
      <c r="EN96" s="12">
        <f>IFERROR($L96/1000*R96,0)</f>
        <v>14.802852859123037</v>
      </c>
      <c r="EO96" s="12">
        <f>IFERROR($L96/1000*S96,0)</f>
        <v>2.18812924446649E-3</v>
      </c>
      <c r="EP96" s="12">
        <f>IFERROR($L96/1000*T96,0)</f>
        <v>0.27966927404155606</v>
      </c>
      <c r="EQ96" s="12">
        <f>IFERROR($L96/1000*U96,0)</f>
        <v>8.2711530568259611E-2</v>
      </c>
      <c r="ER96" s="12">
        <f>IFERROR($L96/1000*V96,0)</f>
        <v>7.7261741775817459E-4</v>
      </c>
      <c r="ES96" s="12">
        <f>IFERROR($L96/1000*W96,0)</f>
        <v>1.3677819570529435</v>
      </c>
      <c r="ET96" s="12">
        <f>IFERROR($L96/1000*X96,0)</f>
        <v>0.16672534814881323</v>
      </c>
      <c r="EU96" s="12">
        <f>IFERROR($L96/1000*Y96,0)</f>
        <v>2.4800340580995761</v>
      </c>
      <c r="EV96" s="12">
        <f>IFERROR($L96/1000*Z96,0)</f>
        <v>3.9123563514382086E-2</v>
      </c>
      <c r="EW96" s="12">
        <f>IFERROR($L96/1000*AA96,0)</f>
        <v>5.5431216444021457E-2</v>
      </c>
      <c r="EX96" s="12">
        <f>IFERROR($L96/1000*AB96,0)</f>
        <v>0.10923730408265597</v>
      </c>
      <c r="EY96" s="12">
        <f>IFERROR($L96/1000*AC96,0)</f>
        <v>5.9300011278665111E-4</v>
      </c>
      <c r="EZ96" s="12">
        <f>IFERROR($L96/1000*AD96,0)</f>
        <v>0.52059208760608378</v>
      </c>
      <c r="FA96" s="12">
        <f>IFERROR($L96/1000*AE96,0)</f>
        <v>3.8167900366332603E-3</v>
      </c>
      <c r="FB96" s="12">
        <f>IFERROR($L96/1000*AF96,0)</f>
        <v>3.8705875235621307E-3</v>
      </c>
      <c r="FC96" s="12">
        <f>IFERROR($L96/1000*AG96,0)</f>
        <v>3.6779781788042756E-7</v>
      </c>
      <c r="FD96" s="12">
        <f>IFERROR($L96/1000*AH96,0)</f>
        <v>5.8762909016716949E-3</v>
      </c>
      <c r="FE96" s="12">
        <f>IFERROR($L96/1000*AI96,0)</f>
        <v>7.3855358764544405</v>
      </c>
      <c r="FF96" s="12">
        <f>IFERROR($L96/1000*AJ96,0)</f>
        <v>1.6917555911899824E-2</v>
      </c>
      <c r="FH96" s="12">
        <f>IFERROR(AL96*[1]Figure!$C$8+BG96*[1]Figure!$D$8+CB96*[1]Figure!$E$8,0)</f>
        <v>1.0926323671653435</v>
      </c>
      <c r="FI96" s="12">
        <f>IFERROR(AM96*[1]Figure!$C$8+BH96*[1]Figure!$D$8+CC96*[1]Figure!$E$8,0)</f>
        <v>12.001112606932592</v>
      </c>
      <c r="FJ96" s="12">
        <f>IFERROR(AN96*[1]Figure!$C$8+BI96*[1]Figure!$D$8+CD96*[1]Figure!$E$8,0)</f>
        <v>1.773981387998502E-3</v>
      </c>
      <c r="FK96" s="12">
        <f>IFERROR(AO96*[1]Figure!$C$8+BJ96*[1]Figure!$D$8+CE96*[1]Figure!$E$8,0)</f>
        <v>0.22673618946386279</v>
      </c>
      <c r="FL96" s="12">
        <f>IFERROR(AP96*[1]Figure!$C$8+BK96*[1]Figure!$D$8+CF96*[1]Figure!$E$8,0)</f>
        <v>6.7056695198430633E-2</v>
      </c>
      <c r="FM96" s="12">
        <f>IFERROR(AQ96*[1]Figure!$C$8+BL96*[1]Figure!$D$8+CG96*[1]Figure!$E$8,0)</f>
        <v>6.263838951070037E-4</v>
      </c>
      <c r="FN96" s="12">
        <f>IFERROR(AR96*[1]Figure!$C$8+BM96*[1]Figure!$D$8+CH96*[1]Figure!$E$8,0)</f>
        <v>1.1089014695033237</v>
      </c>
      <c r="FO96" s="12">
        <f>IFERROR(AS96*[1]Figure!$C$8+BN96*[1]Figure!$D$8+CI96*[1]Figure!$E$8,0)</f>
        <v>0.135169193168788</v>
      </c>
      <c r="FP96" s="12">
        <f>IFERROR(AT96*[1]Figure!$C$8+BO96*[1]Figure!$D$8+CJ96*[1]Figure!$E$8,0)</f>
        <v>2.01063729292816</v>
      </c>
      <c r="FQ96" s="12">
        <f>IFERROR(AU96*[1]Figure!$C$8+BP96*[1]Figure!$D$8+CK96*[1]Figure!$E$8,0)</f>
        <v>3.1718635305572777E-2</v>
      </c>
      <c r="FR96" s="12">
        <f>IFERROR(AV96*[1]Figure!$C$8+BQ96*[1]Figure!$D$8+CL96*[1]Figure!$E$8,0)</f>
        <v>4.4939734037413484E-2</v>
      </c>
      <c r="FS96" s="12">
        <f>IFERROR(AW96*[1]Figure!$C$8+BR96*[1]Figure!$D$8+CM96*[1]Figure!$E$8,0)</f>
        <v>8.8561927869582099E-2</v>
      </c>
      <c r="FT96" s="12">
        <f>IFERROR(AX96*[1]Figure!$C$8+BS96*[1]Figure!$D$8+CN96*[1]Figure!$E$8,0)</f>
        <v>4.807628095208898E-4</v>
      </c>
      <c r="FU96" s="12">
        <f>IFERROR(AY96*[1]Figure!$C$8+BT96*[1]Figure!$D$8+CO96*[1]Figure!$E$8,0)</f>
        <v>0.42205947225829937</v>
      </c>
      <c r="FV96" s="12">
        <f>IFERROR(AZ96*[1]Figure!$C$8+BU96*[1]Figure!$D$8+CP96*[1]Figure!$E$8,0)</f>
        <v>3.094385079861409E-3</v>
      </c>
      <c r="FW96" s="12">
        <f>IFERROR(BA96*[1]Figure!$C$8+BV96*[1]Figure!$D$8+CQ96*[1]Figure!$E$8,0)</f>
        <v>3.1380003008426444E-3</v>
      </c>
      <c r="FX96" s="12">
        <f>IFERROR(BB96*[1]Figure!$C$8+BW96*[1]Figure!$D$8+CR96*[1]Figure!$E$8,0)</f>
        <v>2.9818461826071236E-7</v>
      </c>
      <c r="FY96" s="12">
        <f>IFERROR(BC96*[1]Figure!$C$8+BX96*[1]Figure!$D$8+CS96*[1]Figure!$E$8,0)</f>
        <v>4.7640836190972844E-3</v>
      </c>
      <c r="FZ96" s="12">
        <f>IFERROR(BD96*[1]Figure!$C$8+BY96*[1]Figure!$D$8+CT96*[1]Figure!$E$8,0)</f>
        <v>5.9876733599526775</v>
      </c>
      <c r="GA96" s="12">
        <f>IFERROR(BE96*[1]Figure!$C$8+BZ96*[1]Figure!$D$8+CU96*[1]Figure!$E$8,0)</f>
        <v>1.3715565199829732E-2</v>
      </c>
      <c r="GC96" s="12">
        <f>IFERROR(CW96*[1]Figure!$F$8+DR96*[1]Figure!$G$8+EM96*[1]Figure!$H$8,0)</f>
        <v>2.0445970319658946E-2</v>
      </c>
      <c r="GD96" s="12">
        <f>IFERROR(CX96*[1]Figure!$F$8+DS96*[1]Figure!$G$8+EN96*[1]Figure!$H$8,0)</f>
        <v>0.22457177687387422</v>
      </c>
      <c r="GE96" s="12">
        <f>IFERROR(CY96*[1]Figure!$F$8+DT96*[1]Figure!$G$8+EO96*[1]Figure!$H$8,0)</f>
        <v>3.3195768216846212E-5</v>
      </c>
      <c r="GF96" s="12">
        <f>IFERROR(CZ96*[1]Figure!$F$8+DU96*[1]Figure!$G$8+EP96*[1]Figure!$H$8,0)</f>
        <v>4.2428190299703822E-3</v>
      </c>
      <c r="GG96" s="12">
        <f>IFERROR(DA96*[1]Figure!$F$8+DV96*[1]Figure!$G$8+EQ96*[1]Figure!$H$8,0)</f>
        <v>1.2548037573868204E-3</v>
      </c>
      <c r="GH96" s="12">
        <f>IFERROR(DB96*[1]Figure!$F$8+DW96*[1]Figure!$G$8+ER96*[1]Figure!$H$8,0)</f>
        <v>1.1721258597981953E-5</v>
      </c>
      <c r="GI96" s="12">
        <f>IFERROR(DC96*[1]Figure!$F$8+DX96*[1]Figure!$G$8+ES96*[1]Figure!$H$8,0)</f>
        <v>2.0750407194792719E-2</v>
      </c>
      <c r="GJ96" s="12">
        <f>IFERROR(DD96*[1]Figure!$F$8+DY96*[1]Figure!$G$8+ET96*[1]Figure!$H$8,0)</f>
        <v>2.5293643083548452E-3</v>
      </c>
      <c r="GK96" s="12">
        <f>IFERROR(DE96*[1]Figure!$F$8+DZ96*[1]Figure!$G$8+EU96*[1]Figure!$H$8,0)</f>
        <v>3.7624210713673327E-2</v>
      </c>
      <c r="GL96" s="12">
        <f>IFERROR(DF96*[1]Figure!$F$8+EA96*[1]Figure!$G$8+EV96*[1]Figure!$H$8,0)</f>
        <v>5.9353749305477929E-4</v>
      </c>
      <c r="GM96" s="12">
        <f>IFERROR(DG96*[1]Figure!$F$8+EB96*[1]Figure!$G$8+EW96*[1]Figure!$H$8,0)</f>
        <v>8.4093835759789385E-4</v>
      </c>
      <c r="GN96" s="12">
        <f>IFERROR(DH96*[1]Figure!$F$8+EC96*[1]Figure!$G$8+EX96*[1]Figure!$H$8,0)</f>
        <v>1.6572221390172683E-3</v>
      </c>
      <c r="GO96" s="12">
        <f>IFERROR(DI96*[1]Figure!$F$8+ED96*[1]Figure!$G$8+EY96*[1]Figure!$H$8,0)</f>
        <v>8.9963124191180739E-6</v>
      </c>
      <c r="GP96" s="12">
        <f>IFERROR(DJ96*[1]Figure!$F$8+EE96*[1]Figure!$G$8+EZ96*[1]Figure!$H$8,0)</f>
        <v>7.8978215383749967E-3</v>
      </c>
      <c r="GQ96" s="12">
        <f>IFERROR(DK96*[1]Figure!$F$8+EF96*[1]Figure!$G$8+FA96*[1]Figure!$H$8,0)</f>
        <v>5.7903927617099227E-5</v>
      </c>
      <c r="GR96" s="12">
        <f>IFERROR(DL96*[1]Figure!$F$8+EG96*[1]Figure!$G$8+FB96*[1]Figure!$H$8,0)</f>
        <v>5.872008091848935E-5</v>
      </c>
      <c r="GS96" s="12">
        <f>IFERROR(DM96*[1]Figure!$F$8+EH96*[1]Figure!$G$8+FC96*[1]Figure!$H$8,0)</f>
        <v>5.5798034526051809E-9</v>
      </c>
      <c r="GT96" s="12">
        <f>IFERROR(DN96*[1]Figure!$F$8+EI96*[1]Figure!$G$8+FD96*[1]Figure!$H$8,0)</f>
        <v>8.9148294708806059E-5</v>
      </c>
      <c r="GU96" s="12">
        <f>IFERROR(DO96*[1]Figure!$F$8+EJ96*[1]Figure!$G$8+FE96*[1]Figure!$H$8,0)</f>
        <v>0.11204481532888647</v>
      </c>
      <c r="GV96" s="12">
        <f>IFERROR(DP96*[1]Figure!$F$8+EK96*[1]Figure!$G$8+FF96*[1]Figure!$H$8,0)</f>
        <v>2.5665360776433026E-4</v>
      </c>
      <c r="GX96" s="12">
        <f>IFERROR(FH96*[1]Figure!$F$10+GC96*[1]Figure!$F$11,0)</f>
        <v>1.0297257905008681</v>
      </c>
      <c r="GY96" s="12">
        <f>IFERROR(FI96*[1]Figure!$F$10+GD96*[1]Figure!$F$11,0)</f>
        <v>11.31016757093151</v>
      </c>
      <c r="GZ96" s="12">
        <f>IFERROR(FJ96*[1]Figure!$F$10+GE96*[1]Figure!$F$11,0)</f>
        <v>1.6718472214306607E-3</v>
      </c>
      <c r="HA96" s="12">
        <f>IFERROR(FK96*[1]Figure!$F$10+GF96*[1]Figure!$F$11,0)</f>
        <v>0.21368221274329116</v>
      </c>
      <c r="HB96" s="12">
        <f>IFERROR(FL96*[1]Figure!$F$10+GG96*[1]Figure!$F$11,0)</f>
        <v>6.3196012260481299E-2</v>
      </c>
      <c r="HC96" s="12">
        <f>IFERROR(FM96*[1]Figure!$F$10+GH96*[1]Figure!$F$11,0)</f>
        <v>5.9032083519494215E-4</v>
      </c>
      <c r="HD96" s="12">
        <f>IFERROR(FN96*[1]Figure!$F$10+GI96*[1]Figure!$F$11,0)</f>
        <v>1.0450582250590521</v>
      </c>
      <c r="HE96" s="12">
        <f>IFERROR(FO96*[1]Figure!$F$10+GJ96*[1]Figure!$F$11,0)</f>
        <v>0.12738704112179405</v>
      </c>
      <c r="HF96" s="12">
        <f>IFERROR(FP96*[1]Figure!$F$10+GK96*[1]Figure!$F$11,0)</f>
        <v>1.8948780377450318</v>
      </c>
      <c r="HG96" s="12">
        <f>IFERROR(FQ96*[1]Figure!$F$10+GL96*[1]Figure!$F$11,0)</f>
        <v>2.9892485153423198E-2</v>
      </c>
      <c r="HH96" s="12">
        <f>IFERROR(FR96*[1]Figure!$F$10+GM96*[1]Figure!$F$11,0)</f>
        <v>4.2352400081858164E-2</v>
      </c>
      <c r="HI96" s="12">
        <f>IFERROR(FS96*[1]Figure!$F$10+GN96*[1]Figure!$F$11,0)</f>
        <v>8.3463115247423586E-2</v>
      </c>
      <c r="HJ96" s="12">
        <f>IFERROR(FT96*[1]Figure!$F$10+GO96*[1]Figure!$F$11,0)</f>
        <v>4.5308365279499559E-4</v>
      </c>
      <c r="HK96" s="12">
        <f>IFERROR(FU96*[1]Figure!$F$10+GP96*[1]Figure!$F$11,0)</f>
        <v>0.3977600671276742</v>
      </c>
      <c r="HL96" s="12">
        <f>IFERROR(FV96*[1]Figure!$F$10+GQ96*[1]Figure!$F$11,0)</f>
        <v>2.9162307636381797E-3</v>
      </c>
      <c r="HM96" s="12">
        <f>IFERROR(FW96*[1]Figure!$F$10+GR96*[1]Figure!$F$11,0)</f>
        <v>2.957334907403652E-3</v>
      </c>
      <c r="HN96" s="12">
        <f>IFERROR(FX96*[1]Figure!$F$10+GS96*[1]Figure!$F$11,0)</f>
        <v>2.8101711150137226E-7</v>
      </c>
      <c r="HO96" s="12">
        <f>IFERROR(FY96*[1]Figure!$F$10+GT96*[1]Figure!$F$11,0)</f>
        <v>4.4897990560303705E-3</v>
      </c>
      <c r="HP96" s="12">
        <f>IFERROR(FZ96*[1]Figure!$F$10+GU96*[1]Figure!$F$11,0)</f>
        <v>5.6429425570048455</v>
      </c>
      <c r="HQ96" s="12">
        <f>IFERROR(GA96*[1]Figure!$F$10+GV96*[1]Figure!$F$11,0)</f>
        <v>1.2925913273282753E-2</v>
      </c>
    </row>
    <row r="97" spans="1:225" x14ac:dyDescent="0.2">
      <c r="A97" s="1"/>
      <c r="B97" s="4"/>
      <c r="C97" s="1" t="s">
        <v>128</v>
      </c>
      <c r="D97" s="1" t="s">
        <v>123</v>
      </c>
      <c r="E97" s="2">
        <v>0.1</v>
      </c>
      <c r="F97" s="7"/>
      <c r="G97" s="1" t="s">
        <v>77</v>
      </c>
      <c r="H97" s="1">
        <f>'[1]LIB Maf LCI'!AR$45*'[1]LIB Maf LCIA'!F$95*LCIA_TAU!$E97</f>
        <v>39.299925402648604</v>
      </c>
      <c r="I97" s="1" t="s">
        <v>77</v>
      </c>
      <c r="J97" s="1" t="s">
        <v>77</v>
      </c>
      <c r="K97" s="1" t="s">
        <v>77</v>
      </c>
      <c r="L97" s="1">
        <f>'[1]LIB Maf LCI'!AV$45*'[1]LIB Maf LCIA'!F$95*LCIA_TAU!$E97</f>
        <v>38.924019165540336</v>
      </c>
      <c r="M97" s="1" t="s">
        <v>55</v>
      </c>
      <c r="N97" s="1" t="s">
        <v>131</v>
      </c>
      <c r="O97" s="1">
        <v>1</v>
      </c>
      <c r="P97" s="1" t="s">
        <v>56</v>
      </c>
      <c r="Q97" s="1">
        <f>'[1]Unit factor_selected'!J87</f>
        <v>4.9205050189053399</v>
      </c>
      <c r="R97" s="1">
        <f>'[1]Unit factor_selected'!K87</f>
        <v>61.071213980740303</v>
      </c>
      <c r="S97" s="1">
        <f>'[1]Unit factor_selected'!L87</f>
        <v>7.33836406816796E-3</v>
      </c>
      <c r="T97" s="1">
        <f>'[1]Unit factor_selected'!M87</f>
        <v>1.13087103860445</v>
      </c>
      <c r="U97" s="1">
        <f>'[1]Unit factor_selected'!N87</f>
        <v>0.34623653094902102</v>
      </c>
      <c r="V97" s="1">
        <f>'[1]Unit factor_selected'!O87</f>
        <v>3.0094998758197701E-3</v>
      </c>
      <c r="W97" s="1">
        <f>'[1]Unit factor_selected'!P87</f>
        <v>4.9751627401595098</v>
      </c>
      <c r="X97" s="1">
        <f>'[1]Unit factor_selected'!Q87</f>
        <v>0.67258103143643799</v>
      </c>
      <c r="Y97" s="1">
        <f>'[1]Unit factor_selected'!R87</f>
        <v>10.000908888181501</v>
      </c>
      <c r="Z97" s="1">
        <f>'[1]Unit factor_selected'!S87</f>
        <v>0.190432084427164</v>
      </c>
      <c r="AA97" s="1">
        <f>'[1]Unit factor_selected'!T87</f>
        <v>0.23547116519910299</v>
      </c>
      <c r="AB97" s="1">
        <f>'[1]Unit factor_selected'!U87</f>
        <v>0.45604126757396501</v>
      </c>
      <c r="AC97" s="1">
        <f>'[1]Unit factor_selected'!V87</f>
        <v>2.5229371777578699E-3</v>
      </c>
      <c r="AD97" s="1">
        <f>'[1]Unit factor_selected'!W87</f>
        <v>2.2290019913776802</v>
      </c>
      <c r="AE97" s="1">
        <f>'[1]Unit factor_selected'!X87</f>
        <v>1.2853669239951199E-2</v>
      </c>
      <c r="AF97" s="1">
        <f>'[1]Unit factor_selected'!Y87</f>
        <v>1.3102473812410901E-2</v>
      </c>
      <c r="AG97" s="1">
        <f>'[1]Unit factor_selected'!Z87</f>
        <v>2.4218295598529499E-6</v>
      </c>
      <c r="AH97" s="1">
        <f>'[1]Unit factor_selected'!AA87</f>
        <v>2.1022851388745201E-2</v>
      </c>
      <c r="AI97" s="1">
        <f>'[1]Unit factor_selected'!AB87</f>
        <v>31.3849961580264</v>
      </c>
      <c r="AJ97" s="1">
        <f>'[1]Unit factor_selected'!AC87</f>
        <v>8.8611655406506104E-2</v>
      </c>
      <c r="AK97" s="1"/>
      <c r="AL97" s="1">
        <f>IFERROR($G97/1000*Q97,0)</f>
        <v>0</v>
      </c>
      <c r="AM97" s="1">
        <f>IFERROR($G97/1000*R97,0)</f>
        <v>0</v>
      </c>
      <c r="AN97" s="1">
        <f>IFERROR($G97/1000*S97,0)</f>
        <v>0</v>
      </c>
      <c r="AO97" s="1">
        <f>IFERROR($G97/1000*T97,0)</f>
        <v>0</v>
      </c>
      <c r="AP97" s="1">
        <f>IFERROR($G97/1000*U97,0)</f>
        <v>0</v>
      </c>
      <c r="AQ97" s="1">
        <f>IFERROR($G97/1000*V97,0)</f>
        <v>0</v>
      </c>
      <c r="AR97" s="1">
        <f>IFERROR($G97/1000*W97,0)</f>
        <v>0</v>
      </c>
      <c r="AS97" s="1">
        <f>IFERROR($G97/1000*X97,0)</f>
        <v>0</v>
      </c>
      <c r="AT97" s="1">
        <f>IFERROR($G97/1000*Y97,0)</f>
        <v>0</v>
      </c>
      <c r="AU97" s="1">
        <f>IFERROR($G97/1000*Z97,0)</f>
        <v>0</v>
      </c>
      <c r="AV97" s="1">
        <f>IFERROR($G97/1000*AA97,0)</f>
        <v>0</v>
      </c>
      <c r="AW97" s="1">
        <f>IFERROR($G97/1000*AB97,0)</f>
        <v>0</v>
      </c>
      <c r="AX97" s="1">
        <f>IFERROR($G97/1000*AC97,0)</f>
        <v>0</v>
      </c>
      <c r="AY97" s="1">
        <f>IFERROR($G97/1000*AD97,0)</f>
        <v>0</v>
      </c>
      <c r="AZ97" s="1">
        <f>IFERROR($G97/1000*AE97,0)</f>
        <v>0</v>
      </c>
      <c r="BA97" s="1">
        <f>IFERROR($G97/1000*AF97,0)</f>
        <v>0</v>
      </c>
      <c r="BB97" s="1">
        <f>IFERROR($G97/1000*AG97,0)</f>
        <v>0</v>
      </c>
      <c r="BC97" s="1">
        <f>IFERROR($G97/1000*AH97,0)</f>
        <v>0</v>
      </c>
      <c r="BD97" s="1">
        <f>IFERROR($G97/1000*AI97,0)</f>
        <v>0</v>
      </c>
      <c r="BE97" s="1">
        <f>IFERROR($G97/1000*AJ97,0)</f>
        <v>0</v>
      </c>
      <c r="BF97" s="1"/>
      <c r="BG97" s="1">
        <f>IFERROR($H97/1000*Q97,0)</f>
        <v>0.19337548018633791</v>
      </c>
      <c r="BH97" s="1">
        <f>IFERROR($H97/1000*R97,0)</f>
        <v>2.4000941536922844</v>
      </c>
      <c r="BI97" s="1">
        <f>IFERROR($H97/1000*S97,0)</f>
        <v>2.8839716045647772E-4</v>
      </c>
      <c r="BJ97" s="1">
        <f>IFERROR($H97/1000*T97,0)</f>
        <v>4.444314745717063E-2</v>
      </c>
      <c r="BK97" s="1">
        <f>IFERROR($H97/1000*U97,0)</f>
        <v>1.3607069837968359E-2</v>
      </c>
      <c r="BL97" s="1">
        <f>IFERROR($H97/1000*V97,0)</f>
        <v>1.182731206189972E-4</v>
      </c>
      <c r="BM97" s="1">
        <f>IFERROR($H97/1000*W97,0)</f>
        <v>0.19552352455430555</v>
      </c>
      <c r="BN97" s="1">
        <f>IFERROR($H97/1000*X97,0)</f>
        <v>2.6432384362688466E-2</v>
      </c>
      <c r="BO97" s="1">
        <f>IFERROR($H97/1000*Y97,0)</f>
        <v>0.39303497326421832</v>
      </c>
      <c r="BP97" s="1">
        <f>IFERROR($H97/1000*Z97,0)</f>
        <v>7.4839667122584257E-3</v>
      </c>
      <c r="BQ97" s="1">
        <f>IFERROR($H97/1000*AA97,0)</f>
        <v>9.253999226799493E-3</v>
      </c>
      <c r="BR97" s="1">
        <f>IFERROR($H97/1000*AB97,0)</f>
        <v>1.7922387796186136E-2</v>
      </c>
      <c r="BS97" s="1">
        <f>IFERROR($H97/1000*AC97,0)</f>
        <v>9.9151242881453082E-5</v>
      </c>
      <c r="BT97" s="1">
        <f>IFERROR($H97/1000*AD97,0)</f>
        <v>8.7599611983498013E-2</v>
      </c>
      <c r="BU97" s="1">
        <f>IFERROR($H97/1000*AE97,0)</f>
        <v>5.0514824228040111E-4</v>
      </c>
      <c r="BV97" s="1">
        <f>IFERROR($H97/1000*AF97,0)</f>
        <v>5.1492624341790527E-4</v>
      </c>
      <c r="BW97" s="1">
        <f>IFERROR($H97/1000*AG97,0)</f>
        <v>9.5177721040150223E-8</v>
      </c>
      <c r="BX97" s="1">
        <f>IFERROR($H97/1000*AH97,0)</f>
        <v>8.2619649132865394E-4</v>
      </c>
      <c r="BY97" s="1">
        <f>IFERROR($H97/1000*AI97,0)</f>
        <v>1.2334280077728506</v>
      </c>
      <c r="BZ97" s="1">
        <f>IFERROR($H97/1000*AJ97,0)</f>
        <v>3.4824314472808936E-3</v>
      </c>
      <c r="CA97" s="1"/>
      <c r="CB97" s="1">
        <f>IFERROR($I97/1000*Q97,0)</f>
        <v>0</v>
      </c>
      <c r="CC97" s="1">
        <f>IFERROR($I97/1000*R97,0)</f>
        <v>0</v>
      </c>
      <c r="CD97" s="1">
        <f>IFERROR($I97/1000*S97,0)</f>
        <v>0</v>
      </c>
      <c r="CE97" s="1">
        <f>IFERROR($I97/1000*T97,0)</f>
        <v>0</v>
      </c>
      <c r="CF97" s="1">
        <f>IFERROR($I97/1000*U97,0)</f>
        <v>0</v>
      </c>
      <c r="CG97" s="1">
        <f>IFERROR($I97/1000*V97,0)</f>
        <v>0</v>
      </c>
      <c r="CH97" s="1">
        <f>IFERROR($I97/1000*W97,0)</f>
        <v>0</v>
      </c>
      <c r="CI97" s="1">
        <f>IFERROR($I97/1000*X97,0)</f>
        <v>0</v>
      </c>
      <c r="CJ97" s="1">
        <f>IFERROR($I97/1000*Y97,0)</f>
        <v>0</v>
      </c>
      <c r="CK97" s="1">
        <f>IFERROR($I97/1000*Z97,0)</f>
        <v>0</v>
      </c>
      <c r="CL97" s="1">
        <f>IFERROR($I97/1000*AA97,0)</f>
        <v>0</v>
      </c>
      <c r="CM97" s="1">
        <f>IFERROR($I97/1000*AB97,0)</f>
        <v>0</v>
      </c>
      <c r="CN97" s="1">
        <f>IFERROR($I97/1000*AC97,0)</f>
        <v>0</v>
      </c>
      <c r="CO97" s="1">
        <f>IFERROR($I97/1000*AD97,0)</f>
        <v>0</v>
      </c>
      <c r="CP97" s="1">
        <f>IFERROR($I97/1000*AE97,0)</f>
        <v>0</v>
      </c>
      <c r="CQ97" s="1">
        <f>IFERROR($I97/1000*AF97,0)</f>
        <v>0</v>
      </c>
      <c r="CR97" s="1">
        <f>IFERROR($I97/1000*AG97,0)</f>
        <v>0</v>
      </c>
      <c r="CS97" s="1">
        <f>IFERROR($I97/1000*AH97,0)</f>
        <v>0</v>
      </c>
      <c r="CT97" s="1">
        <f>IFERROR($I97/1000*AI97,0)</f>
        <v>0</v>
      </c>
      <c r="CU97" s="1">
        <f>IFERROR($I97/1000*AJ97,0)</f>
        <v>0</v>
      </c>
      <c r="CW97" s="12">
        <f>IFERROR($J97/1000*Q97,0)</f>
        <v>0</v>
      </c>
      <c r="CX97" s="12">
        <f>IFERROR($J97/1000*R97,0)</f>
        <v>0</v>
      </c>
      <c r="CY97" s="12">
        <f>IFERROR($J97/1000*S97,0)</f>
        <v>0</v>
      </c>
      <c r="CZ97" s="12">
        <f>IFERROR($J97/1000*T97,0)</f>
        <v>0</v>
      </c>
      <c r="DA97" s="12">
        <f>IFERROR($J97/1000*U97,0)</f>
        <v>0</v>
      </c>
      <c r="DB97" s="12">
        <f>IFERROR($J97/1000*V97,0)</f>
        <v>0</v>
      </c>
      <c r="DC97" s="12">
        <f>IFERROR($J97/1000*W97,0)</f>
        <v>0</v>
      </c>
      <c r="DD97" s="12">
        <f>IFERROR($J97/1000*X97,0)</f>
        <v>0</v>
      </c>
      <c r="DE97" s="12">
        <f>IFERROR($J97/1000*Y97,0)</f>
        <v>0</v>
      </c>
      <c r="DF97" s="12">
        <f>IFERROR($J97/1000*Z97,0)</f>
        <v>0</v>
      </c>
      <c r="DG97" s="12">
        <f>IFERROR($J97/1000*AA97,0)</f>
        <v>0</v>
      </c>
      <c r="DH97" s="12">
        <f>IFERROR($J97/1000*AB97,0)</f>
        <v>0</v>
      </c>
      <c r="DI97" s="12">
        <f>IFERROR($J97/1000*AC97,0)</f>
        <v>0</v>
      </c>
      <c r="DJ97" s="12">
        <f>IFERROR($J97/1000*AD97,0)</f>
        <v>0</v>
      </c>
      <c r="DK97" s="12">
        <f>IFERROR($J97/1000*AE97,0)</f>
        <v>0</v>
      </c>
      <c r="DL97" s="12">
        <f>IFERROR($J97/1000*AF97,0)</f>
        <v>0</v>
      </c>
      <c r="DM97" s="12">
        <f>IFERROR($J97/1000*AG97,0)</f>
        <v>0</v>
      </c>
      <c r="DN97" s="12">
        <f>IFERROR($J97/1000*AH97,0)</f>
        <v>0</v>
      </c>
      <c r="DO97" s="12">
        <f>IFERROR($J97/1000*AI97,0)</f>
        <v>0</v>
      </c>
      <c r="DP97" s="12">
        <f>IFERROR($J97/1000*AJ97,0)</f>
        <v>0</v>
      </c>
      <c r="DR97" s="12">
        <f>IFERROR($K97/1000*Q97,0)</f>
        <v>0</v>
      </c>
      <c r="DS97" s="12">
        <f>IFERROR($K97/1000*R97,0)</f>
        <v>0</v>
      </c>
      <c r="DT97" s="12">
        <f>IFERROR($K97/1000*S97,0)</f>
        <v>0</v>
      </c>
      <c r="DU97" s="12">
        <f>IFERROR($K97/1000*T97,0)</f>
        <v>0</v>
      </c>
      <c r="DV97" s="12">
        <f>IFERROR($K97/1000*U97,0)</f>
        <v>0</v>
      </c>
      <c r="DW97" s="12">
        <f>IFERROR($K97/1000*V97,0)</f>
        <v>0</v>
      </c>
      <c r="DX97" s="12">
        <f>IFERROR($K97/1000*W97,0)</f>
        <v>0</v>
      </c>
      <c r="DY97" s="12">
        <f>IFERROR($K97/1000*X97,0)</f>
        <v>0</v>
      </c>
      <c r="DZ97" s="12">
        <f>IFERROR($K97/1000*Y97,0)</f>
        <v>0</v>
      </c>
      <c r="EA97" s="12">
        <f>IFERROR($K97/1000*Z97,0)</f>
        <v>0</v>
      </c>
      <c r="EB97" s="12">
        <f>IFERROR($K97/1000*AA97,0)</f>
        <v>0</v>
      </c>
      <c r="EC97" s="12">
        <f>IFERROR($K97/1000*AB97,0)</f>
        <v>0</v>
      </c>
      <c r="ED97" s="12">
        <f>IFERROR($K97/1000*AC97,0)</f>
        <v>0</v>
      </c>
      <c r="EE97" s="12">
        <f>IFERROR($K97/1000*AD97,0)</f>
        <v>0</v>
      </c>
      <c r="EF97" s="12">
        <f>IFERROR($K97/1000*AE97,0)</f>
        <v>0</v>
      </c>
      <c r="EG97" s="12">
        <f>IFERROR($K97/1000*AF97,0)</f>
        <v>0</v>
      </c>
      <c r="EH97" s="12">
        <f>IFERROR($K97/1000*AG97,0)</f>
        <v>0</v>
      </c>
      <c r="EI97" s="12">
        <f>IFERROR($K97/1000*AH97,0)</f>
        <v>0</v>
      </c>
      <c r="EJ97" s="12">
        <f>IFERROR($K97/1000*AI97,0)</f>
        <v>0</v>
      </c>
      <c r="EK97" s="12">
        <f>IFERROR($K97/1000*AJ97,0)</f>
        <v>0</v>
      </c>
      <c r="EM97" s="12">
        <f>IFERROR($L97/1000*Q97,0)</f>
        <v>0.19152583166000886</v>
      </c>
      <c r="EN97" s="12">
        <f>IFERROR($L97/1000*R97,0)</f>
        <v>2.3771371034491504</v>
      </c>
      <c r="EO97" s="12">
        <f>IFERROR($L97/1000*S97,0)</f>
        <v>2.8563862363308225E-4</v>
      </c>
      <c r="EP97" s="12">
        <f>IFERROR($L97/1000*T97,0)</f>
        <v>4.4018045980394119E-2</v>
      </c>
      <c r="EQ97" s="12">
        <f>IFERROR($L97/1000*U97,0)</f>
        <v>1.3476917366469894E-2</v>
      </c>
      <c r="ER97" s="12">
        <f>IFERROR($L97/1000*V97,0)</f>
        <v>1.1714183084509999E-4</v>
      </c>
      <c r="ES97" s="12">
        <f>IFERROR($L97/1000*W97,0)</f>
        <v>0.19365332984965092</v>
      </c>
      <c r="ET97" s="12">
        <f>IFERROR($L97/1000*X97,0)</f>
        <v>2.6179556958010799E-2</v>
      </c>
      <c r="EU97" s="12">
        <f>IFERROR($L97/1000*Y97,0)</f>
        <v>0.38927556923639944</v>
      </c>
      <c r="EV97" s="12">
        <f>IFERROR($L97/1000*Z97,0)</f>
        <v>7.4123821039767269E-3</v>
      </c>
      <c r="EW97" s="12">
        <f>IFERROR($L97/1000*AA97,0)</f>
        <v>9.1654841471419998E-3</v>
      </c>
      <c r="EX97" s="12">
        <f>IFERROR($L97/1000*AB97,0)</f>
        <v>1.7750959039326324E-2</v>
      </c>
      <c r="EY97" s="12">
        <f>IFERROR($L97/1000*AC97,0)</f>
        <v>9.8202855060501576E-5</v>
      </c>
      <c r="EZ97" s="12">
        <f>IFERROR($L97/1000*AD97,0)</f>
        <v>8.6761716232412397E-2</v>
      </c>
      <c r="FA97" s="12">
        <f>IFERROR($L97/1000*AE97,0)</f>
        <v>5.0031646784337678E-4</v>
      </c>
      <c r="FB97" s="12">
        <f>IFERROR($L97/1000*AF97,0)</f>
        <v>5.1000094179027222E-4</v>
      </c>
      <c r="FC97" s="12">
        <f>IFERROR($L97/1000*AG97,0)</f>
        <v>9.4267340203388342E-8</v>
      </c>
      <c r="FD97" s="12">
        <f>IFERROR($L97/1000*AH97,0)</f>
        <v>8.1829387036982449E-4</v>
      </c>
      <c r="FE97" s="12">
        <f>IFERROR($L97/1000*AI97,0)</f>
        <v>1.2216301919654293</v>
      </c>
      <c r="FF97" s="12">
        <f>IFERROR($L97/1000*AJ97,0)</f>
        <v>3.4491217733330997E-3</v>
      </c>
      <c r="FH97" s="12">
        <f>IFERROR(AL97*[1]Figure!$C$8+BG97*[1]Figure!$D$8+CB97*[1]Figure!$E$8,0)</f>
        <v>0.15527568197582911</v>
      </c>
      <c r="FI97" s="12">
        <f>IFERROR(AM97*[1]Figure!$C$8+BH97*[1]Figure!$D$8+CC97*[1]Figure!$E$8,0)</f>
        <v>1.9272156747156184</v>
      </c>
      <c r="FJ97" s="12">
        <f>IFERROR(AN97*[1]Figure!$C$8+BI97*[1]Figure!$D$8+CD97*[1]Figure!$E$8,0)</f>
        <v>2.3157571852760683E-4</v>
      </c>
      <c r="FK97" s="12">
        <f>IFERROR(AO97*[1]Figure!$C$8+BJ97*[1]Figure!$D$8+CE97*[1]Figure!$E$8,0)</f>
        <v>3.5686737656267037E-2</v>
      </c>
      <c r="FL97" s="12">
        <f>IFERROR(AP97*[1]Figure!$C$8+BK97*[1]Figure!$D$8+CF97*[1]Figure!$E$8,0)</f>
        <v>1.0926137309380269E-2</v>
      </c>
      <c r="FM97" s="12">
        <f>IFERROR(AQ97*[1]Figure!$C$8+BL97*[1]Figure!$D$8+CG97*[1]Figure!$E$8,0)</f>
        <v>9.4970362560070745E-5</v>
      </c>
      <c r="FN97" s="12">
        <f>IFERROR(AR97*[1]Figure!$C$8+BM97*[1]Figure!$D$8+CH97*[1]Figure!$E$8,0)</f>
        <v>0.15700050796632758</v>
      </c>
      <c r="FO97" s="12">
        <f>IFERROR(AS97*[1]Figure!$C$8+BN97*[1]Figure!$D$8+CI97*[1]Figure!$E$8,0)</f>
        <v>2.1224544622765802E-2</v>
      </c>
      <c r="FP97" s="12">
        <f>IFERROR(AT97*[1]Figure!$C$8+BO97*[1]Figure!$D$8+CJ97*[1]Figure!$E$8,0)</f>
        <v>0.31559726939085314</v>
      </c>
      <c r="FQ97" s="12">
        <f>IFERROR(AU97*[1]Figure!$C$8+BP97*[1]Figure!$D$8+CK97*[1]Figure!$E$8,0)</f>
        <v>6.0094383942087418E-3</v>
      </c>
      <c r="FR97" s="12">
        <f>IFERROR(AV97*[1]Figure!$C$8+BQ97*[1]Figure!$D$8+CL97*[1]Figure!$E$8,0)</f>
        <v>7.4307303054164881E-3</v>
      </c>
      <c r="FS97" s="12">
        <f>IFERROR(AW97*[1]Figure!$C$8+BR97*[1]Figure!$D$8+CM97*[1]Figure!$E$8,0)</f>
        <v>1.4391229875713549E-2</v>
      </c>
      <c r="FT97" s="12">
        <f>IFERROR(AX97*[1]Figure!$C$8+BS97*[1]Figure!$D$8+CN97*[1]Figure!$E$8,0)</f>
        <v>7.9615972212884623E-5</v>
      </c>
      <c r="FU97" s="12">
        <f>IFERROR(AY97*[1]Figure!$C$8+BT97*[1]Figure!$D$8+CO97*[1]Figure!$E$8,0)</f>
        <v>7.0340301047726442E-2</v>
      </c>
      <c r="FV97" s="12">
        <f>IFERROR(AZ97*[1]Figure!$C$8+BU97*[1]Figure!$D$8+CP97*[1]Figure!$E$8,0)</f>
        <v>4.0562142492625228E-4</v>
      </c>
      <c r="FW97" s="12">
        <f>IFERROR(BA97*[1]Figure!$C$8+BV97*[1]Figure!$D$8+CQ97*[1]Figure!$E$8,0)</f>
        <v>4.1347291568156086E-4</v>
      </c>
      <c r="FX97" s="12">
        <f>IFERROR(BB97*[1]Figure!$C$8+BW97*[1]Figure!$D$8+CR97*[1]Figure!$E$8,0)</f>
        <v>7.6425333393735392E-8</v>
      </c>
      <c r="FY97" s="12">
        <f>IFERROR(BC97*[1]Figure!$C$8+BX97*[1]Figure!$D$8+CS97*[1]Figure!$E$8,0)</f>
        <v>6.6341515229063452E-4</v>
      </c>
      <c r="FZ97" s="12">
        <f>IFERROR(BD97*[1]Figure!$C$8+BY97*[1]Figure!$D$8+CT97*[1]Figure!$E$8,0)</f>
        <v>0.99041189136526697</v>
      </c>
      <c r="GA97" s="12">
        <f>IFERROR(BE97*[1]Figure!$C$8+BZ97*[1]Figure!$D$8+CU97*[1]Figure!$E$8,0)</f>
        <v>2.7963054953479968E-3</v>
      </c>
      <c r="GC97" s="12">
        <f>IFERROR(CW97*[1]Figure!$F$8+DR97*[1]Figure!$G$8+EM97*[1]Figure!$H$8,0)</f>
        <v>2.9056085838633956E-3</v>
      </c>
      <c r="GD97" s="12">
        <f>IFERROR(CX97*[1]Figure!$F$8+DS97*[1]Figure!$G$8+EN97*[1]Figure!$H$8,0)</f>
        <v>3.6063177029107912E-2</v>
      </c>
      <c r="GE97" s="12">
        <f>IFERROR(CY97*[1]Figure!$F$8+DT97*[1]Figure!$G$8+EO97*[1]Figure!$H$8,0)</f>
        <v>4.3333791035797195E-6</v>
      </c>
      <c r="GF97" s="12">
        <f>IFERROR(CZ97*[1]Figure!$F$8+DU97*[1]Figure!$G$8+EP97*[1]Figure!$H$8,0)</f>
        <v>6.6779092479060361E-4</v>
      </c>
      <c r="GG97" s="12">
        <f>IFERROR(DA97*[1]Figure!$F$8+DV97*[1]Figure!$G$8+EQ97*[1]Figure!$H$8,0)</f>
        <v>2.0445621587768847E-4</v>
      </c>
      <c r="GH97" s="12">
        <f>IFERROR(DB97*[1]Figure!$F$8+DW97*[1]Figure!$G$8+ER97*[1]Figure!$H$8,0)</f>
        <v>1.7771404843040099E-6</v>
      </c>
      <c r="GI97" s="12">
        <f>IFERROR(DC97*[1]Figure!$F$8+DX97*[1]Figure!$G$8+ES97*[1]Figure!$H$8,0)</f>
        <v>2.9378845277838548E-3</v>
      </c>
      <c r="GJ97" s="12">
        <f>IFERROR(DD97*[1]Figure!$F$8+DY97*[1]Figure!$G$8+ET97*[1]Figure!$H$8,0)</f>
        <v>3.9716598413716732E-4</v>
      </c>
      <c r="GK97" s="12">
        <f>IFERROR(DE97*[1]Figure!$F$8+DZ97*[1]Figure!$G$8+EU97*[1]Figure!$H$8,0)</f>
        <v>5.9056390757224681E-3</v>
      </c>
      <c r="GL97" s="12">
        <f>IFERROR(DF97*[1]Figure!$F$8+EA97*[1]Figure!$G$8+EV97*[1]Figure!$H$8,0)</f>
        <v>1.1245209526839654E-4</v>
      </c>
      <c r="GM97" s="12">
        <f>IFERROR(DG97*[1]Figure!$F$8+EB97*[1]Figure!$G$8+EW97*[1]Figure!$H$8,0)</f>
        <v>1.3904813352005072E-4</v>
      </c>
      <c r="GN97" s="12">
        <f>IFERROR(DH97*[1]Figure!$F$8+EC97*[1]Figure!$G$8+EX97*[1]Figure!$H$8,0)</f>
        <v>2.6929703690326592E-4</v>
      </c>
      <c r="GO97" s="12">
        <f>IFERROR(DI97*[1]Figure!$F$8+ED97*[1]Figure!$G$8+EY97*[1]Figure!$H$8,0)</f>
        <v>1.4898202302559998E-6</v>
      </c>
      <c r="GP97" s="12">
        <f>IFERROR(DJ97*[1]Figure!$F$8+EE97*[1]Figure!$G$8+EZ97*[1]Figure!$H$8,0)</f>
        <v>1.3162484937443342E-3</v>
      </c>
      <c r="GQ97" s="12">
        <f>IFERROR(DK97*[1]Figure!$F$8+EF97*[1]Figure!$G$8+FA97*[1]Figure!$H$8,0)</f>
        <v>7.5902232665645789E-6</v>
      </c>
      <c r="GR97" s="12">
        <f>IFERROR(DL97*[1]Figure!$F$8+EG97*[1]Figure!$G$8+FB97*[1]Figure!$H$8,0)</f>
        <v>7.7371449135633648E-6</v>
      </c>
      <c r="GS97" s="12">
        <f>IFERROR(DM97*[1]Figure!$F$8+EH97*[1]Figure!$G$8+FC97*[1]Figure!$H$8,0)</f>
        <v>1.4301151468652156E-9</v>
      </c>
      <c r="GT97" s="12">
        <f>IFERROR(DN97*[1]Figure!$F$8+EI97*[1]Figure!$G$8+FD97*[1]Figure!$H$8,0)</f>
        <v>1.2414208951668115E-5</v>
      </c>
      <c r="GU97" s="12">
        <f>IFERROR(DO97*[1]Figure!$F$8+EJ97*[1]Figure!$G$8+FE97*[1]Figure!$H$8,0)</f>
        <v>1.8533161513077514E-2</v>
      </c>
      <c r="GV97" s="12">
        <f>IFERROR(DP97*[1]Figure!$F$8+EK97*[1]Figure!$G$8+FF97*[1]Figure!$H$8,0)</f>
        <v>5.2326089616867963E-5</v>
      </c>
      <c r="GX97" s="12">
        <f>IFERROR(FH97*[1]Figure!$F$10+GC97*[1]Figure!$F$11,0)</f>
        <v>0.14633593070552553</v>
      </c>
      <c r="GY97" s="12">
        <f>IFERROR(FI97*[1]Figure!$F$10+GD97*[1]Figure!$F$11,0)</f>
        <v>1.8162592869737837</v>
      </c>
      <c r="GZ97" s="12">
        <f>IFERROR(FJ97*[1]Figure!$F$10+GE97*[1]Figure!$F$11,0)</f>
        <v>2.1824311359207741E-4</v>
      </c>
      <c r="HA97" s="12">
        <f>IFERROR(FK97*[1]Figure!$F$10+GF97*[1]Figure!$F$11,0)</f>
        <v>3.3632130300910099E-2</v>
      </c>
      <c r="HB97" s="12">
        <f>IFERROR(FL97*[1]Figure!$F$10+GG97*[1]Figure!$F$11,0)</f>
        <v>1.0297082272248001E-2</v>
      </c>
      <c r="HC97" s="12">
        <f>IFERROR(FM97*[1]Figure!$F$10+GH97*[1]Figure!$F$11,0)</f>
        <v>8.9502594468285807E-5</v>
      </c>
      <c r="HD97" s="12">
        <f>IFERROR(FN97*[1]Figure!$F$10+GI97*[1]Figure!$F$11,0)</f>
        <v>0.14796145257355356</v>
      </c>
      <c r="HE97" s="12">
        <f>IFERROR(FO97*[1]Figure!$F$10+GJ97*[1]Figure!$F$11,0)</f>
        <v>2.0002575108038302E-2</v>
      </c>
      <c r="HF97" s="12">
        <f>IFERROR(FP97*[1]Figure!$F$10+GK97*[1]Figure!$F$11,0)</f>
        <v>0.29742725684258819</v>
      </c>
      <c r="HG97" s="12">
        <f>IFERROR(FQ97*[1]Figure!$F$10+GL97*[1]Figure!$F$11,0)</f>
        <v>5.6634545039122479E-3</v>
      </c>
      <c r="HH97" s="12">
        <f>IFERROR(FR97*[1]Figure!$F$10+GM97*[1]Figure!$F$11,0)</f>
        <v>7.0029177861485265E-3</v>
      </c>
      <c r="HI97" s="12">
        <f>IFERROR(FS97*[1]Figure!$F$10+GN97*[1]Figure!$F$11,0)</f>
        <v>1.3562677626413703E-2</v>
      </c>
      <c r="HJ97" s="12">
        <f>IFERROR(FT97*[1]Figure!$F$10+GO97*[1]Figure!$F$11,0)</f>
        <v>7.5032208807888714E-5</v>
      </c>
      <c r="HK97" s="12">
        <f>IFERROR(FU97*[1]Figure!$F$10+GP97*[1]Figure!$F$11,0)</f>
        <v>6.6290569707677757E-2</v>
      </c>
      <c r="HL97" s="12">
        <f>IFERROR(FV97*[1]Figure!$F$10+GQ97*[1]Figure!$F$11,0)</f>
        <v>3.8226841431567081E-4</v>
      </c>
      <c r="HM97" s="12">
        <f>IFERROR(FW97*[1]Figure!$F$10+GR97*[1]Figure!$F$11,0)</f>
        <v>3.8966786793573458E-4</v>
      </c>
      <c r="HN97" s="12">
        <f>IFERROR(FX97*[1]Figure!$F$10+GS97*[1]Figure!$F$11,0)</f>
        <v>7.2025265961435381E-8</v>
      </c>
      <c r="HO97" s="12">
        <f>IFERROR(FY97*[1]Figure!$F$10+GT97*[1]Figure!$F$11,0)</f>
        <v>6.252200764425565E-4</v>
      </c>
      <c r="HP97" s="12">
        <f>IFERROR(FZ97*[1]Figure!$F$10+GU97*[1]Figure!$F$11,0)</f>
        <v>0.93339049657059026</v>
      </c>
      <c r="HQ97" s="12">
        <f>IFERROR(GA97*[1]Figure!$F$10+GV97*[1]Figure!$F$11,0)</f>
        <v>2.6353126387325902E-3</v>
      </c>
    </row>
    <row r="98" spans="1:225" s="16" customFormat="1" x14ac:dyDescent="0.2">
      <c r="A98" s="1"/>
      <c r="B98" s="4"/>
      <c r="C98" s="1" t="s">
        <v>132</v>
      </c>
      <c r="D98" s="1" t="s">
        <v>133</v>
      </c>
      <c r="E98" s="2">
        <f>21%/65%</f>
        <v>0.32307692307692304</v>
      </c>
      <c r="F98" s="7">
        <f>SUM(E98:E102)</f>
        <v>1</v>
      </c>
      <c r="G98" s="1">
        <f>'[1]LIB Maf LCI'!AQ$45*'[1]LIB Maf LCIA'!E$98*LCIA_TAU!$E98</f>
        <v>558.32495986982565</v>
      </c>
      <c r="H98" s="1">
        <f>'[1]LIB Maf LCI'!AR$45*'[1]LIB Maf LCIA'!F$98*LCIA_TAU!$E98</f>
        <v>655.15998717400032</v>
      </c>
      <c r="I98" s="1">
        <f>'[1]LIB Maf LCI'!AS$45*'[1]LIB Maf LCIA'!D$98*LCIA_TAU!$E98</f>
        <v>530.95014456982119</v>
      </c>
      <c r="J98" s="1">
        <f>'[1]LIB Maf LCI'!AT$45*'[1]LIB Maf LCIA'!D$98*LCIA_TAU!$E98</f>
        <v>608.63959005337938</v>
      </c>
      <c r="K98" s="1">
        <f>'[1]LIB Maf LCI'!AU$45*'[1]LIB Maf LCIA'!E$98*LCIA_TAU!$E98</f>
        <v>555.94552925925461</v>
      </c>
      <c r="L98" s="1">
        <f>'[1]LIB Maf LCI'!AV$45*'[1]LIB Maf LCIA'!F$98*LCIA_TAU!$E98</f>
        <v>648.89334104276156</v>
      </c>
      <c r="M98" s="1" t="s">
        <v>55</v>
      </c>
      <c r="N98" s="1" t="s">
        <v>134</v>
      </c>
      <c r="O98" s="1">
        <v>1</v>
      </c>
      <c r="P98" s="1" t="s">
        <v>56</v>
      </c>
      <c r="Q98" s="5">
        <f>[1]Use!Z166</f>
        <v>11.885970697685707</v>
      </c>
      <c r="R98" s="5">
        <f>[1]Use!AA166</f>
        <v>151.55885022176182</v>
      </c>
      <c r="S98" s="5">
        <f>[1]Use!AB166</f>
        <v>0.34719750575307212</v>
      </c>
      <c r="T98" s="5">
        <f>[1]Use!AC166</f>
        <v>3.1355030968644728</v>
      </c>
      <c r="U98" s="5">
        <f>[1]Use!AD166</f>
        <v>10.038176517848374</v>
      </c>
      <c r="V98" s="5">
        <f>[1]Use!AE166</f>
        <v>1.7879157506942717E-2</v>
      </c>
      <c r="W98" s="5">
        <f>[1]Use!AF166</f>
        <v>12.062688554982303</v>
      </c>
      <c r="X98" s="5">
        <f>[1]Use!AG166</f>
        <v>2.754650279455122</v>
      </c>
      <c r="Y98" s="5">
        <f>[1]Use!AH166</f>
        <v>117.20711644402014</v>
      </c>
      <c r="Z98" s="5">
        <f>[1]Use!AI166</f>
        <v>0.20303797650331182</v>
      </c>
      <c r="AA98" s="5">
        <f>[1]Use!AJ166</f>
        <v>0.18458189163717909</v>
      </c>
      <c r="AB98" s="5">
        <f>[1]Use!AK166</f>
        <v>14.095991626574641</v>
      </c>
      <c r="AC98" s="5">
        <f>[1]Use!AL166</f>
        <v>1.7516620082847429E-3</v>
      </c>
      <c r="AD98" s="5">
        <f>[1]Use!AM166</f>
        <v>1.1897492035725585</v>
      </c>
      <c r="AE98" s="5">
        <f>[1]Use!AN166</f>
        <v>5.8643192193500393E-2</v>
      </c>
      <c r="AF98" s="5">
        <f>[1]Use!AO166</f>
        <v>5.9608440531150324E-2</v>
      </c>
      <c r="AG98" s="5">
        <f>[1]Use!AP166</f>
        <v>3.5884185638198473E-6</v>
      </c>
      <c r="AH98" s="5">
        <f>[1]Use!AQ166</f>
        <v>1.1893512428039055</v>
      </c>
      <c r="AI98" s="5">
        <f>[1]Use!AR166</f>
        <v>3355.8395598377306</v>
      </c>
      <c r="AJ98" s="5">
        <f>[1]Use!AS166</f>
        <v>7.0480577492094618E-2</v>
      </c>
      <c r="AK98" s="1"/>
      <c r="AL98" s="1">
        <f>IFERROR($G98/1000*Q98,0)</f>
        <v>6.6362341127992961</v>
      </c>
      <c r="AM98" s="1">
        <f>IFERROR($G98/1000*R98,0)</f>
        <v>84.61908896798208</v>
      </c>
      <c r="AN98" s="1">
        <f>IFERROR($G98/1000*S98,0)</f>
        <v>0.19384903346648755</v>
      </c>
      <c r="AO98" s="1">
        <f>IFERROR($G98/1000*T98,0)</f>
        <v>1.7506296407285709</v>
      </c>
      <c r="AP98" s="1">
        <f>IFERROR($G98/1000*U98,0)</f>
        <v>5.60456450149392</v>
      </c>
      <c r="AQ98" s="1">
        <f>IFERROR($G98/1000*V98,0)</f>
        <v>9.9823798975700838E-3</v>
      </c>
      <c r="AR98" s="1">
        <f>IFERROR($G98/1000*W98,0)</f>
        <v>6.7349001033826994</v>
      </c>
      <c r="AS98" s="1">
        <f>IFERROR($G98/1000*X98,0)</f>
        <v>1.537990006732185</v>
      </c>
      <c r="AT98" s="1">
        <f>IFERROR($G98/1000*Y98,0)</f>
        <v>65.43965858506553</v>
      </c>
      <c r="AU98" s="1">
        <f>IFERROR($G98/1000*Z98,0)</f>
        <v>0.11336117008326217</v>
      </c>
      <c r="AV98" s="1">
        <f>IFERROR($G98/1000*AA98,0)</f>
        <v>0.10305667724102452</v>
      </c>
      <c r="AW98" s="1">
        <f>IFERROR($G98/1000*AB98,0)</f>
        <v>7.8701439592326849</v>
      </c>
      <c r="AX98" s="1">
        <f>IFERROR($G98/1000*AC98,0)</f>
        <v>9.779966204810774E-4</v>
      </c>
      <c r="AY98" s="1">
        <f>IFERROR($G98/1000*AD98,0)</f>
        <v>0.66426667633980574</v>
      </c>
      <c r="AZ98" s="1">
        <f>IFERROR($G98/1000*AE98,0)</f>
        <v>3.2741957928074578E-2</v>
      </c>
      <c r="BA98" s="1">
        <f>IFERROR($G98/1000*AF98,0)</f>
        <v>3.3280880167457394E-2</v>
      </c>
      <c r="BB98" s="1">
        <f>IFERROR($G98/1000*AG98,0)</f>
        <v>2.0035036506408536E-6</v>
      </c>
      <c r="BC98" s="1">
        <f>IFERROR($G98/1000*AH98,0)</f>
        <v>0.66404448490961776</v>
      </c>
      <c r="BD98" s="1">
        <f>IFERROR($G98/1000*AI98,0)</f>
        <v>1873.6489875759744</v>
      </c>
      <c r="BE98" s="1">
        <f>IFERROR($G98/1000*AJ98,0)</f>
        <v>3.9351065599875869E-2</v>
      </c>
      <c r="BF98" s="1"/>
      <c r="BG98" s="1">
        <f>IFERROR($H98/1000*Q98,0)</f>
        <v>7.7872124098463118</v>
      </c>
      <c r="BH98" s="1">
        <f>IFERROR($H98/1000*R98,0)</f>
        <v>99.295294367395712</v>
      </c>
      <c r="BI98" s="1">
        <f>IFERROR($H98/1000*S98,0)</f>
        <v>0.22746991341602765</v>
      </c>
      <c r="BJ98" s="1">
        <f>IFERROR($H98/1000*T98,0)</f>
        <v>2.0542561687257663</v>
      </c>
      <c r="BK98" s="1">
        <f>IFERROR($H98/1000*U98,0)</f>
        <v>6.5766115986838924</v>
      </c>
      <c r="BL98" s="1">
        <f>IFERROR($H98/1000*V98,0)</f>
        <v>1.1713708602930523E-2</v>
      </c>
      <c r="BM98" s="1">
        <f>IFERROR($H98/1000*W98,0)</f>
        <v>7.9029908789661665</v>
      </c>
      <c r="BN98" s="1">
        <f>IFERROR($H98/1000*X98,0)</f>
        <v>1.8047366417566741</v>
      </c>
      <c r="BO98" s="1">
        <f>IFERROR($H98/1000*Y98,0)</f>
        <v>76.789412906165808</v>
      </c>
      <c r="BP98" s="1">
        <f>IFERROR($H98/1000*Z98,0)</f>
        <v>0.13302235808174476</v>
      </c>
      <c r="BQ98" s="1">
        <f>IFERROR($H98/1000*AA98,0)</f>
        <v>0.12093066975756697</v>
      </c>
      <c r="BR98" s="1">
        <f>IFERROR($H98/1000*AB98,0)</f>
        <v>9.2351296932714586</v>
      </c>
      <c r="BS98" s="1">
        <f>IFERROR($H98/1000*AC98,0)</f>
        <v>1.1476188588810158E-3</v>
      </c>
      <c r="BT98" s="1">
        <f>IFERROR($H98/1000*AD98,0)</f>
        <v>0.77947607295287458</v>
      </c>
      <c r="BU98" s="1">
        <f>IFERROR($H98/1000*AE98,0)</f>
        <v>3.8420673045336154E-2</v>
      </c>
      <c r="BV98" s="1">
        <f>IFERROR($H98/1000*AF98,0)</f>
        <v>3.9053065133850609E-2</v>
      </c>
      <c r="BW98" s="1">
        <f>IFERROR($H98/1000*AG98,0)</f>
        <v>2.350988260247156E-6</v>
      </c>
      <c r="BX98" s="1">
        <f>IFERROR($H98/1000*AH98,0)</f>
        <v>0.77921534498078815</v>
      </c>
      <c r="BY98" s="1">
        <f>IFERROR($H98/1000*AI98,0)</f>
        <v>2198.6118029812906</v>
      </c>
      <c r="BZ98" s="1">
        <f>IFERROR($H98/1000*AJ98,0)</f>
        <v>4.6176054245736849E-2</v>
      </c>
      <c r="CA98" s="1"/>
      <c r="CB98" s="1">
        <f>IFERROR($I98/1000*Q98,0)</f>
        <v>6.3108578602888841</v>
      </c>
      <c r="CC98" s="1">
        <f>IFERROR($I98/1000*R98,0)</f>
        <v>80.470193436080308</v>
      </c>
      <c r="CD98" s="1">
        <f>IFERROR($I98/1000*S98,0)</f>
        <v>0.18434456587387496</v>
      </c>
      <c r="CE98" s="1">
        <f>IFERROR($I98/1000*T98,0)</f>
        <v>1.6647958225793138</v>
      </c>
      <c r="CF98" s="1">
        <f>IFERROR($I98/1000*U98,0)</f>
        <v>5.3297712733689782</v>
      </c>
      <c r="CG98" s="1">
        <f>IFERROR($I98/1000*V98,0)</f>
        <v>9.4929412630978382E-3</v>
      </c>
      <c r="CH98" s="1">
        <f>IFERROR($I98/1000*W98,0)</f>
        <v>6.4046862321685811</v>
      </c>
      <c r="CI98" s="1">
        <f>IFERROR($I98/1000*X98,0)</f>
        <v>1.4625819641159952</v>
      </c>
      <c r="CJ98" s="1">
        <f>IFERROR($I98/1000*Y98,0)</f>
        <v>62.231135420564357</v>
      </c>
      <c r="CK98" s="1">
        <f>IFERROR($I98/1000*Z98,0)</f>
        <v>0.10780304297759735</v>
      </c>
      <c r="CL98" s="1">
        <f>IFERROR($I98/1000*AA98,0)</f>
        <v>9.80037820497313E-2</v>
      </c>
      <c r="CM98" s="1">
        <f>IFERROR($I98/1000*AB98,0)</f>
        <v>7.4842687919847934</v>
      </c>
      <c r="CN98" s="1">
        <f>IFERROR($I98/1000*AC98,0)</f>
        <v>9.3004519653624746E-4</v>
      </c>
      <c r="CO98" s="1">
        <f>IFERROR($I98/1000*AD98,0)</f>
        <v>0.63169751163867949</v>
      </c>
      <c r="CP98" s="1">
        <f>IFERROR($I98/1000*AE98,0)</f>
        <v>3.113661137317484E-2</v>
      </c>
      <c r="CQ98" s="1">
        <f>IFERROR($I98/1000*AF98,0)</f>
        <v>3.1649110117595851E-2</v>
      </c>
      <c r="CR98" s="1">
        <f>IFERROR($I98/1000*AG98,0)</f>
        <v>1.9052713552371779E-6</v>
      </c>
      <c r="CS98" s="1">
        <f>IFERROR($I98/1000*AH98,0)</f>
        <v>0.63148621431103003</v>
      </c>
      <c r="CT98" s="1">
        <f>IFERROR($I98/1000*AI98,0)</f>
        <v>1781.7834994489681</v>
      </c>
      <c r="CU98" s="1">
        <f>IFERROR($I98/1000*AJ98,0)</f>
        <v>3.742167280879212E-2</v>
      </c>
      <c r="CW98" s="12">
        <f>IFERROR($J98/1000*Q98,0)</f>
        <v>7.2342723328259089</v>
      </c>
      <c r="CX98" s="12">
        <f>IFERROR($J98/1000*R98,0)</f>
        <v>92.244716467934637</v>
      </c>
      <c r="CY98" s="12">
        <f>IFERROR($J98/1000*S98,0)</f>
        <v>0.21131814756910566</v>
      </c>
      <c r="CZ98" s="12">
        <f>IFERROR($J98/1000*T98,0)</f>
        <v>1.9083913194866944</v>
      </c>
      <c r="DA98" s="12">
        <f>IFERROR($J98/1000*U98,0)</f>
        <v>6.1096316407066942</v>
      </c>
      <c r="DB98" s="12">
        <f>IFERROR($J98/1000*V98,0)</f>
        <v>1.0881963095525417E-2</v>
      </c>
      <c r="DC98" s="12">
        <f>IFERROR($J98/1000*W98,0)</f>
        <v>7.3418298170460208</v>
      </c>
      <c r="DD98" s="12">
        <f>IFERROR($J98/1000*X98,0)</f>
        <v>1.6765892168279926</v>
      </c>
      <c r="DE98" s="12">
        <f>IFERROR($J98/1000*Y98,0)</f>
        <v>71.33689130382713</v>
      </c>
      <c r="DF98" s="12">
        <f>IFERROR($J98/1000*Z98,0)</f>
        <v>0.12357695078424338</v>
      </c>
      <c r="DG98" s="12">
        <f>IFERROR($J98/1000*AA98,0)</f>
        <v>0.11234384685732998</v>
      </c>
      <c r="DH98" s="12">
        <f>IFERROR($J98/1000*AB98,0)</f>
        <v>8.5793785649942578</v>
      </c>
      <c r="DI98" s="12">
        <f>IFERROR($J98/1000*AC98,0)</f>
        <v>1.0661308466345051E-3</v>
      </c>
      <c r="DJ98" s="12">
        <f>IFERROR($J98/1000*AD98,0)</f>
        <v>0.72412846752873672</v>
      </c>
      <c r="DK98" s="12">
        <f>IFERROR($J98/1000*AE98,0)</f>
        <v>3.5692568456073617E-2</v>
      </c>
      <c r="DL98" s="12">
        <f>IFERROR($J98/1000*AF98,0)</f>
        <v>3.628005680860058E-2</v>
      </c>
      <c r="DM98" s="12">
        <f>IFERROR($J98/1000*AG98,0)</f>
        <v>2.1840536036232485E-6</v>
      </c>
      <c r="DN98" s="12">
        <f>IFERROR($J98/1000*AH98,0)</f>
        <v>0.72388625284964636</v>
      </c>
      <c r="DO98" s="12">
        <f>IFERROR($J98/1000*AI98,0)</f>
        <v>2042.4968139845496</v>
      </c>
      <c r="DP98" s="12">
        <f>IFERROR($J98/1000*AJ98,0)</f>
        <v>4.2897269791513912E-2</v>
      </c>
      <c r="DR98" s="12">
        <f>IFERROR($K98/1000*Q98,0)</f>
        <v>6.6079522702848728</v>
      </c>
      <c r="DS98" s="12">
        <f>IFERROR($K98/1000*R98,0)</f>
        <v>84.258465200461472</v>
      </c>
      <c r="DT98" s="12">
        <f>IFERROR($K98/1000*S98,0)</f>
        <v>0.1930229010933848</v>
      </c>
      <c r="DU98" s="12">
        <f>IFERROR($K98/1000*T98,0)</f>
        <v>1.7431689286803513</v>
      </c>
      <c r="DV98" s="12">
        <f>IFERROR($K98/1000*U98,0)</f>
        <v>5.580679357013036</v>
      </c>
      <c r="DW98" s="12">
        <f>IFERROR($K98/1000*V98,0)</f>
        <v>9.9398376829068456E-3</v>
      </c>
      <c r="DX98" s="12">
        <f>IFERROR($K98/1000*W98,0)</f>
        <v>6.7061977729891904</v>
      </c>
      <c r="DY98" s="12">
        <f>IFERROR($K98/1000*X98,0)</f>
        <v>1.5314355075358315</v>
      </c>
      <c r="DZ98" s="12">
        <f>IFERROR($K98/1000*Y98,0)</f>
        <v>65.160772384421875</v>
      </c>
      <c r="EA98" s="12">
        <f>IFERROR($K98/1000*Z98,0)</f>
        <v>0.1128780553068618</v>
      </c>
      <c r="EB98" s="12">
        <f>IFERROR($K98/1000*AA98,0)</f>
        <v>0.10261747743790592</v>
      </c>
      <c r="EC98" s="12">
        <f>IFERROR($K98/1000*AB98,0)</f>
        <v>7.8366035252700605</v>
      </c>
      <c r="ED98" s="12">
        <f>IFERROR($K98/1000*AC98,0)</f>
        <v>9.738286622791903E-4</v>
      </c>
      <c r="EE98" s="12">
        <f>IFERROR($K98/1000*AD98,0)</f>
        <v>0.66143575066592275</v>
      </c>
      <c r="EF98" s="12">
        <f>IFERROR($K98/1000*AE98,0)</f>
        <v>3.2602420521467765E-2</v>
      </c>
      <c r="EG98" s="12">
        <f>IFERROR($K98/1000*AF98,0)</f>
        <v>3.3139046019409174E-2</v>
      </c>
      <c r="EH98" s="12">
        <f>IFERROR($K98/1000*AG98,0)</f>
        <v>1.9949652576665595E-6</v>
      </c>
      <c r="EI98" s="12">
        <f>IFERROR($K98/1000*AH98,0)</f>
        <v>0.66121450615576949</v>
      </c>
      <c r="EJ98" s="12">
        <f>IFERROR($K98/1000*AI98,0)</f>
        <v>1865.6640002031313</v>
      </c>
      <c r="EK98" s="12">
        <f>IFERROR($K98/1000*AJ98,0)</f>
        <v>3.9183361956340451E-2</v>
      </c>
      <c r="EM98" s="12">
        <f>IFERROR($L98/1000*Q98,0)</f>
        <v>7.7127272375576412</v>
      </c>
      <c r="EN98" s="12">
        <f>IFERROR($L98/1000*R98,0)</f>
        <v>98.345528684998499</v>
      </c>
      <c r="EO98" s="12">
        <f>IFERROR($L98/1000*S98,0)</f>
        <v>0.22529414950982438</v>
      </c>
      <c r="EP98" s="12">
        <f>IFERROR($L98/1000*T98,0)</f>
        <v>2.0346070803743133</v>
      </c>
      <c r="EQ98" s="12">
        <f>IFERROR($L98/1000*U98,0)</f>
        <v>6.5137058986436251</v>
      </c>
      <c r="ER98" s="12">
        <f>IFERROR($L98/1000*V98,0)</f>
        <v>1.1601666249709831E-2</v>
      </c>
      <c r="ES98" s="12">
        <f>IFERROR($L98/1000*W98,0)</f>
        <v>7.8273982784007483</v>
      </c>
      <c r="ET98" s="12">
        <f>IFERROR($L98/1000*X98,0)</f>
        <v>1.7874742232400107</v>
      </c>
      <c r="EU98" s="12">
        <f>IFERROR($L98/1000*Y98,0)</f>
        <v>76.054917383348226</v>
      </c>
      <c r="EV98" s="12">
        <f>IFERROR($L98/1000*Z98,0)</f>
        <v>0.13174999093179571</v>
      </c>
      <c r="EW98" s="12">
        <f>IFERROR($L98/1000*AA98,0)</f>
        <v>0.11977396036044211</v>
      </c>
      <c r="EX98" s="12">
        <f>IFERROR($L98/1000*AB98,0)</f>
        <v>9.1467951018788085</v>
      </c>
      <c r="EY98" s="12">
        <f>IFERROR($L98/1000*AC98,0)</f>
        <v>1.1366418129335602E-3</v>
      </c>
      <c r="EZ98" s="12">
        <f>IFERROR($L98/1000*AD98,0)</f>
        <v>0.77202033570916218</v>
      </c>
      <c r="FA98" s="12">
        <f>IFERROR($L98/1000*AE98,0)</f>
        <v>3.8053176911853261E-2</v>
      </c>
      <c r="FB98" s="12">
        <f>IFERROR($L98/1000*AF98,0)</f>
        <v>3.8679520130606895E-2</v>
      </c>
      <c r="FC98" s="12">
        <f>IFERROR($L98/1000*AG98,0)</f>
        <v>2.3285009109369289E-6</v>
      </c>
      <c r="FD98" s="12">
        <f>IFERROR($L98/1000*AH98,0)</f>
        <v>0.77176210161638692</v>
      </c>
      <c r="FE98" s="12">
        <f>IFERROR($L98/1000*AI98,0)</f>
        <v>2177.5819439865754</v>
      </c>
      <c r="FF98" s="12">
        <f>IFERROR($L98/1000*AJ98,0)</f>
        <v>4.5734377407468538E-2</v>
      </c>
      <c r="FH98" s="12">
        <f>IFERROR(AL98*[1]Figure!$C$8+BG98*[1]Figure!$D$8+CB98*[1]Figure!$E$8,0)</f>
        <v>7.5564633933472267</v>
      </c>
      <c r="FI98" s="12">
        <f>IFERROR(AM98*[1]Figure!$C$8+BH98*[1]Figure!$D$8+CC98*[1]Figure!$E$8,0)</f>
        <v>96.352997392255688</v>
      </c>
      <c r="FJ98" s="12">
        <f>IFERROR(AN98*[1]Figure!$C$8+BI98*[1]Figure!$D$8+CD98*[1]Figure!$E$8,0)</f>
        <v>0.2207295734790416</v>
      </c>
      <c r="FK98" s="12">
        <f>IFERROR(AO98*[1]Figure!$C$8+BJ98*[1]Figure!$D$8+CE98*[1]Figure!$E$8,0)</f>
        <v>1.9933848882697083</v>
      </c>
      <c r="FL98" s="12">
        <f>IFERROR(AP98*[1]Figure!$C$8+BK98*[1]Figure!$D$8+CF98*[1]Figure!$E$8,0)</f>
        <v>6.3817348471040889</v>
      </c>
      <c r="FM98" s="12">
        <f>IFERROR(AQ98*[1]Figure!$C$8+BL98*[1]Figure!$D$8+CG98*[1]Figure!$E$8,0)</f>
        <v>1.1366610489070748E-2</v>
      </c>
      <c r="FN98" s="12">
        <f>IFERROR(AR98*[1]Figure!$C$8+BM98*[1]Figure!$D$8+CH98*[1]Figure!$E$8,0)</f>
        <v>7.6688111395748431</v>
      </c>
      <c r="FO98" s="12">
        <f>IFERROR(AS98*[1]Figure!$C$8+BN98*[1]Figure!$D$8+CI98*[1]Figure!$E$8,0)</f>
        <v>1.751259070681477</v>
      </c>
      <c r="FP98" s="12">
        <f>IFERROR(AT98*[1]Figure!$C$8+BO98*[1]Figure!$D$8+CJ98*[1]Figure!$E$8,0)</f>
        <v>74.514005408197022</v>
      </c>
      <c r="FQ98" s="12">
        <f>IFERROR(AU98*[1]Figure!$C$8+BP98*[1]Figure!$D$8+CK98*[1]Figure!$E$8,0)</f>
        <v>0.12908066795127643</v>
      </c>
      <c r="FR98" s="12">
        <f>IFERROR(AV98*[1]Figure!$C$8+BQ98*[1]Figure!$D$8+CL98*[1]Figure!$E$8,0)</f>
        <v>0.11734727795540539</v>
      </c>
      <c r="FS98" s="12">
        <f>IFERROR(AW98*[1]Figure!$C$8+BR98*[1]Figure!$D$8+CM98*[1]Figure!$E$8,0)</f>
        <v>8.9614763007854119</v>
      </c>
      <c r="FT98" s="12">
        <f>IFERROR(AX98*[1]Figure!$C$8+BS98*[1]Figure!$D$8+CN98*[1]Figure!$E$8,0)</f>
        <v>1.1136128617326956E-3</v>
      </c>
      <c r="FU98" s="12">
        <f>IFERROR(AY98*[1]Figure!$C$8+BT98*[1]Figure!$D$8+CO98*[1]Figure!$E$8,0)</f>
        <v>0.75637880428314852</v>
      </c>
      <c r="FV98" s="12">
        <f>IFERROR(AZ98*[1]Figure!$C$8+BU98*[1]Figure!$D$8+CP98*[1]Figure!$E$8,0)</f>
        <v>3.728219985983084E-2</v>
      </c>
      <c r="FW98" s="12">
        <f>IFERROR(BA98*[1]Figure!$C$8+BV98*[1]Figure!$D$8+CQ98*[1]Figure!$E$8,0)</f>
        <v>3.7895853040917776E-2</v>
      </c>
      <c r="FX98" s="12">
        <f>IFERROR(BB98*[1]Figure!$C$8+BW98*[1]Figure!$D$8+CR98*[1]Figure!$E$8,0)</f>
        <v>2.281324277771605E-6</v>
      </c>
      <c r="FY98" s="12">
        <f>IFERROR(BC98*[1]Figure!$C$8+BX98*[1]Figure!$D$8+CS98*[1]Figure!$E$8,0)</f>
        <v>0.756125802146697</v>
      </c>
      <c r="FZ98" s="12">
        <f>IFERROR(BD98*[1]Figure!$C$8+BY98*[1]Figure!$D$8+CT98*[1]Figure!$E$8,0)</f>
        <v>2133.4630071734687</v>
      </c>
      <c r="GA98" s="12">
        <f>IFERROR(BE98*[1]Figure!$C$8+BZ98*[1]Figure!$D$8+CU98*[1]Figure!$E$8,0)</f>
        <v>4.4807775259338628E-2</v>
      </c>
      <c r="GC98" s="12">
        <f>IFERROR(CW98*[1]Figure!$F$8+DR98*[1]Figure!$G$8+EM98*[1]Figure!$H$8,0)</f>
        <v>6.7639403470717587</v>
      </c>
      <c r="GD98" s="12">
        <f>IFERROR(CX98*[1]Figure!$F$8+DS98*[1]Figure!$G$8+EN98*[1]Figure!$H$8,0)</f>
        <v>86.247480163347703</v>
      </c>
      <c r="GE98" s="12">
        <f>IFERROR(CY98*[1]Figure!$F$8+DT98*[1]Figure!$G$8+EO98*[1]Figure!$H$8,0)</f>
        <v>0.19757942176511845</v>
      </c>
      <c r="GF98" s="12">
        <f>IFERROR(CZ98*[1]Figure!$F$8+DU98*[1]Figure!$G$8+EP98*[1]Figure!$H$8,0)</f>
        <v>1.7843183737092243</v>
      </c>
      <c r="GG98" s="12">
        <f>IFERROR(DA98*[1]Figure!$F$8+DV98*[1]Figure!$G$8+EQ98*[1]Figure!$H$8,0)</f>
        <v>5.7124175119599707</v>
      </c>
      <c r="GH98" s="12">
        <f>IFERROR(DB98*[1]Figure!$F$8+DW98*[1]Figure!$G$8+ER98*[1]Figure!$H$8,0)</f>
        <v>1.0174478627682254E-2</v>
      </c>
      <c r="GI98" s="12">
        <f>IFERROR(DC98*[1]Figure!$F$8+DX98*[1]Figure!$G$8+ES98*[1]Figure!$H$8,0)</f>
        <v>6.8645050443454325</v>
      </c>
      <c r="GJ98" s="12">
        <f>IFERROR(DD98*[1]Figure!$F$8+DY98*[1]Figure!$G$8+ET98*[1]Figure!$H$8,0)</f>
        <v>1.5675867492174491</v>
      </c>
      <c r="GK98" s="12">
        <f>IFERROR(DE98*[1]Figure!$F$8+DZ98*[1]Figure!$G$8+EU98*[1]Figure!$H$8,0)</f>
        <v>66.698965027232205</v>
      </c>
      <c r="GL98" s="12">
        <f>IFERROR(DF98*[1]Figure!$F$8+EA98*[1]Figure!$G$8+EV98*[1]Figure!$H$8,0)</f>
        <v>0.11554266758590932</v>
      </c>
      <c r="GM98" s="12">
        <f>IFERROR(DG98*[1]Figure!$F$8+EB98*[1]Figure!$G$8+EW98*[1]Figure!$H$8,0)</f>
        <v>0.10503987734267557</v>
      </c>
      <c r="GN98" s="12">
        <f>IFERROR(DH98*[1]Figure!$F$8+EC98*[1]Figure!$G$8+EX98*[1]Figure!$H$8,0)</f>
        <v>8.0215952840551914</v>
      </c>
      <c r="GO98" s="12">
        <f>IFERROR(DI98*[1]Figure!$F$8+ED98*[1]Figure!$G$8+EY98*[1]Figure!$H$8,0)</f>
        <v>9.9681697301986821E-4</v>
      </c>
      <c r="GP98" s="12">
        <f>IFERROR(DJ98*[1]Figure!$F$8+EE98*[1]Figure!$G$8+EZ98*[1]Figure!$H$8,0)</f>
        <v>0.67704967861882837</v>
      </c>
      <c r="GQ98" s="12">
        <f>IFERROR(DK98*[1]Figure!$F$8+EF98*[1]Figure!$G$8+FA98*[1]Figure!$H$8,0)</f>
        <v>3.3372036987768576E-2</v>
      </c>
      <c r="GR98" s="12">
        <f>IFERROR(DL98*[1]Figure!$F$8+EG98*[1]Figure!$G$8+FB98*[1]Figure!$H$8,0)</f>
        <v>3.3921330128567372E-2</v>
      </c>
      <c r="GS98" s="12">
        <f>IFERROR(DM98*[1]Figure!$F$8+EH98*[1]Figure!$G$8+FC98*[1]Figure!$H$8,0)</f>
        <v>2.0420586356256358E-6</v>
      </c>
      <c r="GT98" s="12">
        <f>IFERROR(DN98*[1]Figure!$F$8+EI98*[1]Figure!$G$8+FD98*[1]Figure!$H$8,0)</f>
        <v>0.6768232113854733</v>
      </c>
      <c r="GU98" s="12">
        <f>IFERROR(DO98*[1]Figure!$F$8+EJ98*[1]Figure!$G$8+FE98*[1]Figure!$H$8,0)</f>
        <v>1909.705077895369</v>
      </c>
      <c r="GV98" s="12">
        <f>IFERROR(DP98*[1]Figure!$F$8+EK98*[1]Figure!$G$8+FF98*[1]Figure!$H$8,0)</f>
        <v>4.0108328878559231E-2</v>
      </c>
      <c r="GX98" s="12">
        <f>IFERROR(FH98*[1]Figure!$F$10+GC98*[1]Figure!$F$11,0)</f>
        <v>7.5099650308278347</v>
      </c>
      <c r="GY98" s="12">
        <f>IFERROR(FI98*[1]Figure!$F$10+GD98*[1]Figure!$F$11,0)</f>
        <v>95.760093494048547</v>
      </c>
      <c r="GZ98" s="12">
        <f>IFERROR(FJ98*[1]Figure!$F$10+GE98*[1]Figure!$F$11,0)</f>
        <v>0.21937132383339183</v>
      </c>
      <c r="HA98" s="12">
        <f>IFERROR(FK98*[1]Figure!$F$10+GF98*[1]Figure!$F$11,0)</f>
        <v>1.9811186827247909</v>
      </c>
      <c r="HB98" s="12">
        <f>IFERROR(FL98*[1]Figure!$F$10+GG98*[1]Figure!$F$11,0)</f>
        <v>6.3424651246192916</v>
      </c>
      <c r="HC98" s="12">
        <f>IFERROR(FM98*[1]Figure!$F$10+GH98*[1]Figure!$F$11,0)</f>
        <v>1.1296666555298391E-2</v>
      </c>
      <c r="HD98" s="12">
        <f>IFERROR(FN98*[1]Figure!$F$10+GI98*[1]Figure!$F$11,0)</f>
        <v>7.6216214501793198</v>
      </c>
      <c r="HE98" s="12">
        <f>IFERROR(FO98*[1]Figure!$F$10+GJ98*[1]Figure!$F$11,0)</f>
        <v>1.7404827756218579</v>
      </c>
      <c r="HF98" s="12">
        <f>IFERROR(FP98*[1]Figure!$F$10+GK98*[1]Figure!$F$11,0)</f>
        <v>74.055486779059919</v>
      </c>
      <c r="HG98" s="12">
        <f>IFERROR(FQ98*[1]Figure!$F$10+GL98*[1]Figure!$F$11,0)</f>
        <v>0.12828637578307406</v>
      </c>
      <c r="HH98" s="12">
        <f>IFERROR(FR98*[1]Figure!$F$10+GM98*[1]Figure!$F$11,0)</f>
        <v>0.11662518668241144</v>
      </c>
      <c r="HI98" s="12">
        <f>IFERROR(FS98*[1]Figure!$F$10+GN98*[1]Figure!$F$11,0)</f>
        <v>8.9063322536231233</v>
      </c>
      <c r="HJ98" s="12">
        <f>IFERROR(FT98*[1]Figure!$F$10+GO98*[1]Figure!$F$11,0)</f>
        <v>1.106760294353531E-3</v>
      </c>
      <c r="HK98" s="12">
        <f>IFERROR(FU98*[1]Figure!$F$10+GP98*[1]Figure!$F$11,0)</f>
        <v>0.75172446084061884</v>
      </c>
      <c r="HL98" s="12">
        <f>IFERROR(FV98*[1]Figure!$F$10+GQ98*[1]Figure!$F$11,0)</f>
        <v>3.7052785495681459E-2</v>
      </c>
      <c r="HM98" s="12">
        <f>IFERROR(FW98*[1]Figure!$F$10+GR98*[1]Figure!$F$11,0)</f>
        <v>3.7662662589121293E-2</v>
      </c>
      <c r="HN98" s="12">
        <f>IFERROR(FX98*[1]Figure!$F$10+GS98*[1]Figure!$F$11,0)</f>
        <v>2.2672862499574952E-6</v>
      </c>
      <c r="HO98" s="12">
        <f>IFERROR(FY98*[1]Figure!$F$10+GT98*[1]Figure!$F$11,0)</f>
        <v>0.75147301554159851</v>
      </c>
      <c r="HP98" s="12">
        <f>IFERROR(FZ98*[1]Figure!$F$10+GU98*[1]Figure!$F$11,0)</f>
        <v>2120.3348371334205</v>
      </c>
      <c r="HQ98" s="12">
        <f>IFERROR(GA98*[1]Figure!$F$10+GV98*[1]Figure!$F$11,0)</f>
        <v>4.4532052600570707E-2</v>
      </c>
    </row>
    <row r="99" spans="1:225" s="16" customFormat="1" x14ac:dyDescent="0.2">
      <c r="A99" s="1"/>
      <c r="B99" s="4"/>
      <c r="C99" s="1" t="s">
        <v>132</v>
      </c>
      <c r="D99" s="1" t="s">
        <v>87</v>
      </c>
      <c r="E99" s="2">
        <f>16%/65%</f>
        <v>0.24615384615384614</v>
      </c>
      <c r="F99" s="7"/>
      <c r="G99" s="1">
        <f>'[1]LIB Maf LCI'!AQ$45*'[1]LIB Maf LCIA'!E$98*LCIA_TAU!$E99</f>
        <v>425.39044561510525</v>
      </c>
      <c r="H99" s="1">
        <f>'[1]LIB Maf LCI'!AR$45*'[1]LIB Maf LCIA'!F$98*LCIA_TAU!$E99</f>
        <v>499.16951403733367</v>
      </c>
      <c r="I99" s="1">
        <f>'[1]LIB Maf LCI'!AS$45*'[1]LIB Maf LCIA'!D$98*LCIA_TAU!$E99</f>
        <v>404.53344348176859</v>
      </c>
      <c r="J99" s="1">
        <f>'[1]LIB Maf LCI'!AT$45*'[1]LIB Maf LCIA'!D$98*LCIA_TAU!$E99</f>
        <v>463.72540194543194</v>
      </c>
      <c r="K99" s="1">
        <f>'[1]LIB Maf LCI'!AU$45*'[1]LIB Maf LCIA'!E$98*LCIA_TAU!$E99</f>
        <v>423.57754610228932</v>
      </c>
      <c r="L99" s="1">
        <f>'[1]LIB Maf LCI'!AV$45*'[1]LIB Maf LCIA'!F$98*LCIA_TAU!$E99</f>
        <v>494.39492650877077</v>
      </c>
      <c r="M99" s="1" t="s">
        <v>55</v>
      </c>
      <c r="N99" s="1" t="s">
        <v>135</v>
      </c>
      <c r="O99" s="1">
        <v>1</v>
      </c>
      <c r="P99" s="1" t="s">
        <v>56</v>
      </c>
      <c r="Q99" s="5">
        <f>[1]Use!Z168</f>
        <v>12.789626901696058</v>
      </c>
      <c r="R99" s="5">
        <f>[1]Use!AA168</f>
        <v>144.56734608426288</v>
      </c>
      <c r="S99" s="5">
        <f>[1]Use!AB168</f>
        <v>2.509809093031274E-2</v>
      </c>
      <c r="T99" s="5">
        <f>[1]Use!AC168</f>
        <v>3.0236708364898424</v>
      </c>
      <c r="U99" s="5">
        <f>[1]Use!AD168</f>
        <v>10.468352160207878</v>
      </c>
      <c r="V99" s="5">
        <f>[1]Use!AE168</f>
        <v>1.4953217108699937E-2</v>
      </c>
      <c r="W99" s="5">
        <f>[1]Use!AF168</f>
        <v>13.06558517490183</v>
      </c>
      <c r="X99" s="5">
        <f>[1]Use!AG168</f>
        <v>2.6726494338861588</v>
      </c>
      <c r="Y99" s="5">
        <f>[1]Use!AH168</f>
        <v>119.42247903345073</v>
      </c>
      <c r="Z99" s="5">
        <f>[1]Use!AI168</f>
        <v>9.773721490903943E-2</v>
      </c>
      <c r="AA99" s="5">
        <f>[1]Use!AJ168</f>
        <v>0.1785557501707801</v>
      </c>
      <c r="AB99" s="5">
        <f>[1]Use!AK168</f>
        <v>14.665335030412132</v>
      </c>
      <c r="AC99" s="5">
        <f>[1]Use!AL168</f>
        <v>1.5469387101543868E-3</v>
      </c>
      <c r="AD99" s="5">
        <f>[1]Use!AM168</f>
        <v>1.3537282505127972</v>
      </c>
      <c r="AE99" s="5">
        <f>[1]Use!AN168</f>
        <v>6.1156851923907518E-2</v>
      </c>
      <c r="AF99" s="5">
        <f>[1]Use!AO168</f>
        <v>6.2106163605555383E-2</v>
      </c>
      <c r="AG99" s="5">
        <f>[1]Use!AP168</f>
        <v>3.2160651867431377E-6</v>
      </c>
      <c r="AH99" s="5">
        <f>[1]Use!AQ168</f>
        <v>7.2718889818380886E-2</v>
      </c>
      <c r="AI99" s="5">
        <f>[1]Use!AR168</f>
        <v>3447.5527287938271</v>
      </c>
      <c r="AJ99" s="5">
        <f>[1]Use!AS168</f>
        <v>7.0270626631942071E-2</v>
      </c>
      <c r="AK99" s="1"/>
      <c r="AL99" s="1">
        <f>IFERROR($G99/1000*Q99,0)</f>
        <v>5.4405850869634245</v>
      </c>
      <c r="AM99" s="1">
        <f>IFERROR($G99/1000*R99,0)</f>
        <v>61.497567772177725</v>
      </c>
      <c r="AN99" s="1">
        <f>IFERROR($G99/1000*S99,0)</f>
        <v>1.0676488084934169E-2</v>
      </c>
      <c r="AO99" s="1">
        <f>IFERROR($G99/1000*T99,0)</f>
        <v>1.286240684527812</v>
      </c>
      <c r="AP99" s="1">
        <f>IFERROR($G99/1000*U99,0)</f>
        <v>4.4531369902866791</v>
      </c>
      <c r="AQ99" s="1">
        <f>IFERROR($G99/1000*V99,0)</f>
        <v>6.3609556892492824E-3</v>
      </c>
      <c r="AR99" s="1">
        <f>IFERROR($G99/1000*W99,0)</f>
        <v>5.5579750997736026</v>
      </c>
      <c r="AS99" s="1">
        <f>IFERROR($G99/1000*X99,0)</f>
        <v>1.1369195336537918</v>
      </c>
      <c r="AT99" s="1">
        <f>IFERROR($G99/1000*Y99,0)</f>
        <v>50.80118157250017</v>
      </c>
      <c r="AU99" s="1">
        <f>IFERROR($G99/1000*Z99,0)</f>
        <v>4.1576477403335595E-2</v>
      </c>
      <c r="AV99" s="1">
        <f>IFERROR($G99/1000*AA99,0)</f>
        <v>7.5955910132287557E-2</v>
      </c>
      <c r="AW99" s="1">
        <f>IFERROR($G99/1000*AB99,0)</f>
        <v>6.2384934036818303</v>
      </c>
      <c r="AX99" s="1">
        <f>IFERROR($G99/1000*AC99,0)</f>
        <v>6.5805294725183069E-4</v>
      </c>
      <c r="AY99" s="1">
        <f>IFERROR($G99/1000*AD99,0)</f>
        <v>0.5758630637273956</v>
      </c>
      <c r="AZ99" s="1">
        <f>IFERROR($G99/1000*AE99,0)</f>
        <v>2.6015540492328026E-2</v>
      </c>
      <c r="BA99" s="1">
        <f>IFERROR($G99/1000*AF99,0)</f>
        <v>2.6419368611611836E-2</v>
      </c>
      <c r="BB99" s="1">
        <f>IFERROR($G99/1000*AG99,0)</f>
        <v>1.36808340291589E-6</v>
      </c>
      <c r="BC99" s="1">
        <f>IFERROR($G99/1000*AH99,0)</f>
        <v>3.0933920944476785E-2</v>
      </c>
      <c r="BD99" s="1">
        <f>IFERROR($G99/1000*AI99,0)</f>
        <v>1466.5559915831782</v>
      </c>
      <c r="BE99" s="1">
        <f>IFERROR($G99/1000*AJ99,0)</f>
        <v>2.9892453176614521E-2</v>
      </c>
      <c r="BF99" s="1"/>
      <c r="BG99" s="1">
        <f>IFERROR($H99/1000*Q99,0)</f>
        <v>6.3841918452384308</v>
      </c>
      <c r="BH99" s="1">
        <f>IFERROR($H99/1000*R99,0)</f>
        <v>72.163611890548538</v>
      </c>
      <c r="BI99" s="1">
        <f>IFERROR($H99/1000*S99,0)</f>
        <v>1.2528201852949021E-2</v>
      </c>
      <c r="BJ99" s="1">
        <f>IFERROR($H99/1000*T99,0)</f>
        <v>1.5093243020594929</v>
      </c>
      <c r="BK99" s="1">
        <f>IFERROR($H99/1000*U99,0)</f>
        <v>5.2254822605826385</v>
      </c>
      <c r="BL99" s="1">
        <f>IFERROR($H99/1000*V99,0)</f>
        <v>7.4641901174444915E-3</v>
      </c>
      <c r="BM99" s="1">
        <f>IFERROR($H99/1000*W99,0)</f>
        <v>6.5219418023691382</v>
      </c>
      <c r="BN99" s="1">
        <f>IFERROR($H99/1000*X99,0)</f>
        <v>1.3341051191051088</v>
      </c>
      <c r="BO99" s="1">
        <f>IFERROR($H99/1000*Y99,0)</f>
        <v>59.61206082426127</v>
      </c>
      <c r="BP99" s="1">
        <f>IFERROR($H99/1000*Z99,0)</f>
        <v>4.8787438069507659E-2</v>
      </c>
      <c r="BQ99" s="1">
        <f>IFERROR($H99/1000*AA99,0)</f>
        <v>8.912958704131986E-2</v>
      </c>
      <c r="BR99" s="1">
        <f>IFERROR($H99/1000*AB99,0)</f>
        <v>7.3204881603255103</v>
      </c>
      <c r="BS99" s="1">
        <f>IFERROR($H99/1000*AC99,0)</f>
        <v>7.7218464419330501E-4</v>
      </c>
      <c r="BT99" s="1">
        <f>IFERROR($H99/1000*AD99,0)</f>
        <v>0.67573987294708293</v>
      </c>
      <c r="BU99" s="1">
        <f>IFERROR($H99/1000*AE99,0)</f>
        <v>3.0527636054910091E-2</v>
      </c>
      <c r="BV99" s="1">
        <f>IFERROR($H99/1000*AF99,0)</f>
        <v>3.1001503505708218E-2</v>
      </c>
      <c r="BW99" s="1">
        <f>IFERROR($H99/1000*AG99,0)</f>
        <v>1.6053616963789588E-6</v>
      </c>
      <c r="BX99" s="1">
        <f>IFERROR($H99/1000*AH99,0)</f>
        <v>3.6299052891975596E-2</v>
      </c>
      <c r="BY99" s="1">
        <f>IFERROR($H99/1000*AI99,0)</f>
        <v>1720.9132202500982</v>
      </c>
      <c r="BZ99" s="1">
        <f>IFERROR($H99/1000*AJ99,0)</f>
        <v>3.5076954546965439E-2</v>
      </c>
      <c r="CA99" s="1"/>
      <c r="CB99" s="1">
        <f>IFERROR($I99/1000*Q99,0)</f>
        <v>5.1738318113901691</v>
      </c>
      <c r="CC99" s="1">
        <f>IFERROR($I99/1000*R99,0)</f>
        <v>58.482326326487431</v>
      </c>
      <c r="CD99" s="1">
        <f>IFERROR($I99/1000*S99,0)</f>
        <v>1.0153017148857958E-2</v>
      </c>
      <c r="CE99" s="1">
        <f>IFERROR($I99/1000*T99,0)</f>
        <v>1.2231759754406355</v>
      </c>
      <c r="CF99" s="1">
        <f>IFERROR($I99/1000*U99,0)</f>
        <v>4.2347985469487037</v>
      </c>
      <c r="CG99" s="1">
        <f>IFERROR($I99/1000*V99,0)</f>
        <v>6.0490764081128807E-3</v>
      </c>
      <c r="CH99" s="1">
        <f>IFERROR($I99/1000*W99,0)</f>
        <v>5.2854661619073831</v>
      </c>
      <c r="CI99" s="1">
        <f>IFERROR($I99/1000*X99,0)</f>
        <v>1.0811760787095672</v>
      </c>
      <c r="CJ99" s="1">
        <f>IFERROR($I99/1000*Y99,0)</f>
        <v>48.310386672531131</v>
      </c>
      <c r="CK99" s="1">
        <f>IFERROR($I99/1000*Z99,0)</f>
        <v>3.9537972103471368E-2</v>
      </c>
      <c r="CL99" s="1">
        <f>IFERROR($I99/1000*AA99,0)</f>
        <v>7.2231772470056063E-2</v>
      </c>
      <c r="CM99" s="1">
        <f>IFERROR($I99/1000*AB99,0)</f>
        <v>5.9326184796664272</v>
      </c>
      <c r="CN99" s="1">
        <f>IFERROR($I99/1000*AC99,0)</f>
        <v>6.257884432739996E-4</v>
      </c>
      <c r="CO99" s="1">
        <f>IFERROR($I99/1000*AD99,0)</f>
        <v>0.54762835071849214</v>
      </c>
      <c r="CP99" s="1">
        <f>IFERROR($I99/1000*AE99,0)</f>
        <v>2.473999190128293E-2</v>
      </c>
      <c r="CQ99" s="1">
        <f>IFERROR($I99/1000*AF99,0)</f>
        <v>2.512402022479741E-2</v>
      </c>
      <c r="CR99" s="1">
        <f>IFERROR($I99/1000*AG99,0)</f>
        <v>1.3010059244550386E-6</v>
      </c>
      <c r="CS99" s="1">
        <f>IFERROR($I99/1000*AH99,0)</f>
        <v>2.9417222904400939E-2</v>
      </c>
      <c r="CT99" s="1">
        <f>IFERROR($I99/1000*AI99,0)</f>
        <v>1394.6503769639346</v>
      </c>
      <c r="CU99" s="1">
        <f>IFERROR($I99/1000*AJ99,0)</f>
        <v>2.8426818567041198E-2</v>
      </c>
      <c r="CW99" s="12">
        <f>IFERROR($J99/1000*Q99,0)</f>
        <v>5.9308748757211136</v>
      </c>
      <c r="CX99" s="12">
        <f>IFERROR($J99/1000*R99,0)</f>
        <v>67.039550671109168</v>
      </c>
      <c r="CY99" s="12">
        <f>IFERROR($J99/1000*S99,0)</f>
        <v>1.1638622304722275E-2</v>
      </c>
      <c r="CZ99" s="12">
        <f>IFERROR($J99/1000*T99,0)</f>
        <v>1.4021529740019325</v>
      </c>
      <c r="DA99" s="12">
        <f>IFERROR($J99/1000*U99,0)</f>
        <v>4.8544408131987291</v>
      </c>
      <c r="DB99" s="12">
        <f>IFERROR($J99/1000*V99,0)</f>
        <v>6.9341866141091882E-3</v>
      </c>
      <c r="DC99" s="12">
        <f>IFERROR($J99/1000*W99,0)</f>
        <v>6.0588437368836283</v>
      </c>
      <c r="DD99" s="12">
        <f>IFERROR($J99/1000*X99,0)</f>
        <v>1.2393754329880902</v>
      </c>
      <c r="DE99" s="12">
        <f>IFERROR($J99/1000*Y99,0)</f>
        <v>55.379237091106859</v>
      </c>
      <c r="DF99" s="12">
        <f>IFERROR($J99/1000*Z99,0)</f>
        <v>4.5323229268721371E-2</v>
      </c>
      <c r="DG99" s="12">
        <f>IFERROR($J99/1000*AA99,0)</f>
        <v>8.2800837017613121E-2</v>
      </c>
      <c r="DH99" s="12">
        <f>IFERROR($J99/1000*AB99,0)</f>
        <v>6.8006883816422894</v>
      </c>
      <c r="DI99" s="12">
        <f>IFERROR($J99/1000*AC99,0)</f>
        <v>7.1735477515129104E-4</v>
      </c>
      <c r="DJ99" s="12">
        <f>IFERROR($J99/1000*AD99,0)</f>
        <v>0.62775817709393322</v>
      </c>
      <c r="DK99" s="12">
        <f>IFERROR($J99/1000*AE99,0)</f>
        <v>2.8359985740131276E-2</v>
      </c>
      <c r="DL99" s="12">
        <f>IFERROR($J99/1000*AF99,0)</f>
        <v>2.8800205681274928E-2</v>
      </c>
      <c r="DM99" s="12">
        <f>IFERROR($J99/1000*AG99,0)</f>
        <v>1.4913711214051723E-6</v>
      </c>
      <c r="DN99" s="12">
        <f>IFERROR($J99/1000*AH99,0)</f>
        <v>3.3721596410054254E-2</v>
      </c>
      <c r="DO99" s="12">
        <f>IFERROR($J99/1000*AI99,0)</f>
        <v>1598.7177748879881</v>
      </c>
      <c r="DP99" s="12">
        <f>IFERROR($J99/1000*AJ99,0)</f>
        <v>3.2586274579854711E-2</v>
      </c>
      <c r="DR99" s="12">
        <f>IFERROR($K99/1000*Q99,0)</f>
        <v>5.4173987785842419</v>
      </c>
      <c r="DS99" s="12">
        <f>IFERROR($K99/1000*R99,0)</f>
        <v>61.235481700892471</v>
      </c>
      <c r="DT99" s="12">
        <f>IFERROR($K99/1000*S99,0)</f>
        <v>1.0630987768113994E-2</v>
      </c>
      <c r="DU99" s="12">
        <f>IFERROR($K99/1000*T99,0)</f>
        <v>1.280759073141424</v>
      </c>
      <c r="DV99" s="12">
        <f>IFERROR($K99/1000*U99,0)</f>
        <v>4.4341589197554523</v>
      </c>
      <c r="DW99" s="12">
        <f>IFERROR($K99/1000*V99,0)</f>
        <v>6.3338470092378892E-3</v>
      </c>
      <c r="DX99" s="12">
        <f>IFERROR($K99/1000*W99,0)</f>
        <v>5.5342885067753675</v>
      </c>
      <c r="DY99" s="12">
        <f>IFERROR($K99/1000*X99,0)</f>
        <v>1.132074288797172</v>
      </c>
      <c r="DZ99" s="12">
        <f>IFERROR($K99/1000*Y99,0)</f>
        <v>50.584680618441155</v>
      </c>
      <c r="EA99" s="12">
        <f>IFERROR($K99/1000*Z99,0)</f>
        <v>4.1399289654043006E-2</v>
      </c>
      <c r="EB99" s="12">
        <f>IFERROR($K99/1000*AA99,0)</f>
        <v>7.5632206499792465E-2</v>
      </c>
      <c r="EC99" s="12">
        <f>IFERROR($K99/1000*AB99,0)</f>
        <v>6.2119066249499131</v>
      </c>
      <c r="ED99" s="12">
        <f>IFERROR($K99/1000*AC99,0)</f>
        <v>6.5524850281783575E-4</v>
      </c>
      <c r="EE99" s="12">
        <f>IFERROR($K99/1000*AD99,0)</f>
        <v>0.57340889044155585</v>
      </c>
      <c r="EF99" s="12">
        <f>IFERROR($K99/1000*AE99,0)</f>
        <v>2.5904669265269818E-2</v>
      </c>
      <c r="EG99" s="12">
        <f>IFERROR($K99/1000*AF99,0)</f>
        <v>2.6306776377868459E-2</v>
      </c>
      <c r="EH99" s="12">
        <f>IFERROR($K99/1000*AG99,0)</f>
        <v>1.3622529999056592E-6</v>
      </c>
      <c r="EI99" s="12">
        <f>IFERROR($K99/1000*AH99,0)</f>
        <v>3.0802088904552528E-2</v>
      </c>
      <c r="EJ99" s="12">
        <f>IFERROR($K99/1000*AI99,0)</f>
        <v>1460.3059249207406</v>
      </c>
      <c r="EK99" s="12">
        <f>IFERROR($K99/1000*AJ99,0)</f>
        <v>2.9765059591828201E-2</v>
      </c>
      <c r="EM99" s="12">
        <f>IFERROR($L99/1000*Q99,0)</f>
        <v>6.3231266521386207</v>
      </c>
      <c r="EN99" s="12">
        <f>IFERROR($L99/1000*R99,0)</f>
        <v>71.473362442897169</v>
      </c>
      <c r="EO99" s="12">
        <f>IFERROR($L99/1000*S99,0)</f>
        <v>1.2408368821002413E-2</v>
      </c>
      <c r="EP99" s="12">
        <f>IFERROR($L99/1000*T99,0)</f>
        <v>1.494887520993109</v>
      </c>
      <c r="EQ99" s="12">
        <f>IFERROR($L99/1000*U99,0)</f>
        <v>5.1755001969139061</v>
      </c>
      <c r="ER99" s="12">
        <f>IFERROR($L99/1000*V99,0)</f>
        <v>7.3927946735253989E-3</v>
      </c>
      <c r="ES99" s="12">
        <f>IFERROR($L99/1000*W99,0)</f>
        <v>6.4595590223396755</v>
      </c>
      <c r="ET99" s="12">
        <f>IFERROR($L99/1000*X99,0)</f>
        <v>1.3213443204498552</v>
      </c>
      <c r="EU99" s="12">
        <f>IFERROR($L99/1000*Y99,0)</f>
        <v>59.041867745238086</v>
      </c>
      <c r="EV99" s="12">
        <f>IFERROR($L99/1000*Z99,0)</f>
        <v>4.832078318212648E-2</v>
      </c>
      <c r="EW99" s="12">
        <f>IFERROR($L99/1000*AA99,0)</f>
        <v>8.8277056983401256E-2</v>
      </c>
      <c r="EX99" s="12">
        <f>IFERROR($L99/1000*AB99,0)</f>
        <v>7.2504672345871075</v>
      </c>
      <c r="EY99" s="12">
        <f>IFERROR($L99/1000*AC99,0)</f>
        <v>7.6479864992035063E-4</v>
      </c>
      <c r="EZ99" s="12">
        <f>IFERROR($L99/1000*AD99,0)</f>
        <v>0.66927637892512115</v>
      </c>
      <c r="FA99" s="12">
        <f>IFERROR($L99/1000*AE99,0)</f>
        <v>3.0235637312428034E-2</v>
      </c>
      <c r="FB99" s="12">
        <f>IFERROR($L99/1000*AF99,0)</f>
        <v>3.0704972191510246E-2</v>
      </c>
      <c r="FC99" s="12">
        <f>IFERROR($L99/1000*AG99,0)</f>
        <v>1.5900063116472896E-6</v>
      </c>
      <c r="FD99" s="12">
        <f>IFERROR($L99/1000*AH99,0)</f>
        <v>3.5951850187557817E-2</v>
      </c>
      <c r="FE99" s="12">
        <f>IFERROR($L99/1000*AI99,0)</f>
        <v>1704.4525779871362</v>
      </c>
      <c r="FF99" s="12">
        <f>IFERROR($L99/1000*AJ99,0)</f>
        <v>3.4741441289424267E-2</v>
      </c>
      <c r="FH99" s="12">
        <f>IFERROR(AL99*[1]Figure!$C$8+BG99*[1]Figure!$D$8+CB99*[1]Figure!$E$8,0)</f>
        <v>6.1950168347343419</v>
      </c>
      <c r="FI99" s="12">
        <f>IFERROR(AM99*[1]Figure!$C$8+BH99*[1]Figure!$D$8+CC99*[1]Figure!$E$8,0)</f>
        <v>70.025275141224597</v>
      </c>
      <c r="FJ99" s="12">
        <f>IFERROR(AN99*[1]Figure!$C$8+BI99*[1]Figure!$D$8+CD99*[1]Figure!$E$8,0)</f>
        <v>1.215696884890065E-2</v>
      </c>
      <c r="FK99" s="12">
        <f>IFERROR(AO99*[1]Figure!$C$8+BJ99*[1]Figure!$D$8+CE99*[1]Figure!$E$8,0)</f>
        <v>1.4646003263993412</v>
      </c>
      <c r="FL99" s="12">
        <f>IFERROR(AP99*[1]Figure!$C$8+BK99*[1]Figure!$D$8+CF99*[1]Figure!$E$8,0)</f>
        <v>5.0706418852464976</v>
      </c>
      <c r="FM99" s="12">
        <f>IFERROR(AQ99*[1]Figure!$C$8+BL99*[1]Figure!$D$8+CG99*[1]Figure!$E$8,0)</f>
        <v>7.2430128285876048E-3</v>
      </c>
      <c r="FN99" s="12">
        <f>IFERROR(AR99*[1]Figure!$C$8+BM99*[1]Figure!$D$8+CH99*[1]Figure!$E$8,0)</f>
        <v>6.3286850145283342</v>
      </c>
      <c r="FO99" s="12">
        <f>IFERROR(AS99*[1]Figure!$C$8+BN99*[1]Figure!$D$8+CI99*[1]Figure!$E$8,0)</f>
        <v>1.2945732008861253</v>
      </c>
      <c r="FP99" s="12">
        <f>IFERROR(AT99*[1]Figure!$C$8+BO99*[1]Figure!$D$8+CJ99*[1]Figure!$E$8,0)</f>
        <v>57.845648957893104</v>
      </c>
      <c r="FQ99" s="12">
        <f>IFERROR(AU99*[1]Figure!$C$8+BP99*[1]Figure!$D$8+CK99*[1]Figure!$E$8,0)</f>
        <v>4.7341779114858561E-2</v>
      </c>
      <c r="FR99" s="12">
        <f>IFERROR(AV99*[1]Figure!$C$8+BQ99*[1]Figure!$D$8+CL99*[1]Figure!$E$8,0)</f>
        <v>8.6488518136515188E-2</v>
      </c>
      <c r="FS99" s="12">
        <f>IFERROR(AW99*[1]Figure!$C$8+BR99*[1]Figure!$D$8+CM99*[1]Figure!$E$8,0)</f>
        <v>7.1035690171989589</v>
      </c>
      <c r="FT99" s="12">
        <f>IFERROR(AX99*[1]Figure!$C$8+BS99*[1]Figure!$D$8+CN99*[1]Figure!$E$8,0)</f>
        <v>7.4930343358474297E-4</v>
      </c>
      <c r="FU99" s="12">
        <f>IFERROR(AY99*[1]Figure!$C$8+BT99*[1]Figure!$D$8+CO99*[1]Figure!$E$8,0)</f>
        <v>0.65571649322077685</v>
      </c>
      <c r="FV99" s="12">
        <f>IFERROR(AZ99*[1]Figure!$C$8+BU99*[1]Figure!$D$8+CP99*[1]Figure!$E$8,0)</f>
        <v>2.9623047657294833E-2</v>
      </c>
      <c r="FW99" s="12">
        <f>IFERROR(BA99*[1]Figure!$C$8+BV99*[1]Figure!$D$8+CQ99*[1]Figure!$E$8,0)</f>
        <v>3.0082873568904392E-2</v>
      </c>
      <c r="FX99" s="12">
        <f>IFERROR(BB99*[1]Figure!$C$8+BW99*[1]Figure!$D$8+CR99*[1]Figure!$E$8,0)</f>
        <v>1.5577919611427194E-6</v>
      </c>
      <c r="FY99" s="12">
        <f>IFERROR(BC99*[1]Figure!$C$8+BX99*[1]Figure!$D$8+CS99*[1]Figure!$E$8,0)</f>
        <v>3.5223447102144964E-2</v>
      </c>
      <c r="FZ99" s="12">
        <f>IFERROR(BD99*[1]Figure!$C$8+BY99*[1]Figure!$D$8+CT99*[1]Figure!$E$8,0)</f>
        <v>1669.9194869148059</v>
      </c>
      <c r="GA99" s="12">
        <f>IFERROR(BE99*[1]Figure!$C$8+BZ99*[1]Figure!$D$8+CU99*[1]Figure!$E$8,0)</f>
        <v>3.4037561714523726E-2</v>
      </c>
      <c r="GC99" s="12">
        <f>IFERROR(CW99*[1]Figure!$F$8+DR99*[1]Figure!$G$8+EM99*[1]Figure!$H$8,0)</f>
        <v>5.5452825135287354</v>
      </c>
      <c r="GD99" s="12">
        <f>IFERROR(CX99*[1]Figure!$F$8+DS99*[1]Figure!$G$8+EN99*[1]Figure!$H$8,0)</f>
        <v>62.681013483044545</v>
      </c>
      <c r="GE99" s="12">
        <f>IFERROR(CY99*[1]Figure!$F$8+DT99*[1]Figure!$G$8+EO99*[1]Figure!$H$8,0)</f>
        <v>1.0881944080820761E-2</v>
      </c>
      <c r="GF99" s="12">
        <f>IFERROR(CZ99*[1]Figure!$F$8+DU99*[1]Figure!$G$8+EP99*[1]Figure!$H$8,0)</f>
        <v>1.3109928182526112</v>
      </c>
      <c r="GG99" s="12">
        <f>IFERROR(DA99*[1]Figure!$F$8+DV99*[1]Figure!$G$8+EQ99*[1]Figure!$H$8,0)</f>
        <v>4.5388321821775257</v>
      </c>
      <c r="GH99" s="12">
        <f>IFERROR(DB99*[1]Figure!$F$8+DW99*[1]Figure!$G$8+ER99*[1]Figure!$H$8,0)</f>
        <v>6.4833645258937402E-3</v>
      </c>
      <c r="GI99" s="12">
        <f>IFERROR(DC99*[1]Figure!$F$8+DX99*[1]Figure!$G$8+ES99*[1]Figure!$H$8,0)</f>
        <v>5.6649315540076746</v>
      </c>
      <c r="GJ99" s="12">
        <f>IFERROR(DD99*[1]Figure!$F$8+DY99*[1]Figure!$G$8+ET99*[1]Figure!$H$8,0)</f>
        <v>1.1587981638898319</v>
      </c>
      <c r="GK99" s="12">
        <f>IFERROR(DE99*[1]Figure!$F$8+DZ99*[1]Figure!$G$8+EU99*[1]Figure!$H$8,0)</f>
        <v>51.778788372522932</v>
      </c>
      <c r="GL99" s="12">
        <f>IFERROR(DF99*[1]Figure!$F$8+EA99*[1]Figure!$G$8+EV99*[1]Figure!$H$8,0)</f>
        <v>4.2376566018843223E-2</v>
      </c>
      <c r="GM99" s="12">
        <f>IFERROR(DG99*[1]Figure!$F$8+EB99*[1]Figure!$G$8+EW99*[1]Figure!$H$8,0)</f>
        <v>7.7417589013540941E-2</v>
      </c>
      <c r="GN99" s="12">
        <f>IFERROR(DH99*[1]Figure!$F$8+EC99*[1]Figure!$G$8+EX99*[1]Figure!$H$8,0)</f>
        <v>6.3585456029526819</v>
      </c>
      <c r="GO99" s="12">
        <f>IFERROR(DI99*[1]Figure!$F$8+ED99*[1]Figure!$G$8+EY99*[1]Figure!$H$8,0)</f>
        <v>6.7071637389064449E-4</v>
      </c>
      <c r="GP99" s="12">
        <f>IFERROR(DJ99*[1]Figure!$F$8+EE99*[1]Figure!$G$8+EZ99*[1]Figure!$H$8,0)</f>
        <v>0.58694484626779608</v>
      </c>
      <c r="GQ99" s="12">
        <f>IFERROR(DK99*[1]Figure!$F$8+EF99*[1]Figure!$G$8+FA99*[1]Figure!$H$8,0)</f>
        <v>2.6516177849655459E-2</v>
      </c>
      <c r="GR99" s="12">
        <f>IFERROR(DL99*[1]Figure!$F$8+EG99*[1]Figure!$G$8+FB99*[1]Figure!$H$8,0)</f>
        <v>2.6927777148727457E-2</v>
      </c>
      <c r="GS99" s="12">
        <f>IFERROR(DM99*[1]Figure!$F$8+EH99*[1]Figure!$G$8+FC99*[1]Figure!$H$8,0)</f>
        <v>1.3944104999693346E-6</v>
      </c>
      <c r="GT99" s="12">
        <f>IFERROR(DN99*[1]Figure!$F$8+EI99*[1]Figure!$G$8+FD99*[1]Figure!$H$8,0)</f>
        <v>3.1529206536870517E-2</v>
      </c>
      <c r="GU99" s="12">
        <f>IFERROR(DO99*[1]Figure!$F$8+EJ99*[1]Figure!$G$8+FE99*[1]Figure!$H$8,0)</f>
        <v>1494.7780735428221</v>
      </c>
      <c r="GV99" s="12">
        <f>IFERROR(DP99*[1]Figure!$F$8+EK99*[1]Figure!$G$8+FF99*[1]Figure!$H$8,0)</f>
        <v>3.0467696991625305E-2</v>
      </c>
      <c r="GX99" s="12">
        <f>IFERROR(FH99*[1]Figure!$F$10+GC99*[1]Figure!$F$11,0)</f>
        <v>6.1568960732616116</v>
      </c>
      <c r="GY99" s="12">
        <f>IFERROR(FI99*[1]Figure!$F$10+GD99*[1]Figure!$F$11,0)</f>
        <v>69.594377714803727</v>
      </c>
      <c r="GZ99" s="12">
        <f>IFERROR(FJ99*[1]Figure!$F$10+GE99*[1]Figure!$F$11,0)</f>
        <v>1.2082161479996989E-2</v>
      </c>
      <c r="HA99" s="12">
        <f>IFERROR(FK99*[1]Figure!$F$10+GF99*[1]Figure!$F$11,0)</f>
        <v>1.455587973215325</v>
      </c>
      <c r="HB99" s="12">
        <f>IFERROR(FL99*[1]Figure!$F$10+GG99*[1]Figure!$F$11,0)</f>
        <v>5.0394399151828582</v>
      </c>
      <c r="HC99" s="12">
        <f>IFERROR(FM99*[1]Figure!$F$10+GH99*[1]Figure!$F$11,0)</f>
        <v>7.1984432702234657E-3</v>
      </c>
      <c r="HD99" s="12">
        <f>IFERROR(FN99*[1]Figure!$F$10+GI99*[1]Figure!$F$11,0)</f>
        <v>6.2897417318366369</v>
      </c>
      <c r="HE99" s="12">
        <f>IFERROR(FO99*[1]Figure!$F$10+GJ99*[1]Figure!$F$11,0)</f>
        <v>1.2866071020817973</v>
      </c>
      <c r="HF99" s="12">
        <f>IFERROR(FP99*[1]Figure!$F$10+GK99*[1]Figure!$F$11,0)</f>
        <v>57.489698321278937</v>
      </c>
      <c r="HG99" s="12">
        <f>IFERROR(FQ99*[1]Figure!$F$10+GL99*[1]Figure!$F$11,0)</f>
        <v>4.7050463575695929E-2</v>
      </c>
      <c r="HH99" s="12">
        <f>IFERROR(FR99*[1]Figure!$F$10+GM99*[1]Figure!$F$11,0)</f>
        <v>8.5956314874124307E-2</v>
      </c>
      <c r="HI99" s="12">
        <f>IFERROR(FS99*[1]Figure!$F$10+GN99*[1]Figure!$F$11,0)</f>
        <v>7.0598575201467746</v>
      </c>
      <c r="HJ99" s="12">
        <f>IFERROR(FT99*[1]Figure!$F$10+GO99*[1]Figure!$F$11,0)</f>
        <v>7.4469262812216076E-4</v>
      </c>
      <c r="HK99" s="12">
        <f>IFERROR(FU99*[1]Figure!$F$10+GP99*[1]Figure!$F$11,0)</f>
        <v>0.6516815708470951</v>
      </c>
      <c r="HL99" s="12">
        <f>IFERROR(FV99*[1]Figure!$F$10+GQ99*[1]Figure!$F$11,0)</f>
        <v>2.9440763546700079E-2</v>
      </c>
      <c r="HM99" s="12">
        <f>IFERROR(FW99*[1]Figure!$F$10+GR99*[1]Figure!$F$11,0)</f>
        <v>2.9897759939946238E-2</v>
      </c>
      <c r="HN99" s="12">
        <f>IFERROR(FX99*[1]Figure!$F$10+GS99*[1]Figure!$F$11,0)</f>
        <v>1.5482061573654154E-6</v>
      </c>
      <c r="HO99" s="12">
        <f>IFERROR(FY99*[1]Figure!$F$10+GT99*[1]Figure!$F$11,0)</f>
        <v>3.5006701181827256E-2</v>
      </c>
      <c r="HP99" s="12">
        <f>IFERROR(FZ99*[1]Figure!$F$10+GU99*[1]Figure!$F$11,0)</f>
        <v>1659.6437113781808</v>
      </c>
      <c r="HQ99" s="12">
        <f>IFERROR(GA99*[1]Figure!$F$10+GV99*[1]Figure!$F$11,0)</f>
        <v>3.3828113087369452E-2</v>
      </c>
    </row>
    <row r="100" spans="1:225" s="16" customFormat="1" x14ac:dyDescent="0.2">
      <c r="A100" s="1"/>
      <c r="B100" s="4"/>
      <c r="C100" s="1" t="s">
        <v>132</v>
      </c>
      <c r="D100" s="1" t="s">
        <v>88</v>
      </c>
      <c r="E100" s="2">
        <f>15%/65%</f>
        <v>0.23076923076923075</v>
      </c>
      <c r="F100" s="7"/>
      <c r="G100" s="1">
        <f>'[1]LIB Maf LCI'!AQ$45*'[1]LIB Maf LCIA'!E$98*LCIA_TAU!$E100</f>
        <v>398.80354276416119</v>
      </c>
      <c r="H100" s="1">
        <f>'[1]LIB Maf LCI'!AR$45*'[1]LIB Maf LCIA'!F$98*LCIA_TAU!$E100</f>
        <v>467.97141941000029</v>
      </c>
      <c r="I100" s="1">
        <f>'[1]LIB Maf LCI'!AS$45*'[1]LIB Maf LCIA'!D$98*LCIA_TAU!$E100</f>
        <v>379.25010326415804</v>
      </c>
      <c r="J100" s="1">
        <f>'[1]LIB Maf LCI'!AT$45*'[1]LIB Maf LCIA'!D$98*LCIA_TAU!$E100</f>
        <v>434.74256432384243</v>
      </c>
      <c r="K100" s="1">
        <f>'[1]LIB Maf LCI'!AU$45*'[1]LIB Maf LCIA'!E$98*LCIA_TAU!$E100</f>
        <v>397.10394947089623</v>
      </c>
      <c r="L100" s="1">
        <f>'[1]LIB Maf LCI'!AV$45*'[1]LIB Maf LCIA'!F$98*LCIA_TAU!$E100</f>
        <v>463.49524360197256</v>
      </c>
      <c r="M100" s="1" t="s">
        <v>55</v>
      </c>
      <c r="N100" s="1" t="s">
        <v>136</v>
      </c>
      <c r="O100" s="1">
        <v>1</v>
      </c>
      <c r="P100" s="1" t="s">
        <v>56</v>
      </c>
      <c r="Q100" s="5">
        <f>[1]Use!Z170</f>
        <v>12.25298909855484</v>
      </c>
      <c r="R100" s="5">
        <f>[1]Use!AA170</f>
        <v>152.85081138036276</v>
      </c>
      <c r="S100" s="5">
        <f>[1]Use!AB170</f>
        <v>2.4535588327704375E-2</v>
      </c>
      <c r="T100" s="5">
        <f>[1]Use!AC170</f>
        <v>3.2110491725113963</v>
      </c>
      <c r="U100" s="5">
        <f>[1]Use!AD170</f>
        <v>10.506068126569588</v>
      </c>
      <c r="V100" s="5">
        <f>[1]Use!AE170</f>
        <v>1.6364078506319168E-2</v>
      </c>
      <c r="W100" s="5">
        <f>[1]Use!AF170</f>
        <v>12.444244170139607</v>
      </c>
      <c r="X100" s="5">
        <f>[1]Use!AG170</f>
        <v>2.7422819622260275</v>
      </c>
      <c r="Y100" s="5">
        <f>[1]Use!AH170</f>
        <v>120.87134060504219</v>
      </c>
      <c r="Z100" s="5">
        <f>[1]Use!AI170</f>
        <v>0.11412019022920782</v>
      </c>
      <c r="AA100" s="5">
        <f>[1]Use!AJ170</f>
        <v>0.18279043598053282</v>
      </c>
      <c r="AB100" s="5">
        <f>[1]Use!AK170</f>
        <v>14.717690863830668</v>
      </c>
      <c r="AC100" s="5">
        <f>[1]Use!AL170</f>
        <v>1.6357093759783406E-3</v>
      </c>
      <c r="AD100" s="5">
        <f>[1]Use!AM170</f>
        <v>1.3540188220690694</v>
      </c>
      <c r="AE100" s="5">
        <f>[1]Use!AN170</f>
        <v>6.3585063194490685E-2</v>
      </c>
      <c r="AF100" s="5">
        <f>[1]Use!AO170</f>
        <v>6.4580956441956508E-2</v>
      </c>
      <c r="AG100" s="5">
        <f>[1]Use!AP170</f>
        <v>3.4013941199108261E-6</v>
      </c>
      <c r="AH100" s="5">
        <f>[1]Use!AQ170</f>
        <v>7.7574678698244776E-2</v>
      </c>
      <c r="AI100" s="5">
        <f>[1]Use!AR170</f>
        <v>3448.0201528848129</v>
      </c>
      <c r="AJ100" s="5">
        <f>[1]Use!AS170</f>
        <v>6.4480877032923559E-2</v>
      </c>
      <c r="AK100" s="1"/>
      <c r="AL100" s="1">
        <f>IFERROR($G100/1000*Q100,0)</f>
        <v>4.886535461954316</v>
      </c>
      <c r="AM100" s="1">
        <f>IFERROR($G100/1000*R100,0)</f>
        <v>60.957445092865235</v>
      </c>
      <c r="AN100" s="1">
        <f>IFERROR($G100/1000*S100,0)</f>
        <v>9.784879548891505E-3</v>
      </c>
      <c r="AO100" s="1">
        <f>IFERROR($G100/1000*T100,0)</f>
        <v>1.280577785987473</v>
      </c>
      <c r="AP100" s="1">
        <f>IFERROR($G100/1000*U100,0)</f>
        <v>4.1898571893975856</v>
      </c>
      <c r="AQ100" s="1">
        <f>IFERROR($G100/1000*V100,0)</f>
        <v>6.5260524823909476E-3</v>
      </c>
      <c r="AR100" s="1">
        <f>IFERROR($G100/1000*W100,0)</f>
        <v>4.9628086620739342</v>
      </c>
      <c r="AS100" s="1">
        <f>IFERROR($G100/1000*X100,0)</f>
        <v>1.0936317617939955</v>
      </c>
      <c r="AT100" s="1">
        <f>IFERROR($G100/1000*Y100,0)</f>
        <v>48.203918851944437</v>
      </c>
      <c r="AU100" s="1">
        <f>IFERROR($G100/1000*Z100,0)</f>
        <v>4.5511536164328091E-2</v>
      </c>
      <c r="AV100" s="1">
        <f>IFERROR($G100/1000*AA100,0)</f>
        <v>7.2897473452442088E-2</v>
      </c>
      <c r="AW100" s="1">
        <f>IFERROR($G100/1000*AB100,0)</f>
        <v>5.8694672578033984</v>
      </c>
      <c r="AX100" s="1">
        <f>IFERROR($G100/1000*AC100,0)</f>
        <v>6.5232669407271754E-4</v>
      </c>
      <c r="AY100" s="1">
        <f>IFERROR($G100/1000*AD100,0)</f>
        <v>0.53998750321050126</v>
      </c>
      <c r="AZ100" s="1">
        <f>IFERROR($G100/1000*AE100,0)</f>
        <v>2.5357948468845957E-2</v>
      </c>
      <c r="BA100" s="1">
        <f>IFERROR($G100/1000*AF100,0)</f>
        <v>2.5755114224150232E-2</v>
      </c>
      <c r="BB100" s="1">
        <f>IFERROR($G100/1000*AG100,0)</f>
        <v>1.3564880253576236E-6</v>
      </c>
      <c r="BC100" s="1">
        <f>IFERROR($G100/1000*AH100,0)</f>
        <v>3.0937056693651526E-2</v>
      </c>
      <c r="BD100" s="1">
        <f>IFERROR($G100/1000*AI100,0)</f>
        <v>1375.0826524926881</v>
      </c>
      <c r="BE100" s="1">
        <f>IFERROR($G100/1000*AJ100,0)</f>
        <v>2.5715202201270149E-2</v>
      </c>
      <c r="BF100" s="1"/>
      <c r="BG100" s="1">
        <f>IFERROR($H100/1000*Q100,0)</f>
        <v>5.7340487004659684</v>
      </c>
      <c r="BH100" s="1">
        <f>IFERROR($H100/1000*R100,0)</f>
        <v>71.529811159638584</v>
      </c>
      <c r="BI100" s="1">
        <f>IFERROR($H100/1000*S100,0)</f>
        <v>1.1481954095775251E-2</v>
      </c>
      <c r="BJ100" s="1">
        <f>IFERROR($H100/1000*T100,0)</f>
        <v>1.5026792390554651</v>
      </c>
      <c r="BK100" s="1">
        <f>IFERROR($H100/1000*U100,0)</f>
        <v>4.9165396136089328</v>
      </c>
      <c r="BL100" s="1">
        <f>IFERROR($H100/1000*V100,0)</f>
        <v>7.6579210459388584E-3</v>
      </c>
      <c r="BM100" s="1">
        <f>IFERROR($H100/1000*W100,0)</f>
        <v>5.8235506077848536</v>
      </c>
      <c r="BN100" s="1">
        <f>IFERROR($H100/1000*X100,0)</f>
        <v>1.2833095822853549</v>
      </c>
      <c r="BO100" s="1">
        <f>IFERROR($H100/1000*Y100,0)</f>
        <v>56.5643328289312</v>
      </c>
      <c r="BP100" s="1">
        <f>IFERROR($H100/1000*Z100,0)</f>
        <v>5.3404987404901627E-2</v>
      </c>
      <c r="BQ100" s="1">
        <f>IFERROR($H100/1000*AA100,0)</f>
        <v>8.5540699780382742E-2</v>
      </c>
      <c r="BR100" s="1">
        <f>IFERROR($H100/1000*AB100,0)</f>
        <v>6.8874586839844314</v>
      </c>
      <c r="BS100" s="1">
        <f>IFERROR($H100/1000*AC100,0)</f>
        <v>7.6546523841882993E-4</v>
      </c>
      <c r="BT100" s="1">
        <f>IFERROR($H100/1000*AD100,0)</f>
        <v>0.63364211007151905</v>
      </c>
      <c r="BU100" s="1">
        <f>IFERROR($H100/1000*AE100,0)</f>
        <v>2.9755992276400373E-2</v>
      </c>
      <c r="BV100" s="1">
        <f>IFERROR($H100/1000*AF100,0)</f>
        <v>3.0222041852997792E-2</v>
      </c>
      <c r="BW100" s="1">
        <f>IFERROR($H100/1000*AG100,0)</f>
        <v>1.5917552342674981E-6</v>
      </c>
      <c r="BX100" s="1">
        <f>IFERROR($H100/1000*AH100,0)</f>
        <v>3.6302732500692325E-2</v>
      </c>
      <c r="BY100" s="1">
        <f>IFERROR($H100/1000*AI100,0)</f>
        <v>1613.5748850997923</v>
      </c>
      <c r="BZ100" s="1">
        <f>IFERROR($H100/1000*AJ100,0)</f>
        <v>3.0175207549898928E-2</v>
      </c>
      <c r="CA100" s="1"/>
      <c r="CB100" s="1">
        <f>IFERROR($I100/1000*Q100,0)</f>
        <v>4.6469473809215254</v>
      </c>
      <c r="CC100" s="1">
        <f>IFERROR($I100/1000*R100,0)</f>
        <v>57.968686000012916</v>
      </c>
      <c r="CD100" s="1">
        <f>IFERROR($I100/1000*S100,0)</f>
        <v>9.3051244069287543E-3</v>
      </c>
      <c r="CE100" s="1">
        <f>IFERROR($I100/1000*T100,0)</f>
        <v>1.2177907302612363</v>
      </c>
      <c r="CF100" s="1">
        <f>IFERROR($I100/1000*U100,0)</f>
        <v>3.9844274219017954</v>
      </c>
      <c r="CG100" s="1">
        <f>IFERROR($I100/1000*V100,0)</f>
        <v>6.2060784633443337E-3</v>
      </c>
      <c r="CH100" s="1">
        <f>IFERROR($I100/1000*W100,0)</f>
        <v>4.7194808865698423</v>
      </c>
      <c r="CI100" s="1">
        <f>IFERROR($I100/1000*X100,0)</f>
        <v>1.0400107173536588</v>
      </c>
      <c r="CJ100" s="1">
        <f>IFERROR($I100/1000*Y100,0)</f>
        <v>45.840468406139472</v>
      </c>
      <c r="CK100" s="1">
        <f>IFERROR($I100/1000*Z100,0)</f>
        <v>4.3280093928952421E-2</v>
      </c>
      <c r="CL100" s="1">
        <f>IFERROR($I100/1000*AA100,0)</f>
        <v>6.9323291721317543E-2</v>
      </c>
      <c r="CM100" s="1">
        <f>IFERROR($I100/1000*AB100,0)</f>
        <v>5.581685779917736</v>
      </c>
      <c r="CN100" s="1">
        <f>IFERROR($I100/1000*AC100,0)</f>
        <v>6.2034294974993719E-4</v>
      </c>
      <c r="CO100" s="1">
        <f>IFERROR($I100/1000*AD100,0)</f>
        <v>0.51351177809130821</v>
      </c>
      <c r="CP100" s="1">
        <f>IFERROR($I100/1000*AE100,0)</f>
        <v>2.4114641782568606E-2</v>
      </c>
      <c r="CQ100" s="1">
        <f>IFERROR($I100/1000*AF100,0)</f>
        <v>2.4492334399510096E-2</v>
      </c>
      <c r="CR100" s="1">
        <f>IFERROR($I100/1000*AG100,0)</f>
        <v>1.2899790712182807E-6</v>
      </c>
      <c r="CS100" s="1">
        <f>IFERROR($I100/1000*AH100,0)</f>
        <v>2.9420204906993212E-2</v>
      </c>
      <c r="CT100" s="1">
        <f>IFERROR($I100/1000*AI100,0)</f>
        <v>1307.6619990384634</v>
      </c>
      <c r="CU100" s="1">
        <f>IFERROR($I100/1000*AJ100,0)</f>
        <v>2.4454379273299735E-2</v>
      </c>
      <c r="CW100" s="12">
        <f>IFERROR($J100/1000*Q100,0)</f>
        <v>5.3268959013378181</v>
      </c>
      <c r="CX100" s="12">
        <f>IFERROR($J100/1000*R100,0)</f>
        <v>66.450753698478863</v>
      </c>
      <c r="CY100" s="12">
        <f>IFERROR($J100/1000*S100,0)</f>
        <v>1.0666664586780337E-2</v>
      </c>
      <c r="CZ100" s="12">
        <f>IFERROR($J100/1000*T100,0)</f>
        <v>1.3959797514275567</v>
      </c>
      <c r="DA100" s="12">
        <f>IFERROR($J100/1000*U100,0)</f>
        <v>4.56743499830585</v>
      </c>
      <c r="DB100" s="12">
        <f>IFERROR($J100/1000*V100,0)</f>
        <v>7.1141614526338687E-3</v>
      </c>
      <c r="DC100" s="12">
        <f>IFERROR($J100/1000*W100,0)</f>
        <v>5.4100426215985191</v>
      </c>
      <c r="DD100" s="12">
        <f>IFERROR($J100/1000*X100,0)</f>
        <v>1.1921866923571616</v>
      </c>
      <c r="DE100" s="12">
        <f>IFERROR($J100/1000*Y100,0)</f>
        <v>52.547916567896628</v>
      </c>
      <c r="DF100" s="12">
        <f>IFERROR($J100/1000*Z100,0)</f>
        <v>4.9612904141370519E-2</v>
      </c>
      <c r="DG100" s="12">
        <f>IFERROR($J100/1000*AA100,0)</f>
        <v>7.9466782872050001E-2</v>
      </c>
      <c r="DH100" s="12">
        <f>IFERROR($J100/1000*AB100,0)</f>
        <v>6.3984066670673325</v>
      </c>
      <c r="DI100" s="12">
        <f>IFERROR($J100/1000*AC100,0)</f>
        <v>7.111124886013759E-4</v>
      </c>
      <c r="DJ100" s="12">
        <f>IFERROR($J100/1000*AD100,0)</f>
        <v>0.58864961484905576</v>
      </c>
      <c r="DK100" s="12">
        <f>IFERROR($J100/1000*AE100,0)</f>
        <v>2.7643133425866454E-2</v>
      </c>
      <c r="DL100" s="12">
        <f>IFERROR($J100/1000*AF100,0)</f>
        <v>2.8076090610062544E-2</v>
      </c>
      <c r="DM100" s="12">
        <f>IFERROR($J100/1000*AG100,0)</f>
        <v>1.4787308019660717E-6</v>
      </c>
      <c r="DN100" s="12">
        <f>IFERROR($J100/1000*AH100,0)</f>
        <v>3.3725014743873093E-2</v>
      </c>
      <c r="DO100" s="12">
        <f>IFERROR($J100/1000*AI100,0)</f>
        <v>1499.0011231054309</v>
      </c>
      <c r="DP100" s="12">
        <f>IFERROR($J100/1000*AJ100,0)</f>
        <v>2.8032581831143547E-2</v>
      </c>
      <c r="DR100" s="12">
        <f>IFERROR($K100/1000*Q100,0)</f>
        <v>4.8657103638599635</v>
      </c>
      <c r="DS100" s="12">
        <f>IFERROR($K100/1000*R100,0)</f>
        <v>60.697660878973061</v>
      </c>
      <c r="DT100" s="12">
        <f>IFERROR($K100/1000*S100,0)</f>
        <v>9.7431790275234291E-3</v>
      </c>
      <c r="DU100" s="12">
        <f>IFERROR($K100/1000*T100,0)</f>
        <v>1.2751203083495286</v>
      </c>
      <c r="DV100" s="12">
        <f>IFERROR($K100/1000*U100,0)</f>
        <v>4.1720011464710831</v>
      </c>
      <c r="DW100" s="12">
        <f>IFERROR($K100/1000*V100,0)</f>
        <v>6.4982402043111459E-3</v>
      </c>
      <c r="DX100" s="12">
        <f>IFERROR($K100/1000*W100,0)</f>
        <v>4.9416585081426136</v>
      </c>
      <c r="DY100" s="12">
        <f>IFERROR($K100/1000*X100,0)</f>
        <v>1.0889709977627546</v>
      </c>
      <c r="DZ100" s="12">
        <f>IFERROR($K100/1000*Y100,0)</f>
        <v>47.998486732104162</v>
      </c>
      <c r="EA100" s="12">
        <f>IFERROR($K100/1000*Z100,0)</f>
        <v>4.5317578254388403E-2</v>
      </c>
      <c r="EB100" s="12">
        <f>IFERROR($K100/1000*AA100,0)</f>
        <v>7.25868040533766E-2</v>
      </c>
      <c r="EC100" s="12">
        <f>IFERROR($K100/1000*AB100,0)</f>
        <v>5.8444531691188848</v>
      </c>
      <c r="ED100" s="12">
        <f>IFERROR($K100/1000*AC100,0)</f>
        <v>6.4954665338757417E-4</v>
      </c>
      <c r="EE100" s="12">
        <f>IFERROR($K100/1000*AD100,0)</f>
        <v>0.53768622190155813</v>
      </c>
      <c r="EF100" s="12">
        <f>IFERROR($K100/1000*AE100,0)</f>
        <v>2.524987972188877E-2</v>
      </c>
      <c r="EG100" s="12">
        <f>IFERROR($K100/1000*AF100,0)</f>
        <v>2.5645352863708847E-2</v>
      </c>
      <c r="EH100" s="12">
        <f>IFERROR($K100/1000*AG100,0)</f>
        <v>1.3507070387236723E-6</v>
      </c>
      <c r="EI100" s="12">
        <f>IFERROR($K100/1000*AH100,0)</f>
        <v>3.0805211290008804E-2</v>
      </c>
      <c r="EJ100" s="12">
        <f>IFERROR($K100/1000*AI100,0)</f>
        <v>1369.2224205658026</v>
      </c>
      <c r="EK100" s="12">
        <f>IFERROR($K100/1000*AJ100,0)</f>
        <v>2.5605610935121148E-2</v>
      </c>
      <c r="EM100" s="12">
        <f>IFERROR($L100/1000*Q100,0)</f>
        <v>5.6792021670869905</v>
      </c>
      <c r="EN100" s="12">
        <f>IFERROR($L100/1000*R100,0)</f>
        <v>70.845624055500394</v>
      </c>
      <c r="EO100" s="12">
        <f>IFERROR($L100/1000*S100,0)</f>
        <v>1.1372128488867055E-2</v>
      </c>
      <c r="EP100" s="12">
        <f>IFERROR($L100/1000*T100,0)</f>
        <v>1.4883060184310821</v>
      </c>
      <c r="EQ100" s="12">
        <f>IFERROR($L100/1000*U100,0)</f>
        <v>4.8695126056232905</v>
      </c>
      <c r="ER100" s="12">
        <f>IFERROR($L100/1000*V100,0)</f>
        <v>7.5846725536082059E-3</v>
      </c>
      <c r="ES100" s="12">
        <f>IFERROR($L100/1000*W100,0)</f>
        <v>5.7678479830812845</v>
      </c>
      <c r="ET100" s="12">
        <f>IFERROR($L100/1000*X100,0)</f>
        <v>1.2710346461072479</v>
      </c>
      <c r="EU100" s="12">
        <f>IFERROR($L100/1000*Y100,0)</f>
        <v>56.023291458231029</v>
      </c>
      <c r="EV100" s="12">
        <f>IFERROR($L100/1000*Z100,0)</f>
        <v>5.2894165370190128E-2</v>
      </c>
      <c r="EW100" s="12">
        <f>IFERROR($L100/1000*AA100,0)</f>
        <v>8.4722497652907833E-2</v>
      </c>
      <c r="EX100" s="12">
        <f>IFERROR($L100/1000*AB100,0)</f>
        <v>6.8215797121897221</v>
      </c>
      <c r="EY100" s="12">
        <f>IFERROR($L100/1000*AC100,0)</f>
        <v>7.581435156811116E-4</v>
      </c>
      <c r="EZ100" s="12">
        <f>IFERROR($L100/1000*AD100,0)</f>
        <v>0.62758128377655931</v>
      </c>
      <c r="FA100" s="12">
        <f>IFERROR($L100/1000*AE100,0)</f>
        <v>2.9471374354777282E-2</v>
      </c>
      <c r="FB100" s="12">
        <f>IFERROR($L100/1000*AF100,0)</f>
        <v>2.9932966138113012E-2</v>
      </c>
      <c r="FC100" s="12">
        <f>IFERROR($L100/1000*AG100,0)</f>
        <v>1.5765299961943854E-6</v>
      </c>
      <c r="FD100" s="12">
        <f>IFERROR($L100/1000*AH100,0)</f>
        <v>3.5955494600587716E-2</v>
      </c>
      <c r="FE100" s="12">
        <f>IFERROR($L100/1000*AI100,0)</f>
        <v>1598.140940705857</v>
      </c>
      <c r="FF100" s="12">
        <f>IFERROR($L100/1000*AJ100,0)</f>
        <v>2.9886579808043743E-2</v>
      </c>
      <c r="FH100" s="12">
        <f>IFERROR(AL100*[1]Figure!$C$8+BG100*[1]Figure!$D$8+CB100*[1]Figure!$E$8,0)</f>
        <v>5.5641385929007257</v>
      </c>
      <c r="FI100" s="12">
        <f>IFERROR(AM100*[1]Figure!$C$8+BH100*[1]Figure!$D$8+CC100*[1]Figure!$E$8,0)</f>
        <v>69.41025505833305</v>
      </c>
      <c r="FJ100" s="12">
        <f>IFERROR(AN100*[1]Figure!$C$8+BI100*[1]Figure!$D$8+CD100*[1]Figure!$E$8,0)</f>
        <v>1.11417232820199E-2</v>
      </c>
      <c r="FK100" s="12">
        <f>IFERROR(AO100*[1]Figure!$C$8+BJ100*[1]Figure!$D$8+CE100*[1]Figure!$E$8,0)</f>
        <v>1.4581521684843306</v>
      </c>
      <c r="FL100" s="12">
        <f>IFERROR(AP100*[1]Figure!$C$8+BK100*[1]Figure!$D$8+CF100*[1]Figure!$E$8,0)</f>
        <v>4.7708537608659682</v>
      </c>
      <c r="FM100" s="12">
        <f>IFERROR(AQ100*[1]Figure!$C$8+BL100*[1]Figure!$D$8+CG100*[1]Figure!$E$8,0)</f>
        <v>7.4310031635469852E-3</v>
      </c>
      <c r="FN100" s="12">
        <f>IFERROR(AR100*[1]Figure!$C$8+BM100*[1]Figure!$D$8+CH100*[1]Figure!$E$8,0)</f>
        <v>5.6509883987997878</v>
      </c>
      <c r="FO100" s="12">
        <f>IFERROR(AS100*[1]Figure!$C$8+BN100*[1]Figure!$D$8+CI100*[1]Figure!$E$8,0)</f>
        <v>1.2452828265747009</v>
      </c>
      <c r="FP100" s="12">
        <f>IFERROR(AT100*[1]Figure!$C$8+BO100*[1]Figure!$D$8+CJ100*[1]Figure!$E$8,0)</f>
        <v>54.888230588198773</v>
      </c>
      <c r="FQ100" s="12">
        <f>IFERROR(AU100*[1]Figure!$C$8+BP100*[1]Figure!$D$8+CK100*[1]Figure!$E$8,0)</f>
        <v>5.182250221363531E-2</v>
      </c>
      <c r="FR100" s="12">
        <f>IFERROR(AV100*[1]Figure!$C$8+BQ100*[1]Figure!$D$8+CL100*[1]Figure!$E$8,0)</f>
        <v>8.3005976017100108E-2</v>
      </c>
      <c r="FS100" s="12">
        <f>IFERROR(AW100*[1]Figure!$C$8+BR100*[1]Figure!$D$8+CM100*[1]Figure!$E$8,0)</f>
        <v>6.6833709779013173</v>
      </c>
      <c r="FT100" s="12">
        <f>IFERROR(AX100*[1]Figure!$C$8+BS100*[1]Figure!$D$8+CN100*[1]Figure!$E$8,0)</f>
        <v>7.4278313580839546E-4</v>
      </c>
      <c r="FU100" s="12">
        <f>IFERROR(AY100*[1]Figure!$C$8+BT100*[1]Figure!$D$8+CO100*[1]Figure!$E$8,0)</f>
        <v>0.6148661622719529</v>
      </c>
      <c r="FV100" s="12">
        <f>IFERROR(AZ100*[1]Figure!$C$8+BU100*[1]Figure!$D$8+CP100*[1]Figure!$E$8,0)</f>
        <v>2.8874269062577153E-2</v>
      </c>
      <c r="FW100" s="12">
        <f>IFERROR(BA100*[1]Figure!$C$8+BV100*[1]Figure!$D$8+CQ100*[1]Figure!$E$8,0)</f>
        <v>2.9326508757566139E-2</v>
      </c>
      <c r="FX100" s="12">
        <f>IFERROR(BB100*[1]Figure!$C$8+BW100*[1]Figure!$D$8+CR100*[1]Figure!$E$8,0)</f>
        <v>1.544588682813209E-6</v>
      </c>
      <c r="FY100" s="12">
        <f>IFERROR(BC100*[1]Figure!$C$8+BX100*[1]Figure!$D$8+CS100*[1]Figure!$E$8,0)</f>
        <v>3.5227017677481348E-2</v>
      </c>
      <c r="FZ100" s="12">
        <f>IFERROR(BD100*[1]Figure!$C$8+BY100*[1]Figure!$D$8+CT100*[1]Figure!$E$8,0)</f>
        <v>1565.7617784079009</v>
      </c>
      <c r="GA100" s="12">
        <f>IFERROR(BE100*[1]Figure!$C$8+BZ100*[1]Figure!$D$8+CU100*[1]Figure!$E$8,0)</f>
        <v>2.9281062238543234E-2</v>
      </c>
      <c r="GC100" s="12">
        <f>IFERROR(CW100*[1]Figure!$F$8+DR100*[1]Figure!$G$8+EM100*[1]Figure!$H$8,0)</f>
        <v>4.9805708790113252</v>
      </c>
      <c r="GD100" s="12">
        <f>IFERROR(CX100*[1]Figure!$F$8+DS100*[1]Figure!$G$8+EN100*[1]Figure!$H$8,0)</f>
        <v>62.130496801313249</v>
      </c>
      <c r="GE100" s="12">
        <f>IFERROR(CY100*[1]Figure!$F$8+DT100*[1]Figure!$G$8+EO100*[1]Figure!$H$8,0)</f>
        <v>9.9731776255956531E-3</v>
      </c>
      <c r="GF100" s="12">
        <f>IFERROR(CZ100*[1]Figure!$F$8+DU100*[1]Figure!$G$8+EP100*[1]Figure!$H$8,0)</f>
        <v>1.3052209441343521</v>
      </c>
      <c r="GG100" s="12">
        <f>IFERROR(DA100*[1]Figure!$F$8+DV100*[1]Figure!$G$8+EQ100*[1]Figure!$H$8,0)</f>
        <v>4.2704858825242162</v>
      </c>
      <c r="GH100" s="12">
        <f>IFERROR(DB100*[1]Figure!$F$8+DW100*[1]Figure!$G$8+ER100*[1]Figure!$H$8,0)</f>
        <v>6.651638405525153E-3</v>
      </c>
      <c r="GI100" s="12">
        <f>IFERROR(DC100*[1]Figure!$F$8+DX100*[1]Figure!$G$8+ES100*[1]Figure!$H$8,0)</f>
        <v>5.0583118638711468</v>
      </c>
      <c r="GJ100" s="12">
        <f>IFERROR(DD100*[1]Figure!$F$8+DY100*[1]Figure!$G$8+ET100*[1]Figure!$H$8,0)</f>
        <v>1.1146773716392089</v>
      </c>
      <c r="GK100" s="12">
        <f>IFERROR(DE100*[1]Figure!$F$8+DZ100*[1]Figure!$G$8+EU100*[1]Figure!$H$8,0)</f>
        <v>49.131544497622649</v>
      </c>
      <c r="GL100" s="12">
        <f>IFERROR(DF100*[1]Figure!$F$8+EA100*[1]Figure!$G$8+EV100*[1]Figure!$H$8,0)</f>
        <v>4.6387350187870678E-2</v>
      </c>
      <c r="GM100" s="12">
        <f>IFERROR(DG100*[1]Figure!$F$8+EB100*[1]Figure!$G$8+EW100*[1]Figure!$H$8,0)</f>
        <v>7.4300296448790729E-2</v>
      </c>
      <c r="GN100" s="12">
        <f>IFERROR(DH100*[1]Figure!$F$8+EC100*[1]Figure!$G$8+EX100*[1]Figure!$H$8,0)</f>
        <v>5.9824179988319433</v>
      </c>
      <c r="GO100" s="12">
        <f>IFERROR(DI100*[1]Figure!$F$8+ED100*[1]Figure!$G$8+EY100*[1]Figure!$H$8,0)</f>
        <v>6.6487992595083332E-4</v>
      </c>
      <c r="GP100" s="12">
        <f>IFERROR(DJ100*[1]Figure!$F$8+EE100*[1]Figure!$G$8+EZ100*[1]Figure!$H$8,0)</f>
        <v>0.55037890433003078</v>
      </c>
      <c r="GQ100" s="12">
        <f>IFERROR(DK100*[1]Figure!$F$8+EF100*[1]Figure!$G$8+FA100*[1]Figure!$H$8,0)</f>
        <v>2.5845931269450537E-2</v>
      </c>
      <c r="GR100" s="12">
        <f>IFERROR(DL100*[1]Figure!$F$8+EG100*[1]Figure!$G$8+FB100*[1]Figure!$H$8,0)</f>
        <v>2.6250739995471305E-2</v>
      </c>
      <c r="GS100" s="12">
        <f>IFERROR(DM100*[1]Figure!$F$8+EH100*[1]Figure!$G$8+FC100*[1]Figure!$H$8,0)</f>
        <v>1.3825919835076228E-6</v>
      </c>
      <c r="GT100" s="12">
        <f>IFERROR(DN100*[1]Figure!$F$8+EI100*[1]Figure!$G$8+FD100*[1]Figure!$H$8,0)</f>
        <v>3.1532402629714858E-2</v>
      </c>
      <c r="GU100" s="12">
        <f>IFERROR(DO100*[1]Figure!$F$8+EJ100*[1]Figure!$G$8+FE100*[1]Figure!$H$8,0)</f>
        <v>1401.5444415704028</v>
      </c>
      <c r="GV100" s="12">
        <f>IFERROR(DP100*[1]Figure!$F$8+EK100*[1]Figure!$G$8+FF100*[1]Figure!$H$8,0)</f>
        <v>2.621005991437363E-2</v>
      </c>
      <c r="GX100" s="12">
        <f>IFERROR(FH100*[1]Figure!$F$10+GC100*[1]Figure!$F$11,0)</f>
        <v>5.5298999127228239</v>
      </c>
      <c r="GY100" s="12">
        <f>IFERROR(FI100*[1]Figure!$F$10+GD100*[1]Figure!$F$11,0)</f>
        <v>68.98314213072895</v>
      </c>
      <c r="GZ100" s="12">
        <f>IFERROR(FJ100*[1]Figure!$F$10+GE100*[1]Figure!$F$11,0)</f>
        <v>1.107316318170707E-2</v>
      </c>
      <c r="HA100" s="12">
        <f>IFERROR(FK100*[1]Figure!$F$10+GF100*[1]Figure!$F$11,0)</f>
        <v>1.4491794937542029</v>
      </c>
      <c r="HB100" s="12">
        <f>IFERROR(FL100*[1]Figure!$F$10+GG100*[1]Figure!$F$11,0)</f>
        <v>4.7414965237363536</v>
      </c>
      <c r="HC100" s="12">
        <f>IFERROR(FM100*[1]Figure!$F$10+GH100*[1]Figure!$F$11,0)</f>
        <v>7.3852768149901245E-3</v>
      </c>
      <c r="HD100" s="12">
        <f>IFERROR(FN100*[1]Figure!$F$10+GI100*[1]Figure!$F$11,0)</f>
        <v>5.6162152921912636</v>
      </c>
      <c r="HE100" s="12">
        <f>IFERROR(FO100*[1]Figure!$F$10+GJ100*[1]Figure!$F$11,0)</f>
        <v>1.237620033903698</v>
      </c>
      <c r="HF100" s="12">
        <f>IFERROR(FP100*[1]Figure!$F$10+GK100*[1]Figure!$F$11,0)</f>
        <v>54.550478294422689</v>
      </c>
      <c r="HG100" s="12">
        <f>IFERROR(FQ100*[1]Figure!$F$10+GL100*[1]Figure!$F$11,0)</f>
        <v>5.1503614743510985E-2</v>
      </c>
      <c r="HH100" s="12">
        <f>IFERROR(FR100*[1]Figure!$F$10+GM100*[1]Figure!$F$11,0)</f>
        <v>8.2495202423262928E-2</v>
      </c>
      <c r="HI100" s="12">
        <f>IFERROR(FS100*[1]Figure!$F$10+GN100*[1]Figure!$F$11,0)</f>
        <v>6.6422451508569305</v>
      </c>
      <c r="HJ100" s="12">
        <f>IFERROR(FT100*[1]Figure!$F$10+GO100*[1]Figure!$F$11,0)</f>
        <v>7.3821245270914082E-4</v>
      </c>
      <c r="HK100" s="12">
        <f>IFERROR(FU100*[1]Figure!$F$10+GP100*[1]Figure!$F$11,0)</f>
        <v>0.61108261059890445</v>
      </c>
      <c r="HL100" s="12">
        <f>IFERROR(FV100*[1]Figure!$F$10+GQ100*[1]Figure!$F$11,0)</f>
        <v>2.8696592527872277E-2</v>
      </c>
      <c r="HM100" s="12">
        <f>IFERROR(FW100*[1]Figure!$F$10+GR100*[1]Figure!$F$11,0)</f>
        <v>2.914604938594555E-2</v>
      </c>
      <c r="HN100" s="12">
        <f>IFERROR(FX100*[1]Figure!$F$10+GS100*[1]Figure!$F$11,0)</f>
        <v>1.5350841248238155E-6</v>
      </c>
      <c r="HO100" s="12">
        <f>IFERROR(FY100*[1]Figure!$F$10+GT100*[1]Figure!$F$11,0)</f>
        <v>3.5010249785786582E-2</v>
      </c>
      <c r="HP100" s="12">
        <f>IFERROR(FZ100*[1]Figure!$F$10+GU100*[1]Figure!$F$11,0)</f>
        <v>1556.1269327133507</v>
      </c>
      <c r="HQ100" s="12">
        <f>IFERROR(GA100*[1]Figure!$F$10+GV100*[1]Figure!$F$11,0)</f>
        <v>2.9100882520062845E-2</v>
      </c>
    </row>
    <row r="101" spans="1:225" s="16" customFormat="1" x14ac:dyDescent="0.2">
      <c r="A101" s="1"/>
      <c r="B101" s="4"/>
      <c r="C101" s="1" t="s">
        <v>132</v>
      </c>
      <c r="D101" s="1" t="s">
        <v>137</v>
      </c>
      <c r="E101" s="2">
        <f>13%/65%</f>
        <v>0.2</v>
      </c>
      <c r="F101" s="7"/>
      <c r="G101" s="1">
        <f>'[1]LIB Maf LCI'!AQ$45*'[1]LIB Maf LCIA'!E$98*LCIA_TAU!$E101</f>
        <v>345.62973706227308</v>
      </c>
      <c r="H101" s="1">
        <f>'[1]LIB Maf LCI'!AR$45*'[1]LIB Maf LCIA'!F$98*LCIA_TAU!$E101</f>
        <v>405.57523015533366</v>
      </c>
      <c r="I101" s="1">
        <f>'[1]LIB Maf LCI'!AS$45*'[1]LIB Maf LCIA'!D$98*LCIA_TAU!$E101</f>
        <v>328.68342282893701</v>
      </c>
      <c r="J101" s="1">
        <f>'[1]LIB Maf LCI'!AT$45*'[1]LIB Maf LCIA'!D$98*LCIA_TAU!$E101</f>
        <v>376.77688908066352</v>
      </c>
      <c r="K101" s="1">
        <f>'[1]LIB Maf LCI'!AU$45*'[1]LIB Maf LCIA'!E$98*LCIA_TAU!$E101</f>
        <v>344.1567562081101</v>
      </c>
      <c r="L101" s="1">
        <f>'[1]LIB Maf LCI'!AV$45*'[1]LIB Maf LCIA'!F$98*LCIA_TAU!$E101</f>
        <v>401.69587778837627</v>
      </c>
      <c r="M101" s="1" t="s">
        <v>55</v>
      </c>
      <c r="N101" s="1" t="s">
        <v>138</v>
      </c>
      <c r="O101" s="1">
        <v>1</v>
      </c>
      <c r="P101" s="1" t="s">
        <v>56</v>
      </c>
      <c r="Q101" s="5">
        <f>[1]Use!Z172</f>
        <v>4.1216489889006755</v>
      </c>
      <c r="R101" s="5">
        <f>[1]Use!AA172</f>
        <v>71.731688805610091</v>
      </c>
      <c r="S101" s="5">
        <f>[1]Use!AB172</f>
        <v>0.15866551557505842</v>
      </c>
      <c r="T101" s="5">
        <f>[1]Use!AC172</f>
        <v>1.0567018168018103</v>
      </c>
      <c r="U101" s="5">
        <f>[1]Use!AD172</f>
        <v>3.5500081271476081</v>
      </c>
      <c r="V101" s="5">
        <f>[1]Use!AE172</f>
        <v>4.9340885925613451E-3</v>
      </c>
      <c r="W101" s="5">
        <f>[1]Use!AF172</f>
        <v>4.1661775896328361</v>
      </c>
      <c r="X101" s="5">
        <f>[1]Use!AG172</f>
        <v>0.64950042830511434</v>
      </c>
      <c r="Y101" s="5">
        <f>[1]Use!AH172</f>
        <v>40.871695790198416</v>
      </c>
      <c r="Z101" s="5">
        <f>[1]Use!AI172</f>
        <v>0.65529113826518903</v>
      </c>
      <c r="AA101" s="5">
        <f>[1]Use!AJ172</f>
        <v>0.26815167083172703</v>
      </c>
      <c r="AB101" s="5">
        <f>[1]Use!AK172</f>
        <v>4.4931335527761096</v>
      </c>
      <c r="AC101" s="5">
        <f>[1]Use!AL172</f>
        <v>1.9608332487033308E-4</v>
      </c>
      <c r="AD101" s="5">
        <f>[1]Use!AM172</f>
        <v>1.5345987719396161</v>
      </c>
      <c r="AE101" s="5">
        <f>[1]Use!AN172</f>
        <v>1.3916538208784695E-2</v>
      </c>
      <c r="AF101" s="5">
        <f>[1]Use!AO172</f>
        <v>1.4150323458486061E-2</v>
      </c>
      <c r="AG101" s="5">
        <f>[1]Use!AP172</f>
        <v>3.3419557147427399E-6</v>
      </c>
      <c r="AH101" s="5">
        <f>[1]Use!AQ172</f>
        <v>0.5416366796465687</v>
      </c>
      <c r="AI101" s="5">
        <f>[1]Use!AR172</f>
        <v>65.779425676923722</v>
      </c>
      <c r="AJ101" s="5">
        <f>[1]Use!AS172</f>
        <v>0.10819569364150769</v>
      </c>
      <c r="AK101" s="1"/>
      <c r="AL101" s="1">
        <f>IFERROR($G101/1000*Q101,0)</f>
        <v>1.4245644562967241</v>
      </c>
      <c r="AM101" s="1">
        <f>IFERROR($G101/1000*R101,0)</f>
        <v>24.792604740915813</v>
      </c>
      <c r="AN101" s="1">
        <f>IFERROR($G101/1000*S101,0)</f>
        <v>5.4839520429057438E-2</v>
      </c>
      <c r="AO101" s="1">
        <f>IFERROR($G101/1000*T101,0)</f>
        <v>0.36522757109443593</v>
      </c>
      <c r="AP101" s="1">
        <f>IFERROR($G101/1000*U101,0)</f>
        <v>1.2269883755549602</v>
      </c>
      <c r="AQ101" s="1">
        <f>IFERROR($G101/1000*V101,0)</f>
        <v>1.7053677428889387E-3</v>
      </c>
      <c r="AR101" s="1">
        <f>IFERROR($G101/1000*W101,0)</f>
        <v>1.4399548648595317</v>
      </c>
      <c r="AS101" s="1">
        <f>IFERROR($G101/1000*X101,0)</f>
        <v>0.2244866622569304</v>
      </c>
      <c r="AT101" s="1">
        <f>IFERROR($G101/1000*Y101,0)</f>
        <v>14.126473469255492</v>
      </c>
      <c r="AU101" s="1">
        <f>IFERROR($G101/1000*Z101,0)</f>
        <v>0.22648810381783491</v>
      </c>
      <c r="AV101" s="1">
        <f>IFERROR($G101/1000*AA101,0)</f>
        <v>9.2681191482379008E-2</v>
      </c>
      <c r="AW101" s="1">
        <f>IFERROR($G101/1000*AB101,0)</f>
        <v>1.5529605684316836</v>
      </c>
      <c r="AX101" s="1">
        <f>IFERROR($G101/1000*AC101,0)</f>
        <v>6.7772228017229488E-5</v>
      </c>
      <c r="AY101" s="1">
        <f>IFERROR($G101/1000*AD101,0)</f>
        <v>0.53040297004157666</v>
      </c>
      <c r="AZ101" s="1">
        <f>IFERROR($G101/1000*AE101,0)</f>
        <v>4.8099694419193309E-3</v>
      </c>
      <c r="BA101" s="1">
        <f>IFERROR($G101/1000*AF101,0)</f>
        <v>4.8907725763026521E-3</v>
      </c>
      <c r="BB101" s="1">
        <f>IFERROR($G101/1000*AG101,0)</f>
        <v>1.1550792749602941E-6</v>
      </c>
      <c r="BC101" s="1">
        <f>IFERROR($G101/1000*AH101,0)</f>
        <v>0.18720574316952618</v>
      </c>
      <c r="BD101" s="1">
        <f>IFERROR($G101/1000*AI101,0)</f>
        <v>22.735325600822481</v>
      </c>
      <c r="BE101" s="1">
        <f>IFERROR($G101/1000*AJ101,0)</f>
        <v>3.7395649144584556E-2</v>
      </c>
      <c r="BF101" s="1"/>
      <c r="BG101" s="1">
        <f>IFERROR($H101/1000*Q101,0)</f>
        <v>1.6716387372928896</v>
      </c>
      <c r="BH101" s="1">
        <f>IFERROR($H101/1000*R101,0)</f>
        <v>29.092596196766081</v>
      </c>
      <c r="BI101" s="1">
        <f>IFERROR($H101/1000*S101,0)</f>
        <v>6.4350802997068995E-2</v>
      </c>
      <c r="BJ101" s="1">
        <f>IFERROR($H101/1000*T101,0)</f>
        <v>0.42857208255495344</v>
      </c>
      <c r="BK101" s="1">
        <f>IFERROR($H101/1000*U101,0)</f>
        <v>1.4397953632211962</v>
      </c>
      <c r="BL101" s="1">
        <f>IFERROR($H101/1000*V101,0)</f>
        <v>2.0011441165348736E-3</v>
      </c>
      <c r="BM101" s="1">
        <f>IFERROR($H101/1000*W101,0)</f>
        <v>1.6896984347833306</v>
      </c>
      <c r="BN101" s="1">
        <f>IFERROR($H101/1000*X101,0)</f>
        <v>0.26342128569583451</v>
      </c>
      <c r="BO101" s="1">
        <f>IFERROR($H101/1000*Y101,0)</f>
        <v>16.576547426948505</v>
      </c>
      <c r="BP101" s="1">
        <f>IFERROR($H101/1000*Z101,0)</f>
        <v>0.26576985422065458</v>
      </c>
      <c r="BQ101" s="1">
        <f>IFERROR($H101/1000*AA101,0)</f>
        <v>0.10875567561411496</v>
      </c>
      <c r="BR101" s="1">
        <f>IFERROR($H101/1000*AB101,0)</f>
        <v>1.8223036747858226</v>
      </c>
      <c r="BS101" s="1">
        <f>IFERROR($H101/1000*AC101,0)</f>
        <v>7.9526539613908391E-5</v>
      </c>
      <c r="BT101" s="1">
        <f>IFERROR($H101/1000*AD101,0)</f>
        <v>0.62239525012550223</v>
      </c>
      <c r="BU101" s="1">
        <f>IFERROR($H101/1000*AE101,0)</f>
        <v>5.6442031869933474E-3</v>
      </c>
      <c r="BV101" s="1">
        <f>IFERROR($H101/1000*AF101,0)</f>
        <v>5.7390206934479007E-3</v>
      </c>
      <c r="BW101" s="1">
        <f>IFERROR($H101/1000*AG101,0)</f>
        <v>1.3554144581757192E-6</v>
      </c>
      <c r="BX101" s="1">
        <f>IFERROR($H101/1000*AH101,0)</f>
        <v>0.21967442100822782</v>
      </c>
      <c r="BY101" s="1">
        <f>IFERROR($H101/1000*AI101,0)</f>
        <v>26.678505708404003</v>
      </c>
      <c r="BZ101" s="1">
        <f>IFERROR($H101/1000*AJ101,0)</f>
        <v>4.3881493350470452E-2</v>
      </c>
      <c r="CA101" s="1"/>
      <c r="CB101" s="1">
        <f>IFERROR($I101/1000*Q101,0)</f>
        <v>1.3547176973713015</v>
      </c>
      <c r="CC101" s="1">
        <f>IFERROR($I101/1000*R101,0)</f>
        <v>23.57701700192807</v>
      </c>
      <c r="CD101" s="1">
        <f>IFERROR($I101/1000*S101,0)</f>
        <v>5.215072474412822E-2</v>
      </c>
      <c r="CE101" s="1">
        <f>IFERROR($I101/1000*T101,0)</f>
        <v>0.34732037005597538</v>
      </c>
      <c r="CF101" s="1">
        <f>IFERROR($I101/1000*U101,0)</f>
        <v>1.16682882230142</v>
      </c>
      <c r="CG101" s="1">
        <f>IFERROR($I101/1000*V101,0)</f>
        <v>1.6217531271442754E-3</v>
      </c>
      <c r="CH101" s="1">
        <f>IFERROR($I101/1000*W101,0)</f>
        <v>1.3693535102737311</v>
      </c>
      <c r="CI101" s="1">
        <f>IFERROR($I101/1000*X101,0)</f>
        <v>0.21348002390418561</v>
      </c>
      <c r="CJ101" s="1">
        <f>IFERROR($I101/1000*Y101,0)</f>
        <v>13.433848869145471</v>
      </c>
      <c r="CK101" s="1">
        <f>IFERROR($I101/1000*Z101,0)</f>
        <v>0.21538333427447257</v>
      </c>
      <c r="CL101" s="1">
        <f>IFERROR($I101/1000*AA101,0)</f>
        <v>8.8137009006270473E-2</v>
      </c>
      <c r="CM101" s="1">
        <f>IFERROR($I101/1000*AB101,0)</f>
        <v>1.4768185153539941</v>
      </c>
      <c r="CN101" s="1">
        <f>IFERROR($I101/1000*AC101,0)</f>
        <v>6.4449338378059519E-5</v>
      </c>
      <c r="CO101" s="1">
        <f>IFERROR($I101/1000*AD101,0)</f>
        <v>0.50439717703019638</v>
      </c>
      <c r="CP101" s="1">
        <f>IFERROR($I101/1000*AE101,0)</f>
        <v>4.5741354123930381E-3</v>
      </c>
      <c r="CQ101" s="1">
        <f>IFERROR($I101/1000*AF101,0)</f>
        <v>4.6509767484718004E-3</v>
      </c>
      <c r="CR101" s="1">
        <f>IFERROR($I101/1000*AG101,0)</f>
        <v>1.0984454432643706E-6</v>
      </c>
      <c r="CS101" s="1">
        <f>IFERROR($I101/1000*AH101,0)</f>
        <v>0.17802699779593464</v>
      </c>
      <c r="CT101" s="1">
        <f>IFERROR($I101/1000*AI101,0)</f>
        <v>21.620606783212956</v>
      </c>
      <c r="CU101" s="1">
        <f>IFERROR($I101/1000*AJ101,0)</f>
        <v>3.5562130921441809E-2</v>
      </c>
      <c r="CW101" s="12">
        <f>IFERROR($J101/1000*Q101,0)</f>
        <v>1.5529420839204588</v>
      </c>
      <c r="CX101" s="12">
        <f>IFERROR($J101/1000*R101,0)</f>
        <v>27.026842556680027</v>
      </c>
      <c r="CY101" s="12">
        <f>IFERROR($J101/1000*S101,0)</f>
        <v>5.9781499362750082E-2</v>
      </c>
      <c r="CZ101" s="12">
        <f>IFERROR($J101/1000*T101,0)</f>
        <v>0.39814082322047134</v>
      </c>
      <c r="DA101" s="12">
        <f>IFERROR($J101/1000*U101,0)</f>
        <v>1.3375610183577484</v>
      </c>
      <c r="DB101" s="12">
        <f>IFERROR($J101/1000*V101,0)</f>
        <v>1.8590505503536532E-3</v>
      </c>
      <c r="DC101" s="12">
        <f>IFERROR($J101/1000*W101,0)</f>
        <v>1.5697194315794372</v>
      </c>
      <c r="DD101" s="12">
        <f>IFERROR($J101/1000*X101,0)</f>
        <v>0.24471675083335953</v>
      </c>
      <c r="DE101" s="12">
        <f>IFERROR($J101/1000*Y101,0)</f>
        <v>15.399510391282211</v>
      </c>
      <c r="DF101" s="12">
        <f>IFERROR($J101/1000*Z101,0)</f>
        <v>0.24689855651768489</v>
      </c>
      <c r="DG101" s="12">
        <f>IFERROR($J101/1000*AA101,0)</f>
        <v>0.10103335233776022</v>
      </c>
      <c r="DH101" s="12">
        <f>IFERROR($J101/1000*AB101,0)</f>
        <v>1.692908882238932</v>
      </c>
      <c r="DI101" s="12">
        <f>IFERROR($J101/1000*AC101,0)</f>
        <v>7.3879665145237203E-5</v>
      </c>
      <c r="DJ101" s="12">
        <f>IFERROR($J101/1000*AD101,0)</f>
        <v>0.57820135127841521</v>
      </c>
      <c r="DK101" s="12">
        <f>IFERROR($J101/1000*AE101,0)</f>
        <v>5.2434299730780868E-3</v>
      </c>
      <c r="DL101" s="12">
        <f>IFERROR($J101/1000*AF101,0)</f>
        <v>5.3315148521735139E-3</v>
      </c>
      <c r="DM101" s="12">
        <f>IFERROR($J101/1000*AG101,0)</f>
        <v>1.2591716776461148E-6</v>
      </c>
      <c r="DN101" s="12">
        <f>IFERROR($J101/1000*AH101,0)</f>
        <v>0.20407618316921411</v>
      </c>
      <c r="DO101" s="12">
        <f>IFERROR($J101/1000*AI101,0)</f>
        <v>24.78416737206404</v>
      </c>
      <c r="DP101" s="12">
        <f>IFERROR($J101/1000*AJ101,0)</f>
        <v>4.0765636862171793E-2</v>
      </c>
      <c r="DR101" s="12">
        <f>IFERROR($K101/1000*Q101,0)</f>
        <v>1.4184933462484932</v>
      </c>
      <c r="DS101" s="12">
        <f>IFERROR($K101/1000*R101,0)</f>
        <v>24.686945336668373</v>
      </c>
      <c r="DT101" s="12">
        <f>IFERROR($K101/1000*S101,0)</f>
        <v>5.4605809162399474E-2</v>
      </c>
      <c r="DU101" s="12">
        <f>IFERROR($K101/1000*T101,0)</f>
        <v>0.36367106954972767</v>
      </c>
      <c r="DV101" s="12">
        <f>IFERROR($K101/1000*U101,0)</f>
        <v>1.2217592815515488</v>
      </c>
      <c r="DW101" s="12">
        <f>IFERROR($K101/1000*V101,0)</f>
        <v>1.6980999248593519E-3</v>
      </c>
      <c r="DX101" s="12">
        <f>IFERROR($K101/1000*W101,0)</f>
        <v>1.4338181650349597</v>
      </c>
      <c r="DY101" s="12">
        <f>IFERROR($K101/1000*X101,0)</f>
        <v>0.22352996056126631</v>
      </c>
      <c r="DZ101" s="12">
        <f>IFERROR($K101/1000*Y101,0)</f>
        <v>14.066270243879355</v>
      </c>
      <c r="EA101" s="12">
        <f>IFERROR($K101/1000*Z101,0)</f>
        <v>0.22552287251726763</v>
      </c>
      <c r="EB101" s="12">
        <f>IFERROR($K101/1000*AA101,0)</f>
        <v>9.2286209205232062E-2</v>
      </c>
      <c r="EC101" s="12">
        <f>IFERROR($K101/1000*AB101,0)</f>
        <v>1.5463422687332471</v>
      </c>
      <c r="ED101" s="12">
        <f>IFERROR($K101/1000*AC101,0)</f>
        <v>6.7483401033874868E-5</v>
      </c>
      <c r="EE101" s="12">
        <f>IFERROR($K101/1000*AD101,0)</f>
        <v>0.52814253543168765</v>
      </c>
      <c r="EF101" s="12">
        <f>IFERROR($K101/1000*AE101,0)</f>
        <v>4.7894706475815636E-3</v>
      </c>
      <c r="EG101" s="12">
        <f>IFERROR($K101/1000*AF101,0)</f>
        <v>4.8699294207680882E-3</v>
      </c>
      <c r="EH101" s="12">
        <f>IFERROR($K101/1000*AG101,0)</f>
        <v>1.1501566381770174E-6</v>
      </c>
      <c r="EI101" s="12">
        <f>IFERROR($K101/1000*AH101,0)</f>
        <v>0.18640792271049436</v>
      </c>
      <c r="EJ101" s="12">
        <f>IFERROR($K101/1000*AI101,0)</f>
        <v>22.638433766202535</v>
      </c>
      <c r="EK101" s="12">
        <f>IFERROR($K101/1000*AJ101,0)</f>
        <v>3.7236278959347731E-2</v>
      </c>
      <c r="EM101" s="12">
        <f>IFERROR($L101/1000*Q101,0)</f>
        <v>1.6556494085320304</v>
      </c>
      <c r="EN101" s="12">
        <f>IFERROR($L101/1000*R101,0)</f>
        <v>28.814323700012192</v>
      </c>
      <c r="EO101" s="12">
        <f>IFERROR($L101/1000*S101,0)</f>
        <v>6.3735283553668379E-2</v>
      </c>
      <c r="EP101" s="12">
        <f>IFERROR($L101/1000*T101,0)</f>
        <v>0.4244727638607752</v>
      </c>
      <c r="EQ101" s="12">
        <f>IFERROR($L101/1000*U101,0)</f>
        <v>1.4260236307904282</v>
      </c>
      <c r="ER101" s="12">
        <f>IFERROR($L101/1000*V101,0)</f>
        <v>1.9820030482745436E-3</v>
      </c>
      <c r="ES101" s="12">
        <f>IFERROR($L101/1000*W101,0)</f>
        <v>1.6735363638898237</v>
      </c>
      <c r="ET101" s="12">
        <f>IFERROR($L101/1000*X101,0)</f>
        <v>0.26090164467194926</v>
      </c>
      <c r="EU101" s="12">
        <f>IFERROR($L101/1000*Y101,0)</f>
        <v>16.417991717143238</v>
      </c>
      <c r="EV101" s="12">
        <f>IFERROR($L101/1000*Z101,0)</f>
        <v>0.26322774899237938</v>
      </c>
      <c r="EW101" s="12">
        <f>IFERROR($L101/1000*AA101,0)</f>
        <v>0.10771542079517032</v>
      </c>
      <c r="EX101" s="12">
        <f>IFERROR($L101/1000*AB101,0)</f>
        <v>1.8048732265028051</v>
      </c>
      <c r="EY101" s="12">
        <f>IFERROR($L101/1000*AC101,0)</f>
        <v>7.8765863303451806E-5</v>
      </c>
      <c r="EZ101" s="12">
        <f>IFERROR($L101/1000*AD101,0)</f>
        <v>0.61644200074724842</v>
      </c>
      <c r="FA101" s="12">
        <f>IFERROR($L101/1000*AE101,0)</f>
        <v>5.5902160315532464E-3</v>
      </c>
      <c r="FB101" s="12">
        <f>IFERROR($L101/1000*AF101,0)</f>
        <v>5.6841266026460106E-3</v>
      </c>
      <c r="FC101" s="12">
        <f>IFERROR($L101/1000*AG101,0)</f>
        <v>1.3424498343634654E-6</v>
      </c>
      <c r="FD101" s="12">
        <f>IFERROR($L101/1000*AH101,0)</f>
        <v>0.21757322147300998</v>
      </c>
      <c r="FE101" s="12">
        <f>IFERROR($L101/1000*AI101,0)</f>
        <v>26.423324137707134</v>
      </c>
      <c r="FF101" s="12">
        <f>IFERROR($L101/1000*AJ101,0)</f>
        <v>4.3461764130247674E-2</v>
      </c>
      <c r="FH101" s="12">
        <f>IFERROR(AL101*[1]Figure!$C$8+BG101*[1]Figure!$D$8+CB101*[1]Figure!$E$8,0)</f>
        <v>1.6221050949224332</v>
      </c>
      <c r="FI101" s="12">
        <f>IFERROR(AM101*[1]Figure!$C$8+BH101*[1]Figure!$D$8+CC101*[1]Figure!$E$8,0)</f>
        <v>28.23053059401963</v>
      </c>
      <c r="FJ101" s="12">
        <f>IFERROR(AN101*[1]Figure!$C$8+BI101*[1]Figure!$D$8+CD101*[1]Figure!$E$8,0)</f>
        <v>6.2443973733785414E-2</v>
      </c>
      <c r="FK101" s="12">
        <f>IFERROR(AO101*[1]Figure!$C$8+BJ101*[1]Figure!$D$8+CE101*[1]Figure!$E$8,0)</f>
        <v>0.41587272605307113</v>
      </c>
      <c r="FL101" s="12">
        <f>IFERROR(AP101*[1]Figure!$C$8+BK101*[1]Figure!$D$8+CF101*[1]Figure!$E$8,0)</f>
        <v>1.3971316542406687</v>
      </c>
      <c r="FM101" s="12">
        <f>IFERROR(AQ101*[1]Figure!$C$8+BL101*[1]Figure!$D$8+CG101*[1]Figure!$E$8,0)</f>
        <v>1.9418466410763267E-3</v>
      </c>
      <c r="FN101" s="12">
        <f>IFERROR(AR101*[1]Figure!$C$8+BM101*[1]Figure!$D$8+CH101*[1]Figure!$E$8,0)</f>
        <v>1.6396296513104021</v>
      </c>
      <c r="FO101" s="12">
        <f>IFERROR(AS101*[1]Figure!$C$8+BN101*[1]Figure!$D$8+CI101*[1]Figure!$E$8,0)</f>
        <v>0.25561564236672973</v>
      </c>
      <c r="FP101" s="12">
        <f>IFERROR(AT101*[1]Figure!$C$8+BO101*[1]Figure!$D$8+CJ101*[1]Figure!$E$8,0)</f>
        <v>16.085354710684292</v>
      </c>
      <c r="FQ101" s="12">
        <f>IFERROR(AU101*[1]Figure!$C$8+BP101*[1]Figure!$D$8+CK101*[1]Figure!$E$8,0)</f>
        <v>0.25789461861015817</v>
      </c>
      <c r="FR101" s="12">
        <f>IFERROR(AV101*[1]Figure!$C$8+BQ101*[1]Figure!$D$8+CL101*[1]Figure!$E$8,0)</f>
        <v>0.10553305064052113</v>
      </c>
      <c r="FS101" s="12">
        <f>IFERROR(AW101*[1]Figure!$C$8+BR101*[1]Figure!$D$8+CM101*[1]Figure!$E$8,0)</f>
        <v>1.7683055611363456</v>
      </c>
      <c r="FT101" s="12">
        <f>IFERROR(AX101*[1]Figure!$C$8+BS101*[1]Figure!$D$8+CN101*[1]Figure!$E$8,0)</f>
        <v>7.7170026161381799E-5</v>
      </c>
      <c r="FU101" s="12">
        <f>IFERROR(AY101*[1]Figure!$C$8+BT101*[1]Figure!$D$8+CO101*[1]Figure!$E$8,0)</f>
        <v>0.60395256688000998</v>
      </c>
      <c r="FV101" s="12">
        <f>IFERROR(AZ101*[1]Figure!$C$8+BU101*[1]Figure!$D$8+CP101*[1]Figure!$E$8,0)</f>
        <v>5.4769553625121569E-3</v>
      </c>
      <c r="FW101" s="12">
        <f>IFERROR(BA101*[1]Figure!$C$8+BV101*[1]Figure!$D$8+CQ101*[1]Figure!$E$8,0)</f>
        <v>5.5689632568475377E-3</v>
      </c>
      <c r="FX101" s="12">
        <f>IFERROR(BB101*[1]Figure!$C$8+BW101*[1]Figure!$D$8+CR101*[1]Figure!$E$8,0)</f>
        <v>1.315251106168366E-6</v>
      </c>
      <c r="FY101" s="12">
        <f>IFERROR(BC101*[1]Figure!$C$8+BX101*[1]Figure!$D$8+CS101*[1]Figure!$E$8,0)</f>
        <v>0.21316507543887345</v>
      </c>
      <c r="FZ101" s="12">
        <f>IFERROR(BD101*[1]Figure!$C$8+BY101*[1]Figure!$D$8+CT101*[1]Figure!$E$8,0)</f>
        <v>25.887973919891902</v>
      </c>
      <c r="GA101" s="12">
        <f>IFERROR(BE101*[1]Figure!$C$8+BZ101*[1]Figure!$D$8+CU101*[1]Figure!$E$8,0)</f>
        <v>4.2581206302909097E-2</v>
      </c>
      <c r="GC101" s="12">
        <f>IFERROR(CW101*[1]Figure!$F$8+DR101*[1]Figure!$G$8+EM101*[1]Figure!$H$8,0)</f>
        <v>1.451978462357959</v>
      </c>
      <c r="GD101" s="12">
        <f>IFERROR(CX101*[1]Figure!$F$8+DS101*[1]Figure!$G$8+EN101*[1]Figure!$H$8,0)</f>
        <v>25.269708190771716</v>
      </c>
      <c r="GE101" s="12">
        <f>IFERROR(CY101*[1]Figure!$F$8+DT101*[1]Figure!$G$8+EO101*[1]Figure!$H$8,0)</f>
        <v>5.5894840136630042E-2</v>
      </c>
      <c r="GF101" s="12">
        <f>IFERROR(CZ101*[1]Figure!$F$8+DU101*[1]Figure!$G$8+EP101*[1]Figure!$H$8,0)</f>
        <v>0.3722559303964369</v>
      </c>
      <c r="GG101" s="12">
        <f>IFERROR(DA101*[1]Figure!$F$8+DV101*[1]Figure!$G$8+EQ101*[1]Figure!$H$8,0)</f>
        <v>1.2506002708369537</v>
      </c>
      <c r="GH101" s="12">
        <f>IFERROR(DB101*[1]Figure!$F$8+DW101*[1]Figure!$G$8+ER101*[1]Figure!$H$8,0)</f>
        <v>1.738185465831237E-3</v>
      </c>
      <c r="GI101" s="12">
        <f>IFERROR(DC101*[1]Figure!$F$8+DX101*[1]Figure!$G$8+ES101*[1]Figure!$H$8,0)</f>
        <v>1.4676650405688025</v>
      </c>
      <c r="GJ101" s="12">
        <f>IFERROR(DD101*[1]Figure!$F$8+DY101*[1]Figure!$G$8+ET101*[1]Figure!$H$8,0)</f>
        <v>0.22880663436670487</v>
      </c>
      <c r="GK101" s="12">
        <f>IFERROR(DE101*[1]Figure!$F$8+DZ101*[1]Figure!$G$8+EU101*[1]Figure!$H$8,0)</f>
        <v>14.398320227468712</v>
      </c>
      <c r="GL101" s="12">
        <f>IFERROR(DF101*[1]Figure!$F$8+EA101*[1]Figure!$G$8+EV101*[1]Figure!$H$8,0)</f>
        <v>0.23084659123019141</v>
      </c>
      <c r="GM101" s="12">
        <f>IFERROR(DG101*[1]Figure!$F$8+EB101*[1]Figure!$G$8+EW101*[1]Figure!$H$8,0)</f>
        <v>9.4464728010915835E-2</v>
      </c>
      <c r="GN101" s="12">
        <f>IFERROR(DH101*[1]Figure!$F$8+EC101*[1]Figure!$G$8+EX101*[1]Figure!$H$8,0)</f>
        <v>1.5828454011239976</v>
      </c>
      <c r="GO101" s="12">
        <f>IFERROR(DI101*[1]Figure!$F$8+ED101*[1]Figure!$G$8+EY101*[1]Figure!$H$8,0)</f>
        <v>6.9076421914132904E-5</v>
      </c>
      <c r="GP101" s="12">
        <f>IFERROR(DJ101*[1]Figure!$F$8+EE101*[1]Figure!$G$8+EZ101*[1]Figure!$H$8,0)</f>
        <v>0.54060992850621215</v>
      </c>
      <c r="GQ101" s="12">
        <f>IFERROR(DK101*[1]Figure!$F$8+EF101*[1]Figure!$G$8+FA101*[1]Figure!$H$8,0)</f>
        <v>4.9025314392738863E-3</v>
      </c>
      <c r="GR101" s="12">
        <f>IFERROR(DL101*[1]Figure!$F$8+EG101*[1]Figure!$G$8+FB101*[1]Figure!$H$8,0)</f>
        <v>4.9848895314591928E-3</v>
      </c>
      <c r="GS101" s="12">
        <f>IFERROR(DM101*[1]Figure!$F$8+EH101*[1]Figure!$G$8+FC101*[1]Figure!$H$8,0)</f>
        <v>1.1773073672765131E-6</v>
      </c>
      <c r="GT101" s="12">
        <f>IFERROR(DN101*[1]Figure!$F$8+EI101*[1]Figure!$G$8+FD101*[1]Figure!$H$8,0)</f>
        <v>0.19080828944622366</v>
      </c>
      <c r="GU101" s="12">
        <f>IFERROR(DO101*[1]Figure!$F$8+EJ101*[1]Figure!$G$8+FE101*[1]Figure!$H$8,0)</f>
        <v>23.172839221964853</v>
      </c>
      <c r="GV101" s="12">
        <f>IFERROR(DP101*[1]Figure!$F$8+EK101*[1]Figure!$G$8+FF101*[1]Figure!$H$8,0)</f>
        <v>3.8115282817727324E-2</v>
      </c>
      <c r="GX101" s="12">
        <f>IFERROR(FH101*[1]Figure!$F$10+GC101*[1]Figure!$F$11,0)</f>
        <v>1.6121235431273619</v>
      </c>
      <c r="GY101" s="12">
        <f>IFERROR(FI101*[1]Figure!$F$10+GD101*[1]Figure!$F$11,0)</f>
        <v>28.056815275444649</v>
      </c>
      <c r="GZ101" s="12">
        <f>IFERROR(FJ101*[1]Figure!$F$10+GE101*[1]Figure!$F$11,0)</f>
        <v>6.2059727509502609E-2</v>
      </c>
      <c r="HA101" s="12">
        <f>IFERROR(FK101*[1]Figure!$F$10+GF101*[1]Figure!$F$11,0)</f>
        <v>0.4133136716685864</v>
      </c>
      <c r="HB101" s="12">
        <f>IFERROR(FL101*[1]Figure!$F$10+GG101*[1]Figure!$F$11,0)</f>
        <v>1.3885344665399522</v>
      </c>
      <c r="HC101" s="12">
        <f>IFERROR(FM101*[1]Figure!$F$10+GH101*[1]Figure!$F$11,0)</f>
        <v>1.9298975738508673E-3</v>
      </c>
      <c r="HD101" s="12">
        <f>IFERROR(FN101*[1]Figure!$F$10+GI101*[1]Figure!$F$11,0)</f>
        <v>1.629540262934446</v>
      </c>
      <c r="HE101" s="12">
        <f>IFERROR(FO101*[1]Figure!$F$10+GJ101*[1]Figure!$F$11,0)</f>
        <v>0.25404272284264923</v>
      </c>
      <c r="HF101" s="12">
        <f>IFERROR(FP101*[1]Figure!$F$10+GK101*[1]Figure!$F$11,0)</f>
        <v>15.986374193522138</v>
      </c>
      <c r="HG101" s="12">
        <f>IFERROR(FQ101*[1]Figure!$F$10+GL101*[1]Figure!$F$11,0)</f>
        <v>0.25630767550678885</v>
      </c>
      <c r="HH101" s="12">
        <f>IFERROR(FR101*[1]Figure!$F$10+GM101*[1]Figure!$F$11,0)</f>
        <v>0.1048836576915947</v>
      </c>
      <c r="HI101" s="12">
        <f>IFERROR(FS101*[1]Figure!$F$10+GN101*[1]Figure!$F$11,0)</f>
        <v>1.7574243712533688</v>
      </c>
      <c r="HJ101" s="12">
        <f>IFERROR(FT101*[1]Figure!$F$10+GO101*[1]Figure!$F$11,0)</f>
        <v>7.6695163826279104E-5</v>
      </c>
      <c r="HK101" s="12">
        <f>IFERROR(FU101*[1]Figure!$F$10+GP101*[1]Figure!$F$11,0)</f>
        <v>0.60023617153241537</v>
      </c>
      <c r="HL101" s="12">
        <f>IFERROR(FV101*[1]Figure!$F$10+GQ101*[1]Figure!$F$11,0)</f>
        <v>5.443253160477694E-3</v>
      </c>
      <c r="HM101" s="12">
        <f>IFERROR(FW101*[1]Figure!$F$10+GR101*[1]Figure!$F$11,0)</f>
        <v>5.5346948883139135E-3</v>
      </c>
      <c r="HN101" s="12">
        <f>IFERROR(FX101*[1]Figure!$F$10+GS101*[1]Figure!$F$11,0)</f>
        <v>1.3071577667905177E-6</v>
      </c>
      <c r="HO101" s="12">
        <f>IFERROR(FY101*[1]Figure!$F$10+GT101*[1]Figure!$F$11,0)</f>
        <v>0.21185337359658613</v>
      </c>
      <c r="HP101" s="12">
        <f>IFERROR(FZ101*[1]Figure!$F$10+GU101*[1]Figure!$F$11,0)</f>
        <v>25.728673419967627</v>
      </c>
      <c r="HQ101" s="12">
        <f>IFERROR(GA101*[1]Figure!$F$10+GV101*[1]Figure!$F$11,0)</f>
        <v>4.2319184737512665E-2</v>
      </c>
    </row>
    <row r="102" spans="1:225" s="16" customFormat="1" x14ac:dyDescent="0.2">
      <c r="A102" s="1"/>
      <c r="B102" s="4"/>
      <c r="C102" s="1" t="s">
        <v>132</v>
      </c>
      <c r="D102" s="1" t="s">
        <v>64</v>
      </c>
      <c r="E102" s="2">
        <v>0</v>
      </c>
      <c r="F102" s="7"/>
      <c r="G102" s="1">
        <f>'[1]LIB Maf LCI'!AQ$45*'[1]LIB Maf LCIA'!E$98*LCIA_TAU!$E102</f>
        <v>0</v>
      </c>
      <c r="H102" s="1">
        <f>'[1]LIB Maf LCI'!AR$45*'[1]LIB Maf LCIA'!F$98*LCIA_TAU!$E102</f>
        <v>0</v>
      </c>
      <c r="I102" s="1">
        <f>'[1]LIB Maf LCI'!AS$45*'[1]LIB Maf LCIA'!D$98*LCIA_TAU!$E102</f>
        <v>0</v>
      </c>
      <c r="J102" s="1">
        <f>'[1]LIB Maf LCI'!AT$45*'[1]LIB Maf LCIA'!D$98*LCIA_TAU!$E102</f>
        <v>0</v>
      </c>
      <c r="K102" s="1">
        <f>'[1]LIB Maf LCI'!AU$45*'[1]LIB Maf LCIA'!E$98*LCIA_TAU!$E102</f>
        <v>0</v>
      </c>
      <c r="L102" s="1">
        <f>'[1]LIB Maf LCI'!AV$45*'[1]LIB Maf LCIA'!F$98*LCIA_TAU!$E102</f>
        <v>0</v>
      </c>
      <c r="M102" s="1" t="s">
        <v>55</v>
      </c>
      <c r="N102" s="1" t="s">
        <v>139</v>
      </c>
      <c r="O102" s="1">
        <v>1</v>
      </c>
      <c r="P102" s="1" t="s">
        <v>56</v>
      </c>
      <c r="Q102" s="5">
        <f>[1]Use!Z174</f>
        <v>12.241913569405625</v>
      </c>
      <c r="R102" s="5">
        <f>[1]Use!AA174</f>
        <v>153.19548659835701</v>
      </c>
      <c r="S102" s="5">
        <f>[1]Use!AB174</f>
        <v>2.477462053920142E-2</v>
      </c>
      <c r="T102" s="5">
        <f>[1]Use!AC174</f>
        <v>3.2058154292804595</v>
      </c>
      <c r="U102" s="5">
        <f>[1]Use!AD174</f>
        <v>10.508158324317197</v>
      </c>
      <c r="V102" s="5">
        <f>[1]Use!AE174</f>
        <v>1.6437283022593129E-2</v>
      </c>
      <c r="W102" s="5">
        <f>[1]Use!AF174</f>
        <v>12.433133658632245</v>
      </c>
      <c r="X102" s="5">
        <f>[1]Use!AG174</f>
        <v>2.7457787478487758</v>
      </c>
      <c r="Y102" s="5">
        <f>[1]Use!AH174</f>
        <v>120.98064162151931</v>
      </c>
      <c r="Z102" s="5">
        <f>[1]Use!AI174</f>
        <v>0.13429907690713699</v>
      </c>
      <c r="AA102" s="5">
        <f>[1]Use!AJ174</f>
        <v>0.18201275742525136</v>
      </c>
      <c r="AB102" s="5">
        <f>[1]Use!AK174</f>
        <v>14.720561327046989</v>
      </c>
      <c r="AC102" s="5">
        <f>[1]Use!AL174</f>
        <v>1.6401927205136086E-3</v>
      </c>
      <c r="AD102" s="5">
        <f>[1]Use!AM174</f>
        <v>1.353952607923766</v>
      </c>
      <c r="AE102" s="5">
        <f>[1]Use!AN174</f>
        <v>6.3562600758817506E-2</v>
      </c>
      <c r="AF102" s="5">
        <f>[1]Use!AO174</f>
        <v>6.4553116905352814E-2</v>
      </c>
      <c r="AG102" s="5">
        <f>[1]Use!AP174</f>
        <v>3.4349969111352649E-6</v>
      </c>
      <c r="AH102" s="5">
        <f>[1]Use!AQ174</f>
        <v>7.7365694300282728E-2</v>
      </c>
      <c r="AI102" s="5">
        <f>[1]Use!AR174</f>
        <v>3448.001975172675</v>
      </c>
      <c r="AJ102" s="5">
        <f>[1]Use!AS174</f>
        <v>6.5949798754574088E-2</v>
      </c>
      <c r="AK102" s="1"/>
      <c r="AL102" s="1">
        <f>IFERROR($G102/1000*Q102,0)</f>
        <v>0</v>
      </c>
      <c r="AM102" s="1">
        <f>IFERROR($G102/1000*R102,0)</f>
        <v>0</v>
      </c>
      <c r="AN102" s="1">
        <f>IFERROR($G102/1000*S102,0)</f>
        <v>0</v>
      </c>
      <c r="AO102" s="1">
        <f>IFERROR($G102/1000*T102,0)</f>
        <v>0</v>
      </c>
      <c r="AP102" s="1">
        <f>IFERROR($G102/1000*U102,0)</f>
        <v>0</v>
      </c>
      <c r="AQ102" s="1">
        <f>IFERROR($G102/1000*V102,0)</f>
        <v>0</v>
      </c>
      <c r="AR102" s="1">
        <f>IFERROR($G102/1000*W102,0)</f>
        <v>0</v>
      </c>
      <c r="AS102" s="1">
        <f>IFERROR($G102/1000*X102,0)</f>
        <v>0</v>
      </c>
      <c r="AT102" s="1">
        <f>IFERROR($G102/1000*Y102,0)</f>
        <v>0</v>
      </c>
      <c r="AU102" s="1">
        <f>IFERROR($G102/1000*Z102,0)</f>
        <v>0</v>
      </c>
      <c r="AV102" s="1">
        <f>IFERROR($G102/1000*AA102,0)</f>
        <v>0</v>
      </c>
      <c r="AW102" s="1">
        <f>IFERROR($G102/1000*AB102,0)</f>
        <v>0</v>
      </c>
      <c r="AX102" s="1">
        <f>IFERROR($G102/1000*AC102,0)</f>
        <v>0</v>
      </c>
      <c r="AY102" s="1">
        <f>IFERROR($G102/1000*AD102,0)</f>
        <v>0</v>
      </c>
      <c r="AZ102" s="1">
        <f>IFERROR($G102/1000*AE102,0)</f>
        <v>0</v>
      </c>
      <c r="BA102" s="1">
        <f>IFERROR($G102/1000*AF102,0)</f>
        <v>0</v>
      </c>
      <c r="BB102" s="1">
        <f>IFERROR($G102/1000*AG102,0)</f>
        <v>0</v>
      </c>
      <c r="BC102" s="1">
        <f>IFERROR($G102/1000*AH102,0)</f>
        <v>0</v>
      </c>
      <c r="BD102" s="1">
        <f>IFERROR($G102/1000*AI102,0)</f>
        <v>0</v>
      </c>
      <c r="BE102" s="1">
        <f>IFERROR($G102/1000*AJ102,0)</f>
        <v>0</v>
      </c>
      <c r="BF102" s="1"/>
      <c r="BG102" s="1">
        <f>IFERROR($H102/1000*Q102,0)</f>
        <v>0</v>
      </c>
      <c r="BH102" s="1">
        <f>IFERROR($H102/1000*R102,0)</f>
        <v>0</v>
      </c>
      <c r="BI102" s="1">
        <f>IFERROR($H102/1000*S102,0)</f>
        <v>0</v>
      </c>
      <c r="BJ102" s="1">
        <f>IFERROR($H102/1000*T102,0)</f>
        <v>0</v>
      </c>
      <c r="BK102" s="1">
        <f>IFERROR($H102/1000*U102,0)</f>
        <v>0</v>
      </c>
      <c r="BL102" s="1">
        <f>IFERROR($H102/1000*V102,0)</f>
        <v>0</v>
      </c>
      <c r="BM102" s="1">
        <f>IFERROR($H102/1000*W102,0)</f>
        <v>0</v>
      </c>
      <c r="BN102" s="1">
        <f>IFERROR($H102/1000*X102,0)</f>
        <v>0</v>
      </c>
      <c r="BO102" s="1">
        <f>IFERROR($H102/1000*Y102,0)</f>
        <v>0</v>
      </c>
      <c r="BP102" s="1">
        <f>IFERROR($H102/1000*Z102,0)</f>
        <v>0</v>
      </c>
      <c r="BQ102" s="1">
        <f>IFERROR($H102/1000*AA102,0)</f>
        <v>0</v>
      </c>
      <c r="BR102" s="1">
        <f>IFERROR($H102/1000*AB102,0)</f>
        <v>0</v>
      </c>
      <c r="BS102" s="1">
        <f>IFERROR($H102/1000*AC102,0)</f>
        <v>0</v>
      </c>
      <c r="BT102" s="1">
        <f>IFERROR($H102/1000*AD102,0)</f>
        <v>0</v>
      </c>
      <c r="BU102" s="1">
        <f>IFERROR($H102/1000*AE102,0)</f>
        <v>0</v>
      </c>
      <c r="BV102" s="1">
        <f>IFERROR($H102/1000*AF102,0)</f>
        <v>0</v>
      </c>
      <c r="BW102" s="1">
        <f>IFERROR($H102/1000*AG102,0)</f>
        <v>0</v>
      </c>
      <c r="BX102" s="1">
        <f>IFERROR($H102/1000*AH102,0)</f>
        <v>0</v>
      </c>
      <c r="BY102" s="1">
        <f>IFERROR($H102/1000*AI102,0)</f>
        <v>0</v>
      </c>
      <c r="BZ102" s="1">
        <f>IFERROR($H102/1000*AJ102,0)</f>
        <v>0</v>
      </c>
      <c r="CA102" s="1"/>
      <c r="CB102" s="1">
        <f>IFERROR($I102/1000*Q102,0)</f>
        <v>0</v>
      </c>
      <c r="CC102" s="1">
        <f>IFERROR($I102/1000*R102,0)</f>
        <v>0</v>
      </c>
      <c r="CD102" s="1">
        <f>IFERROR($I102/1000*S102,0)</f>
        <v>0</v>
      </c>
      <c r="CE102" s="1">
        <f>IFERROR($I102/1000*T102,0)</f>
        <v>0</v>
      </c>
      <c r="CF102" s="1">
        <f>IFERROR($I102/1000*U102,0)</f>
        <v>0</v>
      </c>
      <c r="CG102" s="1">
        <f>IFERROR($I102/1000*V102,0)</f>
        <v>0</v>
      </c>
      <c r="CH102" s="1">
        <f>IFERROR($I102/1000*W102,0)</f>
        <v>0</v>
      </c>
      <c r="CI102" s="1">
        <f>IFERROR($I102/1000*X102,0)</f>
        <v>0</v>
      </c>
      <c r="CJ102" s="1">
        <f>IFERROR($I102/1000*Y102,0)</f>
        <v>0</v>
      </c>
      <c r="CK102" s="1">
        <f>IFERROR($I102/1000*Z102,0)</f>
        <v>0</v>
      </c>
      <c r="CL102" s="1">
        <f>IFERROR($I102/1000*AA102,0)</f>
        <v>0</v>
      </c>
      <c r="CM102" s="1">
        <f>IFERROR($I102/1000*AB102,0)</f>
        <v>0</v>
      </c>
      <c r="CN102" s="1">
        <f>IFERROR($I102/1000*AC102,0)</f>
        <v>0</v>
      </c>
      <c r="CO102" s="1">
        <f>IFERROR($I102/1000*AD102,0)</f>
        <v>0</v>
      </c>
      <c r="CP102" s="1">
        <f>IFERROR($I102/1000*AE102,0)</f>
        <v>0</v>
      </c>
      <c r="CQ102" s="1">
        <f>IFERROR($I102/1000*AF102,0)</f>
        <v>0</v>
      </c>
      <c r="CR102" s="1">
        <f>IFERROR($I102/1000*AG102,0)</f>
        <v>0</v>
      </c>
      <c r="CS102" s="1">
        <f>IFERROR($I102/1000*AH102,0)</f>
        <v>0</v>
      </c>
      <c r="CT102" s="1">
        <f>IFERROR($I102/1000*AI102,0)</f>
        <v>0</v>
      </c>
      <c r="CU102" s="1">
        <f>IFERROR($I102/1000*AJ102,0)</f>
        <v>0</v>
      </c>
      <c r="CW102" s="12">
        <f>IFERROR($J102/1000*Q102,0)</f>
        <v>0</v>
      </c>
      <c r="CX102" s="12">
        <f>IFERROR($J102/1000*R102,0)</f>
        <v>0</v>
      </c>
      <c r="CY102" s="12">
        <f>IFERROR($J102/1000*S102,0)</f>
        <v>0</v>
      </c>
      <c r="CZ102" s="12">
        <f>IFERROR($J102/1000*T102,0)</f>
        <v>0</v>
      </c>
      <c r="DA102" s="12">
        <f>IFERROR($J102/1000*U102,0)</f>
        <v>0</v>
      </c>
      <c r="DB102" s="12">
        <f>IFERROR($J102/1000*V102,0)</f>
        <v>0</v>
      </c>
      <c r="DC102" s="12">
        <f>IFERROR($J102/1000*W102,0)</f>
        <v>0</v>
      </c>
      <c r="DD102" s="12">
        <f>IFERROR($J102/1000*X102,0)</f>
        <v>0</v>
      </c>
      <c r="DE102" s="12">
        <f>IFERROR($J102/1000*Y102,0)</f>
        <v>0</v>
      </c>
      <c r="DF102" s="12">
        <f>IFERROR($J102/1000*Z102,0)</f>
        <v>0</v>
      </c>
      <c r="DG102" s="12">
        <f>IFERROR($J102/1000*AA102,0)</f>
        <v>0</v>
      </c>
      <c r="DH102" s="12">
        <f>IFERROR($J102/1000*AB102,0)</f>
        <v>0</v>
      </c>
      <c r="DI102" s="12">
        <f>IFERROR($J102/1000*AC102,0)</f>
        <v>0</v>
      </c>
      <c r="DJ102" s="12">
        <f>IFERROR($J102/1000*AD102,0)</f>
        <v>0</v>
      </c>
      <c r="DK102" s="12">
        <f>IFERROR($J102/1000*AE102,0)</f>
        <v>0</v>
      </c>
      <c r="DL102" s="12">
        <f>IFERROR($J102/1000*AF102,0)</f>
        <v>0</v>
      </c>
      <c r="DM102" s="12">
        <f>IFERROR($J102/1000*AG102,0)</f>
        <v>0</v>
      </c>
      <c r="DN102" s="12">
        <f>IFERROR($J102/1000*AH102,0)</f>
        <v>0</v>
      </c>
      <c r="DO102" s="12">
        <f>IFERROR($J102/1000*AI102,0)</f>
        <v>0</v>
      </c>
      <c r="DP102" s="12">
        <f>IFERROR($J102/1000*AJ102,0)</f>
        <v>0</v>
      </c>
      <c r="DR102" s="12">
        <f>IFERROR($K102/1000*Q102,0)</f>
        <v>0</v>
      </c>
      <c r="DS102" s="12">
        <f>IFERROR($K102/1000*R102,0)</f>
        <v>0</v>
      </c>
      <c r="DT102" s="12">
        <f>IFERROR($K102/1000*S102,0)</f>
        <v>0</v>
      </c>
      <c r="DU102" s="12">
        <f>IFERROR($K102/1000*T102,0)</f>
        <v>0</v>
      </c>
      <c r="DV102" s="12">
        <f>IFERROR($K102/1000*U102,0)</f>
        <v>0</v>
      </c>
      <c r="DW102" s="12">
        <f>IFERROR($K102/1000*V102,0)</f>
        <v>0</v>
      </c>
      <c r="DX102" s="12">
        <f>IFERROR($K102/1000*W102,0)</f>
        <v>0</v>
      </c>
      <c r="DY102" s="12">
        <f>IFERROR($K102/1000*X102,0)</f>
        <v>0</v>
      </c>
      <c r="DZ102" s="12">
        <f>IFERROR($K102/1000*Y102,0)</f>
        <v>0</v>
      </c>
      <c r="EA102" s="12">
        <f>IFERROR($K102/1000*Z102,0)</f>
        <v>0</v>
      </c>
      <c r="EB102" s="12">
        <f>IFERROR($K102/1000*AA102,0)</f>
        <v>0</v>
      </c>
      <c r="EC102" s="12">
        <f>IFERROR($K102/1000*AB102,0)</f>
        <v>0</v>
      </c>
      <c r="ED102" s="12">
        <f>IFERROR($K102/1000*AC102,0)</f>
        <v>0</v>
      </c>
      <c r="EE102" s="12">
        <f>IFERROR($K102/1000*AD102,0)</f>
        <v>0</v>
      </c>
      <c r="EF102" s="12">
        <f>IFERROR($K102/1000*AE102,0)</f>
        <v>0</v>
      </c>
      <c r="EG102" s="12">
        <f>IFERROR($K102/1000*AF102,0)</f>
        <v>0</v>
      </c>
      <c r="EH102" s="12">
        <f>IFERROR($K102/1000*AG102,0)</f>
        <v>0</v>
      </c>
      <c r="EI102" s="12">
        <f>IFERROR($K102/1000*AH102,0)</f>
        <v>0</v>
      </c>
      <c r="EJ102" s="12">
        <f>IFERROR($K102/1000*AI102,0)</f>
        <v>0</v>
      </c>
      <c r="EK102" s="12">
        <f>IFERROR($K102/1000*AJ102,0)</f>
        <v>0</v>
      </c>
      <c r="EM102" s="12">
        <f>IFERROR($L102/1000*Q102,0)</f>
        <v>0</v>
      </c>
      <c r="EN102" s="12">
        <f>IFERROR($L102/1000*R102,0)</f>
        <v>0</v>
      </c>
      <c r="EO102" s="12">
        <f>IFERROR($L102/1000*S102,0)</f>
        <v>0</v>
      </c>
      <c r="EP102" s="12">
        <f>IFERROR($L102/1000*T102,0)</f>
        <v>0</v>
      </c>
      <c r="EQ102" s="12">
        <f>IFERROR($L102/1000*U102,0)</f>
        <v>0</v>
      </c>
      <c r="ER102" s="12">
        <f>IFERROR($L102/1000*V102,0)</f>
        <v>0</v>
      </c>
      <c r="ES102" s="12">
        <f>IFERROR($L102/1000*W102,0)</f>
        <v>0</v>
      </c>
      <c r="ET102" s="12">
        <f>IFERROR($L102/1000*X102,0)</f>
        <v>0</v>
      </c>
      <c r="EU102" s="12">
        <f>IFERROR($L102/1000*Y102,0)</f>
        <v>0</v>
      </c>
      <c r="EV102" s="12">
        <f>IFERROR($L102/1000*Z102,0)</f>
        <v>0</v>
      </c>
      <c r="EW102" s="12">
        <f>IFERROR($L102/1000*AA102,0)</f>
        <v>0</v>
      </c>
      <c r="EX102" s="12">
        <f>IFERROR($L102/1000*AB102,0)</f>
        <v>0</v>
      </c>
      <c r="EY102" s="12">
        <f>IFERROR($L102/1000*AC102,0)</f>
        <v>0</v>
      </c>
      <c r="EZ102" s="12">
        <f>IFERROR($L102/1000*AD102,0)</f>
        <v>0</v>
      </c>
      <c r="FA102" s="12">
        <f>IFERROR($L102/1000*AE102,0)</f>
        <v>0</v>
      </c>
      <c r="FB102" s="12">
        <f>IFERROR($L102/1000*AF102,0)</f>
        <v>0</v>
      </c>
      <c r="FC102" s="12">
        <f>IFERROR($L102/1000*AG102,0)</f>
        <v>0</v>
      </c>
      <c r="FD102" s="12">
        <f>IFERROR($L102/1000*AH102,0)</f>
        <v>0</v>
      </c>
      <c r="FE102" s="12">
        <f>IFERROR($L102/1000*AI102,0)</f>
        <v>0</v>
      </c>
      <c r="FF102" s="12">
        <f>IFERROR($L102/1000*AJ102,0)</f>
        <v>0</v>
      </c>
      <c r="FH102" s="12">
        <f>IFERROR(AL102*[1]Figure!$C$8+BG102*[1]Figure!$D$8+CB102*[1]Figure!$E$8,0)</f>
        <v>0</v>
      </c>
      <c r="FI102" s="12">
        <f>IFERROR(AM102*[1]Figure!$C$8+BH102*[1]Figure!$D$8+CC102*[1]Figure!$E$8,0)</f>
        <v>0</v>
      </c>
      <c r="FJ102" s="12">
        <f>IFERROR(AN102*[1]Figure!$C$8+BI102*[1]Figure!$D$8+CD102*[1]Figure!$E$8,0)</f>
        <v>0</v>
      </c>
      <c r="FK102" s="12">
        <f>IFERROR(AO102*[1]Figure!$C$8+BJ102*[1]Figure!$D$8+CE102*[1]Figure!$E$8,0)</f>
        <v>0</v>
      </c>
      <c r="FL102" s="12">
        <f>IFERROR(AP102*[1]Figure!$C$8+BK102*[1]Figure!$D$8+CF102*[1]Figure!$E$8,0)</f>
        <v>0</v>
      </c>
      <c r="FM102" s="12">
        <f>IFERROR(AQ102*[1]Figure!$C$8+BL102*[1]Figure!$D$8+CG102*[1]Figure!$E$8,0)</f>
        <v>0</v>
      </c>
      <c r="FN102" s="12">
        <f>IFERROR(AR102*[1]Figure!$C$8+BM102*[1]Figure!$D$8+CH102*[1]Figure!$E$8,0)</f>
        <v>0</v>
      </c>
      <c r="FO102" s="12">
        <f>IFERROR(AS102*[1]Figure!$C$8+BN102*[1]Figure!$D$8+CI102*[1]Figure!$E$8,0)</f>
        <v>0</v>
      </c>
      <c r="FP102" s="12">
        <f>IFERROR(AT102*[1]Figure!$C$8+BO102*[1]Figure!$D$8+CJ102*[1]Figure!$E$8,0)</f>
        <v>0</v>
      </c>
      <c r="FQ102" s="12">
        <f>IFERROR(AU102*[1]Figure!$C$8+BP102*[1]Figure!$D$8+CK102*[1]Figure!$E$8,0)</f>
        <v>0</v>
      </c>
      <c r="FR102" s="12">
        <f>IFERROR(AV102*[1]Figure!$C$8+BQ102*[1]Figure!$D$8+CL102*[1]Figure!$E$8,0)</f>
        <v>0</v>
      </c>
      <c r="FS102" s="12">
        <f>IFERROR(AW102*[1]Figure!$C$8+BR102*[1]Figure!$D$8+CM102*[1]Figure!$E$8,0)</f>
        <v>0</v>
      </c>
      <c r="FT102" s="12">
        <f>IFERROR(AX102*[1]Figure!$C$8+BS102*[1]Figure!$D$8+CN102*[1]Figure!$E$8,0)</f>
        <v>0</v>
      </c>
      <c r="FU102" s="12">
        <f>IFERROR(AY102*[1]Figure!$C$8+BT102*[1]Figure!$D$8+CO102*[1]Figure!$E$8,0)</f>
        <v>0</v>
      </c>
      <c r="FV102" s="12">
        <f>IFERROR(AZ102*[1]Figure!$C$8+BU102*[1]Figure!$D$8+CP102*[1]Figure!$E$8,0)</f>
        <v>0</v>
      </c>
      <c r="FW102" s="12">
        <f>IFERROR(BA102*[1]Figure!$C$8+BV102*[1]Figure!$D$8+CQ102*[1]Figure!$E$8,0)</f>
        <v>0</v>
      </c>
      <c r="FX102" s="12">
        <f>IFERROR(BB102*[1]Figure!$C$8+BW102*[1]Figure!$D$8+CR102*[1]Figure!$E$8,0)</f>
        <v>0</v>
      </c>
      <c r="FY102" s="12">
        <f>IFERROR(BC102*[1]Figure!$C$8+BX102*[1]Figure!$D$8+CS102*[1]Figure!$E$8,0)</f>
        <v>0</v>
      </c>
      <c r="FZ102" s="12">
        <f>IFERROR(BD102*[1]Figure!$C$8+BY102*[1]Figure!$D$8+CT102*[1]Figure!$E$8,0)</f>
        <v>0</v>
      </c>
      <c r="GA102" s="12">
        <f>IFERROR(BE102*[1]Figure!$C$8+BZ102*[1]Figure!$D$8+CU102*[1]Figure!$E$8,0)</f>
        <v>0</v>
      </c>
      <c r="GC102" s="12">
        <f>IFERROR(CW102*[1]Figure!$F$8+DR102*[1]Figure!$G$8+EM102*[1]Figure!$H$8,0)</f>
        <v>0</v>
      </c>
      <c r="GD102" s="12">
        <f>IFERROR(CX102*[1]Figure!$F$8+DS102*[1]Figure!$G$8+EN102*[1]Figure!$H$8,0)</f>
        <v>0</v>
      </c>
      <c r="GE102" s="12">
        <f>IFERROR(CY102*[1]Figure!$F$8+DT102*[1]Figure!$G$8+EO102*[1]Figure!$H$8,0)</f>
        <v>0</v>
      </c>
      <c r="GF102" s="12">
        <f>IFERROR(CZ102*[1]Figure!$F$8+DU102*[1]Figure!$G$8+EP102*[1]Figure!$H$8,0)</f>
        <v>0</v>
      </c>
      <c r="GG102" s="12">
        <f>IFERROR(DA102*[1]Figure!$F$8+DV102*[1]Figure!$G$8+EQ102*[1]Figure!$H$8,0)</f>
        <v>0</v>
      </c>
      <c r="GH102" s="12">
        <f>IFERROR(DB102*[1]Figure!$F$8+DW102*[1]Figure!$G$8+ER102*[1]Figure!$H$8,0)</f>
        <v>0</v>
      </c>
      <c r="GI102" s="12">
        <f>IFERROR(DC102*[1]Figure!$F$8+DX102*[1]Figure!$G$8+ES102*[1]Figure!$H$8,0)</f>
        <v>0</v>
      </c>
      <c r="GJ102" s="12">
        <f>IFERROR(DD102*[1]Figure!$F$8+DY102*[1]Figure!$G$8+ET102*[1]Figure!$H$8,0)</f>
        <v>0</v>
      </c>
      <c r="GK102" s="12">
        <f>IFERROR(DE102*[1]Figure!$F$8+DZ102*[1]Figure!$G$8+EU102*[1]Figure!$H$8,0)</f>
        <v>0</v>
      </c>
      <c r="GL102" s="12">
        <f>IFERROR(DF102*[1]Figure!$F$8+EA102*[1]Figure!$G$8+EV102*[1]Figure!$H$8,0)</f>
        <v>0</v>
      </c>
      <c r="GM102" s="12">
        <f>IFERROR(DG102*[1]Figure!$F$8+EB102*[1]Figure!$G$8+EW102*[1]Figure!$H$8,0)</f>
        <v>0</v>
      </c>
      <c r="GN102" s="12">
        <f>IFERROR(DH102*[1]Figure!$F$8+EC102*[1]Figure!$G$8+EX102*[1]Figure!$H$8,0)</f>
        <v>0</v>
      </c>
      <c r="GO102" s="12">
        <f>IFERROR(DI102*[1]Figure!$F$8+ED102*[1]Figure!$G$8+EY102*[1]Figure!$H$8,0)</f>
        <v>0</v>
      </c>
      <c r="GP102" s="12">
        <f>IFERROR(DJ102*[1]Figure!$F$8+EE102*[1]Figure!$G$8+EZ102*[1]Figure!$H$8,0)</f>
        <v>0</v>
      </c>
      <c r="GQ102" s="12">
        <f>IFERROR(DK102*[1]Figure!$F$8+EF102*[1]Figure!$G$8+FA102*[1]Figure!$H$8,0)</f>
        <v>0</v>
      </c>
      <c r="GR102" s="12">
        <f>IFERROR(DL102*[1]Figure!$F$8+EG102*[1]Figure!$G$8+FB102*[1]Figure!$H$8,0)</f>
        <v>0</v>
      </c>
      <c r="GS102" s="12">
        <f>IFERROR(DM102*[1]Figure!$F$8+EH102*[1]Figure!$G$8+FC102*[1]Figure!$H$8,0)</f>
        <v>0</v>
      </c>
      <c r="GT102" s="12">
        <f>IFERROR(DN102*[1]Figure!$F$8+EI102*[1]Figure!$G$8+FD102*[1]Figure!$H$8,0)</f>
        <v>0</v>
      </c>
      <c r="GU102" s="12">
        <f>IFERROR(DO102*[1]Figure!$F$8+EJ102*[1]Figure!$G$8+FE102*[1]Figure!$H$8,0)</f>
        <v>0</v>
      </c>
      <c r="GV102" s="12">
        <f>IFERROR(DP102*[1]Figure!$F$8+EK102*[1]Figure!$G$8+FF102*[1]Figure!$H$8,0)</f>
        <v>0</v>
      </c>
      <c r="GX102" s="12">
        <f>IFERROR(FH102*[1]Figure!$F$10+GC102*[1]Figure!$F$11,0)</f>
        <v>0</v>
      </c>
      <c r="GY102" s="12">
        <f>IFERROR(FI102*[1]Figure!$F$10+GD102*[1]Figure!$F$11,0)</f>
        <v>0</v>
      </c>
      <c r="GZ102" s="12">
        <f>IFERROR(FJ102*[1]Figure!$F$10+GE102*[1]Figure!$F$11,0)</f>
        <v>0</v>
      </c>
      <c r="HA102" s="12">
        <f>IFERROR(FK102*[1]Figure!$F$10+GF102*[1]Figure!$F$11,0)</f>
        <v>0</v>
      </c>
      <c r="HB102" s="12">
        <f>IFERROR(FL102*[1]Figure!$F$10+GG102*[1]Figure!$F$11,0)</f>
        <v>0</v>
      </c>
      <c r="HC102" s="12">
        <f>IFERROR(FM102*[1]Figure!$F$10+GH102*[1]Figure!$F$11,0)</f>
        <v>0</v>
      </c>
      <c r="HD102" s="12">
        <f>IFERROR(FN102*[1]Figure!$F$10+GI102*[1]Figure!$F$11,0)</f>
        <v>0</v>
      </c>
      <c r="HE102" s="12">
        <f>IFERROR(FO102*[1]Figure!$F$10+GJ102*[1]Figure!$F$11,0)</f>
        <v>0</v>
      </c>
      <c r="HF102" s="12">
        <f>IFERROR(FP102*[1]Figure!$F$10+GK102*[1]Figure!$F$11,0)</f>
        <v>0</v>
      </c>
      <c r="HG102" s="12">
        <f>IFERROR(FQ102*[1]Figure!$F$10+GL102*[1]Figure!$F$11,0)</f>
        <v>0</v>
      </c>
      <c r="HH102" s="12">
        <f>IFERROR(FR102*[1]Figure!$F$10+GM102*[1]Figure!$F$11,0)</f>
        <v>0</v>
      </c>
      <c r="HI102" s="12">
        <f>IFERROR(FS102*[1]Figure!$F$10+GN102*[1]Figure!$F$11,0)</f>
        <v>0</v>
      </c>
      <c r="HJ102" s="12">
        <f>IFERROR(FT102*[1]Figure!$F$10+GO102*[1]Figure!$F$11,0)</f>
        <v>0</v>
      </c>
      <c r="HK102" s="12">
        <f>IFERROR(FU102*[1]Figure!$F$10+GP102*[1]Figure!$F$11,0)</f>
        <v>0</v>
      </c>
      <c r="HL102" s="12">
        <f>IFERROR(FV102*[1]Figure!$F$10+GQ102*[1]Figure!$F$11,0)</f>
        <v>0</v>
      </c>
      <c r="HM102" s="12">
        <f>IFERROR(FW102*[1]Figure!$F$10+GR102*[1]Figure!$F$11,0)</f>
        <v>0</v>
      </c>
      <c r="HN102" s="12">
        <f>IFERROR(FX102*[1]Figure!$F$10+GS102*[1]Figure!$F$11,0)</f>
        <v>0</v>
      </c>
      <c r="HO102" s="12">
        <f>IFERROR(FY102*[1]Figure!$F$10+GT102*[1]Figure!$F$11,0)</f>
        <v>0</v>
      </c>
      <c r="HP102" s="12">
        <f>IFERROR(FZ102*[1]Figure!$F$10+GU102*[1]Figure!$F$11,0)</f>
        <v>0</v>
      </c>
      <c r="HQ102" s="12">
        <f>IFERROR(GA102*[1]Figure!$F$10+GV102*[1]Figure!$F$11,0)</f>
        <v>0</v>
      </c>
    </row>
    <row r="103" spans="1:225" s="16" customFormat="1" x14ac:dyDescent="0.2">
      <c r="A103" s="1"/>
      <c r="B103" s="4"/>
      <c r="C103" s="1" t="s">
        <v>140</v>
      </c>
      <c r="D103" s="1" t="s">
        <v>87</v>
      </c>
      <c r="E103" s="2">
        <f>72%/89%</f>
        <v>0.8089887640449438</v>
      </c>
      <c r="F103" s="7">
        <f>SUM(E103:E107)</f>
        <v>1</v>
      </c>
      <c r="G103" s="1">
        <f>'[1]LIB Maf LCI'!AQ$45*'[1]LIB Maf LCIA'!E$99*LCIA_TAU!$E103</f>
        <v>470.63165887665173</v>
      </c>
      <c r="H103" s="1">
        <f>'[1]LIB Maf LCI'!AR$45*'[1]LIB Maf LCIA'!F$99*LCIA_TAU!$E103</f>
        <v>317.93198078547181</v>
      </c>
      <c r="I103" s="1">
        <f>'[1]LIB Maf LCI'!AS$45*'[1]LIB Maf LCIA'!D$99*LCIA_TAU!$E103</f>
        <v>538.13337284994509</v>
      </c>
      <c r="J103" s="1">
        <f>'[1]LIB Maf LCI'!AT$45*'[1]LIB Maf LCIA'!D$99*LCIA_TAU!$E103</f>
        <v>616.87387939370274</v>
      </c>
      <c r="K103" s="1">
        <f>'[1]LIB Maf LCI'!AU$45*'[1]LIB Maf LCIA'!E$99*LCIA_TAU!$E103</f>
        <v>468.62595349730418</v>
      </c>
      <c r="L103" s="1">
        <f>'[1]LIB Maf LCI'!AV$45*'[1]LIB Maf LCIA'!F$99*LCIA_TAU!$E103</f>
        <v>314.89094156392179</v>
      </c>
      <c r="M103" s="1" t="s">
        <v>55</v>
      </c>
      <c r="N103" s="1" t="s">
        <v>141</v>
      </c>
      <c r="O103" s="1">
        <v>1</v>
      </c>
      <c r="P103" s="1" t="s">
        <v>56</v>
      </c>
      <c r="Q103" s="5">
        <f>[1]Use!Z208</f>
        <v>4.8234775480301995</v>
      </c>
      <c r="R103" s="5">
        <f>[1]Use!AA208</f>
        <v>76.683855869022068</v>
      </c>
      <c r="S103" s="5">
        <f>[1]Use!AB208</f>
        <v>1.4457880427018718E-2</v>
      </c>
      <c r="T103" s="5">
        <f>[1]Use!AC208</f>
        <v>1.4104160763171774</v>
      </c>
      <c r="U103" s="5">
        <f>[1]Use!AD208</f>
        <v>0.46176579869576667</v>
      </c>
      <c r="V103" s="5">
        <f>[1]Use!AE208</f>
        <v>1.5847546921753809E-3</v>
      </c>
      <c r="W103" s="5">
        <f>[1]Use!AF208</f>
        <v>4.9103454144521965</v>
      </c>
      <c r="X103" s="5">
        <f>[1]Use!AG208</f>
        <v>0.32984896382182072</v>
      </c>
      <c r="Y103" s="5">
        <f>[1]Use!AH208</f>
        <v>10.51186877248867</v>
      </c>
      <c r="Z103" s="5">
        <f>[1]Use!AI208</f>
        <v>0.27954187984912093</v>
      </c>
      <c r="AA103" s="5">
        <f>[1]Use!AJ208</f>
        <v>3.698255593860858E-2</v>
      </c>
      <c r="AB103" s="5">
        <f>[1]Use!AK208</f>
        <v>0.60807582738421617</v>
      </c>
      <c r="AC103" s="5">
        <f>[1]Use!AL208</f>
        <v>1.9140584281600011E-4</v>
      </c>
      <c r="AD103" s="5">
        <f>[1]Use!AM208</f>
        <v>2.277199355758976</v>
      </c>
      <c r="AE103" s="5">
        <f>[1]Use!AN208</f>
        <v>1.8640521075988892E-2</v>
      </c>
      <c r="AF103" s="5">
        <f>[1]Use!AO208</f>
        <v>1.8929854261307097E-2</v>
      </c>
      <c r="AG103" s="5">
        <f>[1]Use!AP208</f>
        <v>3.037045364797347E-6</v>
      </c>
      <c r="AH103" s="5">
        <f>[1]Use!AQ208</f>
        <v>2.9166099543977822E-2</v>
      </c>
      <c r="AI103" s="5">
        <f>[1]Use!AR208</f>
        <v>43.077954250228835</v>
      </c>
      <c r="AJ103" s="5">
        <f>[1]Use!AS208</f>
        <v>0.13227924174891501</v>
      </c>
      <c r="AK103" s="1"/>
      <c r="AL103" s="1">
        <f>IFERROR($G103/1000*Q103,0)</f>
        <v>2.2700812399837371</v>
      </c>
      <c r="AM103" s="1">
        <f>IFERROR($G103/1000*R103,0)</f>
        <v>36.089850296695921</v>
      </c>
      <c r="AN103" s="1">
        <f>IFERROR($G103/1000*S103,0)</f>
        <v>6.8043362492080928E-3</v>
      </c>
      <c r="AO103" s="1">
        <f>IFERROR($G103/1000*T103,0)</f>
        <v>0.66378645770345135</v>
      </c>
      <c r="AP103" s="1">
        <f>IFERROR($G103/1000*U103,0)</f>
        <v>0.21732160385269067</v>
      </c>
      <c r="AQ103" s="1">
        <f>IFERROR($G103/1000*V103,0)</f>
        <v>7.4583572969105707E-4</v>
      </c>
      <c r="AR103" s="1">
        <f>IFERROR($G103/1000*W103,0)</f>
        <v>2.310964008060997</v>
      </c>
      <c r="AS103" s="1">
        <f>IFERROR($G103/1000*X103,0)</f>
        <v>0.15523736502220817</v>
      </c>
      <c r="AT103" s="1">
        <f>IFERROR($G103/1000*Y103,0)</f>
        <v>4.9472182382900156</v>
      </c>
      <c r="AU103" s="1">
        <f>IFERROR($G103/1000*Z103,0)</f>
        <v>0.13156125863888943</v>
      </c>
      <c r="AV103" s="1">
        <f>IFERROR($G103/1000*AA103,0)</f>
        <v>1.7405161650885924E-2</v>
      </c>
      <c r="AW103" s="1">
        <f>IFERROR($G103/1000*AB103,0)</f>
        <v>0.28617973536462615</v>
      </c>
      <c r="AX103" s="1">
        <f>IFERROR($G103/1000*AC103,0)</f>
        <v>9.008164932317778E-5</v>
      </c>
      <c r="AY103" s="1">
        <f>IFERROR($G103/1000*AD103,0)</f>
        <v>1.0717221103936894</v>
      </c>
      <c r="AZ103" s="1">
        <f>IFERROR($G103/1000*AE103,0)</f>
        <v>8.772819356317841E-3</v>
      </c>
      <c r="BA103" s="1">
        <f>IFERROR($G103/1000*AF103,0)</f>
        <v>8.9089887132922131E-3</v>
      </c>
      <c r="BB103" s="1">
        <f>IFERROR($G103/1000*AG103,0)</f>
        <v>1.4293296981182212E-6</v>
      </c>
      <c r="BC103" s="1">
        <f>IFERROR($G103/1000*AH103,0)</f>
        <v>1.3726489811343837E-2</v>
      </c>
      <c r="BD103" s="1">
        <f>IFERROR($G103/1000*AI103,0)</f>
        <v>20.273849069797706</v>
      </c>
      <c r="BE103" s="1">
        <f>IFERROR($G103/1000*AJ103,0)</f>
        <v>6.2254798979237511E-2</v>
      </c>
      <c r="BF103" s="1"/>
      <c r="BG103" s="1">
        <f>IFERROR($H103/1000*Q103,0)</f>
        <v>1.533537771119492</v>
      </c>
      <c r="BH103" s="1">
        <f>IFERROR($H103/1000*R103,0)</f>
        <v>24.380250190705812</v>
      </c>
      <c r="BI103" s="1">
        <f>IFERROR($H103/1000*S103,0)</f>
        <v>4.5966225621215644E-3</v>
      </c>
      <c r="BJ103" s="1">
        <f>IFERROR($H103/1000*T103,0)</f>
        <v>0.44841637687519337</v>
      </c>
      <c r="BK103" s="1">
        <f>IFERROR($H103/1000*U103,0)</f>
        <v>0.14681011503833052</v>
      </c>
      <c r="BL103" s="1">
        <f>IFERROR($H103/1000*V103,0)</f>
        <v>5.0384419834238942E-4</v>
      </c>
      <c r="BM103" s="1">
        <f>IFERROR($H103/1000*W103,0)</f>
        <v>1.5611558439576454</v>
      </c>
      <c r="BN103" s="1">
        <f>IFERROR($H103/1000*X103,0)</f>
        <v>0.10486953442790689</v>
      </c>
      <c r="BO103" s="1">
        <f>IFERROR($H103/1000*Y103,0)</f>
        <v>3.3420592605942687</v>
      </c>
      <c r="BP103" s="1">
        <f>IFERROR($H103/1000*Z103,0)</f>
        <v>8.887530357292539E-2</v>
      </c>
      <c r="BQ103" s="1">
        <f>IFERROR($H103/1000*AA103,0)</f>
        <v>1.1757937264071339E-2</v>
      </c>
      <c r="BR103" s="1">
        <f>IFERROR($H103/1000*AB103,0)</f>
        <v>0.19332675226802848</v>
      </c>
      <c r="BS103" s="1">
        <f>IFERROR($H103/1000*AC103,0)</f>
        <v>6.0854038740403582E-5</v>
      </c>
      <c r="BT103" s="1">
        <f>IFERROR($H103/1000*AD103,0)</f>
        <v>0.72399450181985148</v>
      </c>
      <c r="BU103" s="1">
        <f>IFERROR($H103/1000*AE103,0)</f>
        <v>5.9264177885624825E-3</v>
      </c>
      <c r="BV103" s="1">
        <f>IFERROR($H103/1000*AF103,0)</f>
        <v>6.0184060612776692E-3</v>
      </c>
      <c r="BW103" s="1">
        <f>IFERROR($H103/1000*AG103,0)</f>
        <v>9.6557384856535629E-7</v>
      </c>
      <c r="BX103" s="1">
        <f>IFERROR($H103/1000*AH103,0)</f>
        <v>9.2728357998031145E-3</v>
      </c>
      <c r="BY103" s="1">
        <f>IFERROR($H103/1000*AI103,0)</f>
        <v>13.695859322961187</v>
      </c>
      <c r="BZ103" s="1">
        <f>IFERROR($H103/1000*AJ103,0)</f>
        <v>4.2055801346032824E-2</v>
      </c>
      <c r="CA103" s="1"/>
      <c r="CB103" s="1">
        <f>IFERROR($I103/1000*Q103,0)</f>
        <v>2.5956742417874743</v>
      </c>
      <c r="CC103" s="1">
        <f>IFERROR($I103/1000*R103,0)</f>
        <v>41.266142001935904</v>
      </c>
      <c r="CD103" s="1">
        <f>IFERROR($I103/1000*S103,0)</f>
        <v>7.7802679584527872E-3</v>
      </c>
      <c r="CE103" s="1">
        <f>IFERROR($I103/1000*T103,0)</f>
        <v>0.75899196027034821</v>
      </c>
      <c r="CF103" s="1">
        <f>IFERROR($I103/1000*U103,0)</f>
        <v>0.2484915867189017</v>
      </c>
      <c r="CG103" s="1">
        <f>IFERROR($I103/1000*V103,0)</f>
        <v>8.5280938764011418E-4</v>
      </c>
      <c r="CH103" s="1">
        <f>IFERROR($I103/1000*W103,0)</f>
        <v>2.642420739737422</v>
      </c>
      <c r="CI103" s="1">
        <f>IFERROR($I103/1000*X103,0)</f>
        <v>0.1775027354324959</v>
      </c>
      <c r="CJ103" s="1">
        <f>IFERROR($I103/1000*Y103,0)</f>
        <v>5.6567873974953402</v>
      </c>
      <c r="CK103" s="1">
        <f>IFERROR($I103/1000*Z103,0)</f>
        <v>0.15043081465602157</v>
      </c>
      <c r="CL103" s="1">
        <f>IFERROR($I103/1000*AA103,0)</f>
        <v>1.9901547563855204E-2</v>
      </c>
      <c r="CM103" s="1">
        <f>IFERROR($I103/1000*AB103,0)</f>
        <v>0.32722589593878926</v>
      </c>
      <c r="CN103" s="1">
        <f>IFERROR($I103/1000*AC103,0)</f>
        <v>1.0300187177776057E-4</v>
      </c>
      <c r="CO103" s="1">
        <f>IFERROR($I103/1000*AD103,0)</f>
        <v>1.2254369699662999</v>
      </c>
      <c r="CP103" s="1">
        <f>IFERROR($I103/1000*AE103,0)</f>
        <v>1.0031086478302391E-2</v>
      </c>
      <c r="CQ103" s="1">
        <f>IFERROR($I103/1000*AF103,0)</f>
        <v>1.0186786321195095E-2</v>
      </c>
      <c r="CR103" s="1">
        <f>IFERROR($I103/1000*AG103,0)</f>
        <v>1.6343354656566883E-6</v>
      </c>
      <c r="CS103" s="1">
        <f>IFERROR($I103/1000*AH103,0)</f>
        <v>1.5695251520478033E-2</v>
      </c>
      <c r="CT103" s="1">
        <f>IFERROR($I103/1000*AI103,0)</f>
        <v>23.181684816151272</v>
      </c>
      <c r="CU103" s="1">
        <f>IFERROR($I103/1000*AJ103,0)</f>
        <v>7.1183874520376902E-2</v>
      </c>
      <c r="CW103" s="12">
        <f>IFERROR($J103/1000*Q103,0)</f>
        <v>2.9754773072218144</v>
      </c>
      <c r="CX103" s="12">
        <f>IFERROR($J103/1000*R103,0)</f>
        <v>47.304267656791204</v>
      </c>
      <c r="CY103" s="12">
        <f>IFERROR($J103/1000*S103,0)</f>
        <v>8.9186887868253212E-3</v>
      </c>
      <c r="CZ103" s="12">
        <f>IFERROR($J103/1000*T103,0)</f>
        <v>0.87004883655702192</v>
      </c>
      <c r="DA103" s="12">
        <f>IFERROR($J103/1000*U103,0)</f>
        <v>0.28485125961278918</v>
      </c>
      <c r="DB103" s="12">
        <f>IFERROR($J103/1000*V103,0)</f>
        <v>9.7759377484960041E-4</v>
      </c>
      <c r="DC103" s="12">
        <f>IFERROR($J103/1000*W103,0)</f>
        <v>3.0290638249762054</v>
      </c>
      <c r="DD103" s="12">
        <f>IFERROR($J103/1000*X103,0)</f>
        <v>0.20347520992675966</v>
      </c>
      <c r="DE103" s="12">
        <f>IFERROR($J103/1000*Y103,0)</f>
        <v>6.4844972693626062</v>
      </c>
      <c r="DF103" s="12">
        <f>IFERROR($J103/1000*Z103,0)</f>
        <v>0.17244208387553558</v>
      </c>
      <c r="DG103" s="12">
        <f>IFERROR($J103/1000*AA103,0)</f>
        <v>2.2813572751744095E-2</v>
      </c>
      <c r="DH103" s="12">
        <f>IFERROR($J103/1000*AB103,0)</f>
        <v>0.37510609460403699</v>
      </c>
      <c r="DI103" s="12">
        <f>IFERROR($J103/1000*AC103,0)</f>
        <v>1.1807326479652728E-4</v>
      </c>
      <c r="DJ103" s="12">
        <f>IFERROR($J103/1000*AD103,0)</f>
        <v>1.4047448007398802</v>
      </c>
      <c r="DK103" s="12">
        <f>IFERROR($J103/1000*AE103,0)</f>
        <v>1.1498850550065345E-2</v>
      </c>
      <c r="DL103" s="12">
        <f>IFERROR($J103/1000*AF103,0)</f>
        <v>1.1677332634529924E-2</v>
      </c>
      <c r="DM103" s="12">
        <f>IFERROR($J103/1000*AG103,0)</f>
        <v>1.8734739560772025E-6</v>
      </c>
      <c r="DN103" s="12">
        <f>IFERROR($J103/1000*AH103,0)</f>
        <v>1.7991804972476502E-2</v>
      </c>
      <c r="DO103" s="12">
        <f>IFERROR($J103/1000*AI103,0)</f>
        <v>26.573664754683108</v>
      </c>
      <c r="DP103" s="12">
        <f>IFERROR($J103/1000*AJ103,0)</f>
        <v>8.1599609020910638E-2</v>
      </c>
      <c r="DR103" s="12">
        <f>IFERROR($K103/1000*Q103,0)</f>
        <v>2.2604067651184909</v>
      </c>
      <c r="DS103" s="12">
        <f>IFERROR($K103/1000*R103,0)</f>
        <v>35.936045074470314</v>
      </c>
      <c r="DT103" s="12">
        <f>IFERROR($K103/1000*S103,0)</f>
        <v>6.7753380006616579E-3</v>
      </c>
      <c r="DU103" s="12">
        <f>IFERROR($K103/1000*T103,0)</f>
        <v>0.66095757859206383</v>
      </c>
      <c r="DV103" s="12">
        <f>IFERROR($K103/1000*U103,0)</f>
        <v>0.21639543770624789</v>
      </c>
      <c r="DW103" s="12">
        <f>IFERROR($K103/1000*V103,0)</f>
        <v>7.4265717868001466E-4</v>
      </c>
      <c r="DX103" s="12">
        <f>IFERROR($K103/1000*W103,0)</f>
        <v>2.301115301848776</v>
      </c>
      <c r="DY103" s="12">
        <f>IFERROR($K103/1000*X103,0)</f>
        <v>0.15457578518109852</v>
      </c>
      <c r="DZ103" s="12">
        <f>IFERROR($K103/1000*Y103,0)</f>
        <v>4.9261345265460399</v>
      </c>
      <c r="EA103" s="12">
        <f>IFERROR($K103/1000*Z103,0)</f>
        <v>0.13100057998672313</v>
      </c>
      <c r="EB103" s="12">
        <f>IFERROR($K103/1000*AA103,0)</f>
        <v>1.7330985539497835E-2</v>
      </c>
      <c r="EC103" s="12">
        <f>IFERROR($K103/1000*AB103,0)</f>
        <v>0.28496011440659047</v>
      </c>
      <c r="ED103" s="12">
        <f>IFERROR($K103/1000*AC103,0)</f>
        <v>8.969774559460318E-5</v>
      </c>
      <c r="EE103" s="12">
        <f>IFERROR($K103/1000*AD103,0)</f>
        <v>1.0671547193959969</v>
      </c>
      <c r="EF103" s="12">
        <f>IFERROR($K103/1000*AE103,0)</f>
        <v>8.7354319629218899E-3</v>
      </c>
      <c r="EG103" s="12">
        <f>IFERROR($K103/1000*AF103,0)</f>
        <v>8.8710210027700444E-3</v>
      </c>
      <c r="EH103" s="12">
        <f>IFERROR($K103/1000*AG103,0)</f>
        <v>1.4232382798927247E-6</v>
      </c>
      <c r="EI103" s="12">
        <f>IFERROR($K103/1000*AH103,0)</f>
        <v>1.3667991208593895E-2</v>
      </c>
      <c r="EJ103" s="12">
        <f>IFERROR($K103/1000*AI103,0)</f>
        <v>20.187447385226736</v>
      </c>
      <c r="EK103" s="12">
        <f>IFERROR($K103/1000*AJ103,0)</f>
        <v>6.1989485792485699E-2</v>
      </c>
      <c r="EM103" s="12">
        <f>IFERROR($L103/1000*Q103,0)</f>
        <v>1.5188693867116663</v>
      </c>
      <c r="EN103" s="12">
        <f>IFERROR($L103/1000*R103,0)</f>
        <v>24.147051577348428</v>
      </c>
      <c r="EO103" s="12">
        <f>IFERROR($L103/1000*S103,0)</f>
        <v>4.5526555806825195E-3</v>
      </c>
      <c r="EP103" s="12">
        <f>IFERROR($L103/1000*T103,0)</f>
        <v>0.44412724626840816</v>
      </c>
      <c r="EQ103" s="12">
        <f>IFERROR($L103/1000*U103,0)</f>
        <v>0.14540586713332632</v>
      </c>
      <c r="ER103" s="12">
        <f>IFERROR($L103/1000*V103,0)</f>
        <v>4.9902489716694874E-4</v>
      </c>
      <c r="ES103" s="12">
        <f>IFERROR($L103/1000*W103,0)</f>
        <v>1.5462232909609379</v>
      </c>
      <c r="ET103" s="12">
        <f>IFERROR($L103/1000*X103,0)</f>
        <v>0.10386645079173709</v>
      </c>
      <c r="EU103" s="12">
        <f>IFERROR($L103/1000*Y103,0)</f>
        <v>3.310092255365344</v>
      </c>
      <c r="EV103" s="12">
        <f>IFERROR($L103/1000*Z103,0)</f>
        <v>8.8025205752238378E-2</v>
      </c>
      <c r="EW103" s="12">
        <f>IFERROR($L103/1000*AA103,0)</f>
        <v>1.1645471860948864E-2</v>
      </c>
      <c r="EX103" s="12">
        <f>IFERROR($L103/1000*AB103,0)</f>
        <v>0.19147756982727659</v>
      </c>
      <c r="EY103" s="12">
        <f>IFERROR($L103/1000*AC103,0)</f>
        <v>6.0271966065166285E-5</v>
      </c>
      <c r="EZ103" s="12">
        <f>IFERROR($L103/1000*AD103,0)</f>
        <v>0.71706944926370009</v>
      </c>
      <c r="FA103" s="12">
        <f>IFERROR($L103/1000*AE103,0)</f>
        <v>5.8697312328602706E-3</v>
      </c>
      <c r="FB103" s="12">
        <f>IFERROR($L103/1000*AF103,0)</f>
        <v>5.960839632010809E-3</v>
      </c>
      <c r="FC103" s="12">
        <f>IFERROR($L103/1000*AG103,0)</f>
        <v>9.5633807449338092E-7</v>
      </c>
      <c r="FD103" s="12">
        <f>IFERROR($L103/1000*AH103,0)</f>
        <v>9.1841405471502456E-3</v>
      </c>
      <c r="FE103" s="12">
        <f>IFERROR($L103/1000*AI103,0)</f>
        <v>13.564857574502104</v>
      </c>
      <c r="FF103" s="12">
        <f>IFERROR($L103/1000*AJ103,0)</f>
        <v>4.1653534983677479E-2</v>
      </c>
      <c r="FH103" s="12">
        <f>IFERROR(AL103*[1]Figure!$C$8+BG103*[1]Figure!$D$8+CB103*[1]Figure!$E$8,0)</f>
        <v>1.6826354276137736</v>
      </c>
      <c r="FI103" s="12">
        <f>IFERROR(AM103*[1]Figure!$C$8+BH103*[1]Figure!$D$8+CC103*[1]Figure!$E$8,0)</f>
        <v>26.750611219065028</v>
      </c>
      <c r="FJ103" s="12">
        <f>IFERROR(AN103*[1]Figure!$C$8+BI103*[1]Figure!$D$8+CD103*[1]Figure!$E$8,0)</f>
        <v>5.0435275322552701E-3</v>
      </c>
      <c r="FK103" s="12">
        <f>IFERROR(AO103*[1]Figure!$C$8+BJ103*[1]Figure!$D$8+CE103*[1]Figure!$E$8,0)</f>
        <v>0.49201349732755839</v>
      </c>
      <c r="FL103" s="12">
        <f>IFERROR(AP103*[1]Figure!$C$8+BK103*[1]Figure!$D$8+CF103*[1]Figure!$E$8,0)</f>
        <v>0.16108367550361455</v>
      </c>
      <c r="FM103" s="12">
        <f>IFERROR(AQ103*[1]Figure!$C$8+BL103*[1]Figure!$D$8+CG103*[1]Figure!$E$8,0)</f>
        <v>5.528302687384586E-4</v>
      </c>
      <c r="FN103" s="12">
        <f>IFERROR(AR103*[1]Figure!$C$8+BM103*[1]Figure!$D$8+CH103*[1]Figure!$E$8,0)</f>
        <v>1.7129386576189727</v>
      </c>
      <c r="FO103" s="12">
        <f>IFERROR(AS103*[1]Figure!$C$8+BN103*[1]Figure!$D$8+CI103*[1]Figure!$E$8,0)</f>
        <v>0.11506543707556915</v>
      </c>
      <c r="FP103" s="12">
        <f>IFERROR(AT103*[1]Figure!$C$8+BO103*[1]Figure!$D$8+CJ103*[1]Figure!$E$8,0)</f>
        <v>3.6669897663853717</v>
      </c>
      <c r="FQ103" s="12">
        <f>IFERROR(AU103*[1]Figure!$C$8+BP103*[1]Figure!$D$8+CK103*[1]Figure!$E$8,0)</f>
        <v>9.7516172896455422E-2</v>
      </c>
      <c r="FR103" s="12">
        <f>IFERROR(AV103*[1]Figure!$C$8+BQ103*[1]Figure!$D$8+CL103*[1]Figure!$E$8,0)</f>
        <v>1.2901098472288637E-2</v>
      </c>
      <c r="FS103" s="12">
        <f>IFERROR(AW103*[1]Figure!$C$8+BR103*[1]Figure!$D$8+CM103*[1]Figure!$E$8,0)</f>
        <v>0.2121228760046949</v>
      </c>
      <c r="FT103" s="12">
        <f>IFERROR(AX103*[1]Figure!$C$8+BS103*[1]Figure!$D$8+CN103*[1]Figure!$E$8,0)</f>
        <v>6.6770550700707569E-5</v>
      </c>
      <c r="FU103" s="12">
        <f>IFERROR(AY103*[1]Figure!$C$8+BT103*[1]Figure!$D$8+CO103*[1]Figure!$E$8,0)</f>
        <v>0.79438460604094518</v>
      </c>
      <c r="FV103" s="12">
        <f>IFERROR(AZ103*[1]Figure!$C$8+BU103*[1]Figure!$D$8+CP103*[1]Figure!$E$8,0)</f>
        <v>6.5026116197947218E-3</v>
      </c>
      <c r="FW103" s="12">
        <f>IFERROR(BA103*[1]Figure!$C$8+BV103*[1]Figure!$D$8+CQ103*[1]Figure!$E$8,0)</f>
        <v>6.603543419135131E-3</v>
      </c>
      <c r="FX103" s="12">
        <f>IFERROR(BB103*[1]Figure!$C$8+BW103*[1]Figure!$D$8+CR103*[1]Figure!$E$8,0)</f>
        <v>1.0594514176115779E-6</v>
      </c>
      <c r="FY103" s="12">
        <f>IFERROR(BC103*[1]Figure!$C$8+BX103*[1]Figure!$D$8+CS103*[1]Figure!$E$8,0)</f>
        <v>1.0174383914785404E-2</v>
      </c>
      <c r="FZ103" s="12">
        <f>IFERROR(BD103*[1]Figure!$C$8+BY103*[1]Figure!$D$8+CT103*[1]Figure!$E$8,0)</f>
        <v>15.027434304148761</v>
      </c>
      <c r="GA103" s="12">
        <f>IFERROR(BE103*[1]Figure!$C$8+BZ103*[1]Figure!$D$8+CU103*[1]Figure!$E$8,0)</f>
        <v>4.6144661458102386E-2</v>
      </c>
      <c r="GC103" s="12">
        <f>IFERROR(CW103*[1]Figure!$F$8+DR103*[1]Figure!$G$8+EM103*[1]Figure!$H$8,0)</f>
        <v>2.4081134968429878</v>
      </c>
      <c r="GD103" s="12">
        <f>IFERROR(CX103*[1]Figure!$F$8+DS103*[1]Figure!$G$8+EN103*[1]Figure!$H$8,0)</f>
        <v>38.284293120337395</v>
      </c>
      <c r="GE103" s="12">
        <f>IFERROR(CY103*[1]Figure!$F$8+DT103*[1]Figure!$G$8+EO103*[1]Figure!$H$8,0)</f>
        <v>7.2180738161130254E-3</v>
      </c>
      <c r="GF103" s="12">
        <f>IFERROR(CZ103*[1]Figure!$F$8+DU103*[1]Figure!$G$8+EP103*[1]Figure!$H$8,0)</f>
        <v>0.70414798363283693</v>
      </c>
      <c r="GG103" s="12">
        <f>IFERROR(DA103*[1]Figure!$F$8+DV103*[1]Figure!$G$8+EQ103*[1]Figure!$H$8,0)</f>
        <v>0.23053584082170503</v>
      </c>
      <c r="GH103" s="12">
        <f>IFERROR(DB103*[1]Figure!$F$8+DW103*[1]Figure!$G$8+ER103*[1]Figure!$H$8,0)</f>
        <v>7.9118626041314703E-4</v>
      </c>
      <c r="GI103" s="12">
        <f>IFERROR(DC103*[1]Figure!$F$8+DX103*[1]Figure!$G$8+ES103*[1]Figure!$H$8,0)</f>
        <v>2.4514821410399934</v>
      </c>
      <c r="GJ103" s="12">
        <f>IFERROR(DD103*[1]Figure!$F$8+DY103*[1]Figure!$G$8+ET103*[1]Figure!$H$8,0)</f>
        <v>0.16467657074995218</v>
      </c>
      <c r="GK103" s="12">
        <f>IFERROR(DE103*[1]Figure!$F$8+DZ103*[1]Figure!$G$8+EU103*[1]Figure!$H$8,0)</f>
        <v>5.2480337714871057</v>
      </c>
      <c r="GL103" s="12">
        <f>IFERROR(DF103*[1]Figure!$F$8+EA103*[1]Figure!$G$8+EV103*[1]Figure!$H$8,0)</f>
        <v>0.1395608390615265</v>
      </c>
      <c r="GM103" s="12">
        <f>IFERROR(DG103*[1]Figure!$F$8+EB103*[1]Figure!$G$8+EW103*[1]Figure!$H$8,0)</f>
        <v>1.8463482252526194E-2</v>
      </c>
      <c r="GN103" s="12">
        <f>IFERROR(DH103*[1]Figure!$F$8+EC103*[1]Figure!$G$8+EX103*[1]Figure!$H$8,0)</f>
        <v>0.3035808900211201</v>
      </c>
      <c r="GO103" s="12">
        <f>IFERROR(DI103*[1]Figure!$F$8+ED103*[1]Figure!$G$8+EY103*[1]Figure!$H$8,0)</f>
        <v>9.5559062703225341E-5</v>
      </c>
      <c r="GP103" s="12">
        <f>IFERROR(DJ103*[1]Figure!$F$8+EE103*[1]Figure!$G$8+EZ103*[1]Figure!$H$8,0)</f>
        <v>1.1368881577659238</v>
      </c>
      <c r="GQ103" s="12">
        <f>IFERROR(DK103*[1]Figure!$F$8+EF103*[1]Figure!$G$8+FA103*[1]Figure!$H$8,0)</f>
        <v>9.3062505099886887E-3</v>
      </c>
      <c r="GR103" s="12">
        <f>IFERROR(DL103*[1]Figure!$F$8+EG103*[1]Figure!$G$8+FB103*[1]Figure!$H$8,0)</f>
        <v>9.4506996427381248E-3</v>
      </c>
      <c r="GS103" s="12">
        <f>IFERROR(DM103*[1]Figure!$F$8+EH103*[1]Figure!$G$8+FC103*[1]Figure!$H$8,0)</f>
        <v>1.5162400696733041E-6</v>
      </c>
      <c r="GT103" s="12">
        <f>IFERROR(DN103*[1]Figure!$F$8+EI103*[1]Figure!$G$8+FD103*[1]Figure!$H$8,0)</f>
        <v>1.4561128825156784E-2</v>
      </c>
      <c r="GU103" s="12">
        <f>IFERROR(DO103*[1]Figure!$F$8+EJ103*[1]Figure!$G$8+FE103*[1]Figure!$H$8,0)</f>
        <v>21.506600168321409</v>
      </c>
      <c r="GV103" s="12">
        <f>IFERROR(DP103*[1]Figure!$F$8+EK103*[1]Figure!$G$8+FF103*[1]Figure!$H$8,0)</f>
        <v>6.6040201127878104E-2</v>
      </c>
      <c r="GX103" s="12">
        <f>IFERROR(FH103*[1]Figure!$F$10+GC103*[1]Figure!$F$11,0)</f>
        <v>1.7252001737387253</v>
      </c>
      <c r="GY103" s="12">
        <f>IFERROR(FI103*[1]Figure!$F$10+GD103*[1]Figure!$F$11,0)</f>
        <v>27.427307404430351</v>
      </c>
      <c r="GZ103" s="12">
        <f>IFERROR(FJ103*[1]Figure!$F$10+GE103*[1]Figure!$F$11,0)</f>
        <v>5.1711110036725414E-3</v>
      </c>
      <c r="HA103" s="12">
        <f>IFERROR(FK103*[1]Figure!$F$10+GF103*[1]Figure!$F$11,0)</f>
        <v>0.50445970478290514</v>
      </c>
      <c r="HB103" s="12">
        <f>IFERROR(FL103*[1]Figure!$F$10+GG103*[1]Figure!$F$11,0)</f>
        <v>0.16515852477884285</v>
      </c>
      <c r="HC103" s="12">
        <f>IFERROR(FM103*[1]Figure!$F$10+GH103*[1]Figure!$F$11,0)</f>
        <v>5.6681492617100286E-4</v>
      </c>
      <c r="HD103" s="12">
        <f>IFERROR(FN103*[1]Figure!$F$10+GI103*[1]Figure!$F$11,0)</f>
        <v>1.7562699686639121</v>
      </c>
      <c r="HE103" s="12">
        <f>IFERROR(FO103*[1]Figure!$F$10+GJ103*[1]Figure!$F$11,0)</f>
        <v>0.11797618710287834</v>
      </c>
      <c r="HF103" s="12">
        <f>IFERROR(FP103*[1]Figure!$F$10+GK103*[1]Figure!$F$11,0)</f>
        <v>3.75975168372497</v>
      </c>
      <c r="HG103" s="12">
        <f>IFERROR(FQ103*[1]Figure!$F$10+GL103*[1]Figure!$F$11,0)</f>
        <v>9.9982988389756236E-2</v>
      </c>
      <c r="HH103" s="12">
        <f>IFERROR(FR103*[1]Figure!$F$10+GM103*[1]Figure!$F$11,0)</f>
        <v>1.322745079567025E-2</v>
      </c>
      <c r="HI103" s="12">
        <f>IFERROR(FS103*[1]Figure!$F$10+GN103*[1]Figure!$F$11,0)</f>
        <v>0.21748883717266984</v>
      </c>
      <c r="HJ103" s="12">
        <f>IFERROR(FT103*[1]Figure!$F$10+GO103*[1]Figure!$F$11,0)</f>
        <v>6.8459610310744003E-5</v>
      </c>
      <c r="HK103" s="12">
        <f>IFERROR(FU103*[1]Figure!$F$10+GP103*[1]Figure!$F$11,0)</f>
        <v>0.81447973688557151</v>
      </c>
      <c r="HL103" s="12">
        <f>IFERROR(FV103*[1]Figure!$F$10+GQ103*[1]Figure!$F$11,0)</f>
        <v>6.6671047763058981E-3</v>
      </c>
      <c r="HM103" s="12">
        <f>IFERROR(FW103*[1]Figure!$F$10+GR103*[1]Figure!$F$11,0)</f>
        <v>6.7705897944507817E-3</v>
      </c>
      <c r="HN103" s="12">
        <f>IFERROR(FX103*[1]Figure!$F$10+GS103*[1]Figure!$F$11,0)</f>
        <v>1.0862518046011166E-6</v>
      </c>
      <c r="HO103" s="12">
        <f>IFERROR(FY103*[1]Figure!$F$10+GT103*[1]Figure!$F$11,0)</f>
        <v>1.0431759969754597E-2</v>
      </c>
      <c r="HP103" s="12">
        <f>IFERROR(FZ103*[1]Figure!$F$10+GU103*[1]Figure!$F$11,0)</f>
        <v>15.407575430127894</v>
      </c>
      <c r="HQ103" s="12">
        <f>IFERROR(GA103*[1]Figure!$F$10+GV103*[1]Figure!$F$11,0)</f>
        <v>4.7311958763123121E-2</v>
      </c>
    </row>
    <row r="104" spans="1:225" s="16" customFormat="1" x14ac:dyDescent="0.2">
      <c r="A104" s="1"/>
      <c r="B104" s="4"/>
      <c r="C104" s="1" t="s">
        <v>140</v>
      </c>
      <c r="D104" s="1" t="s">
        <v>142</v>
      </c>
      <c r="E104" s="2">
        <f>9%/89%</f>
        <v>0.10112359550561797</v>
      </c>
      <c r="F104" s="7"/>
      <c r="G104" s="1">
        <f>'[1]LIB Maf LCI'!AQ$45*'[1]LIB Maf LCIA'!E$99*LCIA_TAU!$E104</f>
        <v>58.828957359581466</v>
      </c>
      <c r="H104" s="1">
        <f>'[1]LIB Maf LCI'!AR$45*'[1]LIB Maf LCIA'!F$99*LCIA_TAU!$E104</f>
        <v>39.741497598183976</v>
      </c>
      <c r="I104" s="1">
        <f>'[1]LIB Maf LCI'!AS$45*'[1]LIB Maf LCIA'!D$99*LCIA_TAU!$E104</f>
        <v>67.266671606243136</v>
      </c>
      <c r="J104" s="1">
        <f>'[1]LIB Maf LCI'!AT$45*'[1]LIB Maf LCIA'!D$99*LCIA_TAU!$E104</f>
        <v>77.109234924212842</v>
      </c>
      <c r="K104" s="1">
        <f>'[1]LIB Maf LCI'!AU$45*'[1]LIB Maf LCIA'!E$99*LCIA_TAU!$E104</f>
        <v>58.578244187163023</v>
      </c>
      <c r="L104" s="1">
        <f>'[1]LIB Maf LCI'!AV$45*'[1]LIB Maf LCIA'!F$99*LCIA_TAU!$E104</f>
        <v>39.361367695490223</v>
      </c>
      <c r="M104" s="1" t="s">
        <v>55</v>
      </c>
      <c r="N104" s="1" t="s">
        <v>143</v>
      </c>
      <c r="O104" s="1">
        <v>1</v>
      </c>
      <c r="P104" s="1" t="s">
        <v>56</v>
      </c>
      <c r="Q104" s="5">
        <f>[1]Use!Z210</f>
        <v>3.9089915354980338</v>
      </c>
      <c r="R104" s="5">
        <f>[1]Use!AA210</f>
        <v>77.855636072033931</v>
      </c>
      <c r="S104" s="5">
        <f>[1]Use!AB210</f>
        <v>1.2464108899812091E-2</v>
      </c>
      <c r="T104" s="5">
        <f>[1]Use!AC210</f>
        <v>1.2845731836919443</v>
      </c>
      <c r="U104" s="5">
        <f>[1]Use!AD210</f>
        <v>0.21093029636240282</v>
      </c>
      <c r="V104" s="5">
        <f>[1]Use!AE210</f>
        <v>1.1791471691083492E-3</v>
      </c>
      <c r="W104" s="5">
        <f>[1]Use!AF210</f>
        <v>3.9735095932334739</v>
      </c>
      <c r="X104" s="5">
        <f>[1]Use!AG210</f>
        <v>0.2699135248884561</v>
      </c>
      <c r="Y104" s="5">
        <f>[1]Use!AH210</f>
        <v>5.6468172114113306</v>
      </c>
      <c r="Z104" s="5">
        <f>[1]Use!AI210</f>
        <v>0.6152921817084902</v>
      </c>
      <c r="AA104" s="5">
        <f>[1]Use!AJ210</f>
        <v>6.1437215466981249E-2</v>
      </c>
      <c r="AB104" s="5">
        <f>[1]Use!AK210</f>
        <v>0.28298088530209037</v>
      </c>
      <c r="AC104" s="5">
        <f>[1]Use!AL210</f>
        <v>1.8017279560579949E-4</v>
      </c>
      <c r="AD104" s="5">
        <f>[1]Use!AM210</f>
        <v>2.2615940535220331</v>
      </c>
      <c r="AE104" s="5">
        <f>[1]Use!AN210</f>
        <v>1.4217775506275359E-2</v>
      </c>
      <c r="AF104" s="5">
        <f>[1]Use!AO210</f>
        <v>1.449765165275582E-2</v>
      </c>
      <c r="AG104" s="5">
        <f>[1]Use!AP210</f>
        <v>3.101399283389429E-6</v>
      </c>
      <c r="AH104" s="5">
        <f>[1]Use!AQ210</f>
        <v>2.5765016777794466E-2</v>
      </c>
      <c r="AI104" s="5">
        <f>[1]Use!AR210</f>
        <v>18.037497021876071</v>
      </c>
      <c r="AJ104" s="5">
        <f>[1]Use!AS210</f>
        <v>0.14508721539508532</v>
      </c>
      <c r="AK104" s="1"/>
      <c r="AL104" s="1">
        <f>IFERROR($G104/1000*Q104,0)</f>
        <v>0.22996189636077871</v>
      </c>
      <c r="AM104" s="1">
        <f>IFERROR($G104/1000*R104,0)</f>
        <v>4.580165894684777</v>
      </c>
      <c r="AN104" s="1">
        <f>IFERROR($G104/1000*S104,0)</f>
        <v>7.332505309922253E-4</v>
      </c>
      <c r="AO104" s="1">
        <f>IFERROR($G104/1000*T104,0)</f>
        <v>7.557010104867519E-2</v>
      </c>
      <c r="AP104" s="1">
        <f>IFERROR($G104/1000*U104,0)</f>
        <v>1.2408809410547677E-2</v>
      </c>
      <c r="AQ104" s="1">
        <f>IFERROR($G104/1000*V104,0)</f>
        <v>6.9367998532146266E-5</v>
      </c>
      <c r="AR104" s="1">
        <f>IFERROR($G104/1000*W104,0)</f>
        <v>0.23375742642821992</v>
      </c>
      <c r="AS104" s="1">
        <f>IFERROR($G104/1000*X104,0)</f>
        <v>1.5878731246437315E-2</v>
      </c>
      <c r="AT104" s="1">
        <f>IFERROR($G104/1000*Y104,0)</f>
        <v>0.33219636894746785</v>
      </c>
      <c r="AU104" s="1">
        <f>IFERROR($G104/1000*Z104,0)</f>
        <v>3.6196997521412623E-2</v>
      </c>
      <c r="AV104" s="1">
        <f>IFERROR($G104/1000*AA104,0)</f>
        <v>3.6142873289984586E-3</v>
      </c>
      <c r="AW104" s="1">
        <f>IFERROR($G104/1000*AB104,0)</f>
        <v>1.6647470435013287E-2</v>
      </c>
      <c r="AX104" s="1">
        <f>IFERROR($G104/1000*AC104,0)</f>
        <v>1.0599377710050165E-5</v>
      </c>
      <c r="AY104" s="1">
        <f>IFERROR($G104/1000*AD104,0)</f>
        <v>0.13304722013933068</v>
      </c>
      <c r="AZ104" s="1">
        <f>IFERROR($G104/1000*AE104,0)</f>
        <v>8.3641690900677478E-4</v>
      </c>
      <c r="BA104" s="1">
        <f>IFERROR($G104/1000*AF104,0)</f>
        <v>8.5288173089403789E-4</v>
      </c>
      <c r="BB104" s="1">
        <f>IFERROR($G104/1000*AG104,0)</f>
        <v>1.8245208619755322E-7</v>
      </c>
      <c r="BC104" s="1">
        <f>IFERROR($G104/1000*AH104,0)</f>
        <v>1.5157290733897716E-3</v>
      </c>
      <c r="BD104" s="1">
        <f>IFERROR($G104/1000*AI104,0)</f>
        <v>1.061127143173525</v>
      </c>
      <c r="BE104" s="1">
        <f>IFERROR($G104/1000*AJ104,0)</f>
        <v>8.535329607897886E-3</v>
      </c>
      <c r="BF104" s="1"/>
      <c r="BG104" s="1">
        <f>IFERROR($H104/1000*Q104,0)</f>
        <v>0.15534917771931661</v>
      </c>
      <c r="BH104" s="1">
        <f>IFERROR($H104/1000*R104,0)</f>
        <v>3.094099573961822</v>
      </c>
      <c r="BI104" s="1">
        <f>IFERROR($H104/1000*S104,0)</f>
        <v>4.9534235390538575E-4</v>
      </c>
      <c r="BJ104" s="1">
        <f>IFERROR($H104/1000*T104,0)</f>
        <v>5.1050862094384947E-2</v>
      </c>
      <c r="BK104" s="1">
        <f>IFERROR($H104/1000*U104,0)</f>
        <v>8.3826858662706654E-3</v>
      </c>
      <c r="BL104" s="1">
        <f>IFERROR($H104/1000*V104,0)</f>
        <v>4.6861074389024892E-5</v>
      </c>
      <c r="BM104" s="1">
        <f>IFERROR($H104/1000*W104,0)</f>
        <v>0.15791322195584909</v>
      </c>
      <c r="BN104" s="1">
        <f>IFERROR($H104/1000*X104,0)</f>
        <v>1.0726767701071949E-2</v>
      </c>
      <c r="BO104" s="1">
        <f>IFERROR($H104/1000*Y104,0)</f>
        <v>0.22441297264468732</v>
      </c>
      <c r="BP104" s="1">
        <f>IFERROR($H104/1000*Z104,0)</f>
        <v>2.4452632761549343E-2</v>
      </c>
      <c r="BQ104" s="1">
        <f>IFERROR($H104/1000*AA104,0)</f>
        <v>2.4416069509201467E-3</v>
      </c>
      <c r="BR104" s="1">
        <f>IFERROR($H104/1000*AB104,0)</f>
        <v>1.1246084173564999E-2</v>
      </c>
      <c r="BS104" s="1">
        <f>IFERROR($H104/1000*AC104,0)</f>
        <v>7.1603367238259725E-6</v>
      </c>
      <c r="BT104" s="1">
        <f>IFERROR($H104/1000*AD104,0)</f>
        <v>8.9879134646113037E-2</v>
      </c>
      <c r="BU104" s="1">
        <f>IFERROR($H104/1000*AE104,0)</f>
        <v>5.6503569113416116E-4</v>
      </c>
      <c r="BV104" s="1">
        <f>IFERROR($H104/1000*AF104,0)</f>
        <v>5.761583883373034E-4</v>
      </c>
      <c r="BW104" s="1">
        <f>IFERROR($H104/1000*AG104,0)</f>
        <v>1.2325425217183049E-7</v>
      </c>
      <c r="BX104" s="1">
        <f>IFERROR($H104/1000*AH104,0)</f>
        <v>1.0239403523918885E-3</v>
      </c>
      <c r="BY104" s="1">
        <f>IFERROR($H104/1000*AI104,0)</f>
        <v>0.71683714457213843</v>
      </c>
      <c r="BZ104" s="1">
        <f>IFERROR($H104/1000*AJ104,0)</f>
        <v>5.7659832221509839E-3</v>
      </c>
      <c r="CA104" s="1"/>
      <c r="CB104" s="1">
        <f>IFERROR($I104/1000*Q104,0)</f>
        <v>0.26294484992993034</v>
      </c>
      <c r="CC104" s="1">
        <f>IFERROR($I104/1000*R104,0)</f>
        <v>5.2370895043526842</v>
      </c>
      <c r="CD104" s="1">
        <f>IFERROR($I104/1000*S104,0)</f>
        <v>8.3841912022811237E-4</v>
      </c>
      <c r="CE104" s="1">
        <f>IFERROR($I104/1000*T104,0)</f>
        <v>8.640896250159226E-2</v>
      </c>
      <c r="CF104" s="1">
        <f>IFERROR($I104/1000*U104,0)</f>
        <v>1.4188578977217292E-2</v>
      </c>
      <c r="CG104" s="1">
        <f>IFERROR($I104/1000*V104,0)</f>
        <v>7.9317305399842568E-5</v>
      </c>
      <c r="CH104" s="1">
        <f>IFERROR($I104/1000*W104,0)</f>
        <v>0.26728476493229286</v>
      </c>
      <c r="CI104" s="1">
        <f>IFERROR($I104/1000*X104,0)</f>
        <v>1.815618444075531E-2</v>
      </c>
      <c r="CJ104" s="1">
        <f>IFERROR($I104/1000*Y104,0)</f>
        <v>0.37984259898048761</v>
      </c>
      <c r="CK104" s="1">
        <f>IFERROR($I104/1000*Z104,0)</f>
        <v>4.1388657128873893E-2</v>
      </c>
      <c r="CL104" s="1">
        <f>IFERROR($I104/1000*AA104,0)</f>
        <v>4.1326769972194295E-3</v>
      </c>
      <c r="CM104" s="1">
        <f>IFERROR($I104/1000*AB104,0)</f>
        <v>1.9035182282459668E-2</v>
      </c>
      <c r="CN104" s="1">
        <f>IFERROR($I104/1000*AC104,0)</f>
        <v>1.2119624274394081E-5</v>
      </c>
      <c r="CO104" s="1">
        <f>IFERROR($I104/1000*AD104,0)</f>
        <v>0.15212990450489888</v>
      </c>
      <c r="CP104" s="1">
        <f>IFERROR($I104/1000*AE104,0)</f>
        <v>9.5638243595191181E-4</v>
      </c>
      <c r="CQ104" s="1">
        <f>IFERROR($I104/1000*AF104,0)</f>
        <v>9.7520877278763388E-4</v>
      </c>
      <c r="CR104" s="1">
        <f>IFERROR($I104/1000*AG104,0)</f>
        <v>2.0862080711559452E-7</v>
      </c>
      <c r="CS104" s="1">
        <f>IFERROR($I104/1000*AH104,0)</f>
        <v>1.7331269225212451E-3</v>
      </c>
      <c r="CT104" s="1">
        <f>IFERROR($I104/1000*AI104,0)</f>
        <v>1.2133223887691262</v>
      </c>
      <c r="CU104" s="1">
        <f>IFERROR($I104/1000*AJ104,0)</f>
        <v>9.7595340722454686E-3</v>
      </c>
      <c r="CW104" s="12">
        <f>IFERROR($J104/1000*Q104,0)</f>
        <v>0.30141934662747738</v>
      </c>
      <c r="CX104" s="12">
        <f>IFERROR($J104/1000*R104,0)</f>
        <v>6.003388532052484</v>
      </c>
      <c r="CY104" s="12">
        <f>IFERROR($J104/1000*S104,0)</f>
        <v>9.6109790127658261E-4</v>
      </c>
      <c r="CZ104" s="12">
        <f>IFERROR($J104/1000*T104,0)</f>
        <v>9.9052455398646155E-2</v>
      </c>
      <c r="DA104" s="12">
        <f>IFERROR($J104/1000*U104,0)</f>
        <v>1.6264673774842357E-2</v>
      </c>
      <c r="DB104" s="12">
        <f>IFERROR($J104/1000*V104,0)</f>
        <v>9.0923136072996238E-5</v>
      </c>
      <c r="DC104" s="12">
        <f>IFERROR($J104/1000*W104,0)</f>
        <v>0.30639428469825336</v>
      </c>
      <c r="DD104" s="12">
        <f>IFERROR($J104/1000*X104,0)</f>
        <v>2.0812825399846333E-2</v>
      </c>
      <c r="DE104" s="12">
        <f>IFERROR($J104/1000*Y104,0)</f>
        <v>0.43542175492880475</v>
      </c>
      <c r="DF104" s="12">
        <f>IFERROR($J104/1000*Z104,0)</f>
        <v>4.7444709386391427E-2</v>
      </c>
      <c r="DG104" s="12">
        <f>IFERROR($J104/1000*AA104,0)</f>
        <v>4.7373766805329396E-3</v>
      </c>
      <c r="DH104" s="12">
        <f>IFERROR($J104/1000*AB104,0)</f>
        <v>2.1820439563820616E-2</v>
      </c>
      <c r="DI104" s="12">
        <f>IFERROR($J104/1000*AC104,0)</f>
        <v>1.3892986423319776E-5</v>
      </c>
      <c r="DJ104" s="12">
        <f>IFERROR($J104/1000*AD104,0)</f>
        <v>0.17438978717623324</v>
      </c>
      <c r="DK104" s="12">
        <f>IFERROR($J104/1000*AE104,0)</f>
        <v>1.0963217916131059E-3</v>
      </c>
      <c r="DL104" s="12">
        <f>IFERROR($J104/1000*AF104,0)</f>
        <v>1.1179028271417512E-3</v>
      </c>
      <c r="DM104" s="12">
        <f>IFERROR($J104/1000*AG104,0)</f>
        <v>2.3914652593666085E-7</v>
      </c>
      <c r="DN104" s="12">
        <f>IFERROR($J104/1000*AH104,0)</f>
        <v>1.9867207315452389E-3</v>
      </c>
      <c r="DO104" s="12">
        <f>IFERROR($J104/1000*AI104,0)</f>
        <v>1.3908575953046314</v>
      </c>
      <c r="DP104" s="12">
        <f>IFERROR($J104/1000*AJ104,0)</f>
        <v>1.1187564176399505E-2</v>
      </c>
      <c r="DR104" s="12">
        <f>IFERROR($K104/1000*Q104,0)</f>
        <v>0.22898186069195717</v>
      </c>
      <c r="DS104" s="12">
        <f>IFERROR($K104/1000*R104,0)</f>
        <v>4.5606464611745015</v>
      </c>
      <c r="DT104" s="12">
        <f>IFERROR($K104/1000*S104,0)</f>
        <v>7.3012561470858447E-4</v>
      </c>
      <c r="DU104" s="12">
        <f>IFERROR($K104/1000*T104,0)</f>
        <v>7.5248041630588139E-2</v>
      </c>
      <c r="DV104" s="12">
        <f>IFERROR($K104/1000*U104,0)</f>
        <v>1.2355926406787496E-2</v>
      </c>
      <c r="DW104" s="12">
        <f>IFERROR($K104/1000*V104,0)</f>
        <v>6.9072370804630889E-5</v>
      </c>
      <c r="DX104" s="12">
        <f>IFERROR($K104/1000*W104,0)</f>
        <v>0.23276121523246524</v>
      </c>
      <c r="DY104" s="12">
        <f>IFERROR($K104/1000*X104,0)</f>
        <v>1.5811060370333887E-2</v>
      </c>
      <c r="DZ104" s="12">
        <f>IFERROR($K104/1000*Y104,0)</f>
        <v>0.33078063749032788</v>
      </c>
      <c r="EA104" s="12">
        <f>IFERROR($K104/1000*Z104,0)</f>
        <v>3.604273566657222E-2</v>
      </c>
      <c r="EB104" s="12">
        <f>IFERROR($K104/1000*AA104,0)</f>
        <v>3.5988842098041763E-3</v>
      </c>
      <c r="EC104" s="12">
        <f>IFERROR($K104/1000*AB104,0)</f>
        <v>1.6576523399525422E-2</v>
      </c>
      <c r="ED104" s="12">
        <f>IFERROR($K104/1000*AC104,0)</f>
        <v>1.0554206016880334E-5</v>
      </c>
      <c r="EE104" s="12">
        <f>IFERROR($K104/1000*AD104,0)</f>
        <v>0.13248020871944949</v>
      </c>
      <c r="EF104" s="12">
        <f>IFERROR($K104/1000*AE104,0)</f>
        <v>8.3285232540486335E-4</v>
      </c>
      <c r="EG104" s="12">
        <f>IFERROR($K104/1000*AF104,0)</f>
        <v>8.4924697865555797E-4</v>
      </c>
      <c r="EH104" s="12">
        <f>IFERROR($K104/1000*AG104,0)</f>
        <v>1.816745245442784E-7</v>
      </c>
      <c r="EI104" s="12">
        <f>IFERROR($K104/1000*AH104,0)</f>
        <v>1.5092694442959964E-3</v>
      </c>
      <c r="EJ104" s="12">
        <f>IFERROR($K104/1000*AI104,0)</f>
        <v>1.0566049050726822</v>
      </c>
      <c r="EK104" s="12">
        <f>IFERROR($K104/1000*AJ104,0)</f>
        <v>8.4989543318488257E-3</v>
      </c>
      <c r="EM104" s="12">
        <f>IFERROR($L104/1000*Q104,0)</f>
        <v>0.15386325314729704</v>
      </c>
      <c r="EN104" s="12">
        <f>IFERROR($L104/1000*R104,0)</f>
        <v>3.0645043185975998</v>
      </c>
      <c r="EO104" s="12">
        <f>IFERROR($L104/1000*S104,0)</f>
        <v>4.9060437340213577E-4</v>
      </c>
      <c r="EP104" s="12">
        <f>IFERROR($L104/1000*T104,0)</f>
        <v>5.0562557415065122E-2</v>
      </c>
      <c r="EQ104" s="12">
        <f>IFERROR($L104/1000*U104,0)</f>
        <v>8.3025049532392606E-3</v>
      </c>
      <c r="ER104" s="12">
        <f>IFERROR($L104/1000*V104,0)</f>
        <v>4.6412845290370125E-5</v>
      </c>
      <c r="ES104" s="12">
        <f>IFERROR($L104/1000*W104,0)</f>
        <v>0.15640277214082055</v>
      </c>
      <c r="ET104" s="12">
        <f>IFERROR($L104/1000*X104,0)</f>
        <v>1.0624165499120371E-2</v>
      </c>
      <c r="EU104" s="12">
        <f>IFERROR($L104/1000*Y104,0)</f>
        <v>0.22226644856758412</v>
      </c>
      <c r="EV104" s="12">
        <f>IFERROR($L104/1000*Z104,0)</f>
        <v>2.4218741804388266E-2</v>
      </c>
      <c r="EW104" s="12">
        <f>IFERROR($L104/1000*AA104,0)</f>
        <v>2.4182528281829077E-3</v>
      </c>
      <c r="EX104" s="12">
        <f>IFERROR($L104/1000*AB104,0)</f>
        <v>1.1138514677170924E-2</v>
      </c>
      <c r="EY104" s="12">
        <f>IFERROR($L104/1000*AC104,0)</f>
        <v>7.0918476565642786E-6</v>
      </c>
      <c r="EZ104" s="12">
        <f>IFERROR($L104/1000*AD104,0)</f>
        <v>8.9019435118614945E-2</v>
      </c>
      <c r="FA104" s="12">
        <f>IFERROR($L104/1000*AE104,0)</f>
        <v>5.5963108951443904E-4</v>
      </c>
      <c r="FB104" s="12">
        <f>IFERROR($L104/1000*AF104,0)</f>
        <v>5.7064739742525338E-4</v>
      </c>
      <c r="FC104" s="12">
        <f>IFERROR($L104/1000*AG104,0)</f>
        <v>1.2207531756402119E-7</v>
      </c>
      <c r="FD104" s="12">
        <f>IFERROR($L104/1000*AH104,0)</f>
        <v>1.0141462990712427E-3</v>
      </c>
      <c r="FE104" s="12">
        <f>IFERROR($L104/1000*AI104,0)</f>
        <v>0.70998055258437387</v>
      </c>
      <c r="FF104" s="12">
        <f>IFERROR($L104/1000*AJ104,0)</f>
        <v>5.7108312330807426E-3</v>
      </c>
      <c r="FH104" s="12">
        <f>IFERROR(AL104*[1]Figure!$C$8+BG104*[1]Figure!$D$8+CB104*[1]Figure!$E$8,0)</f>
        <v>0.17045294547285242</v>
      </c>
      <c r="FI104" s="12">
        <f>IFERROR(AM104*[1]Figure!$C$8+BH104*[1]Figure!$D$8+CC104*[1]Figure!$E$8,0)</f>
        <v>3.394922288684326</v>
      </c>
      <c r="FJ104" s="12">
        <f>IFERROR(AN104*[1]Figure!$C$8+BI104*[1]Figure!$D$8+CD104*[1]Figure!$E$8,0)</f>
        <v>5.4350183554354586E-4</v>
      </c>
      <c r="FK104" s="12">
        <f>IFERROR(AO104*[1]Figure!$C$8+BJ104*[1]Figure!$D$8+CE104*[1]Figure!$E$8,0)</f>
        <v>5.6014263742281141E-2</v>
      </c>
      <c r="FL104" s="12">
        <f>IFERROR(AP104*[1]Figure!$C$8+BK104*[1]Figure!$D$8+CF104*[1]Figure!$E$8,0)</f>
        <v>9.1976894751327441E-3</v>
      </c>
      <c r="FM104" s="12">
        <f>IFERROR(AQ104*[1]Figure!$C$8+BL104*[1]Figure!$D$8+CG104*[1]Figure!$E$8,0)</f>
        <v>5.1417125438949374E-5</v>
      </c>
      <c r="FN104" s="12">
        <f>IFERROR(AR104*[1]Figure!$C$8+BM104*[1]Figure!$D$8+CH104*[1]Figure!$E$8,0)</f>
        <v>0.17326627798517064</v>
      </c>
      <c r="FO104" s="12">
        <f>IFERROR(AS104*[1]Figure!$C$8+BN104*[1]Figure!$D$8+CI104*[1]Figure!$E$8,0)</f>
        <v>1.1769673820574212E-2</v>
      </c>
      <c r="FP104" s="12">
        <f>IFERROR(AT104*[1]Figure!$C$8+BO104*[1]Figure!$D$8+CJ104*[1]Figure!$E$8,0)</f>
        <v>0.24623144294151775</v>
      </c>
      <c r="FQ104" s="12">
        <f>IFERROR(AU104*[1]Figure!$C$8+BP104*[1]Figure!$D$8+CK104*[1]Figure!$E$8,0)</f>
        <v>2.6830031159243074E-2</v>
      </c>
      <c r="FR104" s="12">
        <f>IFERROR(AV104*[1]Figure!$C$8+BQ104*[1]Figure!$D$8+CL104*[1]Figure!$E$8,0)</f>
        <v>2.6789913057877761E-3</v>
      </c>
      <c r="FS104" s="12">
        <f>IFERROR(AW104*[1]Figure!$C$8+BR104*[1]Figure!$D$8+CM104*[1]Figure!$E$8,0)</f>
        <v>1.233948064973521E-2</v>
      </c>
      <c r="FT104" s="12">
        <f>IFERROR(AX104*[1]Figure!$C$8+BS104*[1]Figure!$D$8+CN104*[1]Figure!$E$8,0)</f>
        <v>7.856497878339336E-6</v>
      </c>
      <c r="FU104" s="12">
        <f>IFERROR(AY104*[1]Figure!$C$8+BT104*[1]Figure!$D$8+CO104*[1]Figure!$E$8,0)</f>
        <v>9.861760108354993E-2</v>
      </c>
      <c r="FV104" s="12">
        <f>IFERROR(AZ104*[1]Figure!$C$8+BU104*[1]Figure!$D$8+CP104*[1]Figure!$E$8,0)</f>
        <v>6.199710823389245E-4</v>
      </c>
      <c r="FW104" s="12">
        <f>IFERROR(BA104*[1]Figure!$C$8+BV104*[1]Figure!$D$8+CQ104*[1]Figure!$E$8,0)</f>
        <v>6.3217517976455579E-4</v>
      </c>
      <c r="FX104" s="12">
        <f>IFERROR(BB104*[1]Figure!$C$8+BW104*[1]Figure!$D$8+CR104*[1]Figure!$E$8,0)</f>
        <v>1.3523760236891098E-7</v>
      </c>
      <c r="FY104" s="12">
        <f>IFERROR(BC104*[1]Figure!$C$8+BX104*[1]Figure!$D$8+CS104*[1]Figure!$E$8,0)</f>
        <v>1.1234925837139195E-3</v>
      </c>
      <c r="FZ104" s="12">
        <f>IFERROR(BD104*[1]Figure!$C$8+BY104*[1]Figure!$D$8+CT104*[1]Figure!$E$8,0)</f>
        <v>0.7865313773172089</v>
      </c>
      <c r="GA104" s="12">
        <f>IFERROR(BE104*[1]Figure!$C$8+BZ104*[1]Figure!$D$8+CU104*[1]Figure!$E$8,0)</f>
        <v>6.3265788605489058E-3</v>
      </c>
      <c r="GC104" s="12">
        <f>IFERROR(CW104*[1]Figure!$F$8+DR104*[1]Figure!$G$8+EM104*[1]Figure!$H$8,0)</f>
        <v>0.2439447261323418</v>
      </c>
      <c r="GD104" s="12">
        <f>IFERROR(CX104*[1]Figure!$F$8+DS104*[1]Figure!$G$8+EN104*[1]Figure!$H$8,0)</f>
        <v>4.8586628154547311</v>
      </c>
      <c r="GE104" s="12">
        <f>IFERROR(CY104*[1]Figure!$F$8+DT104*[1]Figure!$G$8+EO104*[1]Figure!$H$8,0)</f>
        <v>7.7783581889003905E-4</v>
      </c>
      <c r="GF104" s="12">
        <f>IFERROR(CZ104*[1]Figure!$F$8+DU104*[1]Figure!$G$8+EP104*[1]Figure!$H$8,0)</f>
        <v>8.0165139946448319E-2</v>
      </c>
      <c r="GG104" s="12">
        <f>IFERROR(DA104*[1]Figure!$F$8+DV104*[1]Figure!$G$8+EQ104*[1]Figure!$H$8,0)</f>
        <v>1.3163326886709225E-2</v>
      </c>
      <c r="GH104" s="12">
        <f>IFERROR(DB104*[1]Figure!$F$8+DW104*[1]Figure!$G$8+ER104*[1]Figure!$H$8,0)</f>
        <v>7.3585918676391843E-5</v>
      </c>
      <c r="GI104" s="12">
        <f>IFERROR(DC104*[1]Figure!$F$8+DX104*[1]Figure!$G$8+ES104*[1]Figure!$H$8,0)</f>
        <v>0.24797104335046219</v>
      </c>
      <c r="GJ104" s="12">
        <f>IFERROR(DD104*[1]Figure!$F$8+DY104*[1]Figure!$G$8+ET104*[1]Figure!$H$8,0)</f>
        <v>1.6844237269482972E-2</v>
      </c>
      <c r="GK104" s="12">
        <f>IFERROR(DE104*[1]Figure!$F$8+DZ104*[1]Figure!$G$8+EU104*[1]Figure!$H$8,0)</f>
        <v>0.35239556434128377</v>
      </c>
      <c r="GL104" s="12">
        <f>IFERROR(DF104*[1]Figure!$F$8+EA104*[1]Figure!$G$8+EV104*[1]Figure!$H$8,0)</f>
        <v>3.8397955430498329E-2</v>
      </c>
      <c r="GM104" s="12">
        <f>IFERROR(DG104*[1]Figure!$F$8+EB104*[1]Figure!$G$8+EW104*[1]Figure!$H$8,0)</f>
        <v>3.8340540175963635E-3</v>
      </c>
      <c r="GN104" s="12">
        <f>IFERROR(DH104*[1]Figure!$F$8+EC104*[1]Figure!$G$8+EX104*[1]Figure!$H$8,0)</f>
        <v>1.7659719633266215E-2</v>
      </c>
      <c r="GO104" s="12">
        <f>IFERROR(DI104*[1]Figure!$F$8+ED104*[1]Figure!$G$8+EY104*[1]Figure!$H$8,0)</f>
        <v>1.1243872717917082E-5</v>
      </c>
      <c r="GP104" s="12">
        <f>IFERROR(DJ104*[1]Figure!$F$8+EE104*[1]Figure!$G$8+EZ104*[1]Figure!$H$8,0)</f>
        <v>0.14113715442944136</v>
      </c>
      <c r="GQ104" s="12">
        <f>IFERROR(DK104*[1]Figure!$F$8+EF104*[1]Figure!$G$8+FA104*[1]Figure!$H$8,0)</f>
        <v>8.8727522702286099E-4</v>
      </c>
      <c r="GR104" s="12">
        <f>IFERROR(DL104*[1]Figure!$F$8+EG104*[1]Figure!$G$8+FB104*[1]Figure!$H$8,0)</f>
        <v>9.0474119216608115E-4</v>
      </c>
      <c r="GS104" s="12">
        <f>IFERROR(DM104*[1]Figure!$F$8+EH104*[1]Figure!$G$8+FC104*[1]Figure!$H$8,0)</f>
        <v>1.9354608265148955E-7</v>
      </c>
      <c r="GT104" s="12">
        <f>IFERROR(DN104*[1]Figure!$F$8+EI104*[1]Figure!$G$8+FD104*[1]Figure!$H$8,0)</f>
        <v>1.6078929577046212E-3</v>
      </c>
      <c r="GU104" s="12">
        <f>IFERROR(DO104*[1]Figure!$F$8+EJ104*[1]Figure!$G$8+FE104*[1]Figure!$H$8,0)</f>
        <v>1.1256489637176657</v>
      </c>
      <c r="GV104" s="12">
        <f>IFERROR(DP104*[1]Figure!$F$8+EK104*[1]Figure!$G$8+FF104*[1]Figure!$H$8,0)</f>
        <v>9.0543202008619376E-3</v>
      </c>
      <c r="GX104" s="12">
        <f>IFERROR(FH104*[1]Figure!$F$10+GC104*[1]Figure!$F$11,0)</f>
        <v>0.17476480425772969</v>
      </c>
      <c r="GY104" s="12">
        <f>IFERROR(FI104*[1]Figure!$F$10+GD104*[1]Figure!$F$11,0)</f>
        <v>3.4808018576987001</v>
      </c>
      <c r="GZ104" s="12">
        <f>IFERROR(FJ104*[1]Figure!$F$10+GE104*[1]Figure!$F$11,0)</f>
        <v>5.5725051649290857E-4</v>
      </c>
      <c r="HA104" s="12">
        <f>IFERROR(FK104*[1]Figure!$F$10+GF104*[1]Figure!$F$11,0)</f>
        <v>5.7431227201173406E-2</v>
      </c>
      <c r="HB104" s="12">
        <f>IFERROR(FL104*[1]Figure!$F$10+GG104*[1]Figure!$F$11,0)</f>
        <v>9.4303586029903241E-3</v>
      </c>
      <c r="HC104" s="12">
        <f>IFERROR(FM104*[1]Figure!$F$10+GH104*[1]Figure!$F$11,0)</f>
        <v>5.2717797500684913E-5</v>
      </c>
      <c r="HD104" s="12">
        <f>IFERROR(FN104*[1]Figure!$F$10+GI104*[1]Figure!$F$11,0)</f>
        <v>0.17764930416744529</v>
      </c>
      <c r="HE104" s="12">
        <f>IFERROR(FO104*[1]Figure!$F$10+GJ104*[1]Figure!$F$11,0)</f>
        <v>1.2067405087802244E-2</v>
      </c>
      <c r="HF104" s="12">
        <f>IFERROR(FP104*[1]Figure!$F$10+GK104*[1]Figure!$F$11,0)</f>
        <v>0.25246023064251694</v>
      </c>
      <c r="HG104" s="12">
        <f>IFERROR(FQ104*[1]Figure!$F$10+GL104*[1]Figure!$F$11,0)</f>
        <v>2.7508736389191352E-2</v>
      </c>
      <c r="HH104" s="12">
        <f>IFERROR(FR104*[1]Figure!$F$10+GM104*[1]Figure!$F$11,0)</f>
        <v>2.7467603441251667E-3</v>
      </c>
      <c r="HI104" s="12">
        <f>IFERROR(FS104*[1]Figure!$F$10+GN104*[1]Figure!$F$11,0)</f>
        <v>1.2651626021543161E-2</v>
      </c>
      <c r="HJ104" s="12">
        <f>IFERROR(FT104*[1]Figure!$F$10+GO104*[1]Figure!$F$11,0)</f>
        <v>8.0552395856246617E-6</v>
      </c>
      <c r="HK104" s="12">
        <f>IFERROR(FU104*[1]Figure!$F$10+GP104*[1]Figure!$F$11,0)</f>
        <v>0.10111227882816745</v>
      </c>
      <c r="HL104" s="12">
        <f>IFERROR(FV104*[1]Figure!$F$10+GQ104*[1]Figure!$F$11,0)</f>
        <v>6.3565416572793358E-4</v>
      </c>
      <c r="HM104" s="12">
        <f>IFERROR(FW104*[1]Figure!$F$10+GR104*[1]Figure!$F$11,0)</f>
        <v>6.4816698380694058E-4</v>
      </c>
      <c r="HN104" s="12">
        <f>IFERROR(FX104*[1]Figure!$F$10+GS104*[1]Figure!$F$11,0)</f>
        <v>1.3865863708440083E-7</v>
      </c>
      <c r="HO104" s="12">
        <f>IFERROR(FY104*[1]Figure!$F$10+GT104*[1]Figure!$F$11,0)</f>
        <v>1.1519129865024584E-3</v>
      </c>
      <c r="HP104" s="12">
        <f>IFERROR(FZ104*[1]Figure!$F$10+GU104*[1]Figure!$F$11,0)</f>
        <v>0.80642784915263976</v>
      </c>
      <c r="HQ104" s="12">
        <f>IFERROR(GA104*[1]Figure!$F$10+GV104*[1]Figure!$F$11,0)</f>
        <v>6.4866190086519575E-3</v>
      </c>
    </row>
    <row r="105" spans="1:225" s="16" customFormat="1" x14ac:dyDescent="0.2">
      <c r="A105" s="1"/>
      <c r="B105" s="4"/>
      <c r="C105" s="1" t="s">
        <v>140</v>
      </c>
      <c r="D105" s="1" t="s">
        <v>137</v>
      </c>
      <c r="E105" s="2">
        <f>4%/89%</f>
        <v>4.49438202247191E-2</v>
      </c>
      <c r="F105" s="7"/>
      <c r="G105" s="1">
        <f>'[1]LIB Maf LCI'!AQ$45*'[1]LIB Maf LCIA'!E$99*LCIA_TAU!$E105</f>
        <v>26.146203270925096</v>
      </c>
      <c r="H105" s="1">
        <f>'[1]LIB Maf LCI'!AR$45*'[1]LIB Maf LCIA'!F$99*LCIA_TAU!$E105</f>
        <v>17.662887821415101</v>
      </c>
      <c r="I105" s="1">
        <f>'[1]LIB Maf LCI'!AS$45*'[1]LIB Maf LCIA'!D$99*LCIA_TAU!$E105</f>
        <v>29.896298491663615</v>
      </c>
      <c r="J105" s="1">
        <f>'[1]LIB Maf LCI'!AT$45*'[1]LIB Maf LCIA'!D$99*LCIA_TAU!$E105</f>
        <v>34.270771077427931</v>
      </c>
      <c r="K105" s="1">
        <f>'[1]LIB Maf LCI'!AU$45*'[1]LIB Maf LCIA'!E$99*LCIA_TAU!$E105</f>
        <v>26.034775194294678</v>
      </c>
      <c r="L105" s="1">
        <f>'[1]LIB Maf LCI'!AV$45*'[1]LIB Maf LCIA'!F$99*LCIA_TAU!$E105</f>
        <v>17.493941197995657</v>
      </c>
      <c r="M105" s="1" t="s">
        <v>55</v>
      </c>
      <c r="N105" s="1" t="s">
        <v>144</v>
      </c>
      <c r="O105" s="1">
        <v>1</v>
      </c>
      <c r="P105" s="1" t="s">
        <v>56</v>
      </c>
      <c r="Q105" s="5">
        <f>[1]Use!Z212</f>
        <v>4.0686016045653837</v>
      </c>
      <c r="R105" s="5">
        <f>[1]Use!AA212</f>
        <v>73.940164434189313</v>
      </c>
      <c r="S105" s="5">
        <f>[1]Use!AB212</f>
        <v>1.3390681195480883E-2</v>
      </c>
      <c r="T105" s="5">
        <f>[1]Use!AC212</f>
        <v>1.2709911091952835</v>
      </c>
      <c r="U105" s="5">
        <f>[1]Use!AD212</f>
        <v>0.45689881182884168</v>
      </c>
      <c r="V105" s="5">
        <f>[1]Use!AE212</f>
        <v>1.6379291626369189E-3</v>
      </c>
      <c r="W105" s="5">
        <f>[1]Use!AF212</f>
        <v>4.1272248586881064</v>
      </c>
      <c r="X105" s="5">
        <f>[1]Use!AG212</f>
        <v>0.31595885031199972</v>
      </c>
      <c r="Y105" s="5">
        <f>[1]Use!AH212</f>
        <v>10.319050073841678</v>
      </c>
      <c r="Z105" s="5">
        <f>[1]Use!AI212</f>
        <v>0.40228533967892299</v>
      </c>
      <c r="AA105" s="5">
        <f>[1]Use!AJ212</f>
        <v>4.1237364869455451E-2</v>
      </c>
      <c r="AB105" s="5">
        <f>[1]Use!AK212</f>
        <v>0.60144546111354213</v>
      </c>
      <c r="AC105" s="5">
        <f>[1]Use!AL212</f>
        <v>1.9577375195978076E-4</v>
      </c>
      <c r="AD105" s="5">
        <f>[1]Use!AM212</f>
        <v>2.2772141808092874</v>
      </c>
      <c r="AE105" s="5">
        <f>[1]Use!AN212</f>
        <v>1.6522634813726483E-2</v>
      </c>
      <c r="AF105" s="5">
        <f>[1]Use!AO212</f>
        <v>1.680363361126494E-2</v>
      </c>
      <c r="AG105" s="5">
        <f>[1]Use!AP212</f>
        <v>3.0033122577847519E-6</v>
      </c>
      <c r="AH105" s="5">
        <f>[1]Use!AQ212</f>
        <v>2.7013098954321364E-2</v>
      </c>
      <c r="AI105" s="5">
        <f>[1]Use!AR212</f>
        <v>42.663433304478652</v>
      </c>
      <c r="AJ105" s="5">
        <f>[1]Use!AS212</f>
        <v>0.15106992100788422</v>
      </c>
      <c r="AK105" s="1"/>
      <c r="AL105" s="1">
        <f>IFERROR($G105/1000*Q105,0)</f>
        <v>0.10637848458137852</v>
      </c>
      <c r="AM105" s="1">
        <f>IFERROR($G105/1000*R105,0)</f>
        <v>1.9332545691819401</v>
      </c>
      <c r="AN105" s="1">
        <f>IFERROR($G105/1000*S105,0)</f>
        <v>3.5011547247319741E-4</v>
      </c>
      <c r="AO105" s="1">
        <f>IFERROR($G105/1000*T105,0)</f>
        <v>3.3231591896558436E-2</v>
      </c>
      <c r="AP105" s="1">
        <f>IFERROR($G105/1000*U105,0)</f>
        <v>1.1946169208321049E-2</v>
      </c>
      <c r="AQ105" s="1">
        <f>IFERROR($G105/1000*V105,0)</f>
        <v>4.2825628829681012E-5</v>
      </c>
      <c r="AR105" s="1">
        <f>IFERROR($G105/1000*W105,0)</f>
        <v>0.10791126010007433</v>
      </c>
      <c r="AS105" s="1">
        <f>IFERROR($G105/1000*X105,0)</f>
        <v>8.2611243255053396E-3</v>
      </c>
      <c r="AT105" s="1">
        <f>IFERROR($G105/1000*Y105,0)</f>
        <v>0.26980398079351914</v>
      </c>
      <c r="AU105" s="1">
        <f>IFERROR($G105/1000*Z105,0)</f>
        <v>1.0518234264158269E-2</v>
      </c>
      <c r="AV105" s="1">
        <f>IFERROR($G105/1000*AA105,0)</f>
        <v>1.0782005242340876E-3</v>
      </c>
      <c r="AW105" s="1">
        <f>IFERROR($G105/1000*AB105,0)</f>
        <v>1.5725515282649948E-2</v>
      </c>
      <c r="AX105" s="1">
        <f>IFERROR($G105/1000*AC105,0)</f>
        <v>5.118740313852098E-6</v>
      </c>
      <c r="AY105" s="1">
        <f>IFERROR($G105/1000*AD105,0)</f>
        <v>5.9540504862872802E-2</v>
      </c>
      <c r="AZ105" s="1">
        <f>IFERROR($G105/1000*AE105,0)</f>
        <v>4.3200416841095623E-4</v>
      </c>
      <c r="BA105" s="1">
        <f>IFERROR($G105/1000*AF105,0)</f>
        <v>4.3935122009028225E-4</v>
      </c>
      <c r="BB105" s="1">
        <f>IFERROR($G105/1000*AG105,0)</f>
        <v>7.8525212778101113E-8</v>
      </c>
      <c r="BC105" s="1">
        <f>IFERROR($G105/1000*AH105,0)</f>
        <v>7.0628997623730055E-4</v>
      </c>
      <c r="BD105" s="1">
        <f>IFERROR($G105/1000*AI105,0)</f>
        <v>1.1154867994144544</v>
      </c>
      <c r="BE105" s="1">
        <f>IFERROR($G105/1000*AJ105,0)</f>
        <v>3.9499048627947382E-3</v>
      </c>
      <c r="BF105" s="1"/>
      <c r="BG105" s="1">
        <f>IFERROR($H105/1000*Q105,0)</f>
        <v>7.186325373146786E-2</v>
      </c>
      <c r="BH105" s="1">
        <f>IFERROR($H105/1000*R105,0)</f>
        <v>1.3059968298980724</v>
      </c>
      <c r="BI105" s="1">
        <f>IFERROR($H105/1000*S105,0)</f>
        <v>2.365180998081115E-4</v>
      </c>
      <c r="BJ105" s="1">
        <f>IFERROR($H105/1000*T105,0)</f>
        <v>2.2449373383732242E-2</v>
      </c>
      <c r="BK105" s="1">
        <f>IFERROR($H105/1000*U105,0)</f>
        <v>8.0701524590706779E-3</v>
      </c>
      <c r="BL105" s="1">
        <f>IFERROR($H105/1000*V105,0)</f>
        <v>2.8930559059080269E-5</v>
      </c>
      <c r="BM105" s="1">
        <f>IFERROR($H105/1000*W105,0)</f>
        <v>7.2898709692763811E-2</v>
      </c>
      <c r="BN105" s="1">
        <f>IFERROR($H105/1000*X105,0)</f>
        <v>5.5807457292441371E-3</v>
      </c>
      <c r="BO105" s="1">
        <f>IFERROR($H105/1000*Y105,0)</f>
        <v>0.18226422387783078</v>
      </c>
      <c r="BP105" s="1">
        <f>IFERROR($H105/1000*Z105,0)</f>
        <v>7.1055208269486863E-3</v>
      </c>
      <c r="BQ105" s="1">
        <f>IFERROR($H105/1000*AA105,0)</f>
        <v>7.2837094973995562E-4</v>
      </c>
      <c r="BR105" s="1">
        <f>IFERROR($H105/1000*AB105,0)</f>
        <v>1.0623263710347773E-2</v>
      </c>
      <c r="BS105" s="1">
        <f>IFERROR($H105/1000*AC105,0)</f>
        <v>3.4579298192431525E-6</v>
      </c>
      <c r="BT105" s="1">
        <f>IFERROR($H105/1000*AD105,0)</f>
        <v>4.0222178620970127E-2</v>
      </c>
      <c r="BU105" s="1">
        <f>IFERROR($H105/1000*AE105,0)</f>
        <v>2.9183744522905868E-4</v>
      </c>
      <c r="BV105" s="1">
        <f>IFERROR($H105/1000*AF105,0)</f>
        <v>2.9680069546793298E-4</v>
      </c>
      <c r="BW105" s="1">
        <f>IFERROR($H105/1000*AG105,0)</f>
        <v>5.3047167501932986E-8</v>
      </c>
      <c r="BX105" s="1">
        <f>IFERROR($H105/1000*AH105,0)</f>
        <v>4.7712933653896382E-4</v>
      </c>
      <c r="BY105" s="1">
        <f>IFERROR($H105/1000*AI105,0)</f>
        <v>0.75355943653343138</v>
      </c>
      <c r="BZ105" s="1">
        <f>IFERROR($H105/1000*AJ105,0)</f>
        <v>2.6683310679522995E-3</v>
      </c>
      <c r="CA105" s="1"/>
      <c r="CB105" s="1">
        <f>IFERROR($I105/1000*Q105,0)</f>
        <v>0.12163612801374823</v>
      </c>
      <c r="CC105" s="1">
        <f>IFERROR($I105/1000*R105,0)</f>
        <v>2.2105372264472134</v>
      </c>
      <c r="CD105" s="1">
        <f>IFERROR($I105/1000*S105,0)</f>
        <v>4.0033180202680345E-4</v>
      </c>
      <c r="CE105" s="1">
        <f>IFERROR($I105/1000*T105,0)</f>
        <v>3.7997929580752821E-2</v>
      </c>
      <c r="CF105" s="1">
        <f>IFERROR($I105/1000*U105,0)</f>
        <v>1.3659583258921497E-2</v>
      </c>
      <c r="CG105" s="1">
        <f>IFERROR($I105/1000*V105,0)</f>
        <v>4.8968019154393962E-5</v>
      </c>
      <c r="CH105" s="1">
        <f>IFERROR($I105/1000*W105,0)</f>
        <v>0.12338874631755381</v>
      </c>
      <c r="CI105" s="1">
        <f>IFERROR($I105/1000*X105,0)</f>
        <v>9.4460001000104075E-3</v>
      </c>
      <c r="CJ105" s="1">
        <f>IFERROR($I105/1000*Y105,0)</f>
        <v>0.30850140115799429</v>
      </c>
      <c r="CK105" s="1">
        <f>IFERROR($I105/1000*Z105,0)</f>
        <v>1.2026842593861371E-2</v>
      </c>
      <c r="CL105" s="1">
        <f>IFERROR($I105/1000*AA105,0)</f>
        <v>1.2328445691468831E-3</v>
      </c>
      <c r="CM105" s="1">
        <f>IFERROR($I105/1000*AB105,0)</f>
        <v>1.7980993031906718E-2</v>
      </c>
      <c r="CN105" s="1">
        <f>IFERROR($I105/1000*AC105,0)</f>
        <v>5.8529105254225198E-6</v>
      </c>
      <c r="CO105" s="1">
        <f>IFERROR($I105/1000*AD105,0)</f>
        <v>6.8080274878923694E-2</v>
      </c>
      <c r="CP105" s="1">
        <f>IFERROR($I105/1000*AE105,0)</f>
        <v>4.9396562225991977E-4</v>
      </c>
      <c r="CQ105" s="1">
        <f>IFERROR($I105/1000*AF105,0)</f>
        <v>5.0236644618692808E-4</v>
      </c>
      <c r="CR105" s="1">
        <f>IFERROR($I105/1000*AG105,0)</f>
        <v>8.9787919722405119E-8</v>
      </c>
      <c r="CS105" s="1">
        <f>IFERROR($I105/1000*AH105,0)</f>
        <v>8.0759166952323771E-4</v>
      </c>
      <c r="CT105" s="1">
        <f>IFERROR($I105/1000*AI105,0)</f>
        <v>1.2754787367498763</v>
      </c>
      <c r="CU105" s="1">
        <f>IFERROR($I105/1000*AJ105,0)</f>
        <v>4.5164314515637504E-3</v>
      </c>
      <c r="CW105" s="12">
        <f>IFERROR($J105/1000*Q105,0)</f>
        <v>0.13943411419531623</v>
      </c>
      <c r="CX105" s="12">
        <f>IFERROR($J105/1000*R105,0)</f>
        <v>2.5339864487514805</v>
      </c>
      <c r="CY105" s="12">
        <f>IFERROR($J105/1000*S105,0)</f>
        <v>4.589089698211443E-4</v>
      </c>
      <c r="CZ105" s="12">
        <f>IFERROR($J105/1000*T105,0)</f>
        <v>4.3557845344677763E-2</v>
      </c>
      <c r="DA105" s="12">
        <f>IFERROR($J105/1000*U105,0)</f>
        <v>1.5658274585735054E-2</v>
      </c>
      <c r="DB105" s="12">
        <f>IFERROR($J105/1000*V105,0)</f>
        <v>5.6133095373773067E-5</v>
      </c>
      <c r="DC105" s="12">
        <f>IFERROR($J105/1000*W105,0)</f>
        <v>0.14144317831716993</v>
      </c>
      <c r="DD105" s="12">
        <f>IFERROR($J105/1000*X105,0)</f>
        <v>1.082815342892986E-2</v>
      </c>
      <c r="DE105" s="12">
        <f>IFERROR($J105/1000*Y105,0)</f>
        <v>0.35364180281714397</v>
      </c>
      <c r="DF105" s="12">
        <f>IFERROR($J105/1000*Z105,0)</f>
        <v>1.3786628783941705E-2</v>
      </c>
      <c r="DG105" s="12">
        <f>IFERROR($J105/1000*AA105,0)</f>
        <v>1.4132362912774765E-3</v>
      </c>
      <c r="DH105" s="12">
        <f>IFERROR($J105/1000*AB105,0)</f>
        <v>2.0611999713380284E-2</v>
      </c>
      <c r="DI105" s="12">
        <f>IFERROR($J105/1000*AC105,0)</f>
        <v>6.7093174363828043E-6</v>
      </c>
      <c r="DJ105" s="12">
        <f>IFERROR($J105/1000*AD105,0)</f>
        <v>7.8041885884787665E-2</v>
      </c>
      <c r="DK105" s="12">
        <f>IFERROR($J105/1000*AE105,0)</f>
        <v>5.662434352971614E-4</v>
      </c>
      <c r="DL105" s="12">
        <f>IFERROR($J105/1000*AF105,0)</f>
        <v>5.7587348076063439E-4</v>
      </c>
      <c r="DM105" s="12">
        <f>IFERROR($J105/1000*AG105,0)</f>
        <v>1.0292582686057446E-7</v>
      </c>
      <c r="DN105" s="12">
        <f>IFERROR($J105/1000*AH105,0)</f>
        <v>9.2575973035545532E-4</v>
      </c>
      <c r="DO105" s="12">
        <f>IFERROR($J105/1000*AI105,0)</f>
        <v>1.4621087561549024</v>
      </c>
      <c r="DP105" s="12">
        <f>IFERROR($J105/1000*AJ105,0)</f>
        <v>5.1772826795463203E-3</v>
      </c>
      <c r="DR105" s="12">
        <f>IFERROR($K105/1000*Q105,0)</f>
        <v>0.10592512813000637</v>
      </c>
      <c r="DS105" s="12">
        <f>IFERROR($K105/1000*R105,0)</f>
        <v>1.9250155588733016</v>
      </c>
      <c r="DT105" s="12">
        <f>IFERROR($K105/1000*S105,0)</f>
        <v>3.4862337462281389E-4</v>
      </c>
      <c r="DU105" s="12">
        <f>IFERROR($K105/1000*T105,0)</f>
        <v>3.3089967801846441E-2</v>
      </c>
      <c r="DV105" s="12">
        <f>IFERROR($K105/1000*U105,0)</f>
        <v>1.1895257852504238E-2</v>
      </c>
      <c r="DW105" s="12">
        <f>IFERROR($K105/1000*V105,0)</f>
        <v>4.2643117533431506E-5</v>
      </c>
      <c r="DX105" s="12">
        <f>IFERROR($K105/1000*W105,0)</f>
        <v>0.10745137137224947</v>
      </c>
      <c r="DY105" s="12">
        <f>IFERROR($K105/1000*X105,0)</f>
        <v>8.2259176385207147E-3</v>
      </c>
      <c r="DZ105" s="12">
        <f>IFERROR($K105/1000*Y105,0)</f>
        <v>0.26865414889113798</v>
      </c>
      <c r="EA105" s="12">
        <f>IFERROR($K105/1000*Z105,0)</f>
        <v>1.0473408382501232E-2</v>
      </c>
      <c r="EB105" s="12">
        <f>IFERROR($K105/1000*AA105,0)</f>
        <v>1.0736055239813774E-3</v>
      </c>
      <c r="EC105" s="12">
        <f>IFERROR($K105/1000*AB105,0)</f>
        <v>1.5658497371719971E-2</v>
      </c>
      <c r="ED105" s="12">
        <f>IFERROR($K105/1000*AC105,0)</f>
        <v>5.096925621216499E-6</v>
      </c>
      <c r="EE105" s="12">
        <f>IFERROR($K105/1000*AD105,0)</f>
        <v>5.9286759266629706E-2</v>
      </c>
      <c r="EF105" s="12">
        <f>IFERROR($K105/1000*AE105,0)</f>
        <v>4.3016308299279591E-4</v>
      </c>
      <c r="EG105" s="12">
        <f>IFERROR($K105/1000*AF105,0)</f>
        <v>4.3747882351657675E-4</v>
      </c>
      <c r="EH105" s="12">
        <f>IFERROR($K105/1000*AG105,0)</f>
        <v>7.8190559469695602E-8</v>
      </c>
      <c r="EI105" s="12">
        <f>IFERROR($K105/1000*AH105,0)</f>
        <v>7.0327995857699329E-4</v>
      </c>
      <c r="EJ105" s="12">
        <f>IFERROR($K105/1000*AI105,0)</f>
        <v>1.1107328950988862</v>
      </c>
      <c r="EK105" s="12">
        <f>IFERROR($K105/1000*AJ105,0)</f>
        <v>3.9330714320601201E-3</v>
      </c>
      <c r="EM105" s="12">
        <f>IFERROR($L105/1000*Q105,0)</f>
        <v>7.1175877228337597E-2</v>
      </c>
      <c r="EN105" s="12">
        <f>IFERROR($L105/1000*R105,0)</f>
        <v>1.2935048887818377</v>
      </c>
      <c r="EO105" s="12">
        <f>IFERROR($L105/1000*S105,0)</f>
        <v>2.3425578943484876E-4</v>
      </c>
      <c r="EP105" s="12">
        <f>IFERROR($L105/1000*T105,0)</f>
        <v>2.2234643727437567E-2</v>
      </c>
      <c r="EQ105" s="12">
        <f>IFERROR($L105/1000*U105,0)</f>
        <v>7.9929609475678388E-3</v>
      </c>
      <c r="ER105" s="12">
        <f>IFERROR($L105/1000*V105,0)</f>
        <v>2.8653836457652523E-5</v>
      </c>
      <c r="ES105" s="12">
        <f>IFERROR($L105/1000*W105,0)</f>
        <v>7.2201428988795668E-2</v>
      </c>
      <c r="ET105" s="12">
        <f>IFERROR($L105/1000*X105,0)</f>
        <v>5.5273655483444352E-3</v>
      </c>
      <c r="EU105" s="12">
        <f>IFERROR($L105/1000*Y105,0)</f>
        <v>0.18052085521095906</v>
      </c>
      <c r="EV105" s="12">
        <f>IFERROR($L105/1000*Z105,0)</f>
        <v>7.0375560771587875E-3</v>
      </c>
      <c r="EW105" s="12">
        <f>IFERROR($L105/1000*AA105,0)</f>
        <v>7.2140403618654555E-4</v>
      </c>
      <c r="EX105" s="12">
        <f>IFERROR($L105/1000*AB105,0)</f>
        <v>1.0521651530521689E-2</v>
      </c>
      <c r="EY105" s="12">
        <f>IFERROR($L105/1000*AC105,0)</f>
        <v>3.4248545048953915E-6</v>
      </c>
      <c r="EZ105" s="12">
        <f>IFERROR($L105/1000*AD105,0)</f>
        <v>3.9837450974319524E-2</v>
      </c>
      <c r="FA105" s="12">
        <f>IFERROR($L105/1000*AE105,0)</f>
        <v>2.8904600186728703E-4</v>
      </c>
      <c r="FB105" s="12">
        <f>IFERROR($L105/1000*AF105,0)</f>
        <v>2.9396177830813227E-4</v>
      </c>
      <c r="FC105" s="12">
        <f>IFERROR($L105/1000*AG105,0)</f>
        <v>5.2539768036906024E-8</v>
      </c>
      <c r="FD105" s="12">
        <f>IFERROR($L105/1000*AH105,0)</f>
        <v>4.7256556468253591E-4</v>
      </c>
      <c r="FE105" s="12">
        <f>IFERROR($L105/1000*AI105,0)</f>
        <v>0.74635159353315905</v>
      </c>
      <c r="FF105" s="12">
        <f>IFERROR($L105/1000*AJ105,0)</f>
        <v>2.6428083148977754E-3</v>
      </c>
      <c r="FH105" s="12">
        <f>IFERROR(AL105*[1]Figure!$C$8+BG105*[1]Figure!$D$8+CB105*[1]Figure!$E$8,0)</f>
        <v>7.8850132647136195E-2</v>
      </c>
      <c r="FI105" s="12">
        <f>IFERROR(AM105*[1]Figure!$C$8+BH105*[1]Figure!$D$8+CC105*[1]Figure!$E$8,0)</f>
        <v>1.432971900479227</v>
      </c>
      <c r="FJ105" s="12">
        <f>IFERROR(AN105*[1]Figure!$C$8+BI105*[1]Figure!$D$8+CD105*[1]Figure!$E$8,0)</f>
        <v>2.5951348672585722E-4</v>
      </c>
      <c r="FK105" s="12">
        <f>IFERROR(AO105*[1]Figure!$C$8+BJ105*[1]Figure!$D$8+CE105*[1]Figure!$E$8,0)</f>
        <v>2.4632005611196807E-2</v>
      </c>
      <c r="FL105" s="12">
        <f>IFERROR(AP105*[1]Figure!$C$8+BK105*[1]Figure!$D$8+CF105*[1]Figure!$E$8,0)</f>
        <v>8.8547701201802751E-3</v>
      </c>
      <c r="FM105" s="12">
        <f>IFERROR(AQ105*[1]Figure!$C$8+BL105*[1]Figure!$D$8+CG105*[1]Figure!$E$8,0)</f>
        <v>3.1743322225408679E-5</v>
      </c>
      <c r="FN105" s="12">
        <f>IFERROR(AR105*[1]Figure!$C$8+BM105*[1]Figure!$D$8+CH105*[1]Figure!$E$8,0)</f>
        <v>7.9986260440675042E-2</v>
      </c>
      <c r="FO105" s="12">
        <f>IFERROR(AS105*[1]Figure!$C$8+BN105*[1]Figure!$D$8+CI105*[1]Figure!$E$8,0)</f>
        <v>6.1233317192281667E-3</v>
      </c>
      <c r="FP105" s="12">
        <f>IFERROR(AT105*[1]Figure!$C$8+BO105*[1]Figure!$D$8+CJ105*[1]Figure!$E$8,0)</f>
        <v>0.19998479728313767</v>
      </c>
      <c r="FQ105" s="12">
        <f>IFERROR(AU105*[1]Figure!$C$8+BP105*[1]Figure!$D$8+CK105*[1]Figure!$E$8,0)</f>
        <v>7.7963525256658159E-3</v>
      </c>
      <c r="FR105" s="12">
        <f>IFERROR(AV105*[1]Figure!$C$8+BQ105*[1]Figure!$D$8+CL105*[1]Figure!$E$8,0)</f>
        <v>7.9918655253105218E-4</v>
      </c>
      <c r="FS105" s="12">
        <f>IFERROR(AW105*[1]Figure!$C$8+BR105*[1]Figure!$D$8+CM105*[1]Figure!$E$8,0)</f>
        <v>1.165610669169628E-2</v>
      </c>
      <c r="FT105" s="12">
        <f>IFERROR(AX105*[1]Figure!$C$8+BS105*[1]Figure!$D$8+CN105*[1]Figure!$E$8,0)</f>
        <v>3.7941257982926152E-6</v>
      </c>
      <c r="FU105" s="12">
        <f>IFERROR(AY105*[1]Figure!$C$8+BT105*[1]Figure!$D$8+CO105*[1]Figure!$E$8,0)</f>
        <v>4.413276542516939E-2</v>
      </c>
      <c r="FV105" s="12">
        <f>IFERROR(AZ105*[1]Figure!$C$8+BU105*[1]Figure!$D$8+CP105*[1]Figure!$E$8,0)</f>
        <v>3.202112355460501E-4</v>
      </c>
      <c r="FW105" s="12">
        <f>IFERROR(BA105*[1]Figure!$C$8+BV105*[1]Figure!$D$8+CQ105*[1]Figure!$E$8,0)</f>
        <v>3.256570359986506E-4</v>
      </c>
      <c r="FX105" s="12">
        <f>IFERROR(BB105*[1]Figure!$C$8+BW105*[1]Figure!$D$8+CR105*[1]Figure!$E$8,0)</f>
        <v>5.8204659222807952E-8</v>
      </c>
      <c r="FY105" s="12">
        <f>IFERROR(BC105*[1]Figure!$C$8+BX105*[1]Figure!$D$8+CS105*[1]Figure!$E$8,0)</f>
        <v>5.2351806413495846E-4</v>
      </c>
      <c r="FZ105" s="12">
        <f>IFERROR(BD105*[1]Figure!$C$8+BY105*[1]Figure!$D$8+CT105*[1]Figure!$E$8,0)</f>
        <v>0.82682398086497855</v>
      </c>
      <c r="GA105" s="12">
        <f>IFERROR(BE105*[1]Figure!$C$8+BZ105*[1]Figure!$D$8+CU105*[1]Figure!$E$8,0)</f>
        <v>2.9277585932959661E-3</v>
      </c>
      <c r="GC105" s="12">
        <f>IFERROR(CW105*[1]Figure!$F$8+DR105*[1]Figure!$G$8+EM105*[1]Figure!$H$8,0)</f>
        <v>0.1128468267928405</v>
      </c>
      <c r="GD105" s="12">
        <f>IFERROR(CX105*[1]Figure!$F$8+DS105*[1]Figure!$G$8+EN105*[1]Figure!$H$8,0)</f>
        <v>2.0508060852103065</v>
      </c>
      <c r="GE105" s="12">
        <f>IFERROR(CY105*[1]Figure!$F$8+DT105*[1]Figure!$G$8+EO105*[1]Figure!$H$8,0)</f>
        <v>3.7140423869689638E-4</v>
      </c>
      <c r="GF105" s="12">
        <f>IFERROR(CZ105*[1]Figure!$F$8+DU105*[1]Figure!$G$8+EP105*[1]Figure!$H$8,0)</f>
        <v>3.5252238359651716E-2</v>
      </c>
      <c r="GG105" s="12">
        <f>IFERROR(DA105*[1]Figure!$F$8+DV105*[1]Figure!$G$8+EQ105*[1]Figure!$H$8,0)</f>
        <v>1.267255585369893E-2</v>
      </c>
      <c r="GH105" s="12">
        <f>IFERROR(DB105*[1]Figure!$F$8+DW105*[1]Figure!$G$8+ER105*[1]Figure!$H$8,0)</f>
        <v>4.5429640569287224E-5</v>
      </c>
      <c r="GI105" s="12">
        <f>IFERROR(DC105*[1]Figure!$F$8+DX105*[1]Figure!$G$8+ES105*[1]Figure!$H$8,0)</f>
        <v>0.11447280270471064</v>
      </c>
      <c r="GJ105" s="12">
        <f>IFERROR(DD105*[1]Figure!$F$8+DY105*[1]Figure!$G$8+ET105*[1]Figure!$H$8,0)</f>
        <v>8.7634418702521189E-3</v>
      </c>
      <c r="GK105" s="12">
        <f>IFERROR(DE105*[1]Figure!$F$8+DZ105*[1]Figure!$G$8+EU105*[1]Figure!$H$8,0)</f>
        <v>0.28620940793092248</v>
      </c>
      <c r="GL105" s="12">
        <f>IFERROR(DF105*[1]Figure!$F$8+EA105*[1]Figure!$G$8+EV105*[1]Figure!$H$8,0)</f>
        <v>1.115779534597509E-2</v>
      </c>
      <c r="GM105" s="12">
        <f>IFERROR(DG105*[1]Figure!$F$8+EB105*[1]Figure!$G$8+EW105*[1]Figure!$H$8,0)</f>
        <v>1.1437604914658879E-3</v>
      </c>
      <c r="GN105" s="12">
        <f>IFERROR(DH105*[1]Figure!$F$8+EC105*[1]Figure!$G$8+EX105*[1]Figure!$H$8,0)</f>
        <v>1.6681705011240614E-2</v>
      </c>
      <c r="GO105" s="12">
        <f>IFERROR(DI105*[1]Figure!$F$8+ED105*[1]Figure!$G$8+EY105*[1]Figure!$H$8,0)</f>
        <v>5.4299852443650246E-6</v>
      </c>
      <c r="GP105" s="12">
        <f>IFERROR(DJ105*[1]Figure!$F$8+EE105*[1]Figure!$G$8+EZ105*[1]Figure!$H$8,0)</f>
        <v>6.3160864397151142E-2</v>
      </c>
      <c r="GQ105" s="12">
        <f>IFERROR(DK105*[1]Figure!$F$8+EF105*[1]Figure!$G$8+FA105*[1]Figure!$H$8,0)</f>
        <v>4.5827217560297879E-4</v>
      </c>
      <c r="GR105" s="12">
        <f>IFERROR(DL105*[1]Figure!$F$8+EG105*[1]Figure!$G$8+FB105*[1]Figure!$H$8,0)</f>
        <v>4.6606596465306347E-4</v>
      </c>
      <c r="GS105" s="12">
        <f>IFERROR(DM105*[1]Figure!$F$8+EH105*[1]Figure!$G$8+FC105*[1]Figure!$H$8,0)</f>
        <v>8.3299937201704493E-8</v>
      </c>
      <c r="GT105" s="12">
        <f>IFERROR(DN105*[1]Figure!$F$8+EI105*[1]Figure!$G$8+FD105*[1]Figure!$H$8,0)</f>
        <v>7.4923592799442783E-4</v>
      </c>
      <c r="GU105" s="12">
        <f>IFERROR(DO105*[1]Figure!$F$8+EJ105*[1]Figure!$G$8+FE105*[1]Figure!$H$8,0)</f>
        <v>1.1833139580675882</v>
      </c>
      <c r="GV105" s="12">
        <f>IFERROR(DP105*[1]Figure!$F$8+EK105*[1]Figure!$G$8+FF105*[1]Figure!$H$8,0)</f>
        <v>4.1900787706654506E-3</v>
      </c>
      <c r="GX105" s="12">
        <f>IFERROR(FH105*[1]Figure!$F$10+GC105*[1]Figure!$F$11,0)</f>
        <v>8.0844763107760551E-2</v>
      </c>
      <c r="GY105" s="12">
        <f>IFERROR(FI105*[1]Figure!$F$10+GD105*[1]Figure!$F$11,0)</f>
        <v>1.4692210392689566</v>
      </c>
      <c r="GZ105" s="12">
        <f>IFERROR(FJ105*[1]Figure!$F$10+GE105*[1]Figure!$F$11,0)</f>
        <v>2.6607826332404887E-4</v>
      </c>
      <c r="HA105" s="12">
        <f>IFERROR(FK105*[1]Figure!$F$10+GF105*[1]Figure!$F$11,0)</f>
        <v>2.52551085413876E-2</v>
      </c>
      <c r="HB105" s="12">
        <f>IFERROR(FL105*[1]Figure!$F$10+GG105*[1]Figure!$F$11,0)</f>
        <v>9.0787645969248789E-3</v>
      </c>
      <c r="HC105" s="12">
        <f>IFERROR(FM105*[1]Figure!$F$10+GH105*[1]Figure!$F$11,0)</f>
        <v>3.2546316403180853E-5</v>
      </c>
      <c r="HD105" s="12">
        <f>IFERROR(FN105*[1]Figure!$F$10+GI105*[1]Figure!$F$11,0)</f>
        <v>8.2009630930365618E-2</v>
      </c>
      <c r="HE105" s="12">
        <f>IFERROR(FO105*[1]Figure!$F$10+GJ105*[1]Figure!$F$11,0)</f>
        <v>6.2782304309695648E-3</v>
      </c>
      <c r="HF105" s="12">
        <f>IFERROR(FP105*[1]Figure!$F$10+GK105*[1]Figure!$F$11,0)</f>
        <v>0.205043707838277</v>
      </c>
      <c r="HG105" s="12">
        <f>IFERROR(FQ105*[1]Figure!$F$10+GL105*[1]Figure!$F$11,0)</f>
        <v>7.9935727675016863E-3</v>
      </c>
      <c r="HH105" s="12">
        <f>IFERROR(FR105*[1]Figure!$F$10+GM105*[1]Figure!$F$11,0)</f>
        <v>8.1940315569814526E-4</v>
      </c>
      <c r="HI105" s="12">
        <f>IFERROR(FS105*[1]Figure!$F$10+GN105*[1]Figure!$F$11,0)</f>
        <v>1.1950965110813843E-2</v>
      </c>
      <c r="HJ105" s="12">
        <f>IFERROR(FT105*[1]Figure!$F$10+GO105*[1]Figure!$F$11,0)</f>
        <v>3.8901038091677811E-6</v>
      </c>
      <c r="HK105" s="12">
        <f>IFERROR(FU105*[1]Figure!$F$10+GP105*[1]Figure!$F$11,0)</f>
        <v>4.5249168851179723E-2</v>
      </c>
      <c r="HL105" s="12">
        <f>IFERROR(FV105*[1]Figure!$F$10+GQ105*[1]Figure!$F$11,0)</f>
        <v>3.2831145126937145E-4</v>
      </c>
      <c r="HM105" s="12">
        <f>IFERROR(FW105*[1]Figure!$F$10+GR105*[1]Figure!$F$11,0)</f>
        <v>3.3389501128052406E-4</v>
      </c>
      <c r="HN105" s="12">
        <f>IFERROR(FX105*[1]Figure!$F$10+GS105*[1]Figure!$F$11,0)</f>
        <v>5.9677031967640479E-8</v>
      </c>
      <c r="HO105" s="12">
        <f>IFERROR(FY105*[1]Figure!$F$10+GT105*[1]Figure!$F$11,0)</f>
        <v>5.3676122609745908E-4</v>
      </c>
      <c r="HP105" s="12">
        <f>IFERROR(FZ105*[1]Figure!$F$10+GU105*[1]Figure!$F$11,0)</f>
        <v>0.84773971356499034</v>
      </c>
      <c r="HQ105" s="12">
        <f>IFERROR(GA105*[1]Figure!$F$10+GV105*[1]Figure!$F$11,0)</f>
        <v>3.0018205672646923E-3</v>
      </c>
    </row>
    <row r="106" spans="1:225" s="16" customFormat="1" x14ac:dyDescent="0.2">
      <c r="A106" s="1"/>
      <c r="B106" s="4"/>
      <c r="C106" s="1" t="s">
        <v>140</v>
      </c>
      <c r="D106" s="1" t="s">
        <v>145</v>
      </c>
      <c r="E106" s="2">
        <f>4%/89%</f>
        <v>4.49438202247191E-2</v>
      </c>
      <c r="F106" s="7"/>
      <c r="G106" s="1">
        <f>'[1]LIB Maf LCI'!AQ$45*'[1]LIB Maf LCIA'!E$99*LCIA_TAU!$E106</f>
        <v>26.146203270925096</v>
      </c>
      <c r="H106" s="1">
        <f>'[1]LIB Maf LCI'!AR$45*'[1]LIB Maf LCIA'!F$99*LCIA_TAU!$E106</f>
        <v>17.662887821415101</v>
      </c>
      <c r="I106" s="1">
        <f>'[1]LIB Maf LCI'!AS$45*'[1]LIB Maf LCIA'!D$99*LCIA_TAU!$E106</f>
        <v>29.896298491663615</v>
      </c>
      <c r="J106" s="1">
        <f>'[1]LIB Maf LCI'!AT$45*'[1]LIB Maf LCIA'!D$99*LCIA_TAU!$E106</f>
        <v>34.270771077427931</v>
      </c>
      <c r="K106" s="1">
        <f>'[1]LIB Maf LCI'!AU$45*'[1]LIB Maf LCIA'!E$99*LCIA_TAU!$E106</f>
        <v>26.034775194294678</v>
      </c>
      <c r="L106" s="1">
        <f>'[1]LIB Maf LCI'!AV$45*'[1]LIB Maf LCIA'!F$99*LCIA_TAU!$E106</f>
        <v>17.493941197995657</v>
      </c>
      <c r="M106" s="1" t="s">
        <v>55</v>
      </c>
      <c r="N106" s="1" t="s">
        <v>146</v>
      </c>
      <c r="O106" s="1">
        <v>1</v>
      </c>
      <c r="P106" s="1" t="s">
        <v>56</v>
      </c>
      <c r="Q106" s="5">
        <f>[1]Use!Z214</f>
        <v>3.5331761150275836</v>
      </c>
      <c r="R106" s="5">
        <f>[1]Use!AA214</f>
        <v>71.187147415964091</v>
      </c>
      <c r="S106" s="5">
        <f>[1]Use!AB214</f>
        <v>1.2131551541934267E-2</v>
      </c>
      <c r="T106" s="5">
        <f>[1]Use!AC214</f>
        <v>1.2034128192106262</v>
      </c>
      <c r="U106" s="5">
        <f>[1]Use!AD214</f>
        <v>0.20526888325529996</v>
      </c>
      <c r="V106" s="5">
        <f>[1]Use!AE214</f>
        <v>1.0983991520411992E-3</v>
      </c>
      <c r="W106" s="5">
        <f>[1]Use!AF214</f>
        <v>3.5810146198416359</v>
      </c>
      <c r="X106" s="5">
        <f>[1]Use!AG214</f>
        <v>0.2615340438777915</v>
      </c>
      <c r="Y106" s="5">
        <f>[1]Use!AH214</f>
        <v>5.4701120992641474</v>
      </c>
      <c r="Z106" s="5">
        <f>[1]Use!AI214</f>
        <v>0.33785928155714234</v>
      </c>
      <c r="AA106" s="5">
        <f>[1]Use!AJ214</f>
        <v>4.0313240540547003E-2</v>
      </c>
      <c r="AB106" s="5">
        <f>[1]Use!AK214</f>
        <v>0.27711781290992926</v>
      </c>
      <c r="AC106" s="5">
        <f>[1]Use!AL214</f>
        <v>1.6974662928631105E-4</v>
      </c>
      <c r="AD106" s="5">
        <f>[1]Use!AM214</f>
        <v>2.2612028437682525</v>
      </c>
      <c r="AE106" s="5">
        <f>[1]Use!AN214</f>
        <v>1.4021316159329026E-2</v>
      </c>
      <c r="AF106" s="5">
        <f>[1]Use!AO214</f>
        <v>1.4263742555015897E-2</v>
      </c>
      <c r="AG106" s="5">
        <f>[1]Use!AP214</f>
        <v>2.799520941332405E-6</v>
      </c>
      <c r="AH106" s="5">
        <f>[1]Use!AQ214</f>
        <v>2.5117814722884498E-2</v>
      </c>
      <c r="AI106" s="5">
        <f>[1]Use!AR214</f>
        <v>17.722438905382717</v>
      </c>
      <c r="AJ106" s="5">
        <f>[1]Use!AS214</f>
        <v>0.1673854317950268</v>
      </c>
      <c r="AK106" s="1"/>
      <c r="AL106" s="1">
        <f>IFERROR($G106/1000*Q106,0)</f>
        <v>9.2379140895488626E-2</v>
      </c>
      <c r="AM106" s="1">
        <f>IFERROR($G106/1000*R106,0)</f>
        <v>1.8612736266151073</v>
      </c>
      <c r="AN106" s="1">
        <f>IFERROR($G106/1000*S106,0)</f>
        <v>3.1719401260711812E-4</v>
      </c>
      <c r="AO106" s="1">
        <f>IFERROR($G106/1000*T106,0)</f>
        <v>3.1464676189918064E-2</v>
      </c>
      <c r="AP106" s="1">
        <f>IFERROR($G106/1000*U106,0)</f>
        <v>5.3670019467888649E-3</v>
      </c>
      <c r="AQ106" s="1">
        <f>IFERROR($G106/1000*V106,0)</f>
        <v>2.8718967501880954E-5</v>
      </c>
      <c r="AR106" s="1">
        <f>IFERROR($G106/1000*W106,0)</f>
        <v>9.3629936166533964E-2</v>
      </c>
      <c r="AS106" s="1">
        <f>IFERROR($G106/1000*X106,0)</f>
        <v>6.8381222734957793E-3</v>
      </c>
      <c r="AT106" s="1">
        <f>IFERROR($G106/1000*Y106,0)</f>
        <v>0.14302266286210719</v>
      </c>
      <c r="AU106" s="1">
        <f>IFERROR($G106/1000*Z106,0)</f>
        <v>8.8337374525617584E-3</v>
      </c>
      <c r="AV106" s="1">
        <f>IFERROR($G106/1000*AA106,0)</f>
        <v>1.0540381816828402E-3</v>
      </c>
      <c r="AW106" s="1">
        <f>IFERROR($G106/1000*AB106,0)</f>
        <v>7.2455786663372006E-3</v>
      </c>
      <c r="AX106" s="1">
        <f>IFERROR($G106/1000*AC106,0)</f>
        <v>4.4382298738742553E-6</v>
      </c>
      <c r="AY106" s="1">
        <f>IFERROR($G106/1000*AD106,0)</f>
        <v>5.9121869189958612E-2</v>
      </c>
      <c r="AZ106" s="1">
        <f>IFERROR($G106/1000*AE106,0)</f>
        <v>3.6660418242772346E-4</v>
      </c>
      <c r="BA106" s="1">
        <f>IFERROR($G106/1000*AF106,0)</f>
        <v>3.7294271224759014E-4</v>
      </c>
      <c r="BB106" s="1">
        <f>IFERROR($G106/1000*AG106,0)</f>
        <v>7.3196843593288627E-8</v>
      </c>
      <c r="BC106" s="1">
        <f>IFERROR($G106/1000*AH106,0)</f>
        <v>6.5673548946597316E-4</v>
      </c>
      <c r="BD106" s="1">
        <f>IFERROR($G106/1000*AI106,0)</f>
        <v>0.46337449007668774</v>
      </c>
      <c r="BE106" s="1">
        <f>IFERROR($G106/1000*AJ106,0)</f>
        <v>4.3764935243043391E-3</v>
      </c>
      <c r="BF106" s="1"/>
      <c r="BG106" s="1">
        <f>IFERROR($H106/1000*Q106,0)</f>
        <v>6.2406093373035425E-2</v>
      </c>
      <c r="BH106" s="1">
        <f>IFERROR($H106/1000*R106,0)</f>
        <v>1.2573705991347137</v>
      </c>
      <c r="BI106" s="1">
        <f>IFERROR($H106/1000*S106,0)</f>
        <v>2.1427823398490037E-4</v>
      </c>
      <c r="BJ106" s="1">
        <f>IFERROR($H106/1000*T106,0)</f>
        <v>2.1255745628570182E-2</v>
      </c>
      <c r="BK106" s="1">
        <f>IFERROR($H106/1000*U106,0)</f>
        <v>3.6256412581655161E-3</v>
      </c>
      <c r="BL106" s="1">
        <f>IFERROR($H106/1000*V106,0)</f>
        <v>1.940090100564117E-5</v>
      </c>
      <c r="BM106" s="1">
        <f>IFERROR($H106/1000*W106,0)</f>
        <v>6.3251059517110256E-2</v>
      </c>
      <c r="BN106" s="1">
        <f>IFERROR($H106/1000*X106,0)</f>
        <v>4.6194464784944864E-3</v>
      </c>
      <c r="BO106" s="1">
        <f>IFERROR($H106/1000*Y106,0)</f>
        <v>9.6617976379868103E-2</v>
      </c>
      <c r="BP106" s="1">
        <f>IFERROR($H106/1000*Z106,0)</f>
        <v>5.9675705895677056E-3</v>
      </c>
      <c r="BQ106" s="1">
        <f>IFERROR($H106/1000*AA106,0)</f>
        <v>7.120482453854052E-4</v>
      </c>
      <c r="BR106" s="1">
        <f>IFERROR($H106/1000*AB106,0)</f>
        <v>4.894700842743978E-3</v>
      </c>
      <c r="BS106" s="1">
        <f>IFERROR($H106/1000*AC106,0)</f>
        <v>2.9982156711474474E-6</v>
      </c>
      <c r="BT106" s="1">
        <f>IFERROR($H106/1000*AD106,0)</f>
        <v>3.9939372170943462E-2</v>
      </c>
      <c r="BU106" s="1">
        <f>IFERROR($H106/1000*AE106,0)</f>
        <v>2.4765693443082342E-4</v>
      </c>
      <c r="BV106" s="1">
        <f>IFERROR($H106/1000*AF106,0)</f>
        <v>2.5193888466279061E-4</v>
      </c>
      <c r="BW106" s="1">
        <f>IFERROR($H106/1000*AG106,0)</f>
        <v>4.9447624340456674E-8</v>
      </c>
      <c r="BX106" s="1">
        <f>IFERROR($H106/1000*AH106,0)</f>
        <v>4.436531437693975E-4</v>
      </c>
      <c r="BY106" s="1">
        <f>IFERROR($H106/1000*AI106,0)</f>
        <v>0.31302945030765755</v>
      </c>
      <c r="BZ106" s="1">
        <f>IFERROR($H106/1000*AJ106,0)</f>
        <v>2.9565101047346869E-3</v>
      </c>
      <c r="CA106" s="1"/>
      <c r="CB106" s="1">
        <f>IFERROR($I106/1000*Q106,0)</f>
        <v>0.10562888775848106</v>
      </c>
      <c r="CC106" s="1">
        <f>IFERROR($I106/1000*R106,0)</f>
        <v>2.1282322079177227</v>
      </c>
      <c r="CD106" s="1">
        <f>IFERROR($I106/1000*S106,0)</f>
        <v>3.6268848606466883E-4</v>
      </c>
      <c r="CE106" s="1">
        <f>IFERROR($I106/1000*T106,0)</f>
        <v>3.5977588851815304E-2</v>
      </c>
      <c r="CF106" s="1">
        <f>IFERROR($I106/1000*U106,0)</f>
        <v>6.1367798048508988E-3</v>
      </c>
      <c r="CG106" s="1">
        <f>IFERROR($I106/1000*V106,0)</f>
        <v>3.2838068912413895E-5</v>
      </c>
      <c r="CH106" s="1">
        <f>IFERROR($I106/1000*W106,0)</f>
        <v>0.10705908197779686</v>
      </c>
      <c r="CI106" s="1">
        <f>IFERROR($I106/1000*X106,0)</f>
        <v>7.8188998415023043E-3</v>
      </c>
      <c r="CJ106" s="1">
        <f>IFERROR($I106/1000*Y106,0)</f>
        <v>0.16353610410246161</v>
      </c>
      <c r="CK106" s="1">
        <f>IFERROR($I106/1000*Z106,0)</f>
        <v>1.0100741929611348E-2</v>
      </c>
      <c r="CL106" s="1">
        <f>IFERROR($I106/1000*AA106,0)</f>
        <v>1.2052166723664278E-3</v>
      </c>
      <c r="CM106" s="1">
        <f>IFERROR($I106/1000*AB106,0)</f>
        <v>8.2847968521122372E-3</v>
      </c>
      <c r="CN106" s="1">
        <f>IFERROR($I106/1000*AC106,0)</f>
        <v>5.074795897097324E-6</v>
      </c>
      <c r="CO106" s="1">
        <f>IFERROR($I106/1000*AD106,0)</f>
        <v>6.7601595167494283E-2</v>
      </c>
      <c r="CP106" s="1">
        <f>IFERROR($I106/1000*AE106,0)</f>
        <v>4.1918545314528701E-4</v>
      </c>
      <c r="CQ106" s="1">
        <f>IFERROR($I106/1000*AF106,0)</f>
        <v>4.2643310503299986E-4</v>
      </c>
      <c r="CR106" s="1">
        <f>IFERROR($I106/1000*AG106,0)</f>
        <v>8.3695313695736683E-8</v>
      </c>
      <c r="CS106" s="1">
        <f>IFERROR($I106/1000*AH106,0)</f>
        <v>7.5092968641365791E-4</v>
      </c>
      <c r="CT106" s="1">
        <f>IFERROR($I106/1000*AI106,0)</f>
        <v>0.52983532351559381</v>
      </c>
      <c r="CU106" s="1">
        <f>IFERROR($I106/1000*AJ106,0)</f>
        <v>5.0042048321001223E-3</v>
      </c>
      <c r="CW106" s="12">
        <f>IFERROR($J106/1000*Q106,0)</f>
        <v>0.12108466981434649</v>
      </c>
      <c r="CX106" s="12">
        <f>IFERROR($J106/1000*R106,0)</f>
        <v>2.4396384327476208</v>
      </c>
      <c r="CY106" s="12">
        <f>IFERROR($J106/1000*S106,0)</f>
        <v>4.157576257076471E-4</v>
      </c>
      <c r="CZ106" s="12">
        <f>IFERROR($J106/1000*T106,0)</f>
        <v>4.1241885238809534E-2</v>
      </c>
      <c r="DA106" s="12">
        <f>IFERROR($J106/1000*U106,0)</f>
        <v>7.0347229073616643E-3</v>
      </c>
      <c r="DB106" s="12">
        <f>IFERROR($J106/1000*V106,0)</f>
        <v>3.7642985891244893E-5</v>
      </c>
      <c r="DC106" s="12">
        <f>IFERROR($J106/1000*W106,0)</f>
        <v>0.12272413226151531</v>
      </c>
      <c r="DD106" s="12">
        <f>IFERROR($J106/1000*X106,0)</f>
        <v>8.9629733466897836E-3</v>
      </c>
      <c r="DE106" s="12">
        <f>IFERROR($J106/1000*Y106,0)</f>
        <v>0.18746495952175032</v>
      </c>
      <c r="DF106" s="12">
        <f>IFERROR($J106/1000*Z106,0)</f>
        <v>1.1578698094629093E-2</v>
      </c>
      <c r="DG106" s="12">
        <f>IFERROR($J106/1000*AA106,0)</f>
        <v>1.3815658379543734E-3</v>
      </c>
      <c r="DH106" s="12">
        <f>IFERROR($J106/1000*AB106,0)</f>
        <v>9.4970411277136881E-3</v>
      </c>
      <c r="DI106" s="12">
        <f>IFERROR($J106/1000*AC106,0)</f>
        <v>5.8173478734361895E-6</v>
      </c>
      <c r="DJ106" s="12">
        <f>IFERROR($J106/1000*AD106,0)</f>
        <v>7.7493165018410817E-2</v>
      </c>
      <c r="DK106" s="12">
        <f>IFERROR($J106/1000*AE106,0)</f>
        <v>4.8052131630060607E-4</v>
      </c>
      <c r="DL106" s="12">
        <f>IFERROR($J106/1000*AF106,0)</f>
        <v>4.8882945581031677E-4</v>
      </c>
      <c r="DM106" s="12">
        <f>IFERROR($J106/1000*AG106,0)</f>
        <v>9.5941741306868403E-8</v>
      </c>
      <c r="DN106" s="12">
        <f>IFERROR($J106/1000*AH106,0)</f>
        <v>8.6080687833322352E-4</v>
      </c>
      <c r="DO106" s="12">
        <f>IFERROR($J106/1000*AI106,0)</f>
        <v>0.60736164666007353</v>
      </c>
      <c r="DP106" s="12">
        <f>IFERROR($J106/1000*AJ106,0)</f>
        <v>5.7364278147437895E-3</v>
      </c>
      <c r="DR106" s="12">
        <f>IFERROR($K106/1000*Q106,0)</f>
        <v>9.1985445876594574E-2</v>
      </c>
      <c r="DS106" s="12">
        <f>IFERROR($K106/1000*R106,0)</f>
        <v>1.8533413796977403</v>
      </c>
      <c r="DT106" s="12">
        <f>IFERROR($K106/1000*S106,0)</f>
        <v>3.1584221715225759E-4</v>
      </c>
      <c r="DU106" s="12">
        <f>IFERROR($K106/1000*T106,0)</f>
        <v>3.1330582214081033E-2</v>
      </c>
      <c r="DV106" s="12">
        <f>IFERROR($K106/1000*U106,0)</f>
        <v>5.3441292299356534E-3</v>
      </c>
      <c r="DW106" s="12">
        <f>IFERROR($K106/1000*V106,0)</f>
        <v>2.8596574996996521E-5</v>
      </c>
      <c r="DX106" s="12">
        <f>IFERROR($K106/1000*W106,0)</f>
        <v>9.3230910595059613E-2</v>
      </c>
      <c r="DY106" s="12">
        <f>IFERROR($K106/1000*X106,0)</f>
        <v>6.8089800380131014E-3</v>
      </c>
      <c r="DZ106" s="12">
        <f>IFERROR($K106/1000*Y106,0)</f>
        <v>0.1424131387919334</v>
      </c>
      <c r="EA106" s="12">
        <f>IFERROR($K106/1000*Z106,0)</f>
        <v>8.7960904426461102E-3</v>
      </c>
      <c r="EB106" s="12">
        <f>IFERROR($K106/1000*AA106,0)</f>
        <v>1.0495461548266677E-3</v>
      </c>
      <c r="EC106" s="12">
        <f>IFERROR($K106/1000*AB106,0)</f>
        <v>7.2146999614446199E-3</v>
      </c>
      <c r="ED106" s="12">
        <f>IFERROR($K106/1000*AC106,0)</f>
        <v>4.4193153334583852E-6</v>
      </c>
      <c r="EE106" s="12">
        <f>IFERROR($K106/1000*AD106,0)</f>
        <v>5.886990770620628E-2</v>
      </c>
      <c r="EF106" s="12">
        <f>IFERROR($K106/1000*AE106,0)</f>
        <v>3.6504181413626245E-4</v>
      </c>
      <c r="EG106" s="12">
        <f>IFERROR($K106/1000*AF106,0)</f>
        <v>3.7135333084913324E-4</v>
      </c>
      <c r="EH106" s="12">
        <f>IFERROR($K106/1000*AG106,0)</f>
        <v>7.2884898359309385E-8</v>
      </c>
      <c r="EI106" s="12">
        <f>IFERROR($K106/1000*AH106,0)</f>
        <v>6.5393665968224289E-4</v>
      </c>
      <c r="EJ106" s="12">
        <f>IFERROR($K106/1000*AI106,0)</f>
        <v>0.46139971279626085</v>
      </c>
      <c r="EK106" s="12">
        <f>IFERROR($K106/1000*AJ106,0)</f>
        <v>4.3578420875834672E-3</v>
      </c>
      <c r="EM106" s="12">
        <f>IFERROR($L106/1000*Q106,0)</f>
        <v>6.1809175198455288E-2</v>
      </c>
      <c r="EN106" s="12">
        <f>IFERROR($L106/1000*R106,0)</f>
        <v>1.2453437709479243</v>
      </c>
      <c r="EO106" s="12">
        <f>IFERROR($L106/1000*S106,0)</f>
        <v>2.1222864931505161E-4</v>
      </c>
      <c r="EP106" s="12">
        <f>IFERROR($L106/1000*T106,0)</f>
        <v>2.1052433096184871E-2</v>
      </c>
      <c r="EQ106" s="12">
        <f>IFERROR($L106/1000*U106,0)</f>
        <v>3.5909617734464529E-3</v>
      </c>
      <c r="ER106" s="12">
        <f>IFERROR($L106/1000*V106,0)</f>
        <v>1.9215330177737031E-5</v>
      </c>
      <c r="ES106" s="12">
        <f>IFERROR($L106/1000*W106,0)</f>
        <v>6.2646059188672346E-2</v>
      </c>
      <c r="ET106" s="12">
        <f>IFERROR($L106/1000*X106,0)</f>
        <v>4.5752611848721009E-3</v>
      </c>
      <c r="EU106" s="12">
        <f>IFERROR($L106/1000*Y106,0)</f>
        <v>9.5693819410971576E-2</v>
      </c>
      <c r="EV106" s="12">
        <f>IFERROR($L106/1000*Z106,0)</f>
        <v>5.9104904047577065E-3</v>
      </c>
      <c r="EW106" s="12">
        <f>IFERROR($L106/1000*AA106,0)</f>
        <v>7.0523745951698398E-4</v>
      </c>
      <c r="EX106" s="12">
        <f>IFERROR($L106/1000*AB106,0)</f>
        <v>4.8478827239634642E-3</v>
      </c>
      <c r="EY106" s="12">
        <f>IFERROR($L106/1000*AC106,0)</f>
        <v>2.9695375512926931E-6</v>
      </c>
      <c r="EZ106" s="12">
        <f>IFERROR($L106/1000*AD106,0)</f>
        <v>3.9557349585622369E-2</v>
      </c>
      <c r="FA106" s="12">
        <f>IFERROR($L106/1000*AE106,0)</f>
        <v>2.4528808040980829E-4</v>
      </c>
      <c r="FB106" s="12">
        <f>IFERROR($L106/1000*AF106,0)</f>
        <v>2.4952907352079645E-4</v>
      </c>
      <c r="FC106" s="12">
        <f>IFERROR($L106/1000*AG106,0)</f>
        <v>4.8974654730226544E-8</v>
      </c>
      <c r="FD106" s="12">
        <f>IFERROR($L106/1000*AH106,0)</f>
        <v>4.39409573784291E-4</v>
      </c>
      <c r="FE106" s="12">
        <f>IFERROR($L106/1000*AI106,0)</f>
        <v>0.31003530409583574</v>
      </c>
      <c r="FF106" s="12">
        <f>IFERROR($L106/1000*AJ106,0)</f>
        <v>2.9282309012233112E-3</v>
      </c>
      <c r="FH106" s="12">
        <f>IFERROR(AL106*[1]Figure!$C$8+BG106*[1]Figure!$D$8+CB106*[1]Figure!$E$8,0)</f>
        <v>6.8473503285013324E-2</v>
      </c>
      <c r="FI106" s="12">
        <f>IFERROR(AM106*[1]Figure!$C$8+BH106*[1]Figure!$D$8+CC106*[1]Figure!$E$8,0)</f>
        <v>1.3796180019743201</v>
      </c>
      <c r="FJ106" s="12">
        <f>IFERROR(AN106*[1]Figure!$C$8+BI106*[1]Figure!$D$8+CD106*[1]Figure!$E$8,0)</f>
        <v>2.351113579721625E-4</v>
      </c>
      <c r="FK106" s="12">
        <f>IFERROR(AO106*[1]Figure!$C$8+BJ106*[1]Figure!$D$8+CE106*[1]Figure!$E$8,0)</f>
        <v>2.3322327828201862E-2</v>
      </c>
      <c r="FL106" s="12">
        <f>IFERROR(AP106*[1]Figure!$C$8+BK106*[1]Figure!$D$8+CF106*[1]Figure!$E$8,0)</f>
        <v>3.9781429213536579E-3</v>
      </c>
      <c r="FM106" s="12">
        <f>IFERROR(AQ106*[1]Figure!$C$8+BL106*[1]Figure!$D$8+CG106*[1]Figure!$E$8,0)</f>
        <v>2.1287146606039403E-5</v>
      </c>
      <c r="FN106" s="12">
        <f>IFERROR(AR106*[1]Figure!$C$8+BM106*[1]Figure!$D$8+CH106*[1]Figure!$E$8,0)</f>
        <v>6.9400620957580733E-2</v>
      </c>
      <c r="FO106" s="12">
        <f>IFERROR(AS106*[1]Figure!$C$8+BN106*[1]Figure!$D$8+CI106*[1]Figure!$E$8,0)</f>
        <v>5.0685704956626443E-3</v>
      </c>
      <c r="FP106" s="12">
        <f>IFERROR(AT106*[1]Figure!$C$8+BO106*[1]Figure!$D$8+CJ106*[1]Figure!$E$8,0)</f>
        <v>0.10601162427348475</v>
      </c>
      <c r="FQ106" s="12">
        <f>IFERROR(AU106*[1]Figure!$C$8+BP106*[1]Figure!$D$8+CK106*[1]Figure!$E$8,0)</f>
        <v>6.5477654870296827E-3</v>
      </c>
      <c r="FR106" s="12">
        <f>IFERROR(AV106*[1]Figure!$C$8+BQ106*[1]Figure!$D$8+CL106*[1]Figure!$E$8,0)</f>
        <v>7.8127687913488774E-4</v>
      </c>
      <c r="FS106" s="12">
        <f>IFERROR(AW106*[1]Figure!$C$8+BR106*[1]Figure!$D$8+CM106*[1]Figure!$E$8,0)</f>
        <v>5.3705863661640905E-3</v>
      </c>
      <c r="FT106" s="12">
        <f>IFERROR(AX106*[1]Figure!$C$8+BS106*[1]Figure!$D$8+CN106*[1]Figure!$E$8,0)</f>
        <v>3.2897161080138842E-6</v>
      </c>
      <c r="FU106" s="12">
        <f>IFERROR(AY106*[1]Figure!$C$8+BT106*[1]Figure!$D$8+CO106*[1]Figure!$E$8,0)</f>
        <v>4.3822463220075894E-2</v>
      </c>
      <c r="FV106" s="12">
        <f>IFERROR(AZ106*[1]Figure!$C$8+BU106*[1]Figure!$D$8+CP106*[1]Figure!$E$8,0)</f>
        <v>2.7173529052585343E-4</v>
      </c>
      <c r="FW106" s="12">
        <f>IFERROR(BA106*[1]Figure!$C$8+BV106*[1]Figure!$D$8+CQ106*[1]Figure!$E$8,0)</f>
        <v>2.7643355182418934E-4</v>
      </c>
      <c r="FX106" s="12">
        <f>IFERROR(BB106*[1]Figure!$C$8+BW106*[1]Figure!$D$8+CR106*[1]Figure!$E$8,0)</f>
        <v>5.4255151776177871E-8</v>
      </c>
      <c r="FY106" s="12">
        <f>IFERROR(BC106*[1]Figure!$C$8+BX106*[1]Figure!$D$8+CS106*[1]Figure!$E$8,0)</f>
        <v>4.8678716060163347E-4</v>
      </c>
      <c r="FZ106" s="12">
        <f>IFERROR(BD106*[1]Figure!$C$8+BY106*[1]Figure!$D$8+CT106*[1]Figure!$E$8,0)</f>
        <v>0.34346362567230737</v>
      </c>
      <c r="GA106" s="12">
        <f>IFERROR(BE106*[1]Figure!$C$8+BZ106*[1]Figure!$D$8+CU106*[1]Figure!$E$8,0)</f>
        <v>3.2439557329540765E-3</v>
      </c>
      <c r="GC106" s="12">
        <f>IFERROR(CW106*[1]Figure!$F$8+DR106*[1]Figure!$G$8+EM106*[1]Figure!$H$8,0)</f>
        <v>9.7996253217254858E-2</v>
      </c>
      <c r="GD106" s="12">
        <f>IFERROR(CX106*[1]Figure!$F$8+DS106*[1]Figure!$G$8+EN106*[1]Figure!$H$8,0)</f>
        <v>1.9744483424751118</v>
      </c>
      <c r="GE106" s="12">
        <f>IFERROR(CY106*[1]Figure!$F$8+DT106*[1]Figure!$G$8+EO106*[1]Figure!$H$8,0)</f>
        <v>3.3648098994133713E-4</v>
      </c>
      <c r="GF106" s="12">
        <f>IFERROR(CZ106*[1]Figure!$F$8+DU106*[1]Figure!$G$8+EP106*[1]Figure!$H$8,0)</f>
        <v>3.3377885369106311E-2</v>
      </c>
      <c r="GG106" s="12">
        <f>IFERROR(DA106*[1]Figure!$F$8+DV106*[1]Figure!$G$8+EQ106*[1]Figure!$H$8,0)</f>
        <v>5.6933424222903361E-3</v>
      </c>
      <c r="GH106" s="12">
        <f>IFERROR(DB106*[1]Figure!$F$8+DW106*[1]Figure!$G$8+ER106*[1]Figure!$H$8,0)</f>
        <v>3.0465223904132232E-5</v>
      </c>
      <c r="GI106" s="12">
        <f>IFERROR(DC106*[1]Figure!$F$8+DX106*[1]Figure!$G$8+ES106*[1]Figure!$H$8,0)</f>
        <v>9.9323103076607605E-2</v>
      </c>
      <c r="GJ106" s="12">
        <f>IFERROR(DD106*[1]Figure!$F$8+DY106*[1]Figure!$G$8+ET106*[1]Figure!$H$8,0)</f>
        <v>7.2539141991173036E-3</v>
      </c>
      <c r="GK106" s="12">
        <f>IFERROR(DE106*[1]Figure!$F$8+DZ106*[1]Figure!$G$8+EU106*[1]Figure!$H$8,0)</f>
        <v>0.15171915380223666</v>
      </c>
      <c r="GL106" s="12">
        <f>IFERROR(DF106*[1]Figure!$F$8+EA106*[1]Figure!$G$8+EV106*[1]Figure!$H$8,0)</f>
        <v>9.3708727301908198E-3</v>
      </c>
      <c r="GM106" s="12">
        <f>IFERROR(DG106*[1]Figure!$F$8+EB106*[1]Figure!$G$8+EW106*[1]Figure!$H$8,0)</f>
        <v>1.1181289580263979E-3</v>
      </c>
      <c r="GN106" s="12">
        <f>IFERROR(DH106*[1]Figure!$F$8+EC106*[1]Figure!$G$8+EX106*[1]Figure!$H$8,0)</f>
        <v>7.6861459720134213E-3</v>
      </c>
      <c r="GO106" s="12">
        <f>IFERROR(DI106*[1]Figure!$F$8+ED106*[1]Figure!$G$8+EY106*[1]Figure!$H$8,0)</f>
        <v>4.7080963769582605E-6</v>
      </c>
      <c r="GP106" s="12">
        <f>IFERROR(DJ106*[1]Figure!$F$8+EE106*[1]Figure!$G$8+EZ106*[1]Figure!$H$8,0)</f>
        <v>6.2716773588219657E-2</v>
      </c>
      <c r="GQ106" s="12">
        <f>IFERROR(DK106*[1]Figure!$F$8+EF106*[1]Figure!$G$8+FA106*[1]Figure!$H$8,0)</f>
        <v>3.888955444209629E-4</v>
      </c>
      <c r="GR106" s="12">
        <f>IFERROR(DL106*[1]Figure!$F$8+EG106*[1]Figure!$G$8+FB106*[1]Figure!$H$8,0)</f>
        <v>3.9561948845455702E-4</v>
      </c>
      <c r="GS106" s="12">
        <f>IFERROR(DM106*[1]Figure!$F$8+EH106*[1]Figure!$G$8+FC106*[1]Figure!$H$8,0)</f>
        <v>7.7647576605921967E-8</v>
      </c>
      <c r="GT106" s="12">
        <f>IFERROR(DN106*[1]Figure!$F$8+EI106*[1]Figure!$G$8+FD106*[1]Figure!$H$8,0)</f>
        <v>6.9666828137398542E-4</v>
      </c>
      <c r="GU106" s="12">
        <f>IFERROR(DO106*[1]Figure!$F$8+EJ106*[1]Figure!$G$8+FE106*[1]Figure!$H$8,0)</f>
        <v>0.49154996922242439</v>
      </c>
      <c r="GV106" s="12">
        <f>IFERROR(DP106*[1]Figure!$F$8+EK106*[1]Figure!$G$8+FF106*[1]Figure!$H$8,0)</f>
        <v>4.6426061495485138E-3</v>
      </c>
      <c r="GX106" s="12">
        <f>IFERROR(FH106*[1]Figure!$F$10+GC106*[1]Figure!$F$11,0)</f>
        <v>7.020564159363428E-2</v>
      </c>
      <c r="GY106" s="12">
        <f>IFERROR(FI106*[1]Figure!$F$10+GD106*[1]Figure!$F$11,0)</f>
        <v>1.4145174751696088</v>
      </c>
      <c r="GZ106" s="12">
        <f>IFERROR(FJ106*[1]Figure!$F$10+GE106*[1]Figure!$F$11,0)</f>
        <v>2.41058846714492E-4</v>
      </c>
      <c r="HA106" s="12">
        <f>IFERROR(FK106*[1]Figure!$F$10+GF106*[1]Figure!$F$11,0)</f>
        <v>2.3912300526243834E-2</v>
      </c>
      <c r="HB106" s="12">
        <f>IFERROR(FL106*[1]Figure!$F$10+GG106*[1]Figure!$F$11,0)</f>
        <v>4.078775916901793E-3</v>
      </c>
      <c r="HC106" s="12">
        <f>IFERROR(FM106*[1]Figure!$F$10+GH106*[1]Figure!$F$11,0)</f>
        <v>2.1825636391848593E-5</v>
      </c>
      <c r="HD106" s="12">
        <f>IFERROR(FN106*[1]Figure!$F$10+GI106*[1]Figure!$F$11,0)</f>
        <v>7.1156212075831865E-2</v>
      </c>
      <c r="HE106" s="12">
        <f>IFERROR(FO106*[1]Figure!$F$10+GJ106*[1]Figure!$F$11,0)</f>
        <v>5.1967874657939906E-3</v>
      </c>
      <c r="HF106" s="12">
        <f>IFERROR(FP106*[1]Figure!$F$10+GK106*[1]Figure!$F$11,0)</f>
        <v>0.10869334474569294</v>
      </c>
      <c r="HG106" s="12">
        <f>IFERROR(FQ106*[1]Figure!$F$10+GL106*[1]Figure!$F$11,0)</f>
        <v>6.7134008772439385E-3</v>
      </c>
      <c r="HH106" s="12">
        <f>IFERROR(FR106*[1]Figure!$F$10+GM106*[1]Figure!$F$11,0)</f>
        <v>8.0104043068498869E-4</v>
      </c>
      <c r="HI106" s="12">
        <f>IFERROR(FS106*[1]Figure!$F$10+GN106*[1]Figure!$F$11,0)</f>
        <v>5.5064432734099377E-3</v>
      </c>
      <c r="HJ106" s="12">
        <f>IFERROR(FT106*[1]Figure!$F$10+GO106*[1]Figure!$F$11,0)</f>
        <v>3.3729343314405432E-6</v>
      </c>
      <c r="HK106" s="12">
        <f>IFERROR(FU106*[1]Figure!$F$10+GP106*[1]Figure!$F$11,0)</f>
        <v>4.493101709391048E-2</v>
      </c>
      <c r="HL106" s="12">
        <f>IFERROR(FV106*[1]Figure!$F$10+GQ106*[1]Figure!$F$11,0)</f>
        <v>2.7860923568628887E-4</v>
      </c>
      <c r="HM106" s="12">
        <f>IFERROR(FW106*[1]Figure!$F$10+GR106*[1]Figure!$F$11,0)</f>
        <v>2.8342634643716241E-4</v>
      </c>
      <c r="HN106" s="12">
        <f>IFERROR(FX106*[1]Figure!$F$10+GS106*[1]Figure!$F$11,0)</f>
        <v>5.5627615902051377E-8</v>
      </c>
      <c r="HO106" s="12">
        <f>IFERROR(FY106*[1]Figure!$F$10+GT106*[1]Figure!$F$11,0)</f>
        <v>4.9910116015724636E-4</v>
      </c>
      <c r="HP106" s="12">
        <f>IFERROR(FZ106*[1]Figure!$F$10+GU106*[1]Figure!$F$11,0)</f>
        <v>0.35215204491629637</v>
      </c>
      <c r="HQ106" s="12">
        <f>IFERROR(GA106*[1]Figure!$F$10+GV106*[1]Figure!$F$11,0)</f>
        <v>3.3260163801672325E-3</v>
      </c>
    </row>
    <row r="107" spans="1:225" s="16" customFormat="1" x14ac:dyDescent="0.2">
      <c r="A107" s="1"/>
      <c r="B107" s="4"/>
      <c r="C107" s="1" t="s">
        <v>140</v>
      </c>
      <c r="D107" s="1" t="s">
        <v>64</v>
      </c>
      <c r="E107" s="2">
        <v>0</v>
      </c>
      <c r="F107" s="7"/>
      <c r="G107" s="1">
        <f>'[1]LIB Maf LCI'!AQ$45*'[1]LIB Maf LCIA'!E$99*LCIA_TAU!$E107</f>
        <v>0</v>
      </c>
      <c r="H107" s="1">
        <f>'[1]LIB Maf LCI'!AR$45*'[1]LIB Maf LCIA'!F$99*LCIA_TAU!$E107</f>
        <v>0</v>
      </c>
      <c r="I107" s="1">
        <f>'[1]LIB Maf LCI'!AS$45*'[1]LIB Maf LCIA'!D$99*LCIA_TAU!$E107</f>
        <v>0</v>
      </c>
      <c r="J107" s="1">
        <f>'[1]LIB Maf LCI'!AT$45*'[1]LIB Maf LCIA'!D$99*LCIA_TAU!$E107</f>
        <v>0</v>
      </c>
      <c r="K107" s="1">
        <f>'[1]LIB Maf LCI'!AU$45*'[1]LIB Maf LCIA'!E$99*LCIA_TAU!$E107</f>
        <v>0</v>
      </c>
      <c r="L107" s="1">
        <f>'[1]LIB Maf LCI'!AV$45*'[1]LIB Maf LCIA'!F$99*LCIA_TAU!$E107</f>
        <v>0</v>
      </c>
      <c r="M107" s="1" t="s">
        <v>55</v>
      </c>
      <c r="N107" s="1" t="s">
        <v>147</v>
      </c>
      <c r="O107" s="1">
        <v>1</v>
      </c>
      <c r="P107" s="1" t="s">
        <v>56</v>
      </c>
      <c r="Q107" s="5">
        <f>[1]Use!Z216</f>
        <v>4.6150219045543865</v>
      </c>
      <c r="R107" s="5">
        <f>[1]Use!AA216</f>
        <v>80.054929981772787</v>
      </c>
      <c r="S107" s="5">
        <f>[1]Use!AB216</f>
        <v>1.38632804520954E-2</v>
      </c>
      <c r="T107" s="5">
        <f>[1]Use!AC216</f>
        <v>1.4252947716557791</v>
      </c>
      <c r="U107" s="5">
        <f>[1]Use!AD216</f>
        <v>0.46511201618776399</v>
      </c>
      <c r="V107" s="5">
        <f>[1]Use!AE216</f>
        <v>1.857113252592063E-3</v>
      </c>
      <c r="W107" s="5">
        <f>[1]Use!AF216</f>
        <v>4.6795544573559322</v>
      </c>
      <c r="X107" s="5">
        <f>[1]Use!AG216</f>
        <v>0.33356794329058381</v>
      </c>
      <c r="Y107" s="5">
        <f>[1]Use!AH216</f>
        <v>10.69830699253999</v>
      </c>
      <c r="Z107" s="5">
        <f>[1]Use!AI216</f>
        <v>0.47694200440257001</v>
      </c>
      <c r="AA107" s="5">
        <f>[1]Use!AJ216</f>
        <v>3.8329382927885007E-2</v>
      </c>
      <c r="AB107" s="5">
        <f>[1]Use!AK216</f>
        <v>0.61316720087409504</v>
      </c>
      <c r="AC107" s="5">
        <f>[1]Use!AL216</f>
        <v>2.1323875655223498E-4</v>
      </c>
      <c r="AD107" s="5">
        <f>[1]Use!AM216</f>
        <v>2.2773475610675176</v>
      </c>
      <c r="AE107" s="5">
        <f>[1]Use!AN216</f>
        <v>1.7625751832279195E-2</v>
      </c>
      <c r="AF107" s="5">
        <f>[1]Use!AO216</f>
        <v>1.7928214765026679E-2</v>
      </c>
      <c r="AG107" s="5">
        <f>[1]Use!AP216</f>
        <v>3.0687490104247168E-6</v>
      </c>
      <c r="AH107" s="5">
        <f>[1]Use!AQ216</f>
        <v>2.747879397136337E-2</v>
      </c>
      <c r="AI107" s="5">
        <f>[1]Use!AR216</f>
        <v>43.099348330726045</v>
      </c>
      <c r="AJ107" s="5">
        <f>[1]Use!AS216</f>
        <v>0.13592916814053807</v>
      </c>
      <c r="AK107" s="1"/>
      <c r="AL107" s="1">
        <f>IFERROR($G107/1000*Q107,0)</f>
        <v>0</v>
      </c>
      <c r="AM107" s="1">
        <f>IFERROR($G107/1000*R107,0)</f>
        <v>0</v>
      </c>
      <c r="AN107" s="1">
        <f>IFERROR($G107/1000*S107,0)</f>
        <v>0</v>
      </c>
      <c r="AO107" s="1">
        <f>IFERROR($G107/1000*T107,0)</f>
        <v>0</v>
      </c>
      <c r="AP107" s="1">
        <f>IFERROR($G107/1000*U107,0)</f>
        <v>0</v>
      </c>
      <c r="AQ107" s="1">
        <f>IFERROR($G107/1000*V107,0)</f>
        <v>0</v>
      </c>
      <c r="AR107" s="1">
        <f>IFERROR($G107/1000*W107,0)</f>
        <v>0</v>
      </c>
      <c r="AS107" s="1">
        <f>IFERROR($G107/1000*X107,0)</f>
        <v>0</v>
      </c>
      <c r="AT107" s="1">
        <f>IFERROR($G107/1000*Y107,0)</f>
        <v>0</v>
      </c>
      <c r="AU107" s="1">
        <f>IFERROR($G107/1000*Z107,0)</f>
        <v>0</v>
      </c>
      <c r="AV107" s="1">
        <f>IFERROR($G107/1000*AA107,0)</f>
        <v>0</v>
      </c>
      <c r="AW107" s="1">
        <f>IFERROR($G107/1000*AB107,0)</f>
        <v>0</v>
      </c>
      <c r="AX107" s="1">
        <f>IFERROR($G107/1000*AC107,0)</f>
        <v>0</v>
      </c>
      <c r="AY107" s="1">
        <f>IFERROR($G107/1000*AD107,0)</f>
        <v>0</v>
      </c>
      <c r="AZ107" s="1">
        <f>IFERROR($G107/1000*AE107,0)</f>
        <v>0</v>
      </c>
      <c r="BA107" s="1">
        <f>IFERROR($G107/1000*AF107,0)</f>
        <v>0</v>
      </c>
      <c r="BB107" s="1">
        <f>IFERROR($G107/1000*AG107,0)</f>
        <v>0</v>
      </c>
      <c r="BC107" s="1">
        <f>IFERROR($G107/1000*AH107,0)</f>
        <v>0</v>
      </c>
      <c r="BD107" s="1">
        <f>IFERROR($G107/1000*AI107,0)</f>
        <v>0</v>
      </c>
      <c r="BE107" s="1">
        <f>IFERROR($G107/1000*AJ107,0)</f>
        <v>0</v>
      </c>
      <c r="BF107" s="1"/>
      <c r="BG107" s="1">
        <f>IFERROR($H107/1000*Q107,0)</f>
        <v>0</v>
      </c>
      <c r="BH107" s="1">
        <f>IFERROR($H107/1000*R107,0)</f>
        <v>0</v>
      </c>
      <c r="BI107" s="1">
        <f>IFERROR($H107/1000*S107,0)</f>
        <v>0</v>
      </c>
      <c r="BJ107" s="1">
        <f>IFERROR($H107/1000*T107,0)</f>
        <v>0</v>
      </c>
      <c r="BK107" s="1">
        <f>IFERROR($H107/1000*U107,0)</f>
        <v>0</v>
      </c>
      <c r="BL107" s="1">
        <f>IFERROR($H107/1000*V107,0)</f>
        <v>0</v>
      </c>
      <c r="BM107" s="1">
        <f>IFERROR($H107/1000*W107,0)</f>
        <v>0</v>
      </c>
      <c r="BN107" s="1">
        <f>IFERROR($H107/1000*X107,0)</f>
        <v>0</v>
      </c>
      <c r="BO107" s="1">
        <f>IFERROR($H107/1000*Y107,0)</f>
        <v>0</v>
      </c>
      <c r="BP107" s="1">
        <f>IFERROR($H107/1000*Z107,0)</f>
        <v>0</v>
      </c>
      <c r="BQ107" s="1">
        <f>IFERROR($H107/1000*AA107,0)</f>
        <v>0</v>
      </c>
      <c r="BR107" s="1">
        <f>IFERROR($H107/1000*AB107,0)</f>
        <v>0</v>
      </c>
      <c r="BS107" s="1">
        <f>IFERROR($H107/1000*AC107,0)</f>
        <v>0</v>
      </c>
      <c r="BT107" s="1">
        <f>IFERROR($H107/1000*AD107,0)</f>
        <v>0</v>
      </c>
      <c r="BU107" s="1">
        <f>IFERROR($H107/1000*AE107,0)</f>
        <v>0</v>
      </c>
      <c r="BV107" s="1">
        <f>IFERROR($H107/1000*AF107,0)</f>
        <v>0</v>
      </c>
      <c r="BW107" s="1">
        <f>IFERROR($H107/1000*AG107,0)</f>
        <v>0</v>
      </c>
      <c r="BX107" s="1">
        <f>IFERROR($H107/1000*AH107,0)</f>
        <v>0</v>
      </c>
      <c r="BY107" s="1">
        <f>IFERROR($H107/1000*AI107,0)</f>
        <v>0</v>
      </c>
      <c r="BZ107" s="1">
        <f>IFERROR($H107/1000*AJ107,0)</f>
        <v>0</v>
      </c>
      <c r="CA107" s="1"/>
      <c r="CB107" s="1">
        <f>IFERROR($I107/1000*Q107,0)</f>
        <v>0</v>
      </c>
      <c r="CC107" s="1">
        <f>IFERROR($I107/1000*R107,0)</f>
        <v>0</v>
      </c>
      <c r="CD107" s="1">
        <f>IFERROR($I107/1000*S107,0)</f>
        <v>0</v>
      </c>
      <c r="CE107" s="1">
        <f>IFERROR($I107/1000*T107,0)</f>
        <v>0</v>
      </c>
      <c r="CF107" s="1">
        <f>IFERROR($I107/1000*U107,0)</f>
        <v>0</v>
      </c>
      <c r="CG107" s="1">
        <f>IFERROR($I107/1000*V107,0)</f>
        <v>0</v>
      </c>
      <c r="CH107" s="1">
        <f>IFERROR($I107/1000*W107,0)</f>
        <v>0</v>
      </c>
      <c r="CI107" s="1">
        <f>IFERROR($I107/1000*X107,0)</f>
        <v>0</v>
      </c>
      <c r="CJ107" s="1">
        <f>IFERROR($I107/1000*Y107,0)</f>
        <v>0</v>
      </c>
      <c r="CK107" s="1">
        <f>IFERROR($I107/1000*Z107,0)</f>
        <v>0</v>
      </c>
      <c r="CL107" s="1">
        <f>IFERROR($I107/1000*AA107,0)</f>
        <v>0</v>
      </c>
      <c r="CM107" s="1">
        <f>IFERROR($I107/1000*AB107,0)</f>
        <v>0</v>
      </c>
      <c r="CN107" s="1">
        <f>IFERROR($I107/1000*AC107,0)</f>
        <v>0</v>
      </c>
      <c r="CO107" s="1">
        <f>IFERROR($I107/1000*AD107,0)</f>
        <v>0</v>
      </c>
      <c r="CP107" s="1">
        <f>IFERROR($I107/1000*AE107,0)</f>
        <v>0</v>
      </c>
      <c r="CQ107" s="1">
        <f>IFERROR($I107/1000*AF107,0)</f>
        <v>0</v>
      </c>
      <c r="CR107" s="1">
        <f>IFERROR($I107/1000*AG107,0)</f>
        <v>0</v>
      </c>
      <c r="CS107" s="1">
        <f>IFERROR($I107/1000*AH107,0)</f>
        <v>0</v>
      </c>
      <c r="CT107" s="1">
        <f>IFERROR($I107/1000*AI107,0)</f>
        <v>0</v>
      </c>
      <c r="CU107" s="1">
        <f>IFERROR($I107/1000*AJ107,0)</f>
        <v>0</v>
      </c>
      <c r="CW107" s="12">
        <f>IFERROR($J107/1000*Q107,0)</f>
        <v>0</v>
      </c>
      <c r="CX107" s="12">
        <f>IFERROR($J107/1000*R107,0)</f>
        <v>0</v>
      </c>
      <c r="CY107" s="12">
        <f>IFERROR($J107/1000*S107,0)</f>
        <v>0</v>
      </c>
      <c r="CZ107" s="12">
        <f>IFERROR($J107/1000*T107,0)</f>
        <v>0</v>
      </c>
      <c r="DA107" s="12">
        <f>IFERROR($J107/1000*U107,0)</f>
        <v>0</v>
      </c>
      <c r="DB107" s="12">
        <f>IFERROR($J107/1000*V107,0)</f>
        <v>0</v>
      </c>
      <c r="DC107" s="12">
        <f>IFERROR($J107/1000*W107,0)</f>
        <v>0</v>
      </c>
      <c r="DD107" s="12">
        <f>IFERROR($J107/1000*X107,0)</f>
        <v>0</v>
      </c>
      <c r="DE107" s="12">
        <f>IFERROR($J107/1000*Y107,0)</f>
        <v>0</v>
      </c>
      <c r="DF107" s="12">
        <f>IFERROR($J107/1000*Z107,0)</f>
        <v>0</v>
      </c>
      <c r="DG107" s="12">
        <f>IFERROR($J107/1000*AA107,0)</f>
        <v>0</v>
      </c>
      <c r="DH107" s="12">
        <f>IFERROR($J107/1000*AB107,0)</f>
        <v>0</v>
      </c>
      <c r="DI107" s="12">
        <f>IFERROR($J107/1000*AC107,0)</f>
        <v>0</v>
      </c>
      <c r="DJ107" s="12">
        <f>IFERROR($J107/1000*AD107,0)</f>
        <v>0</v>
      </c>
      <c r="DK107" s="12">
        <f>IFERROR($J107/1000*AE107,0)</f>
        <v>0</v>
      </c>
      <c r="DL107" s="12">
        <f>IFERROR($J107/1000*AF107,0)</f>
        <v>0</v>
      </c>
      <c r="DM107" s="12">
        <f>IFERROR($J107/1000*AG107,0)</f>
        <v>0</v>
      </c>
      <c r="DN107" s="12">
        <f>IFERROR($J107/1000*AH107,0)</f>
        <v>0</v>
      </c>
      <c r="DO107" s="12">
        <f>IFERROR($J107/1000*AI107,0)</f>
        <v>0</v>
      </c>
      <c r="DP107" s="12">
        <f>IFERROR($J107/1000*AJ107,0)</f>
        <v>0</v>
      </c>
      <c r="DR107" s="12">
        <f>IFERROR($K107/1000*Q107,0)</f>
        <v>0</v>
      </c>
      <c r="DS107" s="12">
        <f>IFERROR($K107/1000*R107,0)</f>
        <v>0</v>
      </c>
      <c r="DT107" s="12">
        <f>IFERROR($K107/1000*S107,0)</f>
        <v>0</v>
      </c>
      <c r="DU107" s="12">
        <f>IFERROR($K107/1000*T107,0)</f>
        <v>0</v>
      </c>
      <c r="DV107" s="12">
        <f>IFERROR($K107/1000*U107,0)</f>
        <v>0</v>
      </c>
      <c r="DW107" s="12">
        <f>IFERROR($K107/1000*V107,0)</f>
        <v>0</v>
      </c>
      <c r="DX107" s="12">
        <f>IFERROR($K107/1000*W107,0)</f>
        <v>0</v>
      </c>
      <c r="DY107" s="12">
        <f>IFERROR($K107/1000*X107,0)</f>
        <v>0</v>
      </c>
      <c r="DZ107" s="12">
        <f>IFERROR($K107/1000*Y107,0)</f>
        <v>0</v>
      </c>
      <c r="EA107" s="12">
        <f>IFERROR($K107/1000*Z107,0)</f>
        <v>0</v>
      </c>
      <c r="EB107" s="12">
        <f>IFERROR($K107/1000*AA107,0)</f>
        <v>0</v>
      </c>
      <c r="EC107" s="12">
        <f>IFERROR($K107/1000*AB107,0)</f>
        <v>0</v>
      </c>
      <c r="ED107" s="12">
        <f>IFERROR($K107/1000*AC107,0)</f>
        <v>0</v>
      </c>
      <c r="EE107" s="12">
        <f>IFERROR($K107/1000*AD107,0)</f>
        <v>0</v>
      </c>
      <c r="EF107" s="12">
        <f>IFERROR($K107/1000*AE107,0)</f>
        <v>0</v>
      </c>
      <c r="EG107" s="12">
        <f>IFERROR($K107/1000*AF107,0)</f>
        <v>0</v>
      </c>
      <c r="EH107" s="12">
        <f>IFERROR($K107/1000*AG107,0)</f>
        <v>0</v>
      </c>
      <c r="EI107" s="12">
        <f>IFERROR($K107/1000*AH107,0)</f>
        <v>0</v>
      </c>
      <c r="EJ107" s="12">
        <f>IFERROR($K107/1000*AI107,0)</f>
        <v>0</v>
      </c>
      <c r="EK107" s="12">
        <f>IFERROR($K107/1000*AJ107,0)</f>
        <v>0</v>
      </c>
      <c r="EM107" s="12">
        <f>IFERROR($L107/1000*Q107,0)</f>
        <v>0</v>
      </c>
      <c r="EN107" s="12">
        <f>IFERROR($L107/1000*R107,0)</f>
        <v>0</v>
      </c>
      <c r="EO107" s="12">
        <f>IFERROR($L107/1000*S107,0)</f>
        <v>0</v>
      </c>
      <c r="EP107" s="12">
        <f>IFERROR($L107/1000*T107,0)</f>
        <v>0</v>
      </c>
      <c r="EQ107" s="12">
        <f>IFERROR($L107/1000*U107,0)</f>
        <v>0</v>
      </c>
      <c r="ER107" s="12">
        <f>IFERROR($L107/1000*V107,0)</f>
        <v>0</v>
      </c>
      <c r="ES107" s="12">
        <f>IFERROR($L107/1000*W107,0)</f>
        <v>0</v>
      </c>
      <c r="ET107" s="12">
        <f>IFERROR($L107/1000*X107,0)</f>
        <v>0</v>
      </c>
      <c r="EU107" s="12">
        <f>IFERROR($L107/1000*Y107,0)</f>
        <v>0</v>
      </c>
      <c r="EV107" s="12">
        <f>IFERROR($L107/1000*Z107,0)</f>
        <v>0</v>
      </c>
      <c r="EW107" s="12">
        <f>IFERROR($L107/1000*AA107,0)</f>
        <v>0</v>
      </c>
      <c r="EX107" s="12">
        <f>IFERROR($L107/1000*AB107,0)</f>
        <v>0</v>
      </c>
      <c r="EY107" s="12">
        <f>IFERROR($L107/1000*AC107,0)</f>
        <v>0</v>
      </c>
      <c r="EZ107" s="12">
        <f>IFERROR($L107/1000*AD107,0)</f>
        <v>0</v>
      </c>
      <c r="FA107" s="12">
        <f>IFERROR($L107/1000*AE107,0)</f>
        <v>0</v>
      </c>
      <c r="FB107" s="12">
        <f>IFERROR($L107/1000*AF107,0)</f>
        <v>0</v>
      </c>
      <c r="FC107" s="12">
        <f>IFERROR($L107/1000*AG107,0)</f>
        <v>0</v>
      </c>
      <c r="FD107" s="12">
        <f>IFERROR($L107/1000*AH107,0)</f>
        <v>0</v>
      </c>
      <c r="FE107" s="12">
        <f>IFERROR($L107/1000*AI107,0)</f>
        <v>0</v>
      </c>
      <c r="FF107" s="12">
        <f>IFERROR($L107/1000*AJ107,0)</f>
        <v>0</v>
      </c>
      <c r="FH107" s="12">
        <f>IFERROR(AL107*[1]Figure!$C$8+BG107*[1]Figure!$D$8+CB107*[1]Figure!$E$8,0)</f>
        <v>0</v>
      </c>
      <c r="FI107" s="12">
        <f>IFERROR(AM107*[1]Figure!$C$8+BH107*[1]Figure!$D$8+CC107*[1]Figure!$E$8,0)</f>
        <v>0</v>
      </c>
      <c r="FJ107" s="12">
        <f>IFERROR(AN107*[1]Figure!$C$8+BI107*[1]Figure!$D$8+CD107*[1]Figure!$E$8,0)</f>
        <v>0</v>
      </c>
      <c r="FK107" s="12">
        <f>IFERROR(AO107*[1]Figure!$C$8+BJ107*[1]Figure!$D$8+CE107*[1]Figure!$E$8,0)</f>
        <v>0</v>
      </c>
      <c r="FL107" s="12">
        <f>IFERROR(AP107*[1]Figure!$C$8+BK107*[1]Figure!$D$8+CF107*[1]Figure!$E$8,0)</f>
        <v>0</v>
      </c>
      <c r="FM107" s="12">
        <f>IFERROR(AQ107*[1]Figure!$C$8+BL107*[1]Figure!$D$8+CG107*[1]Figure!$E$8,0)</f>
        <v>0</v>
      </c>
      <c r="FN107" s="12">
        <f>IFERROR(AR107*[1]Figure!$C$8+BM107*[1]Figure!$D$8+CH107*[1]Figure!$E$8,0)</f>
        <v>0</v>
      </c>
      <c r="FO107" s="12">
        <f>IFERROR(AS107*[1]Figure!$C$8+BN107*[1]Figure!$D$8+CI107*[1]Figure!$E$8,0)</f>
        <v>0</v>
      </c>
      <c r="FP107" s="12">
        <f>IFERROR(AT107*[1]Figure!$C$8+BO107*[1]Figure!$D$8+CJ107*[1]Figure!$E$8,0)</f>
        <v>0</v>
      </c>
      <c r="FQ107" s="12">
        <f>IFERROR(AU107*[1]Figure!$C$8+BP107*[1]Figure!$D$8+CK107*[1]Figure!$E$8,0)</f>
        <v>0</v>
      </c>
      <c r="FR107" s="12">
        <f>IFERROR(AV107*[1]Figure!$C$8+BQ107*[1]Figure!$D$8+CL107*[1]Figure!$E$8,0)</f>
        <v>0</v>
      </c>
      <c r="FS107" s="12">
        <f>IFERROR(AW107*[1]Figure!$C$8+BR107*[1]Figure!$D$8+CM107*[1]Figure!$E$8,0)</f>
        <v>0</v>
      </c>
      <c r="FT107" s="12">
        <f>IFERROR(AX107*[1]Figure!$C$8+BS107*[1]Figure!$D$8+CN107*[1]Figure!$E$8,0)</f>
        <v>0</v>
      </c>
      <c r="FU107" s="12">
        <f>IFERROR(AY107*[1]Figure!$C$8+BT107*[1]Figure!$D$8+CO107*[1]Figure!$E$8,0)</f>
        <v>0</v>
      </c>
      <c r="FV107" s="12">
        <f>IFERROR(AZ107*[1]Figure!$C$8+BU107*[1]Figure!$D$8+CP107*[1]Figure!$E$8,0)</f>
        <v>0</v>
      </c>
      <c r="FW107" s="12">
        <f>IFERROR(BA107*[1]Figure!$C$8+BV107*[1]Figure!$D$8+CQ107*[1]Figure!$E$8,0)</f>
        <v>0</v>
      </c>
      <c r="FX107" s="12">
        <f>IFERROR(BB107*[1]Figure!$C$8+BW107*[1]Figure!$D$8+CR107*[1]Figure!$E$8,0)</f>
        <v>0</v>
      </c>
      <c r="FY107" s="12">
        <f>IFERROR(BC107*[1]Figure!$C$8+BX107*[1]Figure!$D$8+CS107*[1]Figure!$E$8,0)</f>
        <v>0</v>
      </c>
      <c r="FZ107" s="12">
        <f>IFERROR(BD107*[1]Figure!$C$8+BY107*[1]Figure!$D$8+CT107*[1]Figure!$E$8,0)</f>
        <v>0</v>
      </c>
      <c r="GA107" s="12">
        <f>IFERROR(BE107*[1]Figure!$C$8+BZ107*[1]Figure!$D$8+CU107*[1]Figure!$E$8,0)</f>
        <v>0</v>
      </c>
      <c r="GC107" s="12">
        <f>IFERROR(CW107*[1]Figure!$F$8+DR107*[1]Figure!$G$8+EM107*[1]Figure!$H$8,0)</f>
        <v>0</v>
      </c>
      <c r="GD107" s="12">
        <f>IFERROR(CX107*[1]Figure!$F$8+DS107*[1]Figure!$G$8+EN107*[1]Figure!$H$8,0)</f>
        <v>0</v>
      </c>
      <c r="GE107" s="12">
        <f>IFERROR(CY107*[1]Figure!$F$8+DT107*[1]Figure!$G$8+EO107*[1]Figure!$H$8,0)</f>
        <v>0</v>
      </c>
      <c r="GF107" s="12">
        <f>IFERROR(CZ107*[1]Figure!$F$8+DU107*[1]Figure!$G$8+EP107*[1]Figure!$H$8,0)</f>
        <v>0</v>
      </c>
      <c r="GG107" s="12">
        <f>IFERROR(DA107*[1]Figure!$F$8+DV107*[1]Figure!$G$8+EQ107*[1]Figure!$H$8,0)</f>
        <v>0</v>
      </c>
      <c r="GH107" s="12">
        <f>IFERROR(DB107*[1]Figure!$F$8+DW107*[1]Figure!$G$8+ER107*[1]Figure!$H$8,0)</f>
        <v>0</v>
      </c>
      <c r="GI107" s="12">
        <f>IFERROR(DC107*[1]Figure!$F$8+DX107*[1]Figure!$G$8+ES107*[1]Figure!$H$8,0)</f>
        <v>0</v>
      </c>
      <c r="GJ107" s="12">
        <f>IFERROR(DD107*[1]Figure!$F$8+DY107*[1]Figure!$G$8+ET107*[1]Figure!$H$8,0)</f>
        <v>0</v>
      </c>
      <c r="GK107" s="12">
        <f>IFERROR(DE107*[1]Figure!$F$8+DZ107*[1]Figure!$G$8+EU107*[1]Figure!$H$8,0)</f>
        <v>0</v>
      </c>
      <c r="GL107" s="12">
        <f>IFERROR(DF107*[1]Figure!$F$8+EA107*[1]Figure!$G$8+EV107*[1]Figure!$H$8,0)</f>
        <v>0</v>
      </c>
      <c r="GM107" s="12">
        <f>IFERROR(DG107*[1]Figure!$F$8+EB107*[1]Figure!$G$8+EW107*[1]Figure!$H$8,0)</f>
        <v>0</v>
      </c>
      <c r="GN107" s="12">
        <f>IFERROR(DH107*[1]Figure!$F$8+EC107*[1]Figure!$G$8+EX107*[1]Figure!$H$8,0)</f>
        <v>0</v>
      </c>
      <c r="GO107" s="12">
        <f>IFERROR(DI107*[1]Figure!$F$8+ED107*[1]Figure!$G$8+EY107*[1]Figure!$H$8,0)</f>
        <v>0</v>
      </c>
      <c r="GP107" s="12">
        <f>IFERROR(DJ107*[1]Figure!$F$8+EE107*[1]Figure!$G$8+EZ107*[1]Figure!$H$8,0)</f>
        <v>0</v>
      </c>
      <c r="GQ107" s="12">
        <f>IFERROR(DK107*[1]Figure!$F$8+EF107*[1]Figure!$G$8+FA107*[1]Figure!$H$8,0)</f>
        <v>0</v>
      </c>
      <c r="GR107" s="12">
        <f>IFERROR(DL107*[1]Figure!$F$8+EG107*[1]Figure!$G$8+FB107*[1]Figure!$H$8,0)</f>
        <v>0</v>
      </c>
      <c r="GS107" s="12">
        <f>IFERROR(DM107*[1]Figure!$F$8+EH107*[1]Figure!$G$8+FC107*[1]Figure!$H$8,0)</f>
        <v>0</v>
      </c>
      <c r="GT107" s="12">
        <f>IFERROR(DN107*[1]Figure!$F$8+EI107*[1]Figure!$G$8+FD107*[1]Figure!$H$8,0)</f>
        <v>0</v>
      </c>
      <c r="GU107" s="12">
        <f>IFERROR(DO107*[1]Figure!$F$8+EJ107*[1]Figure!$G$8+FE107*[1]Figure!$H$8,0)</f>
        <v>0</v>
      </c>
      <c r="GV107" s="12">
        <f>IFERROR(DP107*[1]Figure!$F$8+EK107*[1]Figure!$G$8+FF107*[1]Figure!$H$8,0)</f>
        <v>0</v>
      </c>
      <c r="GX107" s="12">
        <f>IFERROR(FH107*[1]Figure!$F$10+GC107*[1]Figure!$F$11,0)</f>
        <v>0</v>
      </c>
      <c r="GY107" s="12">
        <f>IFERROR(FI107*[1]Figure!$F$10+GD107*[1]Figure!$F$11,0)</f>
        <v>0</v>
      </c>
      <c r="GZ107" s="12">
        <f>IFERROR(FJ107*[1]Figure!$F$10+GE107*[1]Figure!$F$11,0)</f>
        <v>0</v>
      </c>
      <c r="HA107" s="12">
        <f>IFERROR(FK107*[1]Figure!$F$10+GF107*[1]Figure!$F$11,0)</f>
        <v>0</v>
      </c>
      <c r="HB107" s="12">
        <f>IFERROR(FL107*[1]Figure!$F$10+GG107*[1]Figure!$F$11,0)</f>
        <v>0</v>
      </c>
      <c r="HC107" s="12">
        <f>IFERROR(FM107*[1]Figure!$F$10+GH107*[1]Figure!$F$11,0)</f>
        <v>0</v>
      </c>
      <c r="HD107" s="12">
        <f>IFERROR(FN107*[1]Figure!$F$10+GI107*[1]Figure!$F$11,0)</f>
        <v>0</v>
      </c>
      <c r="HE107" s="12">
        <f>IFERROR(FO107*[1]Figure!$F$10+GJ107*[1]Figure!$F$11,0)</f>
        <v>0</v>
      </c>
      <c r="HF107" s="12">
        <f>IFERROR(FP107*[1]Figure!$F$10+GK107*[1]Figure!$F$11,0)</f>
        <v>0</v>
      </c>
      <c r="HG107" s="12">
        <f>IFERROR(FQ107*[1]Figure!$F$10+GL107*[1]Figure!$F$11,0)</f>
        <v>0</v>
      </c>
      <c r="HH107" s="12">
        <f>IFERROR(FR107*[1]Figure!$F$10+GM107*[1]Figure!$F$11,0)</f>
        <v>0</v>
      </c>
      <c r="HI107" s="12">
        <f>IFERROR(FS107*[1]Figure!$F$10+GN107*[1]Figure!$F$11,0)</f>
        <v>0</v>
      </c>
      <c r="HJ107" s="12">
        <f>IFERROR(FT107*[1]Figure!$F$10+GO107*[1]Figure!$F$11,0)</f>
        <v>0</v>
      </c>
      <c r="HK107" s="12">
        <f>IFERROR(FU107*[1]Figure!$F$10+GP107*[1]Figure!$F$11,0)</f>
        <v>0</v>
      </c>
      <c r="HL107" s="12">
        <f>IFERROR(FV107*[1]Figure!$F$10+GQ107*[1]Figure!$F$11,0)</f>
        <v>0</v>
      </c>
      <c r="HM107" s="12">
        <f>IFERROR(FW107*[1]Figure!$F$10+GR107*[1]Figure!$F$11,0)</f>
        <v>0</v>
      </c>
      <c r="HN107" s="12">
        <f>IFERROR(FX107*[1]Figure!$F$10+GS107*[1]Figure!$F$11,0)</f>
        <v>0</v>
      </c>
      <c r="HO107" s="12">
        <f>IFERROR(FY107*[1]Figure!$F$10+GT107*[1]Figure!$F$11,0)</f>
        <v>0</v>
      </c>
      <c r="HP107" s="12">
        <f>IFERROR(FZ107*[1]Figure!$F$10+GU107*[1]Figure!$F$11,0)</f>
        <v>0</v>
      </c>
      <c r="HQ107" s="12">
        <f>IFERROR(GA107*[1]Figure!$F$10+GV107*[1]Figure!$F$11,0)</f>
        <v>0</v>
      </c>
    </row>
    <row r="108" spans="1:225" s="15" customFormat="1" x14ac:dyDescent="0.2">
      <c r="A108" s="1"/>
      <c r="B108" s="4"/>
      <c r="C108" s="1" t="s">
        <v>148</v>
      </c>
      <c r="D108" s="1" t="s">
        <v>87</v>
      </c>
      <c r="E108" s="2">
        <v>0.42</v>
      </c>
      <c r="F108" s="7">
        <f>SUM(E108:E111)</f>
        <v>1</v>
      </c>
      <c r="G108" s="1">
        <f>G$229*$E108</f>
        <v>4.5825987890239581</v>
      </c>
      <c r="H108" s="1">
        <f>H$229*$E108</f>
        <v>4.8110163119472915</v>
      </c>
      <c r="I108" s="1">
        <f>I$229*$E108</f>
        <v>5.2398831179109644</v>
      </c>
      <c r="J108" s="1">
        <f>J$229*$E108</f>
        <v>6.0065940807758817</v>
      </c>
      <c r="K108" s="1">
        <f>K$229*$E108</f>
        <v>4.5631460225746237</v>
      </c>
      <c r="L108" s="1">
        <f>L$229*$E108</f>
        <v>4.7651277042938798</v>
      </c>
      <c r="M108" s="1" t="s">
        <v>149</v>
      </c>
      <c r="N108" s="1" t="s">
        <v>150</v>
      </c>
      <c r="O108" s="1">
        <v>1</v>
      </c>
      <c r="P108" s="1" t="s">
        <v>151</v>
      </c>
      <c r="Q108" s="1">
        <f>'[1]Unit factor_selected'!J105</f>
        <v>0.91226888674312201</v>
      </c>
      <c r="R108" s="1">
        <f>'[1]Unit factor_selected'!K105</f>
        <v>10.191753743305201</v>
      </c>
      <c r="S108" s="1">
        <f>'[1]Unit factor_selected'!L105</f>
        <v>1.4170312186763099E-3</v>
      </c>
      <c r="T108" s="1">
        <f>'[1]Unit factor_selected'!M105</f>
        <v>0.18445650596340299</v>
      </c>
      <c r="U108" s="1">
        <f>'[1]Unit factor_selected'!N105</f>
        <v>1.5492467650604899E-2</v>
      </c>
      <c r="V108" s="1">
        <f>'[1]Unit factor_selected'!O105</f>
        <v>1.6809128411069001E-4</v>
      </c>
      <c r="W108" s="1">
        <f>'[1]Unit factor_selected'!P105</f>
        <v>0.93883845468340699</v>
      </c>
      <c r="X108" s="1">
        <f>'[1]Unit factor_selected'!Q105</f>
        <v>2.9483754955927099E-2</v>
      </c>
      <c r="Y108" s="1">
        <f>'[1]Unit factor_selected'!R105</f>
        <v>0.44072999834173499</v>
      </c>
      <c r="Z108" s="1">
        <f>'[1]Unit factor_selected'!S105</f>
        <v>3.6029725890643897E-2</v>
      </c>
      <c r="AA108" s="1">
        <f>'[1]Unit factor_selected'!T105</f>
        <v>1.4719825838190601E-3</v>
      </c>
      <c r="AB108" s="1">
        <f>'[1]Unit factor_selected'!U105</f>
        <v>2.03873114579772E-2</v>
      </c>
      <c r="AC108" s="1">
        <f>'[1]Unit factor_selected'!V105</f>
        <v>1.1421392281686201E-5</v>
      </c>
      <c r="AD108" s="1">
        <f>'[1]Unit factor_selected'!W105</f>
        <v>4.1304384771793999E-4</v>
      </c>
      <c r="AE108" s="1">
        <f>'[1]Unit factor_selected'!X105</f>
        <v>2.5746604795601502E-3</v>
      </c>
      <c r="AF108" s="1">
        <f>'[1]Unit factor_selected'!Y105</f>
        <v>2.58083866186984E-3</v>
      </c>
      <c r="AG108" s="1">
        <f>'[1]Unit factor_selected'!Z105</f>
        <v>2.04474679733034E-7</v>
      </c>
      <c r="AH108" s="1">
        <f>'[1]Unit factor_selected'!AA105</f>
        <v>3.1649005163075601E-3</v>
      </c>
      <c r="AI108" s="1">
        <f>'[1]Unit factor_selected'!AB105</f>
        <v>0.69628811022727199</v>
      </c>
      <c r="AJ108" s="1">
        <f>'[1]Unit factor_selected'!AC105</f>
        <v>2.4193183174688999E-3</v>
      </c>
      <c r="AK108" s="1"/>
      <c r="AL108" s="1">
        <f>IFERROR($G108*Q108,0)</f>
        <v>4.1805622956532655</v>
      </c>
      <c r="AM108" s="1">
        <f t="shared" ref="AM108:BB123" si="64">IFERROR($G108*R108,0)</f>
        <v>46.704718362100806</v>
      </c>
      <c r="AN108" s="1">
        <f t="shared" si="64"/>
        <v>6.4936855467152017E-3</v>
      </c>
      <c r="AO108" s="1">
        <f t="shared" si="64"/>
        <v>0.84529016085548103</v>
      </c>
      <c r="AP108" s="1">
        <f t="shared" si="64"/>
        <v>7.0995763494654862E-2</v>
      </c>
      <c r="AQ108" s="1">
        <f t="shared" si="64"/>
        <v>7.7029491501113016E-4</v>
      </c>
      <c r="AR108" s="1">
        <f t="shared" si="64"/>
        <v>4.3023199655213054</v>
      </c>
      <c r="AS108" s="1">
        <f t="shared" si="64"/>
        <v>0.13511221975691065</v>
      </c>
      <c r="AT108" s="1">
        <f t="shared" si="64"/>
        <v>2.019688756687366</v>
      </c>
      <c r="AU108" s="1">
        <f t="shared" si="64"/>
        <v>0.16510977823532988</v>
      </c>
      <c r="AV108" s="1">
        <f t="shared" si="64"/>
        <v>6.7455056060735817E-3</v>
      </c>
      <c r="AW108" s="1">
        <f t="shared" si="64"/>
        <v>9.342686879878058E-2</v>
      </c>
      <c r="AX108" s="1">
        <f t="shared" si="64"/>
        <v>5.2339658439022768E-5</v>
      </c>
      <c r="AY108" s="1">
        <f t="shared" si="64"/>
        <v>1.8928142363660279E-3</v>
      </c>
      <c r="AZ108" s="1">
        <f t="shared" si="64"/>
        <v>1.1798635995780187E-2</v>
      </c>
      <c r="BA108" s="1">
        <f t="shared" si="64"/>
        <v>1.1826948126550942E-2</v>
      </c>
      <c r="BB108" s="1">
        <f t="shared" si="64"/>
        <v>9.370254197306633E-7</v>
      </c>
      <c r="BC108" s="1">
        <f t="shared" ref="BC108:BE123" si="65">IFERROR($G108*AH108,0)</f>
        <v>1.4503469273412324E-2</v>
      </c>
      <c r="BD108" s="1">
        <f t="shared" si="65"/>
        <v>3.190809050739277</v>
      </c>
      <c r="BE108" s="1">
        <f t="shared" si="65"/>
        <v>1.1086765191896461E-2</v>
      </c>
      <c r="BF108" s="1"/>
      <c r="BG108" s="1">
        <f>IFERROR($H108*Q108,0)</f>
        <v>4.3889404950031565</v>
      </c>
      <c r="BH108" s="1">
        <f t="shared" ref="BH108:BW123" si="66">IFERROR($H108*R108,0)</f>
        <v>49.03269350639119</v>
      </c>
      <c r="BI108" s="1">
        <f t="shared" si="66"/>
        <v>6.8173603075902768E-3</v>
      </c>
      <c r="BJ108" s="1">
        <f t="shared" si="66"/>
        <v>0.88742325903473462</v>
      </c>
      <c r="BK108" s="1">
        <f t="shared" si="66"/>
        <v>7.4534514579375905E-2</v>
      </c>
      <c r="BL108" s="1">
        <f t="shared" si="66"/>
        <v>8.0868990975269627E-4</v>
      </c>
      <c r="BM108" s="1">
        <f t="shared" si="66"/>
        <v>4.5167671197652588</v>
      </c>
      <c r="BN108" s="1">
        <f t="shared" si="66"/>
        <v>0.14184682603042206</v>
      </c>
      <c r="BO108" s="1">
        <f t="shared" si="66"/>
        <v>2.1203592111865897</v>
      </c>
      <c r="BP108" s="1">
        <f t="shared" si="66"/>
        <v>0.17333959897487744</v>
      </c>
      <c r="BQ108" s="1">
        <f t="shared" si="66"/>
        <v>7.081732221655819E-3</v>
      </c>
      <c r="BR108" s="1">
        <f t="shared" si="66"/>
        <v>9.8083687981078221E-2</v>
      </c>
      <c r="BS108" s="1">
        <f t="shared" si="66"/>
        <v>5.4948504572341208E-5</v>
      </c>
      <c r="BT108" s="1">
        <f t="shared" si="66"/>
        <v>1.9871606889204823E-3</v>
      </c>
      <c r="BU108" s="1">
        <f t="shared" si="66"/>
        <v>1.2386733564889918E-2</v>
      </c>
      <c r="BV108" s="1">
        <f t="shared" si="66"/>
        <v>1.241645690076002E-2</v>
      </c>
      <c r="BW108" s="1">
        <f t="shared" si="66"/>
        <v>9.8373101957582483E-7</v>
      </c>
      <c r="BX108" s="1">
        <f t="shared" ref="BX108:BZ123" si="67">IFERROR($H108*AH108,0)</f>
        <v>1.5226388009646076E-2</v>
      </c>
      <c r="BY108" s="1">
        <f t="shared" si="67"/>
        <v>3.3498534561183595</v>
      </c>
      <c r="BZ108" s="1">
        <f t="shared" si="67"/>
        <v>1.1639379889135753E-2</v>
      </c>
      <c r="CA108" s="1"/>
      <c r="CB108" s="1">
        <f>IFERROR($I108*Q108,0)</f>
        <v>4.7801823386407145</v>
      </c>
      <c r="CC108" s="1">
        <f t="shared" ref="CC108:CR123" si="68">IFERROR($I108*R108,0)</f>
        <v>53.403598381450799</v>
      </c>
      <c r="CD108" s="1">
        <f t="shared" si="68"/>
        <v>7.4250779602947964E-3</v>
      </c>
      <c r="CE108" s="1">
        <f t="shared" si="68"/>
        <v>0.9665305315864785</v>
      </c>
      <c r="CF108" s="1">
        <f t="shared" si="68"/>
        <v>8.1178719697186347E-2</v>
      </c>
      <c r="CG108" s="1">
        <f t="shared" si="68"/>
        <v>8.8077868187958017E-4</v>
      </c>
      <c r="CH108" s="1">
        <f t="shared" si="68"/>
        <v>4.9194037691412023</v>
      </c>
      <c r="CI108" s="1">
        <f t="shared" si="68"/>
        <v>0.15449142984618613</v>
      </c>
      <c r="CJ108" s="1">
        <f t="shared" si="68"/>
        <v>2.3093736778677845</v>
      </c>
      <c r="CK108" s="1">
        <f t="shared" si="68"/>
        <v>0.18879155243734455</v>
      </c>
      <c r="CL108" s="1">
        <f t="shared" si="68"/>
        <v>7.7130166908124537E-3</v>
      </c>
      <c r="CM108" s="1">
        <f t="shared" si="68"/>
        <v>0.1068271291282475</v>
      </c>
      <c r="CN108" s="1">
        <f t="shared" si="68"/>
        <v>5.9846760599846116E-5</v>
      </c>
      <c r="CO108" s="1">
        <f t="shared" si="68"/>
        <v>2.1643014846142211E-3</v>
      </c>
      <c r="CP108" s="1">
        <f t="shared" si="68"/>
        <v>1.3490919981199778E-2</v>
      </c>
      <c r="CQ108" s="1">
        <f t="shared" si="68"/>
        <v>1.3523292934383698E-2</v>
      </c>
      <c r="CR108" s="1">
        <f t="shared" si="68"/>
        <v>1.071423422373376E-6</v>
      </c>
      <c r="CS108" s="1">
        <f t="shared" ref="CS108:CU123" si="69">IFERROR($I108*AH108,0)</f>
        <v>1.658370878526768E-2</v>
      </c>
      <c r="CT108" s="1">
        <f t="shared" si="69"/>
        <v>3.6484683139820113</v>
      </c>
      <c r="CU108" s="1">
        <f t="shared" si="69"/>
        <v>1.2676945208558048E-2</v>
      </c>
      <c r="CW108" s="15">
        <f>IFERROR($J108*Q108,0)</f>
        <v>5.4796288951872398</v>
      </c>
      <c r="CX108" s="15">
        <f t="shared" ref="CX108:DM123" si="70">IFERROR($J108*R108,0)</f>
        <v>61.217727707262455</v>
      </c>
      <c r="CY108" s="15">
        <f t="shared" si="70"/>
        <v>8.5115313303757573E-3</v>
      </c>
      <c r="CZ108" s="15">
        <f t="shared" si="70"/>
        <v>1.1079553568803775</v>
      </c>
      <c r="DA108" s="15">
        <f t="shared" si="70"/>
        <v>9.3056964486735214E-2</v>
      </c>
      <c r="DB108" s="15">
        <f t="shared" si="70"/>
        <v>1.0096561121692876E-3</v>
      </c>
      <c r="DC108" s="15">
        <f t="shared" si="70"/>
        <v>5.6392215047061285</v>
      </c>
      <c r="DD108" s="15">
        <f t="shared" si="70"/>
        <v>0.17709694799731829</v>
      </c>
      <c r="DE108" s="15">
        <f t="shared" si="70"/>
        <v>2.6472861992598293</v>
      </c>
      <c r="DF108" s="15">
        <f t="shared" si="70"/>
        <v>0.21641593826671918</v>
      </c>
      <c r="DG108" s="15">
        <f t="shared" si="70"/>
        <v>8.841601874972755E-3</v>
      </c>
      <c r="DH108" s="15">
        <f t="shared" si="70"/>
        <v>0.12245830432642016</v>
      </c>
      <c r="DI108" s="15">
        <f t="shared" si="70"/>
        <v>6.8603667273395671E-5</v>
      </c>
      <c r="DJ108" s="15">
        <f t="shared" si="70"/>
        <v>2.480986730803473E-3</v>
      </c>
      <c r="DK108" s="15">
        <f t="shared" si="70"/>
        <v>1.5464940396533591E-2</v>
      </c>
      <c r="DL108" s="15">
        <f t="shared" si="70"/>
        <v>1.5502050229824928E-2</v>
      </c>
      <c r="DM108" s="15">
        <f t="shared" si="70"/>
        <v>1.2281964009529862E-6</v>
      </c>
      <c r="DN108" s="15">
        <f t="shared" ref="DN108:DP123" si="71">IFERROR($J108*AH108,0)</f>
        <v>1.9010272707497524E-2</v>
      </c>
      <c r="DO108" s="15">
        <f t="shared" si="71"/>
        <v>4.1823200414057569</v>
      </c>
      <c r="DP108" s="15">
        <f t="shared" si="71"/>
        <v>1.453186308522136E-2</v>
      </c>
      <c r="DR108" s="15">
        <f>IFERROR($K108*Q108,0)</f>
        <v>4.162816142060457</v>
      </c>
      <c r="DS108" s="15">
        <f t="shared" ref="DS108:EH123" si="72">IFERROR($K108*R108,0)</f>
        <v>46.506460556823157</v>
      </c>
      <c r="DT108" s="15">
        <f t="shared" si="72"/>
        <v>6.4661203693668753E-3</v>
      </c>
      <c r="DU108" s="15">
        <f t="shared" si="72"/>
        <v>0.84170197152491466</v>
      </c>
      <c r="DV108" s="15">
        <f t="shared" si="72"/>
        <v>7.0694392139723769E-2</v>
      </c>
      <c r="DW108" s="15">
        <f t="shared" si="72"/>
        <v>7.6702507451915621E-4</v>
      </c>
      <c r="DX108" s="15">
        <f t="shared" si="72"/>
        <v>4.2840569603286944</v>
      </c>
      <c r="DY108" s="15">
        <f t="shared" si="72"/>
        <v>0.13453867915770359</v>
      </c>
      <c r="DZ108" s="15">
        <f t="shared" si="72"/>
        <v>2.0111153389624086</v>
      </c>
      <c r="EA108" s="15">
        <f t="shared" si="72"/>
        <v>0.16440890039234565</v>
      </c>
      <c r="EB108" s="15">
        <f t="shared" si="72"/>
        <v>6.7168714726530618E-3</v>
      </c>
      <c r="EC108" s="15">
        <f t="shared" si="72"/>
        <v>9.3030279190458712E-2</v>
      </c>
      <c r="ED108" s="15">
        <f t="shared" si="72"/>
        <v>5.2117480762440894E-5</v>
      </c>
      <c r="EE108" s="15">
        <f t="shared" si="72"/>
        <v>1.8847793908630364E-3</v>
      </c>
      <c r="EF108" s="15">
        <f t="shared" si="72"/>
        <v>1.1748551726784972E-2</v>
      </c>
      <c r="EG108" s="15">
        <f t="shared" si="72"/>
        <v>1.1776743674818175E-2</v>
      </c>
      <c r="EH108" s="15">
        <f t="shared" si="72"/>
        <v>9.3304782154101407E-7</v>
      </c>
      <c r="EI108" s="15">
        <f t="shared" ref="EI108:EK123" si="73">IFERROR($K108*AH108,0)</f>
        <v>1.4441903202833216E-2</v>
      </c>
      <c r="EJ108" s="15">
        <f t="shared" si="73"/>
        <v>3.1772643207495772</v>
      </c>
      <c r="EK108" s="15">
        <f t="shared" si="73"/>
        <v>1.1039702757700141E-2</v>
      </c>
      <c r="EM108" s="15">
        <f>IFERROR($L108*Q108,0)</f>
        <v>4.3470777459849863</v>
      </c>
      <c r="EN108" s="15">
        <f t="shared" ref="EN108:FC123" si="74">IFERROR($L108*R108,0)</f>
        <v>48.565008117564467</v>
      </c>
      <c r="EO108" s="15">
        <f t="shared" si="74"/>
        <v>6.7523347179638035E-3</v>
      </c>
      <c r="EP108" s="15">
        <f t="shared" si="74"/>
        <v>0.87895880680346083</v>
      </c>
      <c r="EQ108" s="15">
        <f t="shared" si="74"/>
        <v>7.3823586809774119E-2</v>
      </c>
      <c r="ER108" s="15">
        <f t="shared" si="74"/>
        <v>8.0097643476618259E-4</v>
      </c>
      <c r="ES108" s="15">
        <f t="shared" si="74"/>
        <v>4.4736851302683567</v>
      </c>
      <c r="ET108" s="15">
        <f t="shared" si="74"/>
        <v>0.1404938575671002</v>
      </c>
      <c r="EU108" s="15">
        <f t="shared" si="74"/>
        <v>2.1001347252115972</v>
      </c>
      <c r="EV108" s="15">
        <f t="shared" si="74"/>
        <v>0.17168624501962171</v>
      </c>
      <c r="EW108" s="15">
        <f t="shared" si="74"/>
        <v>7.0141849903942914E-3</v>
      </c>
      <c r="EX108" s="15">
        <f t="shared" si="74"/>
        <v>9.7148142644475202E-2</v>
      </c>
      <c r="EY108" s="15">
        <f t="shared" si="74"/>
        <v>5.4424392783071204E-5</v>
      </c>
      <c r="EZ108" s="15">
        <f t="shared" si="74"/>
        <v>1.9682066818488982E-3</v>
      </c>
      <c r="FA108" s="15">
        <f t="shared" si="74"/>
        <v>1.2268585980302638E-2</v>
      </c>
      <c r="FB108" s="15">
        <f t="shared" si="74"/>
        <v>1.229802580798872E-2</v>
      </c>
      <c r="FC108" s="15">
        <f t="shared" si="74"/>
        <v>9.7434796122249856E-7</v>
      </c>
      <c r="FD108" s="15">
        <f t="shared" ref="FD108:FF123" si="75">IFERROR($L108*AH108,0)</f>
        <v>1.5081155131591159E-2</v>
      </c>
      <c r="FE108" s="15">
        <f t="shared" si="75"/>
        <v>3.3179017642144046</v>
      </c>
      <c r="FF108" s="15">
        <f t="shared" si="75"/>
        <v>1.1528360740076711E-2</v>
      </c>
      <c r="FH108" s="15">
        <f>IFERROR(AL108*[1]Figure!$C$8+BG108*[1]Figure!$D$8+CB108*[1]Figure!$E$8,0)</f>
        <v>4.3552148230759471</v>
      </c>
      <c r="FI108" s="15">
        <f>IFERROR(AM108*[1]Figure!$C$8+BH108*[1]Figure!$D$8+CC108*[1]Figure!$E$8,0)</f>
        <v>48.655914523676195</v>
      </c>
      <c r="FJ108" s="15">
        <f>IFERROR(AN108*[1]Figure!$C$8+BI108*[1]Figure!$D$8+CD108*[1]Figure!$E$8,0)</f>
        <v>6.7649740751031572E-3</v>
      </c>
      <c r="FK108" s="15">
        <f>IFERROR(AO108*[1]Figure!$C$8+BJ108*[1]Figure!$D$8+CE108*[1]Figure!$E$8,0)</f>
        <v>0.880604085767552</v>
      </c>
      <c r="FL108" s="15">
        <f>IFERROR(AP108*[1]Figure!$C$8+BK108*[1]Figure!$D$8+CF108*[1]Figure!$E$8,0)</f>
        <v>7.3961773484157209E-2</v>
      </c>
      <c r="FM108" s="15">
        <f>IFERROR(AQ108*[1]Figure!$C$8+BL108*[1]Figure!$D$8+CG108*[1]Figure!$E$8,0)</f>
        <v>8.0247574243413379E-4</v>
      </c>
      <c r="FN108" s="15">
        <f>IFERROR(AR108*[1]Figure!$C$8+BM108*[1]Figure!$D$8+CH108*[1]Figure!$E$8,0)</f>
        <v>4.4820591973802912</v>
      </c>
      <c r="FO108" s="15">
        <f>IFERROR(AS108*[1]Figure!$C$8+BN108*[1]Figure!$D$8+CI108*[1]Figure!$E$8,0)</f>
        <v>0.14075684098185182</v>
      </c>
      <c r="FP108" s="15">
        <f>IFERROR(AT108*[1]Figure!$C$8+BO108*[1]Figure!$D$8+CJ108*[1]Figure!$E$8,0)</f>
        <v>2.1040658622096027</v>
      </c>
      <c r="FQ108" s="15">
        <f>IFERROR(AU108*[1]Figure!$C$8+BP108*[1]Figure!$D$8+CK108*[1]Figure!$E$8,0)</f>
        <v>0.17200761590204325</v>
      </c>
      <c r="FR108" s="15">
        <f>IFERROR(AV108*[1]Figure!$C$8+BQ108*[1]Figure!$D$8+CL108*[1]Figure!$E$8,0)</f>
        <v>7.0273144919427303E-3</v>
      </c>
      <c r="FS108" s="15">
        <f>IFERROR(AW108*[1]Figure!$C$8+BR108*[1]Figure!$D$8+CM108*[1]Figure!$E$8,0)</f>
        <v>9.7329989386616356E-2</v>
      </c>
      <c r="FT108" s="15">
        <f>IFERROR(AX108*[1]Figure!$C$8+BS108*[1]Figure!$D$8+CN108*[1]Figure!$E$8,0)</f>
        <v>5.4526267077846261E-5</v>
      </c>
      <c r="FU108" s="15">
        <f>IFERROR(AY108*[1]Figure!$C$8+BT108*[1]Figure!$D$8+CO108*[1]Figure!$E$8,0)</f>
        <v>1.9718908693507065E-3</v>
      </c>
      <c r="FV108" s="15">
        <f>IFERROR(AZ108*[1]Figure!$C$8+BU108*[1]Figure!$D$8+CP108*[1]Figure!$E$8,0)</f>
        <v>1.2291550931875221E-2</v>
      </c>
      <c r="FW108" s="15">
        <f>IFERROR(BA108*[1]Figure!$C$8+BV108*[1]Figure!$D$8+CQ108*[1]Figure!$E$8,0)</f>
        <v>1.232104586650013E-2</v>
      </c>
      <c r="FX108" s="15">
        <f>IFERROR(BB108*[1]Figure!$C$8+BW108*[1]Figure!$D$8+CR108*[1]Figure!$E$8,0)</f>
        <v>9.7617179436677822E-7</v>
      </c>
      <c r="FY108" s="15">
        <f>IFERROR(BC108*[1]Figure!$C$8+BX108*[1]Figure!$D$8+CS108*[1]Figure!$E$8,0)</f>
        <v>1.5109384790478632E-2</v>
      </c>
      <c r="FZ108" s="15">
        <f>IFERROR(BD108*[1]Figure!$C$8+BY108*[1]Figure!$D$8+CT108*[1]Figure!$E$8,0)</f>
        <v>3.3241123783357147</v>
      </c>
      <c r="GA108" s="15">
        <f>IFERROR(BE108*[1]Figure!$C$8+BZ108*[1]Figure!$D$8+CU108*[1]Figure!$E$8,0)</f>
        <v>1.1549940101099422E-2</v>
      </c>
      <c r="GC108" s="15">
        <f>IFERROR(CW108*[1]Figure!$F$8+DR108*[1]Figure!$G$8+EM108*[1]Figure!$H$8,0)</f>
        <v>4.4583322045964406</v>
      </c>
      <c r="GD108" s="15">
        <f>IFERROR(CX108*[1]Figure!$F$8+DS108*[1]Figure!$G$8+EN108*[1]Figure!$H$8,0)</f>
        <v>49.807928994829851</v>
      </c>
      <c r="GE108" s="15">
        <f>IFERROR(CY108*[1]Figure!$F$8+DT108*[1]Figure!$G$8+EO108*[1]Figure!$H$8,0)</f>
        <v>6.9251467510828869E-3</v>
      </c>
      <c r="GF108" s="15">
        <f>IFERROR(CZ108*[1]Figure!$F$8+DU108*[1]Figure!$G$8+EP108*[1]Figure!$H$8,0)</f>
        <v>0.90145393845437427</v>
      </c>
      <c r="GG108" s="15">
        <f>IFERROR(DA108*[1]Figure!$F$8+DV108*[1]Figure!$G$8+EQ108*[1]Figure!$H$8,0)</f>
        <v>7.5712948735923921E-2</v>
      </c>
      <c r="GH108" s="15">
        <f>IFERROR(DB108*[1]Figure!$F$8+DW108*[1]Figure!$G$8+ER108*[1]Figure!$H$8,0)</f>
        <v>8.2147576898967327E-4</v>
      </c>
      <c r="GI108" s="15">
        <f>IFERROR(DC108*[1]Figure!$F$8+DX108*[1]Figure!$G$8+ES108*[1]Figure!$H$8,0)</f>
        <v>4.5881798428659906</v>
      </c>
      <c r="GJ108" s="15">
        <f>IFERROR(DD108*[1]Figure!$F$8+DY108*[1]Figure!$G$8+ET108*[1]Figure!$H$8,0)</f>
        <v>0.14408950709885729</v>
      </c>
      <c r="GK108" s="15">
        <f>IFERROR(DE108*[1]Figure!$F$8+DZ108*[1]Figure!$G$8+EU108*[1]Figure!$H$8,0)</f>
        <v>2.1538833272650875</v>
      </c>
      <c r="GL108" s="15">
        <f>IFERROR(DF108*[1]Figure!$F$8+EA108*[1]Figure!$G$8+EV108*[1]Figure!$H$8,0)</f>
        <v>0.17608019915543935</v>
      </c>
      <c r="GM108" s="15">
        <f>IFERROR(DG108*[1]Figure!$F$8+EB108*[1]Figure!$G$8+EW108*[1]Figure!$H$8,0)</f>
        <v>7.1936985393359128E-3</v>
      </c>
      <c r="GN108" s="15">
        <f>IFERROR(DH108*[1]Figure!$F$8+EC108*[1]Figure!$G$8+EX108*[1]Figure!$H$8,0)</f>
        <v>9.9634448306940515E-2</v>
      </c>
      <c r="GO108" s="15">
        <f>IFERROR(DI108*[1]Figure!$F$8+ED108*[1]Figure!$G$8+EY108*[1]Figure!$H$8,0)</f>
        <v>5.5817272484827207E-5</v>
      </c>
      <c r="GP108" s="15">
        <f>IFERROR(DJ108*[1]Figure!$F$8+EE108*[1]Figure!$G$8+EZ108*[1]Figure!$H$8,0)</f>
        <v>2.0185788586582023E-3</v>
      </c>
      <c r="GQ108" s="15">
        <f>IFERROR(DK108*[1]Figure!$F$8+EF108*[1]Figure!$G$8+FA108*[1]Figure!$H$8,0)</f>
        <v>1.2582575048574379E-2</v>
      </c>
      <c r="GR108" s="15">
        <f>IFERROR(DL108*[1]Figure!$F$8+EG108*[1]Figure!$G$8+FB108*[1]Figure!$H$8,0)</f>
        <v>1.261276832772423E-2</v>
      </c>
      <c r="GS108" s="15">
        <f>IFERROR(DM108*[1]Figure!$F$8+EH108*[1]Figure!$G$8+FC108*[1]Figure!$H$8,0)</f>
        <v>9.9928438087248141E-7</v>
      </c>
      <c r="GT108" s="15">
        <f>IFERROR(DN108*[1]Figure!$F$8+EI108*[1]Figure!$G$8+FD108*[1]Figure!$H$8,0)</f>
        <v>1.5467126086665567E-2</v>
      </c>
      <c r="GU108" s="15">
        <f>IFERROR(DO108*[1]Figure!$F$8+EJ108*[1]Figure!$G$8+FE108*[1]Figure!$H$8,0)</f>
        <v>3.4028165934567838</v>
      </c>
      <c r="GV108" s="15">
        <f>IFERROR(DP108*[1]Figure!$F$8+EK108*[1]Figure!$G$8+FF108*[1]Figure!$H$8,0)</f>
        <v>1.1823405275224347E-2</v>
      </c>
      <c r="GX108" s="15">
        <f>IFERROR(FH108*[1]Figure!$F$10+GC108*[1]Figure!$F$11,0)</f>
        <v>4.3612648545678061</v>
      </c>
      <c r="GY108" s="15">
        <f>IFERROR(FI108*[1]Figure!$F$10+GD108*[1]Figure!$F$11,0)</f>
        <v>48.723504717751979</v>
      </c>
      <c r="GZ108" s="15">
        <f>IFERROR(FJ108*[1]Figure!$F$10+GE108*[1]Figure!$F$11,0)</f>
        <v>6.7743716152610213E-3</v>
      </c>
      <c r="HA108" s="15">
        <f>IFERROR(FK108*[1]Figure!$F$10+GF108*[1]Figure!$F$11,0)</f>
        <v>0.8818273738640483</v>
      </c>
      <c r="HB108" s="15">
        <f>IFERROR(FL108*[1]Figure!$F$10+GG108*[1]Figure!$F$11,0)</f>
        <v>7.4064517224007198E-2</v>
      </c>
      <c r="HC108" s="15">
        <f>IFERROR(FM108*[1]Figure!$F$10+GH108*[1]Figure!$F$11,0)</f>
        <v>8.0359049881479619E-4</v>
      </c>
      <c r="HD108" s="15">
        <f>IFERROR(FN108*[1]Figure!$F$10+GI108*[1]Figure!$F$11,0)</f>
        <v>4.4882854342926137</v>
      </c>
      <c r="HE108" s="15">
        <f>IFERROR(FO108*[1]Figure!$F$10+GJ108*[1]Figure!$F$11,0)</f>
        <v>0.14095237285690942</v>
      </c>
      <c r="HF108" s="15">
        <f>IFERROR(FP108*[1]Figure!$F$10+GK108*[1]Figure!$F$11,0)</f>
        <v>2.1069887179686035</v>
      </c>
      <c r="HG108" s="15">
        <f>IFERROR(FQ108*[1]Figure!$F$10+GL108*[1]Figure!$F$11,0)</f>
        <v>0.17224655968216016</v>
      </c>
      <c r="HH108" s="15">
        <f>IFERROR(FR108*[1]Figure!$F$10+GM108*[1]Figure!$F$11,0)</f>
        <v>7.0370764613762894E-3</v>
      </c>
      <c r="HI108" s="15">
        <f>IFERROR(FS108*[1]Figure!$F$10+GN108*[1]Figure!$F$11,0)</f>
        <v>9.7465195002139918E-2</v>
      </c>
      <c r="HJ108" s="15">
        <f>IFERROR(FT108*[1]Figure!$F$10+GO108*[1]Figure!$F$11,0)</f>
        <v>5.4602012051712205E-5</v>
      </c>
      <c r="HK108" s="15">
        <f>IFERROR(FU108*[1]Figure!$F$10+GP108*[1]Figure!$F$11,0)</f>
        <v>1.9746301146790586E-3</v>
      </c>
      <c r="HL108" s="15">
        <f>IFERROR(FV108*[1]Figure!$F$10+GQ108*[1]Figure!$F$11,0)</f>
        <v>1.23086256970114E-2</v>
      </c>
      <c r="HM108" s="15">
        <f>IFERROR(FW108*[1]Figure!$F$10+GR108*[1]Figure!$F$11,0)</f>
        <v>1.2338161604421942E-2</v>
      </c>
      <c r="HN108" s="15">
        <f>IFERROR(FX108*[1]Figure!$F$10+GS108*[1]Figure!$F$11,0)</f>
        <v>9.7752784001258452E-7</v>
      </c>
      <c r="HO108" s="15">
        <f>IFERROR(FY108*[1]Figure!$F$10+GT108*[1]Figure!$F$11,0)</f>
        <v>1.5130373939698244E-2</v>
      </c>
      <c r="HP108" s="15">
        <f>IFERROR(FZ108*[1]Figure!$F$10+GU108*[1]Figure!$F$11,0)</f>
        <v>3.3287300574602554</v>
      </c>
      <c r="HQ108" s="15">
        <f>IFERROR(GA108*[1]Figure!$F$10+GV108*[1]Figure!$F$11,0)</f>
        <v>1.1565984660134832E-2</v>
      </c>
    </row>
    <row r="109" spans="1:225" s="15" customFormat="1" x14ac:dyDescent="0.2">
      <c r="A109" s="1"/>
      <c r="B109" s="4"/>
      <c r="C109" s="1" t="s">
        <v>148</v>
      </c>
      <c r="D109" s="1" t="s">
        <v>88</v>
      </c>
      <c r="E109" s="2">
        <v>0.33</v>
      </c>
      <c r="F109" s="7"/>
      <c r="G109" s="1">
        <f>G$229*$E109</f>
        <v>3.6006133342331101</v>
      </c>
      <c r="H109" s="1">
        <f>H$229*$E109</f>
        <v>3.780084245101444</v>
      </c>
      <c r="I109" s="1">
        <f>I$229*$E109</f>
        <v>4.1170510212157581</v>
      </c>
      <c r="J109" s="1">
        <f>J$229*$E109</f>
        <v>4.7194667777524781</v>
      </c>
      <c r="K109" s="1">
        <f>K$229*$E109</f>
        <v>3.5853290177372044</v>
      </c>
      <c r="L109" s="1">
        <f>L$229*$E109</f>
        <v>3.74402891051662</v>
      </c>
      <c r="M109" s="1" t="s">
        <v>149</v>
      </c>
      <c r="N109" s="1" t="s">
        <v>152</v>
      </c>
      <c r="O109" s="1">
        <v>1</v>
      </c>
      <c r="P109" s="1" t="s">
        <v>151</v>
      </c>
      <c r="Q109" s="1">
        <f>'[1]Unit factor_selected'!J106</f>
        <v>0.70096298451554795</v>
      </c>
      <c r="R109" s="1">
        <f>'[1]Unit factor_selected'!K106</f>
        <v>9.9242516805923309</v>
      </c>
      <c r="S109" s="1">
        <f>'[1]Unit factor_selected'!L106</f>
        <v>8.6169340927104898E-4</v>
      </c>
      <c r="T109" s="1">
        <f>'[1]Unit factor_selected'!M106</f>
        <v>0.18654869883672301</v>
      </c>
      <c r="U109" s="1">
        <f>'[1]Unit factor_selected'!N106</f>
        <v>1.1068329934253E-2</v>
      </c>
      <c r="V109" s="1">
        <f>'[1]Unit factor_selected'!O106</f>
        <v>1.4788334963985799E-4</v>
      </c>
      <c r="W109" s="1">
        <f>'[1]Unit factor_selected'!P106</f>
        <v>0.71204703400843805</v>
      </c>
      <c r="X109" s="1">
        <f>'[1]Unit factor_selected'!Q106</f>
        <v>1.7624606122530501E-2</v>
      </c>
      <c r="Y109" s="1">
        <f>'[1]Unit factor_selected'!R106</f>
        <v>0.24942330655699299</v>
      </c>
      <c r="Z109" s="1">
        <f>'[1]Unit factor_selected'!S106</f>
        <v>4.4762477634009902E-2</v>
      </c>
      <c r="AA109" s="1">
        <f>'[1]Unit factor_selected'!T106</f>
        <v>4.8129278862597304E-3</v>
      </c>
      <c r="AB109" s="1">
        <f>'[1]Unit factor_selected'!U106</f>
        <v>1.4613375612670201E-2</v>
      </c>
      <c r="AC109" s="1">
        <f>'[1]Unit factor_selected'!V106</f>
        <v>1.22814861201028E-5</v>
      </c>
      <c r="AD109" s="1">
        <f>'[1]Unit factor_selected'!W106</f>
        <v>4.86061979847249E-4</v>
      </c>
      <c r="AE109" s="1">
        <f>'[1]Unit factor_selected'!X106</f>
        <v>1.37154365347852E-3</v>
      </c>
      <c r="AF109" s="1">
        <f>'[1]Unit factor_selected'!Y106</f>
        <v>1.39470178957268E-3</v>
      </c>
      <c r="AG109" s="1">
        <f>'[1]Unit factor_selected'!Z106</f>
        <v>2.0415466433099601E-7</v>
      </c>
      <c r="AH109" s="1">
        <f>'[1]Unit factor_selected'!AA106</f>
        <v>2.5354342929707701E-3</v>
      </c>
      <c r="AI109" s="1">
        <f>'[1]Unit factor_selected'!AB106</f>
        <v>0.62207437263284404</v>
      </c>
      <c r="AJ109" s="1">
        <f>'[1]Unit factor_selected'!AC106</f>
        <v>1.9957150289249999E-3</v>
      </c>
      <c r="AK109" s="1"/>
      <c r="AL109" s="1">
        <f t="shared" ref="AL109:BA138" si="76">IFERROR($G109*Q109,0)</f>
        <v>2.5238966688505191</v>
      </c>
      <c r="AM109" s="1">
        <f t="shared" si="64"/>
        <v>35.733392933426096</v>
      </c>
      <c r="AN109" s="1">
        <f t="shared" si="64"/>
        <v>3.1026247794421276E-3</v>
      </c>
      <c r="AO109" s="1">
        <f t="shared" si="64"/>
        <v>0.67168973251534159</v>
      </c>
      <c r="AP109" s="1">
        <f t="shared" si="64"/>
        <v>3.985277634896283E-2</v>
      </c>
      <c r="AQ109" s="1">
        <f t="shared" si="64"/>
        <v>5.3247076062432985E-4</v>
      </c>
      <c r="AR109" s="1">
        <f t="shared" si="64"/>
        <v>2.5638060452519187</v>
      </c>
      <c r="AS109" s="1">
        <f t="shared" si="64"/>
        <v>6.3459391815389829E-2</v>
      </c>
      <c r="AT109" s="1">
        <f t="shared" si="64"/>
        <v>0.89807688345762171</v>
      </c>
      <c r="AU109" s="1">
        <f t="shared" si="64"/>
        <v>0.16117237384232741</v>
      </c>
      <c r="AV109" s="1">
        <f t="shared" si="64"/>
        <v>1.7329492323969162E-2</v>
      </c>
      <c r="AW109" s="1">
        <f t="shared" si="64"/>
        <v>5.2617115089137273E-2</v>
      </c>
      <c r="AX109" s="1">
        <f t="shared" si="64"/>
        <v>4.4220882688241008E-5</v>
      </c>
      <c r="AY109" s="1">
        <f t="shared" si="64"/>
        <v>1.75012124590175E-3</v>
      </c>
      <c r="AZ109" s="1">
        <f t="shared" si="64"/>
        <v>4.9383983671975554E-3</v>
      </c>
      <c r="BA109" s="1">
        <f t="shared" si="64"/>
        <v>5.0217818608141729E-3</v>
      </c>
      <c r="BB109" s="1">
        <f t="shared" si="64"/>
        <v>7.3508200663606892E-7</v>
      </c>
      <c r="BC109" s="1">
        <f t="shared" si="65"/>
        <v>9.129118523342453E-3</v>
      </c>
      <c r="BD109" s="1">
        <f t="shared" si="65"/>
        <v>2.2398492809865149</v>
      </c>
      <c r="BE109" s="1">
        <f t="shared" si="65"/>
        <v>7.1857981444767719E-3</v>
      </c>
      <c r="BF109" s="1"/>
      <c r="BG109" s="1">
        <f t="shared" ref="BG109:BV138" si="77">IFERROR($H109*Q109,0)</f>
        <v>2.6496991341665104</v>
      </c>
      <c r="BH109" s="1">
        <f t="shared" si="66"/>
        <v>37.514507422228597</v>
      </c>
      <c r="BI109" s="1">
        <f t="shared" si="66"/>
        <v>3.2572736804932427E-3</v>
      </c>
      <c r="BJ109" s="1">
        <f t="shared" si="66"/>
        <v>0.70516979741687069</v>
      </c>
      <c r="BK109" s="1">
        <f t="shared" si="66"/>
        <v>4.1839219604054463E-2</v>
      </c>
      <c r="BL109" s="1">
        <f t="shared" si="66"/>
        <v>5.5901152008645556E-4</v>
      </c>
      <c r="BM109" s="1">
        <f t="shared" si="66"/>
        <v>2.691597775026509</v>
      </c>
      <c r="BN109" s="1">
        <f t="shared" si="66"/>
        <v>6.6622495929895997E-2</v>
      </c>
      <c r="BO109" s="1">
        <f t="shared" si="66"/>
        <v>0.94284111147719696</v>
      </c>
      <c r="BP109" s="1">
        <f t="shared" si="66"/>
        <v>0.16920593647602658</v>
      </c>
      <c r="BQ109" s="1">
        <f t="shared" si="66"/>
        <v>1.8193272875659802E-2</v>
      </c>
      <c r="BR109" s="1">
        <f t="shared" si="66"/>
        <v>5.523979092120429E-2</v>
      </c>
      <c r="BS109" s="1">
        <f t="shared" si="66"/>
        <v>4.6425052189032654E-5</v>
      </c>
      <c r="BT109" s="1">
        <f t="shared" si="66"/>
        <v>1.8373552321634015E-3</v>
      </c>
      <c r="BU109" s="1">
        <f t="shared" si="66"/>
        <v>5.1845505559830283E-3</v>
      </c>
      <c r="BV109" s="1">
        <f t="shared" si="66"/>
        <v>5.2720902613784771E-3</v>
      </c>
      <c r="BW109" s="1">
        <f t="shared" si="66"/>
        <v>7.7172183020157176E-7</v>
      </c>
      <c r="BX109" s="1">
        <f t="shared" si="67"/>
        <v>9.5841552253487262E-3</v>
      </c>
      <c r="BY109" s="1">
        <f t="shared" si="67"/>
        <v>2.3514935352707789</v>
      </c>
      <c r="BZ109" s="1">
        <f t="shared" si="67"/>
        <v>7.5439709385515651E-3</v>
      </c>
      <c r="CA109" s="1"/>
      <c r="CB109" s="1">
        <f t="shared" ref="CB109:CQ138" si="78">IFERROR($I109*Q109,0)</f>
        <v>2.8859003712341824</v>
      </c>
      <c r="CC109" s="1">
        <f t="shared" si="68"/>
        <v>40.858650516384856</v>
      </c>
      <c r="CD109" s="1">
        <f t="shared" si="68"/>
        <v>3.5476357306142604E-3</v>
      </c>
      <c r="CE109" s="1">
        <f t="shared" si="68"/>
        <v>0.76803051105220133</v>
      </c>
      <c r="CF109" s="1">
        <f t="shared" si="68"/>
        <v>4.556887905896926E-2</v>
      </c>
      <c r="CG109" s="1">
        <f t="shared" si="68"/>
        <v>6.088432956555844E-4</v>
      </c>
      <c r="CH109" s="1">
        <f t="shared" si="68"/>
        <v>2.9315339685180914</v>
      </c>
      <c r="CI109" s="1">
        <f t="shared" si="68"/>
        <v>7.2561402635289693E-2</v>
      </c>
      <c r="CJ109" s="1">
        <f t="shared" si="68"/>
        <v>1.0268884789754791</v>
      </c>
      <c r="CK109" s="1">
        <f t="shared" si="68"/>
        <v>0.18428940425524801</v>
      </c>
      <c r="CL109" s="1">
        <f t="shared" si="68"/>
        <v>1.9815069669163424E-2</v>
      </c>
      <c r="CM109" s="1">
        <f t="shared" si="68"/>
        <v>6.0164012989553303E-2</v>
      </c>
      <c r="CN109" s="1">
        <f t="shared" si="68"/>
        <v>5.0563504972816394E-5</v>
      </c>
      <c r="CO109" s="1">
        <f t="shared" si="68"/>
        <v>2.0011419705042695E-3</v>
      </c>
      <c r="CP109" s="1">
        <f t="shared" si="68"/>
        <v>5.6467151991957329E-3</v>
      </c>
      <c r="CQ109" s="1">
        <f t="shared" si="68"/>
        <v>5.7420584270516471E-3</v>
      </c>
      <c r="CR109" s="1">
        <f t="shared" si="68"/>
        <v>8.4051516926988737E-7</v>
      </c>
      <c r="CS109" s="1">
        <f t="shared" si="69"/>
        <v>1.0438512345100763E-2</v>
      </c>
      <c r="CT109" s="1">
        <f t="shared" si="69"/>
        <v>2.5611119311202026</v>
      </c>
      <c r="CU109" s="1">
        <f t="shared" si="69"/>
        <v>8.2164605978913077E-3</v>
      </c>
      <c r="CW109" s="15">
        <f t="shared" ref="CW109:DL138" si="79">IFERROR($J109*Q109,0)</f>
        <v>3.3081715178553535</v>
      </c>
      <c r="CX109" s="15">
        <f t="shared" si="70"/>
        <v>46.837176100609703</v>
      </c>
      <c r="CY109" s="15">
        <f t="shared" si="70"/>
        <v>4.0667334176629853E-3</v>
      </c>
      <c r="CZ109" s="15">
        <f t="shared" si="70"/>
        <v>0.88041038659286663</v>
      </c>
      <c r="DA109" s="15">
        <f t="shared" si="70"/>
        <v>5.22366154099103E-2</v>
      </c>
      <c r="DB109" s="15">
        <f t="shared" si="70"/>
        <v>6.9793055560806372E-4</v>
      </c>
      <c r="DC109" s="15">
        <f t="shared" si="70"/>
        <v>3.3604823212000126</v>
      </c>
      <c r="DD109" s="15">
        <f t="shared" si="70"/>
        <v>8.3178743066255625E-2</v>
      </c>
      <c r="DE109" s="15">
        <f t="shared" si="70"/>
        <v>1.1771450088929003</v>
      </c>
      <c r="DF109" s="15">
        <f t="shared" si="70"/>
        <v>0.21125502608359809</v>
      </c>
      <c r="DG109" s="15">
        <f t="shared" si="70"/>
        <v>2.2714453262921257E-2</v>
      </c>
      <c r="DH109" s="15">
        <f t="shared" si="70"/>
        <v>6.8967340714815278E-2</v>
      </c>
      <c r="DI109" s="15">
        <f t="shared" si="70"/>
        <v>5.7962065725253343E-5</v>
      </c>
      <c r="DJ109" s="15">
        <f t="shared" si="70"/>
        <v>2.2939533658176861E-3</v>
      </c>
      <c r="DK109" s="15">
        <f t="shared" si="70"/>
        <v>6.4729547068291321E-3</v>
      </c>
      <c r="DL109" s="15">
        <f t="shared" si="70"/>
        <v>6.5822487607601907E-3</v>
      </c>
      <c r="DM109" s="15">
        <f t="shared" si="70"/>
        <v>9.635011558333445E-7</v>
      </c>
      <c r="DN109" s="15">
        <f t="shared" si="71"/>
        <v>1.1965897912849893E-2</v>
      </c>
      <c r="DO109" s="15">
        <f t="shared" si="71"/>
        <v>2.9358593349319229</v>
      </c>
      <c r="DP109" s="15">
        <f t="shared" si="71"/>
        <v>9.4187107768728632E-3</v>
      </c>
      <c r="DR109" s="15">
        <f t="shared" ref="DR109:EG138" si="80">IFERROR($K109*Q109,0)</f>
        <v>2.5131829287432685</v>
      </c>
      <c r="DS109" s="15">
        <f t="shared" si="72"/>
        <v>35.581707529754901</v>
      </c>
      <c r="DT109" s="15">
        <f t="shared" si="72"/>
        <v>3.089454384652393E-3</v>
      </c>
      <c r="DU109" s="15">
        <f t="shared" si="72"/>
        <v>0.66883846316042161</v>
      </c>
      <c r="DV109" s="15">
        <f t="shared" si="72"/>
        <v>3.9683604491166605E-2</v>
      </c>
      <c r="DW109" s="15">
        <f t="shared" si="72"/>
        <v>5.3021046470395959E-4</v>
      </c>
      <c r="DX109" s="15">
        <f t="shared" si="72"/>
        <v>2.5529228930241628</v>
      </c>
      <c r="DY109" s="15">
        <f t="shared" si="72"/>
        <v>6.3190011757297396E-2</v>
      </c>
      <c r="DZ109" s="15">
        <f t="shared" si="72"/>
        <v>0.89426461869874929</v>
      </c>
      <c r="EA109" s="15">
        <f t="shared" si="72"/>
        <v>0.16048820996702831</v>
      </c>
      <c r="EB109" s="15">
        <f t="shared" si="72"/>
        <v>1.7255930010883599E-2</v>
      </c>
      <c r="EC109" s="15">
        <f t="shared" si="72"/>
        <v>5.2393759631199667E-2</v>
      </c>
      <c r="ED109" s="15">
        <f t="shared" si="72"/>
        <v>4.4033168567341282E-5</v>
      </c>
      <c r="EE109" s="15">
        <f t="shared" si="72"/>
        <v>1.742692120765138E-3</v>
      </c>
      <c r="EF109" s="15">
        <f t="shared" si="72"/>
        <v>4.9174352599098388E-3</v>
      </c>
      <c r="EG109" s="15">
        <f t="shared" si="72"/>
        <v>5.0004647972449381E-3</v>
      </c>
      <c r="EH109" s="15">
        <f t="shared" si="72"/>
        <v>7.3196164213231854E-7</v>
      </c>
      <c r="EI109" s="15">
        <f t="shared" si="73"/>
        <v>9.0903661431541143E-3</v>
      </c>
      <c r="EJ109" s="15">
        <f t="shared" si="73"/>
        <v>2.2303412993912022</v>
      </c>
      <c r="EK109" s="15">
        <f t="shared" si="73"/>
        <v>7.1552950043390464E-3</v>
      </c>
      <c r="EM109" s="15">
        <f t="shared" ref="EM109:FB138" si="81">IFERROR($L109*Q109,0)</f>
        <v>2.6244256792282252</v>
      </c>
      <c r="EN109" s="15">
        <f t="shared" si="74"/>
        <v>37.156685207380839</v>
      </c>
      <c r="EO109" s="15">
        <f t="shared" si="74"/>
        <v>3.2262050363124377E-3</v>
      </c>
      <c r="EP109" s="15">
        <f t="shared" si="74"/>
        <v>0.69844372166394908</v>
      </c>
      <c r="EQ109" s="15">
        <f t="shared" si="74"/>
        <v>4.144014726497975E-2</v>
      </c>
      <c r="ER109" s="15">
        <f t="shared" si="74"/>
        <v>5.5367953643566592E-4</v>
      </c>
      <c r="ES109" s="15">
        <f t="shared" si="74"/>
        <v>2.6659246809752029</v>
      </c>
      <c r="ET109" s="15">
        <f t="shared" si="74"/>
        <v>6.5987034859222415E-2</v>
      </c>
      <c r="EU109" s="15">
        <f t="shared" si="74"/>
        <v>0.93384807070603137</v>
      </c>
      <c r="EV109" s="15">
        <f t="shared" si="74"/>
        <v>0.16759201036808666</v>
      </c>
      <c r="EW109" s="15">
        <f t="shared" si="74"/>
        <v>1.8019741150388076E-2</v>
      </c>
      <c r="EX109" s="15">
        <f t="shared" si="74"/>
        <v>5.4712900774075757E-2</v>
      </c>
      <c r="EY109" s="15">
        <f t="shared" si="74"/>
        <v>4.5982239097773476E-5</v>
      </c>
      <c r="EZ109" s="15">
        <f t="shared" si="74"/>
        <v>1.819830104851047E-3</v>
      </c>
      <c r="FA109" s="15">
        <f t="shared" si="74"/>
        <v>5.1350990906591683E-3</v>
      </c>
      <c r="FB109" s="15">
        <f t="shared" si="74"/>
        <v>5.2218038217093808E-3</v>
      </c>
      <c r="FC109" s="15">
        <f t="shared" si="74"/>
        <v>7.6436096547206523E-7</v>
      </c>
      <c r="FD109" s="15">
        <f t="shared" si="75"/>
        <v>9.4927392935978284E-3</v>
      </c>
      <c r="FE109" s="15">
        <f t="shared" si="75"/>
        <v>2.3290644356288568</v>
      </c>
      <c r="FF109" s="15">
        <f t="shared" si="75"/>
        <v>7.4720147654477121E-3</v>
      </c>
      <c r="FH109" s="15">
        <f>IFERROR(AL109*[1]Figure!$C$8+BG109*[1]Figure!$D$8+CB109*[1]Figure!$E$8,0)</f>
        <v>2.6293382102017286</v>
      </c>
      <c r="FI109" s="15">
        <f>IFERROR(AM109*[1]Figure!$C$8+BH109*[1]Figure!$D$8+CC109*[1]Figure!$E$8,0)</f>
        <v>37.226236945271026</v>
      </c>
      <c r="FJ109" s="15">
        <f>IFERROR(AN109*[1]Figure!$C$8+BI109*[1]Figure!$D$8+CD109*[1]Figure!$E$8,0)</f>
        <v>3.2322440079218056E-3</v>
      </c>
      <c r="FK109" s="15">
        <f>IFERROR(AO109*[1]Figure!$C$8+BJ109*[1]Figure!$D$8+CE109*[1]Figure!$E$8,0)</f>
        <v>0.69975110348202818</v>
      </c>
      <c r="FL109" s="15">
        <f>IFERROR(AP109*[1]Figure!$C$8+BK109*[1]Figure!$D$8+CF109*[1]Figure!$E$8,0)</f>
        <v>4.1517717000940271E-2</v>
      </c>
      <c r="FM109" s="15">
        <f>IFERROR(AQ109*[1]Figure!$C$8+BL109*[1]Figure!$D$8+CG109*[1]Figure!$E$8,0)</f>
        <v>5.5471594142654176E-4</v>
      </c>
      <c r="FN109" s="15">
        <f>IFERROR(AR109*[1]Figure!$C$8+BM109*[1]Figure!$D$8+CH109*[1]Figure!$E$8,0)</f>
        <v>2.6709148918514236</v>
      </c>
      <c r="FO109" s="15">
        <f>IFERROR(AS109*[1]Figure!$C$8+BN109*[1]Figure!$D$8+CI109*[1]Figure!$E$8,0)</f>
        <v>6.611055268453607E-2</v>
      </c>
      <c r="FP109" s="15">
        <f>IFERROR(AT109*[1]Figure!$C$8+BO109*[1]Figure!$D$8+CJ109*[1]Figure!$E$8,0)</f>
        <v>0.93559609413386136</v>
      </c>
      <c r="FQ109" s="15">
        <f>IFERROR(AU109*[1]Figure!$C$8+BP109*[1]Figure!$D$8+CK109*[1]Figure!$E$8,0)</f>
        <v>0.16790571745774102</v>
      </c>
      <c r="FR109" s="15">
        <f>IFERROR(AV109*[1]Figure!$C$8+BQ109*[1]Figure!$D$8+CL109*[1]Figure!$E$8,0)</f>
        <v>1.8053471401252651E-2</v>
      </c>
      <c r="FS109" s="15">
        <f>IFERROR(AW109*[1]Figure!$C$8+BR109*[1]Figure!$D$8+CM109*[1]Figure!$E$8,0)</f>
        <v>5.4815315112508041E-2</v>
      </c>
      <c r="FT109" s="15">
        <f>IFERROR(AX109*[1]Figure!$C$8+BS109*[1]Figure!$D$8+CN109*[1]Figure!$E$8,0)</f>
        <v>4.606831094792595E-5</v>
      </c>
      <c r="FU109" s="15">
        <f>IFERROR(AY109*[1]Figure!$C$8+BT109*[1]Figure!$D$8+CO109*[1]Figure!$E$8,0)</f>
        <v>1.8232365536704409E-3</v>
      </c>
      <c r="FV109" s="15">
        <f>IFERROR(AZ109*[1]Figure!$C$8+BU109*[1]Figure!$D$8+CP109*[1]Figure!$E$8,0)</f>
        <v>5.1447112254338475E-3</v>
      </c>
      <c r="FW109" s="15">
        <f>IFERROR(BA109*[1]Figure!$C$8+BV109*[1]Figure!$D$8+CQ109*[1]Figure!$E$8,0)</f>
        <v>5.2315782547271402E-3</v>
      </c>
      <c r="FX109" s="15">
        <f>IFERROR(BB109*[1]Figure!$C$8+BW109*[1]Figure!$D$8+CR109*[1]Figure!$E$8,0)</f>
        <v>7.6579173447708529E-7</v>
      </c>
      <c r="FY109" s="15">
        <f>IFERROR(BC109*[1]Figure!$C$8+BX109*[1]Figure!$D$8+CS109*[1]Figure!$E$8,0)</f>
        <v>9.5105082767975753E-3</v>
      </c>
      <c r="FZ109" s="15">
        <f>IFERROR(BD109*[1]Figure!$C$8+BY109*[1]Figure!$D$8+CT109*[1]Figure!$E$8,0)</f>
        <v>2.3334240946848821</v>
      </c>
      <c r="GA109" s="15">
        <f>IFERROR(BE109*[1]Figure!$C$8+BZ109*[1]Figure!$D$8+CU109*[1]Figure!$E$8,0)</f>
        <v>7.4860012556197371E-3</v>
      </c>
      <c r="GC109" s="15">
        <f>IFERROR(CW109*[1]Figure!$F$8+DR109*[1]Figure!$G$8+EM109*[1]Figure!$H$8,0)</f>
        <v>2.6915924232272737</v>
      </c>
      <c r="GD109" s="15">
        <f>IFERROR(CX109*[1]Figure!$F$8+DS109*[1]Figure!$G$8+EN109*[1]Figure!$H$8,0)</f>
        <v>38.107633669335875</v>
      </c>
      <c r="GE109" s="15">
        <f>IFERROR(CY109*[1]Figure!$F$8+DT109*[1]Figure!$G$8+EO109*[1]Figure!$H$8,0)</f>
        <v>3.3087730775709589E-3</v>
      </c>
      <c r="GF109" s="15">
        <f>IFERROR(CZ109*[1]Figure!$F$8+DU109*[1]Figure!$G$8+EP109*[1]Figure!$H$8,0)</f>
        <v>0.7163189432875009</v>
      </c>
      <c r="GG109" s="15">
        <f>IFERROR(DA109*[1]Figure!$F$8+DV109*[1]Figure!$G$8+EQ109*[1]Figure!$H$8,0)</f>
        <v>4.2500722073654955E-2</v>
      </c>
      <c r="GH109" s="15">
        <f>IFERROR(DB109*[1]Figure!$F$8+DW109*[1]Figure!$G$8+ER109*[1]Figure!$H$8,0)</f>
        <v>5.6784981832843512E-4</v>
      </c>
      <c r="GI109" s="15">
        <f>IFERROR(DC109*[1]Figure!$F$8+DX109*[1]Figure!$G$8+ES109*[1]Figure!$H$8,0)</f>
        <v>2.7341535060415936</v>
      </c>
      <c r="GJ109" s="15">
        <f>IFERROR(DD109*[1]Figure!$F$8+DY109*[1]Figure!$G$8+ET109*[1]Figure!$H$8,0)</f>
        <v>6.7675836455977509E-2</v>
      </c>
      <c r="GK109" s="15">
        <f>IFERROR(DE109*[1]Figure!$F$8+DZ109*[1]Figure!$G$8+EU109*[1]Figure!$H$8,0)</f>
        <v>0.95774797947295154</v>
      </c>
      <c r="GL109" s="15">
        <f>IFERROR(DF109*[1]Figure!$F$8+EA109*[1]Figure!$G$8+EV109*[1]Figure!$H$8,0)</f>
        <v>0.17188118104103534</v>
      </c>
      <c r="GM109" s="15">
        <f>IFERROR(DG109*[1]Figure!$F$8+EB109*[1]Figure!$G$8+EW109*[1]Figure!$H$8,0)</f>
        <v>1.8480919133196549E-2</v>
      </c>
      <c r="GN109" s="15">
        <f>IFERROR(DH109*[1]Figure!$F$8+EC109*[1]Figure!$G$8+EX109*[1]Figure!$H$8,0)</f>
        <v>5.6113164240792927E-2</v>
      </c>
      <c r="GO109" s="15">
        <f>IFERROR(DI109*[1]Figure!$F$8+ED109*[1]Figure!$G$8+EY109*[1]Figure!$H$8,0)</f>
        <v>4.7159059347029461E-5</v>
      </c>
      <c r="GP109" s="15">
        <f>IFERROR(DJ109*[1]Figure!$F$8+EE109*[1]Figure!$G$8+EZ109*[1]Figure!$H$8,0)</f>
        <v>1.8664048902380871E-3</v>
      </c>
      <c r="GQ109" s="15">
        <f>IFERROR(DK109*[1]Figure!$F$8+EF109*[1]Figure!$G$8+FA109*[1]Figure!$H$8,0)</f>
        <v>5.2665213247738256E-3</v>
      </c>
      <c r="GR109" s="15">
        <f>IFERROR(DL109*[1]Figure!$F$8+EG109*[1]Figure!$G$8+FB109*[1]Figure!$H$8,0)</f>
        <v>5.3554450839794357E-3</v>
      </c>
      <c r="GS109" s="15">
        <f>IFERROR(DM109*[1]Figure!$F$8+EH109*[1]Figure!$G$8+FC109*[1]Figure!$H$8,0)</f>
        <v>7.8392320253485198E-7</v>
      </c>
      <c r="GT109" s="15">
        <f>IFERROR(DN109*[1]Figure!$F$8+EI109*[1]Figure!$G$8+FD109*[1]Figure!$H$8,0)</f>
        <v>9.7356863105506168E-3</v>
      </c>
      <c r="GU109" s="15">
        <f>IFERROR(DO109*[1]Figure!$F$8+EJ109*[1]Figure!$G$8+FE109*[1]Figure!$H$8,0)</f>
        <v>2.3886720198494071</v>
      </c>
      <c r="GV109" s="15">
        <f>IFERROR(DP109*[1]Figure!$F$8+EK109*[1]Figure!$G$8+FF109*[1]Figure!$H$8,0)</f>
        <v>7.6632455200010378E-3</v>
      </c>
      <c r="GX109" s="15">
        <f>IFERROR(FH109*[1]Figure!$F$10+GC109*[1]Figure!$F$11,0)</f>
        <v>2.6329907462121644</v>
      </c>
      <c r="GY109" s="15">
        <f>IFERROR(FI109*[1]Figure!$F$10+GD109*[1]Figure!$F$11,0)</f>
        <v>37.277949642575642</v>
      </c>
      <c r="GZ109" s="15">
        <f>IFERROR(FJ109*[1]Figure!$F$10+GE109*[1]Figure!$F$11,0)</f>
        <v>3.2367340684197831E-3</v>
      </c>
      <c r="HA109" s="15">
        <f>IFERROR(FK109*[1]Figure!$F$10+GF109*[1]Figure!$F$11,0)</f>
        <v>0.70072316028852555</v>
      </c>
      <c r="HB109" s="15">
        <f>IFERROR(FL109*[1]Figure!$F$10+GG109*[1]Figure!$F$11,0)</f>
        <v>4.1575391192806739E-2</v>
      </c>
      <c r="HC109" s="15">
        <f>IFERROR(FM109*[1]Figure!$F$10+GH109*[1]Figure!$F$11,0)</f>
        <v>5.5548652314317364E-4</v>
      </c>
      <c r="HD109" s="15">
        <f>IFERROR(FN109*[1]Figure!$F$10+GI109*[1]Figure!$F$11,0)</f>
        <v>2.6746251839642619</v>
      </c>
      <c r="HE109" s="15">
        <f>IFERROR(FO109*[1]Figure!$F$10+GJ109*[1]Figure!$F$11,0)</f>
        <v>6.6202389928376806E-2</v>
      </c>
      <c r="HF109" s="15">
        <f>IFERROR(FP109*[1]Figure!$F$10+GK109*[1]Figure!$F$11,0)</f>
        <v>0.93689577418711123</v>
      </c>
      <c r="HG109" s="15">
        <f>IFERROR(FQ109*[1]Figure!$F$10+GL109*[1]Figure!$F$11,0)</f>
        <v>0.16813896309993073</v>
      </c>
      <c r="HH109" s="15">
        <f>IFERROR(FR109*[1]Figure!$F$10+GM109*[1]Figure!$F$11,0)</f>
        <v>1.8078550318126333E-2</v>
      </c>
      <c r="HI109" s="15">
        <f>IFERROR(FS109*[1]Figure!$F$10+GN109*[1]Figure!$F$11,0)</f>
        <v>5.4891461616443898E-2</v>
      </c>
      <c r="HJ109" s="15">
        <f>IFERROR(FT109*[1]Figure!$F$10+GO109*[1]Figure!$F$11,0)</f>
        <v>4.613230658151328E-5</v>
      </c>
      <c r="HK109" s="15">
        <f>IFERROR(FU109*[1]Figure!$F$10+GP109*[1]Figure!$F$11,0)</f>
        <v>1.8257692963742839E-3</v>
      </c>
      <c r="HL109" s="15">
        <f>IFERROR(FV109*[1]Figure!$F$10+GQ109*[1]Figure!$F$11,0)</f>
        <v>5.1518579831013401E-3</v>
      </c>
      <c r="HM109" s="15">
        <f>IFERROR(FW109*[1]Figure!$F$10+GR109*[1]Figure!$F$11,0)</f>
        <v>5.2388456834256102E-3</v>
      </c>
      <c r="HN109" s="15">
        <f>IFERROR(FX109*[1]Figure!$F$10+GS109*[1]Figure!$F$11,0)</f>
        <v>7.6685553139595208E-7</v>
      </c>
      <c r="HO109" s="15">
        <f>IFERROR(FY109*[1]Figure!$F$10+GT109*[1]Figure!$F$11,0)</f>
        <v>9.5237197662224691E-3</v>
      </c>
      <c r="HP109" s="15">
        <f>IFERROR(FZ109*[1]Figure!$F$10+GU109*[1]Figure!$F$11,0)</f>
        <v>2.3366655626331232</v>
      </c>
      <c r="HQ109" s="15">
        <f>IFERROR(GA109*[1]Figure!$F$10+GV109*[1]Figure!$F$11,0)</f>
        <v>7.4964004081723556E-3</v>
      </c>
    </row>
    <row r="110" spans="1:225" s="15" customFormat="1" x14ac:dyDescent="0.2">
      <c r="A110" s="1"/>
      <c r="B110" s="4"/>
      <c r="C110" s="1" t="s">
        <v>148</v>
      </c>
      <c r="D110" s="1" t="s">
        <v>89</v>
      </c>
      <c r="E110" s="2">
        <v>0.15</v>
      </c>
      <c r="F110" s="7"/>
      <c r="G110" s="1">
        <f>G$229*$E110</f>
        <v>1.6366424246514135</v>
      </c>
      <c r="H110" s="1">
        <f>H$229*$E110</f>
        <v>1.7182201114097471</v>
      </c>
      <c r="I110" s="1">
        <f>I$229*$E110</f>
        <v>1.8713868278253445</v>
      </c>
      <c r="J110" s="1">
        <f>J$229*$E110</f>
        <v>2.1452121717056718</v>
      </c>
      <c r="K110" s="1">
        <f>K$229*$E110</f>
        <v>1.6296950080623656</v>
      </c>
      <c r="L110" s="1">
        <f>L$229*$E110</f>
        <v>1.7018313229620998</v>
      </c>
      <c r="M110" s="1" t="s">
        <v>149</v>
      </c>
      <c r="N110" s="1" t="s">
        <v>153</v>
      </c>
      <c r="O110" s="1">
        <v>1</v>
      </c>
      <c r="P110" s="1" t="s">
        <v>151</v>
      </c>
      <c r="Q110" s="1">
        <f>'[1]Unit factor_selected'!J107</f>
        <v>0.71301964352680303</v>
      </c>
      <c r="R110" s="1">
        <f>'[1]Unit factor_selected'!K107</f>
        <v>13.4189909898412</v>
      </c>
      <c r="S110" s="1">
        <f>'[1]Unit factor_selected'!L107</f>
        <v>8.4857852477663697E-4</v>
      </c>
      <c r="T110" s="1">
        <f>'[1]Unit factor_selected'!M107</f>
        <v>0.19873370640507901</v>
      </c>
      <c r="U110" s="1">
        <f>'[1]Unit factor_selected'!N107</f>
        <v>1.86940674923026E-2</v>
      </c>
      <c r="V110" s="1">
        <f>'[1]Unit factor_selected'!O107</f>
        <v>4.28618484486945E-4</v>
      </c>
      <c r="W110" s="1">
        <f>'[1]Unit factor_selected'!P107</f>
        <v>0.71822191106406796</v>
      </c>
      <c r="X110" s="1">
        <f>'[1]Unit factor_selected'!Q107</f>
        <v>3.3045378554598201E-2</v>
      </c>
      <c r="Y110" s="1">
        <f>'[1]Unit factor_selected'!R107</f>
        <v>0.61913069800931497</v>
      </c>
      <c r="Z110" s="1">
        <f>'[1]Unit factor_selected'!S107</f>
        <v>0.22494677812795499</v>
      </c>
      <c r="AA110" s="1">
        <f>'[1]Unit factor_selected'!T107</f>
        <v>2.7575159363620199E-3</v>
      </c>
      <c r="AB110" s="1">
        <f>'[1]Unit factor_selected'!U107</f>
        <v>2.52586898479252E-2</v>
      </c>
      <c r="AC110" s="1">
        <f>'[1]Unit factor_selected'!V107</f>
        <v>3.2308251268620802E-5</v>
      </c>
      <c r="AD110" s="1">
        <f>'[1]Unit factor_selected'!W107</f>
        <v>5.5493283290378897E-4</v>
      </c>
      <c r="AE110" s="1">
        <f>'[1]Unit factor_selected'!X107</f>
        <v>1.6048581290109699E-3</v>
      </c>
      <c r="AF110" s="1">
        <f>'[1]Unit factor_selected'!Y107</f>
        <v>1.62360333719208E-3</v>
      </c>
      <c r="AG110" s="1">
        <f>'[1]Unit factor_selected'!Z107</f>
        <v>2.3477854967801699E-7</v>
      </c>
      <c r="AH110" s="1">
        <f>'[1]Unit factor_selected'!AA107</f>
        <v>1.55141302685283E-3</v>
      </c>
      <c r="AI110" s="1">
        <f>'[1]Unit factor_selected'!AB107</f>
        <v>0.71689294649422497</v>
      </c>
      <c r="AJ110" s="1">
        <f>'[1]Unit factor_selected'!AC107</f>
        <v>5.9100975313858299E-3</v>
      </c>
      <c r="AK110" s="1"/>
      <c r="AL110" s="1">
        <f t="shared" si="76"/>
        <v>1.1669581982057935</v>
      </c>
      <c r="AM110" s="1">
        <f t="shared" si="64"/>
        <v>21.962089949989174</v>
      </c>
      <c r="AN110" s="1">
        <f t="shared" si="64"/>
        <v>1.3888196142975548E-3</v>
      </c>
      <c r="AO110" s="1">
        <f t="shared" si="64"/>
        <v>0.32525601511077068</v>
      </c>
      <c r="AP110" s="1">
        <f t="shared" si="64"/>
        <v>3.0595503947199298E-2</v>
      </c>
      <c r="AQ110" s="1">
        <f t="shared" si="64"/>
        <v>7.0149519570112794E-4</v>
      </c>
      <c r="AR110" s="1">
        <f t="shared" si="64"/>
        <v>1.175472449961668</v>
      </c>
      <c r="AS110" s="1">
        <f t="shared" si="64"/>
        <v>5.4083468481121423E-2</v>
      </c>
      <c r="AT110" s="1">
        <f t="shared" si="64"/>
        <v>1.0132955667660872</v>
      </c>
      <c r="AU110" s="1">
        <f t="shared" si="64"/>
        <v>0.3681574403728598</v>
      </c>
      <c r="AV110" s="1">
        <f t="shared" si="64"/>
        <v>4.5130675681024496E-3</v>
      </c>
      <c r="AW110" s="1">
        <f t="shared" si="64"/>
        <v>4.133944339622634E-2</v>
      </c>
      <c r="AX110" s="1">
        <f t="shared" si="64"/>
        <v>5.2877054692522655E-5</v>
      </c>
      <c r="AY110" s="1">
        <f t="shared" si="64"/>
        <v>9.0822661716233484E-4</v>
      </c>
      <c r="AZ110" s="1">
        <f t="shared" si="64"/>
        <v>2.6265788994860447E-3</v>
      </c>
      <c r="BA110" s="1">
        <f t="shared" si="64"/>
        <v>2.6572581024541723E-3</v>
      </c>
      <c r="BB110" s="1">
        <f t="shared" si="64"/>
        <v>3.8424853480117209E-7</v>
      </c>
      <c r="BC110" s="1">
        <f t="shared" si="65"/>
        <v>2.5391083779042044E-3</v>
      </c>
      <c r="BD110" s="1">
        <f t="shared" si="65"/>
        <v>1.1732974101658045</v>
      </c>
      <c r="BE110" s="1">
        <f t="shared" si="65"/>
        <v>9.6727163536936382E-3</v>
      </c>
      <c r="BF110" s="1"/>
      <c r="BG110" s="1">
        <f t="shared" si="77"/>
        <v>1.2251246913379616</v>
      </c>
      <c r="BH110" s="1">
        <f t="shared" si="66"/>
        <v>23.056780193571338</v>
      </c>
      <c r="BI110" s="1">
        <f t="shared" si="66"/>
        <v>1.458044687381632E-3</v>
      </c>
      <c r="BJ110" s="1">
        <f t="shared" si="66"/>
        <v>0.34146825116020679</v>
      </c>
      <c r="BK110" s="1">
        <f t="shared" si="66"/>
        <v>3.2120522729325501E-2</v>
      </c>
      <c r="BL110" s="1">
        <f t="shared" si="66"/>
        <v>7.3646090016743558E-4</v>
      </c>
      <c r="BM110" s="1">
        <f t="shared" si="66"/>
        <v>1.2340633320454244</v>
      </c>
      <c r="BN110" s="1">
        <f t="shared" si="66"/>
        <v>5.6779234021658985E-2</v>
      </c>
      <c r="BO110" s="1">
        <f t="shared" si="66"/>
        <v>1.0638028169107596</v>
      </c>
      <c r="BP110" s="1">
        <f t="shared" si="66"/>
        <v>0.38650807817627847</v>
      </c>
      <c r="BQ110" s="1">
        <f t="shared" si="66"/>
        <v>4.7380193393901033E-3</v>
      </c>
      <c r="BR110" s="1">
        <f t="shared" si="66"/>
        <v>4.3399988884566282E-2</v>
      </c>
      <c r="BS110" s="1">
        <f t="shared" si="66"/>
        <v>5.5512687094223734E-5</v>
      </c>
      <c r="BT110" s="1">
        <f t="shared" si="66"/>
        <v>9.5349675397687482E-4</v>
      </c>
      <c r="BU110" s="1">
        <f t="shared" si="66"/>
        <v>2.7574995132260667E-3</v>
      </c>
      <c r="BV110" s="1">
        <f t="shared" si="66"/>
        <v>2.7897079069154128E-3</v>
      </c>
      <c r="BW110" s="1">
        <f t="shared" si="66"/>
        <v>4.0340122578438117E-7</v>
      </c>
      <c r="BX110" s="1">
        <f t="shared" si="67"/>
        <v>2.6656690638416024E-3</v>
      </c>
      <c r="BY110" s="1">
        <f t="shared" si="67"/>
        <v>1.2317798783941691</v>
      </c>
      <c r="BZ110" s="1">
        <f t="shared" si="67"/>
        <v>1.0154848438820231E-2</v>
      </c>
      <c r="CA110" s="1"/>
      <c r="CB110" s="1">
        <f t="shared" si="78"/>
        <v>1.3343355688767817</v>
      </c>
      <c r="CC110" s="1">
        <f t="shared" si="68"/>
        <v>25.112122981095801</v>
      </c>
      <c r="CD110" s="1">
        <f t="shared" si="68"/>
        <v>1.5880186736424611E-3</v>
      </c>
      <c r="CE110" s="1">
        <f t="shared" si="68"/>
        <v>0.37190764041137414</v>
      </c>
      <c r="CF110" s="1">
        <f t="shared" si="68"/>
        <v>3.4983831663573058E-2</v>
      </c>
      <c r="CG110" s="1">
        <f t="shared" si="68"/>
        <v>8.0211098603133067E-4</v>
      </c>
      <c r="CH110" s="1">
        <f t="shared" si="68"/>
        <v>1.3440710238208429</v>
      </c>
      <c r="CI110" s="1">
        <f t="shared" si="68"/>
        <v>6.1840686147577192E-2</v>
      </c>
      <c r="CJ110" s="1">
        <f t="shared" si="68"/>
        <v>1.1586330329569432</v>
      </c>
      <c r="CK110" s="1">
        <f t="shared" si="68"/>
        <v>0.4209624375504053</v>
      </c>
      <c r="CL110" s="1">
        <f t="shared" si="68"/>
        <v>5.1603790008263551E-3</v>
      </c>
      <c r="CM110" s="1">
        <f t="shared" si="68"/>
        <v>4.7268779469532972E-2</v>
      </c>
      <c r="CN110" s="1">
        <f t="shared" si="68"/>
        <v>6.0461235854168446E-5</v>
      </c>
      <c r="CO110" s="1">
        <f t="shared" si="68"/>
        <v>1.0384939938239536E-3</v>
      </c>
      <c r="CP110" s="1">
        <f t="shared" si="68"/>
        <v>3.0033103631595566E-3</v>
      </c>
      <c r="CQ110" s="1">
        <f t="shared" si="68"/>
        <v>3.0383898988345297E-3</v>
      </c>
      <c r="CR110" s="1">
        <f t="shared" si="68"/>
        <v>4.3936148532337926E-7</v>
      </c>
      <c r="CS110" s="1">
        <f t="shared" si="69"/>
        <v>2.9032939029690337E-3</v>
      </c>
      <c r="CT110" s="1">
        <f t="shared" si="69"/>
        <v>1.341584017030192</v>
      </c>
      <c r="CU110" s="1">
        <f t="shared" si="69"/>
        <v>1.1060078671398528E-2</v>
      </c>
      <c r="CW110" s="15">
        <f t="shared" si="79"/>
        <v>1.5295784179589371</v>
      </c>
      <c r="CX110" s="15">
        <f t="shared" si="70"/>
        <v>28.786582803416085</v>
      </c>
      <c r="CY110" s="15">
        <f t="shared" si="70"/>
        <v>1.8203809799988847E-3</v>
      </c>
      <c r="CZ110" s="15">
        <f t="shared" si="70"/>
        <v>0.42632596590835692</v>
      </c>
      <c r="DA110" s="15">
        <f t="shared" si="70"/>
        <v>4.0102741123174863E-2</v>
      </c>
      <c r="DB110" s="15">
        <f t="shared" si="70"/>
        <v>9.1947758993943306E-4</v>
      </c>
      <c r="DC110" s="15">
        <f t="shared" si="70"/>
        <v>1.5407383856003471</v>
      </c>
      <c r="DD110" s="15">
        <f t="shared" si="70"/>
        <v>7.0889348293945637E-2</v>
      </c>
      <c r="DE110" s="15">
        <f t="shared" si="70"/>
        <v>1.3281667092462111</v>
      </c>
      <c r="DF110" s="15">
        <f t="shared" si="70"/>
        <v>0.48255856642606426</v>
      </c>
      <c r="DG110" s="15">
        <f t="shared" si="70"/>
        <v>5.9154567503561682E-3</v>
      </c>
      <c r="DH110" s="15">
        <f t="shared" si="70"/>
        <v>5.4185248903107622E-2</v>
      </c>
      <c r="DI110" s="15">
        <f t="shared" si="70"/>
        <v>6.9308053867970558E-5</v>
      </c>
      <c r="DJ110" s="15">
        <f t="shared" si="70"/>
        <v>1.1904486676243178E-3</v>
      </c>
      <c r="DK110" s="15">
        <f t="shared" si="70"/>
        <v>3.4427611922151239E-3</v>
      </c>
      <c r="DL110" s="15">
        <f t="shared" si="70"/>
        <v>3.4829736409663979E-3</v>
      </c>
      <c r="DM110" s="15">
        <f t="shared" si="70"/>
        <v>5.0364980242468682E-7</v>
      </c>
      <c r="DN110" s="15">
        <f t="shared" si="71"/>
        <v>3.3281101085474293E-3</v>
      </c>
      <c r="DO110" s="15">
        <f t="shared" si="71"/>
        <v>1.5378874746293543</v>
      </c>
      <c r="DP110" s="15">
        <f t="shared" si="71"/>
        <v>1.2678413160296526E-2</v>
      </c>
      <c r="DR110" s="15">
        <f t="shared" si="80"/>
        <v>1.1620045537060382</v>
      </c>
      <c r="DS110" s="15">
        <f t="shared" si="72"/>
        <v>21.868862629378064</v>
      </c>
      <c r="DT110" s="15">
        <f t="shared" si="72"/>
        <v>1.3829241857774117E-3</v>
      </c>
      <c r="DU110" s="15">
        <f t="shared" si="72"/>
        <v>0.32387532926208901</v>
      </c>
      <c r="DV110" s="15">
        <f t="shared" si="72"/>
        <v>3.0465628472586492E-2</v>
      </c>
      <c r="DW110" s="15">
        <f t="shared" si="72"/>
        <v>6.9851740453163069E-4</v>
      </c>
      <c r="DX110" s="15">
        <f t="shared" si="72"/>
        <v>1.1704826631421239</v>
      </c>
      <c r="DY110" s="15">
        <f t="shared" si="72"/>
        <v>5.3853888469959837E-2</v>
      </c>
      <c r="DZ110" s="15">
        <f t="shared" si="72"/>
        <v>1.0089942078839487</v>
      </c>
      <c r="EA110" s="15">
        <f t="shared" si="72"/>
        <v>0.36659464139484077</v>
      </c>
      <c r="EB110" s="15">
        <f t="shared" si="72"/>
        <v>4.4939099561416033E-3</v>
      </c>
      <c r="EC110" s="15">
        <f t="shared" si="72"/>
        <v>4.1163960755359247E-2</v>
      </c>
      <c r="ED110" s="15">
        <f t="shared" si="72"/>
        <v>5.2652595811695909E-5</v>
      </c>
      <c r="EE110" s="15">
        <f t="shared" si="72"/>
        <v>9.0437126759321175E-4</v>
      </c>
      <c r="EF110" s="15">
        <f t="shared" si="72"/>
        <v>2.6154292814974853E-3</v>
      </c>
      <c r="EG110" s="15">
        <f t="shared" si="72"/>
        <v>2.6459782536953306E-3</v>
      </c>
      <c r="EH110" s="15">
        <f t="shared" si="72"/>
        <v>3.8261743041038642E-7</v>
      </c>
      <c r="EI110" s="15">
        <f t="shared" si="73"/>
        <v>2.528330065304982E-3</v>
      </c>
      <c r="EJ110" s="15">
        <f t="shared" si="73"/>
        <v>1.168316856216759</v>
      </c>
      <c r="EK110" s="15">
        <f t="shared" si="73"/>
        <v>9.6316564440611964E-3</v>
      </c>
      <c r="EM110" s="15">
        <f t="shared" si="81"/>
        <v>1.2134391632411841</v>
      </c>
      <c r="EN110" s="15">
        <f t="shared" si="74"/>
        <v>22.836859189057947</v>
      </c>
      <c r="EO110" s="15">
        <f t="shared" si="74"/>
        <v>1.4441375134578512E-3</v>
      </c>
      <c r="EP110" s="15">
        <f t="shared" si="74"/>
        <v>0.33821124648851714</v>
      </c>
      <c r="EQ110" s="15">
        <f t="shared" si="74"/>
        <v>3.1814149611968115E-2</v>
      </c>
      <c r="ER110" s="15">
        <f t="shared" si="74"/>
        <v>7.2943636250042787E-4</v>
      </c>
      <c r="ES110" s="15">
        <f t="shared" si="74"/>
        <v>1.2222925450865303</v>
      </c>
      <c r="ET110" s="15">
        <f t="shared" si="74"/>
        <v>5.6237660303355259E-2</v>
      </c>
      <c r="EU110" s="15">
        <f t="shared" si="74"/>
        <v>1.0536560148796408</v>
      </c>
      <c r="EV110" s="15">
        <f t="shared" si="74"/>
        <v>0.38282147301755959</v>
      </c>
      <c r="EW110" s="15">
        <f t="shared" si="74"/>
        <v>4.6928269940680499E-3</v>
      </c>
      <c r="EX110" s="15">
        <f t="shared" si="74"/>
        <v>4.2986029560183901E-2</v>
      </c>
      <c r="EY110" s="15">
        <f t="shared" si="74"/>
        <v>5.4983193999068876E-5</v>
      </c>
      <c r="EZ110" s="15">
        <f t="shared" si="74"/>
        <v>9.4440207717576101E-4</v>
      </c>
      <c r="FA110" s="15">
        <f t="shared" si="74"/>
        <v>2.7311978328612191E-3</v>
      </c>
      <c r="FB110" s="15">
        <f t="shared" si="74"/>
        <v>2.7630990152992777E-3</v>
      </c>
      <c r="FC110" s="15">
        <f t="shared" si="74"/>
        <v>3.9955348980166274E-7</v>
      </c>
      <c r="FD110" s="15">
        <f t="shared" si="75"/>
        <v>2.6402432839495874E-3</v>
      </c>
      <c r="FE110" s="15">
        <f t="shared" si="75"/>
        <v>1.2200308715544648</v>
      </c>
      <c r="FF110" s="15">
        <f t="shared" si="75"/>
        <v>1.0057989100673388E-2</v>
      </c>
      <c r="FH110" s="15">
        <f>IFERROR(AL110*[1]Figure!$C$8+BG110*[1]Figure!$D$8+CB110*[1]Figure!$E$8,0)</f>
        <v>1.2157105392306298</v>
      </c>
      <c r="FI110" s="15">
        <f>IFERROR(AM110*[1]Figure!$C$8+BH110*[1]Figure!$D$8+CC110*[1]Figure!$E$8,0)</f>
        <v>22.879606361893405</v>
      </c>
      <c r="FJ110" s="15">
        <f>IFERROR(AN110*[1]Figure!$C$8+BI110*[1]Figure!$D$8+CD110*[1]Figure!$E$8,0)</f>
        <v>1.4468407221335663E-3</v>
      </c>
      <c r="FK110" s="15">
        <f>IFERROR(AO110*[1]Figure!$C$8+BJ110*[1]Figure!$D$8+CE110*[1]Figure!$E$8,0)</f>
        <v>0.33884432718008023</v>
      </c>
      <c r="FL110" s="15">
        <f>IFERROR(AP110*[1]Figure!$C$8+BK110*[1]Figure!$D$8+CF110*[1]Figure!$E$8,0)</f>
        <v>3.1873700925080711E-2</v>
      </c>
      <c r="FM110" s="15">
        <f>IFERROR(AQ110*[1]Figure!$C$8+BL110*[1]Figure!$D$8+CG110*[1]Figure!$E$8,0)</f>
        <v>7.3080175789049157E-4</v>
      </c>
      <c r="FN110" s="15">
        <f>IFERROR(AR110*[1]Figure!$C$8+BM110*[1]Figure!$D$8+CH110*[1]Figure!$E$8,0)</f>
        <v>1.2245804932779936</v>
      </c>
      <c r="FO110" s="15">
        <f>IFERROR(AS110*[1]Figure!$C$8+BN110*[1]Figure!$D$8+CI110*[1]Figure!$E$8,0)</f>
        <v>5.634292876277637E-2</v>
      </c>
      <c r="FP110" s="15">
        <f>IFERROR(AT110*[1]Figure!$C$8+BO110*[1]Figure!$D$8+CJ110*[1]Figure!$E$8,0)</f>
        <v>1.0556283007970824</v>
      </c>
      <c r="FQ110" s="15">
        <f>IFERROR(AU110*[1]Figure!$C$8+BP110*[1]Figure!$D$8+CK110*[1]Figure!$E$8,0)</f>
        <v>0.38353805735767088</v>
      </c>
      <c r="FR110" s="15">
        <f>IFERROR(AV110*[1]Figure!$C$8+BQ110*[1]Figure!$D$8+CL110*[1]Figure!$E$8,0)</f>
        <v>4.7016112618581867E-3</v>
      </c>
      <c r="FS110" s="15">
        <f>IFERROR(AW110*[1]Figure!$C$8+BR110*[1]Figure!$D$8+CM110*[1]Figure!$E$8,0)</f>
        <v>4.3066492955780765E-2</v>
      </c>
      <c r="FT110" s="15">
        <f>IFERROR(AX110*[1]Figure!$C$8+BS110*[1]Figure!$D$8+CN110*[1]Figure!$E$8,0)</f>
        <v>5.5086114285850241E-5</v>
      </c>
      <c r="FU110" s="15">
        <f>IFERROR(AY110*[1]Figure!$C$8+BT110*[1]Figure!$D$8+CO110*[1]Figure!$E$8,0)</f>
        <v>9.4616985611965961E-4</v>
      </c>
      <c r="FV110" s="15">
        <f>IFERROR(AZ110*[1]Figure!$C$8+BU110*[1]Figure!$D$8+CP110*[1]Figure!$E$8,0)</f>
        <v>2.7363102252809736E-3</v>
      </c>
      <c r="FW110" s="15">
        <f>IFERROR(BA110*[1]Figure!$C$8+BV110*[1]Figure!$D$8+CQ110*[1]Figure!$E$8,0)</f>
        <v>2.7682711219445327E-3</v>
      </c>
      <c r="FX110" s="15">
        <f>IFERROR(BB110*[1]Figure!$C$8+BW110*[1]Figure!$D$8+CR110*[1]Figure!$E$8,0)</f>
        <v>4.0030139396589838E-7</v>
      </c>
      <c r="FY110" s="15">
        <f>IFERROR(BC110*[1]Figure!$C$8+BX110*[1]Figure!$D$8+CS110*[1]Figure!$E$8,0)</f>
        <v>2.6451854231050766E-3</v>
      </c>
      <c r="FZ110" s="15">
        <f>IFERROR(BD110*[1]Figure!$C$8+BY110*[1]Figure!$D$8+CT110*[1]Figure!$E$8,0)</f>
        <v>1.2223145862325286</v>
      </c>
      <c r="GA110" s="15">
        <f>IFERROR(BE110*[1]Figure!$C$8+BZ110*[1]Figure!$D$8+CU110*[1]Figure!$E$8,0)</f>
        <v>1.0076816146674075E-2</v>
      </c>
      <c r="GC110" s="15">
        <f>IFERROR(CW110*[1]Figure!$F$8+DR110*[1]Figure!$G$8+EM110*[1]Figure!$H$8,0)</f>
        <v>1.2444946274065125</v>
      </c>
      <c r="GD110" s="15">
        <f>IFERROR(CX110*[1]Figure!$F$8+DS110*[1]Figure!$G$8+EN110*[1]Figure!$H$8,0)</f>
        <v>23.421321339018636</v>
      </c>
      <c r="GE110" s="15">
        <f>IFERROR(CY110*[1]Figure!$F$8+DT110*[1]Figure!$G$8+EO110*[1]Figure!$H$8,0)</f>
        <v>1.4810972244656973E-3</v>
      </c>
      <c r="GF110" s="15">
        <f>IFERROR(CZ110*[1]Figure!$F$8+DU110*[1]Figure!$G$8+EP110*[1]Figure!$H$8,0)</f>
        <v>0.34686706341268841</v>
      </c>
      <c r="GG110" s="15">
        <f>IFERROR(DA110*[1]Figure!$F$8+DV110*[1]Figure!$G$8+EQ110*[1]Figure!$H$8,0)</f>
        <v>3.2628366931760112E-2</v>
      </c>
      <c r="GH110" s="15">
        <f>IFERROR(DB110*[1]Figure!$F$8+DW110*[1]Figure!$G$8+ER110*[1]Figure!$H$8,0)</f>
        <v>7.4810477662677914E-4</v>
      </c>
      <c r="GI110" s="15">
        <f>IFERROR(DC110*[1]Figure!$F$8+DX110*[1]Figure!$G$8+ES110*[1]Figure!$H$8,0)</f>
        <v>1.2535745932380769</v>
      </c>
      <c r="GJ110" s="15">
        <f>IFERROR(DD110*[1]Figure!$F$8+DY110*[1]Figure!$G$8+ET110*[1]Figure!$H$8,0)</f>
        <v>5.7676946834727606E-2</v>
      </c>
      <c r="GK110" s="15">
        <f>IFERROR(DE110*[1]Figure!$F$8+DZ110*[1]Figure!$G$8+EU110*[1]Figure!$H$8,0)</f>
        <v>1.0806221600346029</v>
      </c>
      <c r="GL110" s="15">
        <f>IFERROR(DF110*[1]Figure!$F$8+EA110*[1]Figure!$G$8+EV110*[1]Figure!$H$8,0)</f>
        <v>0.39261899636867642</v>
      </c>
      <c r="GM110" s="15">
        <f>IFERROR(DG110*[1]Figure!$F$8+EB110*[1]Figure!$G$8+EW110*[1]Figure!$H$8,0)</f>
        <v>4.8129301891545592E-3</v>
      </c>
      <c r="GN110" s="15">
        <f>IFERROR(DH110*[1]Figure!$F$8+EC110*[1]Figure!$G$8+EX110*[1]Figure!$H$8,0)</f>
        <v>4.4086168026994464E-2</v>
      </c>
      <c r="GO110" s="15">
        <f>IFERROR(DI110*[1]Figure!$F$8+ED110*[1]Figure!$G$8+EY110*[1]Figure!$H$8,0)</f>
        <v>5.6390375061506701E-5</v>
      </c>
      <c r="GP110" s="15">
        <f>IFERROR(DJ110*[1]Figure!$F$8+EE110*[1]Figure!$G$8+EZ110*[1]Figure!$H$8,0)</f>
        <v>9.6857209389670986E-4</v>
      </c>
      <c r="GQ110" s="15">
        <f>IFERROR(DK110*[1]Figure!$F$8+EF110*[1]Figure!$G$8+FA110*[1]Figure!$H$8,0)</f>
        <v>2.8010971891670499E-3</v>
      </c>
      <c r="GR110" s="15">
        <f>IFERROR(DL110*[1]Figure!$F$8+EG110*[1]Figure!$G$8+FB110*[1]Figure!$H$8,0)</f>
        <v>2.8338148163499694E-3</v>
      </c>
      <c r="GS110" s="15">
        <f>IFERROR(DM110*[1]Figure!$F$8+EH110*[1]Figure!$G$8+FC110*[1]Figure!$H$8,0)</f>
        <v>4.0977923449538434E-7</v>
      </c>
      <c r="GT110" s="15">
        <f>IFERROR(DN110*[1]Figure!$F$8+EI110*[1]Figure!$G$8+FD110*[1]Figure!$H$8,0)</f>
        <v>2.7078148468068753E-3</v>
      </c>
      <c r="GU110" s="15">
        <f>IFERROR(DO110*[1]Figure!$F$8+EJ110*[1]Figure!$G$8+FE110*[1]Figure!$H$8,0)</f>
        <v>1.2512550368525017</v>
      </c>
      <c r="GV110" s="15">
        <f>IFERROR(DP110*[1]Figure!$F$8+EK110*[1]Figure!$G$8+FF110*[1]Figure!$H$8,0)</f>
        <v>1.0315402516651246E-2</v>
      </c>
      <c r="GX110" s="15">
        <f>IFERROR(FH110*[1]Figure!$F$10+GC110*[1]Figure!$F$11,0)</f>
        <v>1.2173993392889781</v>
      </c>
      <c r="GY110" s="15">
        <f>IFERROR(FI110*[1]Figure!$F$10+GD110*[1]Figure!$F$11,0)</f>
        <v>22.911389487326701</v>
      </c>
      <c r="GZ110" s="15">
        <f>IFERROR(FJ110*[1]Figure!$F$10+GE110*[1]Figure!$F$11,0)</f>
        <v>1.4488505958799155E-3</v>
      </c>
      <c r="HA110" s="15">
        <f>IFERROR(FK110*[1]Figure!$F$10+GF110*[1]Figure!$F$11,0)</f>
        <v>0.33931503159617821</v>
      </c>
      <c r="HB110" s="15">
        <f>IFERROR(FL110*[1]Figure!$F$10+GG110*[1]Figure!$F$11,0)</f>
        <v>3.1917978165628545E-2</v>
      </c>
      <c r="HC110" s="15">
        <f>IFERROR(FM110*[1]Figure!$F$10+GH110*[1]Figure!$F$11,0)</f>
        <v>7.318169486053369E-4</v>
      </c>
      <c r="HD110" s="15">
        <f>IFERROR(FN110*[1]Figure!$F$10+GI110*[1]Figure!$F$11,0)</f>
        <v>1.2262816150020917</v>
      </c>
      <c r="HE110" s="15">
        <f>IFERROR(FO110*[1]Figure!$F$10+GJ110*[1]Figure!$F$11,0)</f>
        <v>5.6421197345890163E-2</v>
      </c>
      <c r="HF110" s="15">
        <f>IFERROR(FP110*[1]Figure!$F$10+GK110*[1]Figure!$F$11,0)</f>
        <v>1.0570947231718595</v>
      </c>
      <c r="HG110" s="15">
        <f>IFERROR(FQ110*[1]Figure!$F$10+GL110*[1]Figure!$F$11,0)</f>
        <v>0.38407084791327001</v>
      </c>
      <c r="HH110" s="15">
        <f>IFERROR(FR110*[1]Figure!$F$10+GM110*[1]Figure!$F$11,0)</f>
        <v>4.7081424887556534E-3</v>
      </c>
      <c r="HI110" s="15">
        <f>IFERROR(FS110*[1]Figure!$F$10+GN110*[1]Figure!$F$11,0)</f>
        <v>4.3126318624366819E-2</v>
      </c>
      <c r="HJ110" s="15">
        <f>IFERROR(FT110*[1]Figure!$F$10+GO110*[1]Figure!$F$11,0)</f>
        <v>5.5162636969513902E-5</v>
      </c>
      <c r="HK110" s="15">
        <f>IFERROR(FU110*[1]Figure!$F$10+GP110*[1]Figure!$F$11,0)</f>
        <v>9.4748422467751841E-4</v>
      </c>
      <c r="HL110" s="15">
        <f>IFERROR(FV110*[1]Figure!$F$10+GQ110*[1]Figure!$F$11,0)</f>
        <v>2.7401113610933175E-3</v>
      </c>
      <c r="HM110" s="15">
        <f>IFERROR(FW110*[1]Figure!$F$10+GR110*[1]Figure!$F$11,0)</f>
        <v>2.7721166561250807E-3</v>
      </c>
      <c r="HN110" s="15">
        <f>IFERROR(FX110*[1]Figure!$F$10+GS110*[1]Figure!$F$11,0)</f>
        <v>4.0085747125212014E-7</v>
      </c>
      <c r="HO110" s="15">
        <f>IFERROR(FY110*[1]Figure!$F$10+GT110*[1]Figure!$F$11,0)</f>
        <v>2.6488599732160832E-3</v>
      </c>
      <c r="HP110" s="15">
        <f>IFERROR(FZ110*[1]Figure!$F$10+GU110*[1]Figure!$F$11,0)</f>
        <v>1.224012560279752</v>
      </c>
      <c r="HQ110" s="15">
        <f>IFERROR(GA110*[1]Figure!$F$10+GV110*[1]Figure!$F$11,0)</f>
        <v>1.0090814320702605E-2</v>
      </c>
    </row>
    <row r="111" spans="1:225" s="15" customFormat="1" x14ac:dyDescent="0.2">
      <c r="A111" s="1"/>
      <c r="B111" s="4"/>
      <c r="C111" s="1" t="s">
        <v>148</v>
      </c>
      <c r="D111" s="1" t="s">
        <v>85</v>
      </c>
      <c r="E111" s="2">
        <v>0.1</v>
      </c>
      <c r="F111" s="7"/>
      <c r="G111" s="1">
        <f>G$229*$E111</f>
        <v>1.0910949497676092</v>
      </c>
      <c r="H111" s="1">
        <f>H$229*$E111</f>
        <v>1.1454800742731648</v>
      </c>
      <c r="I111" s="1">
        <f>I$229*$E111</f>
        <v>1.2475912185502298</v>
      </c>
      <c r="J111" s="1">
        <f>J$229*$E111</f>
        <v>1.4301414478037815</v>
      </c>
      <c r="K111" s="1">
        <f>K$229*$E111</f>
        <v>1.0864633387082436</v>
      </c>
      <c r="L111" s="1">
        <f>L$229*$E111</f>
        <v>1.1345542153080668</v>
      </c>
      <c r="M111" s="1" t="s">
        <v>149</v>
      </c>
      <c r="N111" s="1" t="s">
        <v>154</v>
      </c>
      <c r="O111" s="1">
        <v>1</v>
      </c>
      <c r="P111" s="1" t="s">
        <v>151</v>
      </c>
      <c r="Q111" s="1">
        <f>'[1]Unit factor_selected'!J108</f>
        <v>0.46766318504530463</v>
      </c>
      <c r="R111" s="1">
        <f>'[1]Unit factor_selected'!K108</f>
        <v>10.579797208001311</v>
      </c>
      <c r="S111" s="1">
        <f>'[1]Unit factor_selected'!L108</f>
        <v>1.4702711928510966E-4</v>
      </c>
      <c r="T111" s="1">
        <f>'[1]Unit factor_selected'!M108</f>
        <v>0.13289509933919533</v>
      </c>
      <c r="U111" s="1">
        <f>'[1]Unit factor_selected'!N108</f>
        <v>2.0272363095407798E-2</v>
      </c>
      <c r="V111" s="1">
        <f>'[1]Unit factor_selected'!O108</f>
        <v>5.2299529604779398E-4</v>
      </c>
      <c r="W111" s="1">
        <f>'[1]Unit factor_selected'!P108</f>
        <v>0.47331220143661001</v>
      </c>
      <c r="X111" s="1">
        <f>'[1]Unit factor_selected'!Q108</f>
        <v>3.2407021488634398E-2</v>
      </c>
      <c r="Y111" s="1">
        <f>'[1]Unit factor_selected'!R108</f>
        <v>0.61476437784076032</v>
      </c>
      <c r="Z111" s="1">
        <f>'[1]Unit factor_selected'!S108</f>
        <v>0.161040681130493</v>
      </c>
      <c r="AA111" s="1">
        <f>'[1]Unit factor_selected'!T108</f>
        <v>6.718798984219114E-3</v>
      </c>
      <c r="AB111" s="1">
        <f>'[1]Unit factor_selected'!U108</f>
        <v>2.7080765749262267E-2</v>
      </c>
      <c r="AC111" s="1">
        <f>'[1]Unit factor_selected'!V108</f>
        <v>3.5777612609257566E-5</v>
      </c>
      <c r="AD111" s="1">
        <f>'[1]Unit factor_selected'!W108</f>
        <v>4.8355388098143798E-4</v>
      </c>
      <c r="AE111" s="1">
        <f>'[1]Unit factor_selected'!X108</f>
        <v>1.6187900132998002E-4</v>
      </c>
      <c r="AF111" s="1">
        <f>'[1]Unit factor_selected'!Y108</f>
        <v>1.7313298460465366E-4</v>
      </c>
      <c r="AG111" s="1">
        <f>'[1]Unit factor_selected'!Z108</f>
        <v>2.12500159134733E-7</v>
      </c>
      <c r="AH111" s="1">
        <f>'[1]Unit factor_selected'!AA108</f>
        <v>3.1742395970462198E-4</v>
      </c>
      <c r="AI111" s="1">
        <f>'[1]Unit factor_selected'!AB108</f>
        <v>0.49634766082248866</v>
      </c>
      <c r="AJ111" s="1">
        <f>'[1]Unit factor_selected'!AC108</f>
        <v>6.3726093903102394E-3</v>
      </c>
      <c r="AK111" s="1"/>
      <c r="AL111" s="1">
        <f t="shared" si="76"/>
        <v>0.51026493939516682</v>
      </c>
      <c r="AM111" s="1">
        <f t="shared" si="64"/>
        <v>11.543563303215683</v>
      </c>
      <c r="AN111" s="1">
        <f t="shared" si="64"/>
        <v>1.6042054733086302E-4</v>
      </c>
      <c r="AO111" s="1">
        <f t="shared" si="64"/>
        <v>0.14500117173786076</v>
      </c>
      <c r="AP111" s="1">
        <f t="shared" si="64"/>
        <v>2.2119072993254708E-2</v>
      </c>
      <c r="AQ111" s="1">
        <f t="shared" si="64"/>
        <v>5.7063752626996373E-4</v>
      </c>
      <c r="AR111" s="1">
        <f t="shared" si="64"/>
        <v>0.51642855265087451</v>
      </c>
      <c r="AS111" s="1">
        <f t="shared" si="64"/>
        <v>3.5359137483259383E-2</v>
      </c>
      <c r="AT111" s="1">
        <f t="shared" si="64"/>
        <v>0.67076630795907988</v>
      </c>
      <c r="AU111" s="1">
        <f t="shared" si="64"/>
        <v>0.17571067388861683</v>
      </c>
      <c r="AV111" s="1">
        <f t="shared" si="64"/>
        <v>7.3308476401852179E-3</v>
      </c>
      <c r="AW111" s="1">
        <f t="shared" si="64"/>
        <v>2.9547686744859705E-2</v>
      </c>
      <c r="AX111" s="1">
        <f t="shared" si="64"/>
        <v>3.9036772432702867E-5</v>
      </c>
      <c r="AY111" s="1">
        <f t="shared" si="64"/>
        <v>5.2760319747937462E-4</v>
      </c>
      <c r="AZ111" s="1">
        <f t="shared" si="64"/>
        <v>1.7662536082456529E-4</v>
      </c>
      <c r="BA111" s="1">
        <f t="shared" si="64"/>
        <v>1.8890452514033084E-4</v>
      </c>
      <c r="BB111" s="1">
        <f t="shared" si="64"/>
        <v>2.3185785045672048E-7</v>
      </c>
      <c r="BC111" s="1">
        <f t="shared" si="65"/>
        <v>3.4633967936895013E-4</v>
      </c>
      <c r="BD111" s="1">
        <f t="shared" si="65"/>
        <v>0.54156242605238358</v>
      </c>
      <c r="BE111" s="1">
        <f t="shared" si="65"/>
        <v>6.9531219226091458E-3</v>
      </c>
      <c r="BF111" s="1"/>
      <c r="BG111" s="1">
        <f t="shared" si="77"/>
        <v>0.53569885994052036</v>
      </c>
      <c r="BH111" s="1">
        <f t="shared" si="66"/>
        <v>12.118946891616364</v>
      </c>
      <c r="BI111" s="1">
        <f t="shared" si="66"/>
        <v>1.6841663551887687E-4</v>
      </c>
      <c r="BJ111" s="1">
        <f t="shared" si="66"/>
        <v>0.15222868826160108</v>
      </c>
      <c r="BK111" s="1">
        <f t="shared" si="66"/>
        <v>2.322158798422029E-2</v>
      </c>
      <c r="BL111" s="1">
        <f t="shared" si="66"/>
        <v>5.990806905613428E-4</v>
      </c>
      <c r="BM111" s="1">
        <f t="shared" si="66"/>
        <v>0.54216969565600315</v>
      </c>
      <c r="BN111" s="1">
        <f t="shared" si="66"/>
        <v>3.7121597381772981E-2</v>
      </c>
      <c r="BO111" s="1">
        <f t="shared" si="66"/>
        <v>0.70420034518953012</v>
      </c>
      <c r="BP111" s="1">
        <f t="shared" si="66"/>
        <v>0.18446889138235817</v>
      </c>
      <c r="BQ111" s="1">
        <f t="shared" si="66"/>
        <v>7.6962503594697751E-3</v>
      </c>
      <c r="BR111" s="1">
        <f t="shared" si="66"/>
        <v>3.1020477561839118E-2</v>
      </c>
      <c r="BS111" s="1">
        <f t="shared" si="66"/>
        <v>4.0982542348968871E-5</v>
      </c>
      <c r="BT111" s="1">
        <f t="shared" si="66"/>
        <v>5.5390133550169466E-4</v>
      </c>
      <c r="BU111" s="1">
        <f t="shared" si="66"/>
        <v>1.8542917046673126E-4</v>
      </c>
      <c r="BV111" s="1">
        <f t="shared" si="66"/>
        <v>1.9832038406407336E-4</v>
      </c>
      <c r="BW111" s="1">
        <f t="shared" si="66"/>
        <v>2.434146980687133E-7</v>
      </c>
      <c r="BX111" s="1">
        <f t="shared" si="67"/>
        <v>3.6360282093853246E-4</v>
      </c>
      <c r="BY111" s="1">
        <f t="shared" si="67"/>
        <v>0.56855635538425586</v>
      </c>
      <c r="BZ111" s="1">
        <f t="shared" si="67"/>
        <v>7.2996970777264407E-3</v>
      </c>
      <c r="CA111" s="1"/>
      <c r="CB111" s="1">
        <f t="shared" si="78"/>
        <v>0.58345248290175322</v>
      </c>
      <c r="CC111" s="1">
        <f t="shared" si="68"/>
        <v>13.199262090744675</v>
      </c>
      <c r="CD111" s="1">
        <f t="shared" si="68"/>
        <v>1.8342974290883995E-4</v>
      </c>
      <c r="CE111" s="1">
        <f t="shared" si="68"/>
        <v>0.16579875892394053</v>
      </c>
      <c r="CF111" s="1">
        <f t="shared" si="68"/>
        <v>2.5291622177092524E-2</v>
      </c>
      <c r="CG111" s="1">
        <f t="shared" si="68"/>
        <v>6.5248433869230548E-4</v>
      </c>
      <c r="CH111" s="1">
        <f t="shared" si="68"/>
        <v>0.59050014614499213</v>
      </c>
      <c r="CI111" s="1">
        <f t="shared" si="68"/>
        <v>4.0430715428588872E-2</v>
      </c>
      <c r="CJ111" s="1">
        <f t="shared" si="68"/>
        <v>0.76697463927162812</v>
      </c>
      <c r="CK111" s="1">
        <f t="shared" si="68"/>
        <v>0.20091293960775075</v>
      </c>
      <c r="CL111" s="1">
        <f t="shared" si="68"/>
        <v>8.3823146119159711E-3</v>
      </c>
      <c r="CM111" s="1">
        <f t="shared" si="68"/>
        <v>3.3785725540395439E-2</v>
      </c>
      <c r="CN111" s="1">
        <f t="shared" si="68"/>
        <v>4.4635835312001713E-5</v>
      </c>
      <c r="CO111" s="1">
        <f t="shared" si="68"/>
        <v>6.0327757560832505E-4</v>
      </c>
      <c r="CP111" s="1">
        <f t="shared" si="68"/>
        <v>2.0195882052696405E-4</v>
      </c>
      <c r="CQ111" s="1">
        <f t="shared" si="68"/>
        <v>2.1599919123415804E-4</v>
      </c>
      <c r="CR111" s="1">
        <f t="shared" si="68"/>
        <v>2.651133324770193E-7</v>
      </c>
      <c r="CS111" s="1">
        <f t="shared" si="69"/>
        <v>3.9601534468492838E-4</v>
      </c>
      <c r="CT111" s="1">
        <f t="shared" si="69"/>
        <v>0.61923898299008473</v>
      </c>
      <c r="CU111" s="1">
        <f t="shared" si="69"/>
        <v>7.9504115146017892E-3</v>
      </c>
      <c r="CW111" s="15">
        <f t="shared" si="79"/>
        <v>0.66882450454521969</v>
      </c>
      <c r="CX111" s="15">
        <f t="shared" si="70"/>
        <v>15.1306064965214</v>
      </c>
      <c r="CY111" s="15">
        <f t="shared" si="70"/>
        <v>2.1026957724082601E-4</v>
      </c>
      <c r="CZ111" s="15">
        <f t="shared" si="70"/>
        <v>0.19005878977498417</v>
      </c>
      <c r="DA111" s="15">
        <f t="shared" si="70"/>
        <v>2.8992346707670456E-2</v>
      </c>
      <c r="DB111" s="15">
        <f t="shared" si="70"/>
        <v>7.4795724988435935E-4</v>
      </c>
      <c r="DC111" s="15">
        <f t="shared" si="70"/>
        <v>0.67690339702574853</v>
      </c>
      <c r="DD111" s="15">
        <f t="shared" si="70"/>
        <v>4.6346624630763854E-2</v>
      </c>
      <c r="DE111" s="15">
        <f t="shared" si="70"/>
        <v>0.87920001738337594</v>
      </c>
      <c r="DF111" s="15">
        <f t="shared" si="70"/>
        <v>0.23031095286727038</v>
      </c>
      <c r="DG111" s="15">
        <f t="shared" si="70"/>
        <v>9.6088329067937003E-3</v>
      </c>
      <c r="DH111" s="15">
        <f t="shared" si="70"/>
        <v>3.8729325536284998E-2</v>
      </c>
      <c r="DI111" s="15">
        <f t="shared" si="70"/>
        <v>5.1167046695966443E-5</v>
      </c>
      <c r="DJ111" s="15">
        <f t="shared" si="70"/>
        <v>6.9155044743793119E-4</v>
      </c>
      <c r="DK111" s="15">
        <f t="shared" si="70"/>
        <v>2.3150986933108788E-4</v>
      </c>
      <c r="DL111" s="15">
        <f t="shared" si="70"/>
        <v>2.4760465726508921E-4</v>
      </c>
      <c r="DM111" s="15">
        <f t="shared" si="70"/>
        <v>3.0390528524348102E-7</v>
      </c>
      <c r="DN111" s="15">
        <f t="shared" si="71"/>
        <v>4.5396116129957728E-4</v>
      </c>
      <c r="DO111" s="15">
        <f t="shared" si="71"/>
        <v>0.70984736226269418</v>
      </c>
      <c r="DP111" s="15">
        <f t="shared" si="71"/>
        <v>9.1137328197462598E-3</v>
      </c>
      <c r="DR111" s="15">
        <f t="shared" si="80"/>
        <v>0.50809890541525282</v>
      </c>
      <c r="DS111" s="15">
        <f t="shared" si="72"/>
        <v>11.494561797461259</v>
      </c>
      <c r="DT111" s="15">
        <f t="shared" si="72"/>
        <v>1.5973957489915543E-4</v>
      </c>
      <c r="DU111" s="15">
        <f t="shared" si="72"/>
        <v>0.14438565332602585</v>
      </c>
      <c r="DV111" s="15">
        <f t="shared" si="72"/>
        <v>2.2025179292142542E-2</v>
      </c>
      <c r="DW111" s="15">
        <f t="shared" si="72"/>
        <v>5.6821521547279256E-4</v>
      </c>
      <c r="DX111" s="15">
        <f t="shared" si="72"/>
        <v>0.51423635462416806</v>
      </c>
      <c r="DY111" s="15">
        <f t="shared" si="72"/>
        <v>3.5209040764131526E-2</v>
      </c>
      <c r="DZ111" s="15">
        <f t="shared" si="72"/>
        <v>0.66791895846776861</v>
      </c>
      <c r="EA111" s="15">
        <f t="shared" si="72"/>
        <v>0.17496479608888507</v>
      </c>
      <c r="EB111" s="15">
        <f t="shared" si="72"/>
        <v>7.2997287765042542E-3</v>
      </c>
      <c r="EC111" s="15">
        <f t="shared" si="72"/>
        <v>2.9422259170719334E-2</v>
      </c>
      <c r="ED111" s="15">
        <f t="shared" si="72"/>
        <v>3.887106444646413E-5</v>
      </c>
      <c r="EE111" s="15">
        <f t="shared" si="72"/>
        <v>5.2536356397642182E-4</v>
      </c>
      <c r="EF111" s="15">
        <f t="shared" si="72"/>
        <v>1.7587560025172631E-4</v>
      </c>
      <c r="EG111" s="15">
        <f t="shared" si="72"/>
        <v>1.8810264049409496E-4</v>
      </c>
      <c r="EH111" s="15">
        <f t="shared" si="72"/>
        <v>2.308736323695551E-7</v>
      </c>
      <c r="EI111" s="15">
        <f t="shared" si="73"/>
        <v>3.4486949504667459E-4</v>
      </c>
      <c r="EJ111" s="15">
        <f t="shared" si="73"/>
        <v>0.53926353673722793</v>
      </c>
      <c r="EK111" s="15">
        <f t="shared" si="73"/>
        <v>6.923606474479968E-3</v>
      </c>
      <c r="EM111" s="15">
        <f t="shared" si="81"/>
        <v>0.53058923793754686</v>
      </c>
      <c r="EN111" s="15">
        <f t="shared" si="74"/>
        <v>12.003353519442404</v>
      </c>
      <c r="EO111" s="15">
        <f t="shared" si="74"/>
        <v>1.6681023794952313E-4</v>
      </c>
      <c r="EP111" s="15">
        <f t="shared" si="74"/>
        <v>0.15077669514906833</v>
      </c>
      <c r="EQ111" s="15">
        <f t="shared" si="74"/>
        <v>2.3000095004150605E-2</v>
      </c>
      <c r="ER111" s="15">
        <f t="shared" si="74"/>
        <v>5.9336651771731499E-4</v>
      </c>
      <c r="ES111" s="15">
        <f t="shared" si="74"/>
        <v>0.53699835329664669</v>
      </c>
      <c r="ET111" s="15">
        <f t="shared" si="74"/>
        <v>3.6767522835509256E-2</v>
      </c>
      <c r="EU111" s="15">
        <f t="shared" si="74"/>
        <v>0.69748351630047567</v>
      </c>
      <c r="EV111" s="15">
        <f t="shared" si="74"/>
        <v>0.18270938361268307</v>
      </c>
      <c r="EW111" s="15">
        <f t="shared" si="74"/>
        <v>7.622841709353353E-3</v>
      </c>
      <c r="EX111" s="15">
        <f t="shared" si="74"/>
        <v>3.0724596934595821E-2</v>
      </c>
      <c r="EY111" s="15">
        <f t="shared" si="74"/>
        <v>4.0591641199492215E-5</v>
      </c>
      <c r="EZ111" s="15">
        <f t="shared" si="74"/>
        <v>5.4861809399606566E-4</v>
      </c>
      <c r="FA111" s="15">
        <f t="shared" si="74"/>
        <v>1.8366050332878898E-4</v>
      </c>
      <c r="FB111" s="15">
        <f t="shared" si="74"/>
        <v>1.9642875749207645E-4</v>
      </c>
      <c r="FC111" s="15">
        <f t="shared" si="74"/>
        <v>2.4109295129994634E-7</v>
      </c>
      <c r="FD111" s="15">
        <f t="shared" si="75"/>
        <v>3.6013469152265681E-4</v>
      </c>
      <c r="FE111" s="15">
        <f t="shared" si="75"/>
        <v>0.56313333084445305</v>
      </c>
      <c r="FF111" s="15">
        <f t="shared" si="75"/>
        <v>7.2300708462882512E-3</v>
      </c>
      <c r="FH111" s="15">
        <f>IFERROR(AL111*[1]Figure!$C$8+BG111*[1]Figure!$D$8+CB111*[1]Figure!$E$8,0)</f>
        <v>0.53158242135523914</v>
      </c>
      <c r="FI111" s="15">
        <f>IFERROR(AM111*[1]Figure!$C$8+BH111*[1]Figure!$D$8+CC111*[1]Figure!$E$8,0)</f>
        <v>12.025821995656791</v>
      </c>
      <c r="FJ111" s="15">
        <f>IFERROR(AN111*[1]Figure!$C$8+BI111*[1]Figure!$D$8+CD111*[1]Figure!$E$8,0)</f>
        <v>1.6712248167854554E-4</v>
      </c>
      <c r="FK111" s="15">
        <f>IFERROR(AO111*[1]Figure!$C$8+BJ111*[1]Figure!$D$8+CE111*[1]Figure!$E$8,0)</f>
        <v>0.1510589264924303</v>
      </c>
      <c r="FL111" s="15">
        <f>IFERROR(AP111*[1]Figure!$C$8+BK111*[1]Figure!$D$8+CF111*[1]Figure!$E$8,0)</f>
        <v>2.3043147729931976E-2</v>
      </c>
      <c r="FM111" s="15">
        <f>IFERROR(AQ111*[1]Figure!$C$8+BL111*[1]Figure!$D$8+CG111*[1]Figure!$E$8,0)</f>
        <v>5.9447721078056178E-4</v>
      </c>
      <c r="FN111" s="15">
        <f>IFERROR(AR111*[1]Figure!$C$8+BM111*[1]Figure!$D$8+CH111*[1]Figure!$E$8,0)</f>
        <v>0.53800353361635211</v>
      </c>
      <c r="FO111" s="15">
        <f>IFERROR(AS111*[1]Figure!$C$8+BN111*[1]Figure!$D$8+CI111*[1]Figure!$E$8,0)</f>
        <v>3.6836346119848373E-2</v>
      </c>
      <c r="FP111" s="15">
        <f>IFERROR(AT111*[1]Figure!$C$8+BO111*[1]Figure!$D$8+CJ111*[1]Figure!$E$8,0)</f>
        <v>0.69878910075823075</v>
      </c>
      <c r="FQ111" s="15">
        <f>IFERROR(AU111*[1]Figure!$C$8+BP111*[1]Figure!$D$8+CK111*[1]Figure!$E$8,0)</f>
        <v>0.18305138815609651</v>
      </c>
      <c r="FR111" s="15">
        <f>IFERROR(AV111*[1]Figure!$C$8+BQ111*[1]Figure!$D$8+CL111*[1]Figure!$E$8,0)</f>
        <v>7.6371105249268692E-3</v>
      </c>
      <c r="FS111" s="15">
        <f>IFERROR(AW111*[1]Figure!$C$8+BR111*[1]Figure!$D$8+CM111*[1]Figure!$E$8,0)</f>
        <v>3.0782108768626484E-2</v>
      </c>
      <c r="FT111" s="15">
        <f>IFERROR(AX111*[1]Figure!$C$8+BS111*[1]Figure!$D$8+CN111*[1]Figure!$E$8,0)</f>
        <v>4.0667622659449753E-5</v>
      </c>
      <c r="FU111" s="15">
        <f>IFERROR(AY111*[1]Figure!$C$8+BT111*[1]Figure!$D$8+CO111*[1]Figure!$E$8,0)</f>
        <v>5.4964502472636253E-4</v>
      </c>
      <c r="FV111" s="15">
        <f>IFERROR(AZ111*[1]Figure!$C$8+BU111*[1]Figure!$D$8+CP111*[1]Figure!$E$8,0)</f>
        <v>1.8400428822555815E-4</v>
      </c>
      <c r="FW111" s="15">
        <f>IFERROR(BA111*[1]Figure!$C$8+BV111*[1]Figure!$D$8+CQ111*[1]Figure!$E$8,0)</f>
        <v>1.9679644264426191E-4</v>
      </c>
      <c r="FX111" s="15">
        <f>IFERROR(BB111*[1]Figure!$C$8+BW111*[1]Figure!$D$8+CR111*[1]Figure!$E$8,0)</f>
        <v>2.4154424111932593E-7</v>
      </c>
      <c r="FY111" s="15">
        <f>IFERROR(BC111*[1]Figure!$C$8+BX111*[1]Figure!$D$8+CS111*[1]Figure!$E$8,0)</f>
        <v>3.60808809612851E-4</v>
      </c>
      <c r="FZ111" s="15">
        <f>IFERROR(BD111*[1]Figure!$C$8+BY111*[1]Figure!$D$8+CT111*[1]Figure!$E$8,0)</f>
        <v>0.56418743191954945</v>
      </c>
      <c r="GA111" s="15">
        <f>IFERROR(BE111*[1]Figure!$C$8+BZ111*[1]Figure!$D$8+CU111*[1]Figure!$E$8,0)</f>
        <v>7.2436044537567837E-3</v>
      </c>
      <c r="GC111" s="15">
        <f>IFERROR(CW111*[1]Figure!$F$8+DR111*[1]Figure!$G$8+EM111*[1]Figure!$H$8,0)</f>
        <v>0.5441685714257336</v>
      </c>
      <c r="GD111" s="15">
        <f>IFERROR(CX111*[1]Figure!$F$8+DS111*[1]Figure!$G$8+EN111*[1]Figure!$H$8,0)</f>
        <v>12.3105545117782</v>
      </c>
      <c r="GE111" s="15">
        <f>IFERROR(CY111*[1]Figure!$F$8+DT111*[1]Figure!$G$8+EO111*[1]Figure!$H$8,0)</f>
        <v>1.7107940077530019E-4</v>
      </c>
      <c r="GF111" s="15">
        <f>IFERROR(CZ111*[1]Figure!$F$8+DU111*[1]Figure!$G$8+EP111*[1]Figure!$H$8,0)</f>
        <v>0.15463551262835704</v>
      </c>
      <c r="GG111" s="15">
        <f>IFERROR(DA111*[1]Figure!$F$8+DV111*[1]Figure!$G$8+EQ111*[1]Figure!$H$8,0)</f>
        <v>2.3588734836981335E-2</v>
      </c>
      <c r="GH111" s="15">
        <f>IFERROR(DB111*[1]Figure!$F$8+DW111*[1]Figure!$G$8+ER111*[1]Figure!$H$8,0)</f>
        <v>6.0855250576360076E-4</v>
      </c>
      <c r="GI111" s="15">
        <f>IFERROR(DC111*[1]Figure!$F$8+DX111*[1]Figure!$G$8+ES111*[1]Figure!$H$8,0)</f>
        <v>0.55074171482875645</v>
      </c>
      <c r="GJ111" s="15">
        <f>IFERROR(DD111*[1]Figure!$F$8+DY111*[1]Figure!$G$8+ET111*[1]Figure!$H$8,0)</f>
        <v>3.7708511491929518E-2</v>
      </c>
      <c r="GK111" s="15">
        <f>IFERROR(DE111*[1]Figure!$F$8+DZ111*[1]Figure!$G$8+EU111*[1]Figure!$H$8,0)</f>
        <v>0.71533416345489875</v>
      </c>
      <c r="GL111" s="15">
        <f>IFERROR(DF111*[1]Figure!$F$8+EA111*[1]Figure!$G$8+EV111*[1]Figure!$H$8,0)</f>
        <v>0.18738545216835498</v>
      </c>
      <c r="GM111" s="15">
        <f>IFERROR(DG111*[1]Figure!$F$8+EB111*[1]Figure!$G$8+EW111*[1]Figure!$H$8,0)</f>
        <v>7.8179325673989001E-3</v>
      </c>
      <c r="GN111" s="15">
        <f>IFERROR(DH111*[1]Figure!$F$8+EC111*[1]Figure!$G$8+EX111*[1]Figure!$H$8,0)</f>
        <v>3.1510929408444653E-2</v>
      </c>
      <c r="GO111" s="15">
        <f>IFERROR(DI111*[1]Figure!$F$8+ED111*[1]Figure!$G$8+EY111*[1]Figure!$H$8,0)</f>
        <v>4.1630500251408392E-5</v>
      </c>
      <c r="GP111" s="15">
        <f>IFERROR(DJ111*[1]Figure!$F$8+EE111*[1]Figure!$G$8+EZ111*[1]Figure!$H$8,0)</f>
        <v>5.6265883874427125E-4</v>
      </c>
      <c r="GQ111" s="15">
        <f>IFERROR(DK111*[1]Figure!$F$8+EF111*[1]Figure!$G$8+FA111*[1]Figure!$H$8,0)</f>
        <v>1.8836091382524805E-4</v>
      </c>
      <c r="GR111" s="15">
        <f>IFERROR(DL111*[1]Figure!$F$8+EG111*[1]Figure!$G$8+FB111*[1]Figure!$H$8,0)</f>
        <v>2.0145594502988517E-4</v>
      </c>
      <c r="GS111" s="15">
        <f>IFERROR(DM111*[1]Figure!$F$8+EH111*[1]Figure!$G$8+FC111*[1]Figure!$H$8,0)</f>
        <v>2.4726322644551663E-7</v>
      </c>
      <c r="GT111" s="15">
        <f>IFERROR(DN111*[1]Figure!$F$8+EI111*[1]Figure!$G$8+FD111*[1]Figure!$H$8,0)</f>
        <v>3.6935159365180823E-4</v>
      </c>
      <c r="GU111" s="15">
        <f>IFERROR(DO111*[1]Figure!$F$8+EJ111*[1]Figure!$G$8+FE111*[1]Figure!$H$8,0)</f>
        <v>0.57754556304044491</v>
      </c>
      <c r="GV111" s="15">
        <f>IFERROR(DP111*[1]Figure!$F$8+EK111*[1]Figure!$G$8+FF111*[1]Figure!$H$8,0)</f>
        <v>7.4151095469347237E-3</v>
      </c>
      <c r="GX111" s="15">
        <f>IFERROR(FH111*[1]Figure!$F$10+GC111*[1]Figure!$F$11,0)</f>
        <v>0.53232086722309335</v>
      </c>
      <c r="GY111" s="15">
        <f>IFERROR(FI111*[1]Figure!$F$10+GD111*[1]Figure!$F$11,0)</f>
        <v>12.042527624367393</v>
      </c>
      <c r="GZ111" s="15">
        <f>IFERROR(FJ111*[1]Figure!$F$10+GE111*[1]Figure!$F$11,0)</f>
        <v>1.6735463929148245E-4</v>
      </c>
      <c r="HA111" s="15">
        <f>IFERROR(FK111*[1]Figure!$F$10+GF111*[1]Figure!$F$11,0)</f>
        <v>0.15126876947366816</v>
      </c>
      <c r="HB111" s="15">
        <f>IFERROR(FL111*[1]Figure!$F$10+GG111*[1]Figure!$F$11,0)</f>
        <v>2.3075158038286681E-2</v>
      </c>
      <c r="HC111" s="15">
        <f>IFERROR(FM111*[1]Figure!$F$10+GH111*[1]Figure!$F$11,0)</f>
        <v>5.9530302672593336E-4</v>
      </c>
      <c r="HD111" s="15">
        <f>IFERROR(FN111*[1]Figure!$F$10+GI111*[1]Figure!$F$11,0)</f>
        <v>0.53875089934992382</v>
      </c>
      <c r="HE111" s="15">
        <f>IFERROR(FO111*[1]Figure!$F$10+GJ111*[1]Figure!$F$11,0)</f>
        <v>3.6887517201671771E-2</v>
      </c>
      <c r="HF111" s="15">
        <f>IFERROR(FP111*[1]Figure!$F$10+GK111*[1]Figure!$F$11,0)</f>
        <v>0.69975982120199731</v>
      </c>
      <c r="HG111" s="15">
        <f>IFERROR(FQ111*[1]Figure!$F$10+GL111*[1]Figure!$F$11,0)</f>
        <v>0.18330567335394829</v>
      </c>
      <c r="HH111" s="15">
        <f>IFERROR(FR111*[1]Figure!$F$10+GM111*[1]Figure!$F$11,0)</f>
        <v>7.6477195903942715E-3</v>
      </c>
      <c r="HI111" s="15">
        <f>IFERROR(FS111*[1]Figure!$F$10+GN111*[1]Figure!$F$11,0)</f>
        <v>3.0824869627734803E-2</v>
      </c>
      <c r="HJ111" s="15">
        <f>IFERROR(FT111*[1]Figure!$F$10+GO111*[1]Figure!$F$11,0)</f>
        <v>4.0724115945724645E-5</v>
      </c>
      <c r="HK111" s="15">
        <f>IFERROR(FU111*[1]Figure!$F$10+GP111*[1]Figure!$F$11,0)</f>
        <v>5.5040856219673454E-4</v>
      </c>
      <c r="HL111" s="15">
        <f>IFERROR(FV111*[1]Figure!$F$10+GQ111*[1]Figure!$F$11,0)</f>
        <v>1.8425989714122019E-4</v>
      </c>
      <c r="HM111" s="15">
        <f>IFERROR(FW111*[1]Figure!$F$10+GR111*[1]Figure!$F$11,0)</f>
        <v>1.9706982173664907E-4</v>
      </c>
      <c r="HN111" s="15">
        <f>IFERROR(FX111*[1]Figure!$F$10+GS111*[1]Figure!$F$11,0)</f>
        <v>2.4187978146000125E-7</v>
      </c>
      <c r="HO111" s="15">
        <f>IFERROR(FY111*[1]Figure!$F$10+GT111*[1]Figure!$F$11,0)</f>
        <v>3.6131002591316571E-4</v>
      </c>
      <c r="HP111" s="15">
        <f>IFERROR(FZ111*[1]Figure!$F$10+GU111*[1]Figure!$F$11,0)</f>
        <v>0.56497117092418803</v>
      </c>
      <c r="HQ111" s="15">
        <f>IFERROR(GA111*[1]Figure!$F$10+GV111*[1]Figure!$F$11,0)</f>
        <v>7.253666881636942E-3</v>
      </c>
    </row>
    <row r="112" spans="1:225" s="15" customFormat="1" x14ac:dyDescent="0.2">
      <c r="A112" s="1"/>
      <c r="B112" s="4"/>
      <c r="C112" s="1" t="s">
        <v>155</v>
      </c>
      <c r="D112" s="1" t="s">
        <v>91</v>
      </c>
      <c r="E112" s="2">
        <v>0.1</v>
      </c>
      <c r="F112" s="7">
        <f>SUM(E112:E115)</f>
        <v>1</v>
      </c>
      <c r="G112" s="1" t="s">
        <v>77</v>
      </c>
      <c r="H112" s="1" t="s">
        <v>77</v>
      </c>
      <c r="I112" s="1" t="s">
        <v>77</v>
      </c>
      <c r="J112" s="1" t="s">
        <v>77</v>
      </c>
      <c r="K112" s="1" t="s">
        <v>77</v>
      </c>
      <c r="L112" s="1" t="s">
        <v>77</v>
      </c>
      <c r="M112" s="1" t="s">
        <v>149</v>
      </c>
      <c r="N112" s="1" t="s">
        <v>156</v>
      </c>
      <c r="O112" s="1">
        <v>1</v>
      </c>
      <c r="P112" s="1" t="s">
        <v>151</v>
      </c>
      <c r="Q112" s="5">
        <f>'[1]Unit factor_selected'!J114</f>
        <v>0.61203515177022405</v>
      </c>
      <c r="R112" s="5">
        <f>'[1]Unit factor_selected'!K114</f>
        <v>10.944449254827701</v>
      </c>
      <c r="S112" s="5">
        <f>'[1]Unit factor_selected'!L114</f>
        <v>1.5350766057593401E-3</v>
      </c>
      <c r="T112" s="5">
        <f>'[1]Unit factor_selected'!M114</f>
        <v>0.16307984728282199</v>
      </c>
      <c r="U112" s="5">
        <f>'[1]Unit factor_selected'!N114</f>
        <v>1.8730691766404399E-2</v>
      </c>
      <c r="V112" s="5">
        <f>'[1]Unit factor_selected'!O114</f>
        <v>4.3514381348138499E-4</v>
      </c>
      <c r="W112" s="5">
        <f>'[1]Unit factor_selected'!P114</f>
        <v>0.62046798970915695</v>
      </c>
      <c r="X112" s="5">
        <f>'[1]Unit factor_selected'!Q114</f>
        <v>2.8887540182804299E-2</v>
      </c>
      <c r="Y112" s="5">
        <f>'[1]Unit factor_selected'!R114</f>
        <v>0.61131208258122305</v>
      </c>
      <c r="Z112" s="5">
        <f>'[1]Unit factor_selected'!S114</f>
        <v>0.14902263340059399</v>
      </c>
      <c r="AA112" s="5">
        <f>'[1]Unit factor_selected'!T114</f>
        <v>2.4662609556723599E-3</v>
      </c>
      <c r="AB112" s="5">
        <f>'[1]Unit factor_selected'!U114</f>
        <v>2.4951705363933801E-2</v>
      </c>
      <c r="AC112" s="5">
        <f>'[1]Unit factor_selected'!V114</f>
        <v>3.02667914488685E-5</v>
      </c>
      <c r="AD112" s="5">
        <f>'[1]Unit factor_selected'!W114</f>
        <v>4.3554374731879998E-4</v>
      </c>
      <c r="AE112" s="5">
        <f>'[1]Unit factor_selected'!X114</f>
        <v>7.7375721819774104E-4</v>
      </c>
      <c r="AF112" s="5">
        <f>'[1]Unit factor_selected'!Y114</f>
        <v>7.8672655186845899E-4</v>
      </c>
      <c r="AG112" s="5">
        <f>'[1]Unit factor_selected'!Z114</f>
        <v>2.14371546243603E-7</v>
      </c>
      <c r="AH112" s="5">
        <f>'[1]Unit factor_selected'!AA114</f>
        <v>1.6121920631044699E-3</v>
      </c>
      <c r="AI112" s="5">
        <f>'[1]Unit factor_selected'!AB114</f>
        <v>0.40558238722912499</v>
      </c>
      <c r="AJ112" s="5">
        <f>'[1]Unit factor_selected'!AC114</f>
        <v>5.5669804105883498E-3</v>
      </c>
      <c r="AK112" s="1"/>
      <c r="AL112" s="1">
        <f t="shared" si="76"/>
        <v>0</v>
      </c>
      <c r="AM112" s="1">
        <f t="shared" si="64"/>
        <v>0</v>
      </c>
      <c r="AN112" s="1">
        <f t="shared" si="64"/>
        <v>0</v>
      </c>
      <c r="AO112" s="1">
        <f t="shared" si="64"/>
        <v>0</v>
      </c>
      <c r="AP112" s="1">
        <f t="shared" si="64"/>
        <v>0</v>
      </c>
      <c r="AQ112" s="1">
        <f t="shared" si="64"/>
        <v>0</v>
      </c>
      <c r="AR112" s="1">
        <f t="shared" si="64"/>
        <v>0</v>
      </c>
      <c r="AS112" s="1">
        <f t="shared" si="64"/>
        <v>0</v>
      </c>
      <c r="AT112" s="1">
        <f t="shared" si="64"/>
        <v>0</v>
      </c>
      <c r="AU112" s="1">
        <f t="shared" si="64"/>
        <v>0</v>
      </c>
      <c r="AV112" s="1">
        <f t="shared" si="64"/>
        <v>0</v>
      </c>
      <c r="AW112" s="1">
        <f t="shared" si="64"/>
        <v>0</v>
      </c>
      <c r="AX112" s="1">
        <f t="shared" si="64"/>
        <v>0</v>
      </c>
      <c r="AY112" s="1">
        <f t="shared" si="64"/>
        <v>0</v>
      </c>
      <c r="AZ112" s="1">
        <f t="shared" si="64"/>
        <v>0</v>
      </c>
      <c r="BA112" s="1">
        <f t="shared" si="64"/>
        <v>0</v>
      </c>
      <c r="BB112" s="1">
        <f t="shared" si="64"/>
        <v>0</v>
      </c>
      <c r="BC112" s="1">
        <f t="shared" si="65"/>
        <v>0</v>
      </c>
      <c r="BD112" s="1">
        <f t="shared" si="65"/>
        <v>0</v>
      </c>
      <c r="BE112" s="1">
        <f t="shared" si="65"/>
        <v>0</v>
      </c>
      <c r="BF112" s="1"/>
      <c r="BG112" s="1">
        <f t="shared" si="77"/>
        <v>0</v>
      </c>
      <c r="BH112" s="1">
        <f t="shared" si="66"/>
        <v>0</v>
      </c>
      <c r="BI112" s="1">
        <f t="shared" si="66"/>
        <v>0</v>
      </c>
      <c r="BJ112" s="1">
        <f t="shared" si="66"/>
        <v>0</v>
      </c>
      <c r="BK112" s="1">
        <f t="shared" si="66"/>
        <v>0</v>
      </c>
      <c r="BL112" s="1">
        <f t="shared" si="66"/>
        <v>0</v>
      </c>
      <c r="BM112" s="1">
        <f t="shared" si="66"/>
        <v>0</v>
      </c>
      <c r="BN112" s="1">
        <f t="shared" si="66"/>
        <v>0</v>
      </c>
      <c r="BO112" s="1">
        <f t="shared" si="66"/>
        <v>0</v>
      </c>
      <c r="BP112" s="1">
        <f t="shared" si="66"/>
        <v>0</v>
      </c>
      <c r="BQ112" s="1">
        <f t="shared" si="66"/>
        <v>0</v>
      </c>
      <c r="BR112" s="1">
        <f t="shared" si="66"/>
        <v>0</v>
      </c>
      <c r="BS112" s="1">
        <f t="shared" si="66"/>
        <v>0</v>
      </c>
      <c r="BT112" s="1">
        <f t="shared" si="66"/>
        <v>0</v>
      </c>
      <c r="BU112" s="1">
        <f t="shared" si="66"/>
        <v>0</v>
      </c>
      <c r="BV112" s="1">
        <f t="shared" si="66"/>
        <v>0</v>
      </c>
      <c r="BW112" s="1">
        <f t="shared" si="66"/>
        <v>0</v>
      </c>
      <c r="BX112" s="1">
        <f t="shared" si="67"/>
        <v>0</v>
      </c>
      <c r="BY112" s="1">
        <f t="shared" si="67"/>
        <v>0</v>
      </c>
      <c r="BZ112" s="1">
        <f t="shared" si="67"/>
        <v>0</v>
      </c>
      <c r="CA112" s="1"/>
      <c r="CB112" s="1">
        <f t="shared" si="78"/>
        <v>0</v>
      </c>
      <c r="CC112" s="1">
        <f t="shared" si="68"/>
        <v>0</v>
      </c>
      <c r="CD112" s="1">
        <f t="shared" si="68"/>
        <v>0</v>
      </c>
      <c r="CE112" s="1">
        <f t="shared" si="68"/>
        <v>0</v>
      </c>
      <c r="CF112" s="1">
        <f t="shared" si="68"/>
        <v>0</v>
      </c>
      <c r="CG112" s="1">
        <f t="shared" si="68"/>
        <v>0</v>
      </c>
      <c r="CH112" s="1">
        <f t="shared" si="68"/>
        <v>0</v>
      </c>
      <c r="CI112" s="1">
        <f t="shared" si="68"/>
        <v>0</v>
      </c>
      <c r="CJ112" s="1">
        <f t="shared" si="68"/>
        <v>0</v>
      </c>
      <c r="CK112" s="1">
        <f t="shared" si="68"/>
        <v>0</v>
      </c>
      <c r="CL112" s="1">
        <f t="shared" si="68"/>
        <v>0</v>
      </c>
      <c r="CM112" s="1">
        <f t="shared" si="68"/>
        <v>0</v>
      </c>
      <c r="CN112" s="1">
        <f t="shared" si="68"/>
        <v>0</v>
      </c>
      <c r="CO112" s="1">
        <f t="shared" si="68"/>
        <v>0</v>
      </c>
      <c r="CP112" s="1">
        <f t="shared" si="68"/>
        <v>0</v>
      </c>
      <c r="CQ112" s="1">
        <f t="shared" si="68"/>
        <v>0</v>
      </c>
      <c r="CR112" s="1">
        <f t="shared" si="68"/>
        <v>0</v>
      </c>
      <c r="CS112" s="1">
        <f t="shared" si="69"/>
        <v>0</v>
      </c>
      <c r="CT112" s="1">
        <f t="shared" si="69"/>
        <v>0</v>
      </c>
      <c r="CU112" s="1">
        <f t="shared" si="69"/>
        <v>0</v>
      </c>
      <c r="CW112" s="15">
        <f t="shared" si="79"/>
        <v>0</v>
      </c>
      <c r="CX112" s="15">
        <f t="shared" si="70"/>
        <v>0</v>
      </c>
      <c r="CY112" s="15">
        <f t="shared" si="70"/>
        <v>0</v>
      </c>
      <c r="CZ112" s="15">
        <f t="shared" si="70"/>
        <v>0</v>
      </c>
      <c r="DA112" s="15">
        <f t="shared" si="70"/>
        <v>0</v>
      </c>
      <c r="DB112" s="15">
        <f t="shared" si="70"/>
        <v>0</v>
      </c>
      <c r="DC112" s="15">
        <f t="shared" si="70"/>
        <v>0</v>
      </c>
      <c r="DD112" s="15">
        <f t="shared" si="70"/>
        <v>0</v>
      </c>
      <c r="DE112" s="15">
        <f t="shared" si="70"/>
        <v>0</v>
      </c>
      <c r="DF112" s="15">
        <f t="shared" si="70"/>
        <v>0</v>
      </c>
      <c r="DG112" s="15">
        <f t="shared" si="70"/>
        <v>0</v>
      </c>
      <c r="DH112" s="15">
        <f t="shared" si="70"/>
        <v>0</v>
      </c>
      <c r="DI112" s="15">
        <f t="shared" si="70"/>
        <v>0</v>
      </c>
      <c r="DJ112" s="15">
        <f t="shared" si="70"/>
        <v>0</v>
      </c>
      <c r="DK112" s="15">
        <f t="shared" si="70"/>
        <v>0</v>
      </c>
      <c r="DL112" s="15">
        <f t="shared" si="70"/>
        <v>0</v>
      </c>
      <c r="DM112" s="15">
        <f t="shared" si="70"/>
        <v>0</v>
      </c>
      <c r="DN112" s="15">
        <f t="shared" si="71"/>
        <v>0</v>
      </c>
      <c r="DO112" s="15">
        <f t="shared" si="71"/>
        <v>0</v>
      </c>
      <c r="DP112" s="15">
        <f t="shared" si="71"/>
        <v>0</v>
      </c>
      <c r="DR112" s="15">
        <f t="shared" si="80"/>
        <v>0</v>
      </c>
      <c r="DS112" s="15">
        <f t="shared" si="72"/>
        <v>0</v>
      </c>
      <c r="DT112" s="15">
        <f t="shared" si="72"/>
        <v>0</v>
      </c>
      <c r="DU112" s="15">
        <f t="shared" si="72"/>
        <v>0</v>
      </c>
      <c r="DV112" s="15">
        <f t="shared" si="72"/>
        <v>0</v>
      </c>
      <c r="DW112" s="15">
        <f t="shared" si="72"/>
        <v>0</v>
      </c>
      <c r="DX112" s="15">
        <f t="shared" si="72"/>
        <v>0</v>
      </c>
      <c r="DY112" s="15">
        <f t="shared" si="72"/>
        <v>0</v>
      </c>
      <c r="DZ112" s="15">
        <f t="shared" si="72"/>
        <v>0</v>
      </c>
      <c r="EA112" s="15">
        <f t="shared" si="72"/>
        <v>0</v>
      </c>
      <c r="EB112" s="15">
        <f t="shared" si="72"/>
        <v>0</v>
      </c>
      <c r="EC112" s="15">
        <f t="shared" si="72"/>
        <v>0</v>
      </c>
      <c r="ED112" s="15">
        <f t="shared" si="72"/>
        <v>0</v>
      </c>
      <c r="EE112" s="15">
        <f t="shared" si="72"/>
        <v>0</v>
      </c>
      <c r="EF112" s="15">
        <f t="shared" si="72"/>
        <v>0</v>
      </c>
      <c r="EG112" s="15">
        <f t="shared" si="72"/>
        <v>0</v>
      </c>
      <c r="EH112" s="15">
        <f t="shared" si="72"/>
        <v>0</v>
      </c>
      <c r="EI112" s="15">
        <f t="shared" si="73"/>
        <v>0</v>
      </c>
      <c r="EJ112" s="15">
        <f t="shared" si="73"/>
        <v>0</v>
      </c>
      <c r="EK112" s="15">
        <f t="shared" si="73"/>
        <v>0</v>
      </c>
      <c r="EM112" s="15">
        <f t="shared" si="81"/>
        <v>0</v>
      </c>
      <c r="EN112" s="15">
        <f t="shared" si="74"/>
        <v>0</v>
      </c>
      <c r="EO112" s="15">
        <f t="shared" si="74"/>
        <v>0</v>
      </c>
      <c r="EP112" s="15">
        <f t="shared" si="74"/>
        <v>0</v>
      </c>
      <c r="EQ112" s="15">
        <f t="shared" si="74"/>
        <v>0</v>
      </c>
      <c r="ER112" s="15">
        <f t="shared" si="74"/>
        <v>0</v>
      </c>
      <c r="ES112" s="15">
        <f t="shared" si="74"/>
        <v>0</v>
      </c>
      <c r="ET112" s="15">
        <f t="shared" si="74"/>
        <v>0</v>
      </c>
      <c r="EU112" s="15">
        <f t="shared" si="74"/>
        <v>0</v>
      </c>
      <c r="EV112" s="15">
        <f t="shared" si="74"/>
        <v>0</v>
      </c>
      <c r="EW112" s="15">
        <f t="shared" si="74"/>
        <v>0</v>
      </c>
      <c r="EX112" s="15">
        <f t="shared" si="74"/>
        <v>0</v>
      </c>
      <c r="EY112" s="15">
        <f t="shared" si="74"/>
        <v>0</v>
      </c>
      <c r="EZ112" s="15">
        <f t="shared" si="74"/>
        <v>0</v>
      </c>
      <c r="FA112" s="15">
        <f t="shared" si="74"/>
        <v>0</v>
      </c>
      <c r="FB112" s="15">
        <f t="shared" si="74"/>
        <v>0</v>
      </c>
      <c r="FC112" s="15">
        <f t="shared" si="74"/>
        <v>0</v>
      </c>
      <c r="FD112" s="15">
        <f t="shared" si="75"/>
        <v>0</v>
      </c>
      <c r="FE112" s="15">
        <f t="shared" si="75"/>
        <v>0</v>
      </c>
      <c r="FF112" s="15">
        <f t="shared" si="75"/>
        <v>0</v>
      </c>
      <c r="FH112" s="15">
        <f>IFERROR(AL112*[1]Figure!$C$8+BG112*[1]Figure!$D$8+CB112*[1]Figure!$E$8,0)</f>
        <v>0</v>
      </c>
      <c r="FI112" s="15">
        <f>IFERROR(AM112*[1]Figure!$C$8+BH112*[1]Figure!$D$8+CC112*[1]Figure!$E$8,0)</f>
        <v>0</v>
      </c>
      <c r="FJ112" s="15">
        <f>IFERROR(AN112*[1]Figure!$C$8+BI112*[1]Figure!$D$8+CD112*[1]Figure!$E$8,0)</f>
        <v>0</v>
      </c>
      <c r="FK112" s="15">
        <f>IFERROR(AO112*[1]Figure!$C$8+BJ112*[1]Figure!$D$8+CE112*[1]Figure!$E$8,0)</f>
        <v>0</v>
      </c>
      <c r="FL112" s="15">
        <f>IFERROR(AP112*[1]Figure!$C$8+BK112*[1]Figure!$D$8+CF112*[1]Figure!$E$8,0)</f>
        <v>0</v>
      </c>
      <c r="FM112" s="15">
        <f>IFERROR(AQ112*[1]Figure!$C$8+BL112*[1]Figure!$D$8+CG112*[1]Figure!$E$8,0)</f>
        <v>0</v>
      </c>
      <c r="FN112" s="15">
        <f>IFERROR(AR112*[1]Figure!$C$8+BM112*[1]Figure!$D$8+CH112*[1]Figure!$E$8,0)</f>
        <v>0</v>
      </c>
      <c r="FO112" s="15">
        <f>IFERROR(AS112*[1]Figure!$C$8+BN112*[1]Figure!$D$8+CI112*[1]Figure!$E$8,0)</f>
        <v>0</v>
      </c>
      <c r="FP112" s="15">
        <f>IFERROR(AT112*[1]Figure!$C$8+BO112*[1]Figure!$D$8+CJ112*[1]Figure!$E$8,0)</f>
        <v>0</v>
      </c>
      <c r="FQ112" s="15">
        <f>IFERROR(AU112*[1]Figure!$C$8+BP112*[1]Figure!$D$8+CK112*[1]Figure!$E$8,0)</f>
        <v>0</v>
      </c>
      <c r="FR112" s="15">
        <f>IFERROR(AV112*[1]Figure!$C$8+BQ112*[1]Figure!$D$8+CL112*[1]Figure!$E$8,0)</f>
        <v>0</v>
      </c>
      <c r="FS112" s="15">
        <f>IFERROR(AW112*[1]Figure!$C$8+BR112*[1]Figure!$D$8+CM112*[1]Figure!$E$8,0)</f>
        <v>0</v>
      </c>
      <c r="FT112" s="15">
        <f>IFERROR(AX112*[1]Figure!$C$8+BS112*[1]Figure!$D$8+CN112*[1]Figure!$E$8,0)</f>
        <v>0</v>
      </c>
      <c r="FU112" s="15">
        <f>IFERROR(AY112*[1]Figure!$C$8+BT112*[1]Figure!$D$8+CO112*[1]Figure!$E$8,0)</f>
        <v>0</v>
      </c>
      <c r="FV112" s="15">
        <f>IFERROR(AZ112*[1]Figure!$C$8+BU112*[1]Figure!$D$8+CP112*[1]Figure!$E$8,0)</f>
        <v>0</v>
      </c>
      <c r="FW112" s="15">
        <f>IFERROR(BA112*[1]Figure!$C$8+BV112*[1]Figure!$D$8+CQ112*[1]Figure!$E$8,0)</f>
        <v>0</v>
      </c>
      <c r="FX112" s="15">
        <f>IFERROR(BB112*[1]Figure!$C$8+BW112*[1]Figure!$D$8+CR112*[1]Figure!$E$8,0)</f>
        <v>0</v>
      </c>
      <c r="FY112" s="15">
        <f>IFERROR(BC112*[1]Figure!$C$8+BX112*[1]Figure!$D$8+CS112*[1]Figure!$E$8,0)</f>
        <v>0</v>
      </c>
      <c r="FZ112" s="15">
        <f>IFERROR(BD112*[1]Figure!$C$8+BY112*[1]Figure!$D$8+CT112*[1]Figure!$E$8,0)</f>
        <v>0</v>
      </c>
      <c r="GA112" s="15">
        <f>IFERROR(BE112*[1]Figure!$C$8+BZ112*[1]Figure!$D$8+CU112*[1]Figure!$E$8,0)</f>
        <v>0</v>
      </c>
      <c r="GC112" s="15">
        <f>IFERROR(CW112*[1]Figure!$F$8+DR112*[1]Figure!$G$8+EM112*[1]Figure!$H$8,0)</f>
        <v>0</v>
      </c>
      <c r="GD112" s="15">
        <f>IFERROR(CX112*[1]Figure!$F$8+DS112*[1]Figure!$G$8+EN112*[1]Figure!$H$8,0)</f>
        <v>0</v>
      </c>
      <c r="GE112" s="15">
        <f>IFERROR(CY112*[1]Figure!$F$8+DT112*[1]Figure!$G$8+EO112*[1]Figure!$H$8,0)</f>
        <v>0</v>
      </c>
      <c r="GF112" s="15">
        <f>IFERROR(CZ112*[1]Figure!$F$8+DU112*[1]Figure!$G$8+EP112*[1]Figure!$H$8,0)</f>
        <v>0</v>
      </c>
      <c r="GG112" s="15">
        <f>IFERROR(DA112*[1]Figure!$F$8+DV112*[1]Figure!$G$8+EQ112*[1]Figure!$H$8,0)</f>
        <v>0</v>
      </c>
      <c r="GH112" s="15">
        <f>IFERROR(DB112*[1]Figure!$F$8+DW112*[1]Figure!$G$8+ER112*[1]Figure!$H$8,0)</f>
        <v>0</v>
      </c>
      <c r="GI112" s="15">
        <f>IFERROR(DC112*[1]Figure!$F$8+DX112*[1]Figure!$G$8+ES112*[1]Figure!$H$8,0)</f>
        <v>0</v>
      </c>
      <c r="GJ112" s="15">
        <f>IFERROR(DD112*[1]Figure!$F$8+DY112*[1]Figure!$G$8+ET112*[1]Figure!$H$8,0)</f>
        <v>0</v>
      </c>
      <c r="GK112" s="15">
        <f>IFERROR(DE112*[1]Figure!$F$8+DZ112*[1]Figure!$G$8+EU112*[1]Figure!$H$8,0)</f>
        <v>0</v>
      </c>
      <c r="GL112" s="15">
        <f>IFERROR(DF112*[1]Figure!$F$8+EA112*[1]Figure!$G$8+EV112*[1]Figure!$H$8,0)</f>
        <v>0</v>
      </c>
      <c r="GM112" s="15">
        <f>IFERROR(DG112*[1]Figure!$F$8+EB112*[1]Figure!$G$8+EW112*[1]Figure!$H$8,0)</f>
        <v>0</v>
      </c>
      <c r="GN112" s="15">
        <f>IFERROR(DH112*[1]Figure!$F$8+EC112*[1]Figure!$G$8+EX112*[1]Figure!$H$8,0)</f>
        <v>0</v>
      </c>
      <c r="GO112" s="15">
        <f>IFERROR(DI112*[1]Figure!$F$8+ED112*[1]Figure!$G$8+EY112*[1]Figure!$H$8,0)</f>
        <v>0</v>
      </c>
      <c r="GP112" s="15">
        <f>IFERROR(DJ112*[1]Figure!$F$8+EE112*[1]Figure!$G$8+EZ112*[1]Figure!$H$8,0)</f>
        <v>0</v>
      </c>
      <c r="GQ112" s="15">
        <f>IFERROR(DK112*[1]Figure!$F$8+EF112*[1]Figure!$G$8+FA112*[1]Figure!$H$8,0)</f>
        <v>0</v>
      </c>
      <c r="GR112" s="15">
        <f>IFERROR(DL112*[1]Figure!$F$8+EG112*[1]Figure!$G$8+FB112*[1]Figure!$H$8,0)</f>
        <v>0</v>
      </c>
      <c r="GS112" s="15">
        <f>IFERROR(DM112*[1]Figure!$F$8+EH112*[1]Figure!$G$8+FC112*[1]Figure!$H$8,0)</f>
        <v>0</v>
      </c>
      <c r="GT112" s="15">
        <f>IFERROR(DN112*[1]Figure!$F$8+EI112*[1]Figure!$G$8+FD112*[1]Figure!$H$8,0)</f>
        <v>0</v>
      </c>
      <c r="GU112" s="15">
        <f>IFERROR(DO112*[1]Figure!$F$8+EJ112*[1]Figure!$G$8+FE112*[1]Figure!$H$8,0)</f>
        <v>0</v>
      </c>
      <c r="GV112" s="15">
        <f>IFERROR(DP112*[1]Figure!$F$8+EK112*[1]Figure!$G$8+FF112*[1]Figure!$H$8,0)</f>
        <v>0</v>
      </c>
      <c r="GX112" s="15">
        <f>IFERROR(FH112*[1]Figure!$F$10+GC112*[1]Figure!$F$11,0)</f>
        <v>0</v>
      </c>
      <c r="GY112" s="15">
        <f>IFERROR(FI112*[1]Figure!$F$10+GD112*[1]Figure!$F$11,0)</f>
        <v>0</v>
      </c>
      <c r="GZ112" s="15">
        <f>IFERROR(FJ112*[1]Figure!$F$10+GE112*[1]Figure!$F$11,0)</f>
        <v>0</v>
      </c>
      <c r="HA112" s="15">
        <f>IFERROR(FK112*[1]Figure!$F$10+GF112*[1]Figure!$F$11,0)</f>
        <v>0</v>
      </c>
      <c r="HB112" s="15">
        <f>IFERROR(FL112*[1]Figure!$F$10+GG112*[1]Figure!$F$11,0)</f>
        <v>0</v>
      </c>
      <c r="HC112" s="15">
        <f>IFERROR(FM112*[1]Figure!$F$10+GH112*[1]Figure!$F$11,0)</f>
        <v>0</v>
      </c>
      <c r="HD112" s="15">
        <f>IFERROR(FN112*[1]Figure!$F$10+GI112*[1]Figure!$F$11,0)</f>
        <v>0</v>
      </c>
      <c r="HE112" s="15">
        <f>IFERROR(FO112*[1]Figure!$F$10+GJ112*[1]Figure!$F$11,0)</f>
        <v>0</v>
      </c>
      <c r="HF112" s="15">
        <f>IFERROR(FP112*[1]Figure!$F$10+GK112*[1]Figure!$F$11,0)</f>
        <v>0</v>
      </c>
      <c r="HG112" s="15">
        <f>IFERROR(FQ112*[1]Figure!$F$10+GL112*[1]Figure!$F$11,0)</f>
        <v>0</v>
      </c>
      <c r="HH112" s="15">
        <f>IFERROR(FR112*[1]Figure!$F$10+GM112*[1]Figure!$F$11,0)</f>
        <v>0</v>
      </c>
      <c r="HI112" s="15">
        <f>IFERROR(FS112*[1]Figure!$F$10+GN112*[1]Figure!$F$11,0)</f>
        <v>0</v>
      </c>
      <c r="HJ112" s="15">
        <f>IFERROR(FT112*[1]Figure!$F$10+GO112*[1]Figure!$F$11,0)</f>
        <v>0</v>
      </c>
      <c r="HK112" s="15">
        <f>IFERROR(FU112*[1]Figure!$F$10+GP112*[1]Figure!$F$11,0)</f>
        <v>0</v>
      </c>
      <c r="HL112" s="15">
        <f>IFERROR(FV112*[1]Figure!$F$10+GQ112*[1]Figure!$F$11,0)</f>
        <v>0</v>
      </c>
      <c r="HM112" s="15">
        <f>IFERROR(FW112*[1]Figure!$F$10+GR112*[1]Figure!$F$11,0)</f>
        <v>0</v>
      </c>
      <c r="HN112" s="15">
        <f>IFERROR(FX112*[1]Figure!$F$10+GS112*[1]Figure!$F$11,0)</f>
        <v>0</v>
      </c>
      <c r="HO112" s="15">
        <f>IFERROR(FY112*[1]Figure!$F$10+GT112*[1]Figure!$F$11,0)</f>
        <v>0</v>
      </c>
      <c r="HP112" s="15">
        <f>IFERROR(FZ112*[1]Figure!$F$10+GU112*[1]Figure!$F$11,0)</f>
        <v>0</v>
      </c>
      <c r="HQ112" s="15">
        <f>IFERROR(GA112*[1]Figure!$F$10+GV112*[1]Figure!$F$11,0)</f>
        <v>0</v>
      </c>
    </row>
    <row r="113" spans="1:225" s="15" customFormat="1" x14ac:dyDescent="0.2">
      <c r="A113" s="1"/>
      <c r="B113" s="4"/>
      <c r="C113" s="1" t="s">
        <v>155</v>
      </c>
      <c r="D113" s="1" t="s">
        <v>87</v>
      </c>
      <c r="E113" s="2">
        <v>0.65</v>
      </c>
      <c r="F113" s="7"/>
      <c r="G113" s="1" t="s">
        <v>77</v>
      </c>
      <c r="H113" s="1" t="s">
        <v>77</v>
      </c>
      <c r="I113" s="1" t="s">
        <v>77</v>
      </c>
      <c r="J113" s="1" t="s">
        <v>77</v>
      </c>
      <c r="K113" s="1" t="s">
        <v>77</v>
      </c>
      <c r="L113" s="1" t="s">
        <v>77</v>
      </c>
      <c r="M113" s="1" t="s">
        <v>149</v>
      </c>
      <c r="N113" s="1" t="str">
        <f t="shared" ref="N113:P115" si="82">N108</f>
        <v>market group for electricity, low voltage | electricity, low voltage | Cutoff, CN</v>
      </c>
      <c r="O113" s="1">
        <f t="shared" si="82"/>
        <v>1</v>
      </c>
      <c r="P113" s="1" t="str">
        <f t="shared" si="82"/>
        <v>kWh</v>
      </c>
      <c r="Q113" s="1">
        <f>Q108</f>
        <v>0.91226888674312201</v>
      </c>
      <c r="R113" s="1">
        <f t="shared" ref="R113:AJ115" si="83">R108</f>
        <v>10.191753743305201</v>
      </c>
      <c r="S113" s="1">
        <f t="shared" si="83"/>
        <v>1.4170312186763099E-3</v>
      </c>
      <c r="T113" s="1">
        <f t="shared" si="83"/>
        <v>0.18445650596340299</v>
      </c>
      <c r="U113" s="1">
        <f t="shared" si="83"/>
        <v>1.5492467650604899E-2</v>
      </c>
      <c r="V113" s="1">
        <f t="shared" si="83"/>
        <v>1.6809128411069001E-4</v>
      </c>
      <c r="W113" s="1">
        <f t="shared" si="83"/>
        <v>0.93883845468340699</v>
      </c>
      <c r="X113" s="1">
        <f t="shared" si="83"/>
        <v>2.9483754955927099E-2</v>
      </c>
      <c r="Y113" s="1">
        <f t="shared" si="83"/>
        <v>0.44072999834173499</v>
      </c>
      <c r="Z113" s="1">
        <f t="shared" si="83"/>
        <v>3.6029725890643897E-2</v>
      </c>
      <c r="AA113" s="1">
        <f t="shared" si="83"/>
        <v>1.4719825838190601E-3</v>
      </c>
      <c r="AB113" s="1">
        <f t="shared" si="83"/>
        <v>2.03873114579772E-2</v>
      </c>
      <c r="AC113" s="1">
        <f t="shared" si="83"/>
        <v>1.1421392281686201E-5</v>
      </c>
      <c r="AD113" s="1">
        <f t="shared" si="83"/>
        <v>4.1304384771793999E-4</v>
      </c>
      <c r="AE113" s="1">
        <f t="shared" si="83"/>
        <v>2.5746604795601502E-3</v>
      </c>
      <c r="AF113" s="1">
        <f t="shared" si="83"/>
        <v>2.58083866186984E-3</v>
      </c>
      <c r="AG113" s="1">
        <f t="shared" si="83"/>
        <v>2.04474679733034E-7</v>
      </c>
      <c r="AH113" s="1">
        <f t="shared" si="83"/>
        <v>3.1649005163075601E-3</v>
      </c>
      <c r="AI113" s="1">
        <f t="shared" si="83"/>
        <v>0.69628811022727199</v>
      </c>
      <c r="AJ113" s="1">
        <f t="shared" si="83"/>
        <v>2.4193183174688999E-3</v>
      </c>
      <c r="AK113" s="1"/>
      <c r="AL113" s="1">
        <f t="shared" si="76"/>
        <v>0</v>
      </c>
      <c r="AM113" s="1">
        <f t="shared" si="64"/>
        <v>0</v>
      </c>
      <c r="AN113" s="1">
        <f t="shared" si="64"/>
        <v>0</v>
      </c>
      <c r="AO113" s="1">
        <f t="shared" si="64"/>
        <v>0</v>
      </c>
      <c r="AP113" s="1">
        <f t="shared" si="64"/>
        <v>0</v>
      </c>
      <c r="AQ113" s="1">
        <f t="shared" si="64"/>
        <v>0</v>
      </c>
      <c r="AR113" s="1">
        <f t="shared" si="64"/>
        <v>0</v>
      </c>
      <c r="AS113" s="1">
        <f t="shared" si="64"/>
        <v>0</v>
      </c>
      <c r="AT113" s="1">
        <f t="shared" si="64"/>
        <v>0</v>
      </c>
      <c r="AU113" s="1">
        <f t="shared" si="64"/>
        <v>0</v>
      </c>
      <c r="AV113" s="1">
        <f t="shared" si="64"/>
        <v>0</v>
      </c>
      <c r="AW113" s="1">
        <f t="shared" si="64"/>
        <v>0</v>
      </c>
      <c r="AX113" s="1">
        <f t="shared" si="64"/>
        <v>0</v>
      </c>
      <c r="AY113" s="1">
        <f t="shared" si="64"/>
        <v>0</v>
      </c>
      <c r="AZ113" s="1">
        <f t="shared" si="64"/>
        <v>0</v>
      </c>
      <c r="BA113" s="1">
        <f t="shared" si="64"/>
        <v>0</v>
      </c>
      <c r="BB113" s="1">
        <f t="shared" si="64"/>
        <v>0</v>
      </c>
      <c r="BC113" s="1">
        <f t="shared" si="65"/>
        <v>0</v>
      </c>
      <c r="BD113" s="1">
        <f t="shared" si="65"/>
        <v>0</v>
      </c>
      <c r="BE113" s="1">
        <f t="shared" si="65"/>
        <v>0</v>
      </c>
      <c r="BF113" s="1"/>
      <c r="BG113" s="1">
        <f t="shared" si="77"/>
        <v>0</v>
      </c>
      <c r="BH113" s="1">
        <f t="shared" si="66"/>
        <v>0</v>
      </c>
      <c r="BI113" s="1">
        <f t="shared" si="66"/>
        <v>0</v>
      </c>
      <c r="BJ113" s="1">
        <f t="shared" si="66"/>
        <v>0</v>
      </c>
      <c r="BK113" s="1">
        <f t="shared" si="66"/>
        <v>0</v>
      </c>
      <c r="BL113" s="1">
        <f t="shared" si="66"/>
        <v>0</v>
      </c>
      <c r="BM113" s="1">
        <f t="shared" si="66"/>
        <v>0</v>
      </c>
      <c r="BN113" s="1">
        <f t="shared" si="66"/>
        <v>0</v>
      </c>
      <c r="BO113" s="1">
        <f t="shared" si="66"/>
        <v>0</v>
      </c>
      <c r="BP113" s="1">
        <f t="shared" si="66"/>
        <v>0</v>
      </c>
      <c r="BQ113" s="1">
        <f t="shared" si="66"/>
        <v>0</v>
      </c>
      <c r="BR113" s="1">
        <f t="shared" si="66"/>
        <v>0</v>
      </c>
      <c r="BS113" s="1">
        <f t="shared" si="66"/>
        <v>0</v>
      </c>
      <c r="BT113" s="1">
        <f t="shared" si="66"/>
        <v>0</v>
      </c>
      <c r="BU113" s="1">
        <f t="shared" si="66"/>
        <v>0</v>
      </c>
      <c r="BV113" s="1">
        <f t="shared" si="66"/>
        <v>0</v>
      </c>
      <c r="BW113" s="1">
        <f t="shared" si="66"/>
        <v>0</v>
      </c>
      <c r="BX113" s="1">
        <f t="shared" si="67"/>
        <v>0</v>
      </c>
      <c r="BY113" s="1">
        <f t="shared" si="67"/>
        <v>0</v>
      </c>
      <c r="BZ113" s="1">
        <f t="shared" si="67"/>
        <v>0</v>
      </c>
      <c r="CA113" s="1"/>
      <c r="CB113" s="1">
        <f t="shared" si="78"/>
        <v>0</v>
      </c>
      <c r="CC113" s="1">
        <f t="shared" si="68"/>
        <v>0</v>
      </c>
      <c r="CD113" s="1">
        <f t="shared" si="68"/>
        <v>0</v>
      </c>
      <c r="CE113" s="1">
        <f t="shared" si="68"/>
        <v>0</v>
      </c>
      <c r="CF113" s="1">
        <f t="shared" si="68"/>
        <v>0</v>
      </c>
      <c r="CG113" s="1">
        <f t="shared" si="68"/>
        <v>0</v>
      </c>
      <c r="CH113" s="1">
        <f t="shared" si="68"/>
        <v>0</v>
      </c>
      <c r="CI113" s="1">
        <f t="shared" si="68"/>
        <v>0</v>
      </c>
      <c r="CJ113" s="1">
        <f t="shared" si="68"/>
        <v>0</v>
      </c>
      <c r="CK113" s="1">
        <f t="shared" si="68"/>
        <v>0</v>
      </c>
      <c r="CL113" s="1">
        <f t="shared" si="68"/>
        <v>0</v>
      </c>
      <c r="CM113" s="1">
        <f t="shared" si="68"/>
        <v>0</v>
      </c>
      <c r="CN113" s="1">
        <f t="shared" si="68"/>
        <v>0</v>
      </c>
      <c r="CO113" s="1">
        <f t="shared" si="68"/>
        <v>0</v>
      </c>
      <c r="CP113" s="1">
        <f t="shared" si="68"/>
        <v>0</v>
      </c>
      <c r="CQ113" s="1">
        <f t="shared" si="68"/>
        <v>0</v>
      </c>
      <c r="CR113" s="1">
        <f t="shared" si="68"/>
        <v>0</v>
      </c>
      <c r="CS113" s="1">
        <f t="shared" si="69"/>
        <v>0</v>
      </c>
      <c r="CT113" s="1">
        <f t="shared" si="69"/>
        <v>0</v>
      </c>
      <c r="CU113" s="1">
        <f t="shared" si="69"/>
        <v>0</v>
      </c>
      <c r="CW113" s="15">
        <f t="shared" si="79"/>
        <v>0</v>
      </c>
      <c r="CX113" s="15">
        <f t="shared" si="70"/>
        <v>0</v>
      </c>
      <c r="CY113" s="15">
        <f t="shared" si="70"/>
        <v>0</v>
      </c>
      <c r="CZ113" s="15">
        <f t="shared" si="70"/>
        <v>0</v>
      </c>
      <c r="DA113" s="15">
        <f t="shared" si="70"/>
        <v>0</v>
      </c>
      <c r="DB113" s="15">
        <f t="shared" si="70"/>
        <v>0</v>
      </c>
      <c r="DC113" s="15">
        <f t="shared" si="70"/>
        <v>0</v>
      </c>
      <c r="DD113" s="15">
        <f t="shared" si="70"/>
        <v>0</v>
      </c>
      <c r="DE113" s="15">
        <f t="shared" si="70"/>
        <v>0</v>
      </c>
      <c r="DF113" s="15">
        <f t="shared" si="70"/>
        <v>0</v>
      </c>
      <c r="DG113" s="15">
        <f t="shared" si="70"/>
        <v>0</v>
      </c>
      <c r="DH113" s="15">
        <f t="shared" si="70"/>
        <v>0</v>
      </c>
      <c r="DI113" s="15">
        <f t="shared" si="70"/>
        <v>0</v>
      </c>
      <c r="DJ113" s="15">
        <f t="shared" si="70"/>
        <v>0</v>
      </c>
      <c r="DK113" s="15">
        <f t="shared" si="70"/>
        <v>0</v>
      </c>
      <c r="DL113" s="15">
        <f t="shared" si="70"/>
        <v>0</v>
      </c>
      <c r="DM113" s="15">
        <f t="shared" si="70"/>
        <v>0</v>
      </c>
      <c r="DN113" s="15">
        <f t="shared" si="71"/>
        <v>0</v>
      </c>
      <c r="DO113" s="15">
        <f t="shared" si="71"/>
        <v>0</v>
      </c>
      <c r="DP113" s="15">
        <f t="shared" si="71"/>
        <v>0</v>
      </c>
      <c r="DR113" s="15">
        <f t="shared" si="80"/>
        <v>0</v>
      </c>
      <c r="DS113" s="15">
        <f t="shared" si="72"/>
        <v>0</v>
      </c>
      <c r="DT113" s="15">
        <f t="shared" si="72"/>
        <v>0</v>
      </c>
      <c r="DU113" s="15">
        <f t="shared" si="72"/>
        <v>0</v>
      </c>
      <c r="DV113" s="15">
        <f t="shared" si="72"/>
        <v>0</v>
      </c>
      <c r="DW113" s="15">
        <f t="shared" si="72"/>
        <v>0</v>
      </c>
      <c r="DX113" s="15">
        <f t="shared" si="72"/>
        <v>0</v>
      </c>
      <c r="DY113" s="15">
        <f t="shared" si="72"/>
        <v>0</v>
      </c>
      <c r="DZ113" s="15">
        <f t="shared" si="72"/>
        <v>0</v>
      </c>
      <c r="EA113" s="15">
        <f t="shared" si="72"/>
        <v>0</v>
      </c>
      <c r="EB113" s="15">
        <f t="shared" si="72"/>
        <v>0</v>
      </c>
      <c r="EC113" s="15">
        <f t="shared" si="72"/>
        <v>0</v>
      </c>
      <c r="ED113" s="15">
        <f t="shared" si="72"/>
        <v>0</v>
      </c>
      <c r="EE113" s="15">
        <f t="shared" si="72"/>
        <v>0</v>
      </c>
      <c r="EF113" s="15">
        <f t="shared" si="72"/>
        <v>0</v>
      </c>
      <c r="EG113" s="15">
        <f t="shared" si="72"/>
        <v>0</v>
      </c>
      <c r="EH113" s="15">
        <f t="shared" si="72"/>
        <v>0</v>
      </c>
      <c r="EI113" s="15">
        <f t="shared" si="73"/>
        <v>0</v>
      </c>
      <c r="EJ113" s="15">
        <f t="shared" si="73"/>
        <v>0</v>
      </c>
      <c r="EK113" s="15">
        <f t="shared" si="73"/>
        <v>0</v>
      </c>
      <c r="EM113" s="15">
        <f t="shared" si="81"/>
        <v>0</v>
      </c>
      <c r="EN113" s="15">
        <f t="shared" si="74"/>
        <v>0</v>
      </c>
      <c r="EO113" s="15">
        <f t="shared" si="74"/>
        <v>0</v>
      </c>
      <c r="EP113" s="15">
        <f t="shared" si="74"/>
        <v>0</v>
      </c>
      <c r="EQ113" s="15">
        <f t="shared" si="74"/>
        <v>0</v>
      </c>
      <c r="ER113" s="15">
        <f t="shared" si="74"/>
        <v>0</v>
      </c>
      <c r="ES113" s="15">
        <f t="shared" si="74"/>
        <v>0</v>
      </c>
      <c r="ET113" s="15">
        <f t="shared" si="74"/>
        <v>0</v>
      </c>
      <c r="EU113" s="15">
        <f t="shared" si="74"/>
        <v>0</v>
      </c>
      <c r="EV113" s="15">
        <f t="shared" si="74"/>
        <v>0</v>
      </c>
      <c r="EW113" s="15">
        <f t="shared" si="74"/>
        <v>0</v>
      </c>
      <c r="EX113" s="15">
        <f t="shared" si="74"/>
        <v>0</v>
      </c>
      <c r="EY113" s="15">
        <f t="shared" si="74"/>
        <v>0</v>
      </c>
      <c r="EZ113" s="15">
        <f t="shared" si="74"/>
        <v>0</v>
      </c>
      <c r="FA113" s="15">
        <f t="shared" si="74"/>
        <v>0</v>
      </c>
      <c r="FB113" s="15">
        <f t="shared" si="74"/>
        <v>0</v>
      </c>
      <c r="FC113" s="15">
        <f t="shared" si="74"/>
        <v>0</v>
      </c>
      <c r="FD113" s="15">
        <f t="shared" si="75"/>
        <v>0</v>
      </c>
      <c r="FE113" s="15">
        <f t="shared" si="75"/>
        <v>0</v>
      </c>
      <c r="FF113" s="15">
        <f t="shared" si="75"/>
        <v>0</v>
      </c>
      <c r="FH113" s="15">
        <f>IFERROR(AL113*[1]Figure!$C$8+BG113*[1]Figure!$D$8+CB113*[1]Figure!$E$8,0)</f>
        <v>0</v>
      </c>
      <c r="FI113" s="15">
        <f>IFERROR(AM113*[1]Figure!$C$8+BH113*[1]Figure!$D$8+CC113*[1]Figure!$E$8,0)</f>
        <v>0</v>
      </c>
      <c r="FJ113" s="15">
        <f>IFERROR(AN113*[1]Figure!$C$8+BI113*[1]Figure!$D$8+CD113*[1]Figure!$E$8,0)</f>
        <v>0</v>
      </c>
      <c r="FK113" s="15">
        <f>IFERROR(AO113*[1]Figure!$C$8+BJ113*[1]Figure!$D$8+CE113*[1]Figure!$E$8,0)</f>
        <v>0</v>
      </c>
      <c r="FL113" s="15">
        <f>IFERROR(AP113*[1]Figure!$C$8+BK113*[1]Figure!$D$8+CF113*[1]Figure!$E$8,0)</f>
        <v>0</v>
      </c>
      <c r="FM113" s="15">
        <f>IFERROR(AQ113*[1]Figure!$C$8+BL113*[1]Figure!$D$8+CG113*[1]Figure!$E$8,0)</f>
        <v>0</v>
      </c>
      <c r="FN113" s="15">
        <f>IFERROR(AR113*[1]Figure!$C$8+BM113*[1]Figure!$D$8+CH113*[1]Figure!$E$8,0)</f>
        <v>0</v>
      </c>
      <c r="FO113" s="15">
        <f>IFERROR(AS113*[1]Figure!$C$8+BN113*[1]Figure!$D$8+CI113*[1]Figure!$E$8,0)</f>
        <v>0</v>
      </c>
      <c r="FP113" s="15">
        <f>IFERROR(AT113*[1]Figure!$C$8+BO113*[1]Figure!$D$8+CJ113*[1]Figure!$E$8,0)</f>
        <v>0</v>
      </c>
      <c r="FQ113" s="15">
        <f>IFERROR(AU113*[1]Figure!$C$8+BP113*[1]Figure!$D$8+CK113*[1]Figure!$E$8,0)</f>
        <v>0</v>
      </c>
      <c r="FR113" s="15">
        <f>IFERROR(AV113*[1]Figure!$C$8+BQ113*[1]Figure!$D$8+CL113*[1]Figure!$E$8,0)</f>
        <v>0</v>
      </c>
      <c r="FS113" s="15">
        <f>IFERROR(AW113*[1]Figure!$C$8+BR113*[1]Figure!$D$8+CM113*[1]Figure!$E$8,0)</f>
        <v>0</v>
      </c>
      <c r="FT113" s="15">
        <f>IFERROR(AX113*[1]Figure!$C$8+BS113*[1]Figure!$D$8+CN113*[1]Figure!$E$8,0)</f>
        <v>0</v>
      </c>
      <c r="FU113" s="15">
        <f>IFERROR(AY113*[1]Figure!$C$8+BT113*[1]Figure!$D$8+CO113*[1]Figure!$E$8,0)</f>
        <v>0</v>
      </c>
      <c r="FV113" s="15">
        <f>IFERROR(AZ113*[1]Figure!$C$8+BU113*[1]Figure!$D$8+CP113*[1]Figure!$E$8,0)</f>
        <v>0</v>
      </c>
      <c r="FW113" s="15">
        <f>IFERROR(BA113*[1]Figure!$C$8+BV113*[1]Figure!$D$8+CQ113*[1]Figure!$E$8,0)</f>
        <v>0</v>
      </c>
      <c r="FX113" s="15">
        <f>IFERROR(BB113*[1]Figure!$C$8+BW113*[1]Figure!$D$8+CR113*[1]Figure!$E$8,0)</f>
        <v>0</v>
      </c>
      <c r="FY113" s="15">
        <f>IFERROR(BC113*[1]Figure!$C$8+BX113*[1]Figure!$D$8+CS113*[1]Figure!$E$8,0)</f>
        <v>0</v>
      </c>
      <c r="FZ113" s="15">
        <f>IFERROR(BD113*[1]Figure!$C$8+BY113*[1]Figure!$D$8+CT113*[1]Figure!$E$8,0)</f>
        <v>0</v>
      </c>
      <c r="GA113" s="15">
        <f>IFERROR(BE113*[1]Figure!$C$8+BZ113*[1]Figure!$D$8+CU113*[1]Figure!$E$8,0)</f>
        <v>0</v>
      </c>
      <c r="GC113" s="15">
        <f>IFERROR(CW113*[1]Figure!$F$8+DR113*[1]Figure!$G$8+EM113*[1]Figure!$H$8,0)</f>
        <v>0</v>
      </c>
      <c r="GD113" s="15">
        <f>IFERROR(CX113*[1]Figure!$F$8+DS113*[1]Figure!$G$8+EN113*[1]Figure!$H$8,0)</f>
        <v>0</v>
      </c>
      <c r="GE113" s="15">
        <f>IFERROR(CY113*[1]Figure!$F$8+DT113*[1]Figure!$G$8+EO113*[1]Figure!$H$8,0)</f>
        <v>0</v>
      </c>
      <c r="GF113" s="15">
        <f>IFERROR(CZ113*[1]Figure!$F$8+DU113*[1]Figure!$G$8+EP113*[1]Figure!$H$8,0)</f>
        <v>0</v>
      </c>
      <c r="GG113" s="15">
        <f>IFERROR(DA113*[1]Figure!$F$8+DV113*[1]Figure!$G$8+EQ113*[1]Figure!$H$8,0)</f>
        <v>0</v>
      </c>
      <c r="GH113" s="15">
        <f>IFERROR(DB113*[1]Figure!$F$8+DW113*[1]Figure!$G$8+ER113*[1]Figure!$H$8,0)</f>
        <v>0</v>
      </c>
      <c r="GI113" s="15">
        <f>IFERROR(DC113*[1]Figure!$F$8+DX113*[1]Figure!$G$8+ES113*[1]Figure!$H$8,0)</f>
        <v>0</v>
      </c>
      <c r="GJ113" s="15">
        <f>IFERROR(DD113*[1]Figure!$F$8+DY113*[1]Figure!$G$8+ET113*[1]Figure!$H$8,0)</f>
        <v>0</v>
      </c>
      <c r="GK113" s="15">
        <f>IFERROR(DE113*[1]Figure!$F$8+DZ113*[1]Figure!$G$8+EU113*[1]Figure!$H$8,0)</f>
        <v>0</v>
      </c>
      <c r="GL113" s="15">
        <f>IFERROR(DF113*[1]Figure!$F$8+EA113*[1]Figure!$G$8+EV113*[1]Figure!$H$8,0)</f>
        <v>0</v>
      </c>
      <c r="GM113" s="15">
        <f>IFERROR(DG113*[1]Figure!$F$8+EB113*[1]Figure!$G$8+EW113*[1]Figure!$H$8,0)</f>
        <v>0</v>
      </c>
      <c r="GN113" s="15">
        <f>IFERROR(DH113*[1]Figure!$F$8+EC113*[1]Figure!$G$8+EX113*[1]Figure!$H$8,0)</f>
        <v>0</v>
      </c>
      <c r="GO113" s="15">
        <f>IFERROR(DI113*[1]Figure!$F$8+ED113*[1]Figure!$G$8+EY113*[1]Figure!$H$8,0)</f>
        <v>0</v>
      </c>
      <c r="GP113" s="15">
        <f>IFERROR(DJ113*[1]Figure!$F$8+EE113*[1]Figure!$G$8+EZ113*[1]Figure!$H$8,0)</f>
        <v>0</v>
      </c>
      <c r="GQ113" s="15">
        <f>IFERROR(DK113*[1]Figure!$F$8+EF113*[1]Figure!$G$8+FA113*[1]Figure!$H$8,0)</f>
        <v>0</v>
      </c>
      <c r="GR113" s="15">
        <f>IFERROR(DL113*[1]Figure!$F$8+EG113*[1]Figure!$G$8+FB113*[1]Figure!$H$8,0)</f>
        <v>0</v>
      </c>
      <c r="GS113" s="15">
        <f>IFERROR(DM113*[1]Figure!$F$8+EH113*[1]Figure!$G$8+FC113*[1]Figure!$H$8,0)</f>
        <v>0</v>
      </c>
      <c r="GT113" s="15">
        <f>IFERROR(DN113*[1]Figure!$F$8+EI113*[1]Figure!$G$8+FD113*[1]Figure!$H$8,0)</f>
        <v>0</v>
      </c>
      <c r="GU113" s="15">
        <f>IFERROR(DO113*[1]Figure!$F$8+EJ113*[1]Figure!$G$8+FE113*[1]Figure!$H$8,0)</f>
        <v>0</v>
      </c>
      <c r="GV113" s="15">
        <f>IFERROR(DP113*[1]Figure!$F$8+EK113*[1]Figure!$G$8+FF113*[1]Figure!$H$8,0)</f>
        <v>0</v>
      </c>
      <c r="GX113" s="15">
        <f>IFERROR(FH113*[1]Figure!$F$10+GC113*[1]Figure!$F$11,0)</f>
        <v>0</v>
      </c>
      <c r="GY113" s="15">
        <f>IFERROR(FI113*[1]Figure!$F$10+GD113*[1]Figure!$F$11,0)</f>
        <v>0</v>
      </c>
      <c r="GZ113" s="15">
        <f>IFERROR(FJ113*[1]Figure!$F$10+GE113*[1]Figure!$F$11,0)</f>
        <v>0</v>
      </c>
      <c r="HA113" s="15">
        <f>IFERROR(FK113*[1]Figure!$F$10+GF113*[1]Figure!$F$11,0)</f>
        <v>0</v>
      </c>
      <c r="HB113" s="15">
        <f>IFERROR(FL113*[1]Figure!$F$10+GG113*[1]Figure!$F$11,0)</f>
        <v>0</v>
      </c>
      <c r="HC113" s="15">
        <f>IFERROR(FM113*[1]Figure!$F$10+GH113*[1]Figure!$F$11,0)</f>
        <v>0</v>
      </c>
      <c r="HD113" s="15">
        <f>IFERROR(FN113*[1]Figure!$F$10+GI113*[1]Figure!$F$11,0)</f>
        <v>0</v>
      </c>
      <c r="HE113" s="15">
        <f>IFERROR(FO113*[1]Figure!$F$10+GJ113*[1]Figure!$F$11,0)</f>
        <v>0</v>
      </c>
      <c r="HF113" s="15">
        <f>IFERROR(FP113*[1]Figure!$F$10+GK113*[1]Figure!$F$11,0)</f>
        <v>0</v>
      </c>
      <c r="HG113" s="15">
        <f>IFERROR(FQ113*[1]Figure!$F$10+GL113*[1]Figure!$F$11,0)</f>
        <v>0</v>
      </c>
      <c r="HH113" s="15">
        <f>IFERROR(FR113*[1]Figure!$F$10+GM113*[1]Figure!$F$11,0)</f>
        <v>0</v>
      </c>
      <c r="HI113" s="15">
        <f>IFERROR(FS113*[1]Figure!$F$10+GN113*[1]Figure!$F$11,0)</f>
        <v>0</v>
      </c>
      <c r="HJ113" s="15">
        <f>IFERROR(FT113*[1]Figure!$F$10+GO113*[1]Figure!$F$11,0)</f>
        <v>0</v>
      </c>
      <c r="HK113" s="15">
        <f>IFERROR(FU113*[1]Figure!$F$10+GP113*[1]Figure!$F$11,0)</f>
        <v>0</v>
      </c>
      <c r="HL113" s="15">
        <f>IFERROR(FV113*[1]Figure!$F$10+GQ113*[1]Figure!$F$11,0)</f>
        <v>0</v>
      </c>
      <c r="HM113" s="15">
        <f>IFERROR(FW113*[1]Figure!$F$10+GR113*[1]Figure!$F$11,0)</f>
        <v>0</v>
      </c>
      <c r="HN113" s="15">
        <f>IFERROR(FX113*[1]Figure!$F$10+GS113*[1]Figure!$F$11,0)</f>
        <v>0</v>
      </c>
      <c r="HO113" s="15">
        <f>IFERROR(FY113*[1]Figure!$F$10+GT113*[1]Figure!$F$11,0)</f>
        <v>0</v>
      </c>
      <c r="HP113" s="15">
        <f>IFERROR(FZ113*[1]Figure!$F$10+GU113*[1]Figure!$F$11,0)</f>
        <v>0</v>
      </c>
      <c r="HQ113" s="15">
        <f>IFERROR(GA113*[1]Figure!$F$10+GV113*[1]Figure!$F$11,0)</f>
        <v>0</v>
      </c>
    </row>
    <row r="114" spans="1:225" s="15" customFormat="1" x14ac:dyDescent="0.2">
      <c r="A114" s="1"/>
      <c r="B114" s="4"/>
      <c r="C114" s="1" t="s">
        <v>155</v>
      </c>
      <c r="D114" s="1" t="s">
        <v>88</v>
      </c>
      <c r="E114" s="2">
        <v>0.19</v>
      </c>
      <c r="F114" s="7"/>
      <c r="G114" s="1" t="s">
        <v>77</v>
      </c>
      <c r="H114" s="1" t="s">
        <v>77</v>
      </c>
      <c r="I114" s="1" t="s">
        <v>77</v>
      </c>
      <c r="J114" s="1" t="s">
        <v>77</v>
      </c>
      <c r="K114" s="1" t="s">
        <v>77</v>
      </c>
      <c r="L114" s="1" t="s">
        <v>77</v>
      </c>
      <c r="M114" s="1" t="s">
        <v>149</v>
      </c>
      <c r="N114" s="1" t="str">
        <f t="shared" si="82"/>
        <v>market for electricity, low voltage | electricity, low voltage | Cutoff, JP</v>
      </c>
      <c r="O114" s="1">
        <f t="shared" si="82"/>
        <v>1</v>
      </c>
      <c r="P114" s="1" t="str">
        <f t="shared" si="82"/>
        <v>kWh</v>
      </c>
      <c r="Q114" s="5">
        <f>Q109</f>
        <v>0.70096298451554795</v>
      </c>
      <c r="R114" s="5">
        <f t="shared" si="83"/>
        <v>9.9242516805923309</v>
      </c>
      <c r="S114" s="5">
        <f t="shared" si="83"/>
        <v>8.6169340927104898E-4</v>
      </c>
      <c r="T114" s="5">
        <f t="shared" si="83"/>
        <v>0.18654869883672301</v>
      </c>
      <c r="U114" s="5">
        <f t="shared" si="83"/>
        <v>1.1068329934253E-2</v>
      </c>
      <c r="V114" s="5">
        <f t="shared" si="83"/>
        <v>1.4788334963985799E-4</v>
      </c>
      <c r="W114" s="5">
        <f t="shared" si="83"/>
        <v>0.71204703400843805</v>
      </c>
      <c r="X114" s="5">
        <f t="shared" si="83"/>
        <v>1.7624606122530501E-2</v>
      </c>
      <c r="Y114" s="5">
        <f t="shared" si="83"/>
        <v>0.24942330655699299</v>
      </c>
      <c r="Z114" s="5">
        <f t="shared" si="83"/>
        <v>4.4762477634009902E-2</v>
      </c>
      <c r="AA114" s="5">
        <f t="shared" si="83"/>
        <v>4.8129278862597304E-3</v>
      </c>
      <c r="AB114" s="5">
        <f t="shared" si="83"/>
        <v>1.4613375612670201E-2</v>
      </c>
      <c r="AC114" s="5">
        <f t="shared" si="83"/>
        <v>1.22814861201028E-5</v>
      </c>
      <c r="AD114" s="5">
        <f t="shared" si="83"/>
        <v>4.86061979847249E-4</v>
      </c>
      <c r="AE114" s="5">
        <f t="shared" si="83"/>
        <v>1.37154365347852E-3</v>
      </c>
      <c r="AF114" s="5">
        <f t="shared" si="83"/>
        <v>1.39470178957268E-3</v>
      </c>
      <c r="AG114" s="5">
        <f t="shared" si="83"/>
        <v>2.0415466433099601E-7</v>
      </c>
      <c r="AH114" s="5">
        <f t="shared" si="83"/>
        <v>2.5354342929707701E-3</v>
      </c>
      <c r="AI114" s="5">
        <f t="shared" si="83"/>
        <v>0.62207437263284404</v>
      </c>
      <c r="AJ114" s="5">
        <f t="shared" si="83"/>
        <v>1.9957150289249999E-3</v>
      </c>
      <c r="AK114" s="1"/>
      <c r="AL114" s="1">
        <f t="shared" si="76"/>
        <v>0</v>
      </c>
      <c r="AM114" s="1">
        <f t="shared" si="64"/>
        <v>0</v>
      </c>
      <c r="AN114" s="1">
        <f t="shared" si="64"/>
        <v>0</v>
      </c>
      <c r="AO114" s="1">
        <f t="shared" si="64"/>
        <v>0</v>
      </c>
      <c r="AP114" s="1">
        <f t="shared" si="64"/>
        <v>0</v>
      </c>
      <c r="AQ114" s="1">
        <f t="shared" si="64"/>
        <v>0</v>
      </c>
      <c r="AR114" s="1">
        <f t="shared" si="64"/>
        <v>0</v>
      </c>
      <c r="AS114" s="1">
        <f t="shared" si="64"/>
        <v>0</v>
      </c>
      <c r="AT114" s="1">
        <f t="shared" si="64"/>
        <v>0</v>
      </c>
      <c r="AU114" s="1">
        <f t="shared" si="64"/>
        <v>0</v>
      </c>
      <c r="AV114" s="1">
        <f t="shared" si="64"/>
        <v>0</v>
      </c>
      <c r="AW114" s="1">
        <f t="shared" si="64"/>
        <v>0</v>
      </c>
      <c r="AX114" s="1">
        <f t="shared" si="64"/>
        <v>0</v>
      </c>
      <c r="AY114" s="1">
        <f t="shared" si="64"/>
        <v>0</v>
      </c>
      <c r="AZ114" s="1">
        <f t="shared" si="64"/>
        <v>0</v>
      </c>
      <c r="BA114" s="1">
        <f t="shared" si="64"/>
        <v>0</v>
      </c>
      <c r="BB114" s="1">
        <f t="shared" si="64"/>
        <v>0</v>
      </c>
      <c r="BC114" s="1">
        <f t="shared" si="65"/>
        <v>0</v>
      </c>
      <c r="BD114" s="1">
        <f t="shared" si="65"/>
        <v>0</v>
      </c>
      <c r="BE114" s="1">
        <f t="shared" si="65"/>
        <v>0</v>
      </c>
      <c r="BF114" s="1"/>
      <c r="BG114" s="1">
        <f t="shared" si="77"/>
        <v>0</v>
      </c>
      <c r="BH114" s="1">
        <f t="shared" si="66"/>
        <v>0</v>
      </c>
      <c r="BI114" s="1">
        <f t="shared" si="66"/>
        <v>0</v>
      </c>
      <c r="BJ114" s="1">
        <f t="shared" si="66"/>
        <v>0</v>
      </c>
      <c r="BK114" s="1">
        <f t="shared" si="66"/>
        <v>0</v>
      </c>
      <c r="BL114" s="1">
        <f t="shared" si="66"/>
        <v>0</v>
      </c>
      <c r="BM114" s="1">
        <f t="shared" si="66"/>
        <v>0</v>
      </c>
      <c r="BN114" s="1">
        <f t="shared" si="66"/>
        <v>0</v>
      </c>
      <c r="BO114" s="1">
        <f t="shared" si="66"/>
        <v>0</v>
      </c>
      <c r="BP114" s="1">
        <f t="shared" si="66"/>
        <v>0</v>
      </c>
      <c r="BQ114" s="1">
        <f t="shared" si="66"/>
        <v>0</v>
      </c>
      <c r="BR114" s="1">
        <f t="shared" si="66"/>
        <v>0</v>
      </c>
      <c r="BS114" s="1">
        <f t="shared" si="66"/>
        <v>0</v>
      </c>
      <c r="BT114" s="1">
        <f t="shared" si="66"/>
        <v>0</v>
      </c>
      <c r="BU114" s="1">
        <f t="shared" si="66"/>
        <v>0</v>
      </c>
      <c r="BV114" s="1">
        <f t="shared" si="66"/>
        <v>0</v>
      </c>
      <c r="BW114" s="1">
        <f t="shared" si="66"/>
        <v>0</v>
      </c>
      <c r="BX114" s="1">
        <f t="shared" si="67"/>
        <v>0</v>
      </c>
      <c r="BY114" s="1">
        <f t="shared" si="67"/>
        <v>0</v>
      </c>
      <c r="BZ114" s="1">
        <f t="shared" si="67"/>
        <v>0</v>
      </c>
      <c r="CA114" s="1"/>
      <c r="CB114" s="1">
        <f t="shared" si="78"/>
        <v>0</v>
      </c>
      <c r="CC114" s="1">
        <f t="shared" si="68"/>
        <v>0</v>
      </c>
      <c r="CD114" s="1">
        <f t="shared" si="68"/>
        <v>0</v>
      </c>
      <c r="CE114" s="1">
        <f t="shared" si="68"/>
        <v>0</v>
      </c>
      <c r="CF114" s="1">
        <f t="shared" si="68"/>
        <v>0</v>
      </c>
      <c r="CG114" s="1">
        <f t="shared" si="68"/>
        <v>0</v>
      </c>
      <c r="CH114" s="1">
        <f t="shared" si="68"/>
        <v>0</v>
      </c>
      <c r="CI114" s="1">
        <f t="shared" si="68"/>
        <v>0</v>
      </c>
      <c r="CJ114" s="1">
        <f t="shared" si="68"/>
        <v>0</v>
      </c>
      <c r="CK114" s="1">
        <f t="shared" si="68"/>
        <v>0</v>
      </c>
      <c r="CL114" s="1">
        <f t="shared" si="68"/>
        <v>0</v>
      </c>
      <c r="CM114" s="1">
        <f t="shared" si="68"/>
        <v>0</v>
      </c>
      <c r="CN114" s="1">
        <f t="shared" si="68"/>
        <v>0</v>
      </c>
      <c r="CO114" s="1">
        <f t="shared" si="68"/>
        <v>0</v>
      </c>
      <c r="CP114" s="1">
        <f t="shared" si="68"/>
        <v>0</v>
      </c>
      <c r="CQ114" s="1">
        <f t="shared" si="68"/>
        <v>0</v>
      </c>
      <c r="CR114" s="1">
        <f t="shared" si="68"/>
        <v>0</v>
      </c>
      <c r="CS114" s="1">
        <f t="shared" si="69"/>
        <v>0</v>
      </c>
      <c r="CT114" s="1">
        <f t="shared" si="69"/>
        <v>0</v>
      </c>
      <c r="CU114" s="1">
        <f t="shared" si="69"/>
        <v>0</v>
      </c>
      <c r="CW114" s="15">
        <f t="shared" si="79"/>
        <v>0</v>
      </c>
      <c r="CX114" s="15">
        <f t="shared" si="70"/>
        <v>0</v>
      </c>
      <c r="CY114" s="15">
        <f t="shared" si="70"/>
        <v>0</v>
      </c>
      <c r="CZ114" s="15">
        <f t="shared" si="70"/>
        <v>0</v>
      </c>
      <c r="DA114" s="15">
        <f t="shared" si="70"/>
        <v>0</v>
      </c>
      <c r="DB114" s="15">
        <f t="shared" si="70"/>
        <v>0</v>
      </c>
      <c r="DC114" s="15">
        <f t="shared" si="70"/>
        <v>0</v>
      </c>
      <c r="DD114" s="15">
        <f t="shared" si="70"/>
        <v>0</v>
      </c>
      <c r="DE114" s="15">
        <f t="shared" si="70"/>
        <v>0</v>
      </c>
      <c r="DF114" s="15">
        <f t="shared" si="70"/>
        <v>0</v>
      </c>
      <c r="DG114" s="15">
        <f t="shared" si="70"/>
        <v>0</v>
      </c>
      <c r="DH114" s="15">
        <f t="shared" si="70"/>
        <v>0</v>
      </c>
      <c r="DI114" s="15">
        <f t="shared" si="70"/>
        <v>0</v>
      </c>
      <c r="DJ114" s="15">
        <f t="shared" si="70"/>
        <v>0</v>
      </c>
      <c r="DK114" s="15">
        <f t="shared" si="70"/>
        <v>0</v>
      </c>
      <c r="DL114" s="15">
        <f t="shared" si="70"/>
        <v>0</v>
      </c>
      <c r="DM114" s="15">
        <f t="shared" si="70"/>
        <v>0</v>
      </c>
      <c r="DN114" s="15">
        <f t="shared" si="71"/>
        <v>0</v>
      </c>
      <c r="DO114" s="15">
        <f t="shared" si="71"/>
        <v>0</v>
      </c>
      <c r="DP114" s="15">
        <f t="shared" si="71"/>
        <v>0</v>
      </c>
      <c r="DR114" s="15">
        <f t="shared" si="80"/>
        <v>0</v>
      </c>
      <c r="DS114" s="15">
        <f t="shared" si="72"/>
        <v>0</v>
      </c>
      <c r="DT114" s="15">
        <f t="shared" si="72"/>
        <v>0</v>
      </c>
      <c r="DU114" s="15">
        <f t="shared" si="72"/>
        <v>0</v>
      </c>
      <c r="DV114" s="15">
        <f t="shared" si="72"/>
        <v>0</v>
      </c>
      <c r="DW114" s="15">
        <f t="shared" si="72"/>
        <v>0</v>
      </c>
      <c r="DX114" s="15">
        <f t="shared" si="72"/>
        <v>0</v>
      </c>
      <c r="DY114" s="15">
        <f t="shared" si="72"/>
        <v>0</v>
      </c>
      <c r="DZ114" s="15">
        <f t="shared" si="72"/>
        <v>0</v>
      </c>
      <c r="EA114" s="15">
        <f t="shared" si="72"/>
        <v>0</v>
      </c>
      <c r="EB114" s="15">
        <f t="shared" si="72"/>
        <v>0</v>
      </c>
      <c r="EC114" s="15">
        <f t="shared" si="72"/>
        <v>0</v>
      </c>
      <c r="ED114" s="15">
        <f t="shared" si="72"/>
        <v>0</v>
      </c>
      <c r="EE114" s="15">
        <f t="shared" si="72"/>
        <v>0</v>
      </c>
      <c r="EF114" s="15">
        <f t="shared" si="72"/>
        <v>0</v>
      </c>
      <c r="EG114" s="15">
        <f t="shared" si="72"/>
        <v>0</v>
      </c>
      <c r="EH114" s="15">
        <f t="shared" si="72"/>
        <v>0</v>
      </c>
      <c r="EI114" s="15">
        <f t="shared" si="73"/>
        <v>0</v>
      </c>
      <c r="EJ114" s="15">
        <f t="shared" si="73"/>
        <v>0</v>
      </c>
      <c r="EK114" s="15">
        <f t="shared" si="73"/>
        <v>0</v>
      </c>
      <c r="EM114" s="15">
        <f t="shared" si="81"/>
        <v>0</v>
      </c>
      <c r="EN114" s="15">
        <f t="shared" si="74"/>
        <v>0</v>
      </c>
      <c r="EO114" s="15">
        <f t="shared" si="74"/>
        <v>0</v>
      </c>
      <c r="EP114" s="15">
        <f t="shared" si="74"/>
        <v>0</v>
      </c>
      <c r="EQ114" s="15">
        <f t="shared" si="74"/>
        <v>0</v>
      </c>
      <c r="ER114" s="15">
        <f t="shared" si="74"/>
        <v>0</v>
      </c>
      <c r="ES114" s="15">
        <f t="shared" si="74"/>
        <v>0</v>
      </c>
      <c r="ET114" s="15">
        <f t="shared" si="74"/>
        <v>0</v>
      </c>
      <c r="EU114" s="15">
        <f t="shared" si="74"/>
        <v>0</v>
      </c>
      <c r="EV114" s="15">
        <f t="shared" si="74"/>
        <v>0</v>
      </c>
      <c r="EW114" s="15">
        <f t="shared" si="74"/>
        <v>0</v>
      </c>
      <c r="EX114" s="15">
        <f t="shared" si="74"/>
        <v>0</v>
      </c>
      <c r="EY114" s="15">
        <f t="shared" si="74"/>
        <v>0</v>
      </c>
      <c r="EZ114" s="15">
        <f t="shared" si="74"/>
        <v>0</v>
      </c>
      <c r="FA114" s="15">
        <f t="shared" si="74"/>
        <v>0</v>
      </c>
      <c r="FB114" s="15">
        <f t="shared" si="74"/>
        <v>0</v>
      </c>
      <c r="FC114" s="15">
        <f t="shared" si="74"/>
        <v>0</v>
      </c>
      <c r="FD114" s="15">
        <f t="shared" si="75"/>
        <v>0</v>
      </c>
      <c r="FE114" s="15">
        <f t="shared" si="75"/>
        <v>0</v>
      </c>
      <c r="FF114" s="15">
        <f t="shared" si="75"/>
        <v>0</v>
      </c>
      <c r="FH114" s="15">
        <f>IFERROR(AL114*[1]Figure!$C$8+BG114*[1]Figure!$D$8+CB114*[1]Figure!$E$8,0)</f>
        <v>0</v>
      </c>
      <c r="FI114" s="15">
        <f>IFERROR(AM114*[1]Figure!$C$8+BH114*[1]Figure!$D$8+CC114*[1]Figure!$E$8,0)</f>
        <v>0</v>
      </c>
      <c r="FJ114" s="15">
        <f>IFERROR(AN114*[1]Figure!$C$8+BI114*[1]Figure!$D$8+CD114*[1]Figure!$E$8,0)</f>
        <v>0</v>
      </c>
      <c r="FK114" s="15">
        <f>IFERROR(AO114*[1]Figure!$C$8+BJ114*[1]Figure!$D$8+CE114*[1]Figure!$E$8,0)</f>
        <v>0</v>
      </c>
      <c r="FL114" s="15">
        <f>IFERROR(AP114*[1]Figure!$C$8+BK114*[1]Figure!$D$8+CF114*[1]Figure!$E$8,0)</f>
        <v>0</v>
      </c>
      <c r="FM114" s="15">
        <f>IFERROR(AQ114*[1]Figure!$C$8+BL114*[1]Figure!$D$8+CG114*[1]Figure!$E$8,0)</f>
        <v>0</v>
      </c>
      <c r="FN114" s="15">
        <f>IFERROR(AR114*[1]Figure!$C$8+BM114*[1]Figure!$D$8+CH114*[1]Figure!$E$8,0)</f>
        <v>0</v>
      </c>
      <c r="FO114" s="15">
        <f>IFERROR(AS114*[1]Figure!$C$8+BN114*[1]Figure!$D$8+CI114*[1]Figure!$E$8,0)</f>
        <v>0</v>
      </c>
      <c r="FP114" s="15">
        <f>IFERROR(AT114*[1]Figure!$C$8+BO114*[1]Figure!$D$8+CJ114*[1]Figure!$E$8,0)</f>
        <v>0</v>
      </c>
      <c r="FQ114" s="15">
        <f>IFERROR(AU114*[1]Figure!$C$8+BP114*[1]Figure!$D$8+CK114*[1]Figure!$E$8,0)</f>
        <v>0</v>
      </c>
      <c r="FR114" s="15">
        <f>IFERROR(AV114*[1]Figure!$C$8+BQ114*[1]Figure!$D$8+CL114*[1]Figure!$E$8,0)</f>
        <v>0</v>
      </c>
      <c r="FS114" s="15">
        <f>IFERROR(AW114*[1]Figure!$C$8+BR114*[1]Figure!$D$8+CM114*[1]Figure!$E$8,0)</f>
        <v>0</v>
      </c>
      <c r="FT114" s="15">
        <f>IFERROR(AX114*[1]Figure!$C$8+BS114*[1]Figure!$D$8+CN114*[1]Figure!$E$8,0)</f>
        <v>0</v>
      </c>
      <c r="FU114" s="15">
        <f>IFERROR(AY114*[1]Figure!$C$8+BT114*[1]Figure!$D$8+CO114*[1]Figure!$E$8,0)</f>
        <v>0</v>
      </c>
      <c r="FV114" s="15">
        <f>IFERROR(AZ114*[1]Figure!$C$8+BU114*[1]Figure!$D$8+CP114*[1]Figure!$E$8,0)</f>
        <v>0</v>
      </c>
      <c r="FW114" s="15">
        <f>IFERROR(BA114*[1]Figure!$C$8+BV114*[1]Figure!$D$8+CQ114*[1]Figure!$E$8,0)</f>
        <v>0</v>
      </c>
      <c r="FX114" s="15">
        <f>IFERROR(BB114*[1]Figure!$C$8+BW114*[1]Figure!$D$8+CR114*[1]Figure!$E$8,0)</f>
        <v>0</v>
      </c>
      <c r="FY114" s="15">
        <f>IFERROR(BC114*[1]Figure!$C$8+BX114*[1]Figure!$D$8+CS114*[1]Figure!$E$8,0)</f>
        <v>0</v>
      </c>
      <c r="FZ114" s="15">
        <f>IFERROR(BD114*[1]Figure!$C$8+BY114*[1]Figure!$D$8+CT114*[1]Figure!$E$8,0)</f>
        <v>0</v>
      </c>
      <c r="GA114" s="15">
        <f>IFERROR(BE114*[1]Figure!$C$8+BZ114*[1]Figure!$D$8+CU114*[1]Figure!$E$8,0)</f>
        <v>0</v>
      </c>
      <c r="GC114" s="15">
        <f>IFERROR(CW114*[1]Figure!$F$8+DR114*[1]Figure!$G$8+EM114*[1]Figure!$H$8,0)</f>
        <v>0</v>
      </c>
      <c r="GD114" s="15">
        <f>IFERROR(CX114*[1]Figure!$F$8+DS114*[1]Figure!$G$8+EN114*[1]Figure!$H$8,0)</f>
        <v>0</v>
      </c>
      <c r="GE114" s="15">
        <f>IFERROR(CY114*[1]Figure!$F$8+DT114*[1]Figure!$G$8+EO114*[1]Figure!$H$8,0)</f>
        <v>0</v>
      </c>
      <c r="GF114" s="15">
        <f>IFERROR(CZ114*[1]Figure!$F$8+DU114*[1]Figure!$G$8+EP114*[1]Figure!$H$8,0)</f>
        <v>0</v>
      </c>
      <c r="GG114" s="15">
        <f>IFERROR(DA114*[1]Figure!$F$8+DV114*[1]Figure!$G$8+EQ114*[1]Figure!$H$8,0)</f>
        <v>0</v>
      </c>
      <c r="GH114" s="15">
        <f>IFERROR(DB114*[1]Figure!$F$8+DW114*[1]Figure!$G$8+ER114*[1]Figure!$H$8,0)</f>
        <v>0</v>
      </c>
      <c r="GI114" s="15">
        <f>IFERROR(DC114*[1]Figure!$F$8+DX114*[1]Figure!$G$8+ES114*[1]Figure!$H$8,0)</f>
        <v>0</v>
      </c>
      <c r="GJ114" s="15">
        <f>IFERROR(DD114*[1]Figure!$F$8+DY114*[1]Figure!$G$8+ET114*[1]Figure!$H$8,0)</f>
        <v>0</v>
      </c>
      <c r="GK114" s="15">
        <f>IFERROR(DE114*[1]Figure!$F$8+DZ114*[1]Figure!$G$8+EU114*[1]Figure!$H$8,0)</f>
        <v>0</v>
      </c>
      <c r="GL114" s="15">
        <f>IFERROR(DF114*[1]Figure!$F$8+EA114*[1]Figure!$G$8+EV114*[1]Figure!$H$8,0)</f>
        <v>0</v>
      </c>
      <c r="GM114" s="15">
        <f>IFERROR(DG114*[1]Figure!$F$8+EB114*[1]Figure!$G$8+EW114*[1]Figure!$H$8,0)</f>
        <v>0</v>
      </c>
      <c r="GN114" s="15">
        <f>IFERROR(DH114*[1]Figure!$F$8+EC114*[1]Figure!$G$8+EX114*[1]Figure!$H$8,0)</f>
        <v>0</v>
      </c>
      <c r="GO114" s="15">
        <f>IFERROR(DI114*[1]Figure!$F$8+ED114*[1]Figure!$G$8+EY114*[1]Figure!$H$8,0)</f>
        <v>0</v>
      </c>
      <c r="GP114" s="15">
        <f>IFERROR(DJ114*[1]Figure!$F$8+EE114*[1]Figure!$G$8+EZ114*[1]Figure!$H$8,0)</f>
        <v>0</v>
      </c>
      <c r="GQ114" s="15">
        <f>IFERROR(DK114*[1]Figure!$F$8+EF114*[1]Figure!$G$8+FA114*[1]Figure!$H$8,0)</f>
        <v>0</v>
      </c>
      <c r="GR114" s="15">
        <f>IFERROR(DL114*[1]Figure!$F$8+EG114*[1]Figure!$G$8+FB114*[1]Figure!$H$8,0)</f>
        <v>0</v>
      </c>
      <c r="GS114" s="15">
        <f>IFERROR(DM114*[1]Figure!$F$8+EH114*[1]Figure!$G$8+FC114*[1]Figure!$H$8,0)</f>
        <v>0</v>
      </c>
      <c r="GT114" s="15">
        <f>IFERROR(DN114*[1]Figure!$F$8+EI114*[1]Figure!$G$8+FD114*[1]Figure!$H$8,0)</f>
        <v>0</v>
      </c>
      <c r="GU114" s="15">
        <f>IFERROR(DO114*[1]Figure!$F$8+EJ114*[1]Figure!$G$8+FE114*[1]Figure!$H$8,0)</f>
        <v>0</v>
      </c>
      <c r="GV114" s="15">
        <f>IFERROR(DP114*[1]Figure!$F$8+EK114*[1]Figure!$G$8+FF114*[1]Figure!$H$8,0)</f>
        <v>0</v>
      </c>
      <c r="GX114" s="15">
        <f>IFERROR(FH114*[1]Figure!$F$10+GC114*[1]Figure!$F$11,0)</f>
        <v>0</v>
      </c>
      <c r="GY114" s="15">
        <f>IFERROR(FI114*[1]Figure!$F$10+GD114*[1]Figure!$F$11,0)</f>
        <v>0</v>
      </c>
      <c r="GZ114" s="15">
        <f>IFERROR(FJ114*[1]Figure!$F$10+GE114*[1]Figure!$F$11,0)</f>
        <v>0</v>
      </c>
      <c r="HA114" s="15">
        <f>IFERROR(FK114*[1]Figure!$F$10+GF114*[1]Figure!$F$11,0)</f>
        <v>0</v>
      </c>
      <c r="HB114" s="15">
        <f>IFERROR(FL114*[1]Figure!$F$10+GG114*[1]Figure!$F$11,0)</f>
        <v>0</v>
      </c>
      <c r="HC114" s="15">
        <f>IFERROR(FM114*[1]Figure!$F$10+GH114*[1]Figure!$F$11,0)</f>
        <v>0</v>
      </c>
      <c r="HD114" s="15">
        <f>IFERROR(FN114*[1]Figure!$F$10+GI114*[1]Figure!$F$11,0)</f>
        <v>0</v>
      </c>
      <c r="HE114" s="15">
        <f>IFERROR(FO114*[1]Figure!$F$10+GJ114*[1]Figure!$F$11,0)</f>
        <v>0</v>
      </c>
      <c r="HF114" s="15">
        <f>IFERROR(FP114*[1]Figure!$F$10+GK114*[1]Figure!$F$11,0)</f>
        <v>0</v>
      </c>
      <c r="HG114" s="15">
        <f>IFERROR(FQ114*[1]Figure!$F$10+GL114*[1]Figure!$F$11,0)</f>
        <v>0</v>
      </c>
      <c r="HH114" s="15">
        <f>IFERROR(FR114*[1]Figure!$F$10+GM114*[1]Figure!$F$11,0)</f>
        <v>0</v>
      </c>
      <c r="HI114" s="15">
        <f>IFERROR(FS114*[1]Figure!$F$10+GN114*[1]Figure!$F$11,0)</f>
        <v>0</v>
      </c>
      <c r="HJ114" s="15">
        <f>IFERROR(FT114*[1]Figure!$F$10+GO114*[1]Figure!$F$11,0)</f>
        <v>0</v>
      </c>
      <c r="HK114" s="15">
        <f>IFERROR(FU114*[1]Figure!$F$10+GP114*[1]Figure!$F$11,0)</f>
        <v>0</v>
      </c>
      <c r="HL114" s="15">
        <f>IFERROR(FV114*[1]Figure!$F$10+GQ114*[1]Figure!$F$11,0)</f>
        <v>0</v>
      </c>
      <c r="HM114" s="15">
        <f>IFERROR(FW114*[1]Figure!$F$10+GR114*[1]Figure!$F$11,0)</f>
        <v>0</v>
      </c>
      <c r="HN114" s="15">
        <f>IFERROR(FX114*[1]Figure!$F$10+GS114*[1]Figure!$F$11,0)</f>
        <v>0</v>
      </c>
      <c r="HO114" s="15">
        <f>IFERROR(FY114*[1]Figure!$F$10+GT114*[1]Figure!$F$11,0)</f>
        <v>0</v>
      </c>
      <c r="HP114" s="15">
        <f>IFERROR(FZ114*[1]Figure!$F$10+GU114*[1]Figure!$F$11,0)</f>
        <v>0</v>
      </c>
      <c r="HQ114" s="15">
        <f>IFERROR(GA114*[1]Figure!$F$10+GV114*[1]Figure!$F$11,0)</f>
        <v>0</v>
      </c>
    </row>
    <row r="115" spans="1:225" s="15" customFormat="1" x14ac:dyDescent="0.2">
      <c r="A115" s="1"/>
      <c r="B115" s="4"/>
      <c r="C115" s="1" t="s">
        <v>155</v>
      </c>
      <c r="D115" s="1" t="s">
        <v>89</v>
      </c>
      <c r="E115" s="2">
        <v>0.06</v>
      </c>
      <c r="F115" s="7"/>
      <c r="G115" s="1" t="s">
        <v>77</v>
      </c>
      <c r="H115" s="1" t="s">
        <v>77</v>
      </c>
      <c r="I115" s="1" t="s">
        <v>77</v>
      </c>
      <c r="J115" s="1" t="s">
        <v>77</v>
      </c>
      <c r="K115" s="1" t="s">
        <v>77</v>
      </c>
      <c r="L115" s="1" t="s">
        <v>77</v>
      </c>
      <c r="M115" s="1" t="s">
        <v>149</v>
      </c>
      <c r="N115" s="1" t="str">
        <f t="shared" si="82"/>
        <v>market for electricity, low voltage | electricity, low voltage | Cutoff, KR</v>
      </c>
      <c r="O115" s="1">
        <f t="shared" si="82"/>
        <v>1</v>
      </c>
      <c r="P115" s="1" t="str">
        <f t="shared" si="82"/>
        <v>kWh</v>
      </c>
      <c r="Q115" s="5">
        <f>Q110</f>
        <v>0.71301964352680303</v>
      </c>
      <c r="R115" s="5">
        <f t="shared" si="83"/>
        <v>13.4189909898412</v>
      </c>
      <c r="S115" s="5">
        <f t="shared" si="83"/>
        <v>8.4857852477663697E-4</v>
      </c>
      <c r="T115" s="5">
        <f t="shared" si="83"/>
        <v>0.19873370640507901</v>
      </c>
      <c r="U115" s="5">
        <f t="shared" si="83"/>
        <v>1.86940674923026E-2</v>
      </c>
      <c r="V115" s="5">
        <f t="shared" si="83"/>
        <v>4.28618484486945E-4</v>
      </c>
      <c r="W115" s="5">
        <f t="shared" si="83"/>
        <v>0.71822191106406796</v>
      </c>
      <c r="X115" s="5">
        <f t="shared" si="83"/>
        <v>3.3045378554598201E-2</v>
      </c>
      <c r="Y115" s="5">
        <f t="shared" si="83"/>
        <v>0.61913069800931497</v>
      </c>
      <c r="Z115" s="5">
        <f t="shared" si="83"/>
        <v>0.22494677812795499</v>
      </c>
      <c r="AA115" s="5">
        <f t="shared" si="83"/>
        <v>2.7575159363620199E-3</v>
      </c>
      <c r="AB115" s="5">
        <f t="shared" si="83"/>
        <v>2.52586898479252E-2</v>
      </c>
      <c r="AC115" s="5">
        <f t="shared" si="83"/>
        <v>3.2308251268620802E-5</v>
      </c>
      <c r="AD115" s="5">
        <f t="shared" si="83"/>
        <v>5.5493283290378897E-4</v>
      </c>
      <c r="AE115" s="5">
        <f t="shared" si="83"/>
        <v>1.6048581290109699E-3</v>
      </c>
      <c r="AF115" s="5">
        <f t="shared" si="83"/>
        <v>1.62360333719208E-3</v>
      </c>
      <c r="AG115" s="5">
        <f t="shared" si="83"/>
        <v>2.3477854967801699E-7</v>
      </c>
      <c r="AH115" s="5">
        <f t="shared" si="83"/>
        <v>1.55141302685283E-3</v>
      </c>
      <c r="AI115" s="5">
        <f t="shared" si="83"/>
        <v>0.71689294649422497</v>
      </c>
      <c r="AJ115" s="5">
        <f t="shared" si="83"/>
        <v>5.9100975313858299E-3</v>
      </c>
      <c r="AK115" s="1"/>
      <c r="AL115" s="1">
        <f t="shared" si="76"/>
        <v>0</v>
      </c>
      <c r="AM115" s="1">
        <f t="shared" si="64"/>
        <v>0</v>
      </c>
      <c r="AN115" s="1">
        <f t="shared" si="64"/>
        <v>0</v>
      </c>
      <c r="AO115" s="1">
        <f t="shared" si="64"/>
        <v>0</v>
      </c>
      <c r="AP115" s="1">
        <f t="shared" si="64"/>
        <v>0</v>
      </c>
      <c r="AQ115" s="1">
        <f t="shared" si="64"/>
        <v>0</v>
      </c>
      <c r="AR115" s="1">
        <f t="shared" si="64"/>
        <v>0</v>
      </c>
      <c r="AS115" s="1">
        <f t="shared" si="64"/>
        <v>0</v>
      </c>
      <c r="AT115" s="1">
        <f t="shared" si="64"/>
        <v>0</v>
      </c>
      <c r="AU115" s="1">
        <f t="shared" si="64"/>
        <v>0</v>
      </c>
      <c r="AV115" s="1">
        <f t="shared" si="64"/>
        <v>0</v>
      </c>
      <c r="AW115" s="1">
        <f t="shared" si="64"/>
        <v>0</v>
      </c>
      <c r="AX115" s="1">
        <f t="shared" si="64"/>
        <v>0</v>
      </c>
      <c r="AY115" s="1">
        <f t="shared" si="64"/>
        <v>0</v>
      </c>
      <c r="AZ115" s="1">
        <f t="shared" si="64"/>
        <v>0</v>
      </c>
      <c r="BA115" s="1">
        <f t="shared" si="64"/>
        <v>0</v>
      </c>
      <c r="BB115" s="1">
        <f t="shared" si="64"/>
        <v>0</v>
      </c>
      <c r="BC115" s="1">
        <f t="shared" si="65"/>
        <v>0</v>
      </c>
      <c r="BD115" s="1">
        <f t="shared" si="65"/>
        <v>0</v>
      </c>
      <c r="BE115" s="1">
        <f t="shared" si="65"/>
        <v>0</v>
      </c>
      <c r="BF115" s="1"/>
      <c r="BG115" s="1">
        <f t="shared" si="77"/>
        <v>0</v>
      </c>
      <c r="BH115" s="1">
        <f t="shared" si="66"/>
        <v>0</v>
      </c>
      <c r="BI115" s="1">
        <f t="shared" si="66"/>
        <v>0</v>
      </c>
      <c r="BJ115" s="1">
        <f t="shared" si="66"/>
        <v>0</v>
      </c>
      <c r="BK115" s="1">
        <f t="shared" si="66"/>
        <v>0</v>
      </c>
      <c r="BL115" s="1">
        <f t="shared" si="66"/>
        <v>0</v>
      </c>
      <c r="BM115" s="1">
        <f t="shared" si="66"/>
        <v>0</v>
      </c>
      <c r="BN115" s="1">
        <f t="shared" si="66"/>
        <v>0</v>
      </c>
      <c r="BO115" s="1">
        <f t="shared" si="66"/>
        <v>0</v>
      </c>
      <c r="BP115" s="1">
        <f t="shared" si="66"/>
        <v>0</v>
      </c>
      <c r="BQ115" s="1">
        <f t="shared" si="66"/>
        <v>0</v>
      </c>
      <c r="BR115" s="1">
        <f t="shared" si="66"/>
        <v>0</v>
      </c>
      <c r="BS115" s="1">
        <f t="shared" si="66"/>
        <v>0</v>
      </c>
      <c r="BT115" s="1">
        <f t="shared" si="66"/>
        <v>0</v>
      </c>
      <c r="BU115" s="1">
        <f t="shared" si="66"/>
        <v>0</v>
      </c>
      <c r="BV115" s="1">
        <f t="shared" si="66"/>
        <v>0</v>
      </c>
      <c r="BW115" s="1">
        <f t="shared" si="66"/>
        <v>0</v>
      </c>
      <c r="BX115" s="1">
        <f t="shared" si="67"/>
        <v>0</v>
      </c>
      <c r="BY115" s="1">
        <f t="shared" si="67"/>
        <v>0</v>
      </c>
      <c r="BZ115" s="1">
        <f t="shared" si="67"/>
        <v>0</v>
      </c>
      <c r="CA115" s="1"/>
      <c r="CB115" s="1">
        <f t="shared" si="78"/>
        <v>0</v>
      </c>
      <c r="CC115" s="1">
        <f t="shared" si="68"/>
        <v>0</v>
      </c>
      <c r="CD115" s="1">
        <f t="shared" si="68"/>
        <v>0</v>
      </c>
      <c r="CE115" s="1">
        <f t="shared" si="68"/>
        <v>0</v>
      </c>
      <c r="CF115" s="1">
        <f t="shared" si="68"/>
        <v>0</v>
      </c>
      <c r="CG115" s="1">
        <f t="shared" si="68"/>
        <v>0</v>
      </c>
      <c r="CH115" s="1">
        <f t="shared" si="68"/>
        <v>0</v>
      </c>
      <c r="CI115" s="1">
        <f t="shared" si="68"/>
        <v>0</v>
      </c>
      <c r="CJ115" s="1">
        <f t="shared" si="68"/>
        <v>0</v>
      </c>
      <c r="CK115" s="1">
        <f t="shared" si="68"/>
        <v>0</v>
      </c>
      <c r="CL115" s="1">
        <f t="shared" si="68"/>
        <v>0</v>
      </c>
      <c r="CM115" s="1">
        <f t="shared" si="68"/>
        <v>0</v>
      </c>
      <c r="CN115" s="1">
        <f t="shared" si="68"/>
        <v>0</v>
      </c>
      <c r="CO115" s="1">
        <f t="shared" si="68"/>
        <v>0</v>
      </c>
      <c r="CP115" s="1">
        <f t="shared" si="68"/>
        <v>0</v>
      </c>
      <c r="CQ115" s="1">
        <f t="shared" si="68"/>
        <v>0</v>
      </c>
      <c r="CR115" s="1">
        <f t="shared" si="68"/>
        <v>0</v>
      </c>
      <c r="CS115" s="1">
        <f t="shared" si="69"/>
        <v>0</v>
      </c>
      <c r="CT115" s="1">
        <f t="shared" si="69"/>
        <v>0</v>
      </c>
      <c r="CU115" s="1">
        <f t="shared" si="69"/>
        <v>0</v>
      </c>
      <c r="CW115" s="15">
        <f t="shared" si="79"/>
        <v>0</v>
      </c>
      <c r="CX115" s="15">
        <f t="shared" si="70"/>
        <v>0</v>
      </c>
      <c r="CY115" s="15">
        <f t="shared" si="70"/>
        <v>0</v>
      </c>
      <c r="CZ115" s="15">
        <f t="shared" si="70"/>
        <v>0</v>
      </c>
      <c r="DA115" s="15">
        <f t="shared" si="70"/>
        <v>0</v>
      </c>
      <c r="DB115" s="15">
        <f t="shared" si="70"/>
        <v>0</v>
      </c>
      <c r="DC115" s="15">
        <f t="shared" si="70"/>
        <v>0</v>
      </c>
      <c r="DD115" s="15">
        <f t="shared" si="70"/>
        <v>0</v>
      </c>
      <c r="DE115" s="15">
        <f t="shared" si="70"/>
        <v>0</v>
      </c>
      <c r="DF115" s="15">
        <f t="shared" si="70"/>
        <v>0</v>
      </c>
      <c r="DG115" s="15">
        <f t="shared" si="70"/>
        <v>0</v>
      </c>
      <c r="DH115" s="15">
        <f t="shared" si="70"/>
        <v>0</v>
      </c>
      <c r="DI115" s="15">
        <f t="shared" si="70"/>
        <v>0</v>
      </c>
      <c r="DJ115" s="15">
        <f t="shared" si="70"/>
        <v>0</v>
      </c>
      <c r="DK115" s="15">
        <f t="shared" si="70"/>
        <v>0</v>
      </c>
      <c r="DL115" s="15">
        <f t="shared" si="70"/>
        <v>0</v>
      </c>
      <c r="DM115" s="15">
        <f t="shared" si="70"/>
        <v>0</v>
      </c>
      <c r="DN115" s="15">
        <f t="shared" si="71"/>
        <v>0</v>
      </c>
      <c r="DO115" s="15">
        <f t="shared" si="71"/>
        <v>0</v>
      </c>
      <c r="DP115" s="15">
        <f t="shared" si="71"/>
        <v>0</v>
      </c>
      <c r="DR115" s="15">
        <f t="shared" si="80"/>
        <v>0</v>
      </c>
      <c r="DS115" s="15">
        <f t="shared" si="72"/>
        <v>0</v>
      </c>
      <c r="DT115" s="15">
        <f t="shared" si="72"/>
        <v>0</v>
      </c>
      <c r="DU115" s="15">
        <f t="shared" si="72"/>
        <v>0</v>
      </c>
      <c r="DV115" s="15">
        <f t="shared" si="72"/>
        <v>0</v>
      </c>
      <c r="DW115" s="15">
        <f t="shared" si="72"/>
        <v>0</v>
      </c>
      <c r="DX115" s="15">
        <f t="shared" si="72"/>
        <v>0</v>
      </c>
      <c r="DY115" s="15">
        <f t="shared" si="72"/>
        <v>0</v>
      </c>
      <c r="DZ115" s="15">
        <f t="shared" si="72"/>
        <v>0</v>
      </c>
      <c r="EA115" s="15">
        <f t="shared" si="72"/>
        <v>0</v>
      </c>
      <c r="EB115" s="15">
        <f t="shared" si="72"/>
        <v>0</v>
      </c>
      <c r="EC115" s="15">
        <f t="shared" si="72"/>
        <v>0</v>
      </c>
      <c r="ED115" s="15">
        <f t="shared" si="72"/>
        <v>0</v>
      </c>
      <c r="EE115" s="15">
        <f t="shared" si="72"/>
        <v>0</v>
      </c>
      <c r="EF115" s="15">
        <f t="shared" si="72"/>
        <v>0</v>
      </c>
      <c r="EG115" s="15">
        <f t="shared" si="72"/>
        <v>0</v>
      </c>
      <c r="EH115" s="15">
        <f t="shared" si="72"/>
        <v>0</v>
      </c>
      <c r="EI115" s="15">
        <f t="shared" si="73"/>
        <v>0</v>
      </c>
      <c r="EJ115" s="15">
        <f t="shared" si="73"/>
        <v>0</v>
      </c>
      <c r="EK115" s="15">
        <f t="shared" si="73"/>
        <v>0</v>
      </c>
      <c r="EM115" s="15">
        <f t="shared" si="81"/>
        <v>0</v>
      </c>
      <c r="EN115" s="15">
        <f t="shared" si="74"/>
        <v>0</v>
      </c>
      <c r="EO115" s="15">
        <f t="shared" si="74"/>
        <v>0</v>
      </c>
      <c r="EP115" s="15">
        <f t="shared" si="74"/>
        <v>0</v>
      </c>
      <c r="EQ115" s="15">
        <f t="shared" si="74"/>
        <v>0</v>
      </c>
      <c r="ER115" s="15">
        <f t="shared" si="74"/>
        <v>0</v>
      </c>
      <c r="ES115" s="15">
        <f t="shared" si="74"/>
        <v>0</v>
      </c>
      <c r="ET115" s="15">
        <f t="shared" si="74"/>
        <v>0</v>
      </c>
      <c r="EU115" s="15">
        <f t="shared" si="74"/>
        <v>0</v>
      </c>
      <c r="EV115" s="15">
        <f t="shared" si="74"/>
        <v>0</v>
      </c>
      <c r="EW115" s="15">
        <f t="shared" si="74"/>
        <v>0</v>
      </c>
      <c r="EX115" s="15">
        <f t="shared" si="74"/>
        <v>0</v>
      </c>
      <c r="EY115" s="15">
        <f t="shared" si="74"/>
        <v>0</v>
      </c>
      <c r="EZ115" s="15">
        <f t="shared" si="74"/>
        <v>0</v>
      </c>
      <c r="FA115" s="15">
        <f t="shared" si="74"/>
        <v>0</v>
      </c>
      <c r="FB115" s="15">
        <f t="shared" si="74"/>
        <v>0</v>
      </c>
      <c r="FC115" s="15">
        <f t="shared" si="74"/>
        <v>0</v>
      </c>
      <c r="FD115" s="15">
        <f t="shared" si="75"/>
        <v>0</v>
      </c>
      <c r="FE115" s="15">
        <f t="shared" si="75"/>
        <v>0</v>
      </c>
      <c r="FF115" s="15">
        <f t="shared" si="75"/>
        <v>0</v>
      </c>
      <c r="FH115" s="15">
        <f>IFERROR(AL115*[1]Figure!$C$8+BG115*[1]Figure!$D$8+CB115*[1]Figure!$E$8,0)</f>
        <v>0</v>
      </c>
      <c r="FI115" s="15">
        <f>IFERROR(AM115*[1]Figure!$C$8+BH115*[1]Figure!$D$8+CC115*[1]Figure!$E$8,0)</f>
        <v>0</v>
      </c>
      <c r="FJ115" s="15">
        <f>IFERROR(AN115*[1]Figure!$C$8+BI115*[1]Figure!$D$8+CD115*[1]Figure!$E$8,0)</f>
        <v>0</v>
      </c>
      <c r="FK115" s="15">
        <f>IFERROR(AO115*[1]Figure!$C$8+BJ115*[1]Figure!$D$8+CE115*[1]Figure!$E$8,0)</f>
        <v>0</v>
      </c>
      <c r="FL115" s="15">
        <f>IFERROR(AP115*[1]Figure!$C$8+BK115*[1]Figure!$D$8+CF115*[1]Figure!$E$8,0)</f>
        <v>0</v>
      </c>
      <c r="FM115" s="15">
        <f>IFERROR(AQ115*[1]Figure!$C$8+BL115*[1]Figure!$D$8+CG115*[1]Figure!$E$8,0)</f>
        <v>0</v>
      </c>
      <c r="FN115" s="15">
        <f>IFERROR(AR115*[1]Figure!$C$8+BM115*[1]Figure!$D$8+CH115*[1]Figure!$E$8,0)</f>
        <v>0</v>
      </c>
      <c r="FO115" s="15">
        <f>IFERROR(AS115*[1]Figure!$C$8+BN115*[1]Figure!$D$8+CI115*[1]Figure!$E$8,0)</f>
        <v>0</v>
      </c>
      <c r="FP115" s="15">
        <f>IFERROR(AT115*[1]Figure!$C$8+BO115*[1]Figure!$D$8+CJ115*[1]Figure!$E$8,0)</f>
        <v>0</v>
      </c>
      <c r="FQ115" s="15">
        <f>IFERROR(AU115*[1]Figure!$C$8+BP115*[1]Figure!$D$8+CK115*[1]Figure!$E$8,0)</f>
        <v>0</v>
      </c>
      <c r="FR115" s="15">
        <f>IFERROR(AV115*[1]Figure!$C$8+BQ115*[1]Figure!$D$8+CL115*[1]Figure!$E$8,0)</f>
        <v>0</v>
      </c>
      <c r="FS115" s="15">
        <f>IFERROR(AW115*[1]Figure!$C$8+BR115*[1]Figure!$D$8+CM115*[1]Figure!$E$8,0)</f>
        <v>0</v>
      </c>
      <c r="FT115" s="15">
        <f>IFERROR(AX115*[1]Figure!$C$8+BS115*[1]Figure!$D$8+CN115*[1]Figure!$E$8,0)</f>
        <v>0</v>
      </c>
      <c r="FU115" s="15">
        <f>IFERROR(AY115*[1]Figure!$C$8+BT115*[1]Figure!$D$8+CO115*[1]Figure!$E$8,0)</f>
        <v>0</v>
      </c>
      <c r="FV115" s="15">
        <f>IFERROR(AZ115*[1]Figure!$C$8+BU115*[1]Figure!$D$8+CP115*[1]Figure!$E$8,0)</f>
        <v>0</v>
      </c>
      <c r="FW115" s="15">
        <f>IFERROR(BA115*[1]Figure!$C$8+BV115*[1]Figure!$D$8+CQ115*[1]Figure!$E$8,0)</f>
        <v>0</v>
      </c>
      <c r="FX115" s="15">
        <f>IFERROR(BB115*[1]Figure!$C$8+BW115*[1]Figure!$D$8+CR115*[1]Figure!$E$8,0)</f>
        <v>0</v>
      </c>
      <c r="FY115" s="15">
        <f>IFERROR(BC115*[1]Figure!$C$8+BX115*[1]Figure!$D$8+CS115*[1]Figure!$E$8,0)</f>
        <v>0</v>
      </c>
      <c r="FZ115" s="15">
        <f>IFERROR(BD115*[1]Figure!$C$8+BY115*[1]Figure!$D$8+CT115*[1]Figure!$E$8,0)</f>
        <v>0</v>
      </c>
      <c r="GA115" s="15">
        <f>IFERROR(BE115*[1]Figure!$C$8+BZ115*[1]Figure!$D$8+CU115*[1]Figure!$E$8,0)</f>
        <v>0</v>
      </c>
      <c r="GC115" s="15">
        <f>IFERROR(CW115*[1]Figure!$F$8+DR115*[1]Figure!$G$8+EM115*[1]Figure!$H$8,0)</f>
        <v>0</v>
      </c>
      <c r="GD115" s="15">
        <f>IFERROR(CX115*[1]Figure!$F$8+DS115*[1]Figure!$G$8+EN115*[1]Figure!$H$8,0)</f>
        <v>0</v>
      </c>
      <c r="GE115" s="15">
        <f>IFERROR(CY115*[1]Figure!$F$8+DT115*[1]Figure!$G$8+EO115*[1]Figure!$H$8,0)</f>
        <v>0</v>
      </c>
      <c r="GF115" s="15">
        <f>IFERROR(CZ115*[1]Figure!$F$8+DU115*[1]Figure!$G$8+EP115*[1]Figure!$H$8,0)</f>
        <v>0</v>
      </c>
      <c r="GG115" s="15">
        <f>IFERROR(DA115*[1]Figure!$F$8+DV115*[1]Figure!$G$8+EQ115*[1]Figure!$H$8,0)</f>
        <v>0</v>
      </c>
      <c r="GH115" s="15">
        <f>IFERROR(DB115*[1]Figure!$F$8+DW115*[1]Figure!$G$8+ER115*[1]Figure!$H$8,0)</f>
        <v>0</v>
      </c>
      <c r="GI115" s="15">
        <f>IFERROR(DC115*[1]Figure!$F$8+DX115*[1]Figure!$G$8+ES115*[1]Figure!$H$8,0)</f>
        <v>0</v>
      </c>
      <c r="GJ115" s="15">
        <f>IFERROR(DD115*[1]Figure!$F$8+DY115*[1]Figure!$G$8+ET115*[1]Figure!$H$8,0)</f>
        <v>0</v>
      </c>
      <c r="GK115" s="15">
        <f>IFERROR(DE115*[1]Figure!$F$8+DZ115*[1]Figure!$G$8+EU115*[1]Figure!$H$8,0)</f>
        <v>0</v>
      </c>
      <c r="GL115" s="15">
        <f>IFERROR(DF115*[1]Figure!$F$8+EA115*[1]Figure!$G$8+EV115*[1]Figure!$H$8,0)</f>
        <v>0</v>
      </c>
      <c r="GM115" s="15">
        <f>IFERROR(DG115*[1]Figure!$F$8+EB115*[1]Figure!$G$8+EW115*[1]Figure!$H$8,0)</f>
        <v>0</v>
      </c>
      <c r="GN115" s="15">
        <f>IFERROR(DH115*[1]Figure!$F$8+EC115*[1]Figure!$G$8+EX115*[1]Figure!$H$8,0)</f>
        <v>0</v>
      </c>
      <c r="GO115" s="15">
        <f>IFERROR(DI115*[1]Figure!$F$8+ED115*[1]Figure!$G$8+EY115*[1]Figure!$H$8,0)</f>
        <v>0</v>
      </c>
      <c r="GP115" s="15">
        <f>IFERROR(DJ115*[1]Figure!$F$8+EE115*[1]Figure!$G$8+EZ115*[1]Figure!$H$8,0)</f>
        <v>0</v>
      </c>
      <c r="GQ115" s="15">
        <f>IFERROR(DK115*[1]Figure!$F$8+EF115*[1]Figure!$G$8+FA115*[1]Figure!$H$8,0)</f>
        <v>0</v>
      </c>
      <c r="GR115" s="15">
        <f>IFERROR(DL115*[1]Figure!$F$8+EG115*[1]Figure!$G$8+FB115*[1]Figure!$H$8,0)</f>
        <v>0</v>
      </c>
      <c r="GS115" s="15">
        <f>IFERROR(DM115*[1]Figure!$F$8+EH115*[1]Figure!$G$8+FC115*[1]Figure!$H$8,0)</f>
        <v>0</v>
      </c>
      <c r="GT115" s="15">
        <f>IFERROR(DN115*[1]Figure!$F$8+EI115*[1]Figure!$G$8+FD115*[1]Figure!$H$8,0)</f>
        <v>0</v>
      </c>
      <c r="GU115" s="15">
        <f>IFERROR(DO115*[1]Figure!$F$8+EJ115*[1]Figure!$G$8+FE115*[1]Figure!$H$8,0)</f>
        <v>0</v>
      </c>
      <c r="GV115" s="15">
        <f>IFERROR(DP115*[1]Figure!$F$8+EK115*[1]Figure!$G$8+FF115*[1]Figure!$H$8,0)</f>
        <v>0</v>
      </c>
      <c r="GX115" s="15">
        <f>IFERROR(FH115*[1]Figure!$F$10+GC115*[1]Figure!$F$11,0)</f>
        <v>0</v>
      </c>
      <c r="GY115" s="15">
        <f>IFERROR(FI115*[1]Figure!$F$10+GD115*[1]Figure!$F$11,0)</f>
        <v>0</v>
      </c>
      <c r="GZ115" s="15">
        <f>IFERROR(FJ115*[1]Figure!$F$10+GE115*[1]Figure!$F$11,0)</f>
        <v>0</v>
      </c>
      <c r="HA115" s="15">
        <f>IFERROR(FK115*[1]Figure!$F$10+GF115*[1]Figure!$F$11,0)</f>
        <v>0</v>
      </c>
      <c r="HB115" s="15">
        <f>IFERROR(FL115*[1]Figure!$F$10+GG115*[1]Figure!$F$11,0)</f>
        <v>0</v>
      </c>
      <c r="HC115" s="15">
        <f>IFERROR(FM115*[1]Figure!$F$10+GH115*[1]Figure!$F$11,0)</f>
        <v>0</v>
      </c>
      <c r="HD115" s="15">
        <f>IFERROR(FN115*[1]Figure!$F$10+GI115*[1]Figure!$F$11,0)</f>
        <v>0</v>
      </c>
      <c r="HE115" s="15">
        <f>IFERROR(FO115*[1]Figure!$F$10+GJ115*[1]Figure!$F$11,0)</f>
        <v>0</v>
      </c>
      <c r="HF115" s="15">
        <f>IFERROR(FP115*[1]Figure!$F$10+GK115*[1]Figure!$F$11,0)</f>
        <v>0</v>
      </c>
      <c r="HG115" s="15">
        <f>IFERROR(FQ115*[1]Figure!$F$10+GL115*[1]Figure!$F$11,0)</f>
        <v>0</v>
      </c>
      <c r="HH115" s="15">
        <f>IFERROR(FR115*[1]Figure!$F$10+GM115*[1]Figure!$F$11,0)</f>
        <v>0</v>
      </c>
      <c r="HI115" s="15">
        <f>IFERROR(FS115*[1]Figure!$F$10+GN115*[1]Figure!$F$11,0)</f>
        <v>0</v>
      </c>
      <c r="HJ115" s="15">
        <f>IFERROR(FT115*[1]Figure!$F$10+GO115*[1]Figure!$F$11,0)</f>
        <v>0</v>
      </c>
      <c r="HK115" s="15">
        <f>IFERROR(FU115*[1]Figure!$F$10+GP115*[1]Figure!$F$11,0)</f>
        <v>0</v>
      </c>
      <c r="HL115" s="15">
        <f>IFERROR(FV115*[1]Figure!$F$10+GQ115*[1]Figure!$F$11,0)</f>
        <v>0</v>
      </c>
      <c r="HM115" s="15">
        <f>IFERROR(FW115*[1]Figure!$F$10+GR115*[1]Figure!$F$11,0)</f>
        <v>0</v>
      </c>
      <c r="HN115" s="15">
        <f>IFERROR(FX115*[1]Figure!$F$10+GS115*[1]Figure!$F$11,0)</f>
        <v>0</v>
      </c>
      <c r="HO115" s="15">
        <f>IFERROR(FY115*[1]Figure!$F$10+GT115*[1]Figure!$F$11,0)</f>
        <v>0</v>
      </c>
      <c r="HP115" s="15">
        <f>IFERROR(FZ115*[1]Figure!$F$10+GU115*[1]Figure!$F$11,0)</f>
        <v>0</v>
      </c>
      <c r="HQ115" s="15">
        <f>IFERROR(GA115*[1]Figure!$F$10+GV115*[1]Figure!$F$11,0)</f>
        <v>0</v>
      </c>
    </row>
    <row r="116" spans="1:225" s="15" customFormat="1" x14ac:dyDescent="0.2">
      <c r="A116" s="1"/>
      <c r="B116" s="4"/>
      <c r="C116" s="1" t="s">
        <v>157</v>
      </c>
      <c r="D116" s="1" t="s">
        <v>158</v>
      </c>
      <c r="E116" s="2">
        <v>5.2207444930577503E-2</v>
      </c>
      <c r="F116" s="7">
        <f>SUM(E116:E122)</f>
        <v>0.99999999999999989</v>
      </c>
      <c r="G116" s="1">
        <f>G$231*$E116</f>
        <v>3.7082641889503033E-2</v>
      </c>
      <c r="H116" s="1">
        <f>H$231*$E116</f>
        <v>3.7057465545273491E-2</v>
      </c>
      <c r="I116" s="1">
        <f>I$231*$E116</f>
        <v>3.7140425995156177E-2</v>
      </c>
      <c r="J116" s="1" t="s">
        <v>77</v>
      </c>
      <c r="K116" s="1" t="s">
        <v>77</v>
      </c>
      <c r="L116" s="1" t="s">
        <v>77</v>
      </c>
      <c r="M116" s="1" t="s">
        <v>149</v>
      </c>
      <c r="N116" s="1" t="s">
        <v>159</v>
      </c>
      <c r="O116" s="1">
        <f>O111</f>
        <v>1</v>
      </c>
      <c r="P116" s="1" t="str">
        <f>P111</f>
        <v>kWh</v>
      </c>
      <c r="Q116" s="5">
        <f>'[1]Unit factor_selected'!J109</f>
        <v>0.38899761150678203</v>
      </c>
      <c r="R116" s="5">
        <f>'[1]Unit factor_selected'!K109</f>
        <v>9.6232578602001393</v>
      </c>
      <c r="S116" s="5">
        <f>'[1]Unit factor_selected'!L109</f>
        <v>1.5949937117216899E-4</v>
      </c>
      <c r="T116" s="5">
        <f>'[1]Unit factor_selected'!M109</f>
        <v>0.112693030142603</v>
      </c>
      <c r="U116" s="5">
        <f>'[1]Unit factor_selected'!N109</f>
        <v>1.41336496089871E-2</v>
      </c>
      <c r="V116" s="5">
        <f>'[1]Unit factor_selected'!O109</f>
        <v>2.7751197923858598E-4</v>
      </c>
      <c r="W116" s="5">
        <f>'[1]Unit factor_selected'!P109</f>
        <v>0.39487259727059798</v>
      </c>
      <c r="X116" s="5">
        <f>'[1]Unit factor_selected'!Q109</f>
        <v>2.1844878047093601E-2</v>
      </c>
      <c r="Y116" s="5">
        <f>'[1]Unit factor_selected'!R109</f>
        <v>0.39675559132663202</v>
      </c>
      <c r="Z116" s="5">
        <f>'[1]Unit factor_selected'!S109</f>
        <v>0.15386607491191501</v>
      </c>
      <c r="AA116" s="5">
        <f>'[1]Unit factor_selected'!T109</f>
        <v>9.3180996754013302E-3</v>
      </c>
      <c r="AB116" s="5">
        <f>'[1]Unit factor_selected'!U109</f>
        <v>1.8650254724993501E-2</v>
      </c>
      <c r="AC116" s="5">
        <f>'[1]Unit factor_selected'!V109</f>
        <v>2.06168503597358E-5</v>
      </c>
      <c r="AD116" s="5">
        <f>'[1]Unit factor_selected'!W109</f>
        <v>4.6435083523879998E-4</v>
      </c>
      <c r="AE116" s="5">
        <f>'[1]Unit factor_selected'!X109</f>
        <v>1.8979427794515601E-4</v>
      </c>
      <c r="AF116" s="5">
        <f>'[1]Unit factor_selected'!Y109</f>
        <v>2.01361160132075E-4</v>
      </c>
      <c r="AG116" s="5">
        <f>'[1]Unit factor_selected'!Z109</f>
        <v>1.7114246771852901E-7</v>
      </c>
      <c r="AH116" s="5">
        <f>'[1]Unit factor_selected'!AA109</f>
        <v>2.9630095729279402E-4</v>
      </c>
      <c r="AI116" s="5">
        <f>'[1]Unit factor_selected'!AB109</f>
        <v>0.48809831262861902</v>
      </c>
      <c r="AJ116" s="5">
        <f>'[1]Unit factor_selected'!AC109</f>
        <v>9.0516571158616391E-3</v>
      </c>
      <c r="AK116" s="1"/>
      <c r="AL116" s="1">
        <f t="shared" si="76"/>
        <v>1.4425059123378022E-2</v>
      </c>
      <c r="AM116" s="1">
        <f t="shared" si="64"/>
        <v>0.35685582504014701</v>
      </c>
      <c r="AN116" s="1">
        <f t="shared" si="64"/>
        <v>5.9146580627784665E-6</v>
      </c>
      <c r="AO116" s="1">
        <f t="shared" si="64"/>
        <v>4.1789552802211178E-3</v>
      </c>
      <c r="AP116" s="1">
        <f t="shared" si="64"/>
        <v>5.2411306704178325E-4</v>
      </c>
      <c r="AQ116" s="1">
        <f t="shared" si="64"/>
        <v>1.0290877346151685E-5</v>
      </c>
      <c r="AR116" s="1">
        <f t="shared" si="64"/>
        <v>1.4642919116563537E-2</v>
      </c>
      <c r="AS116" s="1">
        <f t="shared" si="64"/>
        <v>8.1006578974023838E-4</v>
      </c>
      <c r="AT116" s="1">
        <f t="shared" si="64"/>
        <v>1.4712745510823511E-2</v>
      </c>
      <c r="AU116" s="1">
        <f t="shared" si="64"/>
        <v>5.7057605549019914E-3</v>
      </c>
      <c r="AV116" s="1">
        <f t="shared" si="64"/>
        <v>3.4553975335360201E-4</v>
      </c>
      <c r="AW116" s="1">
        <f t="shared" si="64"/>
        <v>6.9160071711494588E-4</v>
      </c>
      <c r="AX116" s="1">
        <f t="shared" si="64"/>
        <v>7.6452727877955449E-7</v>
      </c>
      <c r="AY116" s="1">
        <f t="shared" si="64"/>
        <v>1.7219355734252045E-5</v>
      </c>
      <c r="AZ116" s="1">
        <f t="shared" si="64"/>
        <v>7.0380732417170238E-6</v>
      </c>
      <c r="BA116" s="1">
        <f t="shared" si="64"/>
        <v>7.4670037916326122E-6</v>
      </c>
      <c r="BB116" s="1">
        <f t="shared" si="64"/>
        <v>6.346414842492044E-9</v>
      </c>
      <c r="BC116" s="1">
        <f t="shared" si="65"/>
        <v>1.0987622290805613E-5</v>
      </c>
      <c r="BD116" s="1">
        <f t="shared" si="65"/>
        <v>1.8099974934077775E-2</v>
      </c>
      <c r="BE116" s="1">
        <f t="shared" si="65"/>
        <v>3.3565935933406904E-4</v>
      </c>
      <c r="BF116" s="1"/>
      <c r="BG116" s="1">
        <f t="shared" si="77"/>
        <v>1.4415265585606258E-2</v>
      </c>
      <c r="BH116" s="1">
        <f t="shared" si="66"/>
        <v>0.35661354658764899</v>
      </c>
      <c r="BI116" s="1">
        <f t="shared" si="66"/>
        <v>5.9106424517054401E-6</v>
      </c>
      <c r="BJ116" s="1">
        <f t="shared" si="66"/>
        <v>4.1761180817019771E-3</v>
      </c>
      <c r="BK116" s="1">
        <f t="shared" si="66"/>
        <v>5.2375723341400765E-4</v>
      </c>
      <c r="BL116" s="1">
        <f t="shared" si="66"/>
        <v>1.0283890609034552E-5</v>
      </c>
      <c r="BM116" s="1">
        <f t="shared" si="66"/>
        <v>1.463297766812784E-2</v>
      </c>
      <c r="BN116" s="1">
        <f t="shared" si="66"/>
        <v>8.0951581557087236E-4</v>
      </c>
      <c r="BO116" s="1">
        <f t="shared" si="66"/>
        <v>1.4702756655481276E-2</v>
      </c>
      <c r="BP116" s="1">
        <f t="shared" si="66"/>
        <v>5.7018867696347602E-3</v>
      </c>
      <c r="BQ116" s="1">
        <f t="shared" si="66"/>
        <v>3.4530515766860887E-4</v>
      </c>
      <c r="BR116" s="1">
        <f t="shared" si="66"/>
        <v>6.9113117188202076E-4</v>
      </c>
      <c r="BS116" s="1">
        <f t="shared" si="66"/>
        <v>7.6400822185796875E-7</v>
      </c>
      <c r="BT116" s="1">
        <f t="shared" si="66"/>
        <v>1.7207665077780798E-5</v>
      </c>
      <c r="BU116" s="1">
        <f t="shared" si="66"/>
        <v>7.033294915642679E-6</v>
      </c>
      <c r="BV116" s="1">
        <f t="shared" si="66"/>
        <v>7.461934253750667E-6</v>
      </c>
      <c r="BW116" s="1">
        <f t="shared" si="66"/>
        <v>6.3421061008124698E-9</v>
      </c>
      <c r="BX116" s="1">
        <f t="shared" si="67"/>
        <v>1.0980162515909267E-5</v>
      </c>
      <c r="BY116" s="1">
        <f t="shared" si="67"/>
        <v>1.8087686402941179E-2</v>
      </c>
      <c r="BZ116" s="1">
        <f t="shared" si="67"/>
        <v>3.3543147169867233E-4</v>
      </c>
      <c r="CA116" s="1"/>
      <c r="CB116" s="1">
        <f t="shared" si="78"/>
        <v>1.4447537002460152E-2</v>
      </c>
      <c r="CC116" s="1">
        <f t="shared" si="68"/>
        <v>0.35741189638906828</v>
      </c>
      <c r="CD116" s="1">
        <f t="shared" si="68"/>
        <v>5.9238745912938891E-6</v>
      </c>
      <c r="CE116" s="1">
        <f t="shared" si="68"/>
        <v>4.1854671461812511E-3</v>
      </c>
      <c r="CF116" s="1">
        <f t="shared" si="68"/>
        <v>5.2492976734405347E-4</v>
      </c>
      <c r="CG116" s="1">
        <f t="shared" si="68"/>
        <v>1.030691312768002E-5</v>
      </c>
      <c r="CH116" s="1">
        <f t="shared" si="68"/>
        <v>1.4665736476443753E-2</v>
      </c>
      <c r="CI116" s="1">
        <f t="shared" si="68"/>
        <v>8.1132807648129173E-4</v>
      </c>
      <c r="CJ116" s="1">
        <f t="shared" si="68"/>
        <v>1.4735671677831205E-2</v>
      </c>
      <c r="CK116" s="1">
        <f t="shared" si="68"/>
        <v>5.7146515684311358E-3</v>
      </c>
      <c r="CL116" s="1">
        <f t="shared" si="68"/>
        <v>3.4607819140973191E-4</v>
      </c>
      <c r="CM116" s="1">
        <f t="shared" si="68"/>
        <v>6.9267840540443296E-4</v>
      </c>
      <c r="CN116" s="1">
        <f t="shared" si="68"/>
        <v>7.6571860503897651E-7</v>
      </c>
      <c r="CO116" s="1">
        <f t="shared" si="68"/>
        <v>1.7246187831975611E-5</v>
      </c>
      <c r="CP116" s="1">
        <f t="shared" si="68"/>
        <v>7.0490403343261693E-6</v>
      </c>
      <c r="CQ116" s="1">
        <f t="shared" si="68"/>
        <v>7.4786392661841236E-6</v>
      </c>
      <c r="CR116" s="1">
        <f t="shared" si="68"/>
        <v>6.3563041569284319E-9</v>
      </c>
      <c r="CS116" s="1">
        <f t="shared" si="69"/>
        <v>1.1004743776626948E-5</v>
      </c>
      <c r="CT116" s="1">
        <f t="shared" si="69"/>
        <v>1.812817925854383E-2</v>
      </c>
      <c r="CU116" s="1">
        <f t="shared" si="69"/>
        <v>3.3618240124518804E-4</v>
      </c>
      <c r="CW116" s="15">
        <f t="shared" si="79"/>
        <v>0</v>
      </c>
      <c r="CX116" s="15">
        <f t="shared" si="70"/>
        <v>0</v>
      </c>
      <c r="CY116" s="15">
        <f t="shared" si="70"/>
        <v>0</v>
      </c>
      <c r="CZ116" s="15">
        <f t="shared" si="70"/>
        <v>0</v>
      </c>
      <c r="DA116" s="15">
        <f t="shared" si="70"/>
        <v>0</v>
      </c>
      <c r="DB116" s="15">
        <f t="shared" si="70"/>
        <v>0</v>
      </c>
      <c r="DC116" s="15">
        <f t="shared" si="70"/>
        <v>0</v>
      </c>
      <c r="DD116" s="15">
        <f t="shared" si="70"/>
        <v>0</v>
      </c>
      <c r="DE116" s="15">
        <f t="shared" si="70"/>
        <v>0</v>
      </c>
      <c r="DF116" s="15">
        <f t="shared" si="70"/>
        <v>0</v>
      </c>
      <c r="DG116" s="15">
        <f t="shared" si="70"/>
        <v>0</v>
      </c>
      <c r="DH116" s="15">
        <f t="shared" si="70"/>
        <v>0</v>
      </c>
      <c r="DI116" s="15">
        <f t="shared" si="70"/>
        <v>0</v>
      </c>
      <c r="DJ116" s="15">
        <f t="shared" si="70"/>
        <v>0</v>
      </c>
      <c r="DK116" s="15">
        <f t="shared" si="70"/>
        <v>0</v>
      </c>
      <c r="DL116" s="15">
        <f t="shared" si="70"/>
        <v>0</v>
      </c>
      <c r="DM116" s="15">
        <f t="shared" si="70"/>
        <v>0</v>
      </c>
      <c r="DN116" s="15">
        <f t="shared" si="71"/>
        <v>0</v>
      </c>
      <c r="DO116" s="15">
        <f t="shared" si="71"/>
        <v>0</v>
      </c>
      <c r="DP116" s="15">
        <f t="shared" si="71"/>
        <v>0</v>
      </c>
      <c r="DR116" s="15">
        <f t="shared" si="80"/>
        <v>0</v>
      </c>
      <c r="DS116" s="15">
        <f t="shared" si="72"/>
        <v>0</v>
      </c>
      <c r="DT116" s="15">
        <f t="shared" si="72"/>
        <v>0</v>
      </c>
      <c r="DU116" s="15">
        <f t="shared" si="72"/>
        <v>0</v>
      </c>
      <c r="DV116" s="15">
        <f t="shared" si="72"/>
        <v>0</v>
      </c>
      <c r="DW116" s="15">
        <f t="shared" si="72"/>
        <v>0</v>
      </c>
      <c r="DX116" s="15">
        <f t="shared" si="72"/>
        <v>0</v>
      </c>
      <c r="DY116" s="15">
        <f t="shared" si="72"/>
        <v>0</v>
      </c>
      <c r="DZ116" s="15">
        <f t="shared" si="72"/>
        <v>0</v>
      </c>
      <c r="EA116" s="15">
        <f t="shared" si="72"/>
        <v>0</v>
      </c>
      <c r="EB116" s="15">
        <f t="shared" si="72"/>
        <v>0</v>
      </c>
      <c r="EC116" s="15">
        <f t="shared" si="72"/>
        <v>0</v>
      </c>
      <c r="ED116" s="15">
        <f t="shared" si="72"/>
        <v>0</v>
      </c>
      <c r="EE116" s="15">
        <f t="shared" si="72"/>
        <v>0</v>
      </c>
      <c r="EF116" s="15">
        <f t="shared" si="72"/>
        <v>0</v>
      </c>
      <c r="EG116" s="15">
        <f t="shared" si="72"/>
        <v>0</v>
      </c>
      <c r="EH116" s="15">
        <f t="shared" si="72"/>
        <v>0</v>
      </c>
      <c r="EI116" s="15">
        <f t="shared" si="73"/>
        <v>0</v>
      </c>
      <c r="EJ116" s="15">
        <f t="shared" si="73"/>
        <v>0</v>
      </c>
      <c r="EK116" s="15">
        <f t="shared" si="73"/>
        <v>0</v>
      </c>
      <c r="EM116" s="15">
        <f t="shared" si="81"/>
        <v>0</v>
      </c>
      <c r="EN116" s="15">
        <f t="shared" si="74"/>
        <v>0</v>
      </c>
      <c r="EO116" s="15">
        <f t="shared" si="74"/>
        <v>0</v>
      </c>
      <c r="EP116" s="15">
        <f t="shared" si="74"/>
        <v>0</v>
      </c>
      <c r="EQ116" s="15">
        <f t="shared" si="74"/>
        <v>0</v>
      </c>
      <c r="ER116" s="15">
        <f t="shared" si="74"/>
        <v>0</v>
      </c>
      <c r="ES116" s="15">
        <f t="shared" si="74"/>
        <v>0</v>
      </c>
      <c r="ET116" s="15">
        <f t="shared" si="74"/>
        <v>0</v>
      </c>
      <c r="EU116" s="15">
        <f t="shared" si="74"/>
        <v>0</v>
      </c>
      <c r="EV116" s="15">
        <f t="shared" si="74"/>
        <v>0</v>
      </c>
      <c r="EW116" s="15">
        <f t="shared" si="74"/>
        <v>0</v>
      </c>
      <c r="EX116" s="15">
        <f t="shared" si="74"/>
        <v>0</v>
      </c>
      <c r="EY116" s="15">
        <f t="shared" si="74"/>
        <v>0</v>
      </c>
      <c r="EZ116" s="15">
        <f t="shared" si="74"/>
        <v>0</v>
      </c>
      <c r="FA116" s="15">
        <f t="shared" si="74"/>
        <v>0</v>
      </c>
      <c r="FB116" s="15">
        <f t="shared" si="74"/>
        <v>0</v>
      </c>
      <c r="FC116" s="15">
        <f t="shared" si="74"/>
        <v>0</v>
      </c>
      <c r="FD116" s="15">
        <f t="shared" si="75"/>
        <v>0</v>
      </c>
      <c r="FE116" s="15">
        <f t="shared" si="75"/>
        <v>0</v>
      </c>
      <c r="FF116" s="15">
        <f t="shared" si="75"/>
        <v>0</v>
      </c>
      <c r="FH116" s="15">
        <f>IFERROR(AL116*[1]Figure!$C$8+BG116*[1]Figure!$D$8+CB116*[1]Figure!$E$8,0)</f>
        <v>1.4417469937227555E-2</v>
      </c>
      <c r="FI116" s="15">
        <f>IFERROR(AM116*[1]Figure!$C$8+BH116*[1]Figure!$D$8+CC116*[1]Figure!$E$8,0)</f>
        <v>0.35666807916944071</v>
      </c>
      <c r="FJ116" s="15">
        <f>IFERROR(AN116*[1]Figure!$C$8+BI116*[1]Figure!$D$8+CD116*[1]Figure!$E$8,0)</f>
        <v>5.9115462945235931E-6</v>
      </c>
      <c r="FK116" s="15">
        <f>IFERROR(AO116*[1]Figure!$C$8+BJ116*[1]Figure!$D$8+CE116*[1]Figure!$E$8,0)</f>
        <v>4.17675668475854E-3</v>
      </c>
      <c r="FL116" s="15">
        <f>IFERROR(AP116*[1]Figure!$C$8+BK116*[1]Figure!$D$8+CF116*[1]Figure!$E$8,0)</f>
        <v>5.2383732525135784E-4</v>
      </c>
      <c r="FM116" s="15">
        <f>IFERROR(AQ116*[1]Figure!$C$8+BL116*[1]Figure!$D$8+CG116*[1]Figure!$E$8,0)</f>
        <v>1.0285463199619349E-5</v>
      </c>
      <c r="FN116" s="15">
        <f>IFERROR(AR116*[1]Figure!$C$8+BM116*[1]Figure!$D$8+CH116*[1]Figure!$E$8,0)</f>
        <v>1.4635215311815749E-2</v>
      </c>
      <c r="FO116" s="15">
        <f>IFERROR(AS116*[1]Figure!$C$8+BN116*[1]Figure!$D$8+CI116*[1]Figure!$E$8,0)</f>
        <v>8.096396050002049E-4</v>
      </c>
      <c r="FP116" s="15">
        <f>IFERROR(AT116*[1]Figure!$C$8+BO116*[1]Figure!$D$8+CJ116*[1]Figure!$E$8,0)</f>
        <v>1.4705004969622876E-2</v>
      </c>
      <c r="FQ116" s="15">
        <f>IFERROR(AU116*[1]Figure!$C$8+BP116*[1]Figure!$D$8+CK116*[1]Figure!$E$8,0)</f>
        <v>5.7027586899799287E-3</v>
      </c>
      <c r="FR116" s="15">
        <f>IFERROR(AV116*[1]Figure!$C$8+BQ116*[1]Figure!$D$8+CL116*[1]Figure!$E$8,0)</f>
        <v>3.4535796099572269E-4</v>
      </c>
      <c r="FS116" s="15">
        <f>IFERROR(AW116*[1]Figure!$C$8+BR116*[1]Figure!$D$8+CM116*[1]Figure!$E$8,0)</f>
        <v>6.9123685818451859E-4</v>
      </c>
      <c r="FT116" s="15">
        <f>IFERROR(AX116*[1]Figure!$C$8+BS116*[1]Figure!$D$8+CN116*[1]Figure!$E$8,0)</f>
        <v>7.6412505236327819E-7</v>
      </c>
      <c r="FU116" s="15">
        <f>IFERROR(AY116*[1]Figure!$C$8+BT116*[1]Figure!$D$8+CO116*[1]Figure!$E$8,0)</f>
        <v>1.7210296437167673E-5</v>
      </c>
      <c r="FV116" s="15">
        <f>IFERROR(AZ116*[1]Figure!$C$8+BU116*[1]Figure!$D$8+CP116*[1]Figure!$E$8,0)</f>
        <v>7.0343704320775504E-6</v>
      </c>
      <c r="FW116" s="15">
        <f>IFERROR(BA116*[1]Figure!$C$8+BV116*[1]Figure!$D$8+CQ116*[1]Figure!$E$8,0)</f>
        <v>7.4630753167975175E-6</v>
      </c>
      <c r="FX116" s="15">
        <f>IFERROR(BB116*[1]Figure!$C$8+BW116*[1]Figure!$D$8+CR116*[1]Figure!$E$8,0)</f>
        <v>6.3430759221302068E-9</v>
      </c>
      <c r="FY116" s="15">
        <f>IFERROR(BC116*[1]Figure!$C$8+BX116*[1]Figure!$D$8+CS116*[1]Figure!$E$8,0)</f>
        <v>1.0981841578906776E-5</v>
      </c>
      <c r="FZ116" s="15">
        <f>IFERROR(BD116*[1]Figure!$C$8+BY116*[1]Figure!$D$8+CT116*[1]Figure!$E$8,0)</f>
        <v>1.8090452333309307E-2</v>
      </c>
      <c r="GA116" s="15">
        <f>IFERROR(BE116*[1]Figure!$C$8+BZ116*[1]Figure!$D$8+CU116*[1]Figure!$E$8,0)</f>
        <v>3.3548276516281848E-4</v>
      </c>
      <c r="GC116" s="15">
        <f>IFERROR(CW116*[1]Figure!$F$8+DR116*[1]Figure!$G$8+EM116*[1]Figure!$H$8,0)</f>
        <v>0</v>
      </c>
      <c r="GD116" s="15">
        <f>IFERROR(CX116*[1]Figure!$F$8+DS116*[1]Figure!$G$8+EN116*[1]Figure!$H$8,0)</f>
        <v>0</v>
      </c>
      <c r="GE116" s="15">
        <f>IFERROR(CY116*[1]Figure!$F$8+DT116*[1]Figure!$G$8+EO116*[1]Figure!$H$8,0)</f>
        <v>0</v>
      </c>
      <c r="GF116" s="15">
        <f>IFERROR(CZ116*[1]Figure!$F$8+DU116*[1]Figure!$G$8+EP116*[1]Figure!$H$8,0)</f>
        <v>0</v>
      </c>
      <c r="GG116" s="15">
        <f>IFERROR(DA116*[1]Figure!$F$8+DV116*[1]Figure!$G$8+EQ116*[1]Figure!$H$8,0)</f>
        <v>0</v>
      </c>
      <c r="GH116" s="15">
        <f>IFERROR(DB116*[1]Figure!$F$8+DW116*[1]Figure!$G$8+ER116*[1]Figure!$H$8,0)</f>
        <v>0</v>
      </c>
      <c r="GI116" s="15">
        <f>IFERROR(DC116*[1]Figure!$F$8+DX116*[1]Figure!$G$8+ES116*[1]Figure!$H$8,0)</f>
        <v>0</v>
      </c>
      <c r="GJ116" s="15">
        <f>IFERROR(DD116*[1]Figure!$F$8+DY116*[1]Figure!$G$8+ET116*[1]Figure!$H$8,0)</f>
        <v>0</v>
      </c>
      <c r="GK116" s="15">
        <f>IFERROR(DE116*[1]Figure!$F$8+DZ116*[1]Figure!$G$8+EU116*[1]Figure!$H$8,0)</f>
        <v>0</v>
      </c>
      <c r="GL116" s="15">
        <f>IFERROR(DF116*[1]Figure!$F$8+EA116*[1]Figure!$G$8+EV116*[1]Figure!$H$8,0)</f>
        <v>0</v>
      </c>
      <c r="GM116" s="15">
        <f>IFERROR(DG116*[1]Figure!$F$8+EB116*[1]Figure!$G$8+EW116*[1]Figure!$H$8,0)</f>
        <v>0</v>
      </c>
      <c r="GN116" s="15">
        <f>IFERROR(DH116*[1]Figure!$F$8+EC116*[1]Figure!$G$8+EX116*[1]Figure!$H$8,0)</f>
        <v>0</v>
      </c>
      <c r="GO116" s="15">
        <f>IFERROR(DI116*[1]Figure!$F$8+ED116*[1]Figure!$G$8+EY116*[1]Figure!$H$8,0)</f>
        <v>0</v>
      </c>
      <c r="GP116" s="15">
        <f>IFERROR(DJ116*[1]Figure!$F$8+EE116*[1]Figure!$G$8+EZ116*[1]Figure!$H$8,0)</f>
        <v>0</v>
      </c>
      <c r="GQ116" s="15">
        <f>IFERROR(DK116*[1]Figure!$F$8+EF116*[1]Figure!$G$8+FA116*[1]Figure!$H$8,0)</f>
        <v>0</v>
      </c>
      <c r="GR116" s="15">
        <f>IFERROR(DL116*[1]Figure!$F$8+EG116*[1]Figure!$G$8+FB116*[1]Figure!$H$8,0)</f>
        <v>0</v>
      </c>
      <c r="GS116" s="15">
        <f>IFERROR(DM116*[1]Figure!$F$8+EH116*[1]Figure!$G$8+FC116*[1]Figure!$H$8,0)</f>
        <v>0</v>
      </c>
      <c r="GT116" s="15">
        <f>IFERROR(DN116*[1]Figure!$F$8+EI116*[1]Figure!$G$8+FD116*[1]Figure!$H$8,0)</f>
        <v>0</v>
      </c>
      <c r="GU116" s="15">
        <f>IFERROR(DO116*[1]Figure!$F$8+EJ116*[1]Figure!$G$8+FE116*[1]Figure!$H$8,0)</f>
        <v>0</v>
      </c>
      <c r="GV116" s="15">
        <f>IFERROR(DP116*[1]Figure!$F$8+EK116*[1]Figure!$G$8+FF116*[1]Figure!$H$8,0)</f>
        <v>0</v>
      </c>
      <c r="GX116" s="15">
        <f>IFERROR(FH116*[1]Figure!$F$10+GC116*[1]Figure!$F$11,0)</f>
        <v>1.3571578140258127E-2</v>
      </c>
      <c r="GY116" s="15">
        <f>IFERROR(FI116*[1]Figure!$F$10+GD116*[1]Figure!$F$11,0)</f>
        <v>0.33574189699435314</v>
      </c>
      <c r="GZ116" s="15">
        <f>IFERROR(FJ116*[1]Figure!$F$10+GE116*[1]Figure!$F$11,0)</f>
        <v>5.5647081502642738E-6</v>
      </c>
      <c r="HA116" s="15">
        <f>IFERROR(FK116*[1]Figure!$F$10+GF116*[1]Figure!$F$11,0)</f>
        <v>3.9317009133258808E-3</v>
      </c>
      <c r="HB116" s="15">
        <f>IFERROR(FL116*[1]Figure!$F$10+GG116*[1]Figure!$F$11,0)</f>
        <v>4.9310310500981806E-4</v>
      </c>
      <c r="HC116" s="15">
        <f>IFERROR(FM116*[1]Figure!$F$10+GH116*[1]Figure!$F$11,0)</f>
        <v>9.6820016362195495E-6</v>
      </c>
      <c r="HD116" s="15">
        <f>IFERROR(FN116*[1]Figure!$F$10+GI116*[1]Figure!$F$11,0)</f>
        <v>1.377654810924505E-2</v>
      </c>
      <c r="HE116" s="15">
        <f>IFERROR(FO116*[1]Figure!$F$10+GJ116*[1]Figure!$F$11,0)</f>
        <v>7.6213699161844671E-4</v>
      </c>
      <c r="HF116" s="15">
        <f>IFERROR(FP116*[1]Figure!$F$10+GK116*[1]Figure!$F$11,0)</f>
        <v>1.3842243116651699E-2</v>
      </c>
      <c r="HG116" s="15">
        <f>IFERROR(FQ116*[1]Figure!$F$10+GL116*[1]Figure!$F$11,0)</f>
        <v>5.3681703872504576E-3</v>
      </c>
      <c r="HH116" s="15">
        <f>IFERROR(FR116*[1]Figure!$F$10+GM116*[1]Figure!$F$11,0)</f>
        <v>3.2509535823002921E-4</v>
      </c>
      <c r="HI116" s="15">
        <f>IFERROR(FS116*[1]Figure!$F$10+GN116*[1]Figure!$F$11,0)</f>
        <v>6.5068108864610517E-4</v>
      </c>
      <c r="HJ116" s="15">
        <f>IFERROR(FT116*[1]Figure!$F$10+GO116*[1]Figure!$F$11,0)</f>
        <v>7.1929283724736951E-7</v>
      </c>
      <c r="HK116" s="15">
        <f>IFERROR(FU116*[1]Figure!$F$10+GP116*[1]Figure!$F$11,0)</f>
        <v>1.6200545860749146E-5</v>
      </c>
      <c r="HL116" s="15">
        <f>IFERROR(FV116*[1]Figure!$F$10+GQ116*[1]Figure!$F$11,0)</f>
        <v>6.6216547287505539E-6</v>
      </c>
      <c r="HM116" s="15">
        <f>IFERROR(FW116*[1]Figure!$F$10+GR116*[1]Figure!$F$11,0)</f>
        <v>7.0252069378010562E-6</v>
      </c>
      <c r="HN116" s="15">
        <f>IFERROR(FX116*[1]Figure!$F$10+GS116*[1]Figure!$F$11,0)</f>
        <v>5.970919370845868E-9</v>
      </c>
      <c r="HO116" s="15">
        <f>IFERROR(FY116*[1]Figure!$F$10+GT116*[1]Figure!$F$11,0)</f>
        <v>1.0337522586208298E-5</v>
      </c>
      <c r="HP116" s="15">
        <f>IFERROR(FZ116*[1]Figure!$F$10+GU116*[1]Figure!$F$11,0)</f>
        <v>1.7029061860581507E-2</v>
      </c>
      <c r="HQ116" s="15">
        <f>IFERROR(GA116*[1]Figure!$F$10+GV116*[1]Figure!$F$11,0)</f>
        <v>3.1579955303812443E-4</v>
      </c>
    </row>
    <row r="117" spans="1:225" s="15" customFormat="1" x14ac:dyDescent="0.2">
      <c r="A117" s="1"/>
      <c r="B117" s="4"/>
      <c r="C117" s="1" t="s">
        <v>157</v>
      </c>
      <c r="D117" s="1" t="s">
        <v>160</v>
      </c>
      <c r="E117" s="2">
        <v>1.43831803940009E-2</v>
      </c>
      <c r="F117" s="7"/>
      <c r="G117" s="1">
        <f>G$231*$E117</f>
        <v>1.0216288663275837E-2</v>
      </c>
      <c r="H117" s="1">
        <f>H$231*$E117</f>
        <v>1.0209352566303528E-2</v>
      </c>
      <c r="I117" s="1">
        <f>I$231*$E117</f>
        <v>1.0232208216830324E-2</v>
      </c>
      <c r="J117" s="1" t="s">
        <v>77</v>
      </c>
      <c r="K117" s="1" t="s">
        <v>77</v>
      </c>
      <c r="L117" s="1" t="s">
        <v>77</v>
      </c>
      <c r="M117" s="1" t="s">
        <v>149</v>
      </c>
      <c r="N117" s="1" t="s">
        <v>161</v>
      </c>
      <c r="O117" s="1">
        <f>O111</f>
        <v>1</v>
      </c>
      <c r="P117" s="1" t="str">
        <f>P111</f>
        <v>kWh</v>
      </c>
      <c r="Q117" s="5">
        <f>'[1]Unit factor_selected'!J110</f>
        <v>0.45580310439782401</v>
      </c>
      <c r="R117" s="5">
        <f>'[1]Unit factor_selected'!K110</f>
        <v>10.7407967564594</v>
      </c>
      <c r="S117" s="5">
        <f>'[1]Unit factor_selected'!L110</f>
        <v>1.4253429681190401E-4</v>
      </c>
      <c r="T117" s="5">
        <f>'[1]Unit factor_selected'!M110</f>
        <v>0.132644909651986</v>
      </c>
      <c r="U117" s="5">
        <f>'[1]Unit factor_selected'!N110</f>
        <v>2.1806341084453802E-2</v>
      </c>
      <c r="V117" s="5">
        <f>'[1]Unit factor_selected'!O110</f>
        <v>5.8726643216667096E-4</v>
      </c>
      <c r="W117" s="5">
        <f>'[1]Unit factor_selected'!P110</f>
        <v>0.461452105394631</v>
      </c>
      <c r="X117" s="5">
        <f>'[1]Unit factor_selected'!Q110</f>
        <v>3.5650095202582298E-2</v>
      </c>
      <c r="Y117" s="5">
        <f>'[1]Unit factor_selected'!R110</f>
        <v>0.687890616952329</v>
      </c>
      <c r="Z117" s="5">
        <f>'[1]Unit factor_selected'!S110</f>
        <v>0.16703753384695399</v>
      </c>
      <c r="AA117" s="5">
        <f>'[1]Unit factor_selected'!T110</f>
        <v>8.2666342520425797E-3</v>
      </c>
      <c r="AB117" s="5">
        <f>'[1]Unit factor_selected'!U110</f>
        <v>2.9259797176135999E-2</v>
      </c>
      <c r="AC117" s="5">
        <f>'[1]Unit factor_selected'!V110</f>
        <v>3.9818677149093597E-5</v>
      </c>
      <c r="AD117" s="5">
        <f>'[1]Unit factor_selected'!W110</f>
        <v>4.5324428682607998E-4</v>
      </c>
      <c r="AE117" s="5">
        <f>'[1]Unit factor_selected'!X110</f>
        <v>1.1289264497775E-4</v>
      </c>
      <c r="AF117" s="5">
        <f>'[1]Unit factor_selected'!Y110</f>
        <v>1.26065238291398E-4</v>
      </c>
      <c r="AG117" s="5">
        <f>'[1]Unit factor_selected'!Z110</f>
        <v>1.9824057993444999E-7</v>
      </c>
      <c r="AH117" s="5">
        <f>'[1]Unit factor_selected'!AA110</f>
        <v>3.1383580160622697E-4</v>
      </c>
      <c r="AI117" s="5">
        <f>'[1]Unit factor_selected'!AB110</f>
        <v>0.59432863656741397</v>
      </c>
      <c r="AJ117" s="5">
        <f>'[1]Unit factor_selected'!AC110</f>
        <v>2.6134268268416202E-3</v>
      </c>
      <c r="AK117" s="1"/>
      <c r="AL117" s="1">
        <f t="shared" si="76"/>
        <v>4.6566160881454221E-3</v>
      </c>
      <c r="AM117" s="1">
        <f t="shared" si="64"/>
        <v>0.10973108013756605</v>
      </c>
      <c r="AN117" s="1">
        <f t="shared" si="64"/>
        <v>1.4561715206474482E-6</v>
      </c>
      <c r="AO117" s="1">
        <f t="shared" si="64"/>
        <v>1.3551386867188323E-3</v>
      </c>
      <c r="AP117" s="1">
        <f t="shared" si="64"/>
        <v>2.227798752086315E-4</v>
      </c>
      <c r="AQ117" s="1">
        <f t="shared" si="64"/>
        <v>5.9996833932668092E-6</v>
      </c>
      <c r="AR117" s="1">
        <f t="shared" si="64"/>
        <v>4.7143279129879352E-3</v>
      </c>
      <c r="AS117" s="1">
        <f t="shared" si="64"/>
        <v>3.6421166346284583E-4</v>
      </c>
      <c r="AT117" s="1">
        <f t="shared" si="64"/>
        <v>7.0276891115439001E-3</v>
      </c>
      <c r="AU117" s="1">
        <f t="shared" si="64"/>
        <v>1.7065036633821902E-3</v>
      </c>
      <c r="AV117" s="1">
        <f t="shared" si="64"/>
        <v>8.4454321792590338E-5</v>
      </c>
      <c r="AW117" s="1">
        <f t="shared" si="64"/>
        <v>2.9892653418030858E-4</v>
      </c>
      <c r="AX117" s="1">
        <f t="shared" si="64"/>
        <v>4.0679909994492558E-7</v>
      </c>
      <c r="AY117" s="1">
        <f t="shared" si="64"/>
        <v>4.6304744691958226E-6</v>
      </c>
      <c r="AZ117" s="1">
        <f t="shared" si="64"/>
        <v>1.1533438490534113E-6</v>
      </c>
      <c r="BA117" s="1">
        <f t="shared" si="64"/>
        <v>1.2879188647895764E-6</v>
      </c>
      <c r="BB117" s="1">
        <f t="shared" si="64"/>
        <v>2.0252829893855489E-9</v>
      </c>
      <c r="BC117" s="1">
        <f t="shared" si="65"/>
        <v>3.2062371420797813E-6</v>
      </c>
      <c r="BD117" s="1">
        <f t="shared" si="65"/>
        <v>6.0718329120238567E-3</v>
      </c>
      <c r="BE117" s="1">
        <f t="shared" si="65"/>
        <v>2.6699522863362991E-5</v>
      </c>
      <c r="BF117" s="1"/>
      <c r="BG117" s="1">
        <f t="shared" si="77"/>
        <v>4.6534545936130394E-3</v>
      </c>
      <c r="BH117" s="1">
        <f t="shared" si="66"/>
        <v>0.10965658092970339</v>
      </c>
      <c r="BI117" s="1">
        <f t="shared" si="66"/>
        <v>1.4551828889428809E-6</v>
      </c>
      <c r="BJ117" s="1">
        <f t="shared" si="66"/>
        <v>1.3542186487626028E-3</v>
      </c>
      <c r="BK117" s="1">
        <f t="shared" si="66"/>
        <v>2.2262862431225849E-4</v>
      </c>
      <c r="BL117" s="1">
        <f t="shared" si="66"/>
        <v>5.9956100563447186E-6</v>
      </c>
      <c r="BM117" s="1">
        <f t="shared" si="66"/>
        <v>4.7111272364368422E-3</v>
      </c>
      <c r="BN117" s="1">
        <f t="shared" si="66"/>
        <v>3.6396439094544869E-4</v>
      </c>
      <c r="BO117" s="1">
        <f t="shared" si="66"/>
        <v>7.0229178355183776E-3</v>
      </c>
      <c r="BP117" s="1">
        <f t="shared" si="66"/>
        <v>1.7053450748494123E-3</v>
      </c>
      <c r="BQ117" s="1">
        <f t="shared" si="66"/>
        <v>8.4396983615783559E-5</v>
      </c>
      <c r="BR117" s="1">
        <f t="shared" si="66"/>
        <v>2.9872358538970479E-4</v>
      </c>
      <c r="BS117" s="1">
        <f t="shared" si="66"/>
        <v>4.0652291373891035E-7</v>
      </c>
      <c r="BT117" s="1">
        <f t="shared" si="66"/>
        <v>4.6273307228702518E-6</v>
      </c>
      <c r="BU117" s="1">
        <f t="shared" si="66"/>
        <v>1.1525608147203851E-6</v>
      </c>
      <c r="BV117" s="1">
        <f t="shared" si="66"/>
        <v>1.28704446407195E-6</v>
      </c>
      <c r="BW117" s="1">
        <f t="shared" si="66"/>
        <v>2.0239079734992769E-9</v>
      </c>
      <c r="BX117" s="1">
        <f t="shared" si="67"/>
        <v>3.2040603465264584E-6</v>
      </c>
      <c r="BY117" s="1">
        <f t="shared" si="67"/>
        <v>6.0677105909672045E-3</v>
      </c>
      <c r="BZ117" s="1">
        <f t="shared" si="67"/>
        <v>2.6681395881461982E-5</v>
      </c>
      <c r="CA117" s="1"/>
      <c r="CB117" s="1">
        <f t="shared" si="78"/>
        <v>4.6638722700761848E-3</v>
      </c>
      <c r="CC117" s="1">
        <f t="shared" si="68"/>
        <v>0.10990206882674836</v>
      </c>
      <c r="CD117" s="1">
        <f t="shared" si="68"/>
        <v>1.4584406030188966E-6</v>
      </c>
      <c r="CE117" s="1">
        <f t="shared" si="68"/>
        <v>1.357250334461767E-3</v>
      </c>
      <c r="CF117" s="1">
        <f t="shared" si="68"/>
        <v>2.2312702242335288E-4</v>
      </c>
      <c r="CG117" s="1">
        <f t="shared" si="68"/>
        <v>6.0090324126844389E-6</v>
      </c>
      <c r="CH117" s="1">
        <f t="shared" si="68"/>
        <v>4.7216740244925958E-3</v>
      </c>
      <c r="CI117" s="1">
        <f t="shared" si="68"/>
        <v>3.647791970626459E-4</v>
      </c>
      <c r="CJ117" s="1">
        <f t="shared" si="68"/>
        <v>7.0386400230601021E-3</v>
      </c>
      <c r="CK117" s="1">
        <f t="shared" si="68"/>
        <v>1.7091628263478759E-3</v>
      </c>
      <c r="CL117" s="1">
        <f t="shared" si="68"/>
        <v>8.4585922919281083E-5</v>
      </c>
      <c r="CM117" s="1">
        <f t="shared" si="68"/>
        <v>2.9939233708844748E-4</v>
      </c>
      <c r="CN117" s="1">
        <f t="shared" si="68"/>
        <v>4.0743299550826937E-7</v>
      </c>
      <c r="CO117" s="1">
        <f t="shared" si="68"/>
        <v>4.6376899158932162E-6</v>
      </c>
      <c r="CP117" s="1">
        <f t="shared" si="68"/>
        <v>1.1551410495610421E-6</v>
      </c>
      <c r="CQ117" s="1">
        <f t="shared" si="68"/>
        <v>1.2899257671019153E-6</v>
      </c>
      <c r="CR117" s="1">
        <f t="shared" si="68"/>
        <v>2.0284388909144878E-9</v>
      </c>
      <c r="CS117" s="1">
        <f t="shared" si="69"/>
        <v>3.2112332679307672E-6</v>
      </c>
      <c r="CT117" s="1">
        <f t="shared" si="69"/>
        <v>6.0812943585826567E-3</v>
      </c>
      <c r="CU117" s="1">
        <f t="shared" si="69"/>
        <v>2.6741127451693625E-5</v>
      </c>
      <c r="CW117" s="15">
        <f t="shared" si="79"/>
        <v>0</v>
      </c>
      <c r="CX117" s="15">
        <f t="shared" si="70"/>
        <v>0</v>
      </c>
      <c r="CY117" s="15">
        <f t="shared" si="70"/>
        <v>0</v>
      </c>
      <c r="CZ117" s="15">
        <f t="shared" si="70"/>
        <v>0</v>
      </c>
      <c r="DA117" s="15">
        <f t="shared" si="70"/>
        <v>0</v>
      </c>
      <c r="DB117" s="15">
        <f t="shared" si="70"/>
        <v>0</v>
      </c>
      <c r="DC117" s="15">
        <f t="shared" si="70"/>
        <v>0</v>
      </c>
      <c r="DD117" s="15">
        <f t="shared" si="70"/>
        <v>0</v>
      </c>
      <c r="DE117" s="15">
        <f t="shared" si="70"/>
        <v>0</v>
      </c>
      <c r="DF117" s="15">
        <f t="shared" si="70"/>
        <v>0</v>
      </c>
      <c r="DG117" s="15">
        <f t="shared" si="70"/>
        <v>0</v>
      </c>
      <c r="DH117" s="15">
        <f t="shared" si="70"/>
        <v>0</v>
      </c>
      <c r="DI117" s="15">
        <f t="shared" si="70"/>
        <v>0</v>
      </c>
      <c r="DJ117" s="15">
        <f t="shared" si="70"/>
        <v>0</v>
      </c>
      <c r="DK117" s="15">
        <f t="shared" si="70"/>
        <v>0</v>
      </c>
      <c r="DL117" s="15">
        <f t="shared" si="70"/>
        <v>0</v>
      </c>
      <c r="DM117" s="15">
        <f t="shared" si="70"/>
        <v>0</v>
      </c>
      <c r="DN117" s="15">
        <f t="shared" si="71"/>
        <v>0</v>
      </c>
      <c r="DO117" s="15">
        <f t="shared" si="71"/>
        <v>0</v>
      </c>
      <c r="DP117" s="15">
        <f t="shared" si="71"/>
        <v>0</v>
      </c>
      <c r="DR117" s="15">
        <f t="shared" si="80"/>
        <v>0</v>
      </c>
      <c r="DS117" s="15">
        <f t="shared" si="72"/>
        <v>0</v>
      </c>
      <c r="DT117" s="15">
        <f t="shared" si="72"/>
        <v>0</v>
      </c>
      <c r="DU117" s="15">
        <f t="shared" si="72"/>
        <v>0</v>
      </c>
      <c r="DV117" s="15">
        <f t="shared" si="72"/>
        <v>0</v>
      </c>
      <c r="DW117" s="15">
        <f t="shared" si="72"/>
        <v>0</v>
      </c>
      <c r="DX117" s="15">
        <f t="shared" si="72"/>
        <v>0</v>
      </c>
      <c r="DY117" s="15">
        <f t="shared" si="72"/>
        <v>0</v>
      </c>
      <c r="DZ117" s="15">
        <f t="shared" si="72"/>
        <v>0</v>
      </c>
      <c r="EA117" s="15">
        <f t="shared" si="72"/>
        <v>0</v>
      </c>
      <c r="EB117" s="15">
        <f t="shared" si="72"/>
        <v>0</v>
      </c>
      <c r="EC117" s="15">
        <f t="shared" si="72"/>
        <v>0</v>
      </c>
      <c r="ED117" s="15">
        <f t="shared" si="72"/>
        <v>0</v>
      </c>
      <c r="EE117" s="15">
        <f t="shared" si="72"/>
        <v>0</v>
      </c>
      <c r="EF117" s="15">
        <f t="shared" si="72"/>
        <v>0</v>
      </c>
      <c r="EG117" s="15">
        <f t="shared" si="72"/>
        <v>0</v>
      </c>
      <c r="EH117" s="15">
        <f t="shared" si="72"/>
        <v>0</v>
      </c>
      <c r="EI117" s="15">
        <f t="shared" si="73"/>
        <v>0</v>
      </c>
      <c r="EJ117" s="15">
        <f t="shared" si="73"/>
        <v>0</v>
      </c>
      <c r="EK117" s="15">
        <f t="shared" si="73"/>
        <v>0</v>
      </c>
      <c r="EM117" s="15">
        <f t="shared" si="81"/>
        <v>0</v>
      </c>
      <c r="EN117" s="15">
        <f t="shared" si="74"/>
        <v>0</v>
      </c>
      <c r="EO117" s="15">
        <f t="shared" si="74"/>
        <v>0</v>
      </c>
      <c r="EP117" s="15">
        <f t="shared" si="74"/>
        <v>0</v>
      </c>
      <c r="EQ117" s="15">
        <f t="shared" si="74"/>
        <v>0</v>
      </c>
      <c r="ER117" s="15">
        <f t="shared" si="74"/>
        <v>0</v>
      </c>
      <c r="ES117" s="15">
        <f t="shared" si="74"/>
        <v>0</v>
      </c>
      <c r="ET117" s="15">
        <f t="shared" si="74"/>
        <v>0</v>
      </c>
      <c r="EU117" s="15">
        <f t="shared" si="74"/>
        <v>0</v>
      </c>
      <c r="EV117" s="15">
        <f t="shared" si="74"/>
        <v>0</v>
      </c>
      <c r="EW117" s="15">
        <f t="shared" si="74"/>
        <v>0</v>
      </c>
      <c r="EX117" s="15">
        <f t="shared" si="74"/>
        <v>0</v>
      </c>
      <c r="EY117" s="15">
        <f t="shared" si="74"/>
        <v>0</v>
      </c>
      <c r="EZ117" s="15">
        <f t="shared" si="74"/>
        <v>0</v>
      </c>
      <c r="FA117" s="15">
        <f t="shared" si="74"/>
        <v>0</v>
      </c>
      <c r="FB117" s="15">
        <f t="shared" si="74"/>
        <v>0</v>
      </c>
      <c r="FC117" s="15">
        <f t="shared" si="74"/>
        <v>0</v>
      </c>
      <c r="FD117" s="15">
        <f t="shared" si="75"/>
        <v>0</v>
      </c>
      <c r="FE117" s="15">
        <f t="shared" si="75"/>
        <v>0</v>
      </c>
      <c r="FF117" s="15">
        <f t="shared" si="75"/>
        <v>0</v>
      </c>
      <c r="FH117" s="15">
        <f>IFERROR(AL117*[1]Figure!$C$8+BG117*[1]Figure!$D$8+CB117*[1]Figure!$E$8,0)</f>
        <v>4.6541661899493778E-3</v>
      </c>
      <c r="FI117" s="15">
        <f>IFERROR(AM117*[1]Figure!$C$8+BH117*[1]Figure!$D$8+CC117*[1]Figure!$E$8,0)</f>
        <v>0.10967334937982473</v>
      </c>
      <c r="FJ117" s="15">
        <f>IFERROR(AN117*[1]Figure!$C$8+BI117*[1]Figure!$D$8+CD117*[1]Figure!$E$8,0)</f>
        <v>1.4554054124018818E-6</v>
      </c>
      <c r="FK117" s="15">
        <f>IFERROR(AO117*[1]Figure!$C$8+BJ117*[1]Figure!$D$8+CE117*[1]Figure!$E$8,0)</f>
        <v>1.3544257329856624E-3</v>
      </c>
      <c r="FL117" s="15">
        <f>IFERROR(AP117*[1]Figure!$C$8+BK117*[1]Figure!$D$8+CF117*[1]Figure!$E$8,0)</f>
        <v>2.226626682059374E-4</v>
      </c>
      <c r="FM117" s="15">
        <f>IFERROR(AQ117*[1]Figure!$C$8+BL117*[1]Figure!$D$8+CG117*[1]Figure!$E$8,0)</f>
        <v>5.9965268922274764E-6</v>
      </c>
      <c r="FN117" s="15">
        <f>IFERROR(AR117*[1]Figure!$C$8+BM117*[1]Figure!$D$8+CH117*[1]Figure!$E$8,0)</f>
        <v>4.7118476519505282E-3</v>
      </c>
      <c r="FO117" s="15">
        <f>IFERROR(AS117*[1]Figure!$C$8+BN117*[1]Figure!$D$8+CI117*[1]Figure!$E$8,0)</f>
        <v>3.6402004760265766E-4</v>
      </c>
      <c r="FP117" s="15">
        <f>IFERROR(AT117*[1]Figure!$C$8+BO117*[1]Figure!$D$8+CJ117*[1]Figure!$E$8,0)</f>
        <v>7.0239917651123227E-3</v>
      </c>
      <c r="FQ117" s="15">
        <f>IFERROR(AU117*[1]Figure!$C$8+BP117*[1]Figure!$D$8+CK117*[1]Figure!$E$8,0)</f>
        <v>1.7056058525755174E-3</v>
      </c>
      <c r="FR117" s="15">
        <f>IFERROR(AV117*[1]Figure!$C$8+BQ117*[1]Figure!$D$8+CL117*[1]Figure!$E$8,0)</f>
        <v>8.4409889422239998E-5</v>
      </c>
      <c r="FS117" s="15">
        <f>IFERROR(AW117*[1]Figure!$C$8+BR117*[1]Figure!$D$8+CM117*[1]Figure!$E$8,0)</f>
        <v>2.9876926556228727E-4</v>
      </c>
      <c r="FT117" s="15">
        <f>IFERROR(AX117*[1]Figure!$C$8+BS117*[1]Figure!$D$8+CN117*[1]Figure!$E$8,0)</f>
        <v>4.0658507835451683E-7</v>
      </c>
      <c r="FU117" s="15">
        <f>IFERROR(AY117*[1]Figure!$C$8+BT117*[1]Figure!$D$8+CO117*[1]Figure!$E$8,0)</f>
        <v>4.6280383244000783E-6</v>
      </c>
      <c r="FV117" s="15">
        <f>IFERROR(AZ117*[1]Figure!$C$8+BU117*[1]Figure!$D$8+CP117*[1]Figure!$E$8,0)</f>
        <v>1.1527370618582185E-6</v>
      </c>
      <c r="FW117" s="15">
        <f>IFERROR(BA117*[1]Figure!$C$8+BV117*[1]Figure!$D$8+CQ117*[1]Figure!$E$8,0)</f>
        <v>1.2872412761621754E-6</v>
      </c>
      <c r="FX117" s="15">
        <f>IFERROR(BB117*[1]Figure!$C$8+BW117*[1]Figure!$D$8+CR117*[1]Figure!$E$8,0)</f>
        <v>2.0242174651833703E-9</v>
      </c>
      <c r="FY117" s="15">
        <f>IFERROR(BC117*[1]Figure!$C$8+BX117*[1]Figure!$D$8+CS117*[1]Figure!$E$8,0)</f>
        <v>3.2045503045905432E-6</v>
      </c>
      <c r="FZ117" s="15">
        <f>IFERROR(BD117*[1]Figure!$C$8+BY117*[1]Figure!$D$8+CT117*[1]Figure!$E$8,0)</f>
        <v>6.0686384523097048E-3</v>
      </c>
      <c r="GA117" s="15">
        <f>IFERROR(BE117*[1]Figure!$C$8+BZ117*[1]Figure!$D$8+CU117*[1]Figure!$E$8,0)</f>
        <v>2.6685475943526777E-5</v>
      </c>
      <c r="GC117" s="15">
        <f>IFERROR(CW117*[1]Figure!$F$8+DR117*[1]Figure!$G$8+EM117*[1]Figure!$H$8,0)</f>
        <v>0</v>
      </c>
      <c r="GD117" s="15">
        <f>IFERROR(CX117*[1]Figure!$F$8+DS117*[1]Figure!$G$8+EN117*[1]Figure!$H$8,0)</f>
        <v>0</v>
      </c>
      <c r="GE117" s="15">
        <f>IFERROR(CY117*[1]Figure!$F$8+DT117*[1]Figure!$G$8+EO117*[1]Figure!$H$8,0)</f>
        <v>0</v>
      </c>
      <c r="GF117" s="15">
        <f>IFERROR(CZ117*[1]Figure!$F$8+DU117*[1]Figure!$G$8+EP117*[1]Figure!$H$8,0)</f>
        <v>0</v>
      </c>
      <c r="GG117" s="15">
        <f>IFERROR(DA117*[1]Figure!$F$8+DV117*[1]Figure!$G$8+EQ117*[1]Figure!$H$8,0)</f>
        <v>0</v>
      </c>
      <c r="GH117" s="15">
        <f>IFERROR(DB117*[1]Figure!$F$8+DW117*[1]Figure!$G$8+ER117*[1]Figure!$H$8,0)</f>
        <v>0</v>
      </c>
      <c r="GI117" s="15">
        <f>IFERROR(DC117*[1]Figure!$F$8+DX117*[1]Figure!$G$8+ES117*[1]Figure!$H$8,0)</f>
        <v>0</v>
      </c>
      <c r="GJ117" s="15">
        <f>IFERROR(DD117*[1]Figure!$F$8+DY117*[1]Figure!$G$8+ET117*[1]Figure!$H$8,0)</f>
        <v>0</v>
      </c>
      <c r="GK117" s="15">
        <f>IFERROR(DE117*[1]Figure!$F$8+DZ117*[1]Figure!$G$8+EU117*[1]Figure!$H$8,0)</f>
        <v>0</v>
      </c>
      <c r="GL117" s="15">
        <f>IFERROR(DF117*[1]Figure!$F$8+EA117*[1]Figure!$G$8+EV117*[1]Figure!$H$8,0)</f>
        <v>0</v>
      </c>
      <c r="GM117" s="15">
        <f>IFERROR(DG117*[1]Figure!$F$8+EB117*[1]Figure!$G$8+EW117*[1]Figure!$H$8,0)</f>
        <v>0</v>
      </c>
      <c r="GN117" s="15">
        <f>IFERROR(DH117*[1]Figure!$F$8+EC117*[1]Figure!$G$8+EX117*[1]Figure!$H$8,0)</f>
        <v>0</v>
      </c>
      <c r="GO117" s="15">
        <f>IFERROR(DI117*[1]Figure!$F$8+ED117*[1]Figure!$G$8+EY117*[1]Figure!$H$8,0)</f>
        <v>0</v>
      </c>
      <c r="GP117" s="15">
        <f>IFERROR(DJ117*[1]Figure!$F$8+EE117*[1]Figure!$G$8+EZ117*[1]Figure!$H$8,0)</f>
        <v>0</v>
      </c>
      <c r="GQ117" s="15">
        <f>IFERROR(DK117*[1]Figure!$F$8+EF117*[1]Figure!$G$8+FA117*[1]Figure!$H$8,0)</f>
        <v>0</v>
      </c>
      <c r="GR117" s="15">
        <f>IFERROR(DL117*[1]Figure!$F$8+EG117*[1]Figure!$G$8+FB117*[1]Figure!$H$8,0)</f>
        <v>0</v>
      </c>
      <c r="GS117" s="15">
        <f>IFERROR(DM117*[1]Figure!$F$8+EH117*[1]Figure!$G$8+FC117*[1]Figure!$H$8,0)</f>
        <v>0</v>
      </c>
      <c r="GT117" s="15">
        <f>IFERROR(DN117*[1]Figure!$F$8+EI117*[1]Figure!$G$8+FD117*[1]Figure!$H$8,0)</f>
        <v>0</v>
      </c>
      <c r="GU117" s="15">
        <f>IFERROR(DO117*[1]Figure!$F$8+EJ117*[1]Figure!$G$8+FE117*[1]Figure!$H$8,0)</f>
        <v>0</v>
      </c>
      <c r="GV117" s="15">
        <f>IFERROR(DP117*[1]Figure!$F$8+EK117*[1]Figure!$G$8+FF117*[1]Figure!$H$8,0)</f>
        <v>0</v>
      </c>
      <c r="GX117" s="15">
        <f>IFERROR(FH117*[1]Figure!$F$10+GC117*[1]Figure!$F$11,0)</f>
        <v>4.3811001791339114E-3</v>
      </c>
      <c r="GY117" s="15">
        <f>IFERROR(FI117*[1]Figure!$F$10+GD117*[1]Figure!$F$11,0)</f>
        <v>0.10323867068859274</v>
      </c>
      <c r="GZ117" s="15">
        <f>IFERROR(FJ117*[1]Figure!$F$10+GE117*[1]Figure!$F$11,0)</f>
        <v>1.3700148754369473E-6</v>
      </c>
      <c r="HA117" s="15">
        <f>IFERROR(FK117*[1]Figure!$F$10+GF117*[1]Figure!$F$11,0)</f>
        <v>1.2749598057373208E-3</v>
      </c>
      <c r="HB117" s="15">
        <f>IFERROR(FL117*[1]Figure!$F$10+GG117*[1]Figure!$F$11,0)</f>
        <v>2.0959875856390025E-4</v>
      </c>
      <c r="HC117" s="15">
        <f>IFERROR(FM117*[1]Figure!$F$10+GH117*[1]Figure!$F$11,0)</f>
        <v>5.6447028252776819E-6</v>
      </c>
      <c r="HD117" s="15">
        <f>IFERROR(FN117*[1]Figure!$F$10+GI117*[1]Figure!$F$11,0)</f>
        <v>4.4353973944013135E-3</v>
      </c>
      <c r="HE117" s="15">
        <f>IFERROR(FO117*[1]Figure!$F$10+GJ117*[1]Figure!$F$11,0)</f>
        <v>3.4266251583458922E-4</v>
      </c>
      <c r="HF117" s="15">
        <f>IFERROR(FP117*[1]Figure!$F$10+GK117*[1]Figure!$F$11,0)</f>
        <v>6.6118849917354205E-3</v>
      </c>
      <c r="HG117" s="15">
        <f>IFERROR(FQ117*[1]Figure!$F$10+GL117*[1]Figure!$F$11,0)</f>
        <v>1.6055357289103858E-3</v>
      </c>
      <c r="HH117" s="15">
        <f>IFERROR(FR117*[1]Figure!$F$10+GM117*[1]Figure!$F$11,0)</f>
        <v>7.9457450932252091E-5</v>
      </c>
      <c r="HI117" s="15">
        <f>IFERROR(FS117*[1]Figure!$F$10+GN117*[1]Figure!$F$11,0)</f>
        <v>2.8124008242363192E-4</v>
      </c>
      <c r="HJ117" s="15">
        <f>IFERROR(FT117*[1]Figure!$F$10+GO117*[1]Figure!$F$11,0)</f>
        <v>3.8273020062300864E-7</v>
      </c>
      <c r="HK117" s="15">
        <f>IFERROR(FU117*[1]Figure!$F$10+GP117*[1]Figure!$F$11,0)</f>
        <v>4.3565052695912274E-6</v>
      </c>
      <c r="HL117" s="15">
        <f>IFERROR(FV117*[1]Figure!$F$10+GQ117*[1]Figure!$F$11,0)</f>
        <v>1.0851044724417695E-6</v>
      </c>
      <c r="HM117" s="15">
        <f>IFERROR(FW117*[1]Figure!$F$10+GR117*[1]Figure!$F$11,0)</f>
        <v>1.2117171487690283E-6</v>
      </c>
      <c r="HN117" s="15">
        <f>IFERROR(FX117*[1]Figure!$F$10+GS117*[1]Figure!$F$11,0)</f>
        <v>1.9054539819553187E-9</v>
      </c>
      <c r="HO117" s="15">
        <f>IFERROR(FY117*[1]Figure!$F$10+GT117*[1]Figure!$F$11,0)</f>
        <v>3.0165351516246487E-6</v>
      </c>
      <c r="HP117" s="15">
        <f>IFERROR(FZ117*[1]Figure!$F$10+GU117*[1]Figure!$F$11,0)</f>
        <v>5.712583505919494E-3</v>
      </c>
      <c r="HQ117" s="15">
        <f>IFERROR(GA117*[1]Figure!$F$10+GV117*[1]Figure!$F$11,0)</f>
        <v>2.5119804206589896E-5</v>
      </c>
    </row>
    <row r="118" spans="1:225" s="15" customFormat="1" x14ac:dyDescent="0.2">
      <c r="A118" s="1"/>
      <c r="B118" s="4"/>
      <c r="C118" s="1" t="s">
        <v>157</v>
      </c>
      <c r="D118" s="1" t="s">
        <v>162</v>
      </c>
      <c r="E118" s="2">
        <v>6.8727063945112937E-2</v>
      </c>
      <c r="F118" s="7"/>
      <c r="G118" s="1">
        <f>G$231*$E118</f>
        <v>4.8816430372766895E-2</v>
      </c>
      <c r="H118" s="1">
        <f>H$231*$E118</f>
        <v>4.8783287662525682E-2</v>
      </c>
      <c r="I118" s="1">
        <f>I$231*$E118</f>
        <v>4.8892498679298957E-2</v>
      </c>
      <c r="J118" s="1" t="s">
        <v>77</v>
      </c>
      <c r="K118" s="1" t="s">
        <v>77</v>
      </c>
      <c r="L118" s="1" t="s">
        <v>77</v>
      </c>
      <c r="M118" s="1" t="s">
        <v>149</v>
      </c>
      <c r="N118" s="1" t="s">
        <v>163</v>
      </c>
      <c r="O118" s="1">
        <f>O113</f>
        <v>1</v>
      </c>
      <c r="P118" s="1" t="str">
        <f>P113</f>
        <v>kWh</v>
      </c>
      <c r="Q118" s="5">
        <f>'[1]Unit factor_selected'!J117</f>
        <v>0.97858189767189796</v>
      </c>
      <c r="R118" s="5">
        <f>'[1]Unit factor_selected'!K117</f>
        <v>15.3242394214972</v>
      </c>
      <c r="S118" s="5">
        <f>'[1]Unit factor_selected'!L117</f>
        <v>1.91905025993209E-3</v>
      </c>
      <c r="T118" s="5">
        <f>'[1]Unit factor_selected'!M117</f>
        <v>0.23708688961778801</v>
      </c>
      <c r="U118" s="5">
        <f>'[1]Unit factor_selected'!N117</f>
        <v>2.35857147989245E-2</v>
      </c>
      <c r="V118" s="5">
        <f>'[1]Unit factor_selected'!O117</f>
        <v>4.7820758361983602E-4</v>
      </c>
      <c r="W118" s="5">
        <f>'[1]Unit factor_selected'!P117</f>
        <v>0.99296492270380099</v>
      </c>
      <c r="X118" s="5">
        <f>'[1]Unit factor_selected'!Q117</f>
        <v>3.59884982983062E-2</v>
      </c>
      <c r="Y118" s="5">
        <f>'[1]Unit factor_selected'!R117</f>
        <v>0.92709207865751497</v>
      </c>
      <c r="Z118" s="5">
        <f>'[1]Unit factor_selected'!S117</f>
        <v>0.21622193418478</v>
      </c>
      <c r="AA118" s="5">
        <f>'[1]Unit factor_selected'!T117</f>
        <v>1.4989679346981901E-3</v>
      </c>
      <c r="AB118" s="5">
        <f>'[1]Unit factor_selected'!U117</f>
        <v>3.1681830815789902E-2</v>
      </c>
      <c r="AC118" s="5">
        <f>'[1]Unit factor_selected'!V117</f>
        <v>3.4506721673967701E-5</v>
      </c>
      <c r="AD118" s="5">
        <f>'[1]Unit factor_selected'!W117</f>
        <v>5.7870259223004295E-4</v>
      </c>
      <c r="AE118" s="5">
        <f>'[1]Unit factor_selected'!X117</f>
        <v>1.572264286637E-3</v>
      </c>
      <c r="AF118" s="5">
        <f>'[1]Unit factor_selected'!Y117</f>
        <v>1.59230330090298E-3</v>
      </c>
      <c r="AG118" s="5">
        <f>'[1]Unit factor_selected'!Z117</f>
        <v>2.92338472267483E-7</v>
      </c>
      <c r="AH118" s="5">
        <f>'[1]Unit factor_selected'!AA117</f>
        <v>3.5234741597651902E-3</v>
      </c>
      <c r="AI118" s="5">
        <f>'[1]Unit factor_selected'!AB117</f>
        <v>0.57223418202551302</v>
      </c>
      <c r="AJ118" s="5">
        <f>'[1]Unit factor_selected'!AC117</f>
        <v>1.4924238806138799E-2</v>
      </c>
      <c r="AK118" s="1"/>
      <c r="AL118" s="1">
        <f t="shared" si="76"/>
        <v>4.7770875071750304E-2</v>
      </c>
      <c r="AM118" s="1">
        <f t="shared" si="64"/>
        <v>0.74807466673512768</v>
      </c>
      <c r="AN118" s="1">
        <f t="shared" si="64"/>
        <v>9.3681183395815081E-5</v>
      </c>
      <c r="AO118" s="1">
        <f t="shared" si="64"/>
        <v>1.1573735639322619E-2</v>
      </c>
      <c r="AP118" s="1">
        <f t="shared" si="64"/>
        <v>1.1513704042736357E-3</v>
      </c>
      <c r="AQ118" s="1">
        <f t="shared" si="64"/>
        <v>2.3344387209506827E-5</v>
      </c>
      <c r="AR118" s="1">
        <f t="shared" si="64"/>
        <v>4.8473003011769961E-2</v>
      </c>
      <c r="AS118" s="1">
        <f t="shared" si="64"/>
        <v>1.7568300213997045E-3</v>
      </c>
      <c r="AT118" s="1">
        <f t="shared" si="64"/>
        <v>4.5257325906928311E-2</v>
      </c>
      <c r="AU118" s="1">
        <f t="shared" si="64"/>
        <v>1.0555182995196298E-2</v>
      </c>
      <c r="AV118" s="1">
        <f t="shared" si="64"/>
        <v>7.3174263815204384E-5</v>
      </c>
      <c r="AW118" s="1">
        <f t="shared" si="64"/>
        <v>1.5465938881007884E-3</v>
      </c>
      <c r="AX118" s="1">
        <f t="shared" si="64"/>
        <v>1.6844949759896907E-6</v>
      </c>
      <c r="AY118" s="1">
        <f t="shared" si="64"/>
        <v>2.8250194800137605E-5</v>
      </c>
      <c r="AZ118" s="1">
        <f t="shared" si="64"/>
        <v>7.6752330076203118E-5</v>
      </c>
      <c r="BA118" s="1">
        <f t="shared" si="64"/>
        <v>7.7730563220857217E-5</v>
      </c>
      <c r="BB118" s="1">
        <f t="shared" si="64"/>
        <v>1.427092067672663E-8</v>
      </c>
      <c r="BC118" s="1">
        <f t="shared" si="65"/>
        <v>1.7200343099042073E-4</v>
      </c>
      <c r="BD118" s="1">
        <f t="shared" si="65"/>
        <v>2.7934430103765673E-2</v>
      </c>
      <c r="BE118" s="1">
        <f t="shared" si="65"/>
        <v>7.2854806454642038E-4</v>
      </c>
      <c r="BF118" s="1"/>
      <c r="BG118" s="1">
        <f t="shared" si="77"/>
        <v>4.7738442215468468E-2</v>
      </c>
      <c r="BH118" s="1">
        <f t="shared" si="66"/>
        <v>0.74756677990831411</v>
      </c>
      <c r="BI118" s="1">
        <f t="shared" si="66"/>
        <v>9.3617580869111825E-5</v>
      </c>
      <c r="BJ118" s="1">
        <f t="shared" si="66"/>
        <v>1.1565877937238025E-2</v>
      </c>
      <c r="BK118" s="1">
        <f t="shared" si="66"/>
        <v>1.1505887097622229E-3</v>
      </c>
      <c r="BL118" s="1">
        <f t="shared" si="66"/>
        <v>2.3328538114127765E-5</v>
      </c>
      <c r="BM118" s="1">
        <f t="shared" si="66"/>
        <v>4.8440093463057103E-2</v>
      </c>
      <c r="BN118" s="1">
        <f t="shared" si="66"/>
        <v>1.7556372650285874E-3</v>
      </c>
      <c r="BO118" s="1">
        <f t="shared" si="66"/>
        <v>4.5226599562798439E-2</v>
      </c>
      <c r="BP118" s="1">
        <f t="shared" si="66"/>
        <v>1.0548016814283818E-2</v>
      </c>
      <c r="BQ118" s="1">
        <f t="shared" si="66"/>
        <v>7.3124583955283813E-5</v>
      </c>
      <c r="BR118" s="1">
        <f t="shared" si="66"/>
        <v>1.5455438663621495E-3</v>
      </c>
      <c r="BS118" s="1">
        <f t="shared" si="66"/>
        <v>1.6833513297118761E-6</v>
      </c>
      <c r="BT118" s="1">
        <f t="shared" si="66"/>
        <v>2.8231015027807484E-5</v>
      </c>
      <c r="BU118" s="1">
        <f t="shared" si="66"/>
        <v>7.6700220976528506E-5</v>
      </c>
      <c r="BV118" s="1">
        <f t="shared" si="66"/>
        <v>7.7677789973939259E-5</v>
      </c>
      <c r="BW118" s="1">
        <f t="shared" si="66"/>
        <v>1.426123178744791E-8</v>
      </c>
      <c r="BX118" s="1">
        <f t="shared" si="67"/>
        <v>1.7188665350730125E-4</v>
      </c>
      <c r="BY118" s="1">
        <f t="shared" si="67"/>
        <v>2.7915464712080684E-2</v>
      </c>
      <c r="BZ118" s="1">
        <f t="shared" si="67"/>
        <v>7.2805343482409794E-4</v>
      </c>
      <c r="CA118" s="1"/>
      <c r="CB118" s="1">
        <f t="shared" si="78"/>
        <v>4.784531413950914E-2</v>
      </c>
      <c r="CC118" s="1">
        <f t="shared" si="68"/>
        <v>0.74924035567681291</v>
      </c>
      <c r="CD118" s="1">
        <f t="shared" si="68"/>
        <v>9.3827162299238036E-5</v>
      </c>
      <c r="CE118" s="1">
        <f t="shared" si="68"/>
        <v>1.1591770437516798E-2</v>
      </c>
      <c r="CF118" s="1">
        <f t="shared" si="68"/>
        <v>1.1531645296567379E-3</v>
      </c>
      <c r="CG118" s="1">
        <f t="shared" si="68"/>
        <v>2.3380763650563578E-5</v>
      </c>
      <c r="CH118" s="1">
        <f t="shared" si="68"/>
        <v>4.854853617188578E-2</v>
      </c>
      <c r="CI118" s="1">
        <f t="shared" si="68"/>
        <v>1.7595676055198886E-3</v>
      </c>
      <c r="CJ118" s="1">
        <f t="shared" si="68"/>
        <v>4.5327848231351074E-2</v>
      </c>
      <c r="CK118" s="1">
        <f t="shared" si="68"/>
        <v>1.0571630631564822E-2</v>
      </c>
      <c r="CL118" s="1">
        <f t="shared" si="68"/>
        <v>7.3288287767542739E-5</v>
      </c>
      <c r="CM118" s="1">
        <f t="shared" si="68"/>
        <v>1.5490038713187808E-3</v>
      </c>
      <c r="CN118" s="1">
        <f t="shared" si="68"/>
        <v>1.6871198438714025E-6</v>
      </c>
      <c r="CO118" s="1">
        <f t="shared" si="68"/>
        <v>2.8294215726314257E-5</v>
      </c>
      <c r="CP118" s="1">
        <f t="shared" si="68"/>
        <v>7.6871929557908447E-5</v>
      </c>
      <c r="CQ118" s="1">
        <f t="shared" si="68"/>
        <v>7.7851687036442315E-5</v>
      </c>
      <c r="CR118" s="1">
        <f t="shared" si="68"/>
        <v>1.4293158369246188E-8</v>
      </c>
      <c r="CS118" s="1">
        <f t="shared" si="69"/>
        <v>1.7227145570286356E-4</v>
      </c>
      <c r="CT118" s="1">
        <f t="shared" si="69"/>
        <v>2.7977958988932114E-2</v>
      </c>
      <c r="CU118" s="1">
        <f t="shared" si="69"/>
        <v>7.2968332611868345E-4</v>
      </c>
      <c r="CW118" s="15">
        <f t="shared" si="79"/>
        <v>0</v>
      </c>
      <c r="CX118" s="15">
        <f t="shared" si="70"/>
        <v>0</v>
      </c>
      <c r="CY118" s="15">
        <f t="shared" si="70"/>
        <v>0</v>
      </c>
      <c r="CZ118" s="15">
        <f t="shared" si="70"/>
        <v>0</v>
      </c>
      <c r="DA118" s="15">
        <f t="shared" si="70"/>
        <v>0</v>
      </c>
      <c r="DB118" s="15">
        <f t="shared" si="70"/>
        <v>0</v>
      </c>
      <c r="DC118" s="15">
        <f t="shared" si="70"/>
        <v>0</v>
      </c>
      <c r="DD118" s="15">
        <f t="shared" si="70"/>
        <v>0</v>
      </c>
      <c r="DE118" s="15">
        <f t="shared" si="70"/>
        <v>0</v>
      </c>
      <c r="DF118" s="15">
        <f t="shared" si="70"/>
        <v>0</v>
      </c>
      <c r="DG118" s="15">
        <f t="shared" si="70"/>
        <v>0</v>
      </c>
      <c r="DH118" s="15">
        <f t="shared" si="70"/>
        <v>0</v>
      </c>
      <c r="DI118" s="15">
        <f t="shared" si="70"/>
        <v>0</v>
      </c>
      <c r="DJ118" s="15">
        <f t="shared" si="70"/>
        <v>0</v>
      </c>
      <c r="DK118" s="15">
        <f t="shared" si="70"/>
        <v>0</v>
      </c>
      <c r="DL118" s="15">
        <f t="shared" si="70"/>
        <v>0</v>
      </c>
      <c r="DM118" s="15">
        <f t="shared" si="70"/>
        <v>0</v>
      </c>
      <c r="DN118" s="15">
        <f t="shared" si="71"/>
        <v>0</v>
      </c>
      <c r="DO118" s="15">
        <f t="shared" si="71"/>
        <v>0</v>
      </c>
      <c r="DP118" s="15">
        <f t="shared" si="71"/>
        <v>0</v>
      </c>
      <c r="DR118" s="15">
        <f t="shared" si="80"/>
        <v>0</v>
      </c>
      <c r="DS118" s="15">
        <f t="shared" si="72"/>
        <v>0</v>
      </c>
      <c r="DT118" s="15">
        <f t="shared" si="72"/>
        <v>0</v>
      </c>
      <c r="DU118" s="15">
        <f t="shared" si="72"/>
        <v>0</v>
      </c>
      <c r="DV118" s="15">
        <f t="shared" si="72"/>
        <v>0</v>
      </c>
      <c r="DW118" s="15">
        <f t="shared" si="72"/>
        <v>0</v>
      </c>
      <c r="DX118" s="15">
        <f t="shared" si="72"/>
        <v>0</v>
      </c>
      <c r="DY118" s="15">
        <f t="shared" si="72"/>
        <v>0</v>
      </c>
      <c r="DZ118" s="15">
        <f t="shared" si="72"/>
        <v>0</v>
      </c>
      <c r="EA118" s="15">
        <f t="shared" si="72"/>
        <v>0</v>
      </c>
      <c r="EB118" s="15">
        <f t="shared" si="72"/>
        <v>0</v>
      </c>
      <c r="EC118" s="15">
        <f t="shared" si="72"/>
        <v>0</v>
      </c>
      <c r="ED118" s="15">
        <f t="shared" si="72"/>
        <v>0</v>
      </c>
      <c r="EE118" s="15">
        <f t="shared" si="72"/>
        <v>0</v>
      </c>
      <c r="EF118" s="15">
        <f t="shared" si="72"/>
        <v>0</v>
      </c>
      <c r="EG118" s="15">
        <f t="shared" si="72"/>
        <v>0</v>
      </c>
      <c r="EH118" s="15">
        <f t="shared" si="72"/>
        <v>0</v>
      </c>
      <c r="EI118" s="15">
        <f t="shared" si="73"/>
        <v>0</v>
      </c>
      <c r="EJ118" s="15">
        <f t="shared" si="73"/>
        <v>0</v>
      </c>
      <c r="EK118" s="15">
        <f t="shared" si="73"/>
        <v>0</v>
      </c>
      <c r="EM118" s="15">
        <f t="shared" si="81"/>
        <v>0</v>
      </c>
      <c r="EN118" s="15">
        <f t="shared" si="74"/>
        <v>0</v>
      </c>
      <c r="EO118" s="15">
        <f t="shared" si="74"/>
        <v>0</v>
      </c>
      <c r="EP118" s="15">
        <f t="shared" si="74"/>
        <v>0</v>
      </c>
      <c r="EQ118" s="15">
        <f t="shared" si="74"/>
        <v>0</v>
      </c>
      <c r="ER118" s="15">
        <f t="shared" si="74"/>
        <v>0</v>
      </c>
      <c r="ES118" s="15">
        <f t="shared" si="74"/>
        <v>0</v>
      </c>
      <c r="ET118" s="15">
        <f t="shared" si="74"/>
        <v>0</v>
      </c>
      <c r="EU118" s="15">
        <f t="shared" si="74"/>
        <v>0</v>
      </c>
      <c r="EV118" s="15">
        <f t="shared" si="74"/>
        <v>0</v>
      </c>
      <c r="EW118" s="15">
        <f t="shared" si="74"/>
        <v>0</v>
      </c>
      <c r="EX118" s="15">
        <f t="shared" si="74"/>
        <v>0</v>
      </c>
      <c r="EY118" s="15">
        <f t="shared" si="74"/>
        <v>0</v>
      </c>
      <c r="EZ118" s="15">
        <f t="shared" si="74"/>
        <v>0</v>
      </c>
      <c r="FA118" s="15">
        <f t="shared" si="74"/>
        <v>0</v>
      </c>
      <c r="FB118" s="15">
        <f t="shared" si="74"/>
        <v>0</v>
      </c>
      <c r="FC118" s="15">
        <f t="shared" si="74"/>
        <v>0</v>
      </c>
      <c r="FD118" s="15">
        <f t="shared" si="75"/>
        <v>0</v>
      </c>
      <c r="FE118" s="15">
        <f t="shared" si="75"/>
        <v>0</v>
      </c>
      <c r="FF118" s="15">
        <f t="shared" si="75"/>
        <v>0</v>
      </c>
      <c r="FH118" s="15">
        <f>IFERROR(AL118*[1]Figure!$C$8+BG118*[1]Figure!$D$8+CB118*[1]Figure!$E$8,0)</f>
        <v>4.7745742276079278E-2</v>
      </c>
      <c r="FI118" s="15">
        <f>IFERROR(AM118*[1]Figure!$C$8+BH118*[1]Figure!$D$8+CC118*[1]Figure!$E$8,0)</f>
        <v>0.74768109622344081</v>
      </c>
      <c r="FJ118" s="15">
        <f>IFERROR(AN118*[1]Figure!$C$8+BI118*[1]Figure!$D$8+CD118*[1]Figure!$E$8,0)</f>
        <v>9.3631896669604383E-5</v>
      </c>
      <c r="FK118" s="15">
        <f>IFERROR(AO118*[1]Figure!$C$8+BJ118*[1]Figure!$D$8+CE118*[1]Figure!$E$8,0)</f>
        <v>1.1567646566586633E-2</v>
      </c>
      <c r="FL118" s="15">
        <f>IFERROR(AP118*[1]Figure!$C$8+BK118*[1]Figure!$D$8+CF118*[1]Figure!$E$8,0)</f>
        <v>1.1507646553299787E-3</v>
      </c>
      <c r="FM118" s="15">
        <f>IFERROR(AQ118*[1]Figure!$C$8+BL118*[1]Figure!$D$8+CG118*[1]Figure!$E$8,0)</f>
        <v>2.3332105464344726E-5</v>
      </c>
      <c r="FN118" s="15">
        <f>IFERROR(AR118*[1]Figure!$C$8+BM118*[1]Figure!$D$8+CH118*[1]Figure!$E$8,0)</f>
        <v>4.8447500818677922E-2</v>
      </c>
      <c r="FO118" s="15">
        <f>IFERROR(AS118*[1]Figure!$C$8+BN118*[1]Figure!$D$8+CI118*[1]Figure!$E$8,0)</f>
        <v>1.755905733328987E-3</v>
      </c>
      <c r="FP118" s="15">
        <f>IFERROR(AT118*[1]Figure!$C$8+BO118*[1]Figure!$D$8+CJ118*[1]Figure!$E$8,0)</f>
        <v>4.523351551779628E-2</v>
      </c>
      <c r="FQ118" s="15">
        <f>IFERROR(AU118*[1]Figure!$C$8+BP118*[1]Figure!$D$8+CK118*[1]Figure!$E$8,0)</f>
        <v>1.0549629794483728E-2</v>
      </c>
      <c r="FR118" s="15">
        <f>IFERROR(AV118*[1]Figure!$C$8+BQ118*[1]Figure!$D$8+CL118*[1]Figure!$E$8,0)</f>
        <v>7.3135766010462848E-5</v>
      </c>
      <c r="FS118" s="15">
        <f>IFERROR(AW118*[1]Figure!$C$8+BR118*[1]Figure!$D$8+CM118*[1]Figure!$E$8,0)</f>
        <v>1.5457802076287996E-3</v>
      </c>
      <c r="FT118" s="15">
        <f>IFERROR(AX118*[1]Figure!$C$8+BS118*[1]Figure!$D$8+CN118*[1]Figure!$E$8,0)</f>
        <v>1.6836087442014552E-6</v>
      </c>
      <c r="FU118" s="15">
        <f>IFERROR(AY118*[1]Figure!$C$8+BT118*[1]Figure!$D$8+CO118*[1]Figure!$E$8,0)</f>
        <v>2.823533205432204E-5</v>
      </c>
      <c r="FV118" s="15">
        <f>IFERROR(AZ118*[1]Figure!$C$8+BU118*[1]Figure!$D$8+CP118*[1]Figure!$E$8,0)</f>
        <v>7.6711949810482995E-5</v>
      </c>
      <c r="FW118" s="15">
        <f>IFERROR(BA118*[1]Figure!$C$8+BV118*[1]Figure!$D$8+CQ118*[1]Figure!$E$8,0)</f>
        <v>7.7689668295656683E-5</v>
      </c>
      <c r="FX118" s="15">
        <f>IFERROR(BB118*[1]Figure!$C$8+BW118*[1]Figure!$D$8+CR118*[1]Figure!$E$8,0)</f>
        <v>1.4263412584549821E-8</v>
      </c>
      <c r="FY118" s="15">
        <f>IFERROR(BC118*[1]Figure!$C$8+BX118*[1]Figure!$D$8+CS118*[1]Figure!$E$8,0)</f>
        <v>1.719129380471932E-4</v>
      </c>
      <c r="FZ118" s="15">
        <f>IFERROR(BD118*[1]Figure!$C$8+BY118*[1]Figure!$D$8+CT118*[1]Figure!$E$8,0)</f>
        <v>2.7919733485314999E-2</v>
      </c>
      <c r="GA118" s="15">
        <f>IFERROR(BE118*[1]Figure!$C$8+BZ118*[1]Figure!$D$8+CU118*[1]Figure!$E$8,0)</f>
        <v>7.2816476720017633E-4</v>
      </c>
      <c r="GC118" s="15">
        <f>IFERROR(CW118*[1]Figure!$F$8+DR118*[1]Figure!$G$8+EM118*[1]Figure!$H$8,0)</f>
        <v>0</v>
      </c>
      <c r="GD118" s="15">
        <f>IFERROR(CX118*[1]Figure!$F$8+DS118*[1]Figure!$G$8+EN118*[1]Figure!$H$8,0)</f>
        <v>0</v>
      </c>
      <c r="GE118" s="15">
        <f>IFERROR(CY118*[1]Figure!$F$8+DT118*[1]Figure!$G$8+EO118*[1]Figure!$H$8,0)</f>
        <v>0</v>
      </c>
      <c r="GF118" s="15">
        <f>IFERROR(CZ118*[1]Figure!$F$8+DU118*[1]Figure!$G$8+EP118*[1]Figure!$H$8,0)</f>
        <v>0</v>
      </c>
      <c r="GG118" s="15">
        <f>IFERROR(DA118*[1]Figure!$F$8+DV118*[1]Figure!$G$8+EQ118*[1]Figure!$H$8,0)</f>
        <v>0</v>
      </c>
      <c r="GH118" s="15">
        <f>IFERROR(DB118*[1]Figure!$F$8+DW118*[1]Figure!$G$8+ER118*[1]Figure!$H$8,0)</f>
        <v>0</v>
      </c>
      <c r="GI118" s="15">
        <f>IFERROR(DC118*[1]Figure!$F$8+DX118*[1]Figure!$G$8+ES118*[1]Figure!$H$8,0)</f>
        <v>0</v>
      </c>
      <c r="GJ118" s="15">
        <f>IFERROR(DD118*[1]Figure!$F$8+DY118*[1]Figure!$G$8+ET118*[1]Figure!$H$8,0)</f>
        <v>0</v>
      </c>
      <c r="GK118" s="15">
        <f>IFERROR(DE118*[1]Figure!$F$8+DZ118*[1]Figure!$G$8+EU118*[1]Figure!$H$8,0)</f>
        <v>0</v>
      </c>
      <c r="GL118" s="15">
        <f>IFERROR(DF118*[1]Figure!$F$8+EA118*[1]Figure!$G$8+EV118*[1]Figure!$H$8,0)</f>
        <v>0</v>
      </c>
      <c r="GM118" s="15">
        <f>IFERROR(DG118*[1]Figure!$F$8+EB118*[1]Figure!$G$8+EW118*[1]Figure!$H$8,0)</f>
        <v>0</v>
      </c>
      <c r="GN118" s="15">
        <f>IFERROR(DH118*[1]Figure!$F$8+EC118*[1]Figure!$G$8+EX118*[1]Figure!$H$8,0)</f>
        <v>0</v>
      </c>
      <c r="GO118" s="15">
        <f>IFERROR(DI118*[1]Figure!$F$8+ED118*[1]Figure!$G$8+EY118*[1]Figure!$H$8,0)</f>
        <v>0</v>
      </c>
      <c r="GP118" s="15">
        <f>IFERROR(DJ118*[1]Figure!$F$8+EE118*[1]Figure!$G$8+EZ118*[1]Figure!$H$8,0)</f>
        <v>0</v>
      </c>
      <c r="GQ118" s="15">
        <f>IFERROR(DK118*[1]Figure!$F$8+EF118*[1]Figure!$G$8+FA118*[1]Figure!$H$8,0)</f>
        <v>0</v>
      </c>
      <c r="GR118" s="15">
        <f>IFERROR(DL118*[1]Figure!$F$8+EG118*[1]Figure!$G$8+FB118*[1]Figure!$H$8,0)</f>
        <v>0</v>
      </c>
      <c r="GS118" s="15">
        <f>IFERROR(DM118*[1]Figure!$F$8+EH118*[1]Figure!$G$8+FC118*[1]Figure!$H$8,0)</f>
        <v>0</v>
      </c>
      <c r="GT118" s="15">
        <f>IFERROR(DN118*[1]Figure!$F$8+EI118*[1]Figure!$G$8+FD118*[1]Figure!$H$8,0)</f>
        <v>0</v>
      </c>
      <c r="GU118" s="15">
        <f>IFERROR(DO118*[1]Figure!$F$8+EJ118*[1]Figure!$G$8+FE118*[1]Figure!$H$8,0)</f>
        <v>0</v>
      </c>
      <c r="GV118" s="15">
        <f>IFERROR(DP118*[1]Figure!$F$8+EK118*[1]Figure!$G$8+FF118*[1]Figure!$H$8,0)</f>
        <v>0</v>
      </c>
      <c r="GX118" s="15">
        <f>IFERROR(FH118*[1]Figure!$F$10+GC118*[1]Figure!$F$11,0)</f>
        <v>4.4944437199155474E-2</v>
      </c>
      <c r="GY118" s="15">
        <f>IFERROR(FI118*[1]Figure!$F$10+GD118*[1]Figure!$F$11,0)</f>
        <v>0.70381366949751845</v>
      </c>
      <c r="GZ118" s="15">
        <f>IFERROR(FJ118*[1]Figure!$F$10+GE118*[1]Figure!$F$11,0)</f>
        <v>8.8138390966291096E-5</v>
      </c>
      <c r="HA118" s="15">
        <f>IFERROR(FK118*[1]Figure!$F$10+GF118*[1]Figure!$F$11,0)</f>
        <v>1.0888957629934073E-2</v>
      </c>
      <c r="HB118" s="15">
        <f>IFERROR(FL118*[1]Figure!$F$10+GG118*[1]Figure!$F$11,0)</f>
        <v>1.0832477895813988E-3</v>
      </c>
      <c r="HC118" s="15">
        <f>IFERROR(FM118*[1]Figure!$F$10+GH118*[1]Figure!$F$11,0)</f>
        <v>2.1963180354443643E-5</v>
      </c>
      <c r="HD118" s="15">
        <f>IFERROR(FN118*[1]Figure!$F$10+GI118*[1]Figure!$F$11,0)</f>
        <v>4.5605022651245032E-2</v>
      </c>
      <c r="HE118" s="15">
        <f>IFERROR(FO118*[1]Figure!$F$10+GJ118*[1]Figure!$F$11,0)</f>
        <v>1.6528844499456004E-3</v>
      </c>
      <c r="HF118" s="15">
        <f>IFERROR(FP118*[1]Figure!$F$10+GK118*[1]Figure!$F$11,0)</f>
        <v>4.257960606688807E-2</v>
      </c>
      <c r="HG118" s="15">
        <f>IFERROR(FQ118*[1]Figure!$F$10+GL118*[1]Figure!$F$11,0)</f>
        <v>9.930669231841896E-3</v>
      </c>
      <c r="HH118" s="15">
        <f>IFERROR(FR118*[1]Figure!$F$10+GM118*[1]Figure!$F$11,0)</f>
        <v>6.88447950701605E-5</v>
      </c>
      <c r="HI118" s="15">
        <f>IFERROR(FS118*[1]Figure!$F$10+GN118*[1]Figure!$F$11,0)</f>
        <v>1.4550872633574455E-3</v>
      </c>
      <c r="HJ118" s="15">
        <f>IFERROR(FT118*[1]Figure!$F$10+GO118*[1]Figure!$F$11,0)</f>
        <v>1.5848292196228264E-6</v>
      </c>
      <c r="HK118" s="15">
        <f>IFERROR(FU118*[1]Figure!$F$10+GP118*[1]Figure!$F$11,0)</f>
        <v>2.6578728234550054E-5</v>
      </c>
      <c r="HL118" s="15">
        <f>IFERROR(FV118*[1]Figure!$F$10+GQ118*[1]Figure!$F$11,0)</f>
        <v>7.2211159494516068E-5</v>
      </c>
      <c r="HM118" s="15">
        <f>IFERROR(FW118*[1]Figure!$F$10+GR118*[1]Figure!$F$11,0)</f>
        <v>7.3131513958820993E-5</v>
      </c>
      <c r="HN118" s="15">
        <f>IFERROR(FX118*[1]Figure!$F$10+GS118*[1]Figure!$F$11,0)</f>
        <v>1.3426559533730743E-8</v>
      </c>
      <c r="HO118" s="15">
        <f>IFERROR(FY118*[1]Figure!$F$10+GT118*[1]Figure!$F$11,0)</f>
        <v>1.6182658137572591E-4</v>
      </c>
      <c r="HP118" s="15">
        <f>IFERROR(FZ118*[1]Figure!$F$10+GU118*[1]Figure!$F$11,0)</f>
        <v>2.6281646245901468E-2</v>
      </c>
      <c r="HQ118" s="15">
        <f>IFERROR(GA118*[1]Figure!$F$10+GV118*[1]Figure!$F$11,0)</f>
        <v>6.8544238899522283E-4</v>
      </c>
    </row>
    <row r="119" spans="1:225" s="15" customFormat="1" x14ac:dyDescent="0.2">
      <c r="A119" s="1"/>
      <c r="B119" s="4"/>
      <c r="C119" s="1" t="s">
        <v>157</v>
      </c>
      <c r="D119" s="1" t="s">
        <v>89</v>
      </c>
      <c r="E119" s="2">
        <v>2.6977917967250645E-2</v>
      </c>
      <c r="F119" s="7"/>
      <c r="G119" s="1">
        <f>G$231*$E119</f>
        <v>1.9162256881834327E-2</v>
      </c>
      <c r="H119" s="1">
        <f>H$231*$E119</f>
        <v>1.9149247140594485E-2</v>
      </c>
      <c r="I119" s="1">
        <f>I$231*$E119</f>
        <v>1.9192116509406491E-2</v>
      </c>
      <c r="J119" s="1" t="s">
        <v>77</v>
      </c>
      <c r="K119" s="1" t="s">
        <v>77</v>
      </c>
      <c r="L119" s="1" t="s">
        <v>77</v>
      </c>
      <c r="M119" s="1" t="s">
        <v>149</v>
      </c>
      <c r="N119" s="1" t="str">
        <f t="shared" ref="N119:P119" si="84">N110</f>
        <v>market for electricity, low voltage | electricity, low voltage | Cutoff, KR</v>
      </c>
      <c r="O119" s="1">
        <f t="shared" si="84"/>
        <v>1</v>
      </c>
      <c r="P119" s="1" t="str">
        <f t="shared" si="84"/>
        <v>kWh</v>
      </c>
      <c r="Q119" s="5">
        <f>Q110</f>
        <v>0.71301964352680303</v>
      </c>
      <c r="R119" s="5">
        <f t="shared" ref="R119:AJ119" si="85">R110</f>
        <v>13.4189909898412</v>
      </c>
      <c r="S119" s="5">
        <f t="shared" si="85"/>
        <v>8.4857852477663697E-4</v>
      </c>
      <c r="T119" s="5">
        <f t="shared" si="85"/>
        <v>0.19873370640507901</v>
      </c>
      <c r="U119" s="5">
        <f t="shared" si="85"/>
        <v>1.86940674923026E-2</v>
      </c>
      <c r="V119" s="5">
        <f t="shared" si="85"/>
        <v>4.28618484486945E-4</v>
      </c>
      <c r="W119" s="5">
        <f t="shared" si="85"/>
        <v>0.71822191106406796</v>
      </c>
      <c r="X119" s="5">
        <f t="shared" si="85"/>
        <v>3.3045378554598201E-2</v>
      </c>
      <c r="Y119" s="5">
        <f t="shared" si="85"/>
        <v>0.61913069800931497</v>
      </c>
      <c r="Z119" s="5">
        <f t="shared" si="85"/>
        <v>0.22494677812795499</v>
      </c>
      <c r="AA119" s="5">
        <f t="shared" si="85"/>
        <v>2.7575159363620199E-3</v>
      </c>
      <c r="AB119" s="5">
        <f t="shared" si="85"/>
        <v>2.52586898479252E-2</v>
      </c>
      <c r="AC119" s="5">
        <f t="shared" si="85"/>
        <v>3.2308251268620802E-5</v>
      </c>
      <c r="AD119" s="5">
        <f t="shared" si="85"/>
        <v>5.5493283290378897E-4</v>
      </c>
      <c r="AE119" s="5">
        <f t="shared" si="85"/>
        <v>1.6048581290109699E-3</v>
      </c>
      <c r="AF119" s="5">
        <f t="shared" si="85"/>
        <v>1.62360333719208E-3</v>
      </c>
      <c r="AG119" s="5">
        <f t="shared" si="85"/>
        <v>2.3477854967801699E-7</v>
      </c>
      <c r="AH119" s="5">
        <f t="shared" si="85"/>
        <v>1.55141302685283E-3</v>
      </c>
      <c r="AI119" s="5">
        <f t="shared" si="85"/>
        <v>0.71689294649422497</v>
      </c>
      <c r="AJ119" s="5">
        <f t="shared" si="85"/>
        <v>5.9100975313858299E-3</v>
      </c>
      <c r="AK119" s="1"/>
      <c r="AL119" s="1">
        <f t="shared" si="76"/>
        <v>1.3663065571054539E-2</v>
      </c>
      <c r="AM119" s="1">
        <f t="shared" si="64"/>
        <v>0.25713815244235738</v>
      </c>
      <c r="AN119" s="1">
        <f t="shared" si="64"/>
        <v>1.6260679676177932E-5</v>
      </c>
      <c r="AO119" s="1">
        <f t="shared" si="64"/>
        <v>3.8081863332131679E-3</v>
      </c>
      <c r="AP119" s="1">
        <f t="shared" si="64"/>
        <v>3.5822052345385087E-4</v>
      </c>
      <c r="AQ119" s="1">
        <f t="shared" si="64"/>
        <v>8.2132975040413615E-6</v>
      </c>
      <c r="AR119" s="1">
        <f t="shared" si="64"/>
        <v>1.3762752757971638E-2</v>
      </c>
      <c r="AS119" s="1">
        <f t="shared" si="64"/>
        <v>6.3322403262066989E-4</v>
      </c>
      <c r="AT119" s="1">
        <f t="shared" si="64"/>
        <v>1.1863941478683887E-2</v>
      </c>
      <c r="AU119" s="1">
        <f t="shared" si="64"/>
        <v>4.3104879472288648E-3</v>
      </c>
      <c r="AV119" s="1">
        <f t="shared" si="64"/>
        <v>5.2840228728320947E-5</v>
      </c>
      <c r="AW119" s="1">
        <f t="shared" si="64"/>
        <v>4.840135033645235E-4</v>
      </c>
      <c r="AX119" s="1">
        <f t="shared" si="64"/>
        <v>6.1909901021216157E-7</v>
      </c>
      <c r="AY119" s="1">
        <f t="shared" si="64"/>
        <v>1.0633765496266449E-5</v>
      </c>
      <c r="AZ119" s="1">
        <f t="shared" si="64"/>
        <v>3.0752703727008219E-5</v>
      </c>
      <c r="BA119" s="1">
        <f t="shared" si="64"/>
        <v>3.1111904221478116E-5</v>
      </c>
      <c r="BB119" s="1">
        <f t="shared" si="64"/>
        <v>4.4988868792746636E-9</v>
      </c>
      <c r="BC119" s="1">
        <f t="shared" si="65"/>
        <v>2.9728574950378066E-5</v>
      </c>
      <c r="BD119" s="1">
        <f t="shared" si="65"/>
        <v>1.373728679749745E-2</v>
      </c>
      <c r="BE119" s="1">
        <f t="shared" si="65"/>
        <v>1.1325080709311019E-4</v>
      </c>
      <c r="BF119" s="1"/>
      <c r="BG119" s="1">
        <f t="shared" si="77"/>
        <v>1.3653789369993332E-2</v>
      </c>
      <c r="BH119" s="1">
        <f t="shared" si="66"/>
        <v>0.25696357484187976</v>
      </c>
      <c r="BI119" s="1">
        <f t="shared" si="66"/>
        <v>1.6249639889148904E-5</v>
      </c>
      <c r="BJ119" s="1">
        <f t="shared" si="66"/>
        <v>3.8056008591172033E-3</v>
      </c>
      <c r="BK119" s="1">
        <f t="shared" si="66"/>
        <v>3.5797731847305586E-4</v>
      </c>
      <c r="BL119" s="1">
        <f t="shared" si="66"/>
        <v>8.2077212884675735E-6</v>
      </c>
      <c r="BM119" s="1">
        <f t="shared" si="66"/>
        <v>1.3753408876755911E-2</v>
      </c>
      <c r="BN119" s="1">
        <f t="shared" si="66"/>
        <v>6.3279412079650192E-4</v>
      </c>
      <c r="BO119" s="1">
        <f t="shared" si="66"/>
        <v>1.1855886748509143E-2</v>
      </c>
      <c r="BP119" s="1">
        <f t="shared" si="66"/>
        <v>4.3075614478526843E-3</v>
      </c>
      <c r="BQ119" s="1">
        <f t="shared" si="66"/>
        <v>5.2804354159524134E-5</v>
      </c>
      <c r="BR119" s="1">
        <f t="shared" si="66"/>
        <v>4.8368489434554457E-4</v>
      </c>
      <c r="BS119" s="1">
        <f t="shared" si="66"/>
        <v>6.1867868822324505E-7</v>
      </c>
      <c r="BT119" s="1">
        <f t="shared" si="66"/>
        <v>1.0626545963704879E-5</v>
      </c>
      <c r="BU119" s="1">
        <f t="shared" si="66"/>
        <v>3.0731824938023132E-5</v>
      </c>
      <c r="BV119" s="1">
        <f t="shared" si="66"/>
        <v>3.1090781562185103E-5</v>
      </c>
      <c r="BW119" s="1">
        <f t="shared" si="66"/>
        <v>4.4958324710946869E-9</v>
      </c>
      <c r="BX119" s="1">
        <f t="shared" si="67"/>
        <v>2.9708391468342589E-5</v>
      </c>
      <c r="BY119" s="1">
        <f t="shared" si="67"/>
        <v>1.3727960205766892E-2</v>
      </c>
      <c r="BZ119" s="1">
        <f t="shared" si="67"/>
        <v>1.1317391825352463E-4</v>
      </c>
      <c r="CA119" s="1"/>
      <c r="CB119" s="1">
        <f t="shared" si="78"/>
        <v>1.3684356072061888E-2</v>
      </c>
      <c r="CC119" s="1">
        <f t="shared" si="68"/>
        <v>0.25753883851570825</v>
      </c>
      <c r="CD119" s="1">
        <f t="shared" si="68"/>
        <v>1.6286017914893499E-5</v>
      </c>
      <c r="CE119" s="1">
        <f t="shared" si="68"/>
        <v>3.8141204476724593E-3</v>
      </c>
      <c r="CF119" s="1">
        <f t="shared" si="68"/>
        <v>3.5877872134697995E-4</v>
      </c>
      <c r="CG119" s="1">
        <f t="shared" si="68"/>
        <v>8.2260958923586869E-6</v>
      </c>
      <c r="CH119" s="1">
        <f t="shared" si="68"/>
        <v>1.378419859675018E-2</v>
      </c>
      <c r="CI119" s="1">
        <f t="shared" si="68"/>
        <v>6.3421075531729131E-4</v>
      </c>
      <c r="CJ119" s="1">
        <f t="shared" si="68"/>
        <v>1.1882428490744938E-2</v>
      </c>
      <c r="CK119" s="1">
        <f t="shared" si="68"/>
        <v>4.3172047742473241E-3</v>
      </c>
      <c r="CL119" s="1">
        <f t="shared" si="68"/>
        <v>5.292256712720502E-5</v>
      </c>
      <c r="CM119" s="1">
        <f t="shared" si="68"/>
        <v>4.8476771843634334E-4</v>
      </c>
      <c r="CN119" s="1">
        <f t="shared" si="68"/>
        <v>6.2006372256255048E-7</v>
      </c>
      <c r="CO119" s="1">
        <f t="shared" si="68"/>
        <v>1.0650335583984522E-5</v>
      </c>
      <c r="CP119" s="1">
        <f t="shared" si="68"/>
        <v>3.0800624193046646E-5</v>
      </c>
      <c r="CQ119" s="1">
        <f t="shared" si="68"/>
        <v>3.1160384412451591E-5</v>
      </c>
      <c r="CR119" s="1">
        <f t="shared" si="68"/>
        <v>4.5058972793299818E-9</v>
      </c>
      <c r="CS119" s="1">
        <f t="shared" si="69"/>
        <v>2.9774899565570495E-5</v>
      </c>
      <c r="CT119" s="1">
        <f t="shared" si="69"/>
        <v>1.3758692953888879E-2</v>
      </c>
      <c r="CU119" s="1">
        <f t="shared" si="69"/>
        <v>1.1342728040431253E-4</v>
      </c>
      <c r="CW119" s="15">
        <f t="shared" si="79"/>
        <v>0</v>
      </c>
      <c r="CX119" s="15">
        <f t="shared" si="70"/>
        <v>0</v>
      </c>
      <c r="CY119" s="15">
        <f t="shared" si="70"/>
        <v>0</v>
      </c>
      <c r="CZ119" s="15">
        <f t="shared" si="70"/>
        <v>0</v>
      </c>
      <c r="DA119" s="15">
        <f t="shared" si="70"/>
        <v>0</v>
      </c>
      <c r="DB119" s="15">
        <f t="shared" si="70"/>
        <v>0</v>
      </c>
      <c r="DC119" s="15">
        <f t="shared" si="70"/>
        <v>0</v>
      </c>
      <c r="DD119" s="15">
        <f t="shared" si="70"/>
        <v>0</v>
      </c>
      <c r="DE119" s="15">
        <f t="shared" si="70"/>
        <v>0</v>
      </c>
      <c r="DF119" s="15">
        <f t="shared" si="70"/>
        <v>0</v>
      </c>
      <c r="DG119" s="15">
        <f t="shared" si="70"/>
        <v>0</v>
      </c>
      <c r="DH119" s="15">
        <f t="shared" si="70"/>
        <v>0</v>
      </c>
      <c r="DI119" s="15">
        <f t="shared" si="70"/>
        <v>0</v>
      </c>
      <c r="DJ119" s="15">
        <f t="shared" si="70"/>
        <v>0</v>
      </c>
      <c r="DK119" s="15">
        <f t="shared" si="70"/>
        <v>0</v>
      </c>
      <c r="DL119" s="15">
        <f t="shared" si="70"/>
        <v>0</v>
      </c>
      <c r="DM119" s="15">
        <f t="shared" si="70"/>
        <v>0</v>
      </c>
      <c r="DN119" s="15">
        <f t="shared" si="71"/>
        <v>0</v>
      </c>
      <c r="DO119" s="15">
        <f t="shared" si="71"/>
        <v>0</v>
      </c>
      <c r="DP119" s="15">
        <f t="shared" si="71"/>
        <v>0</v>
      </c>
      <c r="DR119" s="15">
        <f t="shared" si="80"/>
        <v>0</v>
      </c>
      <c r="DS119" s="15">
        <f t="shared" si="72"/>
        <v>0</v>
      </c>
      <c r="DT119" s="15">
        <f t="shared" si="72"/>
        <v>0</v>
      </c>
      <c r="DU119" s="15">
        <f t="shared" si="72"/>
        <v>0</v>
      </c>
      <c r="DV119" s="15">
        <f t="shared" si="72"/>
        <v>0</v>
      </c>
      <c r="DW119" s="15">
        <f t="shared" si="72"/>
        <v>0</v>
      </c>
      <c r="DX119" s="15">
        <f t="shared" si="72"/>
        <v>0</v>
      </c>
      <c r="DY119" s="15">
        <f t="shared" si="72"/>
        <v>0</v>
      </c>
      <c r="DZ119" s="15">
        <f t="shared" si="72"/>
        <v>0</v>
      </c>
      <c r="EA119" s="15">
        <f t="shared" si="72"/>
        <v>0</v>
      </c>
      <c r="EB119" s="15">
        <f t="shared" si="72"/>
        <v>0</v>
      </c>
      <c r="EC119" s="15">
        <f t="shared" si="72"/>
        <v>0</v>
      </c>
      <c r="ED119" s="15">
        <f t="shared" si="72"/>
        <v>0</v>
      </c>
      <c r="EE119" s="15">
        <f t="shared" si="72"/>
        <v>0</v>
      </c>
      <c r="EF119" s="15">
        <f t="shared" si="72"/>
        <v>0</v>
      </c>
      <c r="EG119" s="15">
        <f t="shared" si="72"/>
        <v>0</v>
      </c>
      <c r="EH119" s="15">
        <f t="shared" si="72"/>
        <v>0</v>
      </c>
      <c r="EI119" s="15">
        <f t="shared" si="73"/>
        <v>0</v>
      </c>
      <c r="EJ119" s="15">
        <f t="shared" si="73"/>
        <v>0</v>
      </c>
      <c r="EK119" s="15">
        <f t="shared" si="73"/>
        <v>0</v>
      </c>
      <c r="EM119" s="15">
        <f t="shared" si="81"/>
        <v>0</v>
      </c>
      <c r="EN119" s="15">
        <f t="shared" si="74"/>
        <v>0</v>
      </c>
      <c r="EO119" s="15">
        <f t="shared" si="74"/>
        <v>0</v>
      </c>
      <c r="EP119" s="15">
        <f t="shared" si="74"/>
        <v>0</v>
      </c>
      <c r="EQ119" s="15">
        <f t="shared" si="74"/>
        <v>0</v>
      </c>
      <c r="ER119" s="15">
        <f t="shared" si="74"/>
        <v>0</v>
      </c>
      <c r="ES119" s="15">
        <f t="shared" si="74"/>
        <v>0</v>
      </c>
      <c r="ET119" s="15">
        <f t="shared" si="74"/>
        <v>0</v>
      </c>
      <c r="EU119" s="15">
        <f t="shared" si="74"/>
        <v>0</v>
      </c>
      <c r="EV119" s="15">
        <f t="shared" si="74"/>
        <v>0</v>
      </c>
      <c r="EW119" s="15">
        <f t="shared" si="74"/>
        <v>0</v>
      </c>
      <c r="EX119" s="15">
        <f t="shared" si="74"/>
        <v>0</v>
      </c>
      <c r="EY119" s="15">
        <f t="shared" si="74"/>
        <v>0</v>
      </c>
      <c r="EZ119" s="15">
        <f t="shared" si="74"/>
        <v>0</v>
      </c>
      <c r="FA119" s="15">
        <f t="shared" si="74"/>
        <v>0</v>
      </c>
      <c r="FB119" s="15">
        <f t="shared" si="74"/>
        <v>0</v>
      </c>
      <c r="FC119" s="15">
        <f t="shared" si="74"/>
        <v>0</v>
      </c>
      <c r="FD119" s="15">
        <f t="shared" si="75"/>
        <v>0</v>
      </c>
      <c r="FE119" s="15">
        <f t="shared" si="75"/>
        <v>0</v>
      </c>
      <c r="FF119" s="15">
        <f t="shared" si="75"/>
        <v>0</v>
      </c>
      <c r="FH119" s="15">
        <f>IFERROR(AL119*[1]Figure!$C$8+BG119*[1]Figure!$D$8+CB119*[1]Figure!$E$8,0)</f>
        <v>1.3655877278298307E-2</v>
      </c>
      <c r="FI119" s="15">
        <f>IFERROR(AM119*[1]Figure!$C$8+BH119*[1]Figure!$D$8+CC119*[1]Figure!$E$8,0)</f>
        <v>0.25700286916285175</v>
      </c>
      <c r="FJ119" s="15">
        <f>IFERROR(AN119*[1]Figure!$C$8+BI119*[1]Figure!$D$8+CD119*[1]Figure!$E$8,0)</f>
        <v>1.6252124749370342E-5</v>
      </c>
      <c r="FK119" s="15">
        <f>IFERROR(AO119*[1]Figure!$C$8+BJ119*[1]Figure!$D$8+CE119*[1]Figure!$E$8,0)</f>
        <v>3.8061828034715397E-3</v>
      </c>
      <c r="FL119" s="15">
        <f>IFERROR(AP119*[1]Figure!$C$8+BK119*[1]Figure!$D$8+CF119*[1]Figure!$E$8,0)</f>
        <v>3.5803205959993126E-4</v>
      </c>
      <c r="FM119" s="15">
        <f>IFERROR(AQ119*[1]Figure!$C$8+BL119*[1]Figure!$D$8+CG119*[1]Figure!$E$8,0)</f>
        <v>8.2089763956747173E-6</v>
      </c>
      <c r="FN119" s="15">
        <f>IFERROR(AR119*[1]Figure!$C$8+BM119*[1]Figure!$D$8+CH119*[1]Figure!$E$8,0)</f>
        <v>1.3755512018663063E-2</v>
      </c>
      <c r="FO119" s="15">
        <f>IFERROR(AS119*[1]Figure!$C$8+BN119*[1]Figure!$D$8+CI119*[1]Figure!$E$8,0)</f>
        <v>6.328908863217599E-4</v>
      </c>
      <c r="FP119" s="15">
        <f>IFERROR(AT119*[1]Figure!$C$8+BO119*[1]Figure!$D$8+CJ119*[1]Figure!$E$8,0)</f>
        <v>1.1857699725385688E-2</v>
      </c>
      <c r="FQ119" s="15">
        <f>IFERROR(AU119*[1]Figure!$C$8+BP119*[1]Figure!$D$8+CK119*[1]Figure!$E$8,0)</f>
        <v>4.3082201509480255E-3</v>
      </c>
      <c r="FR119" s="15">
        <f>IFERROR(AV119*[1]Figure!$C$8+BQ119*[1]Figure!$D$8+CL119*[1]Figure!$E$8,0)</f>
        <v>5.2812428888568278E-5</v>
      </c>
      <c r="FS119" s="15">
        <f>IFERROR(AW119*[1]Figure!$C$8+BR119*[1]Figure!$D$8+CM119*[1]Figure!$E$8,0)</f>
        <v>4.8375885840640188E-4</v>
      </c>
      <c r="FT119" s="15">
        <f>IFERROR(AX119*[1]Figure!$C$8+BS119*[1]Figure!$D$8+CN119*[1]Figure!$E$8,0)</f>
        <v>6.1877329524670556E-7</v>
      </c>
      <c r="FU119" s="15">
        <f>IFERROR(AY119*[1]Figure!$C$8+BT119*[1]Figure!$D$8+CO119*[1]Figure!$E$8,0)</f>
        <v>1.0628170952414575E-5</v>
      </c>
      <c r="FV119" s="15">
        <f>IFERROR(AZ119*[1]Figure!$C$8+BU119*[1]Figure!$D$8+CP119*[1]Figure!$E$8,0)</f>
        <v>3.0736524383047244E-5</v>
      </c>
      <c r="FW119" s="15">
        <f>IFERROR(BA119*[1]Figure!$C$8+BV119*[1]Figure!$D$8+CQ119*[1]Figure!$E$8,0)</f>
        <v>3.109553589808942E-5</v>
      </c>
      <c r="FX119" s="15">
        <f>IFERROR(BB119*[1]Figure!$C$8+BW119*[1]Figure!$D$8+CR119*[1]Figure!$E$8,0)</f>
        <v>4.4965199641927423E-9</v>
      </c>
      <c r="FY119" s="15">
        <f>IFERROR(BC119*[1]Figure!$C$8+BX119*[1]Figure!$D$8+CS119*[1]Figure!$E$8,0)</f>
        <v>2.9712934412106646E-5</v>
      </c>
      <c r="FZ119" s="15">
        <f>IFERROR(BD119*[1]Figure!$C$8+BY119*[1]Figure!$D$8+CT119*[1]Figure!$E$8,0)</f>
        <v>1.373005945611764E-2</v>
      </c>
      <c r="GA119" s="15">
        <f>IFERROR(BE119*[1]Figure!$C$8+BZ119*[1]Figure!$D$8+CU119*[1]Figure!$E$8,0)</f>
        <v>1.1319122456735625E-4</v>
      </c>
      <c r="GC119" s="15">
        <f>IFERROR(CW119*[1]Figure!$F$8+DR119*[1]Figure!$G$8+EM119*[1]Figure!$H$8,0)</f>
        <v>0</v>
      </c>
      <c r="GD119" s="15">
        <f>IFERROR(CX119*[1]Figure!$F$8+DS119*[1]Figure!$G$8+EN119*[1]Figure!$H$8,0)</f>
        <v>0</v>
      </c>
      <c r="GE119" s="15">
        <f>IFERROR(CY119*[1]Figure!$F$8+DT119*[1]Figure!$G$8+EO119*[1]Figure!$H$8,0)</f>
        <v>0</v>
      </c>
      <c r="GF119" s="15">
        <f>IFERROR(CZ119*[1]Figure!$F$8+DU119*[1]Figure!$G$8+EP119*[1]Figure!$H$8,0)</f>
        <v>0</v>
      </c>
      <c r="GG119" s="15">
        <f>IFERROR(DA119*[1]Figure!$F$8+DV119*[1]Figure!$G$8+EQ119*[1]Figure!$H$8,0)</f>
        <v>0</v>
      </c>
      <c r="GH119" s="15">
        <f>IFERROR(DB119*[1]Figure!$F$8+DW119*[1]Figure!$G$8+ER119*[1]Figure!$H$8,0)</f>
        <v>0</v>
      </c>
      <c r="GI119" s="15">
        <f>IFERROR(DC119*[1]Figure!$F$8+DX119*[1]Figure!$G$8+ES119*[1]Figure!$H$8,0)</f>
        <v>0</v>
      </c>
      <c r="GJ119" s="15">
        <f>IFERROR(DD119*[1]Figure!$F$8+DY119*[1]Figure!$G$8+ET119*[1]Figure!$H$8,0)</f>
        <v>0</v>
      </c>
      <c r="GK119" s="15">
        <f>IFERROR(DE119*[1]Figure!$F$8+DZ119*[1]Figure!$G$8+EU119*[1]Figure!$H$8,0)</f>
        <v>0</v>
      </c>
      <c r="GL119" s="15">
        <f>IFERROR(DF119*[1]Figure!$F$8+EA119*[1]Figure!$G$8+EV119*[1]Figure!$H$8,0)</f>
        <v>0</v>
      </c>
      <c r="GM119" s="15">
        <f>IFERROR(DG119*[1]Figure!$F$8+EB119*[1]Figure!$G$8+EW119*[1]Figure!$H$8,0)</f>
        <v>0</v>
      </c>
      <c r="GN119" s="15">
        <f>IFERROR(DH119*[1]Figure!$F$8+EC119*[1]Figure!$G$8+EX119*[1]Figure!$H$8,0)</f>
        <v>0</v>
      </c>
      <c r="GO119" s="15">
        <f>IFERROR(DI119*[1]Figure!$F$8+ED119*[1]Figure!$G$8+EY119*[1]Figure!$H$8,0)</f>
        <v>0</v>
      </c>
      <c r="GP119" s="15">
        <f>IFERROR(DJ119*[1]Figure!$F$8+EE119*[1]Figure!$G$8+EZ119*[1]Figure!$H$8,0)</f>
        <v>0</v>
      </c>
      <c r="GQ119" s="15">
        <f>IFERROR(DK119*[1]Figure!$F$8+EF119*[1]Figure!$G$8+FA119*[1]Figure!$H$8,0)</f>
        <v>0</v>
      </c>
      <c r="GR119" s="15">
        <f>IFERROR(DL119*[1]Figure!$F$8+EG119*[1]Figure!$G$8+FB119*[1]Figure!$H$8,0)</f>
        <v>0</v>
      </c>
      <c r="GS119" s="15">
        <f>IFERROR(DM119*[1]Figure!$F$8+EH119*[1]Figure!$G$8+FC119*[1]Figure!$H$8,0)</f>
        <v>0</v>
      </c>
      <c r="GT119" s="15">
        <f>IFERROR(DN119*[1]Figure!$F$8+EI119*[1]Figure!$G$8+FD119*[1]Figure!$H$8,0)</f>
        <v>0</v>
      </c>
      <c r="GU119" s="15">
        <f>IFERROR(DO119*[1]Figure!$F$8+EJ119*[1]Figure!$G$8+FE119*[1]Figure!$H$8,0)</f>
        <v>0</v>
      </c>
      <c r="GV119" s="15">
        <f>IFERROR(DP119*[1]Figure!$F$8+EK119*[1]Figure!$G$8+FF119*[1]Figure!$H$8,0)</f>
        <v>0</v>
      </c>
      <c r="GX119" s="15">
        <f>IFERROR(FH119*[1]Figure!$F$10+GC119*[1]Figure!$F$11,0)</f>
        <v>1.2854669117613559E-2</v>
      </c>
      <c r="GY119" s="15">
        <f>IFERROR(FI119*[1]Figure!$F$10+GD119*[1]Figure!$F$11,0)</f>
        <v>0.24192417506680092</v>
      </c>
      <c r="GZ119" s="15">
        <f>IFERROR(FJ119*[1]Figure!$F$10+GE119*[1]Figure!$F$11,0)</f>
        <v>1.529859135768152E-5</v>
      </c>
      <c r="HA119" s="15">
        <f>IFERROR(FK119*[1]Figure!$F$10+GF119*[1]Figure!$F$11,0)</f>
        <v>3.5828690857914874E-3</v>
      </c>
      <c r="HB119" s="15">
        <f>IFERROR(FL119*[1]Figure!$F$10+GG119*[1]Figure!$F$11,0)</f>
        <v>3.3702585091100997E-4</v>
      </c>
      <c r="HC119" s="15">
        <f>IFERROR(FM119*[1]Figure!$F$10+GH119*[1]Figure!$F$11,0)</f>
        <v>7.7273450258955483E-6</v>
      </c>
      <c r="HD119" s="15">
        <f>IFERROR(FN119*[1]Figure!$F$10+GI119*[1]Figure!$F$11,0)</f>
        <v>1.2948458157592971E-2</v>
      </c>
      <c r="HE119" s="15">
        <f>IFERROR(FO119*[1]Figure!$F$10+GJ119*[1]Figure!$F$11,0)</f>
        <v>5.9575835117882652E-4</v>
      </c>
      <c r="HF119" s="15">
        <f>IFERROR(FP119*[1]Figure!$F$10+GK119*[1]Figure!$F$11,0)</f>
        <v>1.116199299096546E-2</v>
      </c>
      <c r="HG119" s="15">
        <f>IFERROR(FQ119*[1]Figure!$F$10+GL119*[1]Figure!$F$11,0)</f>
        <v>4.0554512462031393E-3</v>
      </c>
      <c r="HH119" s="15">
        <f>IFERROR(FR119*[1]Figure!$F$10+GM119*[1]Figure!$F$11,0)</f>
        <v>4.9713854688699903E-5</v>
      </c>
      <c r="HI119" s="15">
        <f>IFERROR(FS119*[1]Figure!$F$10+GN119*[1]Figure!$F$11,0)</f>
        <v>4.5537609417530407E-4</v>
      </c>
      <c r="HJ119" s="15">
        <f>IFERROR(FT119*[1]Figure!$F$10+GO119*[1]Figure!$F$11,0)</f>
        <v>5.8246905761612014E-7</v>
      </c>
      <c r="HK119" s="15">
        <f>IFERROR(FU119*[1]Figure!$F$10+GP119*[1]Figure!$F$11,0)</f>
        <v>1.000460227742658E-5</v>
      </c>
      <c r="HL119" s="15">
        <f>IFERROR(FV119*[1]Figure!$F$10+GQ119*[1]Figure!$F$11,0)</f>
        <v>2.8933172341657783E-5</v>
      </c>
      <c r="HM119" s="15">
        <f>IFERROR(FW119*[1]Figure!$F$10+GR119*[1]Figure!$F$11,0)</f>
        <v>2.9271120182080628E-5</v>
      </c>
      <c r="HN119" s="15">
        <f>IFERROR(FX119*[1]Figure!$F$10+GS119*[1]Figure!$F$11,0)</f>
        <v>4.2327032633998622E-9</v>
      </c>
      <c r="HO119" s="15">
        <f>IFERROR(FY119*[1]Figure!$F$10+GT119*[1]Figure!$F$11,0)</f>
        <v>2.7969637731584845E-5</v>
      </c>
      <c r="HP119" s="15">
        <f>IFERROR(FZ119*[1]Figure!$F$10+GU119*[1]Figure!$F$11,0)</f>
        <v>1.2924498930144674E-2</v>
      </c>
      <c r="HQ119" s="15">
        <f>IFERROR(GA119*[1]Figure!$F$10+GV119*[1]Figure!$F$11,0)</f>
        <v>1.0655014754293188E-4</v>
      </c>
    </row>
    <row r="120" spans="1:225" s="15" customFormat="1" x14ac:dyDescent="0.2">
      <c r="A120" s="1"/>
      <c r="B120" s="4"/>
      <c r="C120" s="1" t="s">
        <v>157</v>
      </c>
      <c r="D120" s="1" t="s">
        <v>164</v>
      </c>
      <c r="E120" s="2">
        <v>3.4729362908164099E-2</v>
      </c>
      <c r="F120" s="7"/>
      <c r="G120" s="1">
        <f>G$231*$E120</f>
        <v>2.4668062754010612E-2</v>
      </c>
      <c r="H120" s="1">
        <f>H$231*$E120</f>
        <v>2.4651314981798976E-2</v>
      </c>
      <c r="I120" s="1">
        <f>I$231*$E120</f>
        <v>2.4706501815301971E-2</v>
      </c>
      <c r="J120" s="1" t="s">
        <v>77</v>
      </c>
      <c r="K120" s="1" t="s">
        <v>77</v>
      </c>
      <c r="L120" s="1" t="s">
        <v>77</v>
      </c>
      <c r="M120" s="1" t="s">
        <v>149</v>
      </c>
      <c r="N120" s="1" t="s">
        <v>165</v>
      </c>
      <c r="O120" s="1">
        <f>O113</f>
        <v>1</v>
      </c>
      <c r="P120" s="1" t="str">
        <f>P113</f>
        <v>kWh</v>
      </c>
      <c r="Q120" s="5">
        <f>'[1]Unit factor_selected'!J118</f>
        <v>0.57878277519836896</v>
      </c>
      <c r="R120" s="5">
        <f>'[1]Unit factor_selected'!K118</f>
        <v>11.048911674373599</v>
      </c>
      <c r="S120" s="5">
        <f>'[1]Unit factor_selected'!L118</f>
        <v>1.0659488820158099E-3</v>
      </c>
      <c r="T120" s="5">
        <f>'[1]Unit factor_selected'!M118</f>
        <v>0.16218007875596899</v>
      </c>
      <c r="U120" s="5">
        <f>'[1]Unit factor_selected'!N118</f>
        <v>1.5638987417009E-2</v>
      </c>
      <c r="V120" s="5">
        <f>'[1]Unit factor_selected'!O118</f>
        <v>3.51956749437653E-4</v>
      </c>
      <c r="W120" s="5">
        <f>'[1]Unit factor_selected'!P118</f>
        <v>0.58671489923318898</v>
      </c>
      <c r="X120" s="5">
        <f>'[1]Unit factor_selected'!Q118</f>
        <v>2.4596230360916599E-2</v>
      </c>
      <c r="Y120" s="5">
        <f>'[1]Unit factor_selected'!R118</f>
        <v>0.47013017668844598</v>
      </c>
      <c r="Z120" s="5">
        <f>'[1]Unit factor_selected'!S118</f>
        <v>0.185026160017571</v>
      </c>
      <c r="AA120" s="5">
        <f>'[1]Unit factor_selected'!T118</f>
        <v>2.6451759716733898E-3</v>
      </c>
      <c r="AB120" s="5">
        <f>'[1]Unit factor_selected'!U118</f>
        <v>2.0758047918579998E-2</v>
      </c>
      <c r="AC120" s="5">
        <f>'[1]Unit factor_selected'!V118</f>
        <v>2.5925929545980498E-5</v>
      </c>
      <c r="AD120" s="5">
        <f>'[1]Unit factor_selected'!W118</f>
        <v>4.3362307228558898E-4</v>
      </c>
      <c r="AE120" s="5">
        <f>'[1]Unit factor_selected'!X118</f>
        <v>5.9056743532041401E-4</v>
      </c>
      <c r="AF120" s="5">
        <f>'[1]Unit factor_selected'!Y118</f>
        <v>6.0380604684911999E-4</v>
      </c>
      <c r="AG120" s="5">
        <f>'[1]Unit factor_selected'!Z118</f>
        <v>2.2207224360827801E-7</v>
      </c>
      <c r="AH120" s="5">
        <f>'[1]Unit factor_selected'!AA118</f>
        <v>1.1836083181385199E-3</v>
      </c>
      <c r="AI120" s="5">
        <f>'[1]Unit factor_selected'!AB118</f>
        <v>0.37197375106132602</v>
      </c>
      <c r="AJ120" s="5">
        <f>'[1]Unit factor_selected'!AC118</f>
        <v>2.5235755597936599E-3</v>
      </c>
      <c r="AK120" s="1"/>
      <c r="AL120" s="1">
        <f t="shared" si="76"/>
        <v>1.4277449819533782E-2</v>
      </c>
      <c r="AM120" s="1">
        <f t="shared" si="64"/>
        <v>0.27255524654696839</v>
      </c>
      <c r="AN120" s="1">
        <f t="shared" si="64"/>
        <v>2.6294893914133453E-5</v>
      </c>
      <c r="AO120" s="1">
        <f t="shared" si="64"/>
        <v>4.0006683602026262E-3</v>
      </c>
      <c r="AP120" s="1">
        <f t="shared" si="64"/>
        <v>3.8578352301196035E-4</v>
      </c>
      <c r="AQ120" s="1">
        <f t="shared" si="64"/>
        <v>8.6820911818256135E-6</v>
      </c>
      <c r="AR120" s="1">
        <f t="shared" si="64"/>
        <v>1.4473119952997318E-2</v>
      </c>
      <c r="AS120" s="1">
        <f t="shared" si="64"/>
        <v>6.0674135405519179E-4</v>
      </c>
      <c r="AT120" s="1">
        <f t="shared" si="64"/>
        <v>1.1597200701104681E-2</v>
      </c>
      <c r="AU120" s="1">
        <f t="shared" si="64"/>
        <v>4.5642369264470503E-3</v>
      </c>
      <c r="AV120" s="1">
        <f t="shared" si="64"/>
        <v>6.5251366864640177E-5</v>
      </c>
      <c r="AW120" s="1">
        <f t="shared" si="64"/>
        <v>5.1206082870629082E-4</v>
      </c>
      <c r="AX120" s="1">
        <f t="shared" si="64"/>
        <v>6.3954245699630475E-7</v>
      </c>
      <c r="AY120" s="1">
        <f t="shared" si="64"/>
        <v>1.0696641158727788E-5</v>
      </c>
      <c r="AZ120" s="1">
        <f t="shared" si="64"/>
        <v>1.4568154554959077E-5</v>
      </c>
      <c r="BA120" s="1">
        <f t="shared" si="64"/>
        <v>1.4894725454925163E-5</v>
      </c>
      <c r="BB120" s="1">
        <f t="shared" si="64"/>
        <v>5.4780920412529338E-9</v>
      </c>
      <c r="BC120" s="1">
        <f t="shared" si="65"/>
        <v>2.9197324268009967E-5</v>
      </c>
      <c r="BD120" s="1">
        <f t="shared" si="65"/>
        <v>9.1758718340255122E-3</v>
      </c>
      <c r="BE120" s="1">
        <f t="shared" si="65"/>
        <v>6.2251720273477455E-5</v>
      </c>
      <c r="BF120" s="1"/>
      <c r="BG120" s="1">
        <f t="shared" si="77"/>
        <v>1.4267756497454742E-2</v>
      </c>
      <c r="BH120" s="1">
        <f t="shared" si="66"/>
        <v>0.27237020189105954</v>
      </c>
      <c r="BI120" s="1">
        <f t="shared" si="66"/>
        <v>2.6277041645068205E-5</v>
      </c>
      <c r="BJ120" s="1">
        <f t="shared" si="66"/>
        <v>3.9979522051863566E-3</v>
      </c>
      <c r="BK120" s="1">
        <f t="shared" si="66"/>
        <v>3.8552160481307966E-4</v>
      </c>
      <c r="BL120" s="1">
        <f t="shared" si="66"/>
        <v>8.6761966903576839E-6</v>
      </c>
      <c r="BM120" s="1">
        <f t="shared" si="66"/>
        <v>1.4463293785511788E-2</v>
      </c>
      <c r="BN120" s="1">
        <f t="shared" si="66"/>
        <v>6.0632942199184215E-4</v>
      </c>
      <c r="BO120" s="1">
        <f t="shared" si="66"/>
        <v>1.1589327067995687E-2</v>
      </c>
      <c r="BP120" s="1">
        <f t="shared" si="66"/>
        <v>4.561138150465883E-3</v>
      </c>
      <c r="BQ120" s="1">
        <f t="shared" si="66"/>
        <v>6.5207066060006899E-5</v>
      </c>
      <c r="BR120" s="1">
        <f t="shared" si="66"/>
        <v>5.1171317764819218E-4</v>
      </c>
      <c r="BS120" s="1">
        <f t="shared" si="66"/>
        <v>6.3910825543389382E-7</v>
      </c>
      <c r="BT120" s="1">
        <f t="shared" si="66"/>
        <v>1.068937893828744E-5</v>
      </c>
      <c r="BU120" s="1">
        <f t="shared" si="66"/>
        <v>1.4558263866076719E-5</v>
      </c>
      <c r="BV120" s="1">
        <f t="shared" si="66"/>
        <v>1.4884613048792525E-5</v>
      </c>
      <c r="BW120" s="1">
        <f t="shared" si="66"/>
        <v>5.4743728259024558E-9</v>
      </c>
      <c r="BX120" s="1">
        <f t="shared" si="67"/>
        <v>2.9177501465509984E-5</v>
      </c>
      <c r="BY120" s="1">
        <f t="shared" si="67"/>
        <v>9.1696421023740281E-3</v>
      </c>
      <c r="BZ120" s="1">
        <f t="shared" si="67"/>
        <v>6.2209456004843179E-5</v>
      </c>
      <c r="CA120" s="1"/>
      <c r="CB120" s="1">
        <f t="shared" si="78"/>
        <v>1.4299697686104016E-2</v>
      </c>
      <c r="CC120" s="1">
        <f t="shared" si="68"/>
        <v>0.27297995634002248</v>
      </c>
      <c r="CD120" s="1">
        <f t="shared" si="68"/>
        <v>2.6335867988542713E-5</v>
      </c>
      <c r="CE120" s="1">
        <f t="shared" si="68"/>
        <v>4.0069024101901645E-3</v>
      </c>
      <c r="CF120" s="1">
        <f t="shared" si="68"/>
        <v>3.8638467100781754E-4</v>
      </c>
      <c r="CG120" s="1">
        <f t="shared" si="68"/>
        <v>8.695620068889154E-6</v>
      </c>
      <c r="CH120" s="1">
        <f t="shared" si="68"/>
        <v>1.4495672722969496E-2</v>
      </c>
      <c r="CI120" s="1">
        <f t="shared" si="68"/>
        <v>6.0768681006157139E-4</v>
      </c>
      <c r="CJ120" s="1">
        <f t="shared" si="68"/>
        <v>1.1615272063781327E-2</v>
      </c>
      <c r="CK120" s="1">
        <f t="shared" si="68"/>
        <v>4.5713491583524706E-3</v>
      </c>
      <c r="CL120" s="1">
        <f t="shared" si="68"/>
        <v>6.5353044945941753E-5</v>
      </c>
      <c r="CM120" s="1">
        <f t="shared" si="68"/>
        <v>5.1285874858252208E-4</v>
      </c>
      <c r="CN120" s="1">
        <f t="shared" si="68"/>
        <v>6.4053902539115817E-7</v>
      </c>
      <c r="CO120" s="1">
        <f t="shared" si="68"/>
        <v>1.0713309222580722E-5</v>
      </c>
      <c r="CP120" s="1">
        <f t="shared" si="68"/>
        <v>1.4590855412802039E-5</v>
      </c>
      <c r="CQ120" s="1">
        <f t="shared" si="68"/>
        <v>1.4917935192568089E-5</v>
      </c>
      <c r="CR120" s="1">
        <f t="shared" si="68"/>
        <v>5.4866282898361022E-9</v>
      </c>
      <c r="CS120" s="1">
        <f t="shared" si="69"/>
        <v>2.9242821060695855E-5</v>
      </c>
      <c r="CT120" s="1">
        <f t="shared" si="69"/>
        <v>9.1901701558413339E-3</v>
      </c>
      <c r="CU120" s="1">
        <f t="shared" si="69"/>
        <v>6.2348724149093751E-5</v>
      </c>
      <c r="CW120" s="15">
        <f t="shared" si="79"/>
        <v>0</v>
      </c>
      <c r="CX120" s="15">
        <f t="shared" si="70"/>
        <v>0</v>
      </c>
      <c r="CY120" s="15">
        <f t="shared" si="70"/>
        <v>0</v>
      </c>
      <c r="CZ120" s="15">
        <f t="shared" si="70"/>
        <v>0</v>
      </c>
      <c r="DA120" s="15">
        <f t="shared" si="70"/>
        <v>0</v>
      </c>
      <c r="DB120" s="15">
        <f t="shared" si="70"/>
        <v>0</v>
      </c>
      <c r="DC120" s="15">
        <f t="shared" si="70"/>
        <v>0</v>
      </c>
      <c r="DD120" s="15">
        <f t="shared" si="70"/>
        <v>0</v>
      </c>
      <c r="DE120" s="15">
        <f t="shared" si="70"/>
        <v>0</v>
      </c>
      <c r="DF120" s="15">
        <f t="shared" si="70"/>
        <v>0</v>
      </c>
      <c r="DG120" s="15">
        <f t="shared" si="70"/>
        <v>0</v>
      </c>
      <c r="DH120" s="15">
        <f t="shared" si="70"/>
        <v>0</v>
      </c>
      <c r="DI120" s="15">
        <f t="shared" si="70"/>
        <v>0</v>
      </c>
      <c r="DJ120" s="15">
        <f t="shared" si="70"/>
        <v>0</v>
      </c>
      <c r="DK120" s="15">
        <f t="shared" si="70"/>
        <v>0</v>
      </c>
      <c r="DL120" s="15">
        <f t="shared" si="70"/>
        <v>0</v>
      </c>
      <c r="DM120" s="15">
        <f t="shared" si="70"/>
        <v>0</v>
      </c>
      <c r="DN120" s="15">
        <f t="shared" si="71"/>
        <v>0</v>
      </c>
      <c r="DO120" s="15">
        <f t="shared" si="71"/>
        <v>0</v>
      </c>
      <c r="DP120" s="15">
        <f t="shared" si="71"/>
        <v>0</v>
      </c>
      <c r="DR120" s="15">
        <f t="shared" si="80"/>
        <v>0</v>
      </c>
      <c r="DS120" s="15">
        <f t="shared" si="72"/>
        <v>0</v>
      </c>
      <c r="DT120" s="15">
        <f t="shared" si="72"/>
        <v>0</v>
      </c>
      <c r="DU120" s="15">
        <f t="shared" si="72"/>
        <v>0</v>
      </c>
      <c r="DV120" s="15">
        <f t="shared" si="72"/>
        <v>0</v>
      </c>
      <c r="DW120" s="15">
        <f t="shared" si="72"/>
        <v>0</v>
      </c>
      <c r="DX120" s="15">
        <f t="shared" si="72"/>
        <v>0</v>
      </c>
      <c r="DY120" s="15">
        <f t="shared" si="72"/>
        <v>0</v>
      </c>
      <c r="DZ120" s="15">
        <f t="shared" si="72"/>
        <v>0</v>
      </c>
      <c r="EA120" s="15">
        <f t="shared" si="72"/>
        <v>0</v>
      </c>
      <c r="EB120" s="15">
        <f t="shared" si="72"/>
        <v>0</v>
      </c>
      <c r="EC120" s="15">
        <f t="shared" si="72"/>
        <v>0</v>
      </c>
      <c r="ED120" s="15">
        <f t="shared" si="72"/>
        <v>0</v>
      </c>
      <c r="EE120" s="15">
        <f t="shared" si="72"/>
        <v>0</v>
      </c>
      <c r="EF120" s="15">
        <f t="shared" si="72"/>
        <v>0</v>
      </c>
      <c r="EG120" s="15">
        <f t="shared" si="72"/>
        <v>0</v>
      </c>
      <c r="EH120" s="15">
        <f t="shared" si="72"/>
        <v>0</v>
      </c>
      <c r="EI120" s="15">
        <f t="shared" si="73"/>
        <v>0</v>
      </c>
      <c r="EJ120" s="15">
        <f t="shared" si="73"/>
        <v>0</v>
      </c>
      <c r="EK120" s="15">
        <f t="shared" si="73"/>
        <v>0</v>
      </c>
      <c r="EM120" s="15">
        <f t="shared" si="81"/>
        <v>0</v>
      </c>
      <c r="EN120" s="15">
        <f t="shared" si="74"/>
        <v>0</v>
      </c>
      <c r="EO120" s="15">
        <f t="shared" si="74"/>
        <v>0</v>
      </c>
      <c r="EP120" s="15">
        <f t="shared" si="74"/>
        <v>0</v>
      </c>
      <c r="EQ120" s="15">
        <f t="shared" si="74"/>
        <v>0</v>
      </c>
      <c r="ER120" s="15">
        <f t="shared" si="74"/>
        <v>0</v>
      </c>
      <c r="ES120" s="15">
        <f t="shared" si="74"/>
        <v>0</v>
      </c>
      <c r="ET120" s="15">
        <f t="shared" si="74"/>
        <v>0</v>
      </c>
      <c r="EU120" s="15">
        <f t="shared" si="74"/>
        <v>0</v>
      </c>
      <c r="EV120" s="15">
        <f t="shared" si="74"/>
        <v>0</v>
      </c>
      <c r="EW120" s="15">
        <f t="shared" si="74"/>
        <v>0</v>
      </c>
      <c r="EX120" s="15">
        <f t="shared" si="74"/>
        <v>0</v>
      </c>
      <c r="EY120" s="15">
        <f t="shared" si="74"/>
        <v>0</v>
      </c>
      <c r="EZ120" s="15">
        <f t="shared" si="74"/>
        <v>0</v>
      </c>
      <c r="FA120" s="15">
        <f t="shared" si="74"/>
        <v>0</v>
      </c>
      <c r="FB120" s="15">
        <f t="shared" si="74"/>
        <v>0</v>
      </c>
      <c r="FC120" s="15">
        <f t="shared" si="74"/>
        <v>0</v>
      </c>
      <c r="FD120" s="15">
        <f t="shared" si="75"/>
        <v>0</v>
      </c>
      <c r="FE120" s="15">
        <f t="shared" si="75"/>
        <v>0</v>
      </c>
      <c r="FF120" s="15">
        <f t="shared" si="75"/>
        <v>0</v>
      </c>
      <c r="FH120" s="15">
        <f>IFERROR(AL120*[1]Figure!$C$8+BG120*[1]Figure!$D$8+CB120*[1]Figure!$E$8,0)</f>
        <v>1.426993829230137E-2</v>
      </c>
      <c r="FI120" s="15">
        <f>IFERROR(AM120*[1]Figure!$C$8+BH120*[1]Figure!$D$8+CC120*[1]Figure!$E$8,0)</f>
        <v>0.27241185216053015</v>
      </c>
      <c r="FJ120" s="15">
        <f>IFERROR(AN120*[1]Figure!$C$8+BI120*[1]Figure!$D$8+CD120*[1]Figure!$E$8,0)</f>
        <v>2.6281059874146902E-5</v>
      </c>
      <c r="FK120" s="15">
        <f>IFERROR(AO120*[1]Figure!$C$8+BJ120*[1]Figure!$D$8+CE120*[1]Figure!$E$8,0)</f>
        <v>3.9985635634976566E-3</v>
      </c>
      <c r="FL120" s="15">
        <f>IFERROR(AP120*[1]Figure!$C$8+BK120*[1]Figure!$D$8+CF120*[1]Figure!$E$8,0)</f>
        <v>3.8558055795338554E-4</v>
      </c>
      <c r="FM120" s="15">
        <f>IFERROR(AQ120*[1]Figure!$C$8+BL120*[1]Figure!$D$8+CG120*[1]Figure!$E$8,0)</f>
        <v>8.6775234358225875E-6</v>
      </c>
      <c r="FN120" s="15">
        <f>IFERROR(AR120*[1]Figure!$C$8+BM120*[1]Figure!$D$8+CH120*[1]Figure!$E$8,0)</f>
        <v>1.4465505481502822E-2</v>
      </c>
      <c r="FO120" s="15">
        <f>IFERROR(AS120*[1]Figure!$C$8+BN120*[1]Figure!$D$8+CI120*[1]Figure!$E$8,0)</f>
        <v>6.0642214059188949E-4</v>
      </c>
      <c r="FP120" s="15">
        <f>IFERROR(AT120*[1]Figure!$C$8+BO120*[1]Figure!$D$8+CJ120*[1]Figure!$E$8,0)</f>
        <v>1.1591099283135283E-2</v>
      </c>
      <c r="FQ120" s="15">
        <f>IFERROR(AU120*[1]Figure!$C$8+BP120*[1]Figure!$D$8+CK120*[1]Figure!$E$8,0)</f>
        <v>4.5618356299689296E-3</v>
      </c>
      <c r="FR120" s="15">
        <f>IFERROR(AV120*[1]Figure!$C$8+BQ120*[1]Figure!$D$8+CL120*[1]Figure!$E$8,0)</f>
        <v>6.5217037385261766E-5</v>
      </c>
      <c r="FS120" s="15">
        <f>IFERROR(AW120*[1]Figure!$C$8+BR120*[1]Figure!$D$8+CM120*[1]Figure!$E$8,0)</f>
        <v>5.1179142773426169E-4</v>
      </c>
      <c r="FT120" s="15">
        <f>IFERROR(AX120*[1]Figure!$C$8+BS120*[1]Figure!$D$8+CN120*[1]Figure!$E$8,0)</f>
        <v>6.3920598650313309E-7</v>
      </c>
      <c r="FU120" s="15">
        <f>IFERROR(AY120*[1]Figure!$C$8+BT120*[1]Figure!$D$8+CO120*[1]Figure!$E$8,0)</f>
        <v>1.0691013535281392E-5</v>
      </c>
      <c r="FV120" s="15">
        <f>IFERROR(AZ120*[1]Figure!$C$8+BU120*[1]Figure!$D$8+CP120*[1]Figure!$E$8,0)</f>
        <v>1.456049008468961E-5</v>
      </c>
      <c r="FW120" s="15">
        <f>IFERROR(BA120*[1]Figure!$C$8+BV120*[1]Figure!$D$8+CQ120*[1]Figure!$E$8,0)</f>
        <v>1.4886889172025332E-5</v>
      </c>
      <c r="FX120" s="15">
        <f>IFERROR(BB120*[1]Figure!$C$8+BW120*[1]Figure!$D$8+CR120*[1]Figure!$E$8,0)</f>
        <v>5.4752099553013345E-9</v>
      </c>
      <c r="FY120" s="15">
        <f>IFERROR(BC120*[1]Figure!$C$8+BX120*[1]Figure!$D$8+CS120*[1]Figure!$E$8,0)</f>
        <v>2.9181963226708831E-5</v>
      </c>
      <c r="FZ120" s="15">
        <f>IFERROR(BD120*[1]Figure!$C$8+BY120*[1]Figure!$D$8+CT120*[1]Figure!$E$8,0)</f>
        <v>9.1710443044573028E-3</v>
      </c>
      <c r="GA120" s="15">
        <f>IFERROR(BE120*[1]Figure!$C$8+BZ120*[1]Figure!$D$8+CU120*[1]Figure!$E$8,0)</f>
        <v>6.2218968941971532E-5</v>
      </c>
      <c r="GC120" s="15">
        <f>IFERROR(CW120*[1]Figure!$F$8+DR120*[1]Figure!$G$8+EM120*[1]Figure!$H$8,0)</f>
        <v>0</v>
      </c>
      <c r="GD120" s="15">
        <f>IFERROR(CX120*[1]Figure!$F$8+DS120*[1]Figure!$G$8+EN120*[1]Figure!$H$8,0)</f>
        <v>0</v>
      </c>
      <c r="GE120" s="15">
        <f>IFERROR(CY120*[1]Figure!$F$8+DT120*[1]Figure!$G$8+EO120*[1]Figure!$H$8,0)</f>
        <v>0</v>
      </c>
      <c r="GF120" s="15">
        <f>IFERROR(CZ120*[1]Figure!$F$8+DU120*[1]Figure!$G$8+EP120*[1]Figure!$H$8,0)</f>
        <v>0</v>
      </c>
      <c r="GG120" s="15">
        <f>IFERROR(DA120*[1]Figure!$F$8+DV120*[1]Figure!$G$8+EQ120*[1]Figure!$H$8,0)</f>
        <v>0</v>
      </c>
      <c r="GH120" s="15">
        <f>IFERROR(DB120*[1]Figure!$F$8+DW120*[1]Figure!$G$8+ER120*[1]Figure!$H$8,0)</f>
        <v>0</v>
      </c>
      <c r="GI120" s="15">
        <f>IFERROR(DC120*[1]Figure!$F$8+DX120*[1]Figure!$G$8+ES120*[1]Figure!$H$8,0)</f>
        <v>0</v>
      </c>
      <c r="GJ120" s="15">
        <f>IFERROR(DD120*[1]Figure!$F$8+DY120*[1]Figure!$G$8+ET120*[1]Figure!$H$8,0)</f>
        <v>0</v>
      </c>
      <c r="GK120" s="15">
        <f>IFERROR(DE120*[1]Figure!$F$8+DZ120*[1]Figure!$G$8+EU120*[1]Figure!$H$8,0)</f>
        <v>0</v>
      </c>
      <c r="GL120" s="15">
        <f>IFERROR(DF120*[1]Figure!$F$8+EA120*[1]Figure!$G$8+EV120*[1]Figure!$H$8,0)</f>
        <v>0</v>
      </c>
      <c r="GM120" s="15">
        <f>IFERROR(DG120*[1]Figure!$F$8+EB120*[1]Figure!$G$8+EW120*[1]Figure!$H$8,0)</f>
        <v>0</v>
      </c>
      <c r="GN120" s="15">
        <f>IFERROR(DH120*[1]Figure!$F$8+EC120*[1]Figure!$G$8+EX120*[1]Figure!$H$8,0)</f>
        <v>0</v>
      </c>
      <c r="GO120" s="15">
        <f>IFERROR(DI120*[1]Figure!$F$8+ED120*[1]Figure!$G$8+EY120*[1]Figure!$H$8,0)</f>
        <v>0</v>
      </c>
      <c r="GP120" s="15">
        <f>IFERROR(DJ120*[1]Figure!$F$8+EE120*[1]Figure!$G$8+EZ120*[1]Figure!$H$8,0)</f>
        <v>0</v>
      </c>
      <c r="GQ120" s="15">
        <f>IFERROR(DK120*[1]Figure!$F$8+EF120*[1]Figure!$G$8+FA120*[1]Figure!$H$8,0)</f>
        <v>0</v>
      </c>
      <c r="GR120" s="15">
        <f>IFERROR(DL120*[1]Figure!$F$8+EG120*[1]Figure!$G$8+FB120*[1]Figure!$H$8,0)</f>
        <v>0</v>
      </c>
      <c r="GS120" s="15">
        <f>IFERROR(DM120*[1]Figure!$F$8+EH120*[1]Figure!$G$8+FC120*[1]Figure!$H$8,0)</f>
        <v>0</v>
      </c>
      <c r="GT120" s="15">
        <f>IFERROR(DN120*[1]Figure!$F$8+EI120*[1]Figure!$G$8+FD120*[1]Figure!$H$8,0)</f>
        <v>0</v>
      </c>
      <c r="GU120" s="15">
        <f>IFERROR(DO120*[1]Figure!$F$8+EJ120*[1]Figure!$G$8+FE120*[1]Figure!$H$8,0)</f>
        <v>0</v>
      </c>
      <c r="GV120" s="15">
        <f>IFERROR(DP120*[1]Figure!$F$8+EK120*[1]Figure!$G$8+FF120*[1]Figure!$H$8,0)</f>
        <v>0</v>
      </c>
      <c r="GX120" s="15">
        <f>IFERROR(FH120*[1]Figure!$F$10+GC120*[1]Figure!$F$11,0)</f>
        <v>1.3432702369682976E-2</v>
      </c>
      <c r="GY120" s="15">
        <f>IFERROR(FI120*[1]Figure!$F$10+GD120*[1]Figure!$F$11,0)</f>
        <v>0.25642909290088767</v>
      </c>
      <c r="GZ120" s="15">
        <f>IFERROR(FJ120*[1]Figure!$F$10+GE120*[1]Figure!$F$11,0)</f>
        <v>2.473911575635128E-5</v>
      </c>
      <c r="HA120" s="15">
        <f>IFERROR(FK120*[1]Figure!$F$10+GF120*[1]Figure!$F$11,0)</f>
        <v>3.7639626152903781E-3</v>
      </c>
      <c r="HB120" s="15">
        <f>IFERROR(FL120*[1]Figure!$F$10+GG120*[1]Figure!$F$11,0)</f>
        <v>3.6295804287523833E-4</v>
      </c>
      <c r="HC120" s="15">
        <f>IFERROR(FM120*[1]Figure!$F$10+GH120*[1]Figure!$F$11,0)</f>
        <v>8.1684017990630784E-6</v>
      </c>
      <c r="HD120" s="15">
        <f>IFERROR(FN120*[1]Figure!$F$10+GI120*[1]Figure!$F$11,0)</f>
        <v>1.3616795376394564E-2</v>
      </c>
      <c r="HE120" s="15">
        <f>IFERROR(FO120*[1]Figure!$F$10+GJ120*[1]Figure!$F$11,0)</f>
        <v>5.7084256134110989E-4</v>
      </c>
      <c r="HF120" s="15">
        <f>IFERROR(FP120*[1]Figure!$F$10+GK120*[1]Figure!$F$11,0)</f>
        <v>1.0911034344962933E-2</v>
      </c>
      <c r="HG120" s="15">
        <f>IFERROR(FQ120*[1]Figure!$F$10+GL120*[1]Figure!$F$11,0)</f>
        <v>4.2941867737330882E-3</v>
      </c>
      <c r="HH120" s="15">
        <f>IFERROR(FR120*[1]Figure!$F$10+GM120*[1]Figure!$F$11,0)</f>
        <v>6.1390668598849726E-5</v>
      </c>
      <c r="HI120" s="15">
        <f>IFERROR(FS120*[1]Figure!$F$10+GN120*[1]Figure!$F$11,0)</f>
        <v>4.8176395603745343E-4</v>
      </c>
      <c r="HJ120" s="15">
        <f>IFERROR(FT120*[1]Figure!$F$10+GO120*[1]Figure!$F$11,0)</f>
        <v>6.0170293618217461E-7</v>
      </c>
      <c r="HK120" s="15">
        <f>IFERROR(FU120*[1]Figure!$F$10+GP120*[1]Figure!$F$11,0)</f>
        <v>1.0063757803855696E-5</v>
      </c>
      <c r="HL120" s="15">
        <f>IFERROR(FV120*[1]Figure!$F$10+GQ120*[1]Figure!$F$11,0)</f>
        <v>1.3706207108819427E-5</v>
      </c>
      <c r="HM120" s="15">
        <f>IFERROR(FW120*[1]Figure!$F$10+GR120*[1]Figure!$F$11,0)</f>
        <v>1.4013455935275973E-5</v>
      </c>
      <c r="HN120" s="15">
        <f>IFERROR(FX120*[1]Figure!$F$10+GS120*[1]Figure!$F$11,0)</f>
        <v>5.1539722341172691E-9</v>
      </c>
      <c r="HO120" s="15">
        <f>IFERROR(FY120*[1]Figure!$F$10+GT120*[1]Figure!$F$11,0)</f>
        <v>2.7469819319323416E-5</v>
      </c>
      <c r="HP120" s="15">
        <f>IFERROR(FZ120*[1]Figure!$F$10+GU120*[1]Figure!$F$11,0)</f>
        <v>8.6329671535729912E-3</v>
      </c>
      <c r="HQ120" s="15">
        <f>IFERROR(GA120*[1]Figure!$F$10+GV120*[1]Figure!$F$11,0)</f>
        <v>5.8568500747963974E-5</v>
      </c>
    </row>
    <row r="121" spans="1:225" s="15" customFormat="1" x14ac:dyDescent="0.2">
      <c r="A121" s="1"/>
      <c r="B121" s="4"/>
      <c r="C121" s="1" t="s">
        <v>157</v>
      </c>
      <c r="D121" s="1" t="s">
        <v>166</v>
      </c>
      <c r="E121" s="2">
        <v>0.58711020187182972</v>
      </c>
      <c r="F121" s="7"/>
      <c r="G121" s="1">
        <f>G$231*$E121</f>
        <v>0.41702093244818877</v>
      </c>
      <c r="H121" s="1">
        <f>H$231*$E121</f>
        <v>0.41673780638134794</v>
      </c>
      <c r="I121" s="1">
        <f>I$231*$E121</f>
        <v>0.41767075620378746</v>
      </c>
      <c r="J121" s="1" t="s">
        <v>77</v>
      </c>
      <c r="K121" s="1" t="s">
        <v>77</v>
      </c>
      <c r="L121" s="1" t="s">
        <v>77</v>
      </c>
      <c r="M121" s="1" t="s">
        <v>149</v>
      </c>
      <c r="N121" s="1" t="s">
        <v>167</v>
      </c>
      <c r="O121" s="1">
        <f>O112</f>
        <v>1</v>
      </c>
      <c r="P121" s="1" t="str">
        <f>P112</f>
        <v>kWh</v>
      </c>
      <c r="Q121" s="5">
        <f>'[1]Unit factor_selected'!J120</f>
        <v>0.38636008301938801</v>
      </c>
      <c r="R121" s="5">
        <f>'[1]Unit factor_selected'!K120</f>
        <v>7.8770590436301804</v>
      </c>
      <c r="S121" s="5">
        <f>'[1]Unit factor_selected'!L120</f>
        <v>1.2077252383198699E-3</v>
      </c>
      <c r="T121" s="5">
        <f>'[1]Unit factor_selected'!M120</f>
        <v>0.10943209966827599</v>
      </c>
      <c r="U121" s="5">
        <f>'[1]Unit factor_selected'!N120</f>
        <v>1.5392204389190501E-2</v>
      </c>
      <c r="V121" s="5">
        <f>'[1]Unit factor_selected'!O120</f>
        <v>3.6455295417444001E-4</v>
      </c>
      <c r="W121" s="5">
        <f>'[1]Unit factor_selected'!P120</f>
        <v>0.39155774738090099</v>
      </c>
      <c r="X121" s="5">
        <f>'[1]Unit factor_selected'!Q120</f>
        <v>2.3116780363180101E-2</v>
      </c>
      <c r="Y121" s="5">
        <f>'[1]Unit factor_selected'!R120</f>
        <v>0.43507622070079099</v>
      </c>
      <c r="Z121" s="5">
        <f>'[1]Unit factor_selected'!S120</f>
        <v>6.7796176429910399E-2</v>
      </c>
      <c r="AA121" s="5">
        <f>'[1]Unit factor_selected'!T120</f>
        <v>2.8974316959935798E-3</v>
      </c>
      <c r="AB121" s="5">
        <f>'[1]Unit factor_selected'!U120</f>
        <v>2.03475794106498E-2</v>
      </c>
      <c r="AC121" s="5">
        <f>'[1]Unit factor_selected'!V120</f>
        <v>2.4239355300983099E-5</v>
      </c>
      <c r="AD121" s="5">
        <f>'[1]Unit factor_selected'!W120</f>
        <v>3.2915190235493699E-4</v>
      </c>
      <c r="AE121" s="5">
        <f>'[1]Unit factor_selected'!X120</f>
        <v>4.9169722201209396E-4</v>
      </c>
      <c r="AF121" s="5">
        <f>'[1]Unit factor_selected'!Y120</f>
        <v>4.9995587364242897E-4</v>
      </c>
      <c r="AG121" s="5">
        <f>'[1]Unit factor_selected'!Z120</f>
        <v>1.5819916988141301E-7</v>
      </c>
      <c r="AH121" s="5">
        <f>'[1]Unit factor_selected'!AA120</f>
        <v>6.3288647583448199E-4</v>
      </c>
      <c r="AI121" s="5">
        <f>'[1]Unit factor_selected'!AB120</f>
        <v>0.30953398951309202</v>
      </c>
      <c r="AJ121" s="5">
        <f>'[1]Unit factor_selected'!AC120</f>
        <v>3.21391238923563E-3</v>
      </c>
      <c r="AK121" s="1"/>
      <c r="AL121" s="1">
        <f t="shared" si="76"/>
        <v>0.16112024208150483</v>
      </c>
      <c r="AM121" s="1">
        <f t="shared" si="64"/>
        <v>3.2848985073240957</v>
      </c>
      <c r="AN121" s="1">
        <f t="shared" si="64"/>
        <v>5.0364670502536313E-4</v>
      </c>
      <c r="AO121" s="1">
        <f t="shared" si="64"/>
        <v>4.5635476243427585E-2</v>
      </c>
      <c r="AP121" s="1">
        <f t="shared" si="64"/>
        <v>6.4188714268133265E-3</v>
      </c>
      <c r="AQ121" s="1">
        <f t="shared" si="64"/>
        <v>1.5202621287656681E-4</v>
      </c>
      <c r="AR121" s="1">
        <f t="shared" si="64"/>
        <v>0.16328777692009569</v>
      </c>
      <c r="AS121" s="1">
        <f t="shared" si="64"/>
        <v>9.640181302253345E-3</v>
      </c>
      <c r="AT121" s="1">
        <f t="shared" si="64"/>
        <v>0.18143589124267784</v>
      </c>
      <c r="AU121" s="1">
        <f t="shared" si="64"/>
        <v>2.8272424711223151E-2</v>
      </c>
      <c r="AV121" s="1">
        <f t="shared" si="64"/>
        <v>1.2082896675681797E-3</v>
      </c>
      <c r="AW121" s="1">
        <f t="shared" si="64"/>
        <v>8.4853665388927475E-3</v>
      </c>
      <c r="AX121" s="1">
        <f t="shared" si="64"/>
        <v>1.0108318549558919E-5</v>
      </c>
      <c r="AY121" s="1">
        <f t="shared" si="64"/>
        <v>1.3726323323715102E-4</v>
      </c>
      <c r="AZ121" s="1">
        <f t="shared" si="64"/>
        <v>2.0504803400566752E-4</v>
      </c>
      <c r="BA121" s="1">
        <f t="shared" si="64"/>
        <v>2.0849206460931457E-4</v>
      </c>
      <c r="BB121" s="1">
        <f t="shared" si="64"/>
        <v>6.5972365336476272E-8</v>
      </c>
      <c r="BC121" s="1">
        <f t="shared" si="65"/>
        <v>2.6392690828634375E-4</v>
      </c>
      <c r="BD121" s="1">
        <f t="shared" si="65"/>
        <v>0.12908215293115752</v>
      </c>
      <c r="BE121" s="1">
        <f t="shared" si="65"/>
        <v>1.3402687413658287E-3</v>
      </c>
      <c r="BF121" s="1"/>
      <c r="BG121" s="1">
        <f t="shared" si="77"/>
        <v>0.16101085347081523</v>
      </c>
      <c r="BH121" s="1">
        <f t="shared" si="66"/>
        <v>3.2826683065787998</v>
      </c>
      <c r="BI121" s="1">
        <f t="shared" si="66"/>
        <v>5.0330476652881329E-4</v>
      </c>
      <c r="BJ121" s="1">
        <f t="shared" si="66"/>
        <v>4.5604493163462372E-2</v>
      </c>
      <c r="BK121" s="1">
        <f t="shared" si="66"/>
        <v>6.4145134925246046E-3</v>
      </c>
      <c r="BL121" s="1">
        <f t="shared" si="66"/>
        <v>1.5192299843249618E-4</v>
      </c>
      <c r="BM121" s="1">
        <f t="shared" si="66"/>
        <v>0.16317691671513868</v>
      </c>
      <c r="BN121" s="1">
        <f t="shared" si="66"/>
        <v>9.6336363391510953E-3</v>
      </c>
      <c r="BO121" s="1">
        <f t="shared" si="66"/>
        <v>0.18131270982353484</v>
      </c>
      <c r="BP121" s="1">
        <f t="shared" si="66"/>
        <v>2.8253229846443705E-2</v>
      </c>
      <c r="BQ121" s="1">
        <f t="shared" si="66"/>
        <v>1.207469329128153E-3</v>
      </c>
      <c r="BR121" s="1">
        <f t="shared" si="66"/>
        <v>8.4796056087644775E-3</v>
      </c>
      <c r="BS121" s="1">
        <f t="shared" si="66"/>
        <v>1.0101455756229794E-5</v>
      </c>
      <c r="BT121" s="1">
        <f t="shared" si="66"/>
        <v>1.3717004175364407E-4</v>
      </c>
      <c r="BU121" s="1">
        <f t="shared" si="66"/>
        <v>2.0490882170512266E-4</v>
      </c>
      <c r="BV121" s="1">
        <f t="shared" si="66"/>
        <v>2.0835051406921623E-4</v>
      </c>
      <c r="BW121" s="1">
        <f t="shared" si="66"/>
        <v>6.592757502773027E-8</v>
      </c>
      <c r="BX121" s="1">
        <f t="shared" si="67"/>
        <v>2.6374772162768398E-4</v>
      </c>
      <c r="BY121" s="1">
        <f t="shared" si="67"/>
        <v>0.12899451579015314</v>
      </c>
      <c r="BZ121" s="1">
        <f t="shared" si="67"/>
        <v>1.3393587989918934E-3</v>
      </c>
      <c r="CA121" s="1"/>
      <c r="CB121" s="1">
        <f t="shared" si="78"/>
        <v>0.16137130804166588</v>
      </c>
      <c r="CC121" s="1">
        <f t="shared" si="68"/>
        <v>3.2900172074149001</v>
      </c>
      <c r="CD121" s="1">
        <f t="shared" si="68"/>
        <v>5.0443151357545946E-4</v>
      </c>
      <c r="CE121" s="1">
        <f t="shared" si="68"/>
        <v>4.5706587821417073E-2</v>
      </c>
      <c r="CF121" s="1">
        <f t="shared" si="68"/>
        <v>6.4288736468764533E-3</v>
      </c>
      <c r="CG121" s="1">
        <f t="shared" si="68"/>
        <v>1.5226310804636304E-4</v>
      </c>
      <c r="CH121" s="1">
        <f t="shared" si="68"/>
        <v>0.1635422204460325</v>
      </c>
      <c r="CI121" s="1">
        <f t="shared" si="68"/>
        <v>9.6552031352862971E-3</v>
      </c>
      <c r="CJ121" s="1">
        <f t="shared" si="68"/>
        <v>0.18171861410638529</v>
      </c>
      <c r="CK121" s="1">
        <f t="shared" si="68"/>
        <v>2.8316480277206069E-2</v>
      </c>
      <c r="CL121" s="1">
        <f t="shared" si="68"/>
        <v>1.2101724875144609E-3</v>
      </c>
      <c r="CM121" s="1">
        <f t="shared" si="68"/>
        <v>8.4985888793627177E-3</v>
      </c>
      <c r="CN121" s="1">
        <f t="shared" si="68"/>
        <v>1.0124069858453896E-5</v>
      </c>
      <c r="CO121" s="1">
        <f t="shared" si="68"/>
        <v>1.3747712396250175E-4</v>
      </c>
      <c r="CP121" s="1">
        <f t="shared" si="68"/>
        <v>2.0536755054109286E-4</v>
      </c>
      <c r="CQ121" s="1">
        <f t="shared" si="68"/>
        <v>2.0881694781275852E-4</v>
      </c>
      <c r="CR121" s="1">
        <f t="shared" si="68"/>
        <v>6.6075166915181216E-8</v>
      </c>
      <c r="CS121" s="1">
        <f t="shared" si="69"/>
        <v>2.6433817295293813E-4</v>
      </c>
      <c r="CT121" s="1">
        <f t="shared" si="69"/>
        <v>0.12928329547070835</v>
      </c>
      <c r="CU121" s="1">
        <f t="shared" si="69"/>
        <v>1.3423572179847669E-3</v>
      </c>
      <c r="CW121" s="15">
        <f t="shared" si="79"/>
        <v>0</v>
      </c>
      <c r="CX121" s="15">
        <f t="shared" si="70"/>
        <v>0</v>
      </c>
      <c r="CY121" s="15">
        <f t="shared" si="70"/>
        <v>0</v>
      </c>
      <c r="CZ121" s="15">
        <f t="shared" si="70"/>
        <v>0</v>
      </c>
      <c r="DA121" s="15">
        <f t="shared" si="70"/>
        <v>0</v>
      </c>
      <c r="DB121" s="15">
        <f t="shared" si="70"/>
        <v>0</v>
      </c>
      <c r="DC121" s="15">
        <f t="shared" si="70"/>
        <v>0</v>
      </c>
      <c r="DD121" s="15">
        <f t="shared" si="70"/>
        <v>0</v>
      </c>
      <c r="DE121" s="15">
        <f t="shared" si="70"/>
        <v>0</v>
      </c>
      <c r="DF121" s="15">
        <f t="shared" si="70"/>
        <v>0</v>
      </c>
      <c r="DG121" s="15">
        <f t="shared" si="70"/>
        <v>0</v>
      </c>
      <c r="DH121" s="15">
        <f t="shared" si="70"/>
        <v>0</v>
      </c>
      <c r="DI121" s="15">
        <f t="shared" si="70"/>
        <v>0</v>
      </c>
      <c r="DJ121" s="15">
        <f t="shared" si="70"/>
        <v>0</v>
      </c>
      <c r="DK121" s="15">
        <f t="shared" si="70"/>
        <v>0</v>
      </c>
      <c r="DL121" s="15">
        <f t="shared" si="70"/>
        <v>0</v>
      </c>
      <c r="DM121" s="15">
        <f t="shared" si="70"/>
        <v>0</v>
      </c>
      <c r="DN121" s="15">
        <f t="shared" si="71"/>
        <v>0</v>
      </c>
      <c r="DO121" s="15">
        <f t="shared" si="71"/>
        <v>0</v>
      </c>
      <c r="DP121" s="15">
        <f t="shared" si="71"/>
        <v>0</v>
      </c>
      <c r="DR121" s="15">
        <f t="shared" si="80"/>
        <v>0</v>
      </c>
      <c r="DS121" s="15">
        <f t="shared" si="72"/>
        <v>0</v>
      </c>
      <c r="DT121" s="15">
        <f t="shared" si="72"/>
        <v>0</v>
      </c>
      <c r="DU121" s="15">
        <f t="shared" si="72"/>
        <v>0</v>
      </c>
      <c r="DV121" s="15">
        <f t="shared" si="72"/>
        <v>0</v>
      </c>
      <c r="DW121" s="15">
        <f t="shared" si="72"/>
        <v>0</v>
      </c>
      <c r="DX121" s="15">
        <f t="shared" si="72"/>
        <v>0</v>
      </c>
      <c r="DY121" s="15">
        <f t="shared" si="72"/>
        <v>0</v>
      </c>
      <c r="DZ121" s="15">
        <f t="shared" si="72"/>
        <v>0</v>
      </c>
      <c r="EA121" s="15">
        <f t="shared" si="72"/>
        <v>0</v>
      </c>
      <c r="EB121" s="15">
        <f t="shared" si="72"/>
        <v>0</v>
      </c>
      <c r="EC121" s="15">
        <f t="shared" si="72"/>
        <v>0</v>
      </c>
      <c r="ED121" s="15">
        <f t="shared" si="72"/>
        <v>0</v>
      </c>
      <c r="EE121" s="15">
        <f t="shared" si="72"/>
        <v>0</v>
      </c>
      <c r="EF121" s="15">
        <f t="shared" si="72"/>
        <v>0</v>
      </c>
      <c r="EG121" s="15">
        <f t="shared" si="72"/>
        <v>0</v>
      </c>
      <c r="EH121" s="15">
        <f t="shared" si="72"/>
        <v>0</v>
      </c>
      <c r="EI121" s="15">
        <f t="shared" si="73"/>
        <v>0</v>
      </c>
      <c r="EJ121" s="15">
        <f t="shared" si="73"/>
        <v>0</v>
      </c>
      <c r="EK121" s="15">
        <f t="shared" si="73"/>
        <v>0</v>
      </c>
      <c r="EM121" s="15">
        <f t="shared" si="81"/>
        <v>0</v>
      </c>
      <c r="EN121" s="15">
        <f t="shared" si="74"/>
        <v>0</v>
      </c>
      <c r="EO121" s="15">
        <f t="shared" si="74"/>
        <v>0</v>
      </c>
      <c r="EP121" s="15">
        <f t="shared" si="74"/>
        <v>0</v>
      </c>
      <c r="EQ121" s="15">
        <f t="shared" si="74"/>
        <v>0</v>
      </c>
      <c r="ER121" s="15">
        <f t="shared" si="74"/>
        <v>0</v>
      </c>
      <c r="ES121" s="15">
        <f t="shared" si="74"/>
        <v>0</v>
      </c>
      <c r="ET121" s="15">
        <f t="shared" si="74"/>
        <v>0</v>
      </c>
      <c r="EU121" s="15">
        <f t="shared" si="74"/>
        <v>0</v>
      </c>
      <c r="EV121" s="15">
        <f t="shared" si="74"/>
        <v>0</v>
      </c>
      <c r="EW121" s="15">
        <f t="shared" si="74"/>
        <v>0</v>
      </c>
      <c r="EX121" s="15">
        <f t="shared" si="74"/>
        <v>0</v>
      </c>
      <c r="EY121" s="15">
        <f t="shared" si="74"/>
        <v>0</v>
      </c>
      <c r="EZ121" s="15">
        <f t="shared" si="74"/>
        <v>0</v>
      </c>
      <c r="FA121" s="15">
        <f t="shared" si="74"/>
        <v>0</v>
      </c>
      <c r="FB121" s="15">
        <f t="shared" si="74"/>
        <v>0</v>
      </c>
      <c r="FC121" s="15">
        <f t="shared" si="74"/>
        <v>0</v>
      </c>
      <c r="FD121" s="15">
        <f t="shared" si="75"/>
        <v>0</v>
      </c>
      <c r="FE121" s="15">
        <f t="shared" si="75"/>
        <v>0</v>
      </c>
      <c r="FF121" s="15">
        <f t="shared" si="75"/>
        <v>0</v>
      </c>
      <c r="FH121" s="15">
        <f>IFERROR(AL121*[1]Figure!$C$8+BG121*[1]Figure!$D$8+CB121*[1]Figure!$E$8,0)</f>
        <v>0.16103547490659709</v>
      </c>
      <c r="FI121" s="15">
        <f>IFERROR(AM121*[1]Figure!$C$8+BH121*[1]Figure!$D$8+CC121*[1]Figure!$E$8,0)</f>
        <v>3.2831702852042239</v>
      </c>
      <c r="FJ121" s="15">
        <f>IFERROR(AN121*[1]Figure!$C$8+BI121*[1]Figure!$D$8+CD121*[1]Figure!$E$8,0)</f>
        <v>5.0338173081861538E-4</v>
      </c>
      <c r="FK121" s="15">
        <f>IFERROR(AO121*[1]Figure!$C$8+BJ121*[1]Figure!$D$8+CE121*[1]Figure!$E$8,0)</f>
        <v>4.5611466905142416E-2</v>
      </c>
      <c r="FL121" s="15">
        <f>IFERROR(AP121*[1]Figure!$C$8+BK121*[1]Figure!$D$8+CF121*[1]Figure!$E$8,0)</f>
        <v>6.4154943862260155E-3</v>
      </c>
      <c r="FM121" s="15">
        <f>IFERROR(AQ121*[1]Figure!$C$8+BL121*[1]Figure!$D$8+CG121*[1]Figure!$E$8,0)</f>
        <v>1.5194623017289794E-4</v>
      </c>
      <c r="FN121" s="15">
        <f>IFERROR(AR121*[1]Figure!$C$8+BM121*[1]Figure!$D$8+CH121*[1]Figure!$E$8,0)</f>
        <v>0.16320186938068501</v>
      </c>
      <c r="FO121" s="15">
        <f>IFERROR(AS121*[1]Figure!$C$8+BN121*[1]Figure!$D$8+CI121*[1]Figure!$E$8,0)</f>
        <v>9.6351094942419314E-3</v>
      </c>
      <c r="FP121" s="15">
        <f>IFERROR(AT121*[1]Figure!$C$8+BO121*[1]Figure!$D$8+CJ121*[1]Figure!$E$8,0)</f>
        <v>0.18134043577582393</v>
      </c>
      <c r="FQ121" s="15">
        <f>IFERROR(AU121*[1]Figure!$C$8+BP121*[1]Figure!$D$8+CK121*[1]Figure!$E$8,0)</f>
        <v>2.8257550270000875E-2</v>
      </c>
      <c r="FR121" s="15">
        <f>IFERROR(AV121*[1]Figure!$C$8+BQ121*[1]Figure!$D$8+CL121*[1]Figure!$E$8,0)</f>
        <v>1.2076539727587212E-3</v>
      </c>
      <c r="FS121" s="15">
        <f>IFERROR(AW121*[1]Figure!$C$8+BR121*[1]Figure!$D$8+CM121*[1]Figure!$E$8,0)</f>
        <v>8.4809022919411156E-3</v>
      </c>
      <c r="FT121" s="15">
        <f>IFERROR(AX121*[1]Figure!$C$8+BS121*[1]Figure!$D$8+CN121*[1]Figure!$E$8,0)</f>
        <v>1.0103000449266593E-5</v>
      </c>
      <c r="FU121" s="15">
        <f>IFERROR(AY121*[1]Figure!$C$8+BT121*[1]Figure!$D$8+CO121*[1]Figure!$E$8,0)</f>
        <v>1.3719101750342389E-4</v>
      </c>
      <c r="FV121" s="15">
        <f>IFERROR(AZ121*[1]Figure!$C$8+BU121*[1]Figure!$D$8+CP121*[1]Figure!$E$8,0)</f>
        <v>2.0494015592443767E-4</v>
      </c>
      <c r="FW121" s="15">
        <f>IFERROR(BA121*[1]Figure!$C$8+BV121*[1]Figure!$D$8+CQ121*[1]Figure!$E$8,0)</f>
        <v>2.0838237458477586E-4</v>
      </c>
      <c r="FX121" s="15">
        <f>IFERROR(BB121*[1]Figure!$C$8+BW121*[1]Figure!$D$8+CR121*[1]Figure!$E$8,0)</f>
        <v>6.593765653167742E-8</v>
      </c>
      <c r="FY121" s="15">
        <f>IFERROR(BC121*[1]Figure!$C$8+BX121*[1]Figure!$D$8+CS121*[1]Figure!$E$8,0)</f>
        <v>2.6378805336589101E-4</v>
      </c>
      <c r="FZ121" s="15">
        <f>IFERROR(BD121*[1]Figure!$C$8+BY121*[1]Figure!$D$8+CT121*[1]Figure!$E$8,0)</f>
        <v>0.12901424135596612</v>
      </c>
      <c r="GA121" s="15">
        <f>IFERROR(BE121*[1]Figure!$C$8+BZ121*[1]Figure!$D$8+CU121*[1]Figure!$E$8,0)</f>
        <v>1.3395636108784676E-3</v>
      </c>
      <c r="GC121" s="15">
        <f>IFERROR(CW121*[1]Figure!$F$8+DR121*[1]Figure!$G$8+EM121*[1]Figure!$H$8,0)</f>
        <v>0</v>
      </c>
      <c r="GD121" s="15">
        <f>IFERROR(CX121*[1]Figure!$F$8+DS121*[1]Figure!$G$8+EN121*[1]Figure!$H$8,0)</f>
        <v>0</v>
      </c>
      <c r="GE121" s="15">
        <f>IFERROR(CY121*[1]Figure!$F$8+DT121*[1]Figure!$G$8+EO121*[1]Figure!$H$8,0)</f>
        <v>0</v>
      </c>
      <c r="GF121" s="15">
        <f>IFERROR(CZ121*[1]Figure!$F$8+DU121*[1]Figure!$G$8+EP121*[1]Figure!$H$8,0)</f>
        <v>0</v>
      </c>
      <c r="GG121" s="15">
        <f>IFERROR(DA121*[1]Figure!$F$8+DV121*[1]Figure!$G$8+EQ121*[1]Figure!$H$8,0)</f>
        <v>0</v>
      </c>
      <c r="GH121" s="15">
        <f>IFERROR(DB121*[1]Figure!$F$8+DW121*[1]Figure!$G$8+ER121*[1]Figure!$H$8,0)</f>
        <v>0</v>
      </c>
      <c r="GI121" s="15">
        <f>IFERROR(DC121*[1]Figure!$F$8+DX121*[1]Figure!$G$8+ES121*[1]Figure!$H$8,0)</f>
        <v>0</v>
      </c>
      <c r="GJ121" s="15">
        <f>IFERROR(DD121*[1]Figure!$F$8+DY121*[1]Figure!$G$8+ET121*[1]Figure!$H$8,0)</f>
        <v>0</v>
      </c>
      <c r="GK121" s="15">
        <f>IFERROR(DE121*[1]Figure!$F$8+DZ121*[1]Figure!$G$8+EU121*[1]Figure!$H$8,0)</f>
        <v>0</v>
      </c>
      <c r="GL121" s="15">
        <f>IFERROR(DF121*[1]Figure!$F$8+EA121*[1]Figure!$G$8+EV121*[1]Figure!$H$8,0)</f>
        <v>0</v>
      </c>
      <c r="GM121" s="15">
        <f>IFERROR(DG121*[1]Figure!$F$8+EB121*[1]Figure!$G$8+EW121*[1]Figure!$H$8,0)</f>
        <v>0</v>
      </c>
      <c r="GN121" s="15">
        <f>IFERROR(DH121*[1]Figure!$F$8+EC121*[1]Figure!$G$8+EX121*[1]Figure!$H$8,0)</f>
        <v>0</v>
      </c>
      <c r="GO121" s="15">
        <f>IFERROR(DI121*[1]Figure!$F$8+ED121*[1]Figure!$G$8+EY121*[1]Figure!$H$8,0)</f>
        <v>0</v>
      </c>
      <c r="GP121" s="15">
        <f>IFERROR(DJ121*[1]Figure!$F$8+EE121*[1]Figure!$G$8+EZ121*[1]Figure!$H$8,0)</f>
        <v>0</v>
      </c>
      <c r="GQ121" s="15">
        <f>IFERROR(DK121*[1]Figure!$F$8+EF121*[1]Figure!$G$8+FA121*[1]Figure!$H$8,0)</f>
        <v>0</v>
      </c>
      <c r="GR121" s="15">
        <f>IFERROR(DL121*[1]Figure!$F$8+EG121*[1]Figure!$G$8+FB121*[1]Figure!$H$8,0)</f>
        <v>0</v>
      </c>
      <c r="GS121" s="15">
        <f>IFERROR(DM121*[1]Figure!$F$8+EH121*[1]Figure!$G$8+FC121*[1]Figure!$H$8,0)</f>
        <v>0</v>
      </c>
      <c r="GT121" s="15">
        <f>IFERROR(DN121*[1]Figure!$F$8+EI121*[1]Figure!$G$8+FD121*[1]Figure!$H$8,0)</f>
        <v>0</v>
      </c>
      <c r="GU121" s="15">
        <f>IFERROR(DO121*[1]Figure!$F$8+EJ121*[1]Figure!$G$8+FE121*[1]Figure!$H$8,0)</f>
        <v>0</v>
      </c>
      <c r="GV121" s="15">
        <f>IFERROR(DP121*[1]Figure!$F$8+EK121*[1]Figure!$G$8+FF121*[1]Figure!$H$8,0)</f>
        <v>0</v>
      </c>
      <c r="GX121" s="15">
        <f>IFERROR(FH121*[1]Figure!$F$10+GC121*[1]Figure!$F$11,0)</f>
        <v>0.15158731320848703</v>
      </c>
      <c r="GY121" s="15">
        <f>IFERROR(FI121*[1]Figure!$F$10+GD121*[1]Figure!$F$11,0)</f>
        <v>3.0905423952623856</v>
      </c>
      <c r="GZ121" s="15">
        <f>IFERROR(FJ121*[1]Figure!$F$10+GE121*[1]Figure!$F$11,0)</f>
        <v>4.7384766702672504E-4</v>
      </c>
      <c r="HA121" s="15">
        <f>IFERROR(FK121*[1]Figure!$F$10+GF121*[1]Figure!$F$11,0)</f>
        <v>4.293538255256274E-2</v>
      </c>
      <c r="HB121" s="15">
        <f>IFERROR(FL121*[1]Figure!$F$10+GG121*[1]Figure!$F$11,0)</f>
        <v>6.0390889490418292E-3</v>
      </c>
      <c r="HC121" s="15">
        <f>IFERROR(FM121*[1]Figure!$F$10+GH121*[1]Figure!$F$11,0)</f>
        <v>1.4303134633798849E-4</v>
      </c>
      <c r="HD121" s="15">
        <f>IFERROR(FN121*[1]Figure!$F$10+GI121*[1]Figure!$F$11,0)</f>
        <v>0.15362660248848684</v>
      </c>
      <c r="HE121" s="15">
        <f>IFERROR(FO121*[1]Figure!$F$10+GJ121*[1]Figure!$F$11,0)</f>
        <v>9.0698050323934198E-3</v>
      </c>
      <c r="HF121" s="15">
        <f>IFERROR(FP121*[1]Figure!$F$10+GK121*[1]Figure!$F$11,0)</f>
        <v>0.17070095549603162</v>
      </c>
      <c r="HG121" s="15">
        <f>IFERROR(FQ121*[1]Figure!$F$10+GL121*[1]Figure!$F$11,0)</f>
        <v>2.6599642878487945E-2</v>
      </c>
      <c r="HH121" s="15">
        <f>IFERROR(FR121*[1]Figure!$F$10+GM121*[1]Figure!$F$11,0)</f>
        <v>1.136799336433356E-3</v>
      </c>
      <c r="HI121" s="15">
        <f>IFERROR(FS121*[1]Figure!$F$10+GN121*[1]Figure!$F$11,0)</f>
        <v>7.9833166745694913E-3</v>
      </c>
      <c r="HJ121" s="15">
        <f>IFERROR(FT121*[1]Figure!$F$10+GO121*[1]Figure!$F$11,0)</f>
        <v>9.5102442138090674E-6</v>
      </c>
      <c r="HK121" s="15">
        <f>IFERROR(FU121*[1]Figure!$F$10+GP121*[1]Figure!$F$11,0)</f>
        <v>1.291418412728299E-4</v>
      </c>
      <c r="HL121" s="15">
        <f>IFERROR(FV121*[1]Figure!$F$10+GQ121*[1]Figure!$F$11,0)</f>
        <v>1.9291604923159212E-4</v>
      </c>
      <c r="HM121" s="15">
        <f>IFERROR(FW121*[1]Figure!$F$10+GR121*[1]Figure!$F$11,0)</f>
        <v>1.9615630842603006E-4</v>
      </c>
      <c r="HN121" s="15">
        <f>IFERROR(FX121*[1]Figure!$F$10+GS121*[1]Figure!$F$11,0)</f>
        <v>6.2069008078489859E-8</v>
      </c>
      <c r="HO121" s="15">
        <f>IFERROR(FY121*[1]Figure!$F$10+GT121*[1]Figure!$F$11,0)</f>
        <v>2.4831126364812105E-4</v>
      </c>
      <c r="HP121" s="15">
        <f>IFERROR(FZ121*[1]Figure!$F$10+GU121*[1]Figure!$F$11,0)</f>
        <v>0.12144480726452028</v>
      </c>
      <c r="HQ121" s="15">
        <f>IFERROR(GA121*[1]Figure!$F$10+GV121*[1]Figure!$F$11,0)</f>
        <v>1.2609696637508247E-3</v>
      </c>
    </row>
    <row r="122" spans="1:225" s="15" customFormat="1" x14ac:dyDescent="0.2">
      <c r="A122" s="1"/>
      <c r="B122" s="4"/>
      <c r="C122" s="1" t="s">
        <v>157</v>
      </c>
      <c r="D122" s="1" t="s">
        <v>88</v>
      </c>
      <c r="E122" s="2">
        <v>0.21586482798306408</v>
      </c>
      <c r="F122" s="7"/>
      <c r="G122" s="1">
        <f>G$231*$E122</f>
        <v>0.15332752107059672</v>
      </c>
      <c r="H122" s="1">
        <f>H$231*$E122</f>
        <v>0.15322342313545392</v>
      </c>
      <c r="I122" s="1">
        <f>I$231*$E122</f>
        <v>0.15356644400665606</v>
      </c>
      <c r="J122" s="1" t="s">
        <v>77</v>
      </c>
      <c r="K122" s="1" t="s">
        <v>77</v>
      </c>
      <c r="L122" s="1" t="s">
        <v>77</v>
      </c>
      <c r="M122" s="1" t="s">
        <v>149</v>
      </c>
      <c r="N122" s="1" t="str">
        <f t="shared" ref="N122:P123" si="86">N109</f>
        <v>market for electricity, low voltage | electricity, low voltage | Cutoff, JP</v>
      </c>
      <c r="O122" s="1">
        <f t="shared" si="86"/>
        <v>1</v>
      </c>
      <c r="P122" s="1" t="str">
        <f t="shared" si="86"/>
        <v>kWh</v>
      </c>
      <c r="Q122" s="1">
        <f>Q109</f>
        <v>0.70096298451554795</v>
      </c>
      <c r="R122" s="1">
        <f t="shared" ref="R122:AJ123" si="87">R109</f>
        <v>9.9242516805923309</v>
      </c>
      <c r="S122" s="1">
        <f t="shared" si="87"/>
        <v>8.6169340927104898E-4</v>
      </c>
      <c r="T122" s="1">
        <f t="shared" si="87"/>
        <v>0.18654869883672301</v>
      </c>
      <c r="U122" s="1">
        <f t="shared" si="87"/>
        <v>1.1068329934253E-2</v>
      </c>
      <c r="V122" s="1">
        <f t="shared" si="87"/>
        <v>1.4788334963985799E-4</v>
      </c>
      <c r="W122" s="1">
        <f t="shared" si="87"/>
        <v>0.71204703400843805</v>
      </c>
      <c r="X122" s="1">
        <f t="shared" si="87"/>
        <v>1.7624606122530501E-2</v>
      </c>
      <c r="Y122" s="1">
        <f t="shared" si="87"/>
        <v>0.24942330655699299</v>
      </c>
      <c r="Z122" s="1">
        <f t="shared" si="87"/>
        <v>4.4762477634009902E-2</v>
      </c>
      <c r="AA122" s="1">
        <f t="shared" si="87"/>
        <v>4.8129278862597304E-3</v>
      </c>
      <c r="AB122" s="1">
        <f t="shared" si="87"/>
        <v>1.4613375612670201E-2</v>
      </c>
      <c r="AC122" s="1">
        <f t="shared" si="87"/>
        <v>1.22814861201028E-5</v>
      </c>
      <c r="AD122" s="1">
        <f t="shared" si="87"/>
        <v>4.86061979847249E-4</v>
      </c>
      <c r="AE122" s="1">
        <f t="shared" si="87"/>
        <v>1.37154365347852E-3</v>
      </c>
      <c r="AF122" s="1">
        <f t="shared" si="87"/>
        <v>1.39470178957268E-3</v>
      </c>
      <c r="AG122" s="1">
        <f t="shared" si="87"/>
        <v>2.0415466433099601E-7</v>
      </c>
      <c r="AH122" s="1">
        <f t="shared" si="87"/>
        <v>2.5354342929707701E-3</v>
      </c>
      <c r="AI122" s="1">
        <f t="shared" si="87"/>
        <v>0.62207437263284404</v>
      </c>
      <c r="AJ122" s="1">
        <f t="shared" si="87"/>
        <v>1.9957150289249999E-3</v>
      </c>
      <c r="AK122" s="1"/>
      <c r="AL122" s="1">
        <f t="shared" si="76"/>
        <v>0.10747691677801603</v>
      </c>
      <c r="AM122" s="1">
        <f t="shared" si="64"/>
        <v>1.5216609086659254</v>
      </c>
      <c r="AN122" s="1">
        <f t="shared" si="64"/>
        <v>1.3212131436640109E-4</v>
      </c>
      <c r="AO122" s="1">
        <f t="shared" si="64"/>
        <v>2.8603049551580047E-2</v>
      </c>
      <c r="AP122" s="1">
        <f t="shared" si="64"/>
        <v>1.6970795912104931E-3</v>
      </c>
      <c r="AQ122" s="1">
        <f t="shared" si="64"/>
        <v>2.2674587407895749E-5</v>
      </c>
      <c r="AR122" s="1">
        <f t="shared" si="64"/>
        <v>0.10917640661018468</v>
      </c>
      <c r="AS122" s="1">
        <f t="shared" si="64"/>
        <v>2.7023371666132631E-3</v>
      </c>
      <c r="AT122" s="1">
        <f t="shared" si="64"/>
        <v>3.8243457291615247E-2</v>
      </c>
      <c r="AU122" s="1">
        <f t="shared" si="64"/>
        <v>6.8633197326007679E-3</v>
      </c>
      <c r="AV122" s="1">
        <f t="shared" si="64"/>
        <v>7.3795430189175137E-4</v>
      </c>
      <c r="AW122" s="1">
        <f t="shared" si="64"/>
        <v>2.2406326571642343E-3</v>
      </c>
      <c r="AX122" s="1">
        <f t="shared" si="64"/>
        <v>1.8830898218583032E-6</v>
      </c>
      <c r="AY122" s="1">
        <f t="shared" si="64"/>
        <v>7.4526678456645029E-5</v>
      </c>
      <c r="AZ122" s="1">
        <f t="shared" si="64"/>
        <v>2.1029538842797099E-4</v>
      </c>
      <c r="BA122" s="1">
        <f t="shared" si="64"/>
        <v>2.1384616802790402E-4</v>
      </c>
      <c r="BB122" s="1">
        <f t="shared" si="64"/>
        <v>3.1302528596871389E-8</v>
      </c>
      <c r="BC122" s="1">
        <f t="shared" si="65"/>
        <v>3.8875185497858923E-4</v>
      </c>
      <c r="BD122" s="1">
        <f t="shared" si="65"/>
        <v>9.5381121477340625E-2</v>
      </c>
      <c r="BE122" s="1">
        <f t="shared" si="65"/>
        <v>3.0599803814840445E-4</v>
      </c>
      <c r="BF122" s="1"/>
      <c r="BG122" s="1">
        <f t="shared" si="77"/>
        <v>0.10740394797871644</v>
      </c>
      <c r="BH122" s="1">
        <f t="shared" si="66"/>
        <v>1.5206278145581384</v>
      </c>
      <c r="BI122" s="1">
        <f t="shared" si="66"/>
        <v>1.320316138617698E-4</v>
      </c>
      <c r="BJ122" s="1">
        <f t="shared" si="66"/>
        <v>2.8583630217227571E-2</v>
      </c>
      <c r="BK122" s="1">
        <f t="shared" si="66"/>
        <v>1.6959274009188583E-3</v>
      </c>
      <c r="BL122" s="1">
        <f t="shared" si="66"/>
        <v>2.265919305655624E-5</v>
      </c>
      <c r="BM122" s="1">
        <f t="shared" si="66"/>
        <v>0.10910228398421985</v>
      </c>
      <c r="BN122" s="1">
        <f t="shared" si="66"/>
        <v>2.7005024815082027E-3</v>
      </c>
      <c r="BO122" s="1">
        <f t="shared" si="66"/>
        <v>3.8217492840426179E-2</v>
      </c>
      <c r="BP122" s="1">
        <f t="shared" si="66"/>
        <v>6.8586600511071913E-3</v>
      </c>
      <c r="BQ122" s="1">
        <f t="shared" si="66"/>
        <v>7.3745328603680048E-4</v>
      </c>
      <c r="BR122" s="1">
        <f t="shared" si="66"/>
        <v>2.2391114349374895E-3</v>
      </c>
      <c r="BS122" s="1">
        <f t="shared" si="66"/>
        <v>1.8818113445127156E-6</v>
      </c>
      <c r="BT122" s="1">
        <f t="shared" si="66"/>
        <v>7.4476080408191508E-5</v>
      </c>
      <c r="BU122" s="1">
        <f t="shared" si="66"/>
        <v>2.1015261356568566E-4</v>
      </c>
      <c r="BV122" s="1">
        <f t="shared" si="66"/>
        <v>2.1370098245146956E-4</v>
      </c>
      <c r="BW122" s="1">
        <f t="shared" si="66"/>
        <v>3.1281276517864763E-8</v>
      </c>
      <c r="BX122" s="1">
        <f t="shared" si="67"/>
        <v>3.8848792150400073E-4</v>
      </c>
      <c r="BY122" s="1">
        <f t="shared" si="67"/>
        <v>9.5316364819644298E-2</v>
      </c>
      <c r="BZ122" s="1">
        <f t="shared" si="67"/>
        <v>3.0579028833475994E-4</v>
      </c>
      <c r="CA122" s="1"/>
      <c r="CB122" s="1">
        <f t="shared" si="78"/>
        <v>0.10764439291234541</v>
      </c>
      <c r="CC122" s="1">
        <f t="shared" si="68"/>
        <v>1.5240320400156444</v>
      </c>
      <c r="CD122" s="1">
        <f t="shared" si="68"/>
        <v>1.3232719268572711E-4</v>
      </c>
      <c r="CE122" s="1">
        <f t="shared" si="68"/>
        <v>2.8647620314424169E-2</v>
      </c>
      <c r="CF122" s="1">
        <f t="shared" si="68"/>
        <v>1.6997240690956583E-3</v>
      </c>
      <c r="CG122" s="1">
        <f t="shared" si="68"/>
        <v>2.2709920131985994E-5</v>
      </c>
      <c r="CH122" s="1">
        <f t="shared" si="68"/>
        <v>0.10934653097816233</v>
      </c>
      <c r="CI122" s="1">
        <f t="shared" si="68"/>
        <v>2.7065480892549476E-3</v>
      </c>
      <c r="CJ122" s="1">
        <f t="shared" si="68"/>
        <v>3.8303050240339476E-2</v>
      </c>
      <c r="CK122" s="1">
        <f t="shared" si="68"/>
        <v>6.8740145151823763E-3</v>
      </c>
      <c r="CL122" s="1">
        <f t="shared" si="68"/>
        <v>7.3910422075337844E-4</v>
      </c>
      <c r="CM122" s="1">
        <f t="shared" si="68"/>
        <v>2.2441241277713518E-3</v>
      </c>
      <c r="CN122" s="1">
        <f t="shared" si="68"/>
        <v>1.8860241505812903E-6</v>
      </c>
      <c r="CO122" s="1">
        <f t="shared" si="68"/>
        <v>7.4642809811976951E-5</v>
      </c>
      <c r="CP122" s="1">
        <f t="shared" si="68"/>
        <v>2.1062308166459363E-4</v>
      </c>
      <c r="CQ122" s="1">
        <f t="shared" si="68"/>
        <v>2.1417939427439595E-4</v>
      </c>
      <c r="CR122" s="1">
        <f t="shared" si="68"/>
        <v>3.1351305828683562E-8</v>
      </c>
      <c r="CS122" s="1">
        <f t="shared" si="69"/>
        <v>3.8935762838405134E-4</v>
      </c>
      <c r="CT122" s="1">
        <f t="shared" si="69"/>
        <v>9.5529749312897344E-2</v>
      </c>
      <c r="CU122" s="1">
        <f t="shared" si="69"/>
        <v>3.0647486024265298E-4</v>
      </c>
      <c r="CW122" s="15">
        <f t="shared" si="79"/>
        <v>0</v>
      </c>
      <c r="CX122" s="15">
        <f t="shared" si="70"/>
        <v>0</v>
      </c>
      <c r="CY122" s="15">
        <f t="shared" si="70"/>
        <v>0</v>
      </c>
      <c r="CZ122" s="15">
        <f t="shared" si="70"/>
        <v>0</v>
      </c>
      <c r="DA122" s="15">
        <f t="shared" si="70"/>
        <v>0</v>
      </c>
      <c r="DB122" s="15">
        <f t="shared" si="70"/>
        <v>0</v>
      </c>
      <c r="DC122" s="15">
        <f t="shared" si="70"/>
        <v>0</v>
      </c>
      <c r="DD122" s="15">
        <f t="shared" si="70"/>
        <v>0</v>
      </c>
      <c r="DE122" s="15">
        <f t="shared" si="70"/>
        <v>0</v>
      </c>
      <c r="DF122" s="15">
        <f t="shared" si="70"/>
        <v>0</v>
      </c>
      <c r="DG122" s="15">
        <f t="shared" si="70"/>
        <v>0</v>
      </c>
      <c r="DH122" s="15">
        <f t="shared" si="70"/>
        <v>0</v>
      </c>
      <c r="DI122" s="15">
        <f t="shared" si="70"/>
        <v>0</v>
      </c>
      <c r="DJ122" s="15">
        <f t="shared" si="70"/>
        <v>0</v>
      </c>
      <c r="DK122" s="15">
        <f t="shared" si="70"/>
        <v>0</v>
      </c>
      <c r="DL122" s="15">
        <f t="shared" si="70"/>
        <v>0</v>
      </c>
      <c r="DM122" s="15">
        <f t="shared" si="70"/>
        <v>0</v>
      </c>
      <c r="DN122" s="15">
        <f t="shared" si="71"/>
        <v>0</v>
      </c>
      <c r="DO122" s="15">
        <f t="shared" si="71"/>
        <v>0</v>
      </c>
      <c r="DP122" s="15">
        <f t="shared" si="71"/>
        <v>0</v>
      </c>
      <c r="DR122" s="15">
        <f t="shared" si="80"/>
        <v>0</v>
      </c>
      <c r="DS122" s="15">
        <f t="shared" si="72"/>
        <v>0</v>
      </c>
      <c r="DT122" s="15">
        <f t="shared" si="72"/>
        <v>0</v>
      </c>
      <c r="DU122" s="15">
        <f t="shared" si="72"/>
        <v>0</v>
      </c>
      <c r="DV122" s="15">
        <f t="shared" si="72"/>
        <v>0</v>
      </c>
      <c r="DW122" s="15">
        <f t="shared" si="72"/>
        <v>0</v>
      </c>
      <c r="DX122" s="15">
        <f t="shared" si="72"/>
        <v>0</v>
      </c>
      <c r="DY122" s="15">
        <f t="shared" si="72"/>
        <v>0</v>
      </c>
      <c r="DZ122" s="15">
        <f t="shared" si="72"/>
        <v>0</v>
      </c>
      <c r="EA122" s="15">
        <f t="shared" si="72"/>
        <v>0</v>
      </c>
      <c r="EB122" s="15">
        <f t="shared" si="72"/>
        <v>0</v>
      </c>
      <c r="EC122" s="15">
        <f t="shared" si="72"/>
        <v>0</v>
      </c>
      <c r="ED122" s="15">
        <f t="shared" si="72"/>
        <v>0</v>
      </c>
      <c r="EE122" s="15">
        <f t="shared" si="72"/>
        <v>0</v>
      </c>
      <c r="EF122" s="15">
        <f t="shared" si="72"/>
        <v>0</v>
      </c>
      <c r="EG122" s="15">
        <f t="shared" si="72"/>
        <v>0</v>
      </c>
      <c r="EH122" s="15">
        <f t="shared" si="72"/>
        <v>0</v>
      </c>
      <c r="EI122" s="15">
        <f t="shared" si="73"/>
        <v>0</v>
      </c>
      <c r="EJ122" s="15">
        <f t="shared" si="73"/>
        <v>0</v>
      </c>
      <c r="EK122" s="15">
        <f t="shared" si="73"/>
        <v>0</v>
      </c>
      <c r="EM122" s="15">
        <f t="shared" si="81"/>
        <v>0</v>
      </c>
      <c r="EN122" s="15">
        <f t="shared" si="74"/>
        <v>0</v>
      </c>
      <c r="EO122" s="15">
        <f t="shared" si="74"/>
        <v>0</v>
      </c>
      <c r="EP122" s="15">
        <f t="shared" si="74"/>
        <v>0</v>
      </c>
      <c r="EQ122" s="15">
        <f t="shared" si="74"/>
        <v>0</v>
      </c>
      <c r="ER122" s="15">
        <f t="shared" si="74"/>
        <v>0</v>
      </c>
      <c r="ES122" s="15">
        <f t="shared" si="74"/>
        <v>0</v>
      </c>
      <c r="ET122" s="15">
        <f t="shared" si="74"/>
        <v>0</v>
      </c>
      <c r="EU122" s="15">
        <f t="shared" si="74"/>
        <v>0</v>
      </c>
      <c r="EV122" s="15">
        <f t="shared" si="74"/>
        <v>0</v>
      </c>
      <c r="EW122" s="15">
        <f t="shared" si="74"/>
        <v>0</v>
      </c>
      <c r="EX122" s="15">
        <f t="shared" si="74"/>
        <v>0</v>
      </c>
      <c r="EY122" s="15">
        <f t="shared" si="74"/>
        <v>0</v>
      </c>
      <c r="EZ122" s="15">
        <f t="shared" si="74"/>
        <v>0</v>
      </c>
      <c r="FA122" s="15">
        <f t="shared" si="74"/>
        <v>0</v>
      </c>
      <c r="FB122" s="15">
        <f t="shared" si="74"/>
        <v>0</v>
      </c>
      <c r="FC122" s="15">
        <f t="shared" si="74"/>
        <v>0</v>
      </c>
      <c r="FD122" s="15">
        <f t="shared" si="75"/>
        <v>0</v>
      </c>
      <c r="FE122" s="15">
        <f t="shared" si="75"/>
        <v>0</v>
      </c>
      <c r="FF122" s="15">
        <f t="shared" si="75"/>
        <v>0</v>
      </c>
      <c r="FH122" s="15">
        <f>IFERROR(AL122*[1]Figure!$C$8+BG122*[1]Figure!$D$8+CB122*[1]Figure!$E$8,0)</f>
        <v>0.10742037196101871</v>
      </c>
      <c r="FI122" s="15">
        <f>IFERROR(AM122*[1]Figure!$C$8+BH122*[1]Figure!$D$8+CC122*[1]Figure!$E$8,0)</f>
        <v>1.5208603457153693</v>
      </c>
      <c r="FJ122" s="15">
        <f>IFERROR(AN122*[1]Figure!$C$8+BI122*[1]Figure!$D$8+CD122*[1]Figure!$E$8,0)</f>
        <v>1.3205180385413243E-4</v>
      </c>
      <c r="FK122" s="15">
        <f>IFERROR(AO122*[1]Figure!$C$8+BJ122*[1]Figure!$D$8+CE122*[1]Figure!$E$8,0)</f>
        <v>2.8588001164903679E-2</v>
      </c>
      <c r="FL122" s="15">
        <f>IFERROR(AP122*[1]Figure!$C$8+BK122*[1]Figure!$D$8+CF122*[1]Figure!$E$8,0)</f>
        <v>1.6961867385143828E-3</v>
      </c>
      <c r="FM122" s="15">
        <f>IFERROR(AQ122*[1]Figure!$C$8+BL122*[1]Figure!$D$8+CG122*[1]Figure!$E$8,0)</f>
        <v>2.2662658051956765E-5</v>
      </c>
      <c r="FN122" s="15">
        <f>IFERROR(AR122*[1]Figure!$C$8+BM122*[1]Figure!$D$8+CH122*[1]Figure!$E$8,0)</f>
        <v>0.10911896767243633</v>
      </c>
      <c r="FO122" s="15">
        <f>IFERROR(AS122*[1]Figure!$C$8+BN122*[1]Figure!$D$8+CI122*[1]Figure!$E$8,0)</f>
        <v>2.7009154365792054E-3</v>
      </c>
      <c r="FP122" s="15">
        <f>IFERROR(AT122*[1]Figure!$C$8+BO122*[1]Figure!$D$8+CJ122*[1]Figure!$E$8,0)</f>
        <v>3.8223336977796001E-2</v>
      </c>
      <c r="FQ122" s="15">
        <f>IFERROR(AU122*[1]Figure!$C$8+BP122*[1]Figure!$D$8+CK122*[1]Figure!$E$8,0)</f>
        <v>6.8597088627516114E-3</v>
      </c>
      <c r="FR122" s="15">
        <f>IFERROR(AV122*[1]Figure!$C$8+BQ122*[1]Figure!$D$8+CL122*[1]Figure!$E$8,0)</f>
        <v>7.375660558180475E-4</v>
      </c>
      <c r="FS122" s="15">
        <f>IFERROR(AW122*[1]Figure!$C$8+BR122*[1]Figure!$D$8+CM122*[1]Figure!$E$8,0)</f>
        <v>2.2394538350752153E-3</v>
      </c>
      <c r="FT122" s="15">
        <f>IFERROR(AX122*[1]Figure!$C$8+BS122*[1]Figure!$D$8+CN122*[1]Figure!$E$8,0)</f>
        <v>1.882099107083833E-6</v>
      </c>
      <c r="FU122" s="15">
        <f>IFERROR(AY122*[1]Figure!$C$8+BT122*[1]Figure!$D$8+CO122*[1]Figure!$E$8,0)</f>
        <v>7.4487469131321213E-5</v>
      </c>
      <c r="FV122" s="15">
        <f>IFERROR(AZ122*[1]Figure!$C$8+BU122*[1]Figure!$D$8+CP122*[1]Figure!$E$8,0)</f>
        <v>2.1018474965445091E-4</v>
      </c>
      <c r="FW122" s="15">
        <f>IFERROR(BA122*[1]Figure!$C$8+BV122*[1]Figure!$D$8+CQ122*[1]Figure!$E$8,0)</f>
        <v>2.1373366114922521E-4</v>
      </c>
      <c r="FX122" s="15">
        <f>IFERROR(BB122*[1]Figure!$C$8+BW122*[1]Figure!$D$8+CR122*[1]Figure!$E$8,0)</f>
        <v>3.1286059983850793E-8</v>
      </c>
      <c r="FY122" s="15">
        <f>IFERROR(BC122*[1]Figure!$C$8+BX122*[1]Figure!$D$8+CS122*[1]Figure!$E$8,0)</f>
        <v>3.8854732824711871E-4</v>
      </c>
      <c r="FZ122" s="15">
        <f>IFERROR(BD122*[1]Figure!$C$8+BY122*[1]Figure!$D$8+CT122*[1]Figure!$E$8,0)</f>
        <v>9.533094039454984E-2</v>
      </c>
      <c r="GA122" s="15">
        <f>IFERROR(BE122*[1]Figure!$C$8+BZ122*[1]Figure!$D$8+CU122*[1]Figure!$E$8,0)</f>
        <v>3.0583704913246182E-4</v>
      </c>
      <c r="GC122" s="15">
        <f>IFERROR(CW122*[1]Figure!$F$8+DR122*[1]Figure!$G$8+EM122*[1]Figure!$H$8,0)</f>
        <v>0</v>
      </c>
      <c r="GD122" s="15">
        <f>IFERROR(CX122*[1]Figure!$F$8+DS122*[1]Figure!$G$8+EN122*[1]Figure!$H$8,0)</f>
        <v>0</v>
      </c>
      <c r="GE122" s="15">
        <f>IFERROR(CY122*[1]Figure!$F$8+DT122*[1]Figure!$G$8+EO122*[1]Figure!$H$8,0)</f>
        <v>0</v>
      </c>
      <c r="GF122" s="15">
        <f>IFERROR(CZ122*[1]Figure!$F$8+DU122*[1]Figure!$G$8+EP122*[1]Figure!$H$8,0)</f>
        <v>0</v>
      </c>
      <c r="GG122" s="15">
        <f>IFERROR(DA122*[1]Figure!$F$8+DV122*[1]Figure!$G$8+EQ122*[1]Figure!$H$8,0)</f>
        <v>0</v>
      </c>
      <c r="GH122" s="15">
        <f>IFERROR(DB122*[1]Figure!$F$8+DW122*[1]Figure!$G$8+ER122*[1]Figure!$H$8,0)</f>
        <v>0</v>
      </c>
      <c r="GI122" s="15">
        <f>IFERROR(DC122*[1]Figure!$F$8+DX122*[1]Figure!$G$8+ES122*[1]Figure!$H$8,0)</f>
        <v>0</v>
      </c>
      <c r="GJ122" s="15">
        <f>IFERROR(DD122*[1]Figure!$F$8+DY122*[1]Figure!$G$8+ET122*[1]Figure!$H$8,0)</f>
        <v>0</v>
      </c>
      <c r="GK122" s="15">
        <f>IFERROR(DE122*[1]Figure!$F$8+DZ122*[1]Figure!$G$8+EU122*[1]Figure!$H$8,0)</f>
        <v>0</v>
      </c>
      <c r="GL122" s="15">
        <f>IFERROR(DF122*[1]Figure!$F$8+EA122*[1]Figure!$G$8+EV122*[1]Figure!$H$8,0)</f>
        <v>0</v>
      </c>
      <c r="GM122" s="15">
        <f>IFERROR(DG122*[1]Figure!$F$8+EB122*[1]Figure!$G$8+EW122*[1]Figure!$H$8,0)</f>
        <v>0</v>
      </c>
      <c r="GN122" s="15">
        <f>IFERROR(DH122*[1]Figure!$F$8+EC122*[1]Figure!$G$8+EX122*[1]Figure!$H$8,0)</f>
        <v>0</v>
      </c>
      <c r="GO122" s="15">
        <f>IFERROR(DI122*[1]Figure!$F$8+ED122*[1]Figure!$G$8+EY122*[1]Figure!$H$8,0)</f>
        <v>0</v>
      </c>
      <c r="GP122" s="15">
        <f>IFERROR(DJ122*[1]Figure!$F$8+EE122*[1]Figure!$G$8+EZ122*[1]Figure!$H$8,0)</f>
        <v>0</v>
      </c>
      <c r="GQ122" s="15">
        <f>IFERROR(DK122*[1]Figure!$F$8+EF122*[1]Figure!$G$8+FA122*[1]Figure!$H$8,0)</f>
        <v>0</v>
      </c>
      <c r="GR122" s="15">
        <f>IFERROR(DL122*[1]Figure!$F$8+EG122*[1]Figure!$G$8+FB122*[1]Figure!$H$8,0)</f>
        <v>0</v>
      </c>
      <c r="GS122" s="15">
        <f>IFERROR(DM122*[1]Figure!$F$8+EH122*[1]Figure!$G$8+FC122*[1]Figure!$H$8,0)</f>
        <v>0</v>
      </c>
      <c r="GT122" s="15">
        <f>IFERROR(DN122*[1]Figure!$F$8+EI122*[1]Figure!$G$8+FD122*[1]Figure!$H$8,0)</f>
        <v>0</v>
      </c>
      <c r="GU122" s="15">
        <f>IFERROR(DO122*[1]Figure!$F$8+EJ122*[1]Figure!$G$8+FE122*[1]Figure!$H$8,0)</f>
        <v>0</v>
      </c>
      <c r="GV122" s="15">
        <f>IFERROR(DP122*[1]Figure!$F$8+EK122*[1]Figure!$G$8+FF122*[1]Figure!$H$8,0)</f>
        <v>0</v>
      </c>
      <c r="GX122" s="15">
        <f>IFERROR(FH122*[1]Figure!$F$10+GC122*[1]Figure!$F$11,0)</f>
        <v>0.10111787839835804</v>
      </c>
      <c r="GY122" s="15">
        <f>IFERROR(FI122*[1]Figure!$F$10+GD122*[1]Figure!$F$11,0)</f>
        <v>1.431629482299114</v>
      </c>
      <c r="GZ122" s="15">
        <f>IFERROR(FJ122*[1]Figure!$F$10+GE122*[1]Figure!$F$11,0)</f>
        <v>1.2430415200248538E-4</v>
      </c>
      <c r="HA122" s="15">
        <f>IFERROR(FK122*[1]Figure!$F$10+GF122*[1]Figure!$F$11,0)</f>
        <v>2.6910705787668115E-2</v>
      </c>
      <c r="HB122" s="15">
        <f>IFERROR(FL122*[1]Figure!$F$10+GG122*[1]Figure!$F$11,0)</f>
        <v>1.5966692465768514E-3</v>
      </c>
      <c r="HC122" s="15">
        <f>IFERROR(FM122*[1]Figure!$F$10+GH122*[1]Figure!$F$11,0)</f>
        <v>2.1333010296342318E-5</v>
      </c>
      <c r="HD122" s="15">
        <f>IFERROR(FN122*[1]Figure!$F$10+GI122*[1]Figure!$F$11,0)</f>
        <v>0.10271681528025067</v>
      </c>
      <c r="HE122" s="15">
        <f>IFERROR(FO122*[1]Figure!$F$10+GJ122*[1]Figure!$F$11,0)</f>
        <v>2.5424491992950102E-3</v>
      </c>
      <c r="HF122" s="15">
        <f>IFERROR(FP122*[1]Figure!$F$10+GK122*[1]Figure!$F$11,0)</f>
        <v>3.5980723860301031E-2</v>
      </c>
      <c r="HG122" s="15">
        <f>IFERROR(FQ122*[1]Figure!$F$10+GL122*[1]Figure!$F$11,0)</f>
        <v>6.4572407818841654E-3</v>
      </c>
      <c r="HH122" s="15">
        <f>IFERROR(FR122*[1]Figure!$F$10+GM122*[1]Figure!$F$11,0)</f>
        <v>6.9429209172753822E-4</v>
      </c>
      <c r="HI122" s="15">
        <f>IFERROR(FS122*[1]Figure!$F$10+GN122*[1]Figure!$F$11,0)</f>
        <v>2.1080621528293268E-3</v>
      </c>
      <c r="HJ122" s="15">
        <f>IFERROR(FT122*[1]Figure!$F$10+GO122*[1]Figure!$F$11,0)</f>
        <v>1.7716738935964901E-6</v>
      </c>
      <c r="HK122" s="15">
        <f>IFERROR(FU122*[1]Figure!$F$10+GP122*[1]Figure!$F$11,0)</f>
        <v>7.0117192002980999E-5</v>
      </c>
      <c r="HL122" s="15">
        <f>IFERROR(FV122*[1]Figure!$F$10+GQ122*[1]Figure!$F$11,0)</f>
        <v>1.9785293579564829E-4</v>
      </c>
      <c r="HM122" s="15">
        <f>IFERROR(FW122*[1]Figure!$F$10+GR122*[1]Figure!$F$11,0)</f>
        <v>2.0119362801653676E-4</v>
      </c>
      <c r="HN122" s="15">
        <f>IFERROR(FX122*[1]Figure!$F$10+GS122*[1]Figure!$F$11,0)</f>
        <v>2.9450465970819548E-8</v>
      </c>
      <c r="HO122" s="15">
        <f>IFERROR(FY122*[1]Figure!$F$10+GT122*[1]Figure!$F$11,0)</f>
        <v>3.6575074887989112E-4</v>
      </c>
      <c r="HP122" s="15">
        <f>IFERROR(FZ122*[1]Figure!$F$10+GU122*[1]Figure!$F$11,0)</f>
        <v>8.9737749576172587E-2</v>
      </c>
      <c r="HQ122" s="15">
        <f>IFERROR(GA122*[1]Figure!$F$10+GV122*[1]Figure!$F$11,0)</f>
        <v>2.8789318989801463E-4</v>
      </c>
    </row>
    <row r="123" spans="1:225" s="15" customFormat="1" x14ac:dyDescent="0.2">
      <c r="A123" s="1"/>
      <c r="B123" s="4"/>
      <c r="C123" s="1" t="s">
        <v>168</v>
      </c>
      <c r="D123" s="1" t="s">
        <v>89</v>
      </c>
      <c r="E123" s="2">
        <v>0.17846268236354415</v>
      </c>
      <c r="F123" s="7">
        <f>SUM(E123:E126)</f>
        <v>0.99999999999999989</v>
      </c>
      <c r="G123" s="1" t="s">
        <v>77</v>
      </c>
      <c r="H123" s="1" t="s">
        <v>77</v>
      </c>
      <c r="I123" s="1" t="s">
        <v>77</v>
      </c>
      <c r="J123" s="1">
        <f>J$232*$E123</f>
        <v>0.12775257834891118</v>
      </c>
      <c r="K123" s="1">
        <f>K$232*$E123</f>
        <v>0.12711711224914729</v>
      </c>
      <c r="L123" s="1">
        <f>L$232*$E123</f>
        <v>0.12738608842294699</v>
      </c>
      <c r="M123" s="1" t="s">
        <v>149</v>
      </c>
      <c r="N123" s="1" t="str">
        <f t="shared" si="86"/>
        <v>market for electricity, low voltage | electricity, low voltage | Cutoff, KR</v>
      </c>
      <c r="O123" s="1">
        <f t="shared" si="86"/>
        <v>1</v>
      </c>
      <c r="P123" s="1" t="str">
        <f t="shared" si="86"/>
        <v>kWh</v>
      </c>
      <c r="Q123" s="1">
        <f>Q110</f>
        <v>0.71301964352680303</v>
      </c>
      <c r="R123" s="1">
        <f t="shared" si="87"/>
        <v>13.4189909898412</v>
      </c>
      <c r="S123" s="1">
        <f t="shared" si="87"/>
        <v>8.4857852477663697E-4</v>
      </c>
      <c r="T123" s="1">
        <f t="shared" si="87"/>
        <v>0.19873370640507901</v>
      </c>
      <c r="U123" s="1">
        <f t="shared" si="87"/>
        <v>1.86940674923026E-2</v>
      </c>
      <c r="V123" s="1">
        <f t="shared" si="87"/>
        <v>4.28618484486945E-4</v>
      </c>
      <c r="W123" s="1">
        <f t="shared" si="87"/>
        <v>0.71822191106406796</v>
      </c>
      <c r="X123" s="1">
        <f t="shared" si="87"/>
        <v>3.3045378554598201E-2</v>
      </c>
      <c r="Y123" s="1">
        <f t="shared" si="87"/>
        <v>0.61913069800931497</v>
      </c>
      <c r="Z123" s="1">
        <f t="shared" si="87"/>
        <v>0.22494677812795499</v>
      </c>
      <c r="AA123" s="1">
        <f t="shared" si="87"/>
        <v>2.7575159363620199E-3</v>
      </c>
      <c r="AB123" s="1">
        <f t="shared" si="87"/>
        <v>2.52586898479252E-2</v>
      </c>
      <c r="AC123" s="1">
        <f t="shared" si="87"/>
        <v>3.2308251268620802E-5</v>
      </c>
      <c r="AD123" s="1">
        <f t="shared" si="87"/>
        <v>5.5493283290378897E-4</v>
      </c>
      <c r="AE123" s="1">
        <f t="shared" si="87"/>
        <v>1.6048581290109699E-3</v>
      </c>
      <c r="AF123" s="1">
        <f t="shared" si="87"/>
        <v>1.62360333719208E-3</v>
      </c>
      <c r="AG123" s="1">
        <f t="shared" si="87"/>
        <v>2.3477854967801699E-7</v>
      </c>
      <c r="AH123" s="1">
        <f t="shared" si="87"/>
        <v>1.55141302685283E-3</v>
      </c>
      <c r="AI123" s="1">
        <f t="shared" si="87"/>
        <v>0.71689294649422497</v>
      </c>
      <c r="AJ123" s="1">
        <f t="shared" si="87"/>
        <v>5.9100975313858299E-3</v>
      </c>
      <c r="AK123" s="1"/>
      <c r="AL123" s="1">
        <f t="shared" si="76"/>
        <v>0</v>
      </c>
      <c r="AM123" s="1">
        <f t="shared" si="64"/>
        <v>0</v>
      </c>
      <c r="AN123" s="1">
        <f t="shared" si="64"/>
        <v>0</v>
      </c>
      <c r="AO123" s="1">
        <f t="shared" si="64"/>
        <v>0</v>
      </c>
      <c r="AP123" s="1">
        <f t="shared" si="64"/>
        <v>0</v>
      </c>
      <c r="AQ123" s="1">
        <f t="shared" si="64"/>
        <v>0</v>
      </c>
      <c r="AR123" s="1">
        <f t="shared" si="64"/>
        <v>0</v>
      </c>
      <c r="AS123" s="1">
        <f t="shared" si="64"/>
        <v>0</v>
      </c>
      <c r="AT123" s="1">
        <f t="shared" si="64"/>
        <v>0</v>
      </c>
      <c r="AU123" s="1">
        <f t="shared" si="64"/>
        <v>0</v>
      </c>
      <c r="AV123" s="1">
        <f t="shared" si="64"/>
        <v>0</v>
      </c>
      <c r="AW123" s="1">
        <f t="shared" si="64"/>
        <v>0</v>
      </c>
      <c r="AX123" s="1">
        <f t="shared" si="64"/>
        <v>0</v>
      </c>
      <c r="AY123" s="1">
        <f t="shared" si="64"/>
        <v>0</v>
      </c>
      <c r="AZ123" s="1">
        <f t="shared" si="64"/>
        <v>0</v>
      </c>
      <c r="BA123" s="1">
        <f t="shared" si="64"/>
        <v>0</v>
      </c>
      <c r="BB123" s="1">
        <f t="shared" ref="BB123:BE171" si="88">IFERROR($G123*AG123,0)</f>
        <v>0</v>
      </c>
      <c r="BC123" s="1">
        <f t="shared" si="65"/>
        <v>0</v>
      </c>
      <c r="BD123" s="1">
        <f t="shared" si="65"/>
        <v>0</v>
      </c>
      <c r="BE123" s="1">
        <f t="shared" si="65"/>
        <v>0</v>
      </c>
      <c r="BF123" s="1"/>
      <c r="BG123" s="1">
        <f t="shared" si="77"/>
        <v>0</v>
      </c>
      <c r="BH123" s="1">
        <f t="shared" si="66"/>
        <v>0</v>
      </c>
      <c r="BI123" s="1">
        <f t="shared" si="66"/>
        <v>0</v>
      </c>
      <c r="BJ123" s="1">
        <f t="shared" si="66"/>
        <v>0</v>
      </c>
      <c r="BK123" s="1">
        <f t="shared" si="66"/>
        <v>0</v>
      </c>
      <c r="BL123" s="1">
        <f t="shared" si="66"/>
        <v>0</v>
      </c>
      <c r="BM123" s="1">
        <f t="shared" si="66"/>
        <v>0</v>
      </c>
      <c r="BN123" s="1">
        <f t="shared" si="66"/>
        <v>0</v>
      </c>
      <c r="BO123" s="1">
        <f t="shared" si="66"/>
        <v>0</v>
      </c>
      <c r="BP123" s="1">
        <f t="shared" si="66"/>
        <v>0</v>
      </c>
      <c r="BQ123" s="1">
        <f t="shared" si="66"/>
        <v>0</v>
      </c>
      <c r="BR123" s="1">
        <f t="shared" si="66"/>
        <v>0</v>
      </c>
      <c r="BS123" s="1">
        <f t="shared" si="66"/>
        <v>0</v>
      </c>
      <c r="BT123" s="1">
        <f t="shared" si="66"/>
        <v>0</v>
      </c>
      <c r="BU123" s="1">
        <f t="shared" si="66"/>
        <v>0</v>
      </c>
      <c r="BV123" s="1">
        <f t="shared" si="66"/>
        <v>0</v>
      </c>
      <c r="BW123" s="1">
        <f t="shared" ref="BW123:BZ171" si="89">IFERROR($H123*AG123,0)</f>
        <v>0</v>
      </c>
      <c r="BX123" s="1">
        <f t="shared" si="67"/>
        <v>0</v>
      </c>
      <c r="BY123" s="1">
        <f t="shared" si="67"/>
        <v>0</v>
      </c>
      <c r="BZ123" s="1">
        <f t="shared" si="67"/>
        <v>0</v>
      </c>
      <c r="CA123" s="1"/>
      <c r="CB123" s="1">
        <f t="shared" si="78"/>
        <v>0</v>
      </c>
      <c r="CC123" s="1">
        <f t="shared" si="68"/>
        <v>0</v>
      </c>
      <c r="CD123" s="1">
        <f t="shared" si="68"/>
        <v>0</v>
      </c>
      <c r="CE123" s="1">
        <f t="shared" si="68"/>
        <v>0</v>
      </c>
      <c r="CF123" s="1">
        <f t="shared" si="68"/>
        <v>0</v>
      </c>
      <c r="CG123" s="1">
        <f t="shared" si="68"/>
        <v>0</v>
      </c>
      <c r="CH123" s="1">
        <f t="shared" si="68"/>
        <v>0</v>
      </c>
      <c r="CI123" s="1">
        <f t="shared" si="68"/>
        <v>0</v>
      </c>
      <c r="CJ123" s="1">
        <f t="shared" si="68"/>
        <v>0</v>
      </c>
      <c r="CK123" s="1">
        <f t="shared" si="68"/>
        <v>0</v>
      </c>
      <c r="CL123" s="1">
        <f t="shared" si="68"/>
        <v>0</v>
      </c>
      <c r="CM123" s="1">
        <f t="shared" si="68"/>
        <v>0</v>
      </c>
      <c r="CN123" s="1">
        <f t="shared" si="68"/>
        <v>0</v>
      </c>
      <c r="CO123" s="1">
        <f t="shared" si="68"/>
        <v>0</v>
      </c>
      <c r="CP123" s="1">
        <f t="shared" si="68"/>
        <v>0</v>
      </c>
      <c r="CQ123" s="1">
        <f t="shared" si="68"/>
        <v>0</v>
      </c>
      <c r="CR123" s="1">
        <f t="shared" ref="CR123:CU171" si="90">IFERROR($I123*AG123,0)</f>
        <v>0</v>
      </c>
      <c r="CS123" s="1">
        <f t="shared" si="69"/>
        <v>0</v>
      </c>
      <c r="CT123" s="1">
        <f t="shared" si="69"/>
        <v>0</v>
      </c>
      <c r="CU123" s="1">
        <f t="shared" si="69"/>
        <v>0</v>
      </c>
      <c r="CW123" s="15">
        <f t="shared" si="79"/>
        <v>9.1090097873970627E-2</v>
      </c>
      <c r="CX123" s="15">
        <f t="shared" si="70"/>
        <v>1.7143106977930211</v>
      </c>
      <c r="CY123" s="15">
        <f t="shared" si="70"/>
        <v>1.0840809447173078E-4</v>
      </c>
      <c r="CZ123" s="15">
        <f t="shared" si="70"/>
        <v>2.5388743398084369E-2</v>
      </c>
      <c r="DA123" s="15">
        <f t="shared" si="70"/>
        <v>2.3882153219702213E-3</v>
      </c>
      <c r="DB123" s="15">
        <f t="shared" si="70"/>
        <v>5.4757116521210016E-5</v>
      </c>
      <c r="DC123" s="15">
        <f t="shared" si="70"/>
        <v>9.1754700965117064E-2</v>
      </c>
      <c r="DD123" s="15">
        <f t="shared" si="70"/>
        <v>4.2216323128657363E-3</v>
      </c>
      <c r="DE123" s="15">
        <f t="shared" si="70"/>
        <v>7.9095543005651081E-2</v>
      </c>
      <c r="DF123" s="15">
        <f t="shared" si="70"/>
        <v>2.873753089712671E-2</v>
      </c>
      <c r="DG123" s="15">
        <f t="shared" si="70"/>
        <v>3.5227977070846015E-4</v>
      </c>
      <c r="DH123" s="15">
        <f t="shared" si="70"/>
        <v>3.2268627537879115E-3</v>
      </c>
      <c r="DI123" s="15">
        <f t="shared" si="70"/>
        <v>4.1274624015107881E-6</v>
      </c>
      <c r="DJ123" s="15">
        <f t="shared" si="70"/>
        <v>7.0894100213924537E-5</v>
      </c>
      <c r="DK123" s="15">
        <f t="shared" si="70"/>
        <v>2.0502476386536093E-4</v>
      </c>
      <c r="DL123" s="15">
        <f t="shared" si="70"/>
        <v>2.0741951254218486E-4</v>
      </c>
      <c r="DM123" s="15">
        <f t="shared" ref="DM123:DP171" si="91">IFERROR($J123*AG123,0)</f>
        <v>2.9993565062384599E-8</v>
      </c>
      <c r="DN123" s="15">
        <f t="shared" si="71"/>
        <v>1.9819701426453763E-4</v>
      </c>
      <c r="DO123" s="15">
        <f t="shared" si="71"/>
        <v>9.1584922314785266E-2</v>
      </c>
      <c r="DP123" s="15">
        <f t="shared" si="71"/>
        <v>7.5503019792807482E-4</v>
      </c>
      <c r="DR123" s="15">
        <f t="shared" si="80"/>
        <v>9.0636998062043603E-2</v>
      </c>
      <c r="DS123" s="15">
        <f t="shared" si="72"/>
        <v>1.70578338392594</v>
      </c>
      <c r="DT123" s="15">
        <f t="shared" si="72"/>
        <v>1.0786885158624758E-4</v>
      </c>
      <c r="DU123" s="15">
        <f t="shared" si="72"/>
        <v>2.5262454864783509E-2</v>
      </c>
      <c r="DV123" s="15">
        <f t="shared" si="72"/>
        <v>2.3763358758121648E-3</v>
      </c>
      <c r="DW123" s="15">
        <f t="shared" si="72"/>
        <v>5.4484744004586383E-5</v>
      </c>
      <c r="DX123" s="15">
        <f t="shared" si="72"/>
        <v>9.1298295288528203E-2</v>
      </c>
      <c r="DY123" s="15">
        <f t="shared" si="72"/>
        <v>4.2006330950404239E-3</v>
      </c>
      <c r="DZ123" s="15">
        <f t="shared" si="72"/>
        <v>7.8702106435743005E-2</v>
      </c>
      <c r="EA123" s="15">
        <f t="shared" si="72"/>
        <v>2.8594584845375286E-2</v>
      </c>
      <c r="EB123" s="15">
        <f t="shared" si="72"/>
        <v>3.5052746281134339E-4</v>
      </c>
      <c r="EC123" s="15">
        <f t="shared" si="72"/>
        <v>3.2108117126651045E-3</v>
      </c>
      <c r="ED123" s="15">
        <f t="shared" si="72"/>
        <v>4.1069316030869259E-6</v>
      </c>
      <c r="EE123" s="15">
        <f t="shared" si="72"/>
        <v>7.0541459210968243E-5</v>
      </c>
      <c r="EF123" s="15">
        <f t="shared" si="72"/>
        <v>2.0400493092944397E-4</v>
      </c>
      <c r="EG123" s="15">
        <f t="shared" si="72"/>
        <v>2.0638776766193577E-4</v>
      </c>
      <c r="EH123" s="15">
        <f t="shared" ref="EH123:EK171" si="92">IFERROR($K123*AG123,0)</f>
        <v>2.9844371253112491E-8</v>
      </c>
      <c r="EI123" s="15">
        <f t="shared" si="73"/>
        <v>1.9721114387924056E-4</v>
      </c>
      <c r="EJ123" s="15">
        <f t="shared" si="73"/>
        <v>9.1129361150128332E-2</v>
      </c>
      <c r="EK123" s="15">
        <f t="shared" si="73"/>
        <v>7.512745313005808E-4</v>
      </c>
      <c r="EM123" s="15">
        <f t="shared" si="81"/>
        <v>9.0828783357603471E-2</v>
      </c>
      <c r="EN123" s="15">
        <f t="shared" si="74"/>
        <v>1.70939277277864</v>
      </c>
      <c r="EO123" s="15">
        <f t="shared" si="74"/>
        <v>1.080970989910106E-4</v>
      </c>
      <c r="EP123" s="15">
        <f t="shared" si="74"/>
        <v>2.5315909496737381E-2</v>
      </c>
      <c r="EQ123" s="15">
        <f t="shared" si="74"/>
        <v>2.381364134558998E-3</v>
      </c>
      <c r="ER123" s="15">
        <f t="shared" si="74"/>
        <v>5.4600032164563506E-5</v>
      </c>
      <c r="ES123" s="15">
        <f t="shared" si="74"/>
        <v>9.1491479870105336E-2</v>
      </c>
      <c r="ET123" s="15">
        <f t="shared" si="74"/>
        <v>4.209521514525803E-3</v>
      </c>
      <c r="EU123" s="15">
        <f t="shared" si="74"/>
        <v>7.8868637841975495E-2</v>
      </c>
      <c r="EV123" s="15">
        <f t="shared" si="74"/>
        <v>2.8655090169064715E-2</v>
      </c>
      <c r="EW123" s="15">
        <f t="shared" si="74"/>
        <v>3.5126916889709772E-4</v>
      </c>
      <c r="EX123" s="15">
        <f t="shared" si="74"/>
        <v>3.2176056984155928E-3</v>
      </c>
      <c r="EY123" s="15">
        <f t="shared" si="74"/>
        <v>4.1156217528953191E-6</v>
      </c>
      <c r="EZ123" s="15">
        <f t="shared" si="74"/>
        <v>7.0690722921078525E-5</v>
      </c>
      <c r="FA123" s="15">
        <f t="shared" si="74"/>
        <v>2.0443659952847667E-4</v>
      </c>
      <c r="FB123" s="15">
        <f t="shared" si="74"/>
        <v>2.0682447827534211E-4</v>
      </c>
      <c r="FC123" s="15">
        <f t="shared" ref="FC123:FF171" si="93">IFERROR($L123*AG123,0)</f>
        <v>2.9907521089095123E-8</v>
      </c>
      <c r="FD123" s="15">
        <f t="shared" si="75"/>
        <v>1.9762843701918645E-4</v>
      </c>
      <c r="FE123" s="15">
        <f t="shared" si="75"/>
        <v>9.1322188271900348E-2</v>
      </c>
      <c r="FF123" s="15">
        <f t="shared" si="75"/>
        <v>7.5286420672135608E-4</v>
      </c>
      <c r="FH123" s="15">
        <f>IFERROR(AL123*[1]Figure!$C$8+BG123*[1]Figure!$D$8+CB123*[1]Figure!$E$8,0)</f>
        <v>0</v>
      </c>
      <c r="FI123" s="15">
        <f>IFERROR(AM123*[1]Figure!$C$8+BH123*[1]Figure!$D$8+CC123*[1]Figure!$E$8,0)</f>
        <v>0</v>
      </c>
      <c r="FJ123" s="15">
        <f>IFERROR(AN123*[1]Figure!$C$8+BI123*[1]Figure!$D$8+CD123*[1]Figure!$E$8,0)</f>
        <v>0</v>
      </c>
      <c r="FK123" s="15">
        <f>IFERROR(AO123*[1]Figure!$C$8+BJ123*[1]Figure!$D$8+CE123*[1]Figure!$E$8,0)</f>
        <v>0</v>
      </c>
      <c r="FL123" s="15">
        <f>IFERROR(AP123*[1]Figure!$C$8+BK123*[1]Figure!$D$8+CF123*[1]Figure!$E$8,0)</f>
        <v>0</v>
      </c>
      <c r="FM123" s="15">
        <f>IFERROR(AQ123*[1]Figure!$C$8+BL123*[1]Figure!$D$8+CG123*[1]Figure!$E$8,0)</f>
        <v>0</v>
      </c>
      <c r="FN123" s="15">
        <f>IFERROR(AR123*[1]Figure!$C$8+BM123*[1]Figure!$D$8+CH123*[1]Figure!$E$8,0)</f>
        <v>0</v>
      </c>
      <c r="FO123" s="15">
        <f>IFERROR(AS123*[1]Figure!$C$8+BN123*[1]Figure!$D$8+CI123*[1]Figure!$E$8,0)</f>
        <v>0</v>
      </c>
      <c r="FP123" s="15">
        <f>IFERROR(AT123*[1]Figure!$C$8+BO123*[1]Figure!$D$8+CJ123*[1]Figure!$E$8,0)</f>
        <v>0</v>
      </c>
      <c r="FQ123" s="15">
        <f>IFERROR(AU123*[1]Figure!$C$8+BP123*[1]Figure!$D$8+CK123*[1]Figure!$E$8,0)</f>
        <v>0</v>
      </c>
      <c r="FR123" s="15">
        <f>IFERROR(AV123*[1]Figure!$C$8+BQ123*[1]Figure!$D$8+CL123*[1]Figure!$E$8,0)</f>
        <v>0</v>
      </c>
      <c r="FS123" s="15">
        <f>IFERROR(AW123*[1]Figure!$C$8+BR123*[1]Figure!$D$8+CM123*[1]Figure!$E$8,0)</f>
        <v>0</v>
      </c>
      <c r="FT123" s="15">
        <f>IFERROR(AX123*[1]Figure!$C$8+BS123*[1]Figure!$D$8+CN123*[1]Figure!$E$8,0)</f>
        <v>0</v>
      </c>
      <c r="FU123" s="15">
        <f>IFERROR(AY123*[1]Figure!$C$8+BT123*[1]Figure!$D$8+CO123*[1]Figure!$E$8,0)</f>
        <v>0</v>
      </c>
      <c r="FV123" s="15">
        <f>IFERROR(AZ123*[1]Figure!$C$8+BU123*[1]Figure!$D$8+CP123*[1]Figure!$E$8,0)</f>
        <v>0</v>
      </c>
      <c r="FW123" s="15">
        <f>IFERROR(BA123*[1]Figure!$C$8+BV123*[1]Figure!$D$8+CQ123*[1]Figure!$E$8,0)</f>
        <v>0</v>
      </c>
      <c r="FX123" s="15">
        <f>IFERROR(BB123*[1]Figure!$C$8+BW123*[1]Figure!$D$8+CR123*[1]Figure!$E$8,0)</f>
        <v>0</v>
      </c>
      <c r="FY123" s="15">
        <f>IFERROR(BC123*[1]Figure!$C$8+BX123*[1]Figure!$D$8+CS123*[1]Figure!$E$8,0)</f>
        <v>0</v>
      </c>
      <c r="FZ123" s="15">
        <f>IFERROR(BD123*[1]Figure!$C$8+BY123*[1]Figure!$D$8+CT123*[1]Figure!$E$8,0)</f>
        <v>0</v>
      </c>
      <c r="GA123" s="15">
        <f>IFERROR(BE123*[1]Figure!$C$8+BZ123*[1]Figure!$D$8+CU123*[1]Figure!$E$8,0)</f>
        <v>0</v>
      </c>
      <c r="GC123" s="15">
        <f>IFERROR(CW123*[1]Figure!$F$8+DR123*[1]Figure!$G$8+EM123*[1]Figure!$H$8,0)</f>
        <v>9.0740629349593371E-2</v>
      </c>
      <c r="GD123" s="15">
        <f>IFERROR(CX123*[1]Figure!$F$8+DS123*[1]Figure!$G$8+EN123*[1]Figure!$H$8,0)</f>
        <v>1.7077337191327202</v>
      </c>
      <c r="GE123" s="15">
        <f>IFERROR(CY123*[1]Figure!$F$8+DT123*[1]Figure!$G$8+EO123*[1]Figure!$H$8,0)</f>
        <v>1.0799218519410546E-4</v>
      </c>
      <c r="GF123" s="15">
        <f>IFERROR(CZ123*[1]Figure!$F$8+DU123*[1]Figure!$G$8+EP123*[1]Figure!$H$8,0)</f>
        <v>2.5291339103894271E-2</v>
      </c>
      <c r="GG123" s="15">
        <f>IFERROR(DA123*[1]Figure!$F$8+DV123*[1]Figure!$G$8+EQ123*[1]Figure!$H$8,0)</f>
        <v>2.3790528981289518E-3</v>
      </c>
      <c r="GH123" s="15">
        <f>IFERROR(DB123*[1]Figure!$F$8+DW123*[1]Figure!$G$8+ER123*[1]Figure!$H$8,0)</f>
        <v>5.454704002380307E-5</v>
      </c>
      <c r="GI123" s="15">
        <f>IFERROR(DC123*[1]Figure!$F$8+DX123*[1]Figure!$G$8+ES123*[1]Figure!$H$8,0)</f>
        <v>9.1402682681029607E-2</v>
      </c>
      <c r="GJ123" s="15">
        <f>IFERROR(DD123*[1]Figure!$F$8+DY123*[1]Figure!$G$8+ET123*[1]Figure!$H$8,0)</f>
        <v>4.2054359572873106E-3</v>
      </c>
      <c r="GK123" s="15">
        <f>IFERROR(DE123*[1]Figure!$F$8+DZ123*[1]Figure!$G$8+EU123*[1]Figure!$H$8,0)</f>
        <v>7.8792091770619521E-2</v>
      </c>
      <c r="GL123" s="15">
        <f>IFERROR(DF123*[1]Figure!$F$8+EA123*[1]Figure!$G$8+EV123*[1]Figure!$H$8,0)</f>
        <v>2.8627278929555449E-2</v>
      </c>
      <c r="GM123" s="15">
        <f>IFERROR(DG123*[1]Figure!$F$8+EB123*[1]Figure!$G$8+EW123*[1]Figure!$H$8,0)</f>
        <v>3.5092824409348417E-4</v>
      </c>
      <c r="GN123" s="15">
        <f>IFERROR(DH123*[1]Figure!$F$8+EC123*[1]Figure!$G$8+EX123*[1]Figure!$H$8,0)</f>
        <v>3.2144828465174814E-3</v>
      </c>
      <c r="GO123" s="15">
        <f>IFERROR(DI123*[1]Figure!$F$8+ED123*[1]Figure!$G$8+EY123*[1]Figure!$H$8,0)</f>
        <v>4.1116273302072728E-6</v>
      </c>
      <c r="GP123" s="15">
        <f>IFERROR(DJ123*[1]Figure!$F$8+EE123*[1]Figure!$G$8+EZ123*[1]Figure!$H$8,0)</f>
        <v>7.0622113936962908E-5</v>
      </c>
      <c r="GQ123" s="15">
        <f>IFERROR(DK123*[1]Figure!$F$8+EF123*[1]Figure!$G$8+FA123*[1]Figure!$H$8,0)</f>
        <v>2.0423818328897434E-4</v>
      </c>
      <c r="GR123" s="15">
        <f>IFERROR(DL123*[1]Figure!$F$8+EG123*[1]Figure!$G$8+FB123*[1]Figure!$H$8,0)</f>
        <v>2.0662374447664325E-4</v>
      </c>
      <c r="GS123" s="15">
        <f>IFERROR(DM123*[1]Figure!$F$8+EH123*[1]Figure!$G$8+FC123*[1]Figure!$H$8,0)</f>
        <v>2.9878494300931844E-8</v>
      </c>
      <c r="GT123" s="15">
        <f>IFERROR(DN123*[1]Figure!$F$8+EI123*[1]Figure!$G$8+FD123*[1]Figure!$H$8,0)</f>
        <v>1.9743662845172585E-4</v>
      </c>
      <c r="GU123" s="15">
        <f>IFERROR(DO123*[1]Figure!$F$8+EJ123*[1]Figure!$G$8+FE123*[1]Figure!$H$8,0)</f>
        <v>9.1233555389031884E-2</v>
      </c>
      <c r="GV123" s="15">
        <f>IFERROR(DP123*[1]Figure!$F$8+EK123*[1]Figure!$G$8+FF123*[1]Figure!$H$8,0)</f>
        <v>7.5213351326872525E-4</v>
      </c>
      <c r="GX123" s="15">
        <f>IFERROR(FH123*[1]Figure!$F$10+GC123*[1]Figure!$F$11,0)</f>
        <v>5.3238712723422937E-3</v>
      </c>
      <c r="GY123" s="15">
        <f>IFERROR(FI123*[1]Figure!$F$10+GD123*[1]Figure!$F$11,0)</f>
        <v>0.10019496837600118</v>
      </c>
      <c r="GZ123" s="15">
        <f>IFERROR(FJ123*[1]Figure!$F$10+GE123*[1]Figure!$F$11,0)</f>
        <v>6.3360425920932104E-6</v>
      </c>
      <c r="HA123" s="15">
        <f>IFERROR(FK123*[1]Figure!$F$10+GF123*[1]Figure!$F$11,0)</f>
        <v>1.4838759071808597E-3</v>
      </c>
      <c r="HB123" s="15">
        <f>IFERROR(FL123*[1]Figure!$F$10+GG123*[1]Figure!$F$11,0)</f>
        <v>1.3958214165491858E-4</v>
      </c>
      <c r="HC123" s="15">
        <f>IFERROR(FM123*[1]Figure!$F$10+GH123*[1]Figure!$F$11,0)</f>
        <v>3.2003461013611739E-6</v>
      </c>
      <c r="HD123" s="15">
        <f>IFERROR(FN123*[1]Figure!$F$10+GI123*[1]Figure!$F$11,0)</f>
        <v>5.3627148062394686E-3</v>
      </c>
      <c r="HE123" s="15">
        <f>IFERROR(FO123*[1]Figure!$F$10+GJ123*[1]Figure!$F$11,0)</f>
        <v>2.4673842182005494E-4</v>
      </c>
      <c r="HF123" s="15">
        <f>IFERROR(FP123*[1]Figure!$F$10+GK123*[1]Figure!$F$11,0)</f>
        <v>4.6228349623766273E-3</v>
      </c>
      <c r="HG123" s="15">
        <f>IFERROR(FQ123*[1]Figure!$F$10+GL123*[1]Figure!$F$11,0)</f>
        <v>1.6795998550022519E-3</v>
      </c>
      <c r="HH123" s="15">
        <f>IFERROR(FR123*[1]Figure!$F$10+GM123*[1]Figure!$F$11,0)</f>
        <v>2.0589418552354321E-5</v>
      </c>
      <c r="HI123" s="15">
        <f>IFERROR(FS123*[1]Figure!$F$10+GN123*[1]Figure!$F$11,0)</f>
        <v>1.8859790817715098E-4</v>
      </c>
      <c r="HJ123" s="15">
        <f>IFERROR(FT123*[1]Figure!$F$10+GO123*[1]Figure!$F$11,0)</f>
        <v>2.4123454711267145E-7</v>
      </c>
      <c r="HK123" s="15">
        <f>IFERROR(FU123*[1]Figure!$F$10+GP123*[1]Figure!$F$11,0)</f>
        <v>4.1434916891808619E-6</v>
      </c>
      <c r="HL123" s="15">
        <f>IFERROR(FV123*[1]Figure!$F$10+GQ123*[1]Figure!$F$11,0)</f>
        <v>1.1982921041228408E-5</v>
      </c>
      <c r="HM123" s="15">
        <f>IFERROR(FW123*[1]Figure!$F$10+GR123*[1]Figure!$F$11,0)</f>
        <v>1.2122885032733413E-5</v>
      </c>
      <c r="HN123" s="15">
        <f>IFERROR(FX123*[1]Figure!$F$10+GS123*[1]Figure!$F$11,0)</f>
        <v>1.7530102954954523E-9</v>
      </c>
      <c r="HO123" s="15">
        <f>IFERROR(FY123*[1]Figure!$F$10+GT123*[1]Figure!$F$11,0)</f>
        <v>1.1583864933012752E-5</v>
      </c>
      <c r="HP123" s="15">
        <f>IFERROR(FZ123*[1]Figure!$F$10+GU123*[1]Figure!$F$11,0)</f>
        <v>5.35279188706104E-3</v>
      </c>
      <c r="HQ123" s="15">
        <f>IFERROR(GA123*[1]Figure!$F$10+GV123*[1]Figure!$F$11,0)</f>
        <v>4.4128655850844521E-5</v>
      </c>
    </row>
    <row r="124" spans="1:225" s="15" customFormat="1" x14ac:dyDescent="0.2">
      <c r="A124" s="1"/>
      <c r="B124" s="4"/>
      <c r="C124" s="1" t="s">
        <v>168</v>
      </c>
      <c r="D124" s="1" t="s">
        <v>162</v>
      </c>
      <c r="E124" s="2">
        <v>0.27063549822565197</v>
      </c>
      <c r="F124" s="7"/>
      <c r="G124" s="1" t="s">
        <v>77</v>
      </c>
      <c r="H124" s="1" t="s">
        <v>77</v>
      </c>
      <c r="I124" s="1" t="s">
        <v>77</v>
      </c>
      <c r="J124" s="1">
        <f>J$232*$E124</f>
        <v>0.19373452328054871</v>
      </c>
      <c r="K124" s="1">
        <f>K$232*$E124</f>
        <v>0.19277085019081688</v>
      </c>
      <c r="L124" s="1">
        <f>L$232*$E124</f>
        <v>0.19317874779631639</v>
      </c>
      <c r="M124" s="1" t="s">
        <v>149</v>
      </c>
      <c r="N124" s="1" t="str">
        <f t="shared" ref="N124:P124" si="94">N118</f>
        <v>market for electricity, low voltage | electricity, low voltage | Cutoff, US-RFC</v>
      </c>
      <c r="O124" s="1">
        <f t="shared" si="94"/>
        <v>1</v>
      </c>
      <c r="P124" s="1" t="str">
        <f t="shared" si="94"/>
        <v>kWh</v>
      </c>
      <c r="Q124" s="5">
        <f>Q118</f>
        <v>0.97858189767189796</v>
      </c>
      <c r="R124" s="5">
        <f t="shared" ref="R124:AJ124" si="95">R118</f>
        <v>15.3242394214972</v>
      </c>
      <c r="S124" s="5">
        <f t="shared" si="95"/>
        <v>1.91905025993209E-3</v>
      </c>
      <c r="T124" s="5">
        <f t="shared" si="95"/>
        <v>0.23708688961778801</v>
      </c>
      <c r="U124" s="5">
        <f t="shared" si="95"/>
        <v>2.35857147989245E-2</v>
      </c>
      <c r="V124" s="5">
        <f t="shared" si="95"/>
        <v>4.7820758361983602E-4</v>
      </c>
      <c r="W124" s="5">
        <f t="shared" si="95"/>
        <v>0.99296492270380099</v>
      </c>
      <c r="X124" s="5">
        <f t="shared" si="95"/>
        <v>3.59884982983062E-2</v>
      </c>
      <c r="Y124" s="5">
        <f t="shared" si="95"/>
        <v>0.92709207865751497</v>
      </c>
      <c r="Z124" s="5">
        <f t="shared" si="95"/>
        <v>0.21622193418478</v>
      </c>
      <c r="AA124" s="5">
        <f t="shared" si="95"/>
        <v>1.4989679346981901E-3</v>
      </c>
      <c r="AB124" s="5">
        <f t="shared" si="95"/>
        <v>3.1681830815789902E-2</v>
      </c>
      <c r="AC124" s="5">
        <f t="shared" si="95"/>
        <v>3.4506721673967701E-5</v>
      </c>
      <c r="AD124" s="5">
        <f t="shared" si="95"/>
        <v>5.7870259223004295E-4</v>
      </c>
      <c r="AE124" s="5">
        <f t="shared" si="95"/>
        <v>1.572264286637E-3</v>
      </c>
      <c r="AF124" s="5">
        <f t="shared" si="95"/>
        <v>1.59230330090298E-3</v>
      </c>
      <c r="AG124" s="5">
        <f t="shared" si="95"/>
        <v>2.92338472267483E-7</v>
      </c>
      <c r="AH124" s="5">
        <f t="shared" si="95"/>
        <v>3.5234741597651902E-3</v>
      </c>
      <c r="AI124" s="5">
        <f t="shared" si="95"/>
        <v>0.57223418202551302</v>
      </c>
      <c r="AJ124" s="5">
        <f t="shared" si="95"/>
        <v>1.4924238806138799E-2</v>
      </c>
      <c r="AK124" s="1"/>
      <c r="AL124" s="1">
        <f t="shared" si="76"/>
        <v>0</v>
      </c>
      <c r="AM124" s="1">
        <f t="shared" si="76"/>
        <v>0</v>
      </c>
      <c r="AN124" s="1">
        <f t="shared" si="76"/>
        <v>0</v>
      </c>
      <c r="AO124" s="1">
        <f t="shared" si="76"/>
        <v>0</v>
      </c>
      <c r="AP124" s="1">
        <f t="shared" si="76"/>
        <v>0</v>
      </c>
      <c r="AQ124" s="1">
        <f t="shared" si="76"/>
        <v>0</v>
      </c>
      <c r="AR124" s="1">
        <f t="shared" si="76"/>
        <v>0</v>
      </c>
      <c r="AS124" s="1">
        <f t="shared" si="76"/>
        <v>0</v>
      </c>
      <c r="AT124" s="1">
        <f t="shared" si="76"/>
        <v>0</v>
      </c>
      <c r="AU124" s="1">
        <f t="shared" si="76"/>
        <v>0</v>
      </c>
      <c r="AV124" s="1">
        <f t="shared" si="76"/>
        <v>0</v>
      </c>
      <c r="AW124" s="1">
        <f t="shared" si="76"/>
        <v>0</v>
      </c>
      <c r="AX124" s="1">
        <f t="shared" si="76"/>
        <v>0</v>
      </c>
      <c r="AY124" s="1">
        <f t="shared" si="76"/>
        <v>0</v>
      </c>
      <c r="AZ124" s="1">
        <f t="shared" si="76"/>
        <v>0</v>
      </c>
      <c r="BA124" s="1">
        <f t="shared" si="76"/>
        <v>0</v>
      </c>
      <c r="BB124" s="1">
        <f t="shared" si="88"/>
        <v>0</v>
      </c>
      <c r="BC124" s="1">
        <f t="shared" si="88"/>
        <v>0</v>
      </c>
      <c r="BD124" s="1">
        <f t="shared" si="88"/>
        <v>0</v>
      </c>
      <c r="BE124" s="1">
        <f t="shared" si="88"/>
        <v>0</v>
      </c>
      <c r="BF124" s="1"/>
      <c r="BG124" s="1">
        <f t="shared" si="77"/>
        <v>0</v>
      </c>
      <c r="BH124" s="1">
        <f t="shared" si="77"/>
        <v>0</v>
      </c>
      <c r="BI124" s="1">
        <f t="shared" si="77"/>
        <v>0</v>
      </c>
      <c r="BJ124" s="1">
        <f t="shared" si="77"/>
        <v>0</v>
      </c>
      <c r="BK124" s="1">
        <f t="shared" si="77"/>
        <v>0</v>
      </c>
      <c r="BL124" s="1">
        <f t="shared" si="77"/>
        <v>0</v>
      </c>
      <c r="BM124" s="1">
        <f t="shared" si="77"/>
        <v>0</v>
      </c>
      <c r="BN124" s="1">
        <f t="shared" si="77"/>
        <v>0</v>
      </c>
      <c r="BO124" s="1">
        <f t="shared" si="77"/>
        <v>0</v>
      </c>
      <c r="BP124" s="1">
        <f t="shared" si="77"/>
        <v>0</v>
      </c>
      <c r="BQ124" s="1">
        <f t="shared" si="77"/>
        <v>0</v>
      </c>
      <c r="BR124" s="1">
        <f t="shared" si="77"/>
        <v>0</v>
      </c>
      <c r="BS124" s="1">
        <f t="shared" si="77"/>
        <v>0</v>
      </c>
      <c r="BT124" s="1">
        <f t="shared" si="77"/>
        <v>0</v>
      </c>
      <c r="BU124" s="1">
        <f t="shared" si="77"/>
        <v>0</v>
      </c>
      <c r="BV124" s="1">
        <f t="shared" si="77"/>
        <v>0</v>
      </c>
      <c r="BW124" s="1">
        <f t="shared" si="89"/>
        <v>0</v>
      </c>
      <c r="BX124" s="1">
        <f t="shared" si="89"/>
        <v>0</v>
      </c>
      <c r="BY124" s="1">
        <f t="shared" si="89"/>
        <v>0</v>
      </c>
      <c r="BZ124" s="1">
        <f t="shared" si="89"/>
        <v>0</v>
      </c>
      <c r="CA124" s="1"/>
      <c r="CB124" s="1">
        <f t="shared" si="78"/>
        <v>0</v>
      </c>
      <c r="CC124" s="1">
        <f t="shared" si="78"/>
        <v>0</v>
      </c>
      <c r="CD124" s="1">
        <f t="shared" si="78"/>
        <v>0</v>
      </c>
      <c r="CE124" s="1">
        <f t="shared" si="78"/>
        <v>0</v>
      </c>
      <c r="CF124" s="1">
        <f t="shared" si="78"/>
        <v>0</v>
      </c>
      <c r="CG124" s="1">
        <f t="shared" si="78"/>
        <v>0</v>
      </c>
      <c r="CH124" s="1">
        <f t="shared" si="78"/>
        <v>0</v>
      </c>
      <c r="CI124" s="1">
        <f t="shared" si="78"/>
        <v>0</v>
      </c>
      <c r="CJ124" s="1">
        <f t="shared" si="78"/>
        <v>0</v>
      </c>
      <c r="CK124" s="1">
        <f t="shared" si="78"/>
        <v>0</v>
      </c>
      <c r="CL124" s="1">
        <f t="shared" si="78"/>
        <v>0</v>
      </c>
      <c r="CM124" s="1">
        <f t="shared" si="78"/>
        <v>0</v>
      </c>
      <c r="CN124" s="1">
        <f t="shared" si="78"/>
        <v>0</v>
      </c>
      <c r="CO124" s="1">
        <f t="shared" si="78"/>
        <v>0</v>
      </c>
      <c r="CP124" s="1">
        <f t="shared" si="78"/>
        <v>0</v>
      </c>
      <c r="CQ124" s="1">
        <f t="shared" si="78"/>
        <v>0</v>
      </c>
      <c r="CR124" s="1">
        <f t="shared" si="90"/>
        <v>0</v>
      </c>
      <c r="CS124" s="1">
        <f t="shared" si="90"/>
        <v>0</v>
      </c>
      <c r="CT124" s="1">
        <f t="shared" si="90"/>
        <v>0</v>
      </c>
      <c r="CU124" s="1">
        <f t="shared" si="90"/>
        <v>0</v>
      </c>
      <c r="CW124" s="15">
        <f t="shared" si="79"/>
        <v>0.18958509743643986</v>
      </c>
      <c r="CX124" s="15">
        <f t="shared" si="79"/>
        <v>2.9688342189607515</v>
      </c>
      <c r="CY124" s="15">
        <f t="shared" si="79"/>
        <v>3.7178628725935658E-4</v>
      </c>
      <c r="CZ124" s="15">
        <f t="shared" si="79"/>
        <v>4.5931915536170237E-2</v>
      </c>
      <c r="DA124" s="15">
        <f t="shared" si="79"/>
        <v>4.5693672128006213E-3</v>
      </c>
      <c r="DB124" s="15">
        <f t="shared" si="79"/>
        <v>9.2645318241732071E-5</v>
      </c>
      <c r="DC124" s="15">
        <f t="shared" si="79"/>
        <v>0.19237158593432779</v>
      </c>
      <c r="DD124" s="15">
        <f t="shared" si="79"/>
        <v>6.9722145614051906E-3</v>
      </c>
      <c r="DE124" s="15">
        <f t="shared" si="79"/>
        <v>0.17960974189588663</v>
      </c>
      <c r="DF124" s="15">
        <f t="shared" si="79"/>
        <v>4.1889653342086532E-2</v>
      </c>
      <c r="DG124" s="15">
        <f t="shared" si="79"/>
        <v>2.9040183824158251E-4</v>
      </c>
      <c r="DH124" s="15">
        <f t="shared" si="79"/>
        <v>6.1378643897520542E-3</v>
      </c>
      <c r="DI124" s="15">
        <f t="shared" si="79"/>
        <v>6.6851432734807102E-6</v>
      </c>
      <c r="DJ124" s="15">
        <f t="shared" si="79"/>
        <v>1.1211467082690515E-4</v>
      </c>
      <c r="DK124" s="15">
        <f t="shared" si="79"/>
        <v>3.0460187204265119E-4</v>
      </c>
      <c r="DL124" s="15">
        <f t="shared" si="79"/>
        <v>3.0848412091848295E-4</v>
      </c>
      <c r="DM124" s="15">
        <f t="shared" si="91"/>
        <v>5.6636054561304728E-8</v>
      </c>
      <c r="DN124" s="15">
        <f t="shared" si="91"/>
        <v>6.8261858663344111E-4</v>
      </c>
      <c r="DO124" s="15">
        <f t="shared" si="91"/>
        <v>0.1108615164595475</v>
      </c>
      <c r="DP124" s="15">
        <f t="shared" si="91"/>
        <v>2.8913402904323657E-3</v>
      </c>
      <c r="DR124" s="15">
        <f t="shared" si="80"/>
        <v>0.18864206439555473</v>
      </c>
      <c r="DS124" s="15">
        <f t="shared" si="80"/>
        <v>2.9540666618096472</v>
      </c>
      <c r="DT124" s="15">
        <f t="shared" si="80"/>
        <v>3.6993695016601712E-4</v>
      </c>
      <c r="DU124" s="15">
        <f t="shared" si="80"/>
        <v>4.570344128071735E-2</v>
      </c>
      <c r="DV124" s="15">
        <f t="shared" si="80"/>
        <v>4.5466382941468072E-3</v>
      </c>
      <c r="DW124" s="15">
        <f t="shared" si="80"/>
        <v>9.2184482462091949E-5</v>
      </c>
      <c r="DX124" s="15">
        <f t="shared" si="80"/>
        <v>0.1914146923592705</v>
      </c>
      <c r="DY124" s="15">
        <f t="shared" si="80"/>
        <v>6.9375334140552528E-3</v>
      </c>
      <c r="DZ124" s="15">
        <f t="shared" si="80"/>
        <v>0.17871632820798083</v>
      </c>
      <c r="EA124" s="15">
        <f t="shared" si="80"/>
        <v>4.1681286082702891E-2</v>
      </c>
      <c r="EB124" s="15">
        <f t="shared" si="80"/>
        <v>2.8895732318054299E-4</v>
      </c>
      <c r="EC124" s="15">
        <f t="shared" si="80"/>
        <v>6.1073334619614408E-3</v>
      </c>
      <c r="ED124" s="15">
        <f t="shared" si="80"/>
        <v>6.6518900743886416E-6</v>
      </c>
      <c r="EE124" s="15">
        <f t="shared" si="80"/>
        <v>1.1155699071181499E-4</v>
      </c>
      <c r="EF124" s="15">
        <f t="shared" si="80"/>
        <v>3.0308672325967268E-4</v>
      </c>
      <c r="EG124" s="15">
        <f t="shared" si="80"/>
        <v>3.0694966107671159E-4</v>
      </c>
      <c r="EH124" s="15">
        <f t="shared" si="92"/>
        <v>5.635433584248724E-8</v>
      </c>
      <c r="EI124" s="15">
        <f t="shared" si="92"/>
        <v>6.7922310940330983E-4</v>
      </c>
      <c r="EJ124" s="15">
        <f t="shared" si="92"/>
        <v>0.11031006977730481</v>
      </c>
      <c r="EK124" s="15">
        <f t="shared" si="92"/>
        <v>2.8769582031101582E-3</v>
      </c>
      <c r="EM124" s="15">
        <f t="shared" si="81"/>
        <v>0.18904122560840025</v>
      </c>
      <c r="EN124" s="15">
        <f t="shared" si="81"/>
        <v>2.9603173823757771</v>
      </c>
      <c r="EO124" s="15">
        <f t="shared" si="81"/>
        <v>3.7071972617187663E-4</v>
      </c>
      <c r="EP124" s="15">
        <f t="shared" si="81"/>
        <v>4.5800148455287772E-2</v>
      </c>
      <c r="EQ124" s="15">
        <f t="shared" si="81"/>
        <v>4.5562588507372832E-3</v>
      </c>
      <c r="ER124" s="15">
        <f t="shared" si="81"/>
        <v>9.2379542190382182E-5</v>
      </c>
      <c r="ES124" s="15">
        <f t="shared" si="81"/>
        <v>0.19181972037358636</v>
      </c>
      <c r="ET124" s="15">
        <f t="shared" si="81"/>
        <v>6.9522130363366547E-3</v>
      </c>
      <c r="EU124" s="15">
        <f t="shared" si="81"/>
        <v>0.17909448684694279</v>
      </c>
      <c r="EV124" s="15">
        <f t="shared" si="81"/>
        <v>4.1769482491913333E-2</v>
      </c>
      <c r="EW124" s="15">
        <f t="shared" si="81"/>
        <v>2.8956874861182691E-4</v>
      </c>
      <c r="EX124" s="15">
        <f t="shared" si="81"/>
        <v>6.1202564048890417E-3</v>
      </c>
      <c r="EY124" s="15">
        <f t="shared" si="81"/>
        <v>6.6659652835330909E-6</v>
      </c>
      <c r="EZ124" s="15">
        <f t="shared" si="81"/>
        <v>1.1179304211348199E-4</v>
      </c>
      <c r="FA124" s="15">
        <f t="shared" si="81"/>
        <v>3.0372804609740434E-4</v>
      </c>
      <c r="FB124" s="15">
        <f t="shared" si="81"/>
        <v>3.0759915778037886E-4</v>
      </c>
      <c r="FC124" s="15">
        <f t="shared" si="93"/>
        <v>5.647358000532053E-8</v>
      </c>
      <c r="FD124" s="15">
        <f t="shared" si="93"/>
        <v>6.8066032607611742E-4</v>
      </c>
      <c r="FE124" s="15">
        <f t="shared" si="93"/>
        <v>0.11054348272993798</v>
      </c>
      <c r="FF124" s="15">
        <f t="shared" si="93"/>
        <v>2.8830457643830849E-3</v>
      </c>
      <c r="FH124" s="15">
        <f>IFERROR(AL124*[1]Figure!$C$8+BG124*[1]Figure!$D$8+CB124*[1]Figure!$E$8,0)</f>
        <v>0</v>
      </c>
      <c r="FI124" s="15">
        <f>IFERROR(AM124*[1]Figure!$C$8+BH124*[1]Figure!$D$8+CC124*[1]Figure!$E$8,0)</f>
        <v>0</v>
      </c>
      <c r="FJ124" s="15">
        <f>IFERROR(AN124*[1]Figure!$C$8+BI124*[1]Figure!$D$8+CD124*[1]Figure!$E$8,0)</f>
        <v>0</v>
      </c>
      <c r="FK124" s="15">
        <f>IFERROR(AO124*[1]Figure!$C$8+BJ124*[1]Figure!$D$8+CE124*[1]Figure!$E$8,0)</f>
        <v>0</v>
      </c>
      <c r="FL124" s="15">
        <f>IFERROR(AP124*[1]Figure!$C$8+BK124*[1]Figure!$D$8+CF124*[1]Figure!$E$8,0)</f>
        <v>0</v>
      </c>
      <c r="FM124" s="15">
        <f>IFERROR(AQ124*[1]Figure!$C$8+BL124*[1]Figure!$D$8+CG124*[1]Figure!$E$8,0)</f>
        <v>0</v>
      </c>
      <c r="FN124" s="15">
        <f>IFERROR(AR124*[1]Figure!$C$8+BM124*[1]Figure!$D$8+CH124*[1]Figure!$E$8,0)</f>
        <v>0</v>
      </c>
      <c r="FO124" s="15">
        <f>IFERROR(AS124*[1]Figure!$C$8+BN124*[1]Figure!$D$8+CI124*[1]Figure!$E$8,0)</f>
        <v>0</v>
      </c>
      <c r="FP124" s="15">
        <f>IFERROR(AT124*[1]Figure!$C$8+BO124*[1]Figure!$D$8+CJ124*[1]Figure!$E$8,0)</f>
        <v>0</v>
      </c>
      <c r="FQ124" s="15">
        <f>IFERROR(AU124*[1]Figure!$C$8+BP124*[1]Figure!$D$8+CK124*[1]Figure!$E$8,0)</f>
        <v>0</v>
      </c>
      <c r="FR124" s="15">
        <f>IFERROR(AV124*[1]Figure!$C$8+BQ124*[1]Figure!$D$8+CL124*[1]Figure!$E$8,0)</f>
        <v>0</v>
      </c>
      <c r="FS124" s="15">
        <f>IFERROR(AW124*[1]Figure!$C$8+BR124*[1]Figure!$D$8+CM124*[1]Figure!$E$8,0)</f>
        <v>0</v>
      </c>
      <c r="FT124" s="15">
        <f>IFERROR(AX124*[1]Figure!$C$8+BS124*[1]Figure!$D$8+CN124*[1]Figure!$E$8,0)</f>
        <v>0</v>
      </c>
      <c r="FU124" s="15">
        <f>IFERROR(AY124*[1]Figure!$C$8+BT124*[1]Figure!$D$8+CO124*[1]Figure!$E$8,0)</f>
        <v>0</v>
      </c>
      <c r="FV124" s="15">
        <f>IFERROR(AZ124*[1]Figure!$C$8+BU124*[1]Figure!$D$8+CP124*[1]Figure!$E$8,0)</f>
        <v>0</v>
      </c>
      <c r="FW124" s="15">
        <f>IFERROR(BA124*[1]Figure!$C$8+BV124*[1]Figure!$D$8+CQ124*[1]Figure!$E$8,0)</f>
        <v>0</v>
      </c>
      <c r="FX124" s="15">
        <f>IFERROR(BB124*[1]Figure!$C$8+BW124*[1]Figure!$D$8+CR124*[1]Figure!$E$8,0)</f>
        <v>0</v>
      </c>
      <c r="FY124" s="15">
        <f>IFERROR(BC124*[1]Figure!$C$8+BX124*[1]Figure!$D$8+CS124*[1]Figure!$E$8,0)</f>
        <v>0</v>
      </c>
      <c r="FZ124" s="15">
        <f>IFERROR(BD124*[1]Figure!$C$8+BY124*[1]Figure!$D$8+CT124*[1]Figure!$E$8,0)</f>
        <v>0</v>
      </c>
      <c r="GA124" s="15">
        <f>IFERROR(BE124*[1]Figure!$C$8+BZ124*[1]Figure!$D$8+CU124*[1]Figure!$E$8,0)</f>
        <v>0</v>
      </c>
      <c r="GC124" s="15">
        <f>IFERROR(CW124*[1]Figure!$F$8+DR124*[1]Figure!$G$8+EM124*[1]Figure!$H$8,0)</f>
        <v>0.18885775137148456</v>
      </c>
      <c r="GD124" s="15">
        <f>IFERROR(CX124*[1]Figure!$F$8+DS124*[1]Figure!$G$8+EN124*[1]Figure!$H$8,0)</f>
        <v>2.9574442420276243</v>
      </c>
      <c r="GE124" s="15">
        <f>IFERROR(CY124*[1]Figure!$F$8+DT124*[1]Figure!$G$8+EO124*[1]Figure!$H$8,0)</f>
        <v>3.7035992360156384E-4</v>
      </c>
      <c r="GF124" s="15">
        <f>IFERROR(CZ124*[1]Figure!$F$8+DU124*[1]Figure!$G$8+EP124*[1]Figure!$H$8,0)</f>
        <v>4.5755697054481334E-2</v>
      </c>
      <c r="GG124" s="15">
        <f>IFERROR(DA124*[1]Figure!$F$8+DV124*[1]Figure!$G$8+EQ124*[1]Figure!$H$8,0)</f>
        <v>4.5518367670719919E-3</v>
      </c>
      <c r="GH124" s="15">
        <f>IFERROR(DB124*[1]Figure!$F$8+DW124*[1]Figure!$G$8+ER124*[1]Figure!$H$8,0)</f>
        <v>9.2289883091127754E-5</v>
      </c>
      <c r="GI124" s="15">
        <f>IFERROR(DC124*[1]Figure!$F$8+DX124*[1]Figure!$G$8+ES124*[1]Figure!$H$8,0)</f>
        <v>0.19163354946452851</v>
      </c>
      <c r="GJ124" s="15">
        <f>IFERROR(DD124*[1]Figure!$F$8+DY124*[1]Figure!$G$8+ET124*[1]Figure!$H$8,0)</f>
        <v>6.9454655558460259E-3</v>
      </c>
      <c r="GK124" s="15">
        <f>IFERROR(DE124*[1]Figure!$F$8+DZ124*[1]Figure!$G$8+EU124*[1]Figure!$H$8,0)</f>
        <v>0.17892066643182275</v>
      </c>
      <c r="GL124" s="15">
        <f>IFERROR(DF124*[1]Figure!$F$8+EA124*[1]Figure!$G$8+EV124*[1]Figure!$H$8,0)</f>
        <v>4.1728943059829653E-2</v>
      </c>
      <c r="GM124" s="15">
        <f>IFERROR(DG124*[1]Figure!$F$8+EB124*[1]Figure!$G$8+EW124*[1]Figure!$H$8,0)</f>
        <v>2.8928770724100843E-4</v>
      </c>
      <c r="GN124" s="15">
        <f>IFERROR(DH124*[1]Figure!$F$8+EC124*[1]Figure!$G$8+EX124*[1]Figure!$H$8,0)</f>
        <v>6.1143163811190858E-3</v>
      </c>
      <c r="GO124" s="15">
        <f>IFERROR(DI124*[1]Figure!$F$8+ED124*[1]Figure!$G$8+EY124*[1]Figure!$H$8,0)</f>
        <v>6.65949562121596E-6</v>
      </c>
      <c r="GP124" s="15">
        <f>IFERROR(DJ124*[1]Figure!$F$8+EE124*[1]Figure!$G$8+EZ124*[1]Figure!$H$8,0)</f>
        <v>1.1168454121359497E-4</v>
      </c>
      <c r="GQ124" s="15">
        <f>IFERROR(DK124*[1]Figure!$F$8+EF124*[1]Figure!$G$8+FA124*[1]Figure!$H$8,0)</f>
        <v>3.0343326239978347E-4</v>
      </c>
      <c r="GR124" s="15">
        <f>IFERROR(DL124*[1]Figure!$F$8+EG124*[1]Figure!$G$8+FB124*[1]Figure!$H$8,0)</f>
        <v>3.0730061696967456E-4</v>
      </c>
      <c r="GS124" s="15">
        <f>IFERROR(DM124*[1]Figure!$F$8+EH124*[1]Figure!$G$8+FC124*[1]Figure!$H$8,0)</f>
        <v>5.6418769489973805E-8</v>
      </c>
      <c r="GT124" s="15">
        <f>IFERROR(DN124*[1]Figure!$F$8+EI124*[1]Figure!$G$8+FD124*[1]Figure!$H$8,0)</f>
        <v>6.7999971020503587E-4</v>
      </c>
      <c r="GU124" s="15">
        <f>IFERROR(DO124*[1]Figure!$F$8+EJ124*[1]Figure!$G$8+FE124*[1]Figure!$H$8,0)</f>
        <v>0.11043619459173107</v>
      </c>
      <c r="GV124" s="15">
        <f>IFERROR(DP124*[1]Figure!$F$8+EK124*[1]Figure!$G$8+FF124*[1]Figure!$H$8,0)</f>
        <v>2.8802476201163474E-3</v>
      </c>
      <c r="GX124" s="15">
        <f>IFERROR(FH124*[1]Figure!$F$10+GC124*[1]Figure!$F$11,0)</f>
        <v>1.1080531006812062E-2</v>
      </c>
      <c r="GY124" s="15">
        <f>IFERROR(FI124*[1]Figure!$F$10+GD124*[1]Figure!$F$11,0)</f>
        <v>0.1735171174427782</v>
      </c>
      <c r="GZ124" s="15">
        <f>IFERROR(FJ124*[1]Figure!$F$10+GE124*[1]Figure!$F$11,0)</f>
        <v>2.1729500575676669E-5</v>
      </c>
      <c r="HA124" s="15">
        <f>IFERROR(FK124*[1]Figure!$F$10+GF124*[1]Figure!$F$11,0)</f>
        <v>2.6845465238713568E-3</v>
      </c>
      <c r="HB124" s="15">
        <f>IFERROR(FL124*[1]Figure!$F$10+GG124*[1]Figure!$F$11,0)</f>
        <v>2.6706220988662998E-4</v>
      </c>
      <c r="HC124" s="15">
        <f>IFERROR(FM124*[1]Figure!$F$10+GH124*[1]Figure!$F$11,0)</f>
        <v>5.414768013385899E-6</v>
      </c>
      <c r="HD124" s="15">
        <f>IFERROR(FN124*[1]Figure!$F$10+GI124*[1]Figure!$F$11,0)</f>
        <v>1.1243390707381744E-2</v>
      </c>
      <c r="HE124" s="15">
        <f>IFERROR(FO124*[1]Figure!$F$10+GJ124*[1]Figure!$F$11,0)</f>
        <v>4.0749953808841705E-4</v>
      </c>
      <c r="HF124" s="15">
        <f>IFERROR(FP124*[1]Figure!$F$10+GK124*[1]Figure!$F$11,0)</f>
        <v>1.0497509251063927E-2</v>
      </c>
      <c r="HG124" s="15">
        <f>IFERROR(FQ124*[1]Figure!$F$10+GL124*[1]Figure!$F$11,0)</f>
        <v>2.4482916062387875E-3</v>
      </c>
      <c r="HH124" s="15">
        <f>IFERROR(FR124*[1]Figure!$F$10+GM124*[1]Figure!$F$11,0)</f>
        <v>1.6972887724732034E-5</v>
      </c>
      <c r="HI124" s="15">
        <f>IFERROR(FS124*[1]Figure!$F$10+GN124*[1]Figure!$F$11,0)</f>
        <v>3.587349301495413E-4</v>
      </c>
      <c r="HJ124" s="15">
        <f>IFERROR(FT124*[1]Figure!$F$10+GO124*[1]Figure!$F$11,0)</f>
        <v>3.9072130841728424E-7</v>
      </c>
      <c r="HK124" s="15">
        <f>IFERROR(FU124*[1]Figure!$F$10+GP124*[1]Figure!$F$11,0)</f>
        <v>6.5526779436476517E-6</v>
      </c>
      <c r="HL124" s="15">
        <f>IFERROR(FV124*[1]Figure!$F$10+GQ124*[1]Figure!$F$11,0)</f>
        <v>1.7802825926405671E-5</v>
      </c>
      <c r="HM124" s="15">
        <f>IFERROR(FW124*[1]Figure!$F$10+GR124*[1]Figure!$F$11,0)</f>
        <v>1.8029728671539621E-5</v>
      </c>
      <c r="HN124" s="15">
        <f>IFERROR(FX124*[1]Figure!$F$10+GS124*[1]Figure!$F$11,0)</f>
        <v>3.3101629144686931E-9</v>
      </c>
      <c r="HO124" s="15">
        <f>IFERROR(FY124*[1]Figure!$F$10+GT124*[1]Figure!$F$11,0)</f>
        <v>3.9896471385647257E-5</v>
      </c>
      <c r="HP124" s="15">
        <f>IFERROR(FZ124*[1]Figure!$F$10+GU124*[1]Figure!$F$11,0)</f>
        <v>6.4794358164362367E-3</v>
      </c>
      <c r="HQ124" s="15">
        <f>IFERROR(GA124*[1]Figure!$F$10+GV124*[1]Figure!$F$11,0)</f>
        <v>1.6898789078145619E-4</v>
      </c>
    </row>
    <row r="125" spans="1:225" s="15" customFormat="1" x14ac:dyDescent="0.2">
      <c r="A125" s="1"/>
      <c r="B125" s="4"/>
      <c r="C125" s="1" t="s">
        <v>168</v>
      </c>
      <c r="D125" s="1" t="s">
        <v>88</v>
      </c>
      <c r="E125" s="2">
        <v>0.51231589027206659</v>
      </c>
      <c r="F125" s="7"/>
      <c r="G125" s="1" t="s">
        <v>77</v>
      </c>
      <c r="H125" s="1" t="s">
        <v>77</v>
      </c>
      <c r="I125" s="1" t="s">
        <v>77</v>
      </c>
      <c r="J125" s="1">
        <f>J$232*$E125</f>
        <v>0.36674152290307749</v>
      </c>
      <c r="K125" s="1">
        <f>K$232*$E125</f>
        <v>0.36491727944597729</v>
      </c>
      <c r="L125" s="1">
        <f>L$232*$E125</f>
        <v>0.36568943397216247</v>
      </c>
      <c r="M125" s="1" t="s">
        <v>149</v>
      </c>
      <c r="N125" s="1" t="str">
        <f t="shared" ref="N125:P125" si="96">N109</f>
        <v>market for electricity, low voltage | electricity, low voltage | Cutoff, JP</v>
      </c>
      <c r="O125" s="1">
        <f t="shared" si="96"/>
        <v>1</v>
      </c>
      <c r="P125" s="1" t="str">
        <f t="shared" si="96"/>
        <v>kWh</v>
      </c>
      <c r="Q125" s="1">
        <f>Q109</f>
        <v>0.70096298451554795</v>
      </c>
      <c r="R125" s="1">
        <f t="shared" ref="R125:AJ125" si="97">R109</f>
        <v>9.9242516805923309</v>
      </c>
      <c r="S125" s="1">
        <f t="shared" si="97"/>
        <v>8.6169340927104898E-4</v>
      </c>
      <c r="T125" s="1">
        <f t="shared" si="97"/>
        <v>0.18654869883672301</v>
      </c>
      <c r="U125" s="1">
        <f t="shared" si="97"/>
        <v>1.1068329934253E-2</v>
      </c>
      <c r="V125" s="1">
        <f t="shared" si="97"/>
        <v>1.4788334963985799E-4</v>
      </c>
      <c r="W125" s="1">
        <f t="shared" si="97"/>
        <v>0.71204703400843805</v>
      </c>
      <c r="X125" s="1">
        <f t="shared" si="97"/>
        <v>1.7624606122530501E-2</v>
      </c>
      <c r="Y125" s="1">
        <f t="shared" si="97"/>
        <v>0.24942330655699299</v>
      </c>
      <c r="Z125" s="1">
        <f t="shared" si="97"/>
        <v>4.4762477634009902E-2</v>
      </c>
      <c r="AA125" s="1">
        <f t="shared" si="97"/>
        <v>4.8129278862597304E-3</v>
      </c>
      <c r="AB125" s="1">
        <f t="shared" si="97"/>
        <v>1.4613375612670201E-2</v>
      </c>
      <c r="AC125" s="1">
        <f t="shared" si="97"/>
        <v>1.22814861201028E-5</v>
      </c>
      <c r="AD125" s="1">
        <f t="shared" si="97"/>
        <v>4.86061979847249E-4</v>
      </c>
      <c r="AE125" s="1">
        <f t="shared" si="97"/>
        <v>1.37154365347852E-3</v>
      </c>
      <c r="AF125" s="1">
        <f t="shared" si="97"/>
        <v>1.39470178957268E-3</v>
      </c>
      <c r="AG125" s="1">
        <f t="shared" si="97"/>
        <v>2.0415466433099601E-7</v>
      </c>
      <c r="AH125" s="1">
        <f t="shared" si="97"/>
        <v>2.5354342929707701E-3</v>
      </c>
      <c r="AI125" s="1">
        <f t="shared" si="97"/>
        <v>0.62207437263284404</v>
      </c>
      <c r="AJ125" s="1">
        <f t="shared" si="97"/>
        <v>1.9957150289249999E-3</v>
      </c>
      <c r="AK125" s="1"/>
      <c r="AL125" s="1">
        <f t="shared" si="76"/>
        <v>0</v>
      </c>
      <c r="AM125" s="1">
        <f t="shared" si="76"/>
        <v>0</v>
      </c>
      <c r="AN125" s="1">
        <f t="shared" si="76"/>
        <v>0</v>
      </c>
      <c r="AO125" s="1">
        <f t="shared" si="76"/>
        <v>0</v>
      </c>
      <c r="AP125" s="1">
        <f t="shared" si="76"/>
        <v>0</v>
      </c>
      <c r="AQ125" s="1">
        <f t="shared" si="76"/>
        <v>0</v>
      </c>
      <c r="AR125" s="1">
        <f t="shared" si="76"/>
        <v>0</v>
      </c>
      <c r="AS125" s="1">
        <f t="shared" si="76"/>
        <v>0</v>
      </c>
      <c r="AT125" s="1">
        <f t="shared" si="76"/>
        <v>0</v>
      </c>
      <c r="AU125" s="1">
        <f t="shared" si="76"/>
        <v>0</v>
      </c>
      <c r="AV125" s="1">
        <f t="shared" si="76"/>
        <v>0</v>
      </c>
      <c r="AW125" s="1">
        <f t="shared" si="76"/>
        <v>0</v>
      </c>
      <c r="AX125" s="1">
        <f t="shared" si="76"/>
        <v>0</v>
      </c>
      <c r="AY125" s="1">
        <f t="shared" si="76"/>
        <v>0</v>
      </c>
      <c r="AZ125" s="1">
        <f t="shared" si="76"/>
        <v>0</v>
      </c>
      <c r="BA125" s="1">
        <f t="shared" si="76"/>
        <v>0</v>
      </c>
      <c r="BB125" s="1">
        <f t="shared" si="88"/>
        <v>0</v>
      </c>
      <c r="BC125" s="1">
        <f t="shared" si="88"/>
        <v>0</v>
      </c>
      <c r="BD125" s="1">
        <f t="shared" si="88"/>
        <v>0</v>
      </c>
      <c r="BE125" s="1">
        <f t="shared" si="88"/>
        <v>0</v>
      </c>
      <c r="BF125" s="1"/>
      <c r="BG125" s="1">
        <f t="shared" si="77"/>
        <v>0</v>
      </c>
      <c r="BH125" s="1">
        <f t="shared" si="77"/>
        <v>0</v>
      </c>
      <c r="BI125" s="1">
        <f t="shared" si="77"/>
        <v>0</v>
      </c>
      <c r="BJ125" s="1">
        <f t="shared" si="77"/>
        <v>0</v>
      </c>
      <c r="BK125" s="1">
        <f t="shared" si="77"/>
        <v>0</v>
      </c>
      <c r="BL125" s="1">
        <f t="shared" si="77"/>
        <v>0</v>
      </c>
      <c r="BM125" s="1">
        <f t="shared" si="77"/>
        <v>0</v>
      </c>
      <c r="BN125" s="1">
        <f t="shared" si="77"/>
        <v>0</v>
      </c>
      <c r="BO125" s="1">
        <f t="shared" si="77"/>
        <v>0</v>
      </c>
      <c r="BP125" s="1">
        <f t="shared" si="77"/>
        <v>0</v>
      </c>
      <c r="BQ125" s="1">
        <f t="shared" si="77"/>
        <v>0</v>
      </c>
      <c r="BR125" s="1">
        <f t="shared" si="77"/>
        <v>0</v>
      </c>
      <c r="BS125" s="1">
        <f t="shared" si="77"/>
        <v>0</v>
      </c>
      <c r="BT125" s="1">
        <f t="shared" si="77"/>
        <v>0</v>
      </c>
      <c r="BU125" s="1">
        <f t="shared" si="77"/>
        <v>0</v>
      </c>
      <c r="BV125" s="1">
        <f t="shared" si="77"/>
        <v>0</v>
      </c>
      <c r="BW125" s="1">
        <f t="shared" si="89"/>
        <v>0</v>
      </c>
      <c r="BX125" s="1">
        <f t="shared" si="89"/>
        <v>0</v>
      </c>
      <c r="BY125" s="1">
        <f t="shared" si="89"/>
        <v>0</v>
      </c>
      <c r="BZ125" s="1">
        <f t="shared" si="89"/>
        <v>0</v>
      </c>
      <c r="CA125" s="1"/>
      <c r="CB125" s="1">
        <f t="shared" si="78"/>
        <v>0</v>
      </c>
      <c r="CC125" s="1">
        <f t="shared" si="78"/>
        <v>0</v>
      </c>
      <c r="CD125" s="1">
        <f t="shared" si="78"/>
        <v>0</v>
      </c>
      <c r="CE125" s="1">
        <f t="shared" si="78"/>
        <v>0</v>
      </c>
      <c r="CF125" s="1">
        <f t="shared" si="78"/>
        <v>0</v>
      </c>
      <c r="CG125" s="1">
        <f t="shared" si="78"/>
        <v>0</v>
      </c>
      <c r="CH125" s="1">
        <f t="shared" si="78"/>
        <v>0</v>
      </c>
      <c r="CI125" s="1">
        <f t="shared" si="78"/>
        <v>0</v>
      </c>
      <c r="CJ125" s="1">
        <f t="shared" si="78"/>
        <v>0</v>
      </c>
      <c r="CK125" s="1">
        <f t="shared" si="78"/>
        <v>0</v>
      </c>
      <c r="CL125" s="1">
        <f t="shared" si="78"/>
        <v>0</v>
      </c>
      <c r="CM125" s="1">
        <f t="shared" si="78"/>
        <v>0</v>
      </c>
      <c r="CN125" s="1">
        <f t="shared" si="78"/>
        <v>0</v>
      </c>
      <c r="CO125" s="1">
        <f t="shared" si="78"/>
        <v>0</v>
      </c>
      <c r="CP125" s="1">
        <f t="shared" si="78"/>
        <v>0</v>
      </c>
      <c r="CQ125" s="1">
        <f t="shared" si="78"/>
        <v>0</v>
      </c>
      <c r="CR125" s="1">
        <f t="shared" si="90"/>
        <v>0</v>
      </c>
      <c r="CS125" s="1">
        <f t="shared" si="90"/>
        <v>0</v>
      </c>
      <c r="CT125" s="1">
        <f t="shared" si="90"/>
        <v>0</v>
      </c>
      <c r="CU125" s="1">
        <f t="shared" si="90"/>
        <v>0</v>
      </c>
      <c r="CW125" s="15">
        <f t="shared" si="79"/>
        <v>0.25707223243991839</v>
      </c>
      <c r="CX125" s="15">
        <f t="shared" si="79"/>
        <v>3.6396351750138574</v>
      </c>
      <c r="CY125" s="15">
        <f t="shared" si="79"/>
        <v>3.1601875319160934E-4</v>
      </c>
      <c r="CZ125" s="15">
        <f t="shared" si="79"/>
        <v>6.8415153906967355E-2</v>
      </c>
      <c r="DA125" s="15">
        <f t="shared" si="79"/>
        <v>4.0592161760816649E-3</v>
      </c>
      <c r="DB125" s="15">
        <f t="shared" si="79"/>
        <v>5.4234964858929796E-5</v>
      </c>
      <c r="DC125" s="15">
        <f t="shared" si="79"/>
        <v>0.261137213630874</v>
      </c>
      <c r="DD125" s="15">
        <f t="shared" si="79"/>
        <v>6.4636748899437393E-3</v>
      </c>
      <c r="DE125" s="15">
        <f t="shared" si="79"/>
        <v>9.1473883294232769E-2</v>
      </c>
      <c r="DF125" s="15">
        <f t="shared" si="79"/>
        <v>1.6416259216411735E-2</v>
      </c>
      <c r="DG125" s="15">
        <f t="shared" si="79"/>
        <v>1.7651005026295833E-3</v>
      </c>
      <c r="DH125" s="15">
        <f t="shared" si="79"/>
        <v>5.3593316269453621E-3</v>
      </c>
      <c r="DI125" s="15">
        <f t="shared" si="79"/>
        <v>4.5041309231995096E-6</v>
      </c>
      <c r="DJ125" s="15">
        <f t="shared" si="79"/>
        <v>1.7825911071446505E-4</v>
      </c>
      <c r="DK125" s="15">
        <f t="shared" si="79"/>
        <v>5.0300200820476326E-4</v>
      </c>
      <c r="DL125" s="15">
        <f t="shared" si="79"/>
        <v>5.1149505830353219E-4</v>
      </c>
      <c r="DM125" s="15">
        <f t="shared" si="91"/>
        <v>7.4871992504516072E-8</v>
      </c>
      <c r="DN125" s="15">
        <f t="shared" si="91"/>
        <v>9.2984903382478776E-4</v>
      </c>
      <c r="DO125" s="15">
        <f t="shared" si="91"/>
        <v>0.22814050277834574</v>
      </c>
      <c r="DP125" s="15">
        <f t="shared" si="91"/>
        <v>7.3191156898851377E-4</v>
      </c>
      <c r="DR125" s="15">
        <f t="shared" si="80"/>
        <v>0.25579350530174649</v>
      </c>
      <c r="DS125" s="15">
        <f t="shared" si="80"/>
        <v>3.6215309238189213</v>
      </c>
      <c r="DT125" s="15">
        <f t="shared" si="80"/>
        <v>3.1444681462772028E-4</v>
      </c>
      <c r="DU125" s="15">
        <f t="shared" si="80"/>
        <v>6.8074843663683909E-2</v>
      </c>
      <c r="DV125" s="15">
        <f t="shared" si="80"/>
        <v>4.0390248476180777E-3</v>
      </c>
      <c r="DW125" s="15">
        <f t="shared" si="80"/>
        <v>5.3965189625935223E-5</v>
      </c>
      <c r="DX125" s="15">
        <f t="shared" si="80"/>
        <v>0.25983826648793651</v>
      </c>
      <c r="DY125" s="15">
        <f t="shared" si="80"/>
        <v>6.4315233175407452E-3</v>
      </c>
      <c r="DZ125" s="15">
        <f t="shared" si="80"/>
        <v>9.1018874459197874E-2</v>
      </c>
      <c r="EA125" s="15">
        <f t="shared" si="80"/>
        <v>1.6334601559464298E-2</v>
      </c>
      <c r="EB125" s="15">
        <f t="shared" si="80"/>
        <v>1.7563205504235789E-3</v>
      </c>
      <c r="EC125" s="15">
        <f t="shared" si="80"/>
        <v>5.3326732720978013E-3</v>
      </c>
      <c r="ED125" s="15">
        <f t="shared" si="80"/>
        <v>4.4817265025014448E-6</v>
      </c>
      <c r="EE125" s="15">
        <f t="shared" si="80"/>
        <v>1.7737241532798353E-4</v>
      </c>
      <c r="EF125" s="15">
        <f t="shared" si="80"/>
        <v>5.004999786687777E-4</v>
      </c>
      <c r="EG125" s="15">
        <f t="shared" si="80"/>
        <v>5.0895078268929823E-4</v>
      </c>
      <c r="EH125" s="15">
        <f t="shared" si="92"/>
        <v>7.4499564693873765E-8</v>
      </c>
      <c r="EI125" s="15">
        <f t="shared" si="92"/>
        <v>9.2522378440492836E-4</v>
      </c>
      <c r="EJ125" s="15">
        <f t="shared" si="92"/>
        <v>0.22700568767424056</v>
      </c>
      <c r="EK125" s="15">
        <f t="shared" si="92"/>
        <v>7.2827089890476089E-4</v>
      </c>
      <c r="EM125" s="15">
        <f t="shared" si="81"/>
        <v>0.25633475704292841</v>
      </c>
      <c r="EN125" s="15">
        <f t="shared" si="81"/>
        <v>3.6291939796730914</v>
      </c>
      <c r="EO125" s="15">
        <f t="shared" si="81"/>
        <v>3.1511217509387282E-4</v>
      </c>
      <c r="EP125" s="15">
        <f t="shared" si="81"/>
        <v>6.8218888085844642E-2</v>
      </c>
      <c r="EQ125" s="15">
        <f t="shared" si="81"/>
        <v>4.0475713086741217E-3</v>
      </c>
      <c r="ER125" s="15">
        <f t="shared" si="81"/>
        <v>5.4079378423707065E-5</v>
      </c>
      <c r="ES125" s="15">
        <f t="shared" si="81"/>
        <v>0.26038807682810283</v>
      </c>
      <c r="ET125" s="15">
        <f t="shared" si="81"/>
        <v>6.4451322369304875E-3</v>
      </c>
      <c r="EU125" s="15">
        <f t="shared" si="81"/>
        <v>9.1211467794291928E-2</v>
      </c>
      <c r="EV125" s="15">
        <f t="shared" si="81"/>
        <v>1.6369165109172662E-2</v>
      </c>
      <c r="EW125" s="15">
        <f t="shared" si="81"/>
        <v>1.7600368744751572E-3</v>
      </c>
      <c r="EX125" s="15">
        <f t="shared" si="81"/>
        <v>5.3439570562199687E-3</v>
      </c>
      <c r="EY125" s="15">
        <f t="shared" si="81"/>
        <v>4.4912097075973624E-6</v>
      </c>
      <c r="EZ125" s="15">
        <f t="shared" si="81"/>
        <v>1.7774773028572912E-4</v>
      </c>
      <c r="FA125" s="15">
        <f t="shared" si="81"/>
        <v>5.0155902230867178E-4</v>
      </c>
      <c r="FB125" s="15">
        <f t="shared" si="81"/>
        <v>5.1002770798879533E-4</v>
      </c>
      <c r="FC125" s="15">
        <f t="shared" si="93"/>
        <v>7.4657203641978751E-8</v>
      </c>
      <c r="FD125" s="15">
        <f t="shared" si="93"/>
        <v>9.2718153147009082E-4</v>
      </c>
      <c r="FE125" s="15">
        <f t="shared" si="93"/>
        <v>0.22748602521669281</v>
      </c>
      <c r="FF125" s="15">
        <f t="shared" si="93"/>
        <v>7.298118992973211E-4</v>
      </c>
      <c r="FH125" s="15">
        <f>IFERROR(AL125*[1]Figure!$C$8+BG125*[1]Figure!$D$8+CB125*[1]Figure!$E$8,0)</f>
        <v>0</v>
      </c>
      <c r="FI125" s="15">
        <f>IFERROR(AM125*[1]Figure!$C$8+BH125*[1]Figure!$D$8+CC125*[1]Figure!$E$8,0)</f>
        <v>0</v>
      </c>
      <c r="FJ125" s="15">
        <f>IFERROR(AN125*[1]Figure!$C$8+BI125*[1]Figure!$D$8+CD125*[1]Figure!$E$8,0)</f>
        <v>0</v>
      </c>
      <c r="FK125" s="15">
        <f>IFERROR(AO125*[1]Figure!$C$8+BJ125*[1]Figure!$D$8+CE125*[1]Figure!$E$8,0)</f>
        <v>0</v>
      </c>
      <c r="FL125" s="15">
        <f>IFERROR(AP125*[1]Figure!$C$8+BK125*[1]Figure!$D$8+CF125*[1]Figure!$E$8,0)</f>
        <v>0</v>
      </c>
      <c r="FM125" s="15">
        <f>IFERROR(AQ125*[1]Figure!$C$8+BL125*[1]Figure!$D$8+CG125*[1]Figure!$E$8,0)</f>
        <v>0</v>
      </c>
      <c r="FN125" s="15">
        <f>IFERROR(AR125*[1]Figure!$C$8+BM125*[1]Figure!$D$8+CH125*[1]Figure!$E$8,0)</f>
        <v>0</v>
      </c>
      <c r="FO125" s="15">
        <f>IFERROR(AS125*[1]Figure!$C$8+BN125*[1]Figure!$D$8+CI125*[1]Figure!$E$8,0)</f>
        <v>0</v>
      </c>
      <c r="FP125" s="15">
        <f>IFERROR(AT125*[1]Figure!$C$8+BO125*[1]Figure!$D$8+CJ125*[1]Figure!$E$8,0)</f>
        <v>0</v>
      </c>
      <c r="FQ125" s="15">
        <f>IFERROR(AU125*[1]Figure!$C$8+BP125*[1]Figure!$D$8+CK125*[1]Figure!$E$8,0)</f>
        <v>0</v>
      </c>
      <c r="FR125" s="15">
        <f>IFERROR(AV125*[1]Figure!$C$8+BQ125*[1]Figure!$D$8+CL125*[1]Figure!$E$8,0)</f>
        <v>0</v>
      </c>
      <c r="FS125" s="15">
        <f>IFERROR(AW125*[1]Figure!$C$8+BR125*[1]Figure!$D$8+CM125*[1]Figure!$E$8,0)</f>
        <v>0</v>
      </c>
      <c r="FT125" s="15">
        <f>IFERROR(AX125*[1]Figure!$C$8+BS125*[1]Figure!$D$8+CN125*[1]Figure!$E$8,0)</f>
        <v>0</v>
      </c>
      <c r="FU125" s="15">
        <f>IFERROR(AY125*[1]Figure!$C$8+BT125*[1]Figure!$D$8+CO125*[1]Figure!$E$8,0)</f>
        <v>0</v>
      </c>
      <c r="FV125" s="15">
        <f>IFERROR(AZ125*[1]Figure!$C$8+BU125*[1]Figure!$D$8+CP125*[1]Figure!$E$8,0)</f>
        <v>0</v>
      </c>
      <c r="FW125" s="15">
        <f>IFERROR(BA125*[1]Figure!$C$8+BV125*[1]Figure!$D$8+CQ125*[1]Figure!$E$8,0)</f>
        <v>0</v>
      </c>
      <c r="FX125" s="15">
        <f>IFERROR(BB125*[1]Figure!$C$8+BW125*[1]Figure!$D$8+CR125*[1]Figure!$E$8,0)</f>
        <v>0</v>
      </c>
      <c r="FY125" s="15">
        <f>IFERROR(BC125*[1]Figure!$C$8+BX125*[1]Figure!$D$8+CS125*[1]Figure!$E$8,0)</f>
        <v>0</v>
      </c>
      <c r="FZ125" s="15">
        <f>IFERROR(BD125*[1]Figure!$C$8+BY125*[1]Figure!$D$8+CT125*[1]Figure!$E$8,0)</f>
        <v>0</v>
      </c>
      <c r="GA125" s="15">
        <f>IFERROR(BE125*[1]Figure!$C$8+BZ125*[1]Figure!$D$8+CU125*[1]Figure!$E$8,0)</f>
        <v>0</v>
      </c>
      <c r="GC125" s="15">
        <f>IFERROR(CW125*[1]Figure!$F$8+DR125*[1]Figure!$G$8+EM125*[1]Figure!$H$8,0)</f>
        <v>0.25608597097104352</v>
      </c>
      <c r="GD125" s="15">
        <f>IFERROR(CX125*[1]Figure!$F$8+DS125*[1]Figure!$G$8+EN125*[1]Figure!$H$8,0)</f>
        <v>3.6256716601689911</v>
      </c>
      <c r="GE125" s="15">
        <f>IFERROR(CY125*[1]Figure!$F$8+DT125*[1]Figure!$G$8+EO125*[1]Figure!$H$8,0)</f>
        <v>3.1480634251326969E-4</v>
      </c>
      <c r="GF125" s="15">
        <f>IFERROR(CZ125*[1]Figure!$F$8+DU125*[1]Figure!$G$8+EP125*[1]Figure!$H$8,0)</f>
        <v>6.8152678144629414E-2</v>
      </c>
      <c r="GG125" s="15">
        <f>IFERROR(DA125*[1]Figure!$F$8+DV125*[1]Figure!$G$8+EQ125*[1]Figure!$H$8,0)</f>
        <v>4.0436429324438531E-3</v>
      </c>
      <c r="GH125" s="15">
        <f>IFERROR(DB125*[1]Figure!$F$8+DW125*[1]Figure!$G$8+ER125*[1]Figure!$H$8,0)</f>
        <v>5.4026891604193322E-5</v>
      </c>
      <c r="GI125" s="15">
        <f>IFERROR(DC125*[1]Figure!$F$8+DX125*[1]Figure!$G$8+ES125*[1]Figure!$H$8,0)</f>
        <v>0.26013535680079541</v>
      </c>
      <c r="GJ125" s="15">
        <f>IFERROR(DD125*[1]Figure!$F$8+DY125*[1]Figure!$G$8+ET125*[1]Figure!$H$8,0)</f>
        <v>6.4388769044484559E-3</v>
      </c>
      <c r="GK125" s="15">
        <f>IFERROR(DE125*[1]Figure!$F$8+DZ125*[1]Figure!$G$8+EU125*[1]Figure!$H$8,0)</f>
        <v>9.1122942371344315E-2</v>
      </c>
      <c r="GL125" s="15">
        <f>IFERROR(DF125*[1]Figure!$F$8+EA125*[1]Figure!$G$8+EV125*[1]Figure!$H$8,0)</f>
        <v>1.6353277992128816E-2</v>
      </c>
      <c r="GM125" s="15">
        <f>IFERROR(DG125*[1]Figure!$F$8+EB125*[1]Figure!$G$8+EW125*[1]Figure!$H$8,0)</f>
        <v>1.7583286681225555E-3</v>
      </c>
      <c r="GN125" s="15">
        <f>IFERROR(DH125*[1]Figure!$F$8+EC125*[1]Figure!$G$8+EX125*[1]Figure!$H$8,0)</f>
        <v>5.3387704709138015E-3</v>
      </c>
      <c r="GO125" s="15">
        <f>IFERROR(DI125*[1]Figure!$F$8+ED125*[1]Figure!$G$8+EY125*[1]Figure!$H$8,0)</f>
        <v>4.4868507574727123E-6</v>
      </c>
      <c r="GP125" s="15">
        <f>IFERROR(DJ125*[1]Figure!$F$8+EE125*[1]Figure!$G$8+EZ125*[1]Figure!$H$8,0)</f>
        <v>1.7757521696715159E-4</v>
      </c>
      <c r="GQ125" s="15">
        <f>IFERROR(DK125*[1]Figure!$F$8+EF125*[1]Figure!$G$8+FA125*[1]Figure!$H$8,0)</f>
        <v>5.0107223346888244E-4</v>
      </c>
      <c r="GR125" s="15">
        <f>IFERROR(DL125*[1]Figure!$F$8+EG125*[1]Figure!$G$8+FB125*[1]Figure!$H$8,0)</f>
        <v>5.0953269985378174E-4</v>
      </c>
      <c r="GS125" s="15">
        <f>IFERROR(DM125*[1]Figure!$F$8+EH125*[1]Figure!$G$8+FC125*[1]Figure!$H$8,0)</f>
        <v>7.4584744984220971E-8</v>
      </c>
      <c r="GT125" s="15">
        <f>IFERROR(DN125*[1]Figure!$F$8+EI125*[1]Figure!$G$8+FD125*[1]Figure!$H$8,0)</f>
        <v>9.2628165408397409E-4</v>
      </c>
      <c r="GU125" s="15">
        <f>IFERROR(DO125*[1]Figure!$F$8+EJ125*[1]Figure!$G$8+FE125*[1]Figure!$H$8,0)</f>
        <v>0.22726523832350964</v>
      </c>
      <c r="GV125" s="15">
        <f>IFERROR(DP125*[1]Figure!$F$8+EK125*[1]Figure!$G$8+FF125*[1]Figure!$H$8,0)</f>
        <v>7.291035792952442E-4</v>
      </c>
      <c r="GX125" s="15">
        <f>IFERROR(FH125*[1]Figure!$F$10+GC125*[1]Figure!$F$11,0)</f>
        <v>1.5024898481252717E-2</v>
      </c>
      <c r="GY125" s="15">
        <f>IFERROR(FI125*[1]Figure!$F$10+GD125*[1]Figure!$F$11,0)</f>
        <v>0.21272289307309927</v>
      </c>
      <c r="GZ125" s="15">
        <f>IFERROR(FJ125*[1]Figure!$F$10+GE125*[1]Figure!$F$11,0)</f>
        <v>1.847009939506283E-5</v>
      </c>
      <c r="HA125" s="15">
        <f>IFERROR(FK125*[1]Figure!$F$10+GF125*[1]Figure!$F$11,0)</f>
        <v>3.9986066650419261E-3</v>
      </c>
      <c r="HB125" s="15">
        <f>IFERROR(FL125*[1]Figure!$F$10+GG125*[1]Figure!$F$11,0)</f>
        <v>2.3724581367744559E-4</v>
      </c>
      <c r="HC125" s="15">
        <f>IFERROR(FM125*[1]Figure!$F$10+GH125*[1]Figure!$F$11,0)</f>
        <v>3.1698283140330107E-6</v>
      </c>
      <c r="HD125" s="15">
        <f>IFERROR(FN125*[1]Figure!$F$10+GI125*[1]Figure!$F$11,0)</f>
        <v>1.5262481238218053E-2</v>
      </c>
      <c r="HE125" s="15">
        <f>IFERROR(FO125*[1]Figure!$F$10+GJ125*[1]Figure!$F$11,0)</f>
        <v>3.7777732007646721E-4</v>
      </c>
      <c r="HF125" s="15">
        <f>IFERROR(FP125*[1]Figure!$F$10+GK125*[1]Figure!$F$11,0)</f>
        <v>5.3463020768025598E-3</v>
      </c>
      <c r="HG125" s="15">
        <f>IFERROR(FQ125*[1]Figure!$F$10+GL125*[1]Figure!$F$11,0)</f>
        <v>9.5946818459345651E-4</v>
      </c>
      <c r="HH125" s="15">
        <f>IFERROR(FR125*[1]Figure!$F$10+GM125*[1]Figure!$F$11,0)</f>
        <v>1.0316344013317679E-4</v>
      </c>
      <c r="HI125" s="15">
        <f>IFERROR(FS125*[1]Figure!$F$10+GN125*[1]Figure!$F$11,0)</f>
        <v>3.1323263838322382E-4</v>
      </c>
      <c r="HJ125" s="15">
        <f>IFERROR(FT125*[1]Figure!$F$10+GO125*[1]Figure!$F$11,0)</f>
        <v>2.6324939580224852E-7</v>
      </c>
      <c r="HK125" s="15">
        <f>IFERROR(FU125*[1]Figure!$F$10+GP125*[1]Figure!$F$11,0)</f>
        <v>1.0418569973204674E-5</v>
      </c>
      <c r="HL125" s="15">
        <f>IFERROR(FV125*[1]Figure!$F$10+GQ125*[1]Figure!$F$11,0)</f>
        <v>2.9398562565130902E-5</v>
      </c>
      <c r="HM125" s="15">
        <f>IFERROR(FW125*[1]Figure!$F$10+GR125*[1]Figure!$F$11,0)</f>
        <v>2.9894949181137824E-5</v>
      </c>
      <c r="HN125" s="15">
        <f>IFERROR(FX125*[1]Figure!$F$10+GS125*[1]Figure!$F$11,0)</f>
        <v>4.3759844297162068E-9</v>
      </c>
      <c r="HO125" s="15">
        <f>IFERROR(FY125*[1]Figure!$F$10+GT125*[1]Figure!$F$11,0)</f>
        <v>5.4346154788901854E-5</v>
      </c>
      <c r="HP125" s="15">
        <f>IFERROR(FZ125*[1]Figure!$F$10+GU125*[1]Figure!$F$11,0)</f>
        <v>1.3333948443878408E-2</v>
      </c>
      <c r="HQ125" s="15">
        <f>IFERROR(GA125*[1]Figure!$F$10+GV125*[1]Figure!$F$11,0)</f>
        <v>4.277745953708538E-5</v>
      </c>
    </row>
    <row r="126" spans="1:225" s="15" customFormat="1" x14ac:dyDescent="0.2">
      <c r="A126" s="1"/>
      <c r="B126" s="4"/>
      <c r="C126" s="1" t="s">
        <v>168</v>
      </c>
      <c r="D126" s="1" t="s">
        <v>158</v>
      </c>
      <c r="E126" s="2">
        <v>3.858592913873711E-2</v>
      </c>
      <c r="F126" s="7"/>
      <c r="G126" s="1" t="s">
        <v>77</v>
      </c>
      <c r="H126" s="1" t="s">
        <v>77</v>
      </c>
      <c r="I126" s="1" t="s">
        <v>77</v>
      </c>
      <c r="J126" s="1">
        <f>J$232*$E126</f>
        <v>2.7621751898922606E-2</v>
      </c>
      <c r="K126" s="1">
        <f>K$232*$E126</f>
        <v>2.7484355948291263E-2</v>
      </c>
      <c r="L126" s="1">
        <f>L$232*$E126</f>
        <v>2.7542512059388489E-2</v>
      </c>
      <c r="M126" s="1" t="s">
        <v>149</v>
      </c>
      <c r="N126" s="1" t="str">
        <f t="shared" ref="N126:P126" si="98">N116</f>
        <v>market for electricity, low voltage | electricity, low voltage | Cutoff, PL</v>
      </c>
      <c r="O126" s="1">
        <f t="shared" si="98"/>
        <v>1</v>
      </c>
      <c r="P126" s="1" t="str">
        <f t="shared" si="98"/>
        <v>kWh</v>
      </c>
      <c r="Q126" s="5">
        <f>Q116</f>
        <v>0.38899761150678203</v>
      </c>
      <c r="R126" s="5">
        <f t="shared" ref="R126:AJ126" si="99">R116</f>
        <v>9.6232578602001393</v>
      </c>
      <c r="S126" s="5">
        <f t="shared" si="99"/>
        <v>1.5949937117216899E-4</v>
      </c>
      <c r="T126" s="5">
        <f t="shared" si="99"/>
        <v>0.112693030142603</v>
      </c>
      <c r="U126" s="5">
        <f t="shared" si="99"/>
        <v>1.41336496089871E-2</v>
      </c>
      <c r="V126" s="5">
        <f t="shared" si="99"/>
        <v>2.7751197923858598E-4</v>
      </c>
      <c r="W126" s="5">
        <f t="shared" si="99"/>
        <v>0.39487259727059798</v>
      </c>
      <c r="X126" s="5">
        <f t="shared" si="99"/>
        <v>2.1844878047093601E-2</v>
      </c>
      <c r="Y126" s="5">
        <f t="shared" si="99"/>
        <v>0.39675559132663202</v>
      </c>
      <c r="Z126" s="5">
        <f t="shared" si="99"/>
        <v>0.15386607491191501</v>
      </c>
      <c r="AA126" s="5">
        <f t="shared" si="99"/>
        <v>9.3180996754013302E-3</v>
      </c>
      <c r="AB126" s="5">
        <f t="shared" si="99"/>
        <v>1.8650254724993501E-2</v>
      </c>
      <c r="AC126" s="5">
        <f t="shared" si="99"/>
        <v>2.06168503597358E-5</v>
      </c>
      <c r="AD126" s="5">
        <f t="shared" si="99"/>
        <v>4.6435083523879998E-4</v>
      </c>
      <c r="AE126" s="5">
        <f t="shared" si="99"/>
        <v>1.8979427794515601E-4</v>
      </c>
      <c r="AF126" s="5">
        <f t="shared" si="99"/>
        <v>2.01361160132075E-4</v>
      </c>
      <c r="AG126" s="5">
        <f t="shared" si="99"/>
        <v>1.7114246771852901E-7</v>
      </c>
      <c r="AH126" s="5">
        <f t="shared" si="99"/>
        <v>2.9630095729279402E-4</v>
      </c>
      <c r="AI126" s="5">
        <f t="shared" si="99"/>
        <v>0.48809831262861902</v>
      </c>
      <c r="AJ126" s="5">
        <f t="shared" si="99"/>
        <v>9.0516571158616391E-3</v>
      </c>
      <c r="AK126" s="1"/>
      <c r="AL126" s="1">
        <f t="shared" si="76"/>
        <v>0</v>
      </c>
      <c r="AM126" s="1">
        <f t="shared" si="76"/>
        <v>0</v>
      </c>
      <c r="AN126" s="1">
        <f t="shared" si="76"/>
        <v>0</v>
      </c>
      <c r="AO126" s="1">
        <f t="shared" si="76"/>
        <v>0</v>
      </c>
      <c r="AP126" s="1">
        <f t="shared" si="76"/>
        <v>0</v>
      </c>
      <c r="AQ126" s="1">
        <f t="shared" si="76"/>
        <v>0</v>
      </c>
      <c r="AR126" s="1">
        <f t="shared" si="76"/>
        <v>0</v>
      </c>
      <c r="AS126" s="1">
        <f t="shared" si="76"/>
        <v>0</v>
      </c>
      <c r="AT126" s="1">
        <f t="shared" si="76"/>
        <v>0</v>
      </c>
      <c r="AU126" s="1">
        <f t="shared" si="76"/>
        <v>0</v>
      </c>
      <c r="AV126" s="1">
        <f t="shared" si="76"/>
        <v>0</v>
      </c>
      <c r="AW126" s="1">
        <f t="shared" si="76"/>
        <v>0</v>
      </c>
      <c r="AX126" s="1">
        <f t="shared" si="76"/>
        <v>0</v>
      </c>
      <c r="AY126" s="1">
        <f t="shared" si="76"/>
        <v>0</v>
      </c>
      <c r="AZ126" s="1">
        <f t="shared" si="76"/>
        <v>0</v>
      </c>
      <c r="BA126" s="1">
        <f t="shared" si="76"/>
        <v>0</v>
      </c>
      <c r="BB126" s="1">
        <f t="shared" si="88"/>
        <v>0</v>
      </c>
      <c r="BC126" s="1">
        <f t="shared" si="88"/>
        <v>0</v>
      </c>
      <c r="BD126" s="1">
        <f t="shared" si="88"/>
        <v>0</v>
      </c>
      <c r="BE126" s="1">
        <f t="shared" si="88"/>
        <v>0</v>
      </c>
      <c r="BF126" s="1"/>
      <c r="BG126" s="1">
        <f t="shared" si="77"/>
        <v>0</v>
      </c>
      <c r="BH126" s="1">
        <f t="shared" si="77"/>
        <v>0</v>
      </c>
      <c r="BI126" s="1">
        <f t="shared" si="77"/>
        <v>0</v>
      </c>
      <c r="BJ126" s="1">
        <f t="shared" si="77"/>
        <v>0</v>
      </c>
      <c r="BK126" s="1">
        <f t="shared" si="77"/>
        <v>0</v>
      </c>
      <c r="BL126" s="1">
        <f t="shared" si="77"/>
        <v>0</v>
      </c>
      <c r="BM126" s="1">
        <f t="shared" si="77"/>
        <v>0</v>
      </c>
      <c r="BN126" s="1">
        <f t="shared" si="77"/>
        <v>0</v>
      </c>
      <c r="BO126" s="1">
        <f t="shared" si="77"/>
        <v>0</v>
      </c>
      <c r="BP126" s="1">
        <f t="shared" si="77"/>
        <v>0</v>
      </c>
      <c r="BQ126" s="1">
        <f t="shared" si="77"/>
        <v>0</v>
      </c>
      <c r="BR126" s="1">
        <f t="shared" si="77"/>
        <v>0</v>
      </c>
      <c r="BS126" s="1">
        <f t="shared" si="77"/>
        <v>0</v>
      </c>
      <c r="BT126" s="1">
        <f t="shared" si="77"/>
        <v>0</v>
      </c>
      <c r="BU126" s="1">
        <f t="shared" si="77"/>
        <v>0</v>
      </c>
      <c r="BV126" s="1">
        <f t="shared" si="77"/>
        <v>0</v>
      </c>
      <c r="BW126" s="1">
        <f t="shared" si="89"/>
        <v>0</v>
      </c>
      <c r="BX126" s="1">
        <f t="shared" si="89"/>
        <v>0</v>
      </c>
      <c r="BY126" s="1">
        <f t="shared" si="89"/>
        <v>0</v>
      </c>
      <c r="BZ126" s="1">
        <f t="shared" si="89"/>
        <v>0</v>
      </c>
      <c r="CA126" s="1"/>
      <c r="CB126" s="1">
        <f t="shared" si="78"/>
        <v>0</v>
      </c>
      <c r="CC126" s="1">
        <f t="shared" si="78"/>
        <v>0</v>
      </c>
      <c r="CD126" s="1">
        <f t="shared" si="78"/>
        <v>0</v>
      </c>
      <c r="CE126" s="1">
        <f t="shared" si="78"/>
        <v>0</v>
      </c>
      <c r="CF126" s="1">
        <f t="shared" si="78"/>
        <v>0</v>
      </c>
      <c r="CG126" s="1">
        <f t="shared" si="78"/>
        <v>0</v>
      </c>
      <c r="CH126" s="1">
        <f t="shared" si="78"/>
        <v>0</v>
      </c>
      <c r="CI126" s="1">
        <f t="shared" si="78"/>
        <v>0</v>
      </c>
      <c r="CJ126" s="1">
        <f t="shared" si="78"/>
        <v>0</v>
      </c>
      <c r="CK126" s="1">
        <f t="shared" si="78"/>
        <v>0</v>
      </c>
      <c r="CL126" s="1">
        <f t="shared" si="78"/>
        <v>0</v>
      </c>
      <c r="CM126" s="1">
        <f t="shared" si="78"/>
        <v>0</v>
      </c>
      <c r="CN126" s="1">
        <f t="shared" si="78"/>
        <v>0</v>
      </c>
      <c r="CO126" s="1">
        <f t="shared" si="78"/>
        <v>0</v>
      </c>
      <c r="CP126" s="1">
        <f t="shared" si="78"/>
        <v>0</v>
      </c>
      <c r="CQ126" s="1">
        <f t="shared" si="78"/>
        <v>0</v>
      </c>
      <c r="CR126" s="1">
        <f t="shared" si="90"/>
        <v>0</v>
      </c>
      <c r="CS126" s="1">
        <f t="shared" si="90"/>
        <v>0</v>
      </c>
      <c r="CT126" s="1">
        <f t="shared" si="90"/>
        <v>0</v>
      </c>
      <c r="CU126" s="1">
        <f t="shared" si="90"/>
        <v>0</v>
      </c>
      <c r="CW126" s="15">
        <f t="shared" si="79"/>
        <v>1.0744795514313815E-2</v>
      </c>
      <c r="CX126" s="15">
        <f t="shared" si="79"/>
        <v>0.2658112410738051</v>
      </c>
      <c r="CY126" s="15">
        <f t="shared" si="79"/>
        <v>4.4056520585518203E-6</v>
      </c>
      <c r="CZ126" s="15">
        <f t="shared" si="79"/>
        <v>3.1127789193367869E-3</v>
      </c>
      <c r="DA126" s="15">
        <f t="shared" si="79"/>
        <v>3.9039616292574618E-4</v>
      </c>
      <c r="DB126" s="15">
        <f t="shared" si="79"/>
        <v>7.6653670395071829E-6</v>
      </c>
      <c r="DC126" s="15">
        <f t="shared" si="79"/>
        <v>1.0907072913491642E-2</v>
      </c>
      <c r="DD126" s="15">
        <f t="shared" si="79"/>
        <v>6.0339380167904045E-4</v>
      </c>
      <c r="DE126" s="15">
        <f t="shared" si="79"/>
        <v>1.095908450813456E-2</v>
      </c>
      <c r="DF126" s="15">
        <f t="shared" si="79"/>
        <v>4.2500505468779561E-3</v>
      </c>
      <c r="DG126" s="15">
        <f t="shared" si="79"/>
        <v>2.5738223740336683E-4</v>
      </c>
      <c r="DH126" s="15">
        <f t="shared" si="79"/>
        <v>5.151527088654795E-4</v>
      </c>
      <c r="DI126" s="15">
        <f t="shared" si="79"/>
        <v>5.694735255738355E-7</v>
      </c>
      <c r="DJ126" s="15">
        <f t="shared" si="79"/>
        <v>1.2826183565023622E-5</v>
      </c>
      <c r="DK126" s="15">
        <f t="shared" si="79"/>
        <v>5.2424504572362582E-6</v>
      </c>
      <c r="DL126" s="15">
        <f t="shared" si="79"/>
        <v>5.5619480072474016E-6</v>
      </c>
      <c r="DM126" s="15">
        <f t="shared" si="91"/>
        <v>4.7272547826905799E-9</v>
      </c>
      <c r="DN126" s="15">
        <f t="shared" si="91"/>
        <v>8.1843515297548188E-6</v>
      </c>
      <c r="DO126" s="15">
        <f t="shared" si="91"/>
        <v>1.3482130493710477E-2</v>
      </c>
      <c r="DP126" s="15">
        <f t="shared" si="91"/>
        <v>2.5002262712844756E-4</v>
      </c>
      <c r="DR126" s="15">
        <f t="shared" si="80"/>
        <v>1.0691348817687518E-2</v>
      </c>
      <c r="DS126" s="15">
        <f t="shared" si="80"/>
        <v>0.26448904441193233</v>
      </c>
      <c r="DT126" s="15">
        <f t="shared" si="80"/>
        <v>4.3837374908245191E-6</v>
      </c>
      <c r="DU126" s="15">
        <f t="shared" si="80"/>
        <v>3.0972953533308172E-3</v>
      </c>
      <c r="DV126" s="15">
        <f t="shared" si="80"/>
        <v>3.8845425670182911E-4</v>
      </c>
      <c r="DW126" s="15">
        <f t="shared" si="80"/>
        <v>7.6272380173081122E-6</v>
      </c>
      <c r="DX126" s="15">
        <f t="shared" si="80"/>
        <v>1.0852819017611381E-2</v>
      </c>
      <c r="DY126" s="15">
        <f t="shared" si="80"/>
        <v>6.003924038933343E-4</v>
      </c>
      <c r="DZ126" s="15">
        <f t="shared" si="80"/>
        <v>1.0904571896495937E-2</v>
      </c>
      <c r="EA126" s="15">
        <f t="shared" si="80"/>
        <v>4.2289099712455201E-3</v>
      </c>
      <c r="EB126" s="15">
        <f t="shared" si="80"/>
        <v>2.5610196824038745E-4</v>
      </c>
      <c r="EC126" s="15">
        <f t="shared" si="80"/>
        <v>5.1259023938802237E-4</v>
      </c>
      <c r="ED126" s="15">
        <f t="shared" si="80"/>
        <v>5.6664085381963553E-7</v>
      </c>
      <c r="EE126" s="15">
        <f t="shared" si="80"/>
        <v>1.2762383640589529E-5</v>
      </c>
      <c r="EF126" s="15">
        <f t="shared" si="80"/>
        <v>5.2163734919935936E-6</v>
      </c>
      <c r="EG126" s="15">
        <f t="shared" si="80"/>
        <v>5.5342817992308252E-6</v>
      </c>
      <c r="EH126" s="15">
        <f t="shared" si="92"/>
        <v>4.7037405006449985E-9</v>
      </c>
      <c r="EI126" s="15">
        <f t="shared" si="92"/>
        <v>8.1436409780545994E-6</v>
      </c>
      <c r="EJ126" s="15">
        <f t="shared" si="92"/>
        <v>1.3415067762045313E-2</v>
      </c>
      <c r="EK126" s="15">
        <f t="shared" si="92"/>
        <v>2.4877896609422481E-4</v>
      </c>
      <c r="EM126" s="15">
        <f t="shared" si="81"/>
        <v>1.0713971405998862E-2</v>
      </c>
      <c r="EN126" s="15">
        <f t="shared" si="81"/>
        <v>0.26504869566516742</v>
      </c>
      <c r="EO126" s="15">
        <f t="shared" si="81"/>
        <v>4.3930133539743451E-6</v>
      </c>
      <c r="EP126" s="15">
        <f t="shared" si="81"/>
        <v>3.1038491417116738E-3</v>
      </c>
      <c r="EQ126" s="15">
        <f t="shared" si="81"/>
        <v>3.8927621479869861E-4</v>
      </c>
      <c r="ER126" s="15">
        <f t="shared" si="81"/>
        <v>7.6433770348035224E-6</v>
      </c>
      <c r="ES126" s="15">
        <f t="shared" si="81"/>
        <v>1.0875783272247499E-2</v>
      </c>
      <c r="ET126" s="15">
        <f t="shared" si="81"/>
        <v>6.0166281704794643E-4</v>
      </c>
      <c r="EU126" s="15">
        <f t="shared" si="81"/>
        <v>1.0927645658743573E-2</v>
      </c>
      <c r="EV126" s="15">
        <f t="shared" si="81"/>
        <v>4.237858223792192E-3</v>
      </c>
      <c r="EW126" s="15">
        <f t="shared" si="81"/>
        <v>2.5664387268032511E-4</v>
      </c>
      <c r="EX126" s="15">
        <f t="shared" si="81"/>
        <v>5.1367486567380064E-4</v>
      </c>
      <c r="EY126" s="15">
        <f t="shared" si="81"/>
        <v>5.6783984965963116E-7</v>
      </c>
      <c r="EZ126" s="15">
        <f t="shared" si="81"/>
        <v>1.2789388479351766E-5</v>
      </c>
      <c r="FA126" s="15">
        <f t="shared" si="81"/>
        <v>5.2274111891073902E-6</v>
      </c>
      <c r="FB126" s="15">
        <f t="shared" si="81"/>
        <v>5.5459921812301323E-6</v>
      </c>
      <c r="FC126" s="15">
        <f t="shared" si="93"/>
        <v>4.7136934810110904E-9</v>
      </c>
      <c r="FD126" s="15">
        <f t="shared" si="93"/>
        <v>8.1608726894451323E-6</v>
      </c>
      <c r="FE126" s="15">
        <f t="shared" si="93"/>
        <v>1.3443453661740911E-2</v>
      </c>
      <c r="FF126" s="15">
        <f t="shared" si="93"/>
        <v>2.4930537527106884E-4</v>
      </c>
      <c r="FH126" s="15">
        <f>IFERROR(AL126*[1]Figure!$C$8+BG126*[1]Figure!$D$8+CB126*[1]Figure!$E$8,0)</f>
        <v>0</v>
      </c>
      <c r="FI126" s="15">
        <f>IFERROR(AM126*[1]Figure!$C$8+BH126*[1]Figure!$D$8+CC126*[1]Figure!$E$8,0)</f>
        <v>0</v>
      </c>
      <c r="FJ126" s="15">
        <f>IFERROR(AN126*[1]Figure!$C$8+BI126*[1]Figure!$D$8+CD126*[1]Figure!$E$8,0)</f>
        <v>0</v>
      </c>
      <c r="FK126" s="15">
        <f>IFERROR(AO126*[1]Figure!$C$8+BJ126*[1]Figure!$D$8+CE126*[1]Figure!$E$8,0)</f>
        <v>0</v>
      </c>
      <c r="FL126" s="15">
        <f>IFERROR(AP126*[1]Figure!$C$8+BK126*[1]Figure!$D$8+CF126*[1]Figure!$E$8,0)</f>
        <v>0</v>
      </c>
      <c r="FM126" s="15">
        <f>IFERROR(AQ126*[1]Figure!$C$8+BL126*[1]Figure!$D$8+CG126*[1]Figure!$E$8,0)</f>
        <v>0</v>
      </c>
      <c r="FN126" s="15">
        <f>IFERROR(AR126*[1]Figure!$C$8+BM126*[1]Figure!$D$8+CH126*[1]Figure!$E$8,0)</f>
        <v>0</v>
      </c>
      <c r="FO126" s="15">
        <f>IFERROR(AS126*[1]Figure!$C$8+BN126*[1]Figure!$D$8+CI126*[1]Figure!$E$8,0)</f>
        <v>0</v>
      </c>
      <c r="FP126" s="15">
        <f>IFERROR(AT126*[1]Figure!$C$8+BO126*[1]Figure!$D$8+CJ126*[1]Figure!$E$8,0)</f>
        <v>0</v>
      </c>
      <c r="FQ126" s="15">
        <f>IFERROR(AU126*[1]Figure!$C$8+BP126*[1]Figure!$D$8+CK126*[1]Figure!$E$8,0)</f>
        <v>0</v>
      </c>
      <c r="FR126" s="15">
        <f>IFERROR(AV126*[1]Figure!$C$8+BQ126*[1]Figure!$D$8+CL126*[1]Figure!$E$8,0)</f>
        <v>0</v>
      </c>
      <c r="FS126" s="15">
        <f>IFERROR(AW126*[1]Figure!$C$8+BR126*[1]Figure!$D$8+CM126*[1]Figure!$E$8,0)</f>
        <v>0</v>
      </c>
      <c r="FT126" s="15">
        <f>IFERROR(AX126*[1]Figure!$C$8+BS126*[1]Figure!$D$8+CN126*[1]Figure!$E$8,0)</f>
        <v>0</v>
      </c>
      <c r="FU126" s="15">
        <f>IFERROR(AY126*[1]Figure!$C$8+BT126*[1]Figure!$D$8+CO126*[1]Figure!$E$8,0)</f>
        <v>0</v>
      </c>
      <c r="FV126" s="15">
        <f>IFERROR(AZ126*[1]Figure!$C$8+BU126*[1]Figure!$D$8+CP126*[1]Figure!$E$8,0)</f>
        <v>0</v>
      </c>
      <c r="FW126" s="15">
        <f>IFERROR(BA126*[1]Figure!$C$8+BV126*[1]Figure!$D$8+CQ126*[1]Figure!$E$8,0)</f>
        <v>0</v>
      </c>
      <c r="FX126" s="15">
        <f>IFERROR(BB126*[1]Figure!$C$8+BW126*[1]Figure!$D$8+CR126*[1]Figure!$E$8,0)</f>
        <v>0</v>
      </c>
      <c r="FY126" s="15">
        <f>IFERROR(BC126*[1]Figure!$C$8+BX126*[1]Figure!$D$8+CS126*[1]Figure!$E$8,0)</f>
        <v>0</v>
      </c>
      <c r="FZ126" s="15">
        <f>IFERROR(BD126*[1]Figure!$C$8+BY126*[1]Figure!$D$8+CT126*[1]Figure!$E$8,0)</f>
        <v>0</v>
      </c>
      <c r="GA126" s="15">
        <f>IFERROR(BE126*[1]Figure!$C$8+BZ126*[1]Figure!$D$8+CU126*[1]Figure!$E$8,0)</f>
        <v>0</v>
      </c>
      <c r="GC126" s="15">
        <f>IFERROR(CW126*[1]Figure!$F$8+DR126*[1]Figure!$G$8+EM126*[1]Figure!$H$8,0)</f>
        <v>1.0703572945442306E-2</v>
      </c>
      <c r="GD126" s="15">
        <f>IFERROR(CX126*[1]Figure!$F$8+DS126*[1]Figure!$G$8+EN126*[1]Figure!$H$8,0)</f>
        <v>0.26479145226745793</v>
      </c>
      <c r="GE126" s="15">
        <f>IFERROR(CY126*[1]Figure!$F$8+DT126*[1]Figure!$G$8+EO126*[1]Figure!$H$8,0)</f>
        <v>4.3887497084637593E-6</v>
      </c>
      <c r="GF126" s="15">
        <f>IFERROR(CZ126*[1]Figure!$F$8+DU126*[1]Figure!$G$8+EP126*[1]Figure!$H$8,0)</f>
        <v>3.1008366964053961E-3</v>
      </c>
      <c r="GG126" s="15">
        <f>IFERROR(DA126*[1]Figure!$F$8+DV126*[1]Figure!$G$8+EQ126*[1]Figure!$H$8,0)</f>
        <v>3.8889840220131543E-4</v>
      </c>
      <c r="GH126" s="15">
        <f>IFERROR(DB126*[1]Figure!$F$8+DW126*[1]Figure!$G$8+ER126*[1]Figure!$H$8,0)</f>
        <v>7.6359587440872712E-6</v>
      </c>
      <c r="GI126" s="15">
        <f>IFERROR(DC126*[1]Figure!$F$8+DX126*[1]Figure!$G$8+ES126*[1]Figure!$H$8,0)</f>
        <v>1.0865227764948422E-2</v>
      </c>
      <c r="GJ126" s="15">
        <f>IFERROR(DD126*[1]Figure!$F$8+DY126*[1]Figure!$G$8+ET126*[1]Figure!$H$8,0)</f>
        <v>6.0107887232433842E-4</v>
      </c>
      <c r="GK126" s="15">
        <f>IFERROR(DE126*[1]Figure!$F$8+DZ126*[1]Figure!$G$8+EU126*[1]Figure!$H$8,0)</f>
        <v>1.0917039816329728E-2</v>
      </c>
      <c r="GL126" s="15">
        <f>IFERROR(DF126*[1]Figure!$F$8+EA126*[1]Figure!$G$8+EV126*[1]Figure!$H$8,0)</f>
        <v>4.2337451643192393E-3</v>
      </c>
      <c r="GM126" s="15">
        <f>IFERROR(DG126*[1]Figure!$F$8+EB126*[1]Figure!$G$8+EW126*[1]Figure!$H$8,0)</f>
        <v>2.5639478659580798E-4</v>
      </c>
      <c r="GN126" s="15">
        <f>IFERROR(DH126*[1]Figure!$F$8+EC126*[1]Figure!$G$8+EX126*[1]Figure!$H$8,0)</f>
        <v>5.1317631778458246E-4</v>
      </c>
      <c r="GO126" s="15">
        <f>IFERROR(DI126*[1]Figure!$F$8+ED126*[1]Figure!$G$8+EY126*[1]Figure!$H$8,0)</f>
        <v>5.6728873186629632E-7</v>
      </c>
      <c r="GP126" s="15">
        <f>IFERROR(DJ126*[1]Figure!$F$8+EE126*[1]Figure!$G$8+EZ126*[1]Figure!$H$8,0)</f>
        <v>1.2776975719731129E-5</v>
      </c>
      <c r="GQ126" s="15">
        <f>IFERROR(DK126*[1]Figure!$F$8+EF126*[1]Figure!$G$8+FA126*[1]Figure!$H$8,0)</f>
        <v>5.222337717562337E-6</v>
      </c>
      <c r="GR126" s="15">
        <f>IFERROR(DL126*[1]Figure!$F$8+EG126*[1]Figure!$G$8+FB126*[1]Figure!$H$8,0)</f>
        <v>5.5406095104390561E-6</v>
      </c>
      <c r="GS126" s="15">
        <f>IFERROR(DM126*[1]Figure!$F$8+EH126*[1]Figure!$G$8+FC126*[1]Figure!$H$8,0)</f>
        <v>4.7091185989360323E-9</v>
      </c>
      <c r="GT126" s="15">
        <f>IFERROR(DN126*[1]Figure!$F$8+EI126*[1]Figure!$G$8+FD126*[1]Figure!$H$8,0)</f>
        <v>8.1529521425673646E-6</v>
      </c>
      <c r="GU126" s="15">
        <f>IFERROR(DO126*[1]Figure!$F$8+EJ126*[1]Figure!$G$8+FE126*[1]Figure!$H$8,0)</f>
        <v>1.3430406098204643E-2</v>
      </c>
      <c r="GV126" s="15">
        <f>IFERROR(DP126*[1]Figure!$F$8+EK126*[1]Figure!$G$8+FF126*[1]Figure!$H$8,0)</f>
        <v>2.4906341157590324E-4</v>
      </c>
      <c r="GX126" s="15">
        <f>IFERROR(FH126*[1]Figure!$F$10+GC126*[1]Figure!$F$11,0)</f>
        <v>6.2799260842812132E-4</v>
      </c>
      <c r="GY126" s="15">
        <f>IFERROR(FI126*[1]Figure!$F$10+GD126*[1]Figure!$F$11,0)</f>
        <v>1.5535660442218789E-2</v>
      </c>
      <c r="GZ126" s="15">
        <f>IFERROR(FJ126*[1]Figure!$F$10+GE126*[1]Figure!$F$11,0)</f>
        <v>2.5749367909244646E-7</v>
      </c>
      <c r="HA126" s="15">
        <f>IFERROR(FK126*[1]Figure!$F$10+GF126*[1]Figure!$F$11,0)</f>
        <v>1.8193014007667833E-4</v>
      </c>
      <c r="HB126" s="15">
        <f>IFERROR(FL126*[1]Figure!$F$10+GG126*[1]Figure!$F$11,0)</f>
        <v>2.2817177334782067E-5</v>
      </c>
      <c r="HC126" s="15">
        <f>IFERROR(FM126*[1]Figure!$F$10+GH126*[1]Figure!$F$11,0)</f>
        <v>4.4801167553968851E-7</v>
      </c>
      <c r="HD126" s="15">
        <f>IFERROR(FN126*[1]Figure!$F$10+GI126*[1]Figure!$F$11,0)</f>
        <v>6.3747710788302999E-4</v>
      </c>
      <c r="HE126" s="15">
        <f>IFERROR(FO126*[1]Figure!$F$10+GJ126*[1]Figure!$F$11,0)</f>
        <v>3.5266082720791565E-5</v>
      </c>
      <c r="HF126" s="15">
        <f>IFERROR(FP126*[1]Figure!$F$10+GK126*[1]Figure!$F$11,0)</f>
        <v>6.4051698862760073E-4</v>
      </c>
      <c r="HG126" s="15">
        <f>IFERROR(FQ126*[1]Figure!$F$10+GL126*[1]Figure!$F$11,0)</f>
        <v>2.4839935998127732E-4</v>
      </c>
      <c r="HH126" s="15">
        <f>IFERROR(FR126*[1]Figure!$F$10+GM126*[1]Figure!$F$11,0)</f>
        <v>1.5043017097410864E-5</v>
      </c>
      <c r="HI126" s="15">
        <f>IFERROR(FS126*[1]Figure!$F$10+GN126*[1]Figure!$F$11,0)</f>
        <v>3.0108725005354851E-5</v>
      </c>
      <c r="HJ126" s="15">
        <f>IFERROR(FT126*[1]Figure!$F$10+GO126*[1]Figure!$F$11,0)</f>
        <v>3.328357103487512E-8</v>
      </c>
      <c r="HK126" s="15">
        <f>IFERROR(FU126*[1]Figure!$F$10+GP126*[1]Figure!$F$11,0)</f>
        <v>7.4964185799970301E-7</v>
      </c>
      <c r="HL126" s="15">
        <f>IFERROR(FV126*[1]Figure!$F$10+GQ126*[1]Figure!$F$11,0)</f>
        <v>3.0640137663012957E-7</v>
      </c>
      <c r="HM126" s="15">
        <f>IFERROR(FW126*[1]Figure!$F$10+GR126*[1]Figure!$F$11,0)</f>
        <v>3.2507479852546533E-7</v>
      </c>
      <c r="HN126" s="15">
        <f>IFERROR(FX126*[1]Figure!$F$10+GS126*[1]Figure!$F$11,0)</f>
        <v>2.7629014044347359E-10</v>
      </c>
      <c r="HO126" s="15">
        <f>IFERROR(FY126*[1]Figure!$F$10+GT126*[1]Figure!$F$11,0)</f>
        <v>4.7834435365628695E-7</v>
      </c>
      <c r="HP126" s="15">
        <f>IFERROR(FZ126*[1]Figure!$F$10+GU126*[1]Figure!$F$11,0)</f>
        <v>7.8797947198106877E-4</v>
      </c>
      <c r="HQ126" s="15">
        <f>IFERROR(GA126*[1]Figure!$F$10+GV126*[1]Figure!$F$11,0)</f>
        <v>1.4612875746893399E-5</v>
      </c>
    </row>
    <row r="127" spans="1:225" s="15" customFormat="1" x14ac:dyDescent="0.2">
      <c r="A127" s="1"/>
      <c r="B127" s="4"/>
      <c r="C127" s="1" t="s">
        <v>169</v>
      </c>
      <c r="D127" s="1" t="s">
        <v>170</v>
      </c>
      <c r="E127" s="2">
        <v>3.5814567727706512E-2</v>
      </c>
      <c r="F127" s="7">
        <f>SUM(E127:E134)</f>
        <v>0.99999999999999989</v>
      </c>
      <c r="G127" s="1">
        <f>G$233*$E127</f>
        <v>3.4023839341321187E-2</v>
      </c>
      <c r="H127" s="1">
        <f>H$233*$E127</f>
        <v>3.4023839341321187E-2</v>
      </c>
      <c r="I127" s="1">
        <f>I$233*$E127</f>
        <v>3.4023839341321187E-2</v>
      </c>
      <c r="J127" s="1" t="s">
        <v>77</v>
      </c>
      <c r="K127" s="1" t="s">
        <v>77</v>
      </c>
      <c r="L127" s="1" t="s">
        <v>77</v>
      </c>
      <c r="M127" s="1" t="s">
        <v>149</v>
      </c>
      <c r="N127" s="1" t="s">
        <v>171</v>
      </c>
      <c r="O127" s="1">
        <v>1</v>
      </c>
      <c r="P127" s="1" t="s">
        <v>151</v>
      </c>
      <c r="Q127" s="5">
        <f>'[1]Unit factor_selected'!J113</f>
        <v>0.52903783492354495</v>
      </c>
      <c r="R127" s="5">
        <f>'[1]Unit factor_selected'!K113</f>
        <v>7.7974306144738099</v>
      </c>
      <c r="S127" s="5">
        <f>'[1]Unit factor_selected'!L113</f>
        <v>5.8836798820495602E-5</v>
      </c>
      <c r="T127" s="5">
        <f>'[1]Unit factor_selected'!M113</f>
        <v>6.2784484747077804E-2</v>
      </c>
      <c r="U127" s="5">
        <f>'[1]Unit factor_selected'!N113</f>
        <v>7.4970931271629302E-3</v>
      </c>
      <c r="V127" s="5">
        <f>'[1]Unit factor_selected'!O113</f>
        <v>8.0558205691504208E-6</v>
      </c>
      <c r="W127" s="5">
        <f>'[1]Unit factor_selected'!P113</f>
        <v>0.53201372556418103</v>
      </c>
      <c r="X127" s="5">
        <f>'[1]Unit factor_selected'!Q113</f>
        <v>6.0634039857901702E-3</v>
      </c>
      <c r="Y127" s="5">
        <f>'[1]Unit factor_selected'!R113</f>
        <v>7.6347148525611905E-2</v>
      </c>
      <c r="Z127" s="5">
        <f>'[1]Unit factor_selected'!S113</f>
        <v>0.19927142470811801</v>
      </c>
      <c r="AA127" s="5">
        <f>'[1]Unit factor_selected'!T113</f>
        <v>5.6526728299820597E-3</v>
      </c>
      <c r="AB127" s="5">
        <f>'[1]Unit factor_selected'!U113</f>
        <v>9.5607541063162695E-3</v>
      </c>
      <c r="AC127" s="5">
        <f>'[1]Unit factor_selected'!V113</f>
        <v>4.8725364855322302E-6</v>
      </c>
      <c r="AD127" s="5">
        <f>'[1]Unit factor_selected'!W113</f>
        <v>4.9301509673536404E-4</v>
      </c>
      <c r="AE127" s="5">
        <f>'[1]Unit factor_selected'!X113</f>
        <v>7.6015634538821196E-5</v>
      </c>
      <c r="AF127" s="5">
        <f>'[1]Unit factor_selected'!Y113</f>
        <v>8.3372325194686799E-5</v>
      </c>
      <c r="AG127" s="5">
        <f>'[1]Unit factor_selected'!Z113</f>
        <v>1.6909667480783899E-7</v>
      </c>
      <c r="AH127" s="5">
        <f>'[1]Unit factor_selected'!AA113</f>
        <v>1.29600233295547E-4</v>
      </c>
      <c r="AI127" s="5">
        <f>'[1]Unit factor_selected'!AB113</f>
        <v>0.36809274141634901</v>
      </c>
      <c r="AJ127" s="5">
        <f>'[1]Unit factor_selected'!AC113</f>
        <v>3.4545100309671E-3</v>
      </c>
      <c r="AK127" s="1"/>
      <c r="AL127" s="1">
        <f t="shared" si="76"/>
        <v>1.7999898300919092E-2</v>
      </c>
      <c r="AM127" s="1">
        <f t="shared" si="76"/>
        <v>0.26529852650195623</v>
      </c>
      <c r="AN127" s="1">
        <f t="shared" si="76"/>
        <v>2.0018537904261784E-6</v>
      </c>
      <c r="AO127" s="1">
        <f t="shared" si="76"/>
        <v>2.1361692221622056E-3</v>
      </c>
      <c r="AP127" s="1">
        <f t="shared" si="76"/>
        <v>2.5507989208551479E-4</v>
      </c>
      <c r="AQ127" s="1">
        <f t="shared" si="76"/>
        <v>2.7408994480728449E-7</v>
      </c>
      <c r="AR127" s="1">
        <f t="shared" si="76"/>
        <v>1.8101149525973435E-2</v>
      </c>
      <c r="AS127" s="1">
        <f t="shared" si="76"/>
        <v>2.0630028307405129E-4</v>
      </c>
      <c r="AT127" s="1">
        <f t="shared" si="76"/>
        <v>2.597623115603406E-3</v>
      </c>
      <c r="AU127" s="1">
        <f t="shared" si="76"/>
        <v>6.7799789395851882E-3</v>
      </c>
      <c r="AV127" s="1">
        <f t="shared" si="76"/>
        <v>1.9232563221636097E-4</v>
      </c>
      <c r="AW127" s="1">
        <f t="shared" si="76"/>
        <v>3.2529356169518157E-4</v>
      </c>
      <c r="AX127" s="1">
        <f t="shared" si="76"/>
        <v>1.6578239856847437E-7</v>
      </c>
      <c r="AY127" s="1">
        <f t="shared" si="76"/>
        <v>1.6774266444169949E-5</v>
      </c>
      <c r="AZ127" s="1">
        <f t="shared" si="76"/>
        <v>2.5863437369774383E-6</v>
      </c>
      <c r="BA127" s="1">
        <f t="shared" si="76"/>
        <v>2.8366465979364081E-6</v>
      </c>
      <c r="BB127" s="1">
        <f t="shared" si="88"/>
        <v>5.7533180968135472E-9</v>
      </c>
      <c r="BC127" s="1">
        <f t="shared" si="88"/>
        <v>4.409497516245436E-6</v>
      </c>
      <c r="BD127" s="1">
        <f t="shared" si="88"/>
        <v>1.2523928296656342E-2</v>
      </c>
      <c r="BE127" s="1">
        <f t="shared" si="88"/>
        <v>1.1753569429660708E-4</v>
      </c>
      <c r="BF127" s="1"/>
      <c r="BG127" s="1">
        <f t="shared" si="77"/>
        <v>1.7999898300919092E-2</v>
      </c>
      <c r="BH127" s="1">
        <f t="shared" si="77"/>
        <v>0.26529852650195623</v>
      </c>
      <c r="BI127" s="1">
        <f t="shared" si="77"/>
        <v>2.0018537904261784E-6</v>
      </c>
      <c r="BJ127" s="1">
        <f t="shared" si="77"/>
        <v>2.1361692221622056E-3</v>
      </c>
      <c r="BK127" s="1">
        <f t="shared" si="77"/>
        <v>2.5507989208551479E-4</v>
      </c>
      <c r="BL127" s="1">
        <f t="shared" si="77"/>
        <v>2.7408994480728449E-7</v>
      </c>
      <c r="BM127" s="1">
        <f t="shared" si="77"/>
        <v>1.8101149525973435E-2</v>
      </c>
      <c r="BN127" s="1">
        <f t="shared" si="77"/>
        <v>2.0630028307405129E-4</v>
      </c>
      <c r="BO127" s="1">
        <f t="shared" si="77"/>
        <v>2.597623115603406E-3</v>
      </c>
      <c r="BP127" s="1">
        <f t="shared" si="77"/>
        <v>6.7799789395851882E-3</v>
      </c>
      <c r="BQ127" s="1">
        <f t="shared" si="77"/>
        <v>1.9232563221636097E-4</v>
      </c>
      <c r="BR127" s="1">
        <f t="shared" si="77"/>
        <v>3.2529356169518157E-4</v>
      </c>
      <c r="BS127" s="1">
        <f t="shared" si="77"/>
        <v>1.6578239856847437E-7</v>
      </c>
      <c r="BT127" s="1">
        <f t="shared" si="77"/>
        <v>1.6774266444169949E-5</v>
      </c>
      <c r="BU127" s="1">
        <f t="shared" si="77"/>
        <v>2.5863437369774383E-6</v>
      </c>
      <c r="BV127" s="1">
        <f t="shared" si="77"/>
        <v>2.8366465979364081E-6</v>
      </c>
      <c r="BW127" s="1">
        <f t="shared" si="89"/>
        <v>5.7533180968135472E-9</v>
      </c>
      <c r="BX127" s="1">
        <f t="shared" si="89"/>
        <v>4.409497516245436E-6</v>
      </c>
      <c r="BY127" s="1">
        <f t="shared" si="89"/>
        <v>1.2523928296656342E-2</v>
      </c>
      <c r="BZ127" s="1">
        <f t="shared" si="89"/>
        <v>1.1753569429660708E-4</v>
      </c>
      <c r="CA127" s="1"/>
      <c r="CB127" s="1">
        <f t="shared" si="78"/>
        <v>1.7999898300919092E-2</v>
      </c>
      <c r="CC127" s="1">
        <f t="shared" si="78"/>
        <v>0.26529852650195623</v>
      </c>
      <c r="CD127" s="1">
        <f t="shared" si="78"/>
        <v>2.0018537904261784E-6</v>
      </c>
      <c r="CE127" s="1">
        <f t="shared" si="78"/>
        <v>2.1361692221622056E-3</v>
      </c>
      <c r="CF127" s="1">
        <f t="shared" si="78"/>
        <v>2.5507989208551479E-4</v>
      </c>
      <c r="CG127" s="1">
        <f t="shared" si="78"/>
        <v>2.7408994480728449E-7</v>
      </c>
      <c r="CH127" s="1">
        <f t="shared" si="78"/>
        <v>1.8101149525973435E-2</v>
      </c>
      <c r="CI127" s="1">
        <f t="shared" si="78"/>
        <v>2.0630028307405129E-4</v>
      </c>
      <c r="CJ127" s="1">
        <f t="shared" si="78"/>
        <v>2.597623115603406E-3</v>
      </c>
      <c r="CK127" s="1">
        <f t="shared" si="78"/>
        <v>6.7799789395851882E-3</v>
      </c>
      <c r="CL127" s="1">
        <f t="shared" si="78"/>
        <v>1.9232563221636097E-4</v>
      </c>
      <c r="CM127" s="1">
        <f t="shared" si="78"/>
        <v>3.2529356169518157E-4</v>
      </c>
      <c r="CN127" s="1">
        <f t="shared" si="78"/>
        <v>1.6578239856847437E-7</v>
      </c>
      <c r="CO127" s="1">
        <f t="shared" si="78"/>
        <v>1.6774266444169949E-5</v>
      </c>
      <c r="CP127" s="1">
        <f t="shared" si="78"/>
        <v>2.5863437369774383E-6</v>
      </c>
      <c r="CQ127" s="1">
        <f t="shared" si="78"/>
        <v>2.8366465979364081E-6</v>
      </c>
      <c r="CR127" s="1">
        <f t="shared" si="90"/>
        <v>5.7533180968135472E-9</v>
      </c>
      <c r="CS127" s="1">
        <f t="shared" si="90"/>
        <v>4.409497516245436E-6</v>
      </c>
      <c r="CT127" s="1">
        <f t="shared" si="90"/>
        <v>1.2523928296656342E-2</v>
      </c>
      <c r="CU127" s="1">
        <f t="shared" si="90"/>
        <v>1.1753569429660708E-4</v>
      </c>
      <c r="CW127" s="15">
        <f t="shared" si="79"/>
        <v>0</v>
      </c>
      <c r="CX127" s="15">
        <f t="shared" si="79"/>
        <v>0</v>
      </c>
      <c r="CY127" s="15">
        <f t="shared" si="79"/>
        <v>0</v>
      </c>
      <c r="CZ127" s="15">
        <f t="shared" si="79"/>
        <v>0</v>
      </c>
      <c r="DA127" s="15">
        <f t="shared" si="79"/>
        <v>0</v>
      </c>
      <c r="DB127" s="15">
        <f t="shared" si="79"/>
        <v>0</v>
      </c>
      <c r="DC127" s="15">
        <f t="shared" si="79"/>
        <v>0</v>
      </c>
      <c r="DD127" s="15">
        <f t="shared" si="79"/>
        <v>0</v>
      </c>
      <c r="DE127" s="15">
        <f t="shared" si="79"/>
        <v>0</v>
      </c>
      <c r="DF127" s="15">
        <f t="shared" si="79"/>
        <v>0</v>
      </c>
      <c r="DG127" s="15">
        <f t="shared" si="79"/>
        <v>0</v>
      </c>
      <c r="DH127" s="15">
        <f t="shared" si="79"/>
        <v>0</v>
      </c>
      <c r="DI127" s="15">
        <f t="shared" si="79"/>
        <v>0</v>
      </c>
      <c r="DJ127" s="15">
        <f t="shared" si="79"/>
        <v>0</v>
      </c>
      <c r="DK127" s="15">
        <f t="shared" si="79"/>
        <v>0</v>
      </c>
      <c r="DL127" s="15">
        <f t="shared" si="79"/>
        <v>0</v>
      </c>
      <c r="DM127" s="15">
        <f t="shared" si="91"/>
        <v>0</v>
      </c>
      <c r="DN127" s="15">
        <f t="shared" si="91"/>
        <v>0</v>
      </c>
      <c r="DO127" s="15">
        <f t="shared" si="91"/>
        <v>0</v>
      </c>
      <c r="DP127" s="15">
        <f t="shared" si="91"/>
        <v>0</v>
      </c>
      <c r="DQ127" s="15" t="s">
        <v>77</v>
      </c>
      <c r="DR127" s="15">
        <f t="shared" si="80"/>
        <v>0</v>
      </c>
      <c r="DS127" s="15">
        <f t="shared" si="80"/>
        <v>0</v>
      </c>
      <c r="DT127" s="15">
        <f t="shared" si="80"/>
        <v>0</v>
      </c>
      <c r="DU127" s="15">
        <f t="shared" si="80"/>
        <v>0</v>
      </c>
      <c r="DV127" s="15">
        <f t="shared" si="80"/>
        <v>0</v>
      </c>
      <c r="DW127" s="15">
        <f t="shared" si="80"/>
        <v>0</v>
      </c>
      <c r="DX127" s="15">
        <f t="shared" si="80"/>
        <v>0</v>
      </c>
      <c r="DY127" s="15">
        <f t="shared" si="80"/>
        <v>0</v>
      </c>
      <c r="DZ127" s="15">
        <f t="shared" si="80"/>
        <v>0</v>
      </c>
      <c r="EA127" s="15">
        <f t="shared" si="80"/>
        <v>0</v>
      </c>
      <c r="EB127" s="15">
        <f t="shared" si="80"/>
        <v>0</v>
      </c>
      <c r="EC127" s="15">
        <f t="shared" si="80"/>
        <v>0</v>
      </c>
      <c r="ED127" s="15">
        <f t="shared" si="80"/>
        <v>0</v>
      </c>
      <c r="EE127" s="15">
        <f t="shared" si="80"/>
        <v>0</v>
      </c>
      <c r="EF127" s="15">
        <f t="shared" si="80"/>
        <v>0</v>
      </c>
      <c r="EG127" s="15">
        <f t="shared" si="80"/>
        <v>0</v>
      </c>
      <c r="EH127" s="15">
        <f t="shared" si="92"/>
        <v>0</v>
      </c>
      <c r="EI127" s="15">
        <f t="shared" si="92"/>
        <v>0</v>
      </c>
      <c r="EJ127" s="15">
        <f t="shared" si="92"/>
        <v>0</v>
      </c>
      <c r="EK127" s="15">
        <f t="shared" si="92"/>
        <v>0</v>
      </c>
      <c r="EL127" s="15" t="s">
        <v>77</v>
      </c>
      <c r="EM127" s="15">
        <f t="shared" si="81"/>
        <v>0</v>
      </c>
      <c r="EN127" s="15">
        <f t="shared" si="81"/>
        <v>0</v>
      </c>
      <c r="EO127" s="15">
        <f t="shared" si="81"/>
        <v>0</v>
      </c>
      <c r="EP127" s="15">
        <f t="shared" si="81"/>
        <v>0</v>
      </c>
      <c r="EQ127" s="15">
        <f t="shared" si="81"/>
        <v>0</v>
      </c>
      <c r="ER127" s="15">
        <f t="shared" si="81"/>
        <v>0</v>
      </c>
      <c r="ES127" s="15">
        <f t="shared" si="81"/>
        <v>0</v>
      </c>
      <c r="ET127" s="15">
        <f t="shared" si="81"/>
        <v>0</v>
      </c>
      <c r="EU127" s="15">
        <f t="shared" si="81"/>
        <v>0</v>
      </c>
      <c r="EV127" s="15">
        <f t="shared" si="81"/>
        <v>0</v>
      </c>
      <c r="EW127" s="15">
        <f t="shared" si="81"/>
        <v>0</v>
      </c>
      <c r="EX127" s="15">
        <f t="shared" si="81"/>
        <v>0</v>
      </c>
      <c r="EY127" s="15">
        <f t="shared" si="81"/>
        <v>0</v>
      </c>
      <c r="EZ127" s="15">
        <f t="shared" si="81"/>
        <v>0</v>
      </c>
      <c r="FA127" s="15">
        <f t="shared" si="81"/>
        <v>0</v>
      </c>
      <c r="FB127" s="15">
        <f t="shared" si="81"/>
        <v>0</v>
      </c>
      <c r="FC127" s="15">
        <f t="shared" si="93"/>
        <v>0</v>
      </c>
      <c r="FD127" s="15">
        <f t="shared" si="93"/>
        <v>0</v>
      </c>
      <c r="FE127" s="15">
        <f t="shared" si="93"/>
        <v>0</v>
      </c>
      <c r="FF127" s="15">
        <f t="shared" si="93"/>
        <v>0</v>
      </c>
      <c r="FH127" s="15">
        <f>IFERROR(AL127*[1]Figure!$C$8+BG127*[1]Figure!$D$8+CB127*[1]Figure!$E$8,0)</f>
        <v>1.7999898300919092E-2</v>
      </c>
      <c r="FI127" s="15">
        <f>IFERROR(AM127*[1]Figure!$C$8+BH127*[1]Figure!$D$8+CC127*[1]Figure!$E$8,0)</f>
        <v>0.26529852650195618</v>
      </c>
      <c r="FJ127" s="15">
        <f>IFERROR(AN127*[1]Figure!$C$8+BI127*[1]Figure!$D$8+CD127*[1]Figure!$E$8,0)</f>
        <v>2.0018537904261784E-6</v>
      </c>
      <c r="FK127" s="15">
        <f>IFERROR(AO127*[1]Figure!$C$8+BJ127*[1]Figure!$D$8+CE127*[1]Figure!$E$8,0)</f>
        <v>2.1361692221622056E-3</v>
      </c>
      <c r="FL127" s="15">
        <f>IFERROR(AP127*[1]Figure!$C$8+BK127*[1]Figure!$D$8+CF127*[1]Figure!$E$8,0)</f>
        <v>2.5507989208551479E-4</v>
      </c>
      <c r="FM127" s="15">
        <f>IFERROR(AQ127*[1]Figure!$C$8+BL127*[1]Figure!$D$8+CG127*[1]Figure!$E$8,0)</f>
        <v>2.7408994480728449E-7</v>
      </c>
      <c r="FN127" s="15">
        <f>IFERROR(AR127*[1]Figure!$C$8+BM127*[1]Figure!$D$8+CH127*[1]Figure!$E$8,0)</f>
        <v>1.8101149525973435E-2</v>
      </c>
      <c r="FO127" s="15">
        <f>IFERROR(AS127*[1]Figure!$C$8+BN127*[1]Figure!$D$8+CI127*[1]Figure!$E$8,0)</f>
        <v>2.0630028307405129E-4</v>
      </c>
      <c r="FP127" s="15">
        <f>IFERROR(AT127*[1]Figure!$C$8+BO127*[1]Figure!$D$8+CJ127*[1]Figure!$E$8,0)</f>
        <v>2.5976231156034056E-3</v>
      </c>
      <c r="FQ127" s="15">
        <f>IFERROR(AU127*[1]Figure!$C$8+BP127*[1]Figure!$D$8+CK127*[1]Figure!$E$8,0)</f>
        <v>6.779978939585189E-3</v>
      </c>
      <c r="FR127" s="15">
        <f>IFERROR(AV127*[1]Figure!$C$8+BQ127*[1]Figure!$D$8+CL127*[1]Figure!$E$8,0)</f>
        <v>1.9232563221636099E-4</v>
      </c>
      <c r="FS127" s="15">
        <f>IFERROR(AW127*[1]Figure!$C$8+BR127*[1]Figure!$D$8+CM127*[1]Figure!$E$8,0)</f>
        <v>3.2529356169518157E-4</v>
      </c>
      <c r="FT127" s="15">
        <f>IFERROR(AX127*[1]Figure!$C$8+BS127*[1]Figure!$D$8+CN127*[1]Figure!$E$8,0)</f>
        <v>1.6578239856847437E-7</v>
      </c>
      <c r="FU127" s="15">
        <f>IFERROR(AY127*[1]Figure!$C$8+BT127*[1]Figure!$D$8+CO127*[1]Figure!$E$8,0)</f>
        <v>1.6774266444169949E-5</v>
      </c>
      <c r="FV127" s="15">
        <f>IFERROR(AZ127*[1]Figure!$C$8+BU127*[1]Figure!$D$8+CP127*[1]Figure!$E$8,0)</f>
        <v>2.5863437369774383E-6</v>
      </c>
      <c r="FW127" s="15">
        <f>IFERROR(BA127*[1]Figure!$C$8+BV127*[1]Figure!$D$8+CQ127*[1]Figure!$E$8,0)</f>
        <v>2.8366465979364077E-6</v>
      </c>
      <c r="FX127" s="15">
        <f>IFERROR(BB127*[1]Figure!$C$8+BW127*[1]Figure!$D$8+CR127*[1]Figure!$E$8,0)</f>
        <v>5.7533180968135472E-9</v>
      </c>
      <c r="FY127" s="15">
        <f>IFERROR(BC127*[1]Figure!$C$8+BX127*[1]Figure!$D$8+CS127*[1]Figure!$E$8,0)</f>
        <v>4.409497516245436E-6</v>
      </c>
      <c r="FZ127" s="15">
        <f>IFERROR(BD127*[1]Figure!$C$8+BY127*[1]Figure!$D$8+CT127*[1]Figure!$E$8,0)</f>
        <v>1.2523928296656342E-2</v>
      </c>
      <c r="GA127" s="15">
        <f>IFERROR(BE127*[1]Figure!$C$8+BZ127*[1]Figure!$D$8+CU127*[1]Figure!$E$8,0)</f>
        <v>1.1753569429660708E-4</v>
      </c>
      <c r="GC127" s="15">
        <f>IFERROR(CW127*[1]Figure!$F$8+DR127*[1]Figure!$G$8+EM127*[1]Figure!$H$8,0)</f>
        <v>0</v>
      </c>
      <c r="GD127" s="15">
        <f>IFERROR(CX127*[1]Figure!$F$8+DS127*[1]Figure!$G$8+EN127*[1]Figure!$H$8,0)</f>
        <v>0</v>
      </c>
      <c r="GE127" s="15">
        <f>IFERROR(CY127*[1]Figure!$F$8+DT127*[1]Figure!$G$8+EO127*[1]Figure!$H$8,0)</f>
        <v>0</v>
      </c>
      <c r="GF127" s="15">
        <f>IFERROR(CZ127*[1]Figure!$F$8+DU127*[1]Figure!$G$8+EP127*[1]Figure!$H$8,0)</f>
        <v>0</v>
      </c>
      <c r="GG127" s="15">
        <f>IFERROR(DA127*[1]Figure!$F$8+DV127*[1]Figure!$G$8+EQ127*[1]Figure!$H$8,0)</f>
        <v>0</v>
      </c>
      <c r="GH127" s="15">
        <f>IFERROR(DB127*[1]Figure!$F$8+DW127*[1]Figure!$G$8+ER127*[1]Figure!$H$8,0)</f>
        <v>0</v>
      </c>
      <c r="GI127" s="15">
        <f>IFERROR(DC127*[1]Figure!$F$8+DX127*[1]Figure!$G$8+ES127*[1]Figure!$H$8,0)</f>
        <v>0</v>
      </c>
      <c r="GJ127" s="15">
        <f>IFERROR(DD127*[1]Figure!$F$8+DY127*[1]Figure!$G$8+ET127*[1]Figure!$H$8,0)</f>
        <v>0</v>
      </c>
      <c r="GK127" s="15">
        <f>IFERROR(DE127*[1]Figure!$F$8+DZ127*[1]Figure!$G$8+EU127*[1]Figure!$H$8,0)</f>
        <v>0</v>
      </c>
      <c r="GL127" s="15">
        <f>IFERROR(DF127*[1]Figure!$F$8+EA127*[1]Figure!$G$8+EV127*[1]Figure!$H$8,0)</f>
        <v>0</v>
      </c>
      <c r="GM127" s="15">
        <f>IFERROR(DG127*[1]Figure!$F$8+EB127*[1]Figure!$G$8+EW127*[1]Figure!$H$8,0)</f>
        <v>0</v>
      </c>
      <c r="GN127" s="15">
        <f>IFERROR(DH127*[1]Figure!$F$8+EC127*[1]Figure!$G$8+EX127*[1]Figure!$H$8,0)</f>
        <v>0</v>
      </c>
      <c r="GO127" s="15">
        <f>IFERROR(DI127*[1]Figure!$F$8+ED127*[1]Figure!$G$8+EY127*[1]Figure!$H$8,0)</f>
        <v>0</v>
      </c>
      <c r="GP127" s="15">
        <f>IFERROR(DJ127*[1]Figure!$F$8+EE127*[1]Figure!$G$8+EZ127*[1]Figure!$H$8,0)</f>
        <v>0</v>
      </c>
      <c r="GQ127" s="15">
        <f>IFERROR(DK127*[1]Figure!$F$8+EF127*[1]Figure!$G$8+FA127*[1]Figure!$H$8,0)</f>
        <v>0</v>
      </c>
      <c r="GR127" s="15">
        <f>IFERROR(DL127*[1]Figure!$F$8+EG127*[1]Figure!$G$8+FB127*[1]Figure!$H$8,0)</f>
        <v>0</v>
      </c>
      <c r="GS127" s="15">
        <f>IFERROR(DM127*[1]Figure!$F$8+EH127*[1]Figure!$G$8+FC127*[1]Figure!$H$8,0)</f>
        <v>0</v>
      </c>
      <c r="GT127" s="15">
        <f>IFERROR(DN127*[1]Figure!$F$8+EI127*[1]Figure!$G$8+FD127*[1]Figure!$H$8,0)</f>
        <v>0</v>
      </c>
      <c r="GU127" s="15">
        <f>IFERROR(DO127*[1]Figure!$F$8+EJ127*[1]Figure!$G$8+FE127*[1]Figure!$H$8,0)</f>
        <v>0</v>
      </c>
      <c r="GV127" s="15">
        <f>IFERROR(DP127*[1]Figure!$F$8+EK127*[1]Figure!$G$8+FF127*[1]Figure!$H$8,0)</f>
        <v>0</v>
      </c>
      <c r="GX127" s="15">
        <f>IFERROR(FH127*[1]Figure!$F$10+GC127*[1]Figure!$F$11,0)</f>
        <v>1.6943820751576247E-2</v>
      </c>
      <c r="GY127" s="15">
        <f>IFERROR(FI127*[1]Figure!$F$10+GD127*[1]Figure!$F$11,0)</f>
        <v>0.24973311535193055</v>
      </c>
      <c r="GZ127" s="15">
        <f>IFERROR(FJ127*[1]Figure!$F$10+GE127*[1]Figure!$F$11,0)</f>
        <v>1.8844024132132296E-6</v>
      </c>
      <c r="HA127" s="15">
        <f>IFERROR(FK127*[1]Figure!$F$10+GF127*[1]Figure!$F$11,0)</f>
        <v>2.0108373830924546E-3</v>
      </c>
      <c r="HB127" s="15">
        <f>IFERROR(FL127*[1]Figure!$F$10+GG127*[1]Figure!$F$11,0)</f>
        <v>2.4011402156687121E-4</v>
      </c>
      <c r="HC127" s="15">
        <f>IFERROR(FM127*[1]Figure!$F$10+GH127*[1]Figure!$F$11,0)</f>
        <v>2.5800872965970713E-7</v>
      </c>
      <c r="HD127" s="15">
        <f>IFERROR(FN127*[1]Figure!$F$10+GI127*[1]Figure!$F$11,0)</f>
        <v>1.7039131434976647E-2</v>
      </c>
      <c r="HE127" s="15">
        <f>IFERROR(FO127*[1]Figure!$F$10+GJ127*[1]Figure!$F$11,0)</f>
        <v>1.9419637594439518E-4</v>
      </c>
      <c r="HF127" s="15">
        <f>IFERROR(FP127*[1]Figure!$F$10+GK127*[1]Figure!$F$11,0)</f>
        <v>2.4452171737374623E-3</v>
      </c>
      <c r="HG127" s="15">
        <f>IFERROR(FQ127*[1]Figure!$F$10+GL127*[1]Figure!$F$11,0)</f>
        <v>6.3821887174733442E-3</v>
      </c>
      <c r="HH127" s="15">
        <f>IFERROR(FR127*[1]Figure!$F$10+GM127*[1]Figure!$F$11,0)</f>
        <v>1.810416361097554E-4</v>
      </c>
      <c r="HI127" s="15">
        <f>IFERROR(FS127*[1]Figure!$F$10+GN127*[1]Figure!$F$11,0)</f>
        <v>3.0620816344965304E-4</v>
      </c>
      <c r="HJ127" s="15">
        <f>IFERROR(FT127*[1]Figure!$F$10+GO127*[1]Figure!$F$11,0)</f>
        <v>1.5605572865748751E-7</v>
      </c>
      <c r="HK127" s="15">
        <f>IFERROR(FU127*[1]Figure!$F$10+GP127*[1]Figure!$F$11,0)</f>
        <v>1.5790098317093456E-5</v>
      </c>
      <c r="HL127" s="15">
        <f>IFERROR(FV127*[1]Figure!$F$10+GQ127*[1]Figure!$F$11,0)</f>
        <v>2.4345995709914625E-6</v>
      </c>
      <c r="HM127" s="15">
        <f>IFERROR(FW127*[1]Figure!$F$10+GR127*[1]Figure!$F$11,0)</f>
        <v>2.6702168360889511E-6</v>
      </c>
      <c r="HN127" s="15">
        <f>IFERROR(FX127*[1]Figure!$F$10+GS127*[1]Figure!$F$11,0)</f>
        <v>5.4157634076316396E-9</v>
      </c>
      <c r="HO127" s="15">
        <f>IFERROR(FY127*[1]Figure!$F$10+GT127*[1]Figure!$F$11,0)</f>
        <v>4.1507865361643951E-6</v>
      </c>
      <c r="HP127" s="15">
        <f>IFERROR(FZ127*[1]Figure!$F$10+GU127*[1]Figure!$F$11,0)</f>
        <v>1.1789133061563097E-2</v>
      </c>
      <c r="HQ127" s="15">
        <f>IFERROR(GA127*[1]Figure!$F$10+GV127*[1]Figure!$F$11,0)</f>
        <v>1.1063972155732041E-4</v>
      </c>
    </row>
    <row r="128" spans="1:225" s="15" customFormat="1" x14ac:dyDescent="0.2">
      <c r="A128" s="1"/>
      <c r="B128" s="4"/>
      <c r="C128" s="1" t="s">
        <v>169</v>
      </c>
      <c r="D128" s="1" t="s">
        <v>160</v>
      </c>
      <c r="E128" s="2">
        <v>2.6607649312808002E-2</v>
      </c>
      <c r="F128" s="7"/>
      <c r="G128" s="1">
        <f>G$233*$E128</f>
        <v>2.5277266847167603E-2</v>
      </c>
      <c r="H128" s="1">
        <f>H$233*$E128</f>
        <v>2.52772668471676E-2</v>
      </c>
      <c r="I128" s="1">
        <f>I$233*$E128</f>
        <v>2.52772668471676E-2</v>
      </c>
      <c r="J128" s="1" t="s">
        <v>77</v>
      </c>
      <c r="K128" s="1" t="s">
        <v>77</v>
      </c>
      <c r="L128" s="1" t="s">
        <v>77</v>
      </c>
      <c r="M128" s="1" t="s">
        <v>149</v>
      </c>
      <c r="N128" s="1" t="str">
        <f t="shared" ref="N128:Q129" si="100">N117</f>
        <v>market for electricity, low voltage | electricity, low voltage | Cutoff, HU</v>
      </c>
      <c r="O128" s="1">
        <f t="shared" si="100"/>
        <v>1</v>
      </c>
      <c r="P128" s="1" t="str">
        <f t="shared" si="100"/>
        <v>kWh</v>
      </c>
      <c r="Q128" s="5">
        <f>Q117</f>
        <v>0.45580310439782401</v>
      </c>
      <c r="R128" s="5">
        <f t="shared" ref="R128:AJ129" si="101">R117</f>
        <v>10.7407967564594</v>
      </c>
      <c r="S128" s="5">
        <f t="shared" si="101"/>
        <v>1.4253429681190401E-4</v>
      </c>
      <c r="T128" s="5">
        <f t="shared" si="101"/>
        <v>0.132644909651986</v>
      </c>
      <c r="U128" s="5">
        <f t="shared" si="101"/>
        <v>2.1806341084453802E-2</v>
      </c>
      <c r="V128" s="5">
        <f t="shared" si="101"/>
        <v>5.8726643216667096E-4</v>
      </c>
      <c r="W128" s="5">
        <f t="shared" si="101"/>
        <v>0.461452105394631</v>
      </c>
      <c r="X128" s="5">
        <f t="shared" si="101"/>
        <v>3.5650095202582298E-2</v>
      </c>
      <c r="Y128" s="5">
        <f t="shared" si="101"/>
        <v>0.687890616952329</v>
      </c>
      <c r="Z128" s="5">
        <f t="shared" si="101"/>
        <v>0.16703753384695399</v>
      </c>
      <c r="AA128" s="5">
        <f t="shared" si="101"/>
        <v>8.2666342520425797E-3</v>
      </c>
      <c r="AB128" s="5">
        <f t="shared" si="101"/>
        <v>2.9259797176135999E-2</v>
      </c>
      <c r="AC128" s="5">
        <f t="shared" si="101"/>
        <v>3.9818677149093597E-5</v>
      </c>
      <c r="AD128" s="5">
        <f t="shared" si="101"/>
        <v>4.5324428682607998E-4</v>
      </c>
      <c r="AE128" s="5">
        <f t="shared" si="101"/>
        <v>1.1289264497775E-4</v>
      </c>
      <c r="AF128" s="5">
        <f t="shared" si="101"/>
        <v>1.26065238291398E-4</v>
      </c>
      <c r="AG128" s="5">
        <f t="shared" si="101"/>
        <v>1.9824057993444999E-7</v>
      </c>
      <c r="AH128" s="5">
        <f t="shared" si="101"/>
        <v>3.1383580160622697E-4</v>
      </c>
      <c r="AI128" s="5">
        <f t="shared" si="101"/>
        <v>0.59432863656741397</v>
      </c>
      <c r="AJ128" s="5">
        <f t="shared" si="101"/>
        <v>2.6134268268416202E-3</v>
      </c>
      <c r="AK128" s="1"/>
      <c r="AL128" s="1">
        <f t="shared" si="76"/>
        <v>1.1521456699631191E-2</v>
      </c>
      <c r="AM128" s="1">
        <f t="shared" si="76"/>
        <v>0.27149798576421652</v>
      </c>
      <c r="AN128" s="1">
        <f t="shared" si="76"/>
        <v>3.6028774553878881E-6</v>
      </c>
      <c r="AO128" s="1">
        <f t="shared" si="76"/>
        <v>3.3529007771916875E-3</v>
      </c>
      <c r="AP128" s="1">
        <f t="shared" si="76"/>
        <v>5.5120470255209291E-4</v>
      </c>
      <c r="AQ128" s="1">
        <f t="shared" si="76"/>
        <v>1.4844490316260994E-5</v>
      </c>
      <c r="AR128" s="1">
        <f t="shared" si="76"/>
        <v>1.1664248005247397E-2</v>
      </c>
      <c r="AS128" s="1">
        <f t="shared" si="76"/>
        <v>9.0113696956260238E-4</v>
      </c>
      <c r="AT128" s="1">
        <f t="shared" si="76"/>
        <v>1.7387994686366776E-2</v>
      </c>
      <c r="AU128" s="1">
        <f t="shared" si="76"/>
        <v>4.2222523165422465E-3</v>
      </c>
      <c r="AV128" s="1">
        <f t="shared" si="76"/>
        <v>2.0895791991681605E-4</v>
      </c>
      <c r="AW128" s="1">
        <f t="shared" si="76"/>
        <v>7.3960770111519073E-4</v>
      </c>
      <c r="AX128" s="1">
        <f t="shared" si="76"/>
        <v>1.0065073277988537E-6</v>
      </c>
      <c r="AY128" s="1">
        <f t="shared" si="76"/>
        <v>1.1456776785056996E-5</v>
      </c>
      <c r="AZ128" s="1">
        <f t="shared" si="76"/>
        <v>2.8536175121851424E-6</v>
      </c>
      <c r="BA128" s="1">
        <f t="shared" si="76"/>
        <v>3.1865846684434387E-6</v>
      </c>
      <c r="BB128" s="1">
        <f t="shared" si="88"/>
        <v>5.0109800389403516E-9</v>
      </c>
      <c r="BC128" s="1">
        <f t="shared" si="88"/>
        <v>7.93291130339535E-6</v>
      </c>
      <c r="BD128" s="1">
        <f t="shared" si="88"/>
        <v>1.5023003541427816E-2</v>
      </c>
      <c r="BE128" s="1">
        <f t="shared" si="88"/>
        <v>6.6060287287622119E-5</v>
      </c>
      <c r="BF128" s="1"/>
      <c r="BG128" s="1">
        <f t="shared" si="77"/>
        <v>1.1521456699631189E-2</v>
      </c>
      <c r="BH128" s="1">
        <f t="shared" si="77"/>
        <v>0.27149798576421647</v>
      </c>
      <c r="BI128" s="1">
        <f t="shared" si="77"/>
        <v>3.6028774553878876E-6</v>
      </c>
      <c r="BJ128" s="1">
        <f t="shared" si="77"/>
        <v>3.3529007771916871E-3</v>
      </c>
      <c r="BK128" s="1">
        <f t="shared" si="77"/>
        <v>5.512047025520928E-4</v>
      </c>
      <c r="BL128" s="1">
        <f t="shared" si="77"/>
        <v>1.4844490316260992E-5</v>
      </c>
      <c r="BM128" s="1">
        <f t="shared" si="77"/>
        <v>1.1664248005247395E-2</v>
      </c>
      <c r="BN128" s="1">
        <f t="shared" si="77"/>
        <v>9.0113696956260216E-4</v>
      </c>
      <c r="BO128" s="1">
        <f t="shared" si="77"/>
        <v>1.7387994686366773E-2</v>
      </c>
      <c r="BP128" s="1">
        <f t="shared" si="77"/>
        <v>4.2222523165422457E-3</v>
      </c>
      <c r="BQ128" s="1">
        <f t="shared" si="77"/>
        <v>2.0895791991681602E-4</v>
      </c>
      <c r="BR128" s="1">
        <f t="shared" si="77"/>
        <v>7.3960770111519063E-4</v>
      </c>
      <c r="BS128" s="1">
        <f t="shared" si="77"/>
        <v>1.0065073277988537E-6</v>
      </c>
      <c r="BT128" s="1">
        <f t="shared" si="77"/>
        <v>1.1456776785056994E-5</v>
      </c>
      <c r="BU128" s="1">
        <f t="shared" si="77"/>
        <v>2.853617512185142E-6</v>
      </c>
      <c r="BV128" s="1">
        <f t="shared" si="77"/>
        <v>3.1865846684434382E-6</v>
      </c>
      <c r="BW128" s="1">
        <f t="shared" si="89"/>
        <v>5.0109800389403516E-9</v>
      </c>
      <c r="BX128" s="1">
        <f t="shared" si="89"/>
        <v>7.93291130339535E-6</v>
      </c>
      <c r="BY128" s="1">
        <f t="shared" si="89"/>
        <v>1.5023003541427814E-2</v>
      </c>
      <c r="BZ128" s="1">
        <f t="shared" si="89"/>
        <v>6.6060287287622105E-5</v>
      </c>
      <c r="CA128" s="1"/>
      <c r="CB128" s="1">
        <f t="shared" si="78"/>
        <v>1.1521456699631189E-2</v>
      </c>
      <c r="CC128" s="1">
        <f t="shared" si="78"/>
        <v>0.27149798576421647</v>
      </c>
      <c r="CD128" s="1">
        <f t="shared" si="78"/>
        <v>3.6028774553878876E-6</v>
      </c>
      <c r="CE128" s="1">
        <f t="shared" si="78"/>
        <v>3.3529007771916871E-3</v>
      </c>
      <c r="CF128" s="1">
        <f t="shared" si="78"/>
        <v>5.512047025520928E-4</v>
      </c>
      <c r="CG128" s="1">
        <f t="shared" si="78"/>
        <v>1.4844490316260992E-5</v>
      </c>
      <c r="CH128" s="1">
        <f t="shared" si="78"/>
        <v>1.1664248005247395E-2</v>
      </c>
      <c r="CI128" s="1">
        <f t="shared" si="78"/>
        <v>9.0113696956260216E-4</v>
      </c>
      <c r="CJ128" s="1">
        <f t="shared" si="78"/>
        <v>1.7387994686366773E-2</v>
      </c>
      <c r="CK128" s="1">
        <f t="shared" si="78"/>
        <v>4.2222523165422457E-3</v>
      </c>
      <c r="CL128" s="1">
        <f t="shared" si="78"/>
        <v>2.0895791991681602E-4</v>
      </c>
      <c r="CM128" s="1">
        <f t="shared" si="78"/>
        <v>7.3960770111519063E-4</v>
      </c>
      <c r="CN128" s="1">
        <f t="shared" si="78"/>
        <v>1.0065073277988537E-6</v>
      </c>
      <c r="CO128" s="1">
        <f t="shared" si="78"/>
        <v>1.1456776785056994E-5</v>
      </c>
      <c r="CP128" s="1">
        <f t="shared" si="78"/>
        <v>2.853617512185142E-6</v>
      </c>
      <c r="CQ128" s="1">
        <f t="shared" si="78"/>
        <v>3.1865846684434382E-6</v>
      </c>
      <c r="CR128" s="1">
        <f t="shared" si="90"/>
        <v>5.0109800389403516E-9</v>
      </c>
      <c r="CS128" s="1">
        <f t="shared" si="90"/>
        <v>7.93291130339535E-6</v>
      </c>
      <c r="CT128" s="1">
        <f t="shared" si="90"/>
        <v>1.5023003541427814E-2</v>
      </c>
      <c r="CU128" s="1">
        <f t="shared" si="90"/>
        <v>6.6060287287622105E-5</v>
      </c>
      <c r="CW128" s="15">
        <f t="shared" si="79"/>
        <v>0</v>
      </c>
      <c r="CX128" s="15">
        <f t="shared" si="79"/>
        <v>0</v>
      </c>
      <c r="CY128" s="15">
        <f t="shared" si="79"/>
        <v>0</v>
      </c>
      <c r="CZ128" s="15">
        <f t="shared" si="79"/>
        <v>0</v>
      </c>
      <c r="DA128" s="15">
        <f t="shared" si="79"/>
        <v>0</v>
      </c>
      <c r="DB128" s="15">
        <f t="shared" si="79"/>
        <v>0</v>
      </c>
      <c r="DC128" s="15">
        <f t="shared" si="79"/>
        <v>0</v>
      </c>
      <c r="DD128" s="15">
        <f t="shared" si="79"/>
        <v>0</v>
      </c>
      <c r="DE128" s="15">
        <f t="shared" si="79"/>
        <v>0</v>
      </c>
      <c r="DF128" s="15">
        <f t="shared" si="79"/>
        <v>0</v>
      </c>
      <c r="DG128" s="15">
        <f t="shared" si="79"/>
        <v>0</v>
      </c>
      <c r="DH128" s="15">
        <f t="shared" si="79"/>
        <v>0</v>
      </c>
      <c r="DI128" s="15">
        <f t="shared" si="79"/>
        <v>0</v>
      </c>
      <c r="DJ128" s="15">
        <f t="shared" si="79"/>
        <v>0</v>
      </c>
      <c r="DK128" s="15">
        <f t="shared" si="79"/>
        <v>0</v>
      </c>
      <c r="DL128" s="15">
        <f t="shared" si="79"/>
        <v>0</v>
      </c>
      <c r="DM128" s="15">
        <f t="shared" si="91"/>
        <v>0</v>
      </c>
      <c r="DN128" s="15">
        <f t="shared" si="91"/>
        <v>0</v>
      </c>
      <c r="DO128" s="15">
        <f t="shared" si="91"/>
        <v>0</v>
      </c>
      <c r="DP128" s="15">
        <f t="shared" si="91"/>
        <v>0</v>
      </c>
      <c r="DQ128" s="15" t="s">
        <v>77</v>
      </c>
      <c r="DR128" s="15">
        <f t="shared" si="80"/>
        <v>0</v>
      </c>
      <c r="DS128" s="15">
        <f t="shared" si="80"/>
        <v>0</v>
      </c>
      <c r="DT128" s="15">
        <f t="shared" si="80"/>
        <v>0</v>
      </c>
      <c r="DU128" s="15">
        <f t="shared" si="80"/>
        <v>0</v>
      </c>
      <c r="DV128" s="15">
        <f t="shared" si="80"/>
        <v>0</v>
      </c>
      <c r="DW128" s="15">
        <f t="shared" si="80"/>
        <v>0</v>
      </c>
      <c r="DX128" s="15">
        <f t="shared" si="80"/>
        <v>0</v>
      </c>
      <c r="DY128" s="15">
        <f t="shared" si="80"/>
        <v>0</v>
      </c>
      <c r="DZ128" s="15">
        <f t="shared" si="80"/>
        <v>0</v>
      </c>
      <c r="EA128" s="15">
        <f t="shared" si="80"/>
        <v>0</v>
      </c>
      <c r="EB128" s="15">
        <f t="shared" si="80"/>
        <v>0</v>
      </c>
      <c r="EC128" s="15">
        <f t="shared" si="80"/>
        <v>0</v>
      </c>
      <c r="ED128" s="15">
        <f t="shared" si="80"/>
        <v>0</v>
      </c>
      <c r="EE128" s="15">
        <f t="shared" si="80"/>
        <v>0</v>
      </c>
      <c r="EF128" s="15">
        <f t="shared" si="80"/>
        <v>0</v>
      </c>
      <c r="EG128" s="15">
        <f t="shared" si="80"/>
        <v>0</v>
      </c>
      <c r="EH128" s="15">
        <f t="shared" si="92"/>
        <v>0</v>
      </c>
      <c r="EI128" s="15">
        <f t="shared" si="92"/>
        <v>0</v>
      </c>
      <c r="EJ128" s="15">
        <f t="shared" si="92"/>
        <v>0</v>
      </c>
      <c r="EK128" s="15">
        <f t="shared" si="92"/>
        <v>0</v>
      </c>
      <c r="EL128" s="15" t="s">
        <v>77</v>
      </c>
      <c r="EM128" s="15">
        <f t="shared" si="81"/>
        <v>0</v>
      </c>
      <c r="EN128" s="15">
        <f t="shared" si="81"/>
        <v>0</v>
      </c>
      <c r="EO128" s="15">
        <f t="shared" si="81"/>
        <v>0</v>
      </c>
      <c r="EP128" s="15">
        <f t="shared" si="81"/>
        <v>0</v>
      </c>
      <c r="EQ128" s="15">
        <f t="shared" si="81"/>
        <v>0</v>
      </c>
      <c r="ER128" s="15">
        <f t="shared" si="81"/>
        <v>0</v>
      </c>
      <c r="ES128" s="15">
        <f t="shared" si="81"/>
        <v>0</v>
      </c>
      <c r="ET128" s="15">
        <f t="shared" si="81"/>
        <v>0</v>
      </c>
      <c r="EU128" s="15">
        <f t="shared" si="81"/>
        <v>0</v>
      </c>
      <c r="EV128" s="15">
        <f t="shared" si="81"/>
        <v>0</v>
      </c>
      <c r="EW128" s="15">
        <f t="shared" si="81"/>
        <v>0</v>
      </c>
      <c r="EX128" s="15">
        <f t="shared" si="81"/>
        <v>0</v>
      </c>
      <c r="EY128" s="15">
        <f t="shared" si="81"/>
        <v>0</v>
      </c>
      <c r="EZ128" s="15">
        <f t="shared" si="81"/>
        <v>0</v>
      </c>
      <c r="FA128" s="15">
        <f t="shared" si="81"/>
        <v>0</v>
      </c>
      <c r="FB128" s="15">
        <f t="shared" si="81"/>
        <v>0</v>
      </c>
      <c r="FC128" s="15">
        <f t="shared" si="93"/>
        <v>0</v>
      </c>
      <c r="FD128" s="15">
        <f t="shared" si="93"/>
        <v>0</v>
      </c>
      <c r="FE128" s="15">
        <f t="shared" si="93"/>
        <v>0</v>
      </c>
      <c r="FF128" s="15">
        <f t="shared" si="93"/>
        <v>0</v>
      </c>
      <c r="FH128" s="15">
        <f>IFERROR(AL128*[1]Figure!$C$8+BG128*[1]Figure!$D$8+CB128*[1]Figure!$E$8,0)</f>
        <v>1.1521456699631189E-2</v>
      </c>
      <c r="FI128" s="15">
        <f>IFERROR(AM128*[1]Figure!$C$8+BH128*[1]Figure!$D$8+CC128*[1]Figure!$E$8,0)</f>
        <v>0.27149798576421641</v>
      </c>
      <c r="FJ128" s="15">
        <f>IFERROR(AN128*[1]Figure!$C$8+BI128*[1]Figure!$D$8+CD128*[1]Figure!$E$8,0)</f>
        <v>3.6028774553878872E-6</v>
      </c>
      <c r="FK128" s="15">
        <f>IFERROR(AO128*[1]Figure!$C$8+BJ128*[1]Figure!$D$8+CE128*[1]Figure!$E$8,0)</f>
        <v>3.3529007771916867E-3</v>
      </c>
      <c r="FL128" s="15">
        <f>IFERROR(AP128*[1]Figure!$C$8+BK128*[1]Figure!$D$8+CF128*[1]Figure!$E$8,0)</f>
        <v>5.512047025520928E-4</v>
      </c>
      <c r="FM128" s="15">
        <f>IFERROR(AQ128*[1]Figure!$C$8+BL128*[1]Figure!$D$8+CG128*[1]Figure!$E$8,0)</f>
        <v>1.4844490316260992E-5</v>
      </c>
      <c r="FN128" s="15">
        <f>IFERROR(AR128*[1]Figure!$C$8+BM128*[1]Figure!$D$8+CH128*[1]Figure!$E$8,0)</f>
        <v>1.1664248005247397E-2</v>
      </c>
      <c r="FO128" s="15">
        <f>IFERROR(AS128*[1]Figure!$C$8+BN128*[1]Figure!$D$8+CI128*[1]Figure!$E$8,0)</f>
        <v>9.0113696956260216E-4</v>
      </c>
      <c r="FP128" s="15">
        <f>IFERROR(AT128*[1]Figure!$C$8+BO128*[1]Figure!$D$8+CJ128*[1]Figure!$E$8,0)</f>
        <v>1.7387994686366773E-2</v>
      </c>
      <c r="FQ128" s="15">
        <f>IFERROR(AU128*[1]Figure!$C$8+BP128*[1]Figure!$D$8+CK128*[1]Figure!$E$8,0)</f>
        <v>4.2222523165422457E-3</v>
      </c>
      <c r="FR128" s="15">
        <f>IFERROR(AV128*[1]Figure!$C$8+BQ128*[1]Figure!$D$8+CL128*[1]Figure!$E$8,0)</f>
        <v>2.0895791991681602E-4</v>
      </c>
      <c r="FS128" s="15">
        <f>IFERROR(AW128*[1]Figure!$C$8+BR128*[1]Figure!$D$8+CM128*[1]Figure!$E$8,0)</f>
        <v>7.3960770111519063E-4</v>
      </c>
      <c r="FT128" s="15">
        <f>IFERROR(AX128*[1]Figure!$C$8+BS128*[1]Figure!$D$8+CN128*[1]Figure!$E$8,0)</f>
        <v>1.0065073277988537E-6</v>
      </c>
      <c r="FU128" s="15">
        <f>IFERROR(AY128*[1]Figure!$C$8+BT128*[1]Figure!$D$8+CO128*[1]Figure!$E$8,0)</f>
        <v>1.1456776785056994E-5</v>
      </c>
      <c r="FV128" s="15">
        <f>IFERROR(AZ128*[1]Figure!$C$8+BU128*[1]Figure!$D$8+CP128*[1]Figure!$E$8,0)</f>
        <v>2.853617512185142E-6</v>
      </c>
      <c r="FW128" s="15">
        <f>IFERROR(BA128*[1]Figure!$C$8+BV128*[1]Figure!$D$8+CQ128*[1]Figure!$E$8,0)</f>
        <v>3.1865846684434382E-6</v>
      </c>
      <c r="FX128" s="15">
        <f>IFERROR(BB128*[1]Figure!$C$8+BW128*[1]Figure!$D$8+CR128*[1]Figure!$E$8,0)</f>
        <v>5.0109800389403516E-9</v>
      </c>
      <c r="FY128" s="15">
        <f>IFERROR(BC128*[1]Figure!$C$8+BX128*[1]Figure!$D$8+CS128*[1]Figure!$E$8,0)</f>
        <v>7.93291130339535E-6</v>
      </c>
      <c r="FZ128" s="15">
        <f>IFERROR(BD128*[1]Figure!$C$8+BY128*[1]Figure!$D$8+CT128*[1]Figure!$E$8,0)</f>
        <v>1.5023003541427814E-2</v>
      </c>
      <c r="GA128" s="15">
        <f>IFERROR(BE128*[1]Figure!$C$8+BZ128*[1]Figure!$D$8+CU128*[1]Figure!$E$8,0)</f>
        <v>6.6060287287622105E-5</v>
      </c>
      <c r="GC128" s="15">
        <f>IFERROR(CW128*[1]Figure!$F$8+DR128*[1]Figure!$G$8+EM128*[1]Figure!$H$8,0)</f>
        <v>0</v>
      </c>
      <c r="GD128" s="15">
        <f>IFERROR(CX128*[1]Figure!$F$8+DS128*[1]Figure!$G$8+EN128*[1]Figure!$H$8,0)</f>
        <v>0</v>
      </c>
      <c r="GE128" s="15">
        <f>IFERROR(CY128*[1]Figure!$F$8+DT128*[1]Figure!$G$8+EO128*[1]Figure!$H$8,0)</f>
        <v>0</v>
      </c>
      <c r="GF128" s="15">
        <f>IFERROR(CZ128*[1]Figure!$F$8+DU128*[1]Figure!$G$8+EP128*[1]Figure!$H$8,0)</f>
        <v>0</v>
      </c>
      <c r="GG128" s="15">
        <f>IFERROR(DA128*[1]Figure!$F$8+DV128*[1]Figure!$G$8+EQ128*[1]Figure!$H$8,0)</f>
        <v>0</v>
      </c>
      <c r="GH128" s="15">
        <f>IFERROR(DB128*[1]Figure!$F$8+DW128*[1]Figure!$G$8+ER128*[1]Figure!$H$8,0)</f>
        <v>0</v>
      </c>
      <c r="GI128" s="15">
        <f>IFERROR(DC128*[1]Figure!$F$8+DX128*[1]Figure!$G$8+ES128*[1]Figure!$H$8,0)</f>
        <v>0</v>
      </c>
      <c r="GJ128" s="15">
        <f>IFERROR(DD128*[1]Figure!$F$8+DY128*[1]Figure!$G$8+ET128*[1]Figure!$H$8,0)</f>
        <v>0</v>
      </c>
      <c r="GK128" s="15">
        <f>IFERROR(DE128*[1]Figure!$F$8+DZ128*[1]Figure!$G$8+EU128*[1]Figure!$H$8,0)</f>
        <v>0</v>
      </c>
      <c r="GL128" s="15">
        <f>IFERROR(DF128*[1]Figure!$F$8+EA128*[1]Figure!$G$8+EV128*[1]Figure!$H$8,0)</f>
        <v>0</v>
      </c>
      <c r="GM128" s="15">
        <f>IFERROR(DG128*[1]Figure!$F$8+EB128*[1]Figure!$G$8+EW128*[1]Figure!$H$8,0)</f>
        <v>0</v>
      </c>
      <c r="GN128" s="15">
        <f>IFERROR(DH128*[1]Figure!$F$8+EC128*[1]Figure!$G$8+EX128*[1]Figure!$H$8,0)</f>
        <v>0</v>
      </c>
      <c r="GO128" s="15">
        <f>IFERROR(DI128*[1]Figure!$F$8+ED128*[1]Figure!$G$8+EY128*[1]Figure!$H$8,0)</f>
        <v>0</v>
      </c>
      <c r="GP128" s="15">
        <f>IFERROR(DJ128*[1]Figure!$F$8+EE128*[1]Figure!$G$8+EZ128*[1]Figure!$H$8,0)</f>
        <v>0</v>
      </c>
      <c r="GQ128" s="15">
        <f>IFERROR(DK128*[1]Figure!$F$8+EF128*[1]Figure!$G$8+FA128*[1]Figure!$H$8,0)</f>
        <v>0</v>
      </c>
      <c r="GR128" s="15">
        <f>IFERROR(DL128*[1]Figure!$F$8+EG128*[1]Figure!$G$8+FB128*[1]Figure!$H$8,0)</f>
        <v>0</v>
      </c>
      <c r="GS128" s="15">
        <f>IFERROR(DM128*[1]Figure!$F$8+EH128*[1]Figure!$G$8+FC128*[1]Figure!$H$8,0)</f>
        <v>0</v>
      </c>
      <c r="GT128" s="15">
        <f>IFERROR(DN128*[1]Figure!$F$8+EI128*[1]Figure!$G$8+FD128*[1]Figure!$H$8,0)</f>
        <v>0</v>
      </c>
      <c r="GU128" s="15">
        <f>IFERROR(DO128*[1]Figure!$F$8+EJ128*[1]Figure!$G$8+FE128*[1]Figure!$H$8,0)</f>
        <v>0</v>
      </c>
      <c r="GV128" s="15">
        <f>IFERROR(DP128*[1]Figure!$F$8+EK128*[1]Figure!$G$8+FF128*[1]Figure!$H$8,0)</f>
        <v>0</v>
      </c>
      <c r="GX128" s="15">
        <f>IFERROR(FH128*[1]Figure!$F$10+GC128*[1]Figure!$F$11,0)</f>
        <v>1.0845477782817813E-2</v>
      </c>
      <c r="GY128" s="15">
        <f>IFERROR(FI128*[1]Figure!$F$10+GD128*[1]Figure!$F$11,0)</f>
        <v>0.25556884423996945</v>
      </c>
      <c r="GZ128" s="15">
        <f>IFERROR(FJ128*[1]Figure!$F$10+GE128*[1]Figure!$F$11,0)</f>
        <v>3.3914919280888614E-6</v>
      </c>
      <c r="HA128" s="15">
        <f>IFERROR(FK128*[1]Figure!$F$10+GF128*[1]Figure!$F$11,0)</f>
        <v>3.1561817081853074E-3</v>
      </c>
      <c r="HB128" s="15">
        <f>IFERROR(FL128*[1]Figure!$F$10+GG128*[1]Figure!$F$11,0)</f>
        <v>5.1886480253011643E-4</v>
      </c>
      <c r="HC128" s="15">
        <f>IFERROR(FM128*[1]Figure!$F$10+GH128*[1]Figure!$F$11,0)</f>
        <v>1.3973544675771455E-5</v>
      </c>
      <c r="HD128" s="15">
        <f>IFERROR(FN128*[1]Figure!$F$10+GI128*[1]Figure!$F$11,0)</f>
        <v>1.0979891335983335E-2</v>
      </c>
      <c r="HE128" s="15">
        <f>IFERROR(FO128*[1]Figure!$F$10+GJ128*[1]Figure!$F$11,0)</f>
        <v>8.4826608626492725E-4</v>
      </c>
      <c r="HF128" s="15">
        <f>IFERROR(FP128*[1]Figure!$F$10+GK128*[1]Figure!$F$11,0)</f>
        <v>1.6367818321513256E-2</v>
      </c>
      <c r="HG128" s="15">
        <f>IFERROR(FQ128*[1]Figure!$F$10+GL128*[1]Figure!$F$11,0)</f>
        <v>3.9745272569549142E-3</v>
      </c>
      <c r="HH128" s="15">
        <f>IFERROR(FR128*[1]Figure!$F$10+GM128*[1]Figure!$F$11,0)</f>
        <v>1.966980857615163E-4</v>
      </c>
      <c r="HI128" s="15">
        <f>IFERROR(FS128*[1]Figure!$F$10+GN128*[1]Figure!$F$11,0)</f>
        <v>6.9621395102778354E-4</v>
      </c>
      <c r="HJ128" s="15">
        <f>IFERROR(FT128*[1]Figure!$F$10+GO128*[1]Figure!$F$11,0)</f>
        <v>9.474542279219976E-7</v>
      </c>
      <c r="HK128" s="15">
        <f>IFERROR(FU128*[1]Figure!$F$10+GP128*[1]Figure!$F$11,0)</f>
        <v>1.0784592723332981E-5</v>
      </c>
      <c r="HL128" s="15">
        <f>IFERROR(FV128*[1]Figure!$F$10+GQ128*[1]Figure!$F$11,0)</f>
        <v>2.686192044627004E-6</v>
      </c>
      <c r="HM128" s="15">
        <f>IFERROR(FW128*[1]Figure!$F$10+GR128*[1]Figure!$F$11,0)</f>
        <v>2.9996235828215604E-6</v>
      </c>
      <c r="HN128" s="15">
        <f>IFERROR(FX128*[1]Figure!$F$10+GS128*[1]Figure!$F$11,0)</f>
        <v>4.7169792934439271E-9</v>
      </c>
      <c r="HO128" s="15">
        <f>IFERROR(FY128*[1]Figure!$F$10+GT128*[1]Figure!$F$11,0)</f>
        <v>7.4674770332463825E-6</v>
      </c>
      <c r="HP128" s="15">
        <f>IFERROR(FZ128*[1]Figure!$F$10+GU128*[1]Figure!$F$11,0)</f>
        <v>1.4141584296798534E-2</v>
      </c>
      <c r="HQ128" s="15">
        <f>IFERROR(GA128*[1]Figure!$F$10+GV128*[1]Figure!$F$11,0)</f>
        <v>6.2184443927771902E-5</v>
      </c>
    </row>
    <row r="129" spans="1:225" s="15" customFormat="1" x14ac:dyDescent="0.2">
      <c r="A129" s="1"/>
      <c r="B129" s="4"/>
      <c r="C129" s="1" t="s">
        <v>169</v>
      </c>
      <c r="D129" s="1" t="s">
        <v>162</v>
      </c>
      <c r="E129" s="2">
        <v>6.8727063945112937E-2</v>
      </c>
      <c r="F129" s="7"/>
      <c r="G129" s="1">
        <f>G$233*$E129</f>
        <v>6.5290710747857292E-2</v>
      </c>
      <c r="H129" s="1">
        <f>H$233*$E129</f>
        <v>6.5290710747857292E-2</v>
      </c>
      <c r="I129" s="1">
        <f>I$233*$E129</f>
        <v>6.5290710747857292E-2</v>
      </c>
      <c r="J129" s="1" t="s">
        <v>77</v>
      </c>
      <c r="K129" s="1" t="s">
        <v>77</v>
      </c>
      <c r="L129" s="1" t="s">
        <v>77</v>
      </c>
      <c r="M129" s="1" t="s">
        <v>149</v>
      </c>
      <c r="N129" s="1" t="str">
        <f t="shared" si="100"/>
        <v>market for electricity, low voltage | electricity, low voltage | Cutoff, US-RFC</v>
      </c>
      <c r="O129" s="1">
        <f t="shared" si="100"/>
        <v>1</v>
      </c>
      <c r="P129" s="1" t="str">
        <f t="shared" si="100"/>
        <v>kWh</v>
      </c>
      <c r="Q129" s="1">
        <f t="shared" si="100"/>
        <v>0.97858189767189796</v>
      </c>
      <c r="R129" s="1">
        <f t="shared" si="101"/>
        <v>15.3242394214972</v>
      </c>
      <c r="S129" s="1">
        <f t="shared" si="101"/>
        <v>1.91905025993209E-3</v>
      </c>
      <c r="T129" s="1">
        <f t="shared" si="101"/>
        <v>0.23708688961778801</v>
      </c>
      <c r="U129" s="1">
        <f t="shared" si="101"/>
        <v>2.35857147989245E-2</v>
      </c>
      <c r="V129" s="1">
        <f t="shared" si="101"/>
        <v>4.7820758361983602E-4</v>
      </c>
      <c r="W129" s="1">
        <f t="shared" si="101"/>
        <v>0.99296492270380099</v>
      </c>
      <c r="X129" s="1">
        <f t="shared" si="101"/>
        <v>3.59884982983062E-2</v>
      </c>
      <c r="Y129" s="1">
        <f t="shared" si="101"/>
        <v>0.92709207865751497</v>
      </c>
      <c r="Z129" s="1">
        <f t="shared" si="101"/>
        <v>0.21622193418478</v>
      </c>
      <c r="AA129" s="1">
        <f t="shared" si="101"/>
        <v>1.4989679346981901E-3</v>
      </c>
      <c r="AB129" s="1">
        <f t="shared" si="101"/>
        <v>3.1681830815789902E-2</v>
      </c>
      <c r="AC129" s="1">
        <f t="shared" si="101"/>
        <v>3.4506721673967701E-5</v>
      </c>
      <c r="AD129" s="1">
        <f t="shared" si="101"/>
        <v>5.7870259223004295E-4</v>
      </c>
      <c r="AE129" s="1">
        <f t="shared" si="101"/>
        <v>1.572264286637E-3</v>
      </c>
      <c r="AF129" s="1">
        <f t="shared" si="101"/>
        <v>1.59230330090298E-3</v>
      </c>
      <c r="AG129" s="1">
        <f t="shared" si="101"/>
        <v>2.92338472267483E-7</v>
      </c>
      <c r="AH129" s="1">
        <f t="shared" si="101"/>
        <v>3.5234741597651902E-3</v>
      </c>
      <c r="AI129" s="1">
        <f t="shared" si="101"/>
        <v>0.57223418202551302</v>
      </c>
      <c r="AJ129" s="1">
        <f t="shared" si="101"/>
        <v>1.4924238806138799E-2</v>
      </c>
      <c r="AK129" s="1"/>
      <c r="AL129" s="1">
        <f t="shared" si="76"/>
        <v>6.3892307623985178E-2</v>
      </c>
      <c r="AM129" s="1">
        <f t="shared" si="76"/>
        <v>1.0005304834998856</v>
      </c>
      <c r="AN129" s="1">
        <f t="shared" si="76"/>
        <v>1.2529615543182643E-4</v>
      </c>
      <c r="AO129" s="1">
        <f t="shared" si="76"/>
        <v>1.5479571532144167E-2</v>
      </c>
      <c r="AP129" s="1">
        <f t="shared" si="76"/>
        <v>1.5399280827180367E-3</v>
      </c>
      <c r="AQ129" s="1">
        <f t="shared" si="76"/>
        <v>3.1222513019554491E-5</v>
      </c>
      <c r="AR129" s="1">
        <f t="shared" si="76"/>
        <v>6.4831385551022344E-2</v>
      </c>
      <c r="AS129" s="1">
        <f t="shared" si="76"/>
        <v>2.3497146326444643E-3</v>
      </c>
      <c r="AT129" s="1">
        <f t="shared" si="76"/>
        <v>6.0530500744257573E-2</v>
      </c>
      <c r="AU129" s="1">
        <f t="shared" si="76"/>
        <v>1.4117283762200708E-2</v>
      </c>
      <c r="AV129" s="1">
        <f t="shared" si="76"/>
        <v>9.786868184469257E-5</v>
      </c>
      <c r="AW129" s="1">
        <f t="shared" si="76"/>
        <v>2.0685292517562902E-3</v>
      </c>
      <c r="AX129" s="1">
        <f t="shared" si="76"/>
        <v>2.2529683836718433E-6</v>
      </c>
      <c r="AY129" s="1">
        <f t="shared" si="76"/>
        <v>3.7783903558326942E-5</v>
      </c>
      <c r="AZ129" s="1">
        <f t="shared" si="76"/>
        <v>1.0265425275800255E-4</v>
      </c>
      <c r="BA129" s="1">
        <f t="shared" si="76"/>
        <v>1.0396261424211485E-4</v>
      </c>
      <c r="BB129" s="1">
        <f t="shared" si="88"/>
        <v>1.9086986633286734E-8</v>
      </c>
      <c r="BC129" s="1">
        <f t="shared" si="88"/>
        <v>2.3005013219277854E-4</v>
      </c>
      <c r="BD129" s="1">
        <f t="shared" si="88"/>
        <v>3.7361576458664489E-2</v>
      </c>
      <c r="BE129" s="1">
        <f t="shared" si="88"/>
        <v>9.7441415902355534E-4</v>
      </c>
      <c r="BF129" s="1"/>
      <c r="BG129" s="1">
        <f t="shared" si="77"/>
        <v>6.3892307623985178E-2</v>
      </c>
      <c r="BH129" s="1">
        <f t="shared" si="77"/>
        <v>1.0005304834998856</v>
      </c>
      <c r="BI129" s="1">
        <f t="shared" si="77"/>
        <v>1.2529615543182643E-4</v>
      </c>
      <c r="BJ129" s="1">
        <f t="shared" si="77"/>
        <v>1.5479571532144167E-2</v>
      </c>
      <c r="BK129" s="1">
        <f t="shared" si="77"/>
        <v>1.5399280827180367E-3</v>
      </c>
      <c r="BL129" s="1">
        <f t="shared" si="77"/>
        <v>3.1222513019554491E-5</v>
      </c>
      <c r="BM129" s="1">
        <f t="shared" si="77"/>
        <v>6.4831385551022344E-2</v>
      </c>
      <c r="BN129" s="1">
        <f t="shared" si="77"/>
        <v>2.3497146326444643E-3</v>
      </c>
      <c r="BO129" s="1">
        <f t="shared" si="77"/>
        <v>6.0530500744257573E-2</v>
      </c>
      <c r="BP129" s="1">
        <f t="shared" si="77"/>
        <v>1.4117283762200708E-2</v>
      </c>
      <c r="BQ129" s="1">
        <f t="shared" si="77"/>
        <v>9.786868184469257E-5</v>
      </c>
      <c r="BR129" s="1">
        <f t="shared" si="77"/>
        <v>2.0685292517562902E-3</v>
      </c>
      <c r="BS129" s="1">
        <f t="shared" si="77"/>
        <v>2.2529683836718433E-6</v>
      </c>
      <c r="BT129" s="1">
        <f t="shared" si="77"/>
        <v>3.7783903558326942E-5</v>
      </c>
      <c r="BU129" s="1">
        <f t="shared" si="77"/>
        <v>1.0265425275800255E-4</v>
      </c>
      <c r="BV129" s="1">
        <f t="shared" si="77"/>
        <v>1.0396261424211485E-4</v>
      </c>
      <c r="BW129" s="1">
        <f t="shared" si="89"/>
        <v>1.9086986633286734E-8</v>
      </c>
      <c r="BX129" s="1">
        <f t="shared" si="89"/>
        <v>2.3005013219277854E-4</v>
      </c>
      <c r="BY129" s="1">
        <f t="shared" si="89"/>
        <v>3.7361576458664489E-2</v>
      </c>
      <c r="BZ129" s="1">
        <f t="shared" si="89"/>
        <v>9.7441415902355534E-4</v>
      </c>
      <c r="CA129" s="1"/>
      <c r="CB129" s="1">
        <f t="shared" si="78"/>
        <v>6.3892307623985178E-2</v>
      </c>
      <c r="CC129" s="1">
        <f t="shared" si="78"/>
        <v>1.0005304834998856</v>
      </c>
      <c r="CD129" s="1">
        <f t="shared" si="78"/>
        <v>1.2529615543182643E-4</v>
      </c>
      <c r="CE129" s="1">
        <f t="shared" si="78"/>
        <v>1.5479571532144167E-2</v>
      </c>
      <c r="CF129" s="1">
        <f t="shared" si="78"/>
        <v>1.5399280827180367E-3</v>
      </c>
      <c r="CG129" s="1">
        <f t="shared" si="78"/>
        <v>3.1222513019554491E-5</v>
      </c>
      <c r="CH129" s="1">
        <f t="shared" si="78"/>
        <v>6.4831385551022344E-2</v>
      </c>
      <c r="CI129" s="1">
        <f t="shared" si="78"/>
        <v>2.3497146326444643E-3</v>
      </c>
      <c r="CJ129" s="1">
        <f t="shared" si="78"/>
        <v>6.0530500744257573E-2</v>
      </c>
      <c r="CK129" s="1">
        <f t="shared" si="78"/>
        <v>1.4117283762200708E-2</v>
      </c>
      <c r="CL129" s="1">
        <f t="shared" si="78"/>
        <v>9.786868184469257E-5</v>
      </c>
      <c r="CM129" s="1">
        <f t="shared" si="78"/>
        <v>2.0685292517562902E-3</v>
      </c>
      <c r="CN129" s="1">
        <f t="shared" si="78"/>
        <v>2.2529683836718433E-6</v>
      </c>
      <c r="CO129" s="1">
        <f t="shared" si="78"/>
        <v>3.7783903558326942E-5</v>
      </c>
      <c r="CP129" s="1">
        <f t="shared" si="78"/>
        <v>1.0265425275800255E-4</v>
      </c>
      <c r="CQ129" s="1">
        <f t="shared" si="78"/>
        <v>1.0396261424211485E-4</v>
      </c>
      <c r="CR129" s="1">
        <f t="shared" si="90"/>
        <v>1.9086986633286734E-8</v>
      </c>
      <c r="CS129" s="1">
        <f t="shared" si="90"/>
        <v>2.3005013219277854E-4</v>
      </c>
      <c r="CT129" s="1">
        <f t="shared" si="90"/>
        <v>3.7361576458664489E-2</v>
      </c>
      <c r="CU129" s="1">
        <f t="shared" si="90"/>
        <v>9.7441415902355534E-4</v>
      </c>
      <c r="CW129" s="15">
        <f t="shared" si="79"/>
        <v>0</v>
      </c>
      <c r="CX129" s="15">
        <f t="shared" si="79"/>
        <v>0</v>
      </c>
      <c r="CY129" s="15">
        <f t="shared" si="79"/>
        <v>0</v>
      </c>
      <c r="CZ129" s="15">
        <f t="shared" si="79"/>
        <v>0</v>
      </c>
      <c r="DA129" s="15">
        <f t="shared" si="79"/>
        <v>0</v>
      </c>
      <c r="DB129" s="15">
        <f t="shared" si="79"/>
        <v>0</v>
      </c>
      <c r="DC129" s="15">
        <f t="shared" si="79"/>
        <v>0</v>
      </c>
      <c r="DD129" s="15">
        <f t="shared" si="79"/>
        <v>0</v>
      </c>
      <c r="DE129" s="15">
        <f t="shared" si="79"/>
        <v>0</v>
      </c>
      <c r="DF129" s="15">
        <f t="shared" si="79"/>
        <v>0</v>
      </c>
      <c r="DG129" s="15">
        <f t="shared" si="79"/>
        <v>0</v>
      </c>
      <c r="DH129" s="15">
        <f t="shared" si="79"/>
        <v>0</v>
      </c>
      <c r="DI129" s="15">
        <f t="shared" si="79"/>
        <v>0</v>
      </c>
      <c r="DJ129" s="15">
        <f t="shared" si="79"/>
        <v>0</v>
      </c>
      <c r="DK129" s="15">
        <f t="shared" si="79"/>
        <v>0</v>
      </c>
      <c r="DL129" s="15">
        <f t="shared" si="79"/>
        <v>0</v>
      </c>
      <c r="DM129" s="15">
        <f t="shared" si="91"/>
        <v>0</v>
      </c>
      <c r="DN129" s="15">
        <f t="shared" si="91"/>
        <v>0</v>
      </c>
      <c r="DO129" s="15">
        <f t="shared" si="91"/>
        <v>0</v>
      </c>
      <c r="DP129" s="15">
        <f t="shared" si="91"/>
        <v>0</v>
      </c>
      <c r="DQ129" s="15" t="s">
        <v>77</v>
      </c>
      <c r="DR129" s="15">
        <f t="shared" si="80"/>
        <v>0</v>
      </c>
      <c r="DS129" s="15">
        <f t="shared" si="80"/>
        <v>0</v>
      </c>
      <c r="DT129" s="15">
        <f t="shared" si="80"/>
        <v>0</v>
      </c>
      <c r="DU129" s="15">
        <f t="shared" si="80"/>
        <v>0</v>
      </c>
      <c r="DV129" s="15">
        <f t="shared" si="80"/>
        <v>0</v>
      </c>
      <c r="DW129" s="15">
        <f t="shared" si="80"/>
        <v>0</v>
      </c>
      <c r="DX129" s="15">
        <f t="shared" si="80"/>
        <v>0</v>
      </c>
      <c r="DY129" s="15">
        <f t="shared" si="80"/>
        <v>0</v>
      </c>
      <c r="DZ129" s="15">
        <f t="shared" si="80"/>
        <v>0</v>
      </c>
      <c r="EA129" s="15">
        <f t="shared" si="80"/>
        <v>0</v>
      </c>
      <c r="EB129" s="15">
        <f t="shared" si="80"/>
        <v>0</v>
      </c>
      <c r="EC129" s="15">
        <f t="shared" si="80"/>
        <v>0</v>
      </c>
      <c r="ED129" s="15">
        <f t="shared" si="80"/>
        <v>0</v>
      </c>
      <c r="EE129" s="15">
        <f t="shared" si="80"/>
        <v>0</v>
      </c>
      <c r="EF129" s="15">
        <f t="shared" si="80"/>
        <v>0</v>
      </c>
      <c r="EG129" s="15">
        <f t="shared" si="80"/>
        <v>0</v>
      </c>
      <c r="EH129" s="15">
        <f t="shared" si="92"/>
        <v>0</v>
      </c>
      <c r="EI129" s="15">
        <f t="shared" si="92"/>
        <v>0</v>
      </c>
      <c r="EJ129" s="15">
        <f t="shared" si="92"/>
        <v>0</v>
      </c>
      <c r="EK129" s="15">
        <f t="shared" si="92"/>
        <v>0</v>
      </c>
      <c r="EL129" s="15" t="s">
        <v>77</v>
      </c>
      <c r="EM129" s="15">
        <f t="shared" si="81"/>
        <v>0</v>
      </c>
      <c r="EN129" s="15">
        <f t="shared" si="81"/>
        <v>0</v>
      </c>
      <c r="EO129" s="15">
        <f t="shared" si="81"/>
        <v>0</v>
      </c>
      <c r="EP129" s="15">
        <f t="shared" si="81"/>
        <v>0</v>
      </c>
      <c r="EQ129" s="15">
        <f t="shared" si="81"/>
        <v>0</v>
      </c>
      <c r="ER129" s="15">
        <f t="shared" si="81"/>
        <v>0</v>
      </c>
      <c r="ES129" s="15">
        <f t="shared" si="81"/>
        <v>0</v>
      </c>
      <c r="ET129" s="15">
        <f t="shared" si="81"/>
        <v>0</v>
      </c>
      <c r="EU129" s="15">
        <f t="shared" si="81"/>
        <v>0</v>
      </c>
      <c r="EV129" s="15">
        <f t="shared" si="81"/>
        <v>0</v>
      </c>
      <c r="EW129" s="15">
        <f t="shared" si="81"/>
        <v>0</v>
      </c>
      <c r="EX129" s="15">
        <f t="shared" si="81"/>
        <v>0</v>
      </c>
      <c r="EY129" s="15">
        <f t="shared" si="81"/>
        <v>0</v>
      </c>
      <c r="EZ129" s="15">
        <f t="shared" si="81"/>
        <v>0</v>
      </c>
      <c r="FA129" s="15">
        <f t="shared" si="81"/>
        <v>0</v>
      </c>
      <c r="FB129" s="15">
        <f t="shared" si="81"/>
        <v>0</v>
      </c>
      <c r="FC129" s="15">
        <f t="shared" si="93"/>
        <v>0</v>
      </c>
      <c r="FD129" s="15">
        <f t="shared" si="93"/>
        <v>0</v>
      </c>
      <c r="FE129" s="15">
        <f t="shared" si="93"/>
        <v>0</v>
      </c>
      <c r="FF129" s="15">
        <f t="shared" si="93"/>
        <v>0</v>
      </c>
      <c r="FH129" s="15">
        <f>IFERROR(AL129*[1]Figure!$C$8+BG129*[1]Figure!$D$8+CB129*[1]Figure!$E$8,0)</f>
        <v>6.3892307623985178E-2</v>
      </c>
      <c r="FI129" s="15">
        <f>IFERROR(AM129*[1]Figure!$C$8+BH129*[1]Figure!$D$8+CC129*[1]Figure!$E$8,0)</f>
        <v>1.0005304834998856</v>
      </c>
      <c r="FJ129" s="15">
        <f>IFERROR(AN129*[1]Figure!$C$8+BI129*[1]Figure!$D$8+CD129*[1]Figure!$E$8,0)</f>
        <v>1.2529615543182643E-4</v>
      </c>
      <c r="FK129" s="15">
        <f>IFERROR(AO129*[1]Figure!$C$8+BJ129*[1]Figure!$D$8+CE129*[1]Figure!$E$8,0)</f>
        <v>1.5479571532144165E-2</v>
      </c>
      <c r="FL129" s="15">
        <f>IFERROR(AP129*[1]Figure!$C$8+BK129*[1]Figure!$D$8+CF129*[1]Figure!$E$8,0)</f>
        <v>1.5399280827180367E-3</v>
      </c>
      <c r="FM129" s="15">
        <f>IFERROR(AQ129*[1]Figure!$C$8+BL129*[1]Figure!$D$8+CG129*[1]Figure!$E$8,0)</f>
        <v>3.1222513019554491E-5</v>
      </c>
      <c r="FN129" s="15">
        <f>IFERROR(AR129*[1]Figure!$C$8+BM129*[1]Figure!$D$8+CH129*[1]Figure!$E$8,0)</f>
        <v>6.483138555102233E-2</v>
      </c>
      <c r="FO129" s="15">
        <f>IFERROR(AS129*[1]Figure!$C$8+BN129*[1]Figure!$D$8+CI129*[1]Figure!$E$8,0)</f>
        <v>2.3497146326444643E-3</v>
      </c>
      <c r="FP129" s="15">
        <f>IFERROR(AT129*[1]Figure!$C$8+BO129*[1]Figure!$D$8+CJ129*[1]Figure!$E$8,0)</f>
        <v>6.0530500744257573E-2</v>
      </c>
      <c r="FQ129" s="15">
        <f>IFERROR(AU129*[1]Figure!$C$8+BP129*[1]Figure!$D$8+CK129*[1]Figure!$E$8,0)</f>
        <v>1.4117283762200708E-2</v>
      </c>
      <c r="FR129" s="15">
        <f>IFERROR(AV129*[1]Figure!$C$8+BQ129*[1]Figure!$D$8+CL129*[1]Figure!$E$8,0)</f>
        <v>9.786868184469257E-5</v>
      </c>
      <c r="FS129" s="15">
        <f>IFERROR(AW129*[1]Figure!$C$8+BR129*[1]Figure!$D$8+CM129*[1]Figure!$E$8,0)</f>
        <v>2.0685292517562902E-3</v>
      </c>
      <c r="FT129" s="15">
        <f>IFERROR(AX129*[1]Figure!$C$8+BS129*[1]Figure!$D$8+CN129*[1]Figure!$E$8,0)</f>
        <v>2.2529683836718433E-6</v>
      </c>
      <c r="FU129" s="15">
        <f>IFERROR(AY129*[1]Figure!$C$8+BT129*[1]Figure!$D$8+CO129*[1]Figure!$E$8,0)</f>
        <v>3.7783903558326935E-5</v>
      </c>
      <c r="FV129" s="15">
        <f>IFERROR(AZ129*[1]Figure!$C$8+BU129*[1]Figure!$D$8+CP129*[1]Figure!$E$8,0)</f>
        <v>1.0265425275800255E-4</v>
      </c>
      <c r="FW129" s="15">
        <f>IFERROR(BA129*[1]Figure!$C$8+BV129*[1]Figure!$D$8+CQ129*[1]Figure!$E$8,0)</f>
        <v>1.0396261424211485E-4</v>
      </c>
      <c r="FX129" s="15">
        <f>IFERROR(BB129*[1]Figure!$C$8+BW129*[1]Figure!$D$8+CR129*[1]Figure!$E$8,0)</f>
        <v>1.9086986633286734E-8</v>
      </c>
      <c r="FY129" s="15">
        <f>IFERROR(BC129*[1]Figure!$C$8+BX129*[1]Figure!$D$8+CS129*[1]Figure!$E$8,0)</f>
        <v>2.3005013219277854E-4</v>
      </c>
      <c r="FZ129" s="15">
        <f>IFERROR(BD129*[1]Figure!$C$8+BY129*[1]Figure!$D$8+CT129*[1]Figure!$E$8,0)</f>
        <v>3.7361576458664489E-2</v>
      </c>
      <c r="GA129" s="15">
        <f>IFERROR(BE129*[1]Figure!$C$8+BZ129*[1]Figure!$D$8+CU129*[1]Figure!$E$8,0)</f>
        <v>9.7441415902355534E-4</v>
      </c>
      <c r="GC129" s="15">
        <f>IFERROR(CW129*[1]Figure!$F$8+DR129*[1]Figure!$G$8+EM129*[1]Figure!$H$8,0)</f>
        <v>0</v>
      </c>
      <c r="GD129" s="15">
        <f>IFERROR(CX129*[1]Figure!$F$8+DS129*[1]Figure!$G$8+EN129*[1]Figure!$H$8,0)</f>
        <v>0</v>
      </c>
      <c r="GE129" s="15">
        <f>IFERROR(CY129*[1]Figure!$F$8+DT129*[1]Figure!$G$8+EO129*[1]Figure!$H$8,0)</f>
        <v>0</v>
      </c>
      <c r="GF129" s="15">
        <f>IFERROR(CZ129*[1]Figure!$F$8+DU129*[1]Figure!$G$8+EP129*[1]Figure!$H$8,0)</f>
        <v>0</v>
      </c>
      <c r="GG129" s="15">
        <f>IFERROR(DA129*[1]Figure!$F$8+DV129*[1]Figure!$G$8+EQ129*[1]Figure!$H$8,0)</f>
        <v>0</v>
      </c>
      <c r="GH129" s="15">
        <f>IFERROR(DB129*[1]Figure!$F$8+DW129*[1]Figure!$G$8+ER129*[1]Figure!$H$8,0)</f>
        <v>0</v>
      </c>
      <c r="GI129" s="15">
        <f>IFERROR(DC129*[1]Figure!$F$8+DX129*[1]Figure!$G$8+ES129*[1]Figure!$H$8,0)</f>
        <v>0</v>
      </c>
      <c r="GJ129" s="15">
        <f>IFERROR(DD129*[1]Figure!$F$8+DY129*[1]Figure!$G$8+ET129*[1]Figure!$H$8,0)</f>
        <v>0</v>
      </c>
      <c r="GK129" s="15">
        <f>IFERROR(DE129*[1]Figure!$F$8+DZ129*[1]Figure!$G$8+EU129*[1]Figure!$H$8,0)</f>
        <v>0</v>
      </c>
      <c r="GL129" s="15">
        <f>IFERROR(DF129*[1]Figure!$F$8+EA129*[1]Figure!$G$8+EV129*[1]Figure!$H$8,0)</f>
        <v>0</v>
      </c>
      <c r="GM129" s="15">
        <f>IFERROR(DG129*[1]Figure!$F$8+EB129*[1]Figure!$G$8+EW129*[1]Figure!$H$8,0)</f>
        <v>0</v>
      </c>
      <c r="GN129" s="15">
        <f>IFERROR(DH129*[1]Figure!$F$8+EC129*[1]Figure!$G$8+EX129*[1]Figure!$H$8,0)</f>
        <v>0</v>
      </c>
      <c r="GO129" s="15">
        <f>IFERROR(DI129*[1]Figure!$F$8+ED129*[1]Figure!$G$8+EY129*[1]Figure!$H$8,0)</f>
        <v>0</v>
      </c>
      <c r="GP129" s="15">
        <f>IFERROR(DJ129*[1]Figure!$F$8+EE129*[1]Figure!$G$8+EZ129*[1]Figure!$H$8,0)</f>
        <v>0</v>
      </c>
      <c r="GQ129" s="15">
        <f>IFERROR(DK129*[1]Figure!$F$8+EF129*[1]Figure!$G$8+FA129*[1]Figure!$H$8,0)</f>
        <v>0</v>
      </c>
      <c r="GR129" s="15">
        <f>IFERROR(DL129*[1]Figure!$F$8+EG129*[1]Figure!$G$8+FB129*[1]Figure!$H$8,0)</f>
        <v>0</v>
      </c>
      <c r="GS129" s="15">
        <f>IFERROR(DM129*[1]Figure!$F$8+EH129*[1]Figure!$G$8+FC129*[1]Figure!$H$8,0)</f>
        <v>0</v>
      </c>
      <c r="GT129" s="15">
        <f>IFERROR(DN129*[1]Figure!$F$8+EI129*[1]Figure!$G$8+FD129*[1]Figure!$H$8,0)</f>
        <v>0</v>
      </c>
      <c r="GU129" s="15">
        <f>IFERROR(DO129*[1]Figure!$F$8+EJ129*[1]Figure!$G$8+FE129*[1]Figure!$H$8,0)</f>
        <v>0</v>
      </c>
      <c r="GV129" s="15">
        <f>IFERROR(DP129*[1]Figure!$F$8+EK129*[1]Figure!$G$8+FF129*[1]Figure!$H$8,0)</f>
        <v>0</v>
      </c>
      <c r="GX129" s="15">
        <f>IFERROR(FH129*[1]Figure!$F$10+GC129*[1]Figure!$F$11,0)</f>
        <v>6.0143662463364903E-2</v>
      </c>
      <c r="GY129" s="15">
        <f>IFERROR(FI129*[1]Figure!$F$10+GD129*[1]Figure!$F$11,0)</f>
        <v>0.94182805288651827</v>
      </c>
      <c r="GZ129" s="15">
        <f>IFERROR(FJ129*[1]Figure!$F$10+GE129*[1]Figure!$F$11,0)</f>
        <v>1.1794486629905577E-4</v>
      </c>
      <c r="HA129" s="15">
        <f>IFERROR(FK129*[1]Figure!$F$10+GF129*[1]Figure!$F$11,0)</f>
        <v>1.4571364847014764E-2</v>
      </c>
      <c r="HB129" s="15">
        <f>IFERROR(FL129*[1]Figure!$F$10+GG129*[1]Figure!$F$11,0)</f>
        <v>1.4495784902607254E-3</v>
      </c>
      <c r="HC129" s="15">
        <f>IFERROR(FM129*[1]Figure!$F$10+GH129*[1]Figure!$F$11,0)</f>
        <v>2.9390647389939655E-5</v>
      </c>
      <c r="HD129" s="15">
        <f>IFERROR(FN129*[1]Figure!$F$10+GI129*[1]Figure!$F$11,0)</f>
        <v>6.1027643461561261E-2</v>
      </c>
      <c r="HE129" s="15">
        <f>IFERROR(FO129*[1]Figure!$F$10+GJ129*[1]Figure!$F$11,0)</f>
        <v>2.2118538053545965E-3</v>
      </c>
      <c r="HF129" s="15">
        <f>IFERROR(FP129*[1]Figure!$F$10+GK129*[1]Figure!$F$11,0)</f>
        <v>5.6979097185314867E-2</v>
      </c>
      <c r="HG129" s="15">
        <f>IFERROR(FQ129*[1]Figure!$F$10+GL129*[1]Figure!$F$11,0)</f>
        <v>1.3289004280299346E-2</v>
      </c>
      <c r="HH129" s="15">
        <f>IFERROR(FR129*[1]Figure!$F$10+GM129*[1]Figure!$F$11,0)</f>
        <v>9.2126598419994552E-5</v>
      </c>
      <c r="HI129" s="15">
        <f>IFERROR(FS129*[1]Figure!$F$10+GN129*[1]Figure!$F$11,0)</f>
        <v>1.9471659381187223E-3</v>
      </c>
      <c r="HJ129" s="15">
        <f>IFERROR(FT129*[1]Figure!$F$10+GO129*[1]Figure!$F$11,0)</f>
        <v>2.1207837852036632E-6</v>
      </c>
      <c r="HK129" s="15">
        <f>IFERROR(FU129*[1]Figure!$F$10+GP129*[1]Figure!$F$11,0)</f>
        <v>3.5567072573651495E-5</v>
      </c>
      <c r="HL129" s="15">
        <f>IFERROR(FV129*[1]Figure!$F$10+GQ129*[1]Figure!$F$11,0)</f>
        <v>9.6631393635695359E-5</v>
      </c>
      <c r="HM129" s="15">
        <f>IFERROR(FW129*[1]Figure!$F$10+GR129*[1]Figure!$F$11,0)</f>
        <v>9.7862991842221505E-5</v>
      </c>
      <c r="HN129" s="15">
        <f>IFERROR(FX129*[1]Figure!$F$10+GS129*[1]Figure!$F$11,0)</f>
        <v>1.7967128191253656E-8</v>
      </c>
      <c r="HO129" s="15">
        <f>IFERROR(FY129*[1]Figure!$F$10+GT129*[1]Figure!$F$11,0)</f>
        <v>2.1655279038725614E-4</v>
      </c>
      <c r="HP129" s="15">
        <f>IFERROR(FZ129*[1]Figure!$F$10+GU129*[1]Figure!$F$11,0)</f>
        <v>3.5169523956676906E-2</v>
      </c>
      <c r="HQ129" s="15">
        <f>IFERROR(GA129*[1]Figure!$F$10+GV129*[1]Figure!$F$11,0)</f>
        <v>9.1724400728697463E-4</v>
      </c>
    </row>
    <row r="130" spans="1:225" s="15" customFormat="1" x14ac:dyDescent="0.2">
      <c r="A130" s="1"/>
      <c r="B130" s="4"/>
      <c r="C130" s="1" t="s">
        <v>169</v>
      </c>
      <c r="D130" s="1" t="s">
        <v>89</v>
      </c>
      <c r="E130" s="2">
        <v>1.4753449048443543E-2</v>
      </c>
      <c r="F130" s="7"/>
      <c r="G130" s="1">
        <f>G$233*$E130</f>
        <v>1.4015776596021367E-2</v>
      </c>
      <c r="H130" s="1">
        <f>H$233*$E130</f>
        <v>1.4015776596021365E-2</v>
      </c>
      <c r="I130" s="1">
        <f>I$233*$E130</f>
        <v>1.4015776596021365E-2</v>
      </c>
      <c r="J130" s="1" t="s">
        <v>77</v>
      </c>
      <c r="K130" s="1" t="s">
        <v>77</v>
      </c>
      <c r="L130" s="1" t="s">
        <v>77</v>
      </c>
      <c r="M130" s="1" t="s">
        <v>149</v>
      </c>
      <c r="N130" s="1" t="str">
        <f t="shared" ref="N130:AJ130" si="102">N110</f>
        <v>market for electricity, low voltage | electricity, low voltage | Cutoff, KR</v>
      </c>
      <c r="O130" s="1">
        <f t="shared" si="102"/>
        <v>1</v>
      </c>
      <c r="P130" s="1" t="str">
        <f t="shared" si="102"/>
        <v>kWh</v>
      </c>
      <c r="Q130" s="1">
        <f t="shared" si="102"/>
        <v>0.71301964352680303</v>
      </c>
      <c r="R130" s="1">
        <f t="shared" si="102"/>
        <v>13.4189909898412</v>
      </c>
      <c r="S130" s="1">
        <f t="shared" si="102"/>
        <v>8.4857852477663697E-4</v>
      </c>
      <c r="T130" s="1">
        <f t="shared" si="102"/>
        <v>0.19873370640507901</v>
      </c>
      <c r="U130" s="1">
        <f t="shared" si="102"/>
        <v>1.86940674923026E-2</v>
      </c>
      <c r="V130" s="1">
        <f t="shared" si="102"/>
        <v>4.28618484486945E-4</v>
      </c>
      <c r="W130" s="1">
        <f t="shared" si="102"/>
        <v>0.71822191106406796</v>
      </c>
      <c r="X130" s="1">
        <f t="shared" si="102"/>
        <v>3.3045378554598201E-2</v>
      </c>
      <c r="Y130" s="1">
        <f t="shared" si="102"/>
        <v>0.61913069800931497</v>
      </c>
      <c r="Z130" s="1">
        <f t="shared" si="102"/>
        <v>0.22494677812795499</v>
      </c>
      <c r="AA130" s="1">
        <f t="shared" si="102"/>
        <v>2.7575159363620199E-3</v>
      </c>
      <c r="AB130" s="1">
        <f t="shared" si="102"/>
        <v>2.52586898479252E-2</v>
      </c>
      <c r="AC130" s="1">
        <f t="shared" si="102"/>
        <v>3.2308251268620802E-5</v>
      </c>
      <c r="AD130" s="1">
        <f t="shared" si="102"/>
        <v>5.5493283290378897E-4</v>
      </c>
      <c r="AE130" s="1">
        <f t="shared" si="102"/>
        <v>1.6048581290109699E-3</v>
      </c>
      <c r="AF130" s="1">
        <f t="shared" si="102"/>
        <v>1.62360333719208E-3</v>
      </c>
      <c r="AG130" s="1">
        <f t="shared" si="102"/>
        <v>2.3477854967801699E-7</v>
      </c>
      <c r="AH130" s="1">
        <f t="shared" si="102"/>
        <v>1.55141302685283E-3</v>
      </c>
      <c r="AI130" s="1">
        <f t="shared" si="102"/>
        <v>0.71689294649422497</v>
      </c>
      <c r="AJ130" s="1">
        <f t="shared" si="102"/>
        <v>5.9100975313858299E-3</v>
      </c>
      <c r="AK130" s="1"/>
      <c r="AL130" s="1">
        <f t="shared" si="76"/>
        <v>9.9935240322464643E-3</v>
      </c>
      <c r="AM130" s="1">
        <f t="shared" si="76"/>
        <v>0.18807757985763787</v>
      </c>
      <c r="AN130" s="1">
        <f t="shared" si="76"/>
        <v>1.1893487027450725E-5</v>
      </c>
      <c r="AO130" s="1">
        <f t="shared" si="76"/>
        <v>2.785407231072888E-3</v>
      </c>
      <c r="AP130" s="1">
        <f t="shared" si="76"/>
        <v>2.6201187364305859E-4</v>
      </c>
      <c r="AQ130" s="1">
        <f t="shared" si="76"/>
        <v>6.0074209234942709E-6</v>
      </c>
      <c r="AR130" s="1">
        <f t="shared" si="76"/>
        <v>1.0066437851841503E-2</v>
      </c>
      <c r="AS130" s="1">
        <f t="shared" si="76"/>
        <v>4.6315664335220386E-4</v>
      </c>
      <c r="AT130" s="1">
        <f t="shared" si="76"/>
        <v>8.6775975470373291E-3</v>
      </c>
      <c r="AU130" s="1">
        <f t="shared" si="76"/>
        <v>3.1528037882362025E-3</v>
      </c>
      <c r="AV130" s="1">
        <f t="shared" si="76"/>
        <v>3.8648727324018741E-5</v>
      </c>
      <c r="AW130" s="1">
        <f t="shared" si="76"/>
        <v>3.540201540167125E-4</v>
      </c>
      <c r="AX130" s="1">
        <f t="shared" si="76"/>
        <v>4.5282523198911306E-7</v>
      </c>
      <c r="AY130" s="1">
        <f t="shared" si="76"/>
        <v>7.7778146117767615E-6</v>
      </c>
      <c r="AZ130" s="1">
        <f t="shared" si="76"/>
        <v>2.2493333004526592E-5</v>
      </c>
      <c r="BA130" s="1">
        <f t="shared" si="76"/>
        <v>2.2756061654638941E-5</v>
      </c>
      <c r="BB130" s="1">
        <f t="shared" si="88"/>
        <v>3.2906037018249901E-9</v>
      </c>
      <c r="BC130" s="1">
        <f t="shared" si="88"/>
        <v>2.1744258392526563E-5</v>
      </c>
      <c r="BD130" s="1">
        <f t="shared" si="88"/>
        <v>1.0047811381326556E-2</v>
      </c>
      <c r="BE130" s="1">
        <f t="shared" si="88"/>
        <v>8.2834606660601163E-5</v>
      </c>
      <c r="BF130" s="1"/>
      <c r="BG130" s="1">
        <f t="shared" si="77"/>
        <v>9.9935240322464626E-3</v>
      </c>
      <c r="BH130" s="1">
        <f t="shared" si="77"/>
        <v>0.18807757985763787</v>
      </c>
      <c r="BI130" s="1">
        <f t="shared" si="77"/>
        <v>1.1893487027450725E-5</v>
      </c>
      <c r="BJ130" s="1">
        <f t="shared" si="77"/>
        <v>2.7854072310728875E-3</v>
      </c>
      <c r="BK130" s="1">
        <f t="shared" si="77"/>
        <v>2.6201187364305859E-4</v>
      </c>
      <c r="BL130" s="1">
        <f t="shared" si="77"/>
        <v>6.00742092349427E-6</v>
      </c>
      <c r="BM130" s="1">
        <f t="shared" si="77"/>
        <v>1.0066437851841501E-2</v>
      </c>
      <c r="BN130" s="1">
        <f t="shared" si="77"/>
        <v>4.6315664335220381E-4</v>
      </c>
      <c r="BO130" s="1">
        <f t="shared" si="77"/>
        <v>8.6775975470373291E-3</v>
      </c>
      <c r="BP130" s="1">
        <f t="shared" si="77"/>
        <v>3.152803788236202E-3</v>
      </c>
      <c r="BQ130" s="1">
        <f t="shared" si="77"/>
        <v>3.8648727324018741E-5</v>
      </c>
      <c r="BR130" s="1">
        <f t="shared" si="77"/>
        <v>3.5402015401671244E-4</v>
      </c>
      <c r="BS130" s="1">
        <f t="shared" si="77"/>
        <v>4.5282523198911301E-7</v>
      </c>
      <c r="BT130" s="1">
        <f t="shared" si="77"/>
        <v>7.7778146117767598E-6</v>
      </c>
      <c r="BU130" s="1">
        <f t="shared" si="77"/>
        <v>2.2493333004526589E-5</v>
      </c>
      <c r="BV130" s="1">
        <f t="shared" si="77"/>
        <v>2.2756061654638938E-5</v>
      </c>
      <c r="BW130" s="1">
        <f t="shared" si="89"/>
        <v>3.2906037018249897E-9</v>
      </c>
      <c r="BX130" s="1">
        <f t="shared" si="89"/>
        <v>2.174425839252656E-5</v>
      </c>
      <c r="BY130" s="1">
        <f t="shared" si="89"/>
        <v>1.0047811381326556E-2</v>
      </c>
      <c r="BZ130" s="1">
        <f t="shared" si="89"/>
        <v>8.2834606660601163E-5</v>
      </c>
      <c r="CA130" s="1"/>
      <c r="CB130" s="1">
        <f t="shared" si="78"/>
        <v>9.9935240322464626E-3</v>
      </c>
      <c r="CC130" s="1">
        <f t="shared" si="78"/>
        <v>0.18807757985763787</v>
      </c>
      <c r="CD130" s="1">
        <f t="shared" si="78"/>
        <v>1.1893487027450725E-5</v>
      </c>
      <c r="CE130" s="1">
        <f t="shared" si="78"/>
        <v>2.7854072310728875E-3</v>
      </c>
      <c r="CF130" s="1">
        <f t="shared" si="78"/>
        <v>2.6201187364305859E-4</v>
      </c>
      <c r="CG130" s="1">
        <f t="shared" si="78"/>
        <v>6.00742092349427E-6</v>
      </c>
      <c r="CH130" s="1">
        <f t="shared" si="78"/>
        <v>1.0066437851841501E-2</v>
      </c>
      <c r="CI130" s="1">
        <f t="shared" si="78"/>
        <v>4.6315664335220381E-4</v>
      </c>
      <c r="CJ130" s="1">
        <f t="shared" si="78"/>
        <v>8.6775975470373291E-3</v>
      </c>
      <c r="CK130" s="1">
        <f t="shared" si="78"/>
        <v>3.152803788236202E-3</v>
      </c>
      <c r="CL130" s="1">
        <f t="shared" si="78"/>
        <v>3.8648727324018741E-5</v>
      </c>
      <c r="CM130" s="1">
        <f t="shared" si="78"/>
        <v>3.5402015401671244E-4</v>
      </c>
      <c r="CN130" s="1">
        <f t="shared" si="78"/>
        <v>4.5282523198911301E-7</v>
      </c>
      <c r="CO130" s="1">
        <f t="shared" si="78"/>
        <v>7.7778146117767598E-6</v>
      </c>
      <c r="CP130" s="1">
        <f t="shared" si="78"/>
        <v>2.2493333004526589E-5</v>
      </c>
      <c r="CQ130" s="1">
        <f t="shared" si="78"/>
        <v>2.2756061654638938E-5</v>
      </c>
      <c r="CR130" s="1">
        <f t="shared" si="90"/>
        <v>3.2906037018249897E-9</v>
      </c>
      <c r="CS130" s="1">
        <f t="shared" si="90"/>
        <v>2.174425839252656E-5</v>
      </c>
      <c r="CT130" s="1">
        <f t="shared" si="90"/>
        <v>1.0047811381326556E-2</v>
      </c>
      <c r="CU130" s="1">
        <f t="shared" si="90"/>
        <v>8.2834606660601163E-5</v>
      </c>
      <c r="CW130" s="15">
        <f t="shared" si="79"/>
        <v>0</v>
      </c>
      <c r="CX130" s="15">
        <f t="shared" si="79"/>
        <v>0</v>
      </c>
      <c r="CY130" s="15">
        <f t="shared" si="79"/>
        <v>0</v>
      </c>
      <c r="CZ130" s="15">
        <f t="shared" si="79"/>
        <v>0</v>
      </c>
      <c r="DA130" s="15">
        <f t="shared" si="79"/>
        <v>0</v>
      </c>
      <c r="DB130" s="15">
        <f t="shared" si="79"/>
        <v>0</v>
      </c>
      <c r="DC130" s="15">
        <f t="shared" si="79"/>
        <v>0</v>
      </c>
      <c r="DD130" s="15">
        <f t="shared" si="79"/>
        <v>0</v>
      </c>
      <c r="DE130" s="15">
        <f t="shared" si="79"/>
        <v>0</v>
      </c>
      <c r="DF130" s="15">
        <f t="shared" si="79"/>
        <v>0</v>
      </c>
      <c r="DG130" s="15">
        <f t="shared" si="79"/>
        <v>0</v>
      </c>
      <c r="DH130" s="15">
        <f t="shared" si="79"/>
        <v>0</v>
      </c>
      <c r="DI130" s="15">
        <f t="shared" si="79"/>
        <v>0</v>
      </c>
      <c r="DJ130" s="15">
        <f t="shared" si="79"/>
        <v>0</v>
      </c>
      <c r="DK130" s="15">
        <f t="shared" si="79"/>
        <v>0</v>
      </c>
      <c r="DL130" s="15">
        <f t="shared" si="79"/>
        <v>0</v>
      </c>
      <c r="DM130" s="15">
        <f t="shared" si="91"/>
        <v>0</v>
      </c>
      <c r="DN130" s="15">
        <f t="shared" si="91"/>
        <v>0</v>
      </c>
      <c r="DO130" s="15">
        <f t="shared" si="91"/>
        <v>0</v>
      </c>
      <c r="DP130" s="15">
        <f t="shared" si="91"/>
        <v>0</v>
      </c>
      <c r="DQ130" s="15" t="s">
        <v>77</v>
      </c>
      <c r="DR130" s="15">
        <f t="shared" si="80"/>
        <v>0</v>
      </c>
      <c r="DS130" s="15">
        <f t="shared" si="80"/>
        <v>0</v>
      </c>
      <c r="DT130" s="15">
        <f t="shared" si="80"/>
        <v>0</v>
      </c>
      <c r="DU130" s="15">
        <f t="shared" si="80"/>
        <v>0</v>
      </c>
      <c r="DV130" s="15">
        <f t="shared" si="80"/>
        <v>0</v>
      </c>
      <c r="DW130" s="15">
        <f t="shared" si="80"/>
        <v>0</v>
      </c>
      <c r="DX130" s="15">
        <f t="shared" si="80"/>
        <v>0</v>
      </c>
      <c r="DY130" s="15">
        <f t="shared" si="80"/>
        <v>0</v>
      </c>
      <c r="DZ130" s="15">
        <f t="shared" si="80"/>
        <v>0</v>
      </c>
      <c r="EA130" s="15">
        <f t="shared" si="80"/>
        <v>0</v>
      </c>
      <c r="EB130" s="15">
        <f t="shared" si="80"/>
        <v>0</v>
      </c>
      <c r="EC130" s="15">
        <f t="shared" si="80"/>
        <v>0</v>
      </c>
      <c r="ED130" s="15">
        <f t="shared" si="80"/>
        <v>0</v>
      </c>
      <c r="EE130" s="15">
        <f t="shared" si="80"/>
        <v>0</v>
      </c>
      <c r="EF130" s="15">
        <f t="shared" si="80"/>
        <v>0</v>
      </c>
      <c r="EG130" s="15">
        <f t="shared" si="80"/>
        <v>0</v>
      </c>
      <c r="EH130" s="15">
        <f t="shared" si="92"/>
        <v>0</v>
      </c>
      <c r="EI130" s="15">
        <f t="shared" si="92"/>
        <v>0</v>
      </c>
      <c r="EJ130" s="15">
        <f t="shared" si="92"/>
        <v>0</v>
      </c>
      <c r="EK130" s="15">
        <f t="shared" si="92"/>
        <v>0</v>
      </c>
      <c r="EL130" s="15" t="s">
        <v>77</v>
      </c>
      <c r="EM130" s="15">
        <f t="shared" si="81"/>
        <v>0</v>
      </c>
      <c r="EN130" s="15">
        <f t="shared" si="81"/>
        <v>0</v>
      </c>
      <c r="EO130" s="15">
        <f t="shared" si="81"/>
        <v>0</v>
      </c>
      <c r="EP130" s="15">
        <f t="shared" si="81"/>
        <v>0</v>
      </c>
      <c r="EQ130" s="15">
        <f t="shared" si="81"/>
        <v>0</v>
      </c>
      <c r="ER130" s="15">
        <f t="shared" si="81"/>
        <v>0</v>
      </c>
      <c r="ES130" s="15">
        <f t="shared" si="81"/>
        <v>0</v>
      </c>
      <c r="ET130" s="15">
        <f t="shared" si="81"/>
        <v>0</v>
      </c>
      <c r="EU130" s="15">
        <f t="shared" si="81"/>
        <v>0</v>
      </c>
      <c r="EV130" s="15">
        <f t="shared" si="81"/>
        <v>0</v>
      </c>
      <c r="EW130" s="15">
        <f t="shared" si="81"/>
        <v>0</v>
      </c>
      <c r="EX130" s="15">
        <f t="shared" si="81"/>
        <v>0</v>
      </c>
      <c r="EY130" s="15">
        <f t="shared" si="81"/>
        <v>0</v>
      </c>
      <c r="EZ130" s="15">
        <f t="shared" si="81"/>
        <v>0</v>
      </c>
      <c r="FA130" s="15">
        <f t="shared" si="81"/>
        <v>0</v>
      </c>
      <c r="FB130" s="15">
        <f t="shared" si="81"/>
        <v>0</v>
      </c>
      <c r="FC130" s="15">
        <f t="shared" si="93"/>
        <v>0</v>
      </c>
      <c r="FD130" s="15">
        <f t="shared" si="93"/>
        <v>0</v>
      </c>
      <c r="FE130" s="15">
        <f t="shared" si="93"/>
        <v>0</v>
      </c>
      <c r="FF130" s="15">
        <f t="shared" si="93"/>
        <v>0</v>
      </c>
      <c r="FH130" s="15">
        <f>IFERROR(AL130*[1]Figure!$C$8+BG130*[1]Figure!$D$8+CB130*[1]Figure!$E$8,0)</f>
        <v>9.9935240322464626E-3</v>
      </c>
      <c r="FI130" s="15">
        <f>IFERROR(AM130*[1]Figure!$C$8+BH130*[1]Figure!$D$8+CC130*[1]Figure!$E$8,0)</f>
        <v>0.18807757985763787</v>
      </c>
      <c r="FJ130" s="15">
        <f>IFERROR(AN130*[1]Figure!$C$8+BI130*[1]Figure!$D$8+CD130*[1]Figure!$E$8,0)</f>
        <v>1.1893487027450725E-5</v>
      </c>
      <c r="FK130" s="15">
        <f>IFERROR(AO130*[1]Figure!$C$8+BJ130*[1]Figure!$D$8+CE130*[1]Figure!$E$8,0)</f>
        <v>2.7854072310728871E-3</v>
      </c>
      <c r="FL130" s="15">
        <f>IFERROR(AP130*[1]Figure!$C$8+BK130*[1]Figure!$D$8+CF130*[1]Figure!$E$8,0)</f>
        <v>2.6201187364305854E-4</v>
      </c>
      <c r="FM130" s="15">
        <f>IFERROR(AQ130*[1]Figure!$C$8+BL130*[1]Figure!$D$8+CG130*[1]Figure!$E$8,0)</f>
        <v>6.00742092349427E-6</v>
      </c>
      <c r="FN130" s="15">
        <f>IFERROR(AR130*[1]Figure!$C$8+BM130*[1]Figure!$D$8+CH130*[1]Figure!$E$8,0)</f>
        <v>1.0066437851841501E-2</v>
      </c>
      <c r="FO130" s="15">
        <f>IFERROR(AS130*[1]Figure!$C$8+BN130*[1]Figure!$D$8+CI130*[1]Figure!$E$8,0)</f>
        <v>4.6315664335220381E-4</v>
      </c>
      <c r="FP130" s="15">
        <f>IFERROR(AT130*[1]Figure!$C$8+BO130*[1]Figure!$D$8+CJ130*[1]Figure!$E$8,0)</f>
        <v>8.6775975470373291E-3</v>
      </c>
      <c r="FQ130" s="15">
        <f>IFERROR(AU130*[1]Figure!$C$8+BP130*[1]Figure!$D$8+CK130*[1]Figure!$E$8,0)</f>
        <v>3.1528037882362016E-3</v>
      </c>
      <c r="FR130" s="15">
        <f>IFERROR(AV130*[1]Figure!$C$8+BQ130*[1]Figure!$D$8+CL130*[1]Figure!$E$8,0)</f>
        <v>3.8648727324018741E-5</v>
      </c>
      <c r="FS130" s="15">
        <f>IFERROR(AW130*[1]Figure!$C$8+BR130*[1]Figure!$D$8+CM130*[1]Figure!$E$8,0)</f>
        <v>3.5402015401671244E-4</v>
      </c>
      <c r="FT130" s="15">
        <f>IFERROR(AX130*[1]Figure!$C$8+BS130*[1]Figure!$D$8+CN130*[1]Figure!$E$8,0)</f>
        <v>4.5282523198911301E-7</v>
      </c>
      <c r="FU130" s="15">
        <f>IFERROR(AY130*[1]Figure!$C$8+BT130*[1]Figure!$D$8+CO130*[1]Figure!$E$8,0)</f>
        <v>7.7778146117767598E-6</v>
      </c>
      <c r="FV130" s="15">
        <f>IFERROR(AZ130*[1]Figure!$C$8+BU130*[1]Figure!$D$8+CP130*[1]Figure!$E$8,0)</f>
        <v>2.2493333004526585E-5</v>
      </c>
      <c r="FW130" s="15">
        <f>IFERROR(BA130*[1]Figure!$C$8+BV130*[1]Figure!$D$8+CQ130*[1]Figure!$E$8,0)</f>
        <v>2.2756061654638938E-5</v>
      </c>
      <c r="FX130" s="15">
        <f>IFERROR(BB130*[1]Figure!$C$8+BW130*[1]Figure!$D$8+CR130*[1]Figure!$E$8,0)</f>
        <v>3.2906037018249897E-9</v>
      </c>
      <c r="FY130" s="15">
        <f>IFERROR(BC130*[1]Figure!$C$8+BX130*[1]Figure!$D$8+CS130*[1]Figure!$E$8,0)</f>
        <v>2.174425839252656E-5</v>
      </c>
      <c r="FZ130" s="15">
        <f>IFERROR(BD130*[1]Figure!$C$8+BY130*[1]Figure!$D$8+CT130*[1]Figure!$E$8,0)</f>
        <v>1.0047811381326556E-2</v>
      </c>
      <c r="GA130" s="15">
        <f>IFERROR(BE130*[1]Figure!$C$8+BZ130*[1]Figure!$D$8+CU130*[1]Figure!$E$8,0)</f>
        <v>8.2834606660601163E-5</v>
      </c>
      <c r="GC130" s="15">
        <f>IFERROR(CW130*[1]Figure!$F$8+DR130*[1]Figure!$G$8+EM130*[1]Figure!$H$8,0)</f>
        <v>0</v>
      </c>
      <c r="GD130" s="15">
        <f>IFERROR(CX130*[1]Figure!$F$8+DS130*[1]Figure!$G$8+EN130*[1]Figure!$H$8,0)</f>
        <v>0</v>
      </c>
      <c r="GE130" s="15">
        <f>IFERROR(CY130*[1]Figure!$F$8+DT130*[1]Figure!$G$8+EO130*[1]Figure!$H$8,0)</f>
        <v>0</v>
      </c>
      <c r="GF130" s="15">
        <f>IFERROR(CZ130*[1]Figure!$F$8+DU130*[1]Figure!$G$8+EP130*[1]Figure!$H$8,0)</f>
        <v>0</v>
      </c>
      <c r="GG130" s="15">
        <f>IFERROR(DA130*[1]Figure!$F$8+DV130*[1]Figure!$G$8+EQ130*[1]Figure!$H$8,0)</f>
        <v>0</v>
      </c>
      <c r="GH130" s="15">
        <f>IFERROR(DB130*[1]Figure!$F$8+DW130*[1]Figure!$G$8+ER130*[1]Figure!$H$8,0)</f>
        <v>0</v>
      </c>
      <c r="GI130" s="15">
        <f>IFERROR(DC130*[1]Figure!$F$8+DX130*[1]Figure!$G$8+ES130*[1]Figure!$H$8,0)</f>
        <v>0</v>
      </c>
      <c r="GJ130" s="15">
        <f>IFERROR(DD130*[1]Figure!$F$8+DY130*[1]Figure!$G$8+ET130*[1]Figure!$H$8,0)</f>
        <v>0</v>
      </c>
      <c r="GK130" s="15">
        <f>IFERROR(DE130*[1]Figure!$F$8+DZ130*[1]Figure!$G$8+EU130*[1]Figure!$H$8,0)</f>
        <v>0</v>
      </c>
      <c r="GL130" s="15">
        <f>IFERROR(DF130*[1]Figure!$F$8+EA130*[1]Figure!$G$8+EV130*[1]Figure!$H$8,0)</f>
        <v>0</v>
      </c>
      <c r="GM130" s="15">
        <f>IFERROR(DG130*[1]Figure!$F$8+EB130*[1]Figure!$G$8+EW130*[1]Figure!$H$8,0)</f>
        <v>0</v>
      </c>
      <c r="GN130" s="15">
        <f>IFERROR(DH130*[1]Figure!$F$8+EC130*[1]Figure!$G$8+EX130*[1]Figure!$H$8,0)</f>
        <v>0</v>
      </c>
      <c r="GO130" s="15">
        <f>IFERROR(DI130*[1]Figure!$F$8+ED130*[1]Figure!$G$8+EY130*[1]Figure!$H$8,0)</f>
        <v>0</v>
      </c>
      <c r="GP130" s="15">
        <f>IFERROR(DJ130*[1]Figure!$F$8+EE130*[1]Figure!$G$8+EZ130*[1]Figure!$H$8,0)</f>
        <v>0</v>
      </c>
      <c r="GQ130" s="15">
        <f>IFERROR(DK130*[1]Figure!$F$8+EF130*[1]Figure!$G$8+FA130*[1]Figure!$H$8,0)</f>
        <v>0</v>
      </c>
      <c r="GR130" s="15">
        <f>IFERROR(DL130*[1]Figure!$F$8+EG130*[1]Figure!$G$8+FB130*[1]Figure!$H$8,0)</f>
        <v>0</v>
      </c>
      <c r="GS130" s="15">
        <f>IFERROR(DM130*[1]Figure!$F$8+EH130*[1]Figure!$G$8+FC130*[1]Figure!$H$8,0)</f>
        <v>0</v>
      </c>
      <c r="GT130" s="15">
        <f>IFERROR(DN130*[1]Figure!$F$8+EI130*[1]Figure!$G$8+FD130*[1]Figure!$H$8,0)</f>
        <v>0</v>
      </c>
      <c r="GU130" s="15">
        <f>IFERROR(DO130*[1]Figure!$F$8+EJ130*[1]Figure!$G$8+FE130*[1]Figure!$H$8,0)</f>
        <v>0</v>
      </c>
      <c r="GV130" s="15">
        <f>IFERROR(DP130*[1]Figure!$F$8+EK130*[1]Figure!$G$8+FF130*[1]Figure!$H$8,0)</f>
        <v>0</v>
      </c>
      <c r="GX130" s="15">
        <f>IFERROR(FH130*[1]Figure!$F$10+GC130*[1]Figure!$F$11,0)</f>
        <v>9.4071909212013419E-3</v>
      </c>
      <c r="GY130" s="15">
        <f>IFERROR(FI130*[1]Figure!$F$10+GD130*[1]Figure!$F$11,0)</f>
        <v>0.1770428225328009</v>
      </c>
      <c r="GZ130" s="15">
        <f>IFERROR(FJ130*[1]Figure!$F$10+GE130*[1]Figure!$F$11,0)</f>
        <v>1.11956806052639E-5</v>
      </c>
      <c r="HA130" s="15">
        <f>IFERROR(FK130*[1]Figure!$F$10+GF130*[1]Figure!$F$11,0)</f>
        <v>2.6219837498211575E-3</v>
      </c>
      <c r="HB130" s="15">
        <f>IFERROR(FL130*[1]Figure!$F$10+GG130*[1]Figure!$F$11,0)</f>
        <v>2.4663929471012316E-4</v>
      </c>
      <c r="HC130" s="15">
        <f>IFERROR(FM130*[1]Figure!$F$10+GH130*[1]Figure!$F$11,0)</f>
        <v>5.6549576894975084E-6</v>
      </c>
      <c r="HD130" s="15">
        <f>IFERROR(FN130*[1]Figure!$F$10+GI130*[1]Figure!$F$11,0)</f>
        <v>9.475826791742234E-3</v>
      </c>
      <c r="HE130" s="15">
        <f>IFERROR(FO130*[1]Figure!$F$10+GJ130*[1]Figure!$F$11,0)</f>
        <v>4.3598263799416923E-4</v>
      </c>
      <c r="HF130" s="15">
        <f>IFERROR(FP130*[1]Figure!$F$10+GK130*[1]Figure!$F$11,0)</f>
        <v>8.1684715620760299E-3</v>
      </c>
      <c r="HG130" s="15">
        <f>IFERROR(FQ130*[1]Figure!$F$10+GL130*[1]Figure!$F$11,0)</f>
        <v>2.9678246709892273E-3</v>
      </c>
      <c r="HH130" s="15">
        <f>IFERROR(FR130*[1]Figure!$F$10+GM130*[1]Figure!$F$11,0)</f>
        <v>3.6381155999158228E-5</v>
      </c>
      <c r="HI130" s="15">
        <f>IFERROR(FS130*[1]Figure!$F$10+GN130*[1]Figure!$F$11,0)</f>
        <v>3.3324932906972615E-4</v>
      </c>
      <c r="HJ130" s="15">
        <f>IFERROR(FT130*[1]Figure!$F$10+GO130*[1]Figure!$F$11,0)</f>
        <v>4.2625738403325821E-7</v>
      </c>
      <c r="HK130" s="15">
        <f>IFERROR(FU130*[1]Figure!$F$10+GP130*[1]Figure!$F$11,0)</f>
        <v>7.3214800671516518E-6</v>
      </c>
      <c r="HL130" s="15">
        <f>IFERROR(FV130*[1]Figure!$F$10+GQ130*[1]Figure!$F$11,0)</f>
        <v>2.1173619770660146E-5</v>
      </c>
      <c r="HM130" s="15">
        <f>IFERROR(FW130*[1]Figure!$F$10+GR130*[1]Figure!$F$11,0)</f>
        <v>2.1420933787627674E-5</v>
      </c>
      <c r="HN130" s="15">
        <f>IFERROR(FX130*[1]Figure!$F$10+GS130*[1]Figure!$F$11,0)</f>
        <v>3.0975396836185986E-9</v>
      </c>
      <c r="HO130" s="15">
        <f>IFERROR(FY130*[1]Figure!$F$10+GT130*[1]Figure!$F$11,0)</f>
        <v>2.0468494344777218E-5</v>
      </c>
      <c r="HP130" s="15">
        <f>IFERROR(FZ130*[1]Figure!$F$10+GU130*[1]Figure!$F$11,0)</f>
        <v>9.4582931605870155E-3</v>
      </c>
      <c r="HQ130" s="15">
        <f>IFERROR(GA130*[1]Figure!$F$10+GV130*[1]Figure!$F$11,0)</f>
        <v>7.7974592068272091E-5</v>
      </c>
    </row>
    <row r="131" spans="1:225" s="15" customFormat="1" x14ac:dyDescent="0.2">
      <c r="A131" s="1"/>
      <c r="B131" s="4"/>
      <c r="C131" s="1" t="s">
        <v>169</v>
      </c>
      <c r="D131" s="1" t="s">
        <v>158</v>
      </c>
      <c r="E131" s="2">
        <v>1.6392877202870991E-2</v>
      </c>
      <c r="F131" s="7"/>
      <c r="G131" s="1">
        <f>G$233*$E131</f>
        <v>1.5573233342727442E-2</v>
      </c>
      <c r="H131" s="1">
        <f>H$233*$E131</f>
        <v>1.5573233342727441E-2</v>
      </c>
      <c r="I131" s="1">
        <f>I$233*$E131</f>
        <v>1.5573233342727441E-2</v>
      </c>
      <c r="J131" s="1" t="s">
        <v>77</v>
      </c>
      <c r="K131" s="1" t="s">
        <v>77</v>
      </c>
      <c r="L131" s="1" t="s">
        <v>77</v>
      </c>
      <c r="M131" s="1" t="s">
        <v>149</v>
      </c>
      <c r="N131" s="1" t="str">
        <f t="shared" ref="N131:AJ131" si="103">N116</f>
        <v>market for electricity, low voltage | electricity, low voltage | Cutoff, PL</v>
      </c>
      <c r="O131" s="1">
        <f t="shared" si="103"/>
        <v>1</v>
      </c>
      <c r="P131" s="1" t="str">
        <f t="shared" si="103"/>
        <v>kWh</v>
      </c>
      <c r="Q131" s="1">
        <f t="shared" si="103"/>
        <v>0.38899761150678203</v>
      </c>
      <c r="R131" s="1">
        <f t="shared" si="103"/>
        <v>9.6232578602001393</v>
      </c>
      <c r="S131" s="1">
        <f t="shared" si="103"/>
        <v>1.5949937117216899E-4</v>
      </c>
      <c r="T131" s="1">
        <f t="shared" si="103"/>
        <v>0.112693030142603</v>
      </c>
      <c r="U131" s="1">
        <f t="shared" si="103"/>
        <v>1.41336496089871E-2</v>
      </c>
      <c r="V131" s="1">
        <f t="shared" si="103"/>
        <v>2.7751197923858598E-4</v>
      </c>
      <c r="W131" s="1">
        <f t="shared" si="103"/>
        <v>0.39487259727059798</v>
      </c>
      <c r="X131" s="1">
        <f t="shared" si="103"/>
        <v>2.1844878047093601E-2</v>
      </c>
      <c r="Y131" s="1">
        <f t="shared" si="103"/>
        <v>0.39675559132663202</v>
      </c>
      <c r="Z131" s="1">
        <f t="shared" si="103"/>
        <v>0.15386607491191501</v>
      </c>
      <c r="AA131" s="1">
        <f t="shared" si="103"/>
        <v>9.3180996754013302E-3</v>
      </c>
      <c r="AB131" s="1">
        <f t="shared" si="103"/>
        <v>1.8650254724993501E-2</v>
      </c>
      <c r="AC131" s="1">
        <f t="shared" si="103"/>
        <v>2.06168503597358E-5</v>
      </c>
      <c r="AD131" s="1">
        <f t="shared" si="103"/>
        <v>4.6435083523879998E-4</v>
      </c>
      <c r="AE131" s="1">
        <f t="shared" si="103"/>
        <v>1.8979427794515601E-4</v>
      </c>
      <c r="AF131" s="1">
        <f t="shared" si="103"/>
        <v>2.01361160132075E-4</v>
      </c>
      <c r="AG131" s="1">
        <f t="shared" si="103"/>
        <v>1.7114246771852901E-7</v>
      </c>
      <c r="AH131" s="1">
        <f t="shared" si="103"/>
        <v>2.9630095729279402E-4</v>
      </c>
      <c r="AI131" s="1">
        <f t="shared" si="103"/>
        <v>0.48809831262861902</v>
      </c>
      <c r="AJ131" s="1">
        <f t="shared" si="103"/>
        <v>9.0516571158616391E-3</v>
      </c>
      <c r="AK131" s="1"/>
      <c r="AL131" s="1">
        <f t="shared" si="76"/>
        <v>6.0579505737587544E-3</v>
      </c>
      <c r="AM131" s="1">
        <f t="shared" si="76"/>
        <v>0.14986524017413275</v>
      </c>
      <c r="AN131" s="1">
        <f t="shared" si="76"/>
        <v>2.4839209252824826E-6</v>
      </c>
      <c r="AO131" s="1">
        <f t="shared" si="76"/>
        <v>1.7549948545097737E-3</v>
      </c>
      <c r="AP131" s="1">
        <f t="shared" si="76"/>
        <v>2.2010662334510459E-4</v>
      </c>
      <c r="AQ131" s="1">
        <f t="shared" si="76"/>
        <v>4.3217588080846325E-6</v>
      </c>
      <c r="AR131" s="1">
        <f t="shared" si="76"/>
        <v>6.1494430979438615E-3</v>
      </c>
      <c r="AS131" s="1">
        <f t="shared" si="76"/>
        <v>3.4019538317081279E-4</v>
      </c>
      <c r="AT131" s="1">
        <f t="shared" si="76"/>
        <v>6.1787674037614487E-3</v>
      </c>
      <c r="AU131" s="1">
        <f t="shared" si="76"/>
        <v>2.3961922881328332E-3</v>
      </c>
      <c r="AV131" s="1">
        <f t="shared" si="76"/>
        <v>1.4511294055581775E-4</v>
      </c>
      <c r="AW131" s="1">
        <f t="shared" si="76"/>
        <v>2.9044476873362884E-4</v>
      </c>
      <c r="AX131" s="1">
        <f t="shared" si="76"/>
        <v>3.2107102144425983E-7</v>
      </c>
      <c r="AY131" s="1">
        <f t="shared" si="76"/>
        <v>7.2314439100642171E-6</v>
      </c>
      <c r="AZ131" s="1">
        <f t="shared" si="76"/>
        <v>2.9557105775543831E-6</v>
      </c>
      <c r="BA131" s="1">
        <f t="shared" si="76"/>
        <v>3.1358443328991102E-6</v>
      </c>
      <c r="BB131" s="1">
        <f t="shared" si="88"/>
        <v>2.6652415846308509E-9</v>
      </c>
      <c r="BC131" s="1">
        <f t="shared" si="88"/>
        <v>4.6143639475941995E-6</v>
      </c>
      <c r="BD131" s="1">
        <f t="shared" si="88"/>
        <v>7.6012689167570128E-3</v>
      </c>
      <c r="BE131" s="1">
        <f t="shared" si="88"/>
        <v>1.409635684036726E-4</v>
      </c>
      <c r="BF131" s="1"/>
      <c r="BG131" s="1">
        <f t="shared" si="77"/>
        <v>6.0579505737587535E-3</v>
      </c>
      <c r="BH131" s="1">
        <f t="shared" si="77"/>
        <v>0.14986524017413275</v>
      </c>
      <c r="BI131" s="1">
        <f t="shared" si="77"/>
        <v>2.4839209252824821E-6</v>
      </c>
      <c r="BJ131" s="1">
        <f t="shared" si="77"/>
        <v>1.7549948545097734E-3</v>
      </c>
      <c r="BK131" s="1">
        <f t="shared" si="77"/>
        <v>2.2010662334510456E-4</v>
      </c>
      <c r="BL131" s="1">
        <f t="shared" si="77"/>
        <v>4.3217588080846325E-6</v>
      </c>
      <c r="BM131" s="1">
        <f t="shared" si="77"/>
        <v>6.1494430979438615E-3</v>
      </c>
      <c r="BN131" s="1">
        <f t="shared" si="77"/>
        <v>3.4019538317081279E-4</v>
      </c>
      <c r="BO131" s="1">
        <f t="shared" si="77"/>
        <v>6.1787674037614478E-3</v>
      </c>
      <c r="BP131" s="1">
        <f t="shared" si="77"/>
        <v>2.3961922881328328E-3</v>
      </c>
      <c r="BQ131" s="1">
        <f t="shared" si="77"/>
        <v>1.4511294055581775E-4</v>
      </c>
      <c r="BR131" s="1">
        <f t="shared" si="77"/>
        <v>2.9044476873362878E-4</v>
      </c>
      <c r="BS131" s="1">
        <f t="shared" si="77"/>
        <v>3.2107102144425978E-7</v>
      </c>
      <c r="BT131" s="1">
        <f t="shared" si="77"/>
        <v>7.2314439100642163E-6</v>
      </c>
      <c r="BU131" s="1">
        <f t="shared" si="77"/>
        <v>2.9557105775543827E-6</v>
      </c>
      <c r="BV131" s="1">
        <f t="shared" si="77"/>
        <v>3.1358443328991098E-6</v>
      </c>
      <c r="BW131" s="1">
        <f t="shared" si="89"/>
        <v>2.6652415846308505E-9</v>
      </c>
      <c r="BX131" s="1">
        <f t="shared" si="89"/>
        <v>4.6143639475941995E-6</v>
      </c>
      <c r="BY131" s="1">
        <f t="shared" si="89"/>
        <v>7.6012689167570119E-3</v>
      </c>
      <c r="BZ131" s="1">
        <f t="shared" si="89"/>
        <v>1.4096356840367257E-4</v>
      </c>
      <c r="CA131" s="1"/>
      <c r="CB131" s="1">
        <f t="shared" si="78"/>
        <v>6.0579505737587535E-3</v>
      </c>
      <c r="CC131" s="1">
        <f t="shared" si="78"/>
        <v>0.14986524017413275</v>
      </c>
      <c r="CD131" s="1">
        <f t="shared" si="78"/>
        <v>2.4839209252824821E-6</v>
      </c>
      <c r="CE131" s="1">
        <f t="shared" si="78"/>
        <v>1.7549948545097734E-3</v>
      </c>
      <c r="CF131" s="1">
        <f t="shared" si="78"/>
        <v>2.2010662334510456E-4</v>
      </c>
      <c r="CG131" s="1">
        <f t="shared" si="78"/>
        <v>4.3217588080846325E-6</v>
      </c>
      <c r="CH131" s="1">
        <f t="shared" si="78"/>
        <v>6.1494430979438615E-3</v>
      </c>
      <c r="CI131" s="1">
        <f t="shared" si="78"/>
        <v>3.4019538317081279E-4</v>
      </c>
      <c r="CJ131" s="1">
        <f t="shared" si="78"/>
        <v>6.1787674037614478E-3</v>
      </c>
      <c r="CK131" s="1">
        <f t="shared" si="78"/>
        <v>2.3961922881328328E-3</v>
      </c>
      <c r="CL131" s="1">
        <f t="shared" si="78"/>
        <v>1.4511294055581775E-4</v>
      </c>
      <c r="CM131" s="1">
        <f t="shared" si="78"/>
        <v>2.9044476873362878E-4</v>
      </c>
      <c r="CN131" s="1">
        <f t="shared" si="78"/>
        <v>3.2107102144425978E-7</v>
      </c>
      <c r="CO131" s="1">
        <f t="shared" si="78"/>
        <v>7.2314439100642163E-6</v>
      </c>
      <c r="CP131" s="1">
        <f t="shared" si="78"/>
        <v>2.9557105775543827E-6</v>
      </c>
      <c r="CQ131" s="1">
        <f t="shared" si="78"/>
        <v>3.1358443328991098E-6</v>
      </c>
      <c r="CR131" s="1">
        <f t="shared" si="90"/>
        <v>2.6652415846308505E-9</v>
      </c>
      <c r="CS131" s="1">
        <f t="shared" si="90"/>
        <v>4.6143639475941995E-6</v>
      </c>
      <c r="CT131" s="1">
        <f t="shared" si="90"/>
        <v>7.6012689167570119E-3</v>
      </c>
      <c r="CU131" s="1">
        <f t="shared" si="90"/>
        <v>1.4096356840367257E-4</v>
      </c>
      <c r="CW131" s="15">
        <f t="shared" si="79"/>
        <v>0</v>
      </c>
      <c r="CX131" s="15">
        <f t="shared" si="79"/>
        <v>0</v>
      </c>
      <c r="CY131" s="15">
        <f t="shared" si="79"/>
        <v>0</v>
      </c>
      <c r="CZ131" s="15">
        <f t="shared" si="79"/>
        <v>0</v>
      </c>
      <c r="DA131" s="15">
        <f t="shared" si="79"/>
        <v>0</v>
      </c>
      <c r="DB131" s="15">
        <f t="shared" si="79"/>
        <v>0</v>
      </c>
      <c r="DC131" s="15">
        <f t="shared" si="79"/>
        <v>0</v>
      </c>
      <c r="DD131" s="15">
        <f t="shared" si="79"/>
        <v>0</v>
      </c>
      <c r="DE131" s="15">
        <f t="shared" si="79"/>
        <v>0</v>
      </c>
      <c r="DF131" s="15">
        <f t="shared" si="79"/>
        <v>0</v>
      </c>
      <c r="DG131" s="15">
        <f t="shared" si="79"/>
        <v>0</v>
      </c>
      <c r="DH131" s="15">
        <f t="shared" si="79"/>
        <v>0</v>
      </c>
      <c r="DI131" s="15">
        <f t="shared" si="79"/>
        <v>0</v>
      </c>
      <c r="DJ131" s="15">
        <f t="shared" si="79"/>
        <v>0</v>
      </c>
      <c r="DK131" s="15">
        <f t="shared" si="79"/>
        <v>0</v>
      </c>
      <c r="DL131" s="15">
        <f t="shared" si="79"/>
        <v>0</v>
      </c>
      <c r="DM131" s="15">
        <f t="shared" si="91"/>
        <v>0</v>
      </c>
      <c r="DN131" s="15">
        <f t="shared" si="91"/>
        <v>0</v>
      </c>
      <c r="DO131" s="15">
        <f t="shared" si="91"/>
        <v>0</v>
      </c>
      <c r="DP131" s="15">
        <f t="shared" si="91"/>
        <v>0</v>
      </c>
      <c r="DQ131" s="15" t="s">
        <v>77</v>
      </c>
      <c r="DR131" s="15">
        <f t="shared" si="80"/>
        <v>0</v>
      </c>
      <c r="DS131" s="15">
        <f t="shared" si="80"/>
        <v>0</v>
      </c>
      <c r="DT131" s="15">
        <f t="shared" si="80"/>
        <v>0</v>
      </c>
      <c r="DU131" s="15">
        <f t="shared" si="80"/>
        <v>0</v>
      </c>
      <c r="DV131" s="15">
        <f t="shared" si="80"/>
        <v>0</v>
      </c>
      <c r="DW131" s="15">
        <f t="shared" si="80"/>
        <v>0</v>
      </c>
      <c r="DX131" s="15">
        <f t="shared" si="80"/>
        <v>0</v>
      </c>
      <c r="DY131" s="15">
        <f t="shared" si="80"/>
        <v>0</v>
      </c>
      <c r="DZ131" s="15">
        <f t="shared" si="80"/>
        <v>0</v>
      </c>
      <c r="EA131" s="15">
        <f t="shared" si="80"/>
        <v>0</v>
      </c>
      <c r="EB131" s="15">
        <f t="shared" si="80"/>
        <v>0</v>
      </c>
      <c r="EC131" s="15">
        <f t="shared" si="80"/>
        <v>0</v>
      </c>
      <c r="ED131" s="15">
        <f t="shared" si="80"/>
        <v>0</v>
      </c>
      <c r="EE131" s="15">
        <f t="shared" si="80"/>
        <v>0</v>
      </c>
      <c r="EF131" s="15">
        <f t="shared" si="80"/>
        <v>0</v>
      </c>
      <c r="EG131" s="15">
        <f t="shared" si="80"/>
        <v>0</v>
      </c>
      <c r="EH131" s="15">
        <f t="shared" si="92"/>
        <v>0</v>
      </c>
      <c r="EI131" s="15">
        <f t="shared" si="92"/>
        <v>0</v>
      </c>
      <c r="EJ131" s="15">
        <f t="shared" si="92"/>
        <v>0</v>
      </c>
      <c r="EK131" s="15">
        <f t="shared" si="92"/>
        <v>0</v>
      </c>
      <c r="EL131" s="15" t="s">
        <v>77</v>
      </c>
      <c r="EM131" s="15">
        <f t="shared" si="81"/>
        <v>0</v>
      </c>
      <c r="EN131" s="15">
        <f t="shared" si="81"/>
        <v>0</v>
      </c>
      <c r="EO131" s="15">
        <f t="shared" si="81"/>
        <v>0</v>
      </c>
      <c r="EP131" s="15">
        <f t="shared" si="81"/>
        <v>0</v>
      </c>
      <c r="EQ131" s="15">
        <f t="shared" si="81"/>
        <v>0</v>
      </c>
      <c r="ER131" s="15">
        <f t="shared" si="81"/>
        <v>0</v>
      </c>
      <c r="ES131" s="15">
        <f t="shared" si="81"/>
        <v>0</v>
      </c>
      <c r="ET131" s="15">
        <f t="shared" si="81"/>
        <v>0</v>
      </c>
      <c r="EU131" s="15">
        <f t="shared" si="81"/>
        <v>0</v>
      </c>
      <c r="EV131" s="15">
        <f t="shared" si="81"/>
        <v>0</v>
      </c>
      <c r="EW131" s="15">
        <f t="shared" si="81"/>
        <v>0</v>
      </c>
      <c r="EX131" s="15">
        <f t="shared" si="81"/>
        <v>0</v>
      </c>
      <c r="EY131" s="15">
        <f t="shared" si="81"/>
        <v>0</v>
      </c>
      <c r="EZ131" s="15">
        <f t="shared" si="81"/>
        <v>0</v>
      </c>
      <c r="FA131" s="15">
        <f t="shared" si="81"/>
        <v>0</v>
      </c>
      <c r="FB131" s="15">
        <f t="shared" si="81"/>
        <v>0</v>
      </c>
      <c r="FC131" s="15">
        <f t="shared" si="93"/>
        <v>0</v>
      </c>
      <c r="FD131" s="15">
        <f t="shared" si="93"/>
        <v>0</v>
      </c>
      <c r="FE131" s="15">
        <f t="shared" si="93"/>
        <v>0</v>
      </c>
      <c r="FF131" s="15">
        <f t="shared" si="93"/>
        <v>0</v>
      </c>
      <c r="FH131" s="15">
        <f>IFERROR(AL131*[1]Figure!$C$8+BG131*[1]Figure!$D$8+CB131*[1]Figure!$E$8,0)</f>
        <v>6.0579505737587544E-3</v>
      </c>
      <c r="FI131" s="15">
        <f>IFERROR(AM131*[1]Figure!$C$8+BH131*[1]Figure!$D$8+CC131*[1]Figure!$E$8,0)</f>
        <v>0.14986524017413272</v>
      </c>
      <c r="FJ131" s="15">
        <f>IFERROR(AN131*[1]Figure!$C$8+BI131*[1]Figure!$D$8+CD131*[1]Figure!$E$8,0)</f>
        <v>2.4839209252824821E-6</v>
      </c>
      <c r="FK131" s="15">
        <f>IFERROR(AO131*[1]Figure!$C$8+BJ131*[1]Figure!$D$8+CE131*[1]Figure!$E$8,0)</f>
        <v>1.7549948545097732E-3</v>
      </c>
      <c r="FL131" s="15">
        <f>IFERROR(AP131*[1]Figure!$C$8+BK131*[1]Figure!$D$8+CF131*[1]Figure!$E$8,0)</f>
        <v>2.2010662334510456E-4</v>
      </c>
      <c r="FM131" s="15">
        <f>IFERROR(AQ131*[1]Figure!$C$8+BL131*[1]Figure!$D$8+CG131*[1]Figure!$E$8,0)</f>
        <v>4.3217588080846317E-6</v>
      </c>
      <c r="FN131" s="15">
        <f>IFERROR(AR131*[1]Figure!$C$8+BM131*[1]Figure!$D$8+CH131*[1]Figure!$E$8,0)</f>
        <v>6.1494430979438615E-3</v>
      </c>
      <c r="FO131" s="15">
        <f>IFERROR(AS131*[1]Figure!$C$8+BN131*[1]Figure!$D$8+CI131*[1]Figure!$E$8,0)</f>
        <v>3.4019538317081274E-4</v>
      </c>
      <c r="FP131" s="15">
        <f>IFERROR(AT131*[1]Figure!$C$8+BO131*[1]Figure!$D$8+CJ131*[1]Figure!$E$8,0)</f>
        <v>6.1787674037614478E-3</v>
      </c>
      <c r="FQ131" s="15">
        <f>IFERROR(AU131*[1]Figure!$C$8+BP131*[1]Figure!$D$8+CK131*[1]Figure!$E$8,0)</f>
        <v>2.3961922881328328E-3</v>
      </c>
      <c r="FR131" s="15">
        <f>IFERROR(AV131*[1]Figure!$C$8+BQ131*[1]Figure!$D$8+CL131*[1]Figure!$E$8,0)</f>
        <v>1.4511294055581775E-4</v>
      </c>
      <c r="FS131" s="15">
        <f>IFERROR(AW131*[1]Figure!$C$8+BR131*[1]Figure!$D$8+CM131*[1]Figure!$E$8,0)</f>
        <v>2.9044476873362878E-4</v>
      </c>
      <c r="FT131" s="15">
        <f>IFERROR(AX131*[1]Figure!$C$8+BS131*[1]Figure!$D$8+CN131*[1]Figure!$E$8,0)</f>
        <v>3.2107102144425983E-7</v>
      </c>
      <c r="FU131" s="15">
        <f>IFERROR(AY131*[1]Figure!$C$8+BT131*[1]Figure!$D$8+CO131*[1]Figure!$E$8,0)</f>
        <v>7.2314439100642154E-6</v>
      </c>
      <c r="FV131" s="15">
        <f>IFERROR(AZ131*[1]Figure!$C$8+BU131*[1]Figure!$D$8+CP131*[1]Figure!$E$8,0)</f>
        <v>2.9557105775543831E-6</v>
      </c>
      <c r="FW131" s="15">
        <f>IFERROR(BA131*[1]Figure!$C$8+BV131*[1]Figure!$D$8+CQ131*[1]Figure!$E$8,0)</f>
        <v>3.1358443328991102E-6</v>
      </c>
      <c r="FX131" s="15">
        <f>IFERROR(BB131*[1]Figure!$C$8+BW131*[1]Figure!$D$8+CR131*[1]Figure!$E$8,0)</f>
        <v>2.6652415846308501E-9</v>
      </c>
      <c r="FY131" s="15">
        <f>IFERROR(BC131*[1]Figure!$C$8+BX131*[1]Figure!$D$8+CS131*[1]Figure!$E$8,0)</f>
        <v>4.6143639475941995E-6</v>
      </c>
      <c r="FZ131" s="15">
        <f>IFERROR(BD131*[1]Figure!$C$8+BY131*[1]Figure!$D$8+CT131*[1]Figure!$E$8,0)</f>
        <v>7.6012689167570119E-3</v>
      </c>
      <c r="GA131" s="15">
        <f>IFERROR(BE131*[1]Figure!$C$8+BZ131*[1]Figure!$D$8+CU131*[1]Figure!$E$8,0)</f>
        <v>1.4096356840367254E-4</v>
      </c>
      <c r="GC131" s="15">
        <f>IFERROR(CW131*[1]Figure!$F$8+DR131*[1]Figure!$G$8+EM131*[1]Figure!$H$8,0)</f>
        <v>0</v>
      </c>
      <c r="GD131" s="15">
        <f>IFERROR(CX131*[1]Figure!$F$8+DS131*[1]Figure!$G$8+EN131*[1]Figure!$H$8,0)</f>
        <v>0</v>
      </c>
      <c r="GE131" s="15">
        <f>IFERROR(CY131*[1]Figure!$F$8+DT131*[1]Figure!$G$8+EO131*[1]Figure!$H$8,0)</f>
        <v>0</v>
      </c>
      <c r="GF131" s="15">
        <f>IFERROR(CZ131*[1]Figure!$F$8+DU131*[1]Figure!$G$8+EP131*[1]Figure!$H$8,0)</f>
        <v>0</v>
      </c>
      <c r="GG131" s="15">
        <f>IFERROR(DA131*[1]Figure!$F$8+DV131*[1]Figure!$G$8+EQ131*[1]Figure!$H$8,0)</f>
        <v>0</v>
      </c>
      <c r="GH131" s="15">
        <f>IFERROR(DB131*[1]Figure!$F$8+DW131*[1]Figure!$G$8+ER131*[1]Figure!$H$8,0)</f>
        <v>0</v>
      </c>
      <c r="GI131" s="15">
        <f>IFERROR(DC131*[1]Figure!$F$8+DX131*[1]Figure!$G$8+ES131*[1]Figure!$H$8,0)</f>
        <v>0</v>
      </c>
      <c r="GJ131" s="15">
        <f>IFERROR(DD131*[1]Figure!$F$8+DY131*[1]Figure!$G$8+ET131*[1]Figure!$H$8,0)</f>
        <v>0</v>
      </c>
      <c r="GK131" s="15">
        <f>IFERROR(DE131*[1]Figure!$F$8+DZ131*[1]Figure!$G$8+EU131*[1]Figure!$H$8,0)</f>
        <v>0</v>
      </c>
      <c r="GL131" s="15">
        <f>IFERROR(DF131*[1]Figure!$F$8+EA131*[1]Figure!$G$8+EV131*[1]Figure!$H$8,0)</f>
        <v>0</v>
      </c>
      <c r="GM131" s="15">
        <f>IFERROR(DG131*[1]Figure!$F$8+EB131*[1]Figure!$G$8+EW131*[1]Figure!$H$8,0)</f>
        <v>0</v>
      </c>
      <c r="GN131" s="15">
        <f>IFERROR(DH131*[1]Figure!$F$8+EC131*[1]Figure!$G$8+EX131*[1]Figure!$H$8,0)</f>
        <v>0</v>
      </c>
      <c r="GO131" s="15">
        <f>IFERROR(DI131*[1]Figure!$F$8+ED131*[1]Figure!$G$8+EY131*[1]Figure!$H$8,0)</f>
        <v>0</v>
      </c>
      <c r="GP131" s="15">
        <f>IFERROR(DJ131*[1]Figure!$F$8+EE131*[1]Figure!$G$8+EZ131*[1]Figure!$H$8,0)</f>
        <v>0</v>
      </c>
      <c r="GQ131" s="15">
        <f>IFERROR(DK131*[1]Figure!$F$8+EF131*[1]Figure!$G$8+FA131*[1]Figure!$H$8,0)</f>
        <v>0</v>
      </c>
      <c r="GR131" s="15">
        <f>IFERROR(DL131*[1]Figure!$F$8+EG131*[1]Figure!$G$8+FB131*[1]Figure!$H$8,0)</f>
        <v>0</v>
      </c>
      <c r="GS131" s="15">
        <f>IFERROR(DM131*[1]Figure!$F$8+EH131*[1]Figure!$G$8+FC131*[1]Figure!$H$8,0)</f>
        <v>0</v>
      </c>
      <c r="GT131" s="15">
        <f>IFERROR(DN131*[1]Figure!$F$8+EI131*[1]Figure!$G$8+FD131*[1]Figure!$H$8,0)</f>
        <v>0</v>
      </c>
      <c r="GU131" s="15">
        <f>IFERROR(DO131*[1]Figure!$F$8+EJ131*[1]Figure!$G$8+FE131*[1]Figure!$H$8,0)</f>
        <v>0</v>
      </c>
      <c r="GV131" s="15">
        <f>IFERROR(DP131*[1]Figure!$F$8+EK131*[1]Figure!$G$8+FF131*[1]Figure!$H$8,0)</f>
        <v>0</v>
      </c>
      <c r="GX131" s="15">
        <f>IFERROR(FH131*[1]Figure!$F$10+GC131*[1]Figure!$F$11,0)</f>
        <v>5.7025226991663435E-3</v>
      </c>
      <c r="GY131" s="15">
        <f>IFERROR(FI131*[1]Figure!$F$10+GD131*[1]Figure!$F$11,0)</f>
        <v>0.14107245074116723</v>
      </c>
      <c r="GZ131" s="15">
        <f>IFERROR(FJ131*[1]Figure!$F$10+GE131*[1]Figure!$F$11,0)</f>
        <v>2.3381860394692776E-6</v>
      </c>
      <c r="HA131" s="15">
        <f>IFERROR(FK131*[1]Figure!$F$10+GF131*[1]Figure!$F$11,0)</f>
        <v>1.6520270135767304E-3</v>
      </c>
      <c r="HB131" s="15">
        <f>IFERROR(FL131*[1]Figure!$F$10+GG131*[1]Figure!$F$11,0)</f>
        <v>2.071926801944059E-4</v>
      </c>
      <c r="HC131" s="15">
        <f>IFERROR(FM131*[1]Figure!$F$10+GH131*[1]Figure!$F$11,0)</f>
        <v>4.0681955726379165E-6</v>
      </c>
      <c r="HD131" s="15">
        <f>IFERROR(FN131*[1]Figure!$F$10+GI131*[1]Figure!$F$11,0)</f>
        <v>5.7886472374267927E-3</v>
      </c>
      <c r="HE131" s="15">
        <f>IFERROR(FO131*[1]Figure!$F$10+GJ131*[1]Figure!$F$11,0)</f>
        <v>3.2023567559077396E-4</v>
      </c>
      <c r="HF131" s="15">
        <f>IFERROR(FP131*[1]Figure!$F$10+GK131*[1]Figure!$F$11,0)</f>
        <v>5.8162510479112233E-3</v>
      </c>
      <c r="HG131" s="15">
        <f>IFERROR(FQ131*[1]Figure!$F$10+GL131*[1]Figure!$F$11,0)</f>
        <v>2.2556045560745727E-3</v>
      </c>
      <c r="HH131" s="15">
        <f>IFERROR(FR131*[1]Figure!$F$10+GM131*[1]Figure!$F$11,0)</f>
        <v>1.3659897475011668E-4</v>
      </c>
      <c r="HI131" s="15">
        <f>IFERROR(FS131*[1]Figure!$F$10+GN131*[1]Figure!$F$11,0)</f>
        <v>2.7340399469947781E-4</v>
      </c>
      <c r="HJ131" s="15">
        <f>IFERROR(FT131*[1]Figure!$F$10+GO131*[1]Figure!$F$11,0)</f>
        <v>3.0223336515180488E-7</v>
      </c>
      <c r="HK131" s="15">
        <f>IFERROR(FU131*[1]Figure!$F$10+GP131*[1]Figure!$F$11,0)</f>
        <v>6.8071656483164309E-6</v>
      </c>
      <c r="HL131" s="15">
        <f>IFERROR(FV131*[1]Figure!$F$10+GQ131*[1]Figure!$F$11,0)</f>
        <v>2.7822951764712018E-6</v>
      </c>
      <c r="HM131" s="15">
        <f>IFERROR(FW131*[1]Figure!$F$10+GR131*[1]Figure!$F$11,0)</f>
        <v>2.9518602490535009E-6</v>
      </c>
      <c r="HN131" s="15">
        <f>IFERROR(FX131*[1]Figure!$F$10+GS131*[1]Figure!$F$11,0)</f>
        <v>2.5088683788466894E-9</v>
      </c>
      <c r="HO131" s="15">
        <f>IFERROR(FY131*[1]Figure!$F$10+GT131*[1]Figure!$F$11,0)</f>
        <v>4.343633186337486E-6</v>
      </c>
      <c r="HP131" s="15">
        <f>IFERROR(FZ131*[1]Figure!$F$10+GU131*[1]Figure!$F$11,0)</f>
        <v>7.1552925387074317E-3</v>
      </c>
      <c r="HQ131" s="15">
        <f>IFERROR(GA131*[1]Figure!$F$10+GV131*[1]Figure!$F$11,0)</f>
        <v>1.326930516830991E-4</v>
      </c>
    </row>
    <row r="132" spans="1:225" s="15" customFormat="1" x14ac:dyDescent="0.2">
      <c r="A132" s="1"/>
      <c r="B132" s="4"/>
      <c r="C132" s="1" t="s">
        <v>169</v>
      </c>
      <c r="D132" s="1" t="s">
        <v>164</v>
      </c>
      <c r="E132" s="2">
        <v>3.4729362908164099E-2</v>
      </c>
      <c r="F132" s="7"/>
      <c r="G132" s="1">
        <f>G$233*$E132</f>
        <v>3.2992894762755895E-2</v>
      </c>
      <c r="H132" s="1">
        <f>H$233*$E132</f>
        <v>3.2992894762755895E-2</v>
      </c>
      <c r="I132" s="1">
        <f>I$233*$E132</f>
        <v>3.2992894762755895E-2</v>
      </c>
      <c r="J132" s="1" t="s">
        <v>77</v>
      </c>
      <c r="K132" s="1" t="s">
        <v>77</v>
      </c>
      <c r="L132" s="1" t="s">
        <v>77</v>
      </c>
      <c r="M132" s="1" t="s">
        <v>149</v>
      </c>
      <c r="N132" s="1" t="str">
        <f t="shared" ref="N132:AJ133" si="104">N120</f>
        <v>market for electricity, low voltage | electricity, low voltage | Cutoff, US-SERC</v>
      </c>
      <c r="O132" s="1">
        <f t="shared" si="104"/>
        <v>1</v>
      </c>
      <c r="P132" s="1" t="str">
        <f t="shared" si="104"/>
        <v>kWh</v>
      </c>
      <c r="Q132" s="1">
        <f t="shared" si="104"/>
        <v>0.57878277519836896</v>
      </c>
      <c r="R132" s="1">
        <f t="shared" si="104"/>
        <v>11.048911674373599</v>
      </c>
      <c r="S132" s="1">
        <f t="shared" si="104"/>
        <v>1.0659488820158099E-3</v>
      </c>
      <c r="T132" s="1">
        <f t="shared" si="104"/>
        <v>0.16218007875596899</v>
      </c>
      <c r="U132" s="1">
        <f t="shared" si="104"/>
        <v>1.5638987417009E-2</v>
      </c>
      <c r="V132" s="1">
        <f t="shared" si="104"/>
        <v>3.51956749437653E-4</v>
      </c>
      <c r="W132" s="1">
        <f t="shared" si="104"/>
        <v>0.58671489923318898</v>
      </c>
      <c r="X132" s="1">
        <f t="shared" si="104"/>
        <v>2.4596230360916599E-2</v>
      </c>
      <c r="Y132" s="1">
        <f t="shared" si="104"/>
        <v>0.47013017668844598</v>
      </c>
      <c r="Z132" s="1">
        <f t="shared" si="104"/>
        <v>0.185026160017571</v>
      </c>
      <c r="AA132" s="1">
        <f t="shared" si="104"/>
        <v>2.6451759716733898E-3</v>
      </c>
      <c r="AB132" s="1">
        <f t="shared" si="104"/>
        <v>2.0758047918579998E-2</v>
      </c>
      <c r="AC132" s="1">
        <f t="shared" si="104"/>
        <v>2.5925929545980498E-5</v>
      </c>
      <c r="AD132" s="1">
        <f t="shared" si="104"/>
        <v>4.3362307228558898E-4</v>
      </c>
      <c r="AE132" s="1">
        <f t="shared" si="104"/>
        <v>5.9056743532041401E-4</v>
      </c>
      <c r="AF132" s="1">
        <f t="shared" si="104"/>
        <v>6.0380604684911999E-4</v>
      </c>
      <c r="AG132" s="1">
        <f t="shared" si="104"/>
        <v>2.2207224360827801E-7</v>
      </c>
      <c r="AH132" s="1">
        <f t="shared" si="104"/>
        <v>1.1836083181385199E-3</v>
      </c>
      <c r="AI132" s="1">
        <f t="shared" si="104"/>
        <v>0.37197375106132602</v>
      </c>
      <c r="AJ132" s="1">
        <f t="shared" si="104"/>
        <v>2.5235755597936599E-3</v>
      </c>
      <c r="AK132" s="1"/>
      <c r="AL132" s="1">
        <f t="shared" si="76"/>
        <v>1.9095719192615591E-2</v>
      </c>
      <c r="AM132" s="1">
        <f t="shared" si="76"/>
        <v>0.36453558011559317</v>
      </c>
      <c r="AN132" s="1">
        <f t="shared" si="76"/>
        <v>3.516873928682492E-5</v>
      </c>
      <c r="AO132" s="1">
        <f t="shared" si="76"/>
        <v>5.3507902710111478E-3</v>
      </c>
      <c r="AP132" s="1">
        <f t="shared" si="76"/>
        <v>5.1597546604544161E-4</v>
      </c>
      <c r="AQ132" s="1">
        <f t="shared" si="76"/>
        <v>1.161207199523813E-5</v>
      </c>
      <c r="AR132" s="1">
        <f t="shared" si="76"/>
        <v>1.9357422926141534E-2</v>
      </c>
      <c r="AS132" s="1">
        <f t="shared" si="76"/>
        <v>8.1150083985822284E-4</v>
      </c>
      <c r="AT132" s="1">
        <f t="shared" si="76"/>
        <v>1.5510955444277733E-2</v>
      </c>
      <c r="AU132" s="1">
        <f t="shared" si="76"/>
        <v>6.1045486258165527E-3</v>
      </c>
      <c r="AV132" s="1">
        <f t="shared" si="76"/>
        <v>8.7272012462390712E-5</v>
      </c>
      <c r="AW132" s="1">
        <f t="shared" si="76"/>
        <v>6.8486809045795389E-4</v>
      </c>
      <c r="AX132" s="1">
        <f t="shared" si="76"/>
        <v>8.5537146513715828E-7</v>
      </c>
      <c r="AY132" s="1">
        <f t="shared" si="76"/>
        <v>1.4306480390621329E-5</v>
      </c>
      <c r="AZ132" s="1">
        <f t="shared" si="76"/>
        <v>1.9484529243837067E-5</v>
      </c>
      <c r="BA132" s="1">
        <f t="shared" si="76"/>
        <v>1.9921309360808673E-5</v>
      </c>
      <c r="BB132" s="1">
        <f t="shared" si="88"/>
        <v>7.3268061630970065E-9</v>
      </c>
      <c r="BC132" s="1">
        <f t="shared" si="88"/>
        <v>3.9050664680666688E-5</v>
      </c>
      <c r="BD132" s="1">
        <f t="shared" si="88"/>
        <v>1.2272490823273889E-2</v>
      </c>
      <c r="BE132" s="1">
        <f t="shared" si="88"/>
        <v>8.3260062870135014E-5</v>
      </c>
      <c r="BF132" s="1"/>
      <c r="BG132" s="1">
        <f t="shared" si="77"/>
        <v>1.9095719192615591E-2</v>
      </c>
      <c r="BH132" s="1">
        <f t="shared" si="77"/>
        <v>0.36453558011559317</v>
      </c>
      <c r="BI132" s="1">
        <f t="shared" si="77"/>
        <v>3.516873928682492E-5</v>
      </c>
      <c r="BJ132" s="1">
        <f t="shared" si="77"/>
        <v>5.3507902710111478E-3</v>
      </c>
      <c r="BK132" s="1">
        <f t="shared" si="77"/>
        <v>5.1597546604544161E-4</v>
      </c>
      <c r="BL132" s="1">
        <f t="shared" si="77"/>
        <v>1.161207199523813E-5</v>
      </c>
      <c r="BM132" s="1">
        <f t="shared" si="77"/>
        <v>1.9357422926141534E-2</v>
      </c>
      <c r="BN132" s="1">
        <f t="shared" si="77"/>
        <v>8.1150083985822284E-4</v>
      </c>
      <c r="BO132" s="1">
        <f t="shared" si="77"/>
        <v>1.5510955444277733E-2</v>
      </c>
      <c r="BP132" s="1">
        <f t="shared" si="77"/>
        <v>6.1045486258165527E-3</v>
      </c>
      <c r="BQ132" s="1">
        <f t="shared" si="77"/>
        <v>8.7272012462390712E-5</v>
      </c>
      <c r="BR132" s="1">
        <f t="shared" si="77"/>
        <v>6.8486809045795389E-4</v>
      </c>
      <c r="BS132" s="1">
        <f t="shared" si="77"/>
        <v>8.5537146513715828E-7</v>
      </c>
      <c r="BT132" s="1">
        <f t="shared" si="77"/>
        <v>1.4306480390621329E-5</v>
      </c>
      <c r="BU132" s="1">
        <f t="shared" si="77"/>
        <v>1.9484529243837067E-5</v>
      </c>
      <c r="BV132" s="1">
        <f t="shared" si="77"/>
        <v>1.9921309360808673E-5</v>
      </c>
      <c r="BW132" s="1">
        <f t="shared" si="89"/>
        <v>7.3268061630970065E-9</v>
      </c>
      <c r="BX132" s="1">
        <f t="shared" si="89"/>
        <v>3.9050664680666688E-5</v>
      </c>
      <c r="BY132" s="1">
        <f t="shared" si="89"/>
        <v>1.2272490823273889E-2</v>
      </c>
      <c r="BZ132" s="1">
        <f t="shared" si="89"/>
        <v>8.3260062870135014E-5</v>
      </c>
      <c r="CA132" s="1"/>
      <c r="CB132" s="1">
        <f t="shared" si="78"/>
        <v>1.9095719192615591E-2</v>
      </c>
      <c r="CC132" s="1">
        <f t="shared" si="78"/>
        <v>0.36453558011559317</v>
      </c>
      <c r="CD132" s="1">
        <f t="shared" si="78"/>
        <v>3.516873928682492E-5</v>
      </c>
      <c r="CE132" s="1">
        <f t="shared" si="78"/>
        <v>5.3507902710111478E-3</v>
      </c>
      <c r="CF132" s="1">
        <f t="shared" si="78"/>
        <v>5.1597546604544161E-4</v>
      </c>
      <c r="CG132" s="1">
        <f t="shared" si="78"/>
        <v>1.161207199523813E-5</v>
      </c>
      <c r="CH132" s="1">
        <f t="shared" si="78"/>
        <v>1.9357422926141534E-2</v>
      </c>
      <c r="CI132" s="1">
        <f t="shared" si="78"/>
        <v>8.1150083985822284E-4</v>
      </c>
      <c r="CJ132" s="1">
        <f t="shared" si="78"/>
        <v>1.5510955444277733E-2</v>
      </c>
      <c r="CK132" s="1">
        <f t="shared" si="78"/>
        <v>6.1045486258165527E-3</v>
      </c>
      <c r="CL132" s="1">
        <f t="shared" si="78"/>
        <v>8.7272012462390712E-5</v>
      </c>
      <c r="CM132" s="1">
        <f t="shared" si="78"/>
        <v>6.8486809045795389E-4</v>
      </c>
      <c r="CN132" s="1">
        <f t="shared" si="78"/>
        <v>8.5537146513715828E-7</v>
      </c>
      <c r="CO132" s="1">
        <f t="shared" si="78"/>
        <v>1.4306480390621329E-5</v>
      </c>
      <c r="CP132" s="1">
        <f t="shared" si="78"/>
        <v>1.9484529243837067E-5</v>
      </c>
      <c r="CQ132" s="1">
        <f t="shared" si="78"/>
        <v>1.9921309360808673E-5</v>
      </c>
      <c r="CR132" s="1">
        <f t="shared" si="90"/>
        <v>7.3268061630970065E-9</v>
      </c>
      <c r="CS132" s="1">
        <f t="shared" si="90"/>
        <v>3.9050664680666688E-5</v>
      </c>
      <c r="CT132" s="1">
        <f t="shared" si="90"/>
        <v>1.2272490823273889E-2</v>
      </c>
      <c r="CU132" s="1">
        <f t="shared" si="90"/>
        <v>8.3260062870135014E-5</v>
      </c>
      <c r="CW132" s="15">
        <f t="shared" si="79"/>
        <v>0</v>
      </c>
      <c r="CX132" s="15">
        <f t="shared" si="79"/>
        <v>0</v>
      </c>
      <c r="CY132" s="15">
        <f t="shared" si="79"/>
        <v>0</v>
      </c>
      <c r="CZ132" s="15">
        <f t="shared" si="79"/>
        <v>0</v>
      </c>
      <c r="DA132" s="15">
        <f t="shared" si="79"/>
        <v>0</v>
      </c>
      <c r="DB132" s="15">
        <f t="shared" si="79"/>
        <v>0</v>
      </c>
      <c r="DC132" s="15">
        <f t="shared" si="79"/>
        <v>0</v>
      </c>
      <c r="DD132" s="15">
        <f t="shared" si="79"/>
        <v>0</v>
      </c>
      <c r="DE132" s="15">
        <f t="shared" si="79"/>
        <v>0</v>
      </c>
      <c r="DF132" s="15">
        <f t="shared" si="79"/>
        <v>0</v>
      </c>
      <c r="DG132" s="15">
        <f t="shared" si="79"/>
        <v>0</v>
      </c>
      <c r="DH132" s="15">
        <f t="shared" si="79"/>
        <v>0</v>
      </c>
      <c r="DI132" s="15">
        <f t="shared" si="79"/>
        <v>0</v>
      </c>
      <c r="DJ132" s="15">
        <f t="shared" si="79"/>
        <v>0</v>
      </c>
      <c r="DK132" s="15">
        <f t="shared" si="79"/>
        <v>0</v>
      </c>
      <c r="DL132" s="15">
        <f t="shared" si="79"/>
        <v>0</v>
      </c>
      <c r="DM132" s="15">
        <f t="shared" si="91"/>
        <v>0</v>
      </c>
      <c r="DN132" s="15">
        <f t="shared" si="91"/>
        <v>0</v>
      </c>
      <c r="DO132" s="15">
        <f t="shared" si="91"/>
        <v>0</v>
      </c>
      <c r="DP132" s="15">
        <f t="shared" si="91"/>
        <v>0</v>
      </c>
      <c r="DQ132" s="15" t="s">
        <v>77</v>
      </c>
      <c r="DR132" s="15">
        <f t="shared" si="80"/>
        <v>0</v>
      </c>
      <c r="DS132" s="15">
        <f t="shared" si="80"/>
        <v>0</v>
      </c>
      <c r="DT132" s="15">
        <f t="shared" si="80"/>
        <v>0</v>
      </c>
      <c r="DU132" s="15">
        <f t="shared" si="80"/>
        <v>0</v>
      </c>
      <c r="DV132" s="15">
        <f t="shared" si="80"/>
        <v>0</v>
      </c>
      <c r="DW132" s="15">
        <f t="shared" si="80"/>
        <v>0</v>
      </c>
      <c r="DX132" s="15">
        <f t="shared" si="80"/>
        <v>0</v>
      </c>
      <c r="DY132" s="15">
        <f t="shared" si="80"/>
        <v>0</v>
      </c>
      <c r="DZ132" s="15">
        <f t="shared" si="80"/>
        <v>0</v>
      </c>
      <c r="EA132" s="15">
        <f t="shared" si="80"/>
        <v>0</v>
      </c>
      <c r="EB132" s="15">
        <f t="shared" si="80"/>
        <v>0</v>
      </c>
      <c r="EC132" s="15">
        <f t="shared" si="80"/>
        <v>0</v>
      </c>
      <c r="ED132" s="15">
        <f t="shared" si="80"/>
        <v>0</v>
      </c>
      <c r="EE132" s="15">
        <f t="shared" si="80"/>
        <v>0</v>
      </c>
      <c r="EF132" s="15">
        <f t="shared" si="80"/>
        <v>0</v>
      </c>
      <c r="EG132" s="15">
        <f t="shared" si="80"/>
        <v>0</v>
      </c>
      <c r="EH132" s="15">
        <f t="shared" si="92"/>
        <v>0</v>
      </c>
      <c r="EI132" s="15">
        <f t="shared" si="92"/>
        <v>0</v>
      </c>
      <c r="EJ132" s="15">
        <f t="shared" si="92"/>
        <v>0</v>
      </c>
      <c r="EK132" s="15">
        <f t="shared" si="92"/>
        <v>0</v>
      </c>
      <c r="EL132" s="15" t="s">
        <v>77</v>
      </c>
      <c r="EM132" s="15">
        <f t="shared" si="81"/>
        <v>0</v>
      </c>
      <c r="EN132" s="15">
        <f t="shared" si="81"/>
        <v>0</v>
      </c>
      <c r="EO132" s="15">
        <f t="shared" si="81"/>
        <v>0</v>
      </c>
      <c r="EP132" s="15">
        <f t="shared" si="81"/>
        <v>0</v>
      </c>
      <c r="EQ132" s="15">
        <f t="shared" si="81"/>
        <v>0</v>
      </c>
      <c r="ER132" s="15">
        <f t="shared" si="81"/>
        <v>0</v>
      </c>
      <c r="ES132" s="15">
        <f t="shared" si="81"/>
        <v>0</v>
      </c>
      <c r="ET132" s="15">
        <f t="shared" si="81"/>
        <v>0</v>
      </c>
      <c r="EU132" s="15">
        <f t="shared" si="81"/>
        <v>0</v>
      </c>
      <c r="EV132" s="15">
        <f t="shared" si="81"/>
        <v>0</v>
      </c>
      <c r="EW132" s="15">
        <f t="shared" si="81"/>
        <v>0</v>
      </c>
      <c r="EX132" s="15">
        <f t="shared" si="81"/>
        <v>0</v>
      </c>
      <c r="EY132" s="15">
        <f t="shared" si="81"/>
        <v>0</v>
      </c>
      <c r="EZ132" s="15">
        <f t="shared" si="81"/>
        <v>0</v>
      </c>
      <c r="FA132" s="15">
        <f t="shared" si="81"/>
        <v>0</v>
      </c>
      <c r="FB132" s="15">
        <f t="shared" si="81"/>
        <v>0</v>
      </c>
      <c r="FC132" s="15">
        <f t="shared" si="93"/>
        <v>0</v>
      </c>
      <c r="FD132" s="15">
        <f t="shared" si="93"/>
        <v>0</v>
      </c>
      <c r="FE132" s="15">
        <f t="shared" si="93"/>
        <v>0</v>
      </c>
      <c r="FF132" s="15">
        <f t="shared" si="93"/>
        <v>0</v>
      </c>
      <c r="FH132" s="15">
        <f>IFERROR(AL132*[1]Figure!$C$8+BG132*[1]Figure!$D$8+CB132*[1]Figure!$E$8,0)</f>
        <v>1.9095719192615591E-2</v>
      </c>
      <c r="FI132" s="15">
        <f>IFERROR(AM132*[1]Figure!$C$8+BH132*[1]Figure!$D$8+CC132*[1]Figure!$E$8,0)</f>
        <v>0.36453558011559317</v>
      </c>
      <c r="FJ132" s="15">
        <f>IFERROR(AN132*[1]Figure!$C$8+BI132*[1]Figure!$D$8+CD132*[1]Figure!$E$8,0)</f>
        <v>3.516873928682492E-5</v>
      </c>
      <c r="FK132" s="15">
        <f>IFERROR(AO132*[1]Figure!$C$8+BJ132*[1]Figure!$D$8+CE132*[1]Figure!$E$8,0)</f>
        <v>5.3507902710111478E-3</v>
      </c>
      <c r="FL132" s="15">
        <f>IFERROR(AP132*[1]Figure!$C$8+BK132*[1]Figure!$D$8+CF132*[1]Figure!$E$8,0)</f>
        <v>5.1597546604544161E-4</v>
      </c>
      <c r="FM132" s="15">
        <f>IFERROR(AQ132*[1]Figure!$C$8+BL132*[1]Figure!$D$8+CG132*[1]Figure!$E$8,0)</f>
        <v>1.161207199523813E-5</v>
      </c>
      <c r="FN132" s="15">
        <f>IFERROR(AR132*[1]Figure!$C$8+BM132*[1]Figure!$D$8+CH132*[1]Figure!$E$8,0)</f>
        <v>1.9357422926141534E-2</v>
      </c>
      <c r="FO132" s="15">
        <f>IFERROR(AS132*[1]Figure!$C$8+BN132*[1]Figure!$D$8+CI132*[1]Figure!$E$8,0)</f>
        <v>8.1150083985822284E-4</v>
      </c>
      <c r="FP132" s="15">
        <f>IFERROR(AT132*[1]Figure!$C$8+BO132*[1]Figure!$D$8+CJ132*[1]Figure!$E$8,0)</f>
        <v>1.5510955444277733E-2</v>
      </c>
      <c r="FQ132" s="15">
        <f>IFERROR(AU132*[1]Figure!$C$8+BP132*[1]Figure!$D$8+CK132*[1]Figure!$E$8,0)</f>
        <v>6.1045486258165527E-3</v>
      </c>
      <c r="FR132" s="15">
        <f>IFERROR(AV132*[1]Figure!$C$8+BQ132*[1]Figure!$D$8+CL132*[1]Figure!$E$8,0)</f>
        <v>8.7272012462390712E-5</v>
      </c>
      <c r="FS132" s="15">
        <f>IFERROR(AW132*[1]Figure!$C$8+BR132*[1]Figure!$D$8+CM132*[1]Figure!$E$8,0)</f>
        <v>6.8486809045795389E-4</v>
      </c>
      <c r="FT132" s="15">
        <f>IFERROR(AX132*[1]Figure!$C$8+BS132*[1]Figure!$D$8+CN132*[1]Figure!$E$8,0)</f>
        <v>8.5537146513715818E-7</v>
      </c>
      <c r="FU132" s="15">
        <f>IFERROR(AY132*[1]Figure!$C$8+BT132*[1]Figure!$D$8+CO132*[1]Figure!$E$8,0)</f>
        <v>1.4306480390621329E-5</v>
      </c>
      <c r="FV132" s="15">
        <f>IFERROR(AZ132*[1]Figure!$C$8+BU132*[1]Figure!$D$8+CP132*[1]Figure!$E$8,0)</f>
        <v>1.9484529243837067E-5</v>
      </c>
      <c r="FW132" s="15">
        <f>IFERROR(BA132*[1]Figure!$C$8+BV132*[1]Figure!$D$8+CQ132*[1]Figure!$E$8,0)</f>
        <v>1.9921309360808673E-5</v>
      </c>
      <c r="FX132" s="15">
        <f>IFERROR(BB132*[1]Figure!$C$8+BW132*[1]Figure!$D$8+CR132*[1]Figure!$E$8,0)</f>
        <v>7.3268061630970065E-9</v>
      </c>
      <c r="FY132" s="15">
        <f>IFERROR(BC132*[1]Figure!$C$8+BX132*[1]Figure!$D$8+CS132*[1]Figure!$E$8,0)</f>
        <v>3.9050664680666688E-5</v>
      </c>
      <c r="FZ132" s="15">
        <f>IFERROR(BD132*[1]Figure!$C$8+BY132*[1]Figure!$D$8+CT132*[1]Figure!$E$8,0)</f>
        <v>1.2272490823273889E-2</v>
      </c>
      <c r="GA132" s="15">
        <f>IFERROR(BE132*[1]Figure!$C$8+BZ132*[1]Figure!$D$8+CU132*[1]Figure!$E$8,0)</f>
        <v>8.3260062870135014E-5</v>
      </c>
      <c r="GC132" s="15">
        <f>IFERROR(CW132*[1]Figure!$F$8+DR132*[1]Figure!$G$8+EM132*[1]Figure!$H$8,0)</f>
        <v>0</v>
      </c>
      <c r="GD132" s="15">
        <f>IFERROR(CX132*[1]Figure!$F$8+DS132*[1]Figure!$G$8+EN132*[1]Figure!$H$8,0)</f>
        <v>0</v>
      </c>
      <c r="GE132" s="15">
        <f>IFERROR(CY132*[1]Figure!$F$8+DT132*[1]Figure!$G$8+EO132*[1]Figure!$H$8,0)</f>
        <v>0</v>
      </c>
      <c r="GF132" s="15">
        <f>IFERROR(CZ132*[1]Figure!$F$8+DU132*[1]Figure!$G$8+EP132*[1]Figure!$H$8,0)</f>
        <v>0</v>
      </c>
      <c r="GG132" s="15">
        <f>IFERROR(DA132*[1]Figure!$F$8+DV132*[1]Figure!$G$8+EQ132*[1]Figure!$H$8,0)</f>
        <v>0</v>
      </c>
      <c r="GH132" s="15">
        <f>IFERROR(DB132*[1]Figure!$F$8+DW132*[1]Figure!$G$8+ER132*[1]Figure!$H$8,0)</f>
        <v>0</v>
      </c>
      <c r="GI132" s="15">
        <f>IFERROR(DC132*[1]Figure!$F$8+DX132*[1]Figure!$G$8+ES132*[1]Figure!$H$8,0)</f>
        <v>0</v>
      </c>
      <c r="GJ132" s="15">
        <f>IFERROR(DD132*[1]Figure!$F$8+DY132*[1]Figure!$G$8+ET132*[1]Figure!$H$8,0)</f>
        <v>0</v>
      </c>
      <c r="GK132" s="15">
        <f>IFERROR(DE132*[1]Figure!$F$8+DZ132*[1]Figure!$G$8+EU132*[1]Figure!$H$8,0)</f>
        <v>0</v>
      </c>
      <c r="GL132" s="15">
        <f>IFERROR(DF132*[1]Figure!$F$8+EA132*[1]Figure!$G$8+EV132*[1]Figure!$H$8,0)</f>
        <v>0</v>
      </c>
      <c r="GM132" s="15">
        <f>IFERROR(DG132*[1]Figure!$F$8+EB132*[1]Figure!$G$8+EW132*[1]Figure!$H$8,0)</f>
        <v>0</v>
      </c>
      <c r="GN132" s="15">
        <f>IFERROR(DH132*[1]Figure!$F$8+EC132*[1]Figure!$G$8+EX132*[1]Figure!$H$8,0)</f>
        <v>0</v>
      </c>
      <c r="GO132" s="15">
        <f>IFERROR(DI132*[1]Figure!$F$8+ED132*[1]Figure!$G$8+EY132*[1]Figure!$H$8,0)</f>
        <v>0</v>
      </c>
      <c r="GP132" s="15">
        <f>IFERROR(DJ132*[1]Figure!$F$8+EE132*[1]Figure!$G$8+EZ132*[1]Figure!$H$8,0)</f>
        <v>0</v>
      </c>
      <c r="GQ132" s="15">
        <f>IFERROR(DK132*[1]Figure!$F$8+EF132*[1]Figure!$G$8+FA132*[1]Figure!$H$8,0)</f>
        <v>0</v>
      </c>
      <c r="GR132" s="15">
        <f>IFERROR(DL132*[1]Figure!$F$8+EG132*[1]Figure!$G$8+FB132*[1]Figure!$H$8,0)</f>
        <v>0</v>
      </c>
      <c r="GS132" s="15">
        <f>IFERROR(DM132*[1]Figure!$F$8+EH132*[1]Figure!$G$8+FC132*[1]Figure!$H$8,0)</f>
        <v>0</v>
      </c>
      <c r="GT132" s="15">
        <f>IFERROR(DN132*[1]Figure!$F$8+EI132*[1]Figure!$G$8+FD132*[1]Figure!$H$8,0)</f>
        <v>0</v>
      </c>
      <c r="GU132" s="15">
        <f>IFERROR(DO132*[1]Figure!$F$8+EJ132*[1]Figure!$G$8+FE132*[1]Figure!$H$8,0)</f>
        <v>0</v>
      </c>
      <c r="GV132" s="15">
        <f>IFERROR(DP132*[1]Figure!$F$8+EK132*[1]Figure!$G$8+FF132*[1]Figure!$H$8,0)</f>
        <v>0</v>
      </c>
      <c r="GX132" s="15">
        <f>IFERROR(FH132*[1]Figure!$F$10+GC132*[1]Figure!$F$11,0)</f>
        <v>1.7975348399918007E-2</v>
      </c>
      <c r="GY132" s="15">
        <f>IFERROR(FI132*[1]Figure!$F$10+GD132*[1]Figure!$F$11,0)</f>
        <v>0.34314780138147161</v>
      </c>
      <c r="GZ132" s="15">
        <f>IFERROR(FJ132*[1]Figure!$F$10+GE132*[1]Figure!$F$11,0)</f>
        <v>3.3105343406548697E-5</v>
      </c>
      <c r="HA132" s="15">
        <f>IFERROR(FK132*[1]Figure!$F$10+GF132*[1]Figure!$F$11,0)</f>
        <v>5.0368524152529046E-3</v>
      </c>
      <c r="HB132" s="15">
        <f>IFERROR(FL132*[1]Figure!$F$10+GG132*[1]Figure!$F$11,0)</f>
        <v>4.8570251135466544E-4</v>
      </c>
      <c r="HC132" s="15">
        <f>IFERROR(FM132*[1]Figure!$F$10+GH132*[1]Figure!$F$11,0)</f>
        <v>1.0930776560646837E-5</v>
      </c>
      <c r="HD132" s="15">
        <f>IFERROR(FN132*[1]Figure!$F$10+GI132*[1]Figure!$F$11,0)</f>
        <v>1.8221697633494259E-2</v>
      </c>
      <c r="HE132" s="15">
        <f>IFERROR(FO132*[1]Figure!$F$10+GJ132*[1]Figure!$F$11,0)</f>
        <v>7.6388902539572818E-4</v>
      </c>
      <c r="HF132" s="15">
        <f>IFERROR(FP132*[1]Figure!$F$10+GK132*[1]Figure!$F$11,0)</f>
        <v>1.4600907424021837E-2</v>
      </c>
      <c r="HG132" s="15">
        <f>IFERROR(FQ132*[1]Figure!$F$10+GL132*[1]Figure!$F$11,0)</f>
        <v>5.7463867826317277E-3</v>
      </c>
      <c r="HH132" s="15">
        <f>IFERROR(FR132*[1]Figure!$F$10+GM132*[1]Figure!$F$11,0)</f>
        <v>8.2151649474406852E-5</v>
      </c>
      <c r="HI132" s="15">
        <f>IFERROR(FS132*[1]Figure!$F$10+GN132*[1]Figure!$F$11,0)</f>
        <v>6.4468598484255612E-4</v>
      </c>
      <c r="HJ132" s="15">
        <f>IFERROR(FT132*[1]Figure!$F$10+GO132*[1]Figure!$F$11,0)</f>
        <v>8.0518570377462185E-7</v>
      </c>
      <c r="HK132" s="15">
        <f>IFERROR(FU132*[1]Figure!$F$10+GP132*[1]Figure!$F$11,0)</f>
        <v>1.3467100495353955E-5</v>
      </c>
      <c r="HL132" s="15">
        <f>IFERROR(FV132*[1]Figure!$F$10+GQ132*[1]Figure!$F$11,0)</f>
        <v>1.8341346457472116E-5</v>
      </c>
      <c r="HM132" s="15">
        <f>IFERROR(FW132*[1]Figure!$F$10+GR132*[1]Figure!$F$11,0)</f>
        <v>1.8752500114348137E-5</v>
      </c>
      <c r="HN132" s="15">
        <f>IFERROR(FX132*[1]Figure!$F$10+GS132*[1]Figure!$F$11,0)</f>
        <v>6.8969328733774507E-9</v>
      </c>
      <c r="HO132" s="15">
        <f>IFERROR(FY132*[1]Figure!$F$10+GT132*[1]Figure!$F$11,0)</f>
        <v>3.6759511165979226E-5</v>
      </c>
      <c r="HP132" s="15">
        <f>IFERROR(FZ132*[1]Figure!$F$10+GU132*[1]Figure!$F$11,0)</f>
        <v>1.1552447753235329E-2</v>
      </c>
      <c r="HQ132" s="15">
        <f>IFERROR(GA132*[1]Figure!$F$10+GV132*[1]Figure!$F$11,0)</f>
        <v>7.837508620615389E-5</v>
      </c>
    </row>
    <row r="133" spans="1:225" s="15" customFormat="1" x14ac:dyDescent="0.2">
      <c r="A133" s="1"/>
      <c r="B133" s="4"/>
      <c r="C133" s="1" t="s">
        <v>169</v>
      </c>
      <c r="D133" s="1" t="s">
        <v>166</v>
      </c>
      <c r="E133" s="2">
        <v>0.58711020187182972</v>
      </c>
      <c r="F133" s="7"/>
      <c r="G133" s="1">
        <f>G$233*$E133</f>
        <v>0.55775469177823822</v>
      </c>
      <c r="H133" s="1">
        <f>H$233*$E133</f>
        <v>0.55775469177823822</v>
      </c>
      <c r="I133" s="1">
        <f>I$233*$E133</f>
        <v>0.55775469177823822</v>
      </c>
      <c r="J133" s="1" t="s">
        <v>77</v>
      </c>
      <c r="K133" s="1" t="s">
        <v>77</v>
      </c>
      <c r="L133" s="1" t="s">
        <v>77</v>
      </c>
      <c r="M133" s="1" t="s">
        <v>149</v>
      </c>
      <c r="N133" s="1" t="str">
        <f t="shared" si="104"/>
        <v>market for electricity, low voltage | electricity, low voltage | Cutoff, US-WECC</v>
      </c>
      <c r="O133" s="1">
        <f t="shared" si="104"/>
        <v>1</v>
      </c>
      <c r="P133" s="1" t="str">
        <f t="shared" si="104"/>
        <v>kWh</v>
      </c>
      <c r="Q133" s="1">
        <f t="shared" si="104"/>
        <v>0.38636008301938801</v>
      </c>
      <c r="R133" s="1">
        <f t="shared" si="104"/>
        <v>7.8770590436301804</v>
      </c>
      <c r="S133" s="1">
        <f t="shared" si="104"/>
        <v>1.2077252383198699E-3</v>
      </c>
      <c r="T133" s="1">
        <f t="shared" si="104"/>
        <v>0.10943209966827599</v>
      </c>
      <c r="U133" s="1">
        <f t="shared" si="104"/>
        <v>1.5392204389190501E-2</v>
      </c>
      <c r="V133" s="1">
        <f t="shared" si="104"/>
        <v>3.6455295417444001E-4</v>
      </c>
      <c r="W133" s="1">
        <f t="shared" si="104"/>
        <v>0.39155774738090099</v>
      </c>
      <c r="X133" s="1">
        <f t="shared" si="104"/>
        <v>2.3116780363180101E-2</v>
      </c>
      <c r="Y133" s="1">
        <f t="shared" si="104"/>
        <v>0.43507622070079099</v>
      </c>
      <c r="Z133" s="1">
        <f t="shared" si="104"/>
        <v>6.7796176429910399E-2</v>
      </c>
      <c r="AA133" s="1">
        <f t="shared" si="104"/>
        <v>2.8974316959935798E-3</v>
      </c>
      <c r="AB133" s="1">
        <f t="shared" si="104"/>
        <v>2.03475794106498E-2</v>
      </c>
      <c r="AC133" s="1">
        <f t="shared" si="104"/>
        <v>2.4239355300983099E-5</v>
      </c>
      <c r="AD133" s="1">
        <f t="shared" si="104"/>
        <v>3.2915190235493699E-4</v>
      </c>
      <c r="AE133" s="1">
        <f t="shared" si="104"/>
        <v>4.9169722201209396E-4</v>
      </c>
      <c r="AF133" s="1">
        <f t="shared" si="104"/>
        <v>4.9995587364242897E-4</v>
      </c>
      <c r="AG133" s="1">
        <f t="shared" si="104"/>
        <v>1.5819916988141301E-7</v>
      </c>
      <c r="AH133" s="1">
        <f t="shared" si="104"/>
        <v>6.3288647583448199E-4</v>
      </c>
      <c r="AI133" s="1">
        <f t="shared" si="104"/>
        <v>0.30953398951309202</v>
      </c>
      <c r="AJ133" s="1">
        <f t="shared" si="104"/>
        <v>3.21391238923563E-3</v>
      </c>
      <c r="AK133" s="1"/>
      <c r="AL133" s="1">
        <f t="shared" si="76"/>
        <v>0.21549414901989328</v>
      </c>
      <c r="AM133" s="1">
        <f t="shared" si="76"/>
        <v>4.3934666389989356</v>
      </c>
      <c r="AN133" s="1">
        <f t="shared" si="76"/>
        <v>6.7361441805189833E-4</v>
      </c>
      <c r="AO133" s="1">
        <f t="shared" si="76"/>
        <v>6.1036267021124725E-2</v>
      </c>
      <c r="AP133" s="1">
        <f t="shared" si="76"/>
        <v>8.5850742148805923E-3</v>
      </c>
      <c r="AQ133" s="1">
        <f t="shared" si="76"/>
        <v>2.0333112059241098E-4</v>
      </c>
      <c r="AR133" s="1">
        <f t="shared" si="76"/>
        <v>0.2183931707038157</v>
      </c>
      <c r="AS133" s="1">
        <f t="shared" si="76"/>
        <v>1.2893492706370746E-2</v>
      </c>
      <c r="AT133" s="1">
        <f t="shared" si="76"/>
        <v>0.24266580337701044</v>
      </c>
      <c r="AU133" s="1">
        <f t="shared" si="76"/>
        <v>3.7813635488407736E-2</v>
      </c>
      <c r="AV133" s="1">
        <f t="shared" si="76"/>
        <v>1.6160561225473972E-3</v>
      </c>
      <c r="AW133" s="1">
        <f t="shared" si="76"/>
        <v>1.1348957882620206E-2</v>
      </c>
      <c r="AX133" s="1">
        <f t="shared" si="76"/>
        <v>1.3519614144803034E-5</v>
      </c>
      <c r="AY133" s="1">
        <f t="shared" si="76"/>
        <v>1.8358601784619865E-4</v>
      </c>
      <c r="AZ133" s="1">
        <f t="shared" si="76"/>
        <v>2.7424643251157144E-4</v>
      </c>
      <c r="BA133" s="1">
        <f t="shared" si="76"/>
        <v>2.788527342061528E-4</v>
      </c>
      <c r="BB133" s="1">
        <f t="shared" si="88"/>
        <v>8.8236329236780661E-8</v>
      </c>
      <c r="BC133" s="1">
        <f t="shared" si="88"/>
        <v>3.529954012596769E-4</v>
      </c>
      <c r="BD133" s="1">
        <f t="shared" si="88"/>
        <v>0.17264403491576305</v>
      </c>
      <c r="BE133" s="1">
        <f t="shared" si="88"/>
        <v>1.79257471406038E-3</v>
      </c>
      <c r="BF133" s="1"/>
      <c r="BG133" s="1">
        <f t="shared" si="77"/>
        <v>0.21549414901989328</v>
      </c>
      <c r="BH133" s="1">
        <f t="shared" si="77"/>
        <v>4.3934666389989356</v>
      </c>
      <c r="BI133" s="1">
        <f t="shared" si="77"/>
        <v>6.7361441805189833E-4</v>
      </c>
      <c r="BJ133" s="1">
        <f t="shared" si="77"/>
        <v>6.1036267021124725E-2</v>
      </c>
      <c r="BK133" s="1">
        <f t="shared" si="77"/>
        <v>8.5850742148805923E-3</v>
      </c>
      <c r="BL133" s="1">
        <f t="shared" si="77"/>
        <v>2.0333112059241098E-4</v>
      </c>
      <c r="BM133" s="1">
        <f t="shared" si="77"/>
        <v>0.2183931707038157</v>
      </c>
      <c r="BN133" s="1">
        <f t="shared" si="77"/>
        <v>1.2893492706370746E-2</v>
      </c>
      <c r="BO133" s="1">
        <f t="shared" si="77"/>
        <v>0.24266580337701044</v>
      </c>
      <c r="BP133" s="1">
        <f t="shared" si="77"/>
        <v>3.7813635488407736E-2</v>
      </c>
      <c r="BQ133" s="1">
        <f t="shared" si="77"/>
        <v>1.6160561225473972E-3</v>
      </c>
      <c r="BR133" s="1">
        <f t="shared" si="77"/>
        <v>1.1348957882620206E-2</v>
      </c>
      <c r="BS133" s="1">
        <f t="shared" si="77"/>
        <v>1.3519614144803034E-5</v>
      </c>
      <c r="BT133" s="1">
        <f t="shared" si="77"/>
        <v>1.8358601784619865E-4</v>
      </c>
      <c r="BU133" s="1">
        <f t="shared" si="77"/>
        <v>2.7424643251157144E-4</v>
      </c>
      <c r="BV133" s="1">
        <f t="shared" si="77"/>
        <v>2.788527342061528E-4</v>
      </c>
      <c r="BW133" s="1">
        <f t="shared" si="89"/>
        <v>8.8236329236780661E-8</v>
      </c>
      <c r="BX133" s="1">
        <f t="shared" si="89"/>
        <v>3.529954012596769E-4</v>
      </c>
      <c r="BY133" s="1">
        <f t="shared" si="89"/>
        <v>0.17264403491576305</v>
      </c>
      <c r="BZ133" s="1">
        <f t="shared" si="89"/>
        <v>1.79257471406038E-3</v>
      </c>
      <c r="CA133" s="1"/>
      <c r="CB133" s="1">
        <f t="shared" si="78"/>
        <v>0.21549414901989328</v>
      </c>
      <c r="CC133" s="1">
        <f t="shared" si="78"/>
        <v>4.3934666389989356</v>
      </c>
      <c r="CD133" s="1">
        <f t="shared" si="78"/>
        <v>6.7361441805189833E-4</v>
      </c>
      <c r="CE133" s="1">
        <f t="shared" si="78"/>
        <v>6.1036267021124725E-2</v>
      </c>
      <c r="CF133" s="1">
        <f t="shared" si="78"/>
        <v>8.5850742148805923E-3</v>
      </c>
      <c r="CG133" s="1">
        <f t="shared" si="78"/>
        <v>2.0333112059241098E-4</v>
      </c>
      <c r="CH133" s="1">
        <f t="shared" si="78"/>
        <v>0.2183931707038157</v>
      </c>
      <c r="CI133" s="1">
        <f t="shared" si="78"/>
        <v>1.2893492706370746E-2</v>
      </c>
      <c r="CJ133" s="1">
        <f t="shared" si="78"/>
        <v>0.24266580337701044</v>
      </c>
      <c r="CK133" s="1">
        <f t="shared" si="78"/>
        <v>3.7813635488407736E-2</v>
      </c>
      <c r="CL133" s="1">
        <f t="shared" si="78"/>
        <v>1.6160561225473972E-3</v>
      </c>
      <c r="CM133" s="1">
        <f t="shared" si="78"/>
        <v>1.1348957882620206E-2</v>
      </c>
      <c r="CN133" s="1">
        <f t="shared" si="78"/>
        <v>1.3519614144803034E-5</v>
      </c>
      <c r="CO133" s="1">
        <f t="shared" si="78"/>
        <v>1.8358601784619865E-4</v>
      </c>
      <c r="CP133" s="1">
        <f t="shared" si="78"/>
        <v>2.7424643251157144E-4</v>
      </c>
      <c r="CQ133" s="1">
        <f t="shared" si="78"/>
        <v>2.788527342061528E-4</v>
      </c>
      <c r="CR133" s="1">
        <f t="shared" si="90"/>
        <v>8.8236329236780661E-8</v>
      </c>
      <c r="CS133" s="1">
        <f t="shared" si="90"/>
        <v>3.529954012596769E-4</v>
      </c>
      <c r="CT133" s="1">
        <f t="shared" si="90"/>
        <v>0.17264403491576305</v>
      </c>
      <c r="CU133" s="1">
        <f t="shared" si="90"/>
        <v>1.79257471406038E-3</v>
      </c>
      <c r="CW133" s="15">
        <f t="shared" si="79"/>
        <v>0</v>
      </c>
      <c r="CX133" s="15">
        <f t="shared" si="79"/>
        <v>0</v>
      </c>
      <c r="CY133" s="15">
        <f t="shared" si="79"/>
        <v>0</v>
      </c>
      <c r="CZ133" s="15">
        <f t="shared" si="79"/>
        <v>0</v>
      </c>
      <c r="DA133" s="15">
        <f t="shared" si="79"/>
        <v>0</v>
      </c>
      <c r="DB133" s="15">
        <f t="shared" si="79"/>
        <v>0</v>
      </c>
      <c r="DC133" s="15">
        <f t="shared" si="79"/>
        <v>0</v>
      </c>
      <c r="DD133" s="15">
        <f t="shared" si="79"/>
        <v>0</v>
      </c>
      <c r="DE133" s="15">
        <f t="shared" si="79"/>
        <v>0</v>
      </c>
      <c r="DF133" s="15">
        <f t="shared" si="79"/>
        <v>0</v>
      </c>
      <c r="DG133" s="15">
        <f t="shared" si="79"/>
        <v>0</v>
      </c>
      <c r="DH133" s="15">
        <f t="shared" si="79"/>
        <v>0</v>
      </c>
      <c r="DI133" s="15">
        <f t="shared" si="79"/>
        <v>0</v>
      </c>
      <c r="DJ133" s="15">
        <f t="shared" si="79"/>
        <v>0</v>
      </c>
      <c r="DK133" s="15">
        <f t="shared" si="79"/>
        <v>0</v>
      </c>
      <c r="DL133" s="15">
        <f t="shared" si="79"/>
        <v>0</v>
      </c>
      <c r="DM133" s="15">
        <f t="shared" si="91"/>
        <v>0</v>
      </c>
      <c r="DN133" s="15">
        <f t="shared" si="91"/>
        <v>0</v>
      </c>
      <c r="DO133" s="15">
        <f t="shared" si="91"/>
        <v>0</v>
      </c>
      <c r="DP133" s="15">
        <f t="shared" si="91"/>
        <v>0</v>
      </c>
      <c r="DQ133" s="15" t="s">
        <v>77</v>
      </c>
      <c r="DR133" s="15">
        <f t="shared" si="80"/>
        <v>0</v>
      </c>
      <c r="DS133" s="15">
        <f t="shared" si="80"/>
        <v>0</v>
      </c>
      <c r="DT133" s="15">
        <f t="shared" si="80"/>
        <v>0</v>
      </c>
      <c r="DU133" s="15">
        <f t="shared" si="80"/>
        <v>0</v>
      </c>
      <c r="DV133" s="15">
        <f t="shared" si="80"/>
        <v>0</v>
      </c>
      <c r="DW133" s="15">
        <f t="shared" si="80"/>
        <v>0</v>
      </c>
      <c r="DX133" s="15">
        <f t="shared" si="80"/>
        <v>0</v>
      </c>
      <c r="DY133" s="15">
        <f t="shared" si="80"/>
        <v>0</v>
      </c>
      <c r="DZ133" s="15">
        <f t="shared" si="80"/>
        <v>0</v>
      </c>
      <c r="EA133" s="15">
        <f t="shared" si="80"/>
        <v>0</v>
      </c>
      <c r="EB133" s="15">
        <f t="shared" si="80"/>
        <v>0</v>
      </c>
      <c r="EC133" s="15">
        <f t="shared" si="80"/>
        <v>0</v>
      </c>
      <c r="ED133" s="15">
        <f t="shared" si="80"/>
        <v>0</v>
      </c>
      <c r="EE133" s="15">
        <f t="shared" si="80"/>
        <v>0</v>
      </c>
      <c r="EF133" s="15">
        <f t="shared" si="80"/>
        <v>0</v>
      </c>
      <c r="EG133" s="15">
        <f t="shared" si="80"/>
        <v>0</v>
      </c>
      <c r="EH133" s="15">
        <f t="shared" si="92"/>
        <v>0</v>
      </c>
      <c r="EI133" s="15">
        <f t="shared" si="92"/>
        <v>0</v>
      </c>
      <c r="EJ133" s="15">
        <f t="shared" si="92"/>
        <v>0</v>
      </c>
      <c r="EK133" s="15">
        <f t="shared" si="92"/>
        <v>0</v>
      </c>
      <c r="EL133" s="15" t="s">
        <v>77</v>
      </c>
      <c r="EM133" s="15">
        <f t="shared" si="81"/>
        <v>0</v>
      </c>
      <c r="EN133" s="15">
        <f t="shared" si="81"/>
        <v>0</v>
      </c>
      <c r="EO133" s="15">
        <f t="shared" si="81"/>
        <v>0</v>
      </c>
      <c r="EP133" s="15">
        <f t="shared" si="81"/>
        <v>0</v>
      </c>
      <c r="EQ133" s="15">
        <f t="shared" si="81"/>
        <v>0</v>
      </c>
      <c r="ER133" s="15">
        <f t="shared" si="81"/>
        <v>0</v>
      </c>
      <c r="ES133" s="15">
        <f t="shared" si="81"/>
        <v>0</v>
      </c>
      <c r="ET133" s="15">
        <f t="shared" si="81"/>
        <v>0</v>
      </c>
      <c r="EU133" s="15">
        <f t="shared" si="81"/>
        <v>0</v>
      </c>
      <c r="EV133" s="15">
        <f t="shared" si="81"/>
        <v>0</v>
      </c>
      <c r="EW133" s="15">
        <f t="shared" si="81"/>
        <v>0</v>
      </c>
      <c r="EX133" s="15">
        <f t="shared" si="81"/>
        <v>0</v>
      </c>
      <c r="EY133" s="15">
        <f t="shared" si="81"/>
        <v>0</v>
      </c>
      <c r="EZ133" s="15">
        <f t="shared" si="81"/>
        <v>0</v>
      </c>
      <c r="FA133" s="15">
        <f t="shared" si="81"/>
        <v>0</v>
      </c>
      <c r="FB133" s="15">
        <f t="shared" si="81"/>
        <v>0</v>
      </c>
      <c r="FC133" s="15">
        <f t="shared" si="93"/>
        <v>0</v>
      </c>
      <c r="FD133" s="15">
        <f t="shared" si="93"/>
        <v>0</v>
      </c>
      <c r="FE133" s="15">
        <f t="shared" si="93"/>
        <v>0</v>
      </c>
      <c r="FF133" s="15">
        <f t="shared" si="93"/>
        <v>0</v>
      </c>
      <c r="FH133" s="15">
        <f>IFERROR(AL133*[1]Figure!$C$8+BG133*[1]Figure!$D$8+CB133*[1]Figure!$E$8,0)</f>
        <v>0.21549414901989325</v>
      </c>
      <c r="FI133" s="15">
        <f>IFERROR(AM133*[1]Figure!$C$8+BH133*[1]Figure!$D$8+CC133*[1]Figure!$E$8,0)</f>
        <v>4.3934666389989356</v>
      </c>
      <c r="FJ133" s="15">
        <f>IFERROR(AN133*[1]Figure!$C$8+BI133*[1]Figure!$D$8+CD133*[1]Figure!$E$8,0)</f>
        <v>6.7361441805189833E-4</v>
      </c>
      <c r="FK133" s="15">
        <f>IFERROR(AO133*[1]Figure!$C$8+BJ133*[1]Figure!$D$8+CE133*[1]Figure!$E$8,0)</f>
        <v>6.1036267021124725E-2</v>
      </c>
      <c r="FL133" s="15">
        <f>IFERROR(AP133*[1]Figure!$C$8+BK133*[1]Figure!$D$8+CF133*[1]Figure!$E$8,0)</f>
        <v>8.5850742148805923E-3</v>
      </c>
      <c r="FM133" s="15">
        <f>IFERROR(AQ133*[1]Figure!$C$8+BL133*[1]Figure!$D$8+CG133*[1]Figure!$E$8,0)</f>
        <v>2.0333112059241098E-4</v>
      </c>
      <c r="FN133" s="15">
        <f>IFERROR(AR133*[1]Figure!$C$8+BM133*[1]Figure!$D$8+CH133*[1]Figure!$E$8,0)</f>
        <v>0.2183931707038157</v>
      </c>
      <c r="FO133" s="15">
        <f>IFERROR(AS133*[1]Figure!$C$8+BN133*[1]Figure!$D$8+CI133*[1]Figure!$E$8,0)</f>
        <v>1.2893492706370746E-2</v>
      </c>
      <c r="FP133" s="15">
        <f>IFERROR(AT133*[1]Figure!$C$8+BO133*[1]Figure!$D$8+CJ133*[1]Figure!$E$8,0)</f>
        <v>0.24266580337701041</v>
      </c>
      <c r="FQ133" s="15">
        <f>IFERROR(AU133*[1]Figure!$C$8+BP133*[1]Figure!$D$8+CK133*[1]Figure!$E$8,0)</f>
        <v>3.7813635488407736E-2</v>
      </c>
      <c r="FR133" s="15">
        <f>IFERROR(AV133*[1]Figure!$C$8+BQ133*[1]Figure!$D$8+CL133*[1]Figure!$E$8,0)</f>
        <v>1.6160561225473972E-3</v>
      </c>
      <c r="FS133" s="15">
        <f>IFERROR(AW133*[1]Figure!$C$8+BR133*[1]Figure!$D$8+CM133*[1]Figure!$E$8,0)</f>
        <v>1.1348957882620208E-2</v>
      </c>
      <c r="FT133" s="15">
        <f>IFERROR(AX133*[1]Figure!$C$8+BS133*[1]Figure!$D$8+CN133*[1]Figure!$E$8,0)</f>
        <v>1.3519614144803034E-5</v>
      </c>
      <c r="FU133" s="15">
        <f>IFERROR(AY133*[1]Figure!$C$8+BT133*[1]Figure!$D$8+CO133*[1]Figure!$E$8,0)</f>
        <v>1.8358601784619865E-4</v>
      </c>
      <c r="FV133" s="15">
        <f>IFERROR(AZ133*[1]Figure!$C$8+BU133*[1]Figure!$D$8+CP133*[1]Figure!$E$8,0)</f>
        <v>2.7424643251157144E-4</v>
      </c>
      <c r="FW133" s="15">
        <f>IFERROR(BA133*[1]Figure!$C$8+BV133*[1]Figure!$D$8+CQ133*[1]Figure!$E$8,0)</f>
        <v>2.788527342061528E-4</v>
      </c>
      <c r="FX133" s="15">
        <f>IFERROR(BB133*[1]Figure!$C$8+BW133*[1]Figure!$D$8+CR133*[1]Figure!$E$8,0)</f>
        <v>8.8236329236780674E-8</v>
      </c>
      <c r="FY133" s="15">
        <f>IFERROR(BC133*[1]Figure!$C$8+BX133*[1]Figure!$D$8+CS133*[1]Figure!$E$8,0)</f>
        <v>3.529954012596769E-4</v>
      </c>
      <c r="FZ133" s="15">
        <f>IFERROR(BD133*[1]Figure!$C$8+BY133*[1]Figure!$D$8+CT133*[1]Figure!$E$8,0)</f>
        <v>0.17264403491576305</v>
      </c>
      <c r="GA133" s="15">
        <f>IFERROR(BE133*[1]Figure!$C$8+BZ133*[1]Figure!$D$8+CU133*[1]Figure!$E$8,0)</f>
        <v>1.79257471406038E-3</v>
      </c>
      <c r="GC133" s="15">
        <f>IFERROR(CW133*[1]Figure!$F$8+DR133*[1]Figure!$G$8+EM133*[1]Figure!$H$8,0)</f>
        <v>0</v>
      </c>
      <c r="GD133" s="15">
        <f>IFERROR(CX133*[1]Figure!$F$8+DS133*[1]Figure!$G$8+EN133*[1]Figure!$H$8,0)</f>
        <v>0</v>
      </c>
      <c r="GE133" s="15">
        <f>IFERROR(CY133*[1]Figure!$F$8+DT133*[1]Figure!$G$8+EO133*[1]Figure!$H$8,0)</f>
        <v>0</v>
      </c>
      <c r="GF133" s="15">
        <f>IFERROR(CZ133*[1]Figure!$F$8+DU133*[1]Figure!$G$8+EP133*[1]Figure!$H$8,0)</f>
        <v>0</v>
      </c>
      <c r="GG133" s="15">
        <f>IFERROR(DA133*[1]Figure!$F$8+DV133*[1]Figure!$G$8+EQ133*[1]Figure!$H$8,0)</f>
        <v>0</v>
      </c>
      <c r="GH133" s="15">
        <f>IFERROR(DB133*[1]Figure!$F$8+DW133*[1]Figure!$G$8+ER133*[1]Figure!$H$8,0)</f>
        <v>0</v>
      </c>
      <c r="GI133" s="15">
        <f>IFERROR(DC133*[1]Figure!$F$8+DX133*[1]Figure!$G$8+ES133*[1]Figure!$H$8,0)</f>
        <v>0</v>
      </c>
      <c r="GJ133" s="15">
        <f>IFERROR(DD133*[1]Figure!$F$8+DY133*[1]Figure!$G$8+ET133*[1]Figure!$H$8,0)</f>
        <v>0</v>
      </c>
      <c r="GK133" s="15">
        <f>IFERROR(DE133*[1]Figure!$F$8+DZ133*[1]Figure!$G$8+EU133*[1]Figure!$H$8,0)</f>
        <v>0</v>
      </c>
      <c r="GL133" s="15">
        <f>IFERROR(DF133*[1]Figure!$F$8+EA133*[1]Figure!$G$8+EV133*[1]Figure!$H$8,0)</f>
        <v>0</v>
      </c>
      <c r="GM133" s="15">
        <f>IFERROR(DG133*[1]Figure!$F$8+EB133*[1]Figure!$G$8+EW133*[1]Figure!$H$8,0)</f>
        <v>0</v>
      </c>
      <c r="GN133" s="15">
        <f>IFERROR(DH133*[1]Figure!$F$8+EC133*[1]Figure!$G$8+EX133*[1]Figure!$H$8,0)</f>
        <v>0</v>
      </c>
      <c r="GO133" s="15">
        <f>IFERROR(DI133*[1]Figure!$F$8+ED133*[1]Figure!$G$8+EY133*[1]Figure!$H$8,0)</f>
        <v>0</v>
      </c>
      <c r="GP133" s="15">
        <f>IFERROR(DJ133*[1]Figure!$F$8+EE133*[1]Figure!$G$8+EZ133*[1]Figure!$H$8,0)</f>
        <v>0</v>
      </c>
      <c r="GQ133" s="15">
        <f>IFERROR(DK133*[1]Figure!$F$8+EF133*[1]Figure!$G$8+FA133*[1]Figure!$H$8,0)</f>
        <v>0</v>
      </c>
      <c r="GR133" s="15">
        <f>IFERROR(DL133*[1]Figure!$F$8+EG133*[1]Figure!$G$8+FB133*[1]Figure!$H$8,0)</f>
        <v>0</v>
      </c>
      <c r="GS133" s="15">
        <f>IFERROR(DM133*[1]Figure!$F$8+EH133*[1]Figure!$G$8+FC133*[1]Figure!$H$8,0)</f>
        <v>0</v>
      </c>
      <c r="GT133" s="15">
        <f>IFERROR(DN133*[1]Figure!$F$8+EI133*[1]Figure!$G$8+FD133*[1]Figure!$H$8,0)</f>
        <v>0</v>
      </c>
      <c r="GU133" s="15">
        <f>IFERROR(DO133*[1]Figure!$F$8+EJ133*[1]Figure!$G$8+FE133*[1]Figure!$H$8,0)</f>
        <v>0</v>
      </c>
      <c r="GV133" s="15">
        <f>IFERROR(DP133*[1]Figure!$F$8+EK133*[1]Figure!$G$8+FF133*[1]Figure!$H$8,0)</f>
        <v>0</v>
      </c>
      <c r="GX133" s="15">
        <f>IFERROR(FH133*[1]Figure!$F$10+GC133*[1]Figure!$F$11,0)</f>
        <v>0.20285082576383739</v>
      </c>
      <c r="GY133" s="15">
        <f>IFERROR(FI133*[1]Figure!$F$10+GD133*[1]Figure!$F$11,0)</f>
        <v>4.1356962114295408</v>
      </c>
      <c r="GZ133" s="15">
        <f>IFERROR(FJ133*[1]Figure!$F$10+GE133*[1]Figure!$F$11,0)</f>
        <v>6.3409258009896219E-4</v>
      </c>
      <c r="HA133" s="15">
        <f>IFERROR(FK133*[1]Figure!$F$10+GF133*[1]Figure!$F$11,0)</f>
        <v>5.7455189493958163E-2</v>
      </c>
      <c r="HB133" s="15">
        <f>IFERROR(FL133*[1]Figure!$F$10+GG133*[1]Figure!$F$11,0)</f>
        <v>8.0813766946943484E-3</v>
      </c>
      <c r="HC133" s="15">
        <f>IFERROR(FM133*[1]Figure!$F$10+GH133*[1]Figure!$F$11,0)</f>
        <v>1.9140141810462507E-4</v>
      </c>
      <c r="HD133" s="15">
        <f>IFERROR(FN133*[1]Figure!$F$10+GI133*[1]Figure!$F$11,0)</f>
        <v>0.20557975805812745</v>
      </c>
      <c r="HE133" s="15">
        <f>IFERROR(FO133*[1]Figure!$F$10+GJ133*[1]Figure!$F$11,0)</f>
        <v>1.2137014644540886E-2</v>
      </c>
      <c r="HF133" s="15">
        <f>IFERROR(FP133*[1]Figure!$F$10+GK133*[1]Figure!$F$11,0)</f>
        <v>0.2284282836613229</v>
      </c>
      <c r="HG133" s="15">
        <f>IFERROR(FQ133*[1]Figure!$F$10+GL133*[1]Figure!$F$11,0)</f>
        <v>3.5595060092551076E-2</v>
      </c>
      <c r="HH133" s="15">
        <f>IFERROR(FR133*[1]Figure!$F$10+GM133*[1]Figure!$F$11,0)</f>
        <v>1.5212399985355626E-3</v>
      </c>
      <c r="HI133" s="15">
        <f>IFERROR(FS133*[1]Figure!$F$10+GN133*[1]Figure!$F$11,0)</f>
        <v>1.0683099696762528E-2</v>
      </c>
      <c r="HJ133" s="15">
        <f>IFERROR(FT133*[1]Figure!$F$10+GO133*[1]Figure!$F$11,0)</f>
        <v>1.2726400720181883E-5</v>
      </c>
      <c r="HK133" s="15">
        <f>IFERROR(FU133*[1]Figure!$F$10+GP133*[1]Figure!$F$11,0)</f>
        <v>1.7281478633258919E-4</v>
      </c>
      <c r="HL133" s="15">
        <f>IFERROR(FV133*[1]Figure!$F$10+GQ133*[1]Figure!$F$11,0)</f>
        <v>2.5815603602593966E-4</v>
      </c>
      <c r="HM133" s="15">
        <f>IFERROR(FW133*[1]Figure!$F$10+GR133*[1]Figure!$F$11,0)</f>
        <v>2.6249207998218154E-4</v>
      </c>
      <c r="HN133" s="15">
        <f>IFERROR(FX133*[1]Figure!$F$10+GS133*[1]Figure!$F$11,0)</f>
        <v>8.3059388523808438E-8</v>
      </c>
      <c r="HO133" s="15">
        <f>IFERROR(FY133*[1]Figure!$F$10+GT133*[1]Figure!$F$11,0)</f>
        <v>3.3228469989573758E-4</v>
      </c>
      <c r="HP133" s="15">
        <f>IFERROR(FZ133*[1]Figure!$F$10+GU133*[1]Figure!$F$11,0)</f>
        <v>0.16251478383587278</v>
      </c>
      <c r="HQ133" s="15">
        <f>IFERROR(GA133*[1]Figure!$F$10+GV133*[1]Figure!$F$11,0)</f>
        <v>1.6874020136711688E-3</v>
      </c>
    </row>
    <row r="134" spans="1:225" s="15" customFormat="1" x14ac:dyDescent="0.2">
      <c r="A134" s="1"/>
      <c r="B134" s="4"/>
      <c r="C134" s="1" t="s">
        <v>169</v>
      </c>
      <c r="D134" s="1" t="s">
        <v>172</v>
      </c>
      <c r="E134" s="2">
        <v>0.21586482798306408</v>
      </c>
      <c r="F134" s="7"/>
      <c r="G134" s="1">
        <f>G$233*$E134</f>
        <v>0.20507158658391089</v>
      </c>
      <c r="H134" s="1">
        <f>H$233*$E134</f>
        <v>0.20507158658391086</v>
      </c>
      <c r="I134" s="1">
        <f>I$233*$E134</f>
        <v>0.20507158658391086</v>
      </c>
      <c r="J134" s="1" t="s">
        <v>77</v>
      </c>
      <c r="K134" s="1" t="s">
        <v>77</v>
      </c>
      <c r="L134" s="1" t="s">
        <v>77</v>
      </c>
      <c r="M134" s="1" t="s">
        <v>149</v>
      </c>
      <c r="N134" s="1" t="str">
        <f t="shared" ref="N134:AJ134" si="105">N133</f>
        <v>market for electricity, low voltage | electricity, low voltage | Cutoff, US-WECC</v>
      </c>
      <c r="O134" s="1">
        <f t="shared" si="105"/>
        <v>1</v>
      </c>
      <c r="P134" s="1" t="str">
        <f t="shared" si="105"/>
        <v>kWh</v>
      </c>
      <c r="Q134" s="1">
        <f t="shared" si="105"/>
        <v>0.38636008301938801</v>
      </c>
      <c r="R134" s="1">
        <f t="shared" si="105"/>
        <v>7.8770590436301804</v>
      </c>
      <c r="S134" s="1">
        <f t="shared" si="105"/>
        <v>1.2077252383198699E-3</v>
      </c>
      <c r="T134" s="1">
        <f t="shared" si="105"/>
        <v>0.10943209966827599</v>
      </c>
      <c r="U134" s="1">
        <f t="shared" si="105"/>
        <v>1.5392204389190501E-2</v>
      </c>
      <c r="V134" s="1">
        <f t="shared" si="105"/>
        <v>3.6455295417444001E-4</v>
      </c>
      <c r="W134" s="1">
        <f t="shared" si="105"/>
        <v>0.39155774738090099</v>
      </c>
      <c r="X134" s="1">
        <f t="shared" si="105"/>
        <v>2.3116780363180101E-2</v>
      </c>
      <c r="Y134" s="1">
        <f t="shared" si="105"/>
        <v>0.43507622070079099</v>
      </c>
      <c r="Z134" s="1">
        <f t="shared" si="105"/>
        <v>6.7796176429910399E-2</v>
      </c>
      <c r="AA134" s="1">
        <f t="shared" si="105"/>
        <v>2.8974316959935798E-3</v>
      </c>
      <c r="AB134" s="1">
        <f t="shared" si="105"/>
        <v>2.03475794106498E-2</v>
      </c>
      <c r="AC134" s="1">
        <f t="shared" si="105"/>
        <v>2.4239355300983099E-5</v>
      </c>
      <c r="AD134" s="1">
        <f t="shared" si="105"/>
        <v>3.2915190235493699E-4</v>
      </c>
      <c r="AE134" s="1">
        <f t="shared" si="105"/>
        <v>4.9169722201209396E-4</v>
      </c>
      <c r="AF134" s="1">
        <f t="shared" si="105"/>
        <v>4.9995587364242897E-4</v>
      </c>
      <c r="AG134" s="1">
        <f t="shared" si="105"/>
        <v>1.5819916988141301E-7</v>
      </c>
      <c r="AH134" s="1">
        <f t="shared" si="105"/>
        <v>6.3288647583448199E-4</v>
      </c>
      <c r="AI134" s="1">
        <f t="shared" si="105"/>
        <v>0.30953398951309202</v>
      </c>
      <c r="AJ134" s="1">
        <f t="shared" si="105"/>
        <v>3.21391238923563E-3</v>
      </c>
      <c r="AK134" s="1"/>
      <c r="AL134" s="1">
        <f t="shared" si="76"/>
        <v>7.9231475217477434E-2</v>
      </c>
      <c r="AM134" s="1">
        <f t="shared" si="76"/>
        <v>1.6153609956923849</v>
      </c>
      <c r="AN134" s="1">
        <f t="shared" si="76"/>
        <v>2.4767013077968761E-4</v>
      </c>
      <c r="AO134" s="1">
        <f t="shared" si="76"/>
        <v>2.2441414302182026E-2</v>
      </c>
      <c r="AP134" s="1">
        <f t="shared" si="76"/>
        <v>3.1565037751151328E-3</v>
      </c>
      <c r="AQ134" s="1">
        <f t="shared" si="76"/>
        <v>7.4759452706404177E-5</v>
      </c>
      <c r="AR134" s="1">
        <f t="shared" si="76"/>
        <v>8.0297368494623544E-2</v>
      </c>
      <c r="AS134" s="1">
        <f t="shared" si="76"/>
        <v>4.7405948257891392E-3</v>
      </c>
      <c r="AT134" s="1">
        <f t="shared" si="76"/>
        <v>8.9221770864042982E-2</v>
      </c>
      <c r="AU134" s="1">
        <f t="shared" si="76"/>
        <v>1.390306946480447E-2</v>
      </c>
      <c r="AV134" s="1">
        <f t="shared" si="76"/>
        <v>5.941809149159152E-4</v>
      </c>
      <c r="AW134" s="1">
        <f t="shared" si="76"/>
        <v>4.172710392884073E-3</v>
      </c>
      <c r="AX134" s="1">
        <f t="shared" si="76"/>
        <v>4.9708030493437347E-6</v>
      </c>
      <c r="AY134" s="1">
        <f t="shared" si="76"/>
        <v>6.749970284303945E-5</v>
      </c>
      <c r="AZ134" s="1">
        <f t="shared" si="76"/>
        <v>1.0083312943692158E-4</v>
      </c>
      <c r="BA134" s="1">
        <f t="shared" si="76"/>
        <v>1.0252674422979819E-4</v>
      </c>
      <c r="BB134" s="1">
        <f t="shared" si="88"/>
        <v>3.2442154763839015E-8</v>
      </c>
      <c r="BC134" s="1">
        <f t="shared" si="88"/>
        <v>1.2978703372687719E-4</v>
      </c>
      <c r="BD134" s="1">
        <f t="shared" si="88"/>
        <v>6.3476626331097422E-2</v>
      </c>
      <c r="BE134" s="1">
        <f t="shared" si="88"/>
        <v>6.5908211280223843E-4</v>
      </c>
      <c r="BF134" s="1"/>
      <c r="BG134" s="1">
        <f t="shared" si="77"/>
        <v>7.9231475217477421E-2</v>
      </c>
      <c r="BH134" s="1">
        <f t="shared" si="77"/>
        <v>1.6153609956923847</v>
      </c>
      <c r="BI134" s="1">
        <f t="shared" si="77"/>
        <v>2.4767013077968761E-4</v>
      </c>
      <c r="BJ134" s="1">
        <f t="shared" si="77"/>
        <v>2.2441414302182026E-2</v>
      </c>
      <c r="BK134" s="1">
        <f t="shared" si="77"/>
        <v>3.1565037751151324E-3</v>
      </c>
      <c r="BL134" s="1">
        <f t="shared" si="77"/>
        <v>7.4759452706404163E-5</v>
      </c>
      <c r="BM134" s="1">
        <f t="shared" si="77"/>
        <v>8.0297368494623531E-2</v>
      </c>
      <c r="BN134" s="1">
        <f t="shared" si="77"/>
        <v>4.7405948257891383E-3</v>
      </c>
      <c r="BO134" s="1">
        <f t="shared" si="77"/>
        <v>8.9221770864042968E-2</v>
      </c>
      <c r="BP134" s="1">
        <f t="shared" si="77"/>
        <v>1.3903069464804468E-2</v>
      </c>
      <c r="BQ134" s="1">
        <f t="shared" si="77"/>
        <v>5.9418091491591509E-4</v>
      </c>
      <c r="BR134" s="1">
        <f t="shared" si="77"/>
        <v>4.1727103928840721E-3</v>
      </c>
      <c r="BS134" s="1">
        <f t="shared" si="77"/>
        <v>4.9708030493437347E-6</v>
      </c>
      <c r="BT134" s="1">
        <f t="shared" si="77"/>
        <v>6.7499702843039437E-5</v>
      </c>
      <c r="BU134" s="1">
        <f t="shared" si="77"/>
        <v>1.0083312943692156E-4</v>
      </c>
      <c r="BV134" s="1">
        <f t="shared" si="77"/>
        <v>1.0252674422979818E-4</v>
      </c>
      <c r="BW134" s="1">
        <f t="shared" si="89"/>
        <v>3.2442154763839015E-8</v>
      </c>
      <c r="BX134" s="1">
        <f t="shared" si="89"/>
        <v>1.2978703372687719E-4</v>
      </c>
      <c r="BY134" s="1">
        <f t="shared" si="89"/>
        <v>6.3476626331097408E-2</v>
      </c>
      <c r="BZ134" s="1">
        <f t="shared" si="89"/>
        <v>6.5908211280223832E-4</v>
      </c>
      <c r="CA134" s="1"/>
      <c r="CB134" s="1">
        <f t="shared" si="78"/>
        <v>7.9231475217477421E-2</v>
      </c>
      <c r="CC134" s="1">
        <f t="shared" si="78"/>
        <v>1.6153609956923847</v>
      </c>
      <c r="CD134" s="1">
        <f t="shared" si="78"/>
        <v>2.4767013077968761E-4</v>
      </c>
      <c r="CE134" s="1">
        <f t="shared" si="78"/>
        <v>2.2441414302182026E-2</v>
      </c>
      <c r="CF134" s="1">
        <f t="shared" si="78"/>
        <v>3.1565037751151324E-3</v>
      </c>
      <c r="CG134" s="1">
        <f t="shared" si="78"/>
        <v>7.4759452706404163E-5</v>
      </c>
      <c r="CH134" s="1">
        <f t="shared" si="78"/>
        <v>8.0297368494623531E-2</v>
      </c>
      <c r="CI134" s="1">
        <f t="shared" si="78"/>
        <v>4.7405948257891383E-3</v>
      </c>
      <c r="CJ134" s="1">
        <f t="shared" si="78"/>
        <v>8.9221770864042968E-2</v>
      </c>
      <c r="CK134" s="1">
        <f t="shared" si="78"/>
        <v>1.3903069464804468E-2</v>
      </c>
      <c r="CL134" s="1">
        <f t="shared" si="78"/>
        <v>5.9418091491591509E-4</v>
      </c>
      <c r="CM134" s="1">
        <f t="shared" si="78"/>
        <v>4.1727103928840721E-3</v>
      </c>
      <c r="CN134" s="1">
        <f t="shared" si="78"/>
        <v>4.9708030493437347E-6</v>
      </c>
      <c r="CO134" s="1">
        <f t="shared" si="78"/>
        <v>6.7499702843039437E-5</v>
      </c>
      <c r="CP134" s="1">
        <f t="shared" si="78"/>
        <v>1.0083312943692156E-4</v>
      </c>
      <c r="CQ134" s="1">
        <f t="shared" si="78"/>
        <v>1.0252674422979818E-4</v>
      </c>
      <c r="CR134" s="1">
        <f t="shared" si="90"/>
        <v>3.2442154763839015E-8</v>
      </c>
      <c r="CS134" s="1">
        <f t="shared" si="90"/>
        <v>1.2978703372687719E-4</v>
      </c>
      <c r="CT134" s="1">
        <f t="shared" si="90"/>
        <v>6.3476626331097408E-2</v>
      </c>
      <c r="CU134" s="1">
        <f t="shared" si="90"/>
        <v>6.5908211280223832E-4</v>
      </c>
      <c r="CW134" s="15">
        <f t="shared" si="79"/>
        <v>0</v>
      </c>
      <c r="CX134" s="15">
        <f t="shared" si="79"/>
        <v>0</v>
      </c>
      <c r="CY134" s="15">
        <f t="shared" si="79"/>
        <v>0</v>
      </c>
      <c r="CZ134" s="15">
        <f t="shared" si="79"/>
        <v>0</v>
      </c>
      <c r="DA134" s="15">
        <f t="shared" si="79"/>
        <v>0</v>
      </c>
      <c r="DB134" s="15">
        <f t="shared" si="79"/>
        <v>0</v>
      </c>
      <c r="DC134" s="15">
        <f t="shared" si="79"/>
        <v>0</v>
      </c>
      <c r="DD134" s="15">
        <f t="shared" si="79"/>
        <v>0</v>
      </c>
      <c r="DE134" s="15">
        <f t="shared" si="79"/>
        <v>0</v>
      </c>
      <c r="DF134" s="15">
        <f t="shared" si="79"/>
        <v>0</v>
      </c>
      <c r="DG134" s="15">
        <f t="shared" si="79"/>
        <v>0</v>
      </c>
      <c r="DH134" s="15">
        <f t="shared" si="79"/>
        <v>0</v>
      </c>
      <c r="DI134" s="15">
        <f t="shared" si="79"/>
        <v>0</v>
      </c>
      <c r="DJ134" s="15">
        <f t="shared" si="79"/>
        <v>0</v>
      </c>
      <c r="DK134" s="15">
        <f t="shared" si="79"/>
        <v>0</v>
      </c>
      <c r="DL134" s="15">
        <f t="shared" si="79"/>
        <v>0</v>
      </c>
      <c r="DM134" s="15">
        <f t="shared" si="91"/>
        <v>0</v>
      </c>
      <c r="DN134" s="15">
        <f t="shared" si="91"/>
        <v>0</v>
      </c>
      <c r="DO134" s="15">
        <f t="shared" si="91"/>
        <v>0</v>
      </c>
      <c r="DP134" s="15">
        <f t="shared" si="91"/>
        <v>0</v>
      </c>
      <c r="DQ134" s="15" t="s">
        <v>77</v>
      </c>
      <c r="DR134" s="15">
        <f t="shared" si="80"/>
        <v>0</v>
      </c>
      <c r="DS134" s="15">
        <f t="shared" si="80"/>
        <v>0</v>
      </c>
      <c r="DT134" s="15">
        <f t="shared" si="80"/>
        <v>0</v>
      </c>
      <c r="DU134" s="15">
        <f t="shared" si="80"/>
        <v>0</v>
      </c>
      <c r="DV134" s="15">
        <f t="shared" si="80"/>
        <v>0</v>
      </c>
      <c r="DW134" s="15">
        <f t="shared" si="80"/>
        <v>0</v>
      </c>
      <c r="DX134" s="15">
        <f t="shared" si="80"/>
        <v>0</v>
      </c>
      <c r="DY134" s="15">
        <f t="shared" si="80"/>
        <v>0</v>
      </c>
      <c r="DZ134" s="15">
        <f t="shared" si="80"/>
        <v>0</v>
      </c>
      <c r="EA134" s="15">
        <f t="shared" si="80"/>
        <v>0</v>
      </c>
      <c r="EB134" s="15">
        <f t="shared" si="80"/>
        <v>0</v>
      </c>
      <c r="EC134" s="15">
        <f t="shared" si="80"/>
        <v>0</v>
      </c>
      <c r="ED134" s="15">
        <f t="shared" si="80"/>
        <v>0</v>
      </c>
      <c r="EE134" s="15">
        <f t="shared" si="80"/>
        <v>0</v>
      </c>
      <c r="EF134" s="15">
        <f t="shared" si="80"/>
        <v>0</v>
      </c>
      <c r="EG134" s="15">
        <f t="shared" si="80"/>
        <v>0</v>
      </c>
      <c r="EH134" s="15">
        <f t="shared" si="92"/>
        <v>0</v>
      </c>
      <c r="EI134" s="15">
        <f t="shared" si="92"/>
        <v>0</v>
      </c>
      <c r="EJ134" s="15">
        <f t="shared" si="92"/>
        <v>0</v>
      </c>
      <c r="EK134" s="15">
        <f t="shared" si="92"/>
        <v>0</v>
      </c>
      <c r="EL134" s="15" t="s">
        <v>77</v>
      </c>
      <c r="EM134" s="15">
        <f t="shared" si="81"/>
        <v>0</v>
      </c>
      <c r="EN134" s="15">
        <f t="shared" si="81"/>
        <v>0</v>
      </c>
      <c r="EO134" s="15">
        <f t="shared" si="81"/>
        <v>0</v>
      </c>
      <c r="EP134" s="15">
        <f t="shared" si="81"/>
        <v>0</v>
      </c>
      <c r="EQ134" s="15">
        <f t="shared" si="81"/>
        <v>0</v>
      </c>
      <c r="ER134" s="15">
        <f t="shared" si="81"/>
        <v>0</v>
      </c>
      <c r="ES134" s="15">
        <f t="shared" si="81"/>
        <v>0</v>
      </c>
      <c r="ET134" s="15">
        <f t="shared" si="81"/>
        <v>0</v>
      </c>
      <c r="EU134" s="15">
        <f t="shared" si="81"/>
        <v>0</v>
      </c>
      <c r="EV134" s="15">
        <f t="shared" si="81"/>
        <v>0</v>
      </c>
      <c r="EW134" s="15">
        <f t="shared" si="81"/>
        <v>0</v>
      </c>
      <c r="EX134" s="15">
        <f t="shared" si="81"/>
        <v>0</v>
      </c>
      <c r="EY134" s="15">
        <f t="shared" si="81"/>
        <v>0</v>
      </c>
      <c r="EZ134" s="15">
        <f t="shared" si="81"/>
        <v>0</v>
      </c>
      <c r="FA134" s="15">
        <f t="shared" si="81"/>
        <v>0</v>
      </c>
      <c r="FB134" s="15">
        <f t="shared" si="81"/>
        <v>0</v>
      </c>
      <c r="FC134" s="15">
        <f t="shared" si="93"/>
        <v>0</v>
      </c>
      <c r="FD134" s="15">
        <f t="shared" si="93"/>
        <v>0</v>
      </c>
      <c r="FE134" s="15">
        <f t="shared" si="93"/>
        <v>0</v>
      </c>
      <c r="FF134" s="15">
        <f t="shared" si="93"/>
        <v>0</v>
      </c>
      <c r="FH134" s="15">
        <f>IFERROR(AL134*[1]Figure!$C$8+BG134*[1]Figure!$D$8+CB134*[1]Figure!$E$8,0)</f>
        <v>7.9231475217477407E-2</v>
      </c>
      <c r="FI134" s="15">
        <f>IFERROR(AM134*[1]Figure!$C$8+BH134*[1]Figure!$D$8+CC134*[1]Figure!$E$8,0)</f>
        <v>1.6153609956923844</v>
      </c>
      <c r="FJ134" s="15">
        <f>IFERROR(AN134*[1]Figure!$C$8+BI134*[1]Figure!$D$8+CD134*[1]Figure!$E$8,0)</f>
        <v>2.4767013077968761E-4</v>
      </c>
      <c r="FK134" s="15">
        <f>IFERROR(AO134*[1]Figure!$C$8+BJ134*[1]Figure!$D$8+CE134*[1]Figure!$E$8,0)</f>
        <v>2.2441414302182026E-2</v>
      </c>
      <c r="FL134" s="15">
        <f>IFERROR(AP134*[1]Figure!$C$8+BK134*[1]Figure!$D$8+CF134*[1]Figure!$E$8,0)</f>
        <v>3.156503775115132E-3</v>
      </c>
      <c r="FM134" s="15">
        <f>IFERROR(AQ134*[1]Figure!$C$8+BL134*[1]Figure!$D$8+CG134*[1]Figure!$E$8,0)</f>
        <v>7.4759452706404163E-5</v>
      </c>
      <c r="FN134" s="15">
        <f>IFERROR(AR134*[1]Figure!$C$8+BM134*[1]Figure!$D$8+CH134*[1]Figure!$E$8,0)</f>
        <v>8.0297368494623531E-2</v>
      </c>
      <c r="FO134" s="15">
        <f>IFERROR(AS134*[1]Figure!$C$8+BN134*[1]Figure!$D$8+CI134*[1]Figure!$E$8,0)</f>
        <v>4.7405948257891383E-3</v>
      </c>
      <c r="FP134" s="15">
        <f>IFERROR(AT134*[1]Figure!$C$8+BO134*[1]Figure!$D$8+CJ134*[1]Figure!$E$8,0)</f>
        <v>8.9221770864042968E-2</v>
      </c>
      <c r="FQ134" s="15">
        <f>IFERROR(AU134*[1]Figure!$C$8+BP134*[1]Figure!$D$8+CK134*[1]Figure!$E$8,0)</f>
        <v>1.390306946480447E-2</v>
      </c>
      <c r="FR134" s="15">
        <f>IFERROR(AV134*[1]Figure!$C$8+BQ134*[1]Figure!$D$8+CL134*[1]Figure!$E$8,0)</f>
        <v>5.9418091491591509E-4</v>
      </c>
      <c r="FS134" s="15">
        <f>IFERROR(AW134*[1]Figure!$C$8+BR134*[1]Figure!$D$8+CM134*[1]Figure!$E$8,0)</f>
        <v>4.1727103928840721E-3</v>
      </c>
      <c r="FT134" s="15">
        <f>IFERROR(AX134*[1]Figure!$C$8+BS134*[1]Figure!$D$8+CN134*[1]Figure!$E$8,0)</f>
        <v>4.9708030493437347E-6</v>
      </c>
      <c r="FU134" s="15">
        <f>IFERROR(AY134*[1]Figure!$C$8+BT134*[1]Figure!$D$8+CO134*[1]Figure!$E$8,0)</f>
        <v>6.749970284303945E-5</v>
      </c>
      <c r="FV134" s="15">
        <f>IFERROR(AZ134*[1]Figure!$C$8+BU134*[1]Figure!$D$8+CP134*[1]Figure!$E$8,0)</f>
        <v>1.0083312943692156E-4</v>
      </c>
      <c r="FW134" s="15">
        <f>IFERROR(BA134*[1]Figure!$C$8+BV134*[1]Figure!$D$8+CQ134*[1]Figure!$E$8,0)</f>
        <v>1.0252674422979816E-4</v>
      </c>
      <c r="FX134" s="15">
        <f>IFERROR(BB134*[1]Figure!$C$8+BW134*[1]Figure!$D$8+CR134*[1]Figure!$E$8,0)</f>
        <v>3.2442154763839015E-8</v>
      </c>
      <c r="FY134" s="15">
        <f>IFERROR(BC134*[1]Figure!$C$8+BX134*[1]Figure!$D$8+CS134*[1]Figure!$E$8,0)</f>
        <v>1.2978703372687716E-4</v>
      </c>
      <c r="FZ134" s="15">
        <f>IFERROR(BD134*[1]Figure!$C$8+BY134*[1]Figure!$D$8+CT134*[1]Figure!$E$8,0)</f>
        <v>6.3476626331097408E-2</v>
      </c>
      <c r="GA134" s="15">
        <f>IFERROR(BE134*[1]Figure!$C$8+BZ134*[1]Figure!$D$8+CU134*[1]Figure!$E$8,0)</f>
        <v>6.5908211280223832E-4</v>
      </c>
      <c r="GC134" s="15">
        <f>IFERROR(CW134*[1]Figure!$F$8+DR134*[1]Figure!$G$8+EM134*[1]Figure!$H$8,0)</f>
        <v>0</v>
      </c>
      <c r="GD134" s="15">
        <f>IFERROR(CX134*[1]Figure!$F$8+DS134*[1]Figure!$G$8+EN134*[1]Figure!$H$8,0)</f>
        <v>0</v>
      </c>
      <c r="GE134" s="15">
        <f>IFERROR(CY134*[1]Figure!$F$8+DT134*[1]Figure!$G$8+EO134*[1]Figure!$H$8,0)</f>
        <v>0</v>
      </c>
      <c r="GF134" s="15">
        <f>IFERROR(CZ134*[1]Figure!$F$8+DU134*[1]Figure!$G$8+EP134*[1]Figure!$H$8,0)</f>
        <v>0</v>
      </c>
      <c r="GG134" s="15">
        <f>IFERROR(DA134*[1]Figure!$F$8+DV134*[1]Figure!$G$8+EQ134*[1]Figure!$H$8,0)</f>
        <v>0</v>
      </c>
      <c r="GH134" s="15">
        <f>IFERROR(DB134*[1]Figure!$F$8+DW134*[1]Figure!$G$8+ER134*[1]Figure!$H$8,0)</f>
        <v>0</v>
      </c>
      <c r="GI134" s="15">
        <f>IFERROR(DC134*[1]Figure!$F$8+DX134*[1]Figure!$G$8+ES134*[1]Figure!$H$8,0)</f>
        <v>0</v>
      </c>
      <c r="GJ134" s="15">
        <f>IFERROR(DD134*[1]Figure!$F$8+DY134*[1]Figure!$G$8+ET134*[1]Figure!$H$8,0)</f>
        <v>0</v>
      </c>
      <c r="GK134" s="15">
        <f>IFERROR(DE134*[1]Figure!$F$8+DZ134*[1]Figure!$G$8+EU134*[1]Figure!$H$8,0)</f>
        <v>0</v>
      </c>
      <c r="GL134" s="15">
        <f>IFERROR(DF134*[1]Figure!$F$8+EA134*[1]Figure!$G$8+EV134*[1]Figure!$H$8,0)</f>
        <v>0</v>
      </c>
      <c r="GM134" s="15">
        <f>IFERROR(DG134*[1]Figure!$F$8+EB134*[1]Figure!$G$8+EW134*[1]Figure!$H$8,0)</f>
        <v>0</v>
      </c>
      <c r="GN134" s="15">
        <f>IFERROR(DH134*[1]Figure!$F$8+EC134*[1]Figure!$G$8+EX134*[1]Figure!$H$8,0)</f>
        <v>0</v>
      </c>
      <c r="GO134" s="15">
        <f>IFERROR(DI134*[1]Figure!$F$8+ED134*[1]Figure!$G$8+EY134*[1]Figure!$H$8,0)</f>
        <v>0</v>
      </c>
      <c r="GP134" s="15">
        <f>IFERROR(DJ134*[1]Figure!$F$8+EE134*[1]Figure!$G$8+EZ134*[1]Figure!$H$8,0)</f>
        <v>0</v>
      </c>
      <c r="GQ134" s="15">
        <f>IFERROR(DK134*[1]Figure!$F$8+EF134*[1]Figure!$G$8+FA134*[1]Figure!$H$8,0)</f>
        <v>0</v>
      </c>
      <c r="GR134" s="15">
        <f>IFERROR(DL134*[1]Figure!$F$8+EG134*[1]Figure!$G$8+FB134*[1]Figure!$H$8,0)</f>
        <v>0</v>
      </c>
      <c r="GS134" s="15">
        <f>IFERROR(DM134*[1]Figure!$F$8+EH134*[1]Figure!$G$8+FC134*[1]Figure!$H$8,0)</f>
        <v>0</v>
      </c>
      <c r="GT134" s="15">
        <f>IFERROR(DN134*[1]Figure!$F$8+EI134*[1]Figure!$G$8+FD134*[1]Figure!$H$8,0)</f>
        <v>0</v>
      </c>
      <c r="GU134" s="15">
        <f>IFERROR(DO134*[1]Figure!$F$8+EJ134*[1]Figure!$G$8+FE134*[1]Figure!$H$8,0)</f>
        <v>0</v>
      </c>
      <c r="GV134" s="15">
        <f>IFERROR(DP134*[1]Figure!$F$8+EK134*[1]Figure!$G$8+FF134*[1]Figure!$H$8,0)</f>
        <v>0</v>
      </c>
      <c r="GX134" s="15">
        <f>IFERROR(FH134*[1]Figure!$F$10+GC134*[1]Figure!$F$11,0)</f>
        <v>7.4582861054239641E-2</v>
      </c>
      <c r="GY134" s="15">
        <f>IFERROR(FI134*[1]Figure!$F$10+GD134*[1]Figure!$F$11,0)</f>
        <v>1.5205856556812842</v>
      </c>
      <c r="GZ134" s="15">
        <f>IFERROR(FJ134*[1]Figure!$F$10+GE134*[1]Figure!$F$11,0)</f>
        <v>2.3313900063736458E-4</v>
      </c>
      <c r="HA134" s="15">
        <f>IFERROR(FK134*[1]Figure!$F$10+GF134*[1]Figure!$F$11,0)</f>
        <v>2.1124747206411505E-2</v>
      </c>
      <c r="HB134" s="15">
        <f>IFERROR(FL134*[1]Figure!$F$10+GG134*[1]Figure!$F$11,0)</f>
        <v>2.9713075748041104E-3</v>
      </c>
      <c r="HC134" s="15">
        <f>IFERROR(FM134*[1]Figure!$F$10+GH134*[1]Figure!$F$11,0)</f>
        <v>7.0373217946379977E-5</v>
      </c>
      <c r="HD134" s="15">
        <f>IFERROR(FN134*[1]Figure!$F$10+GI134*[1]Figure!$F$11,0)</f>
        <v>7.5586216980275733E-2</v>
      </c>
      <c r="HE134" s="15">
        <f>IFERROR(FO134*[1]Figure!$F$10+GJ134*[1]Figure!$F$11,0)</f>
        <v>4.4624579339939702E-3</v>
      </c>
      <c r="HF134" s="15">
        <f>IFERROR(FP134*[1]Figure!$F$10+GK134*[1]Figure!$F$11,0)</f>
        <v>8.398701300336571E-2</v>
      </c>
      <c r="HG134" s="15">
        <f>IFERROR(FQ134*[1]Figure!$F$10+GL134*[1]Figure!$F$11,0)</f>
        <v>1.3087358215592338E-2</v>
      </c>
      <c r="HH134" s="15">
        <f>IFERROR(FR134*[1]Figure!$F$10+GM134*[1]Figure!$F$11,0)</f>
        <v>5.5931954436813549E-4</v>
      </c>
      <c r="HI134" s="15">
        <f>IFERROR(FS134*[1]Figure!$F$10+GN134*[1]Figure!$F$11,0)</f>
        <v>3.9278920226819792E-3</v>
      </c>
      <c r="HJ134" s="15">
        <f>IFERROR(FT134*[1]Figure!$F$10+GO134*[1]Figure!$F$11,0)</f>
        <v>4.6791595403163077E-6</v>
      </c>
      <c r="HK134" s="15">
        <f>IFERROR(FU134*[1]Figure!$F$10+GP134*[1]Figure!$F$11,0)</f>
        <v>6.35394070920236E-5</v>
      </c>
      <c r="HL134" s="15">
        <f>IFERROR(FV134*[1]Figure!$F$10+GQ134*[1]Figure!$F$11,0)</f>
        <v>9.4917117999074907E-5</v>
      </c>
      <c r="HM134" s="15">
        <f>IFERROR(FW134*[1]Figure!$F$10+GR134*[1]Figure!$F$11,0)</f>
        <v>9.6511366199424664E-5</v>
      </c>
      <c r="HN134" s="15">
        <f>IFERROR(FX134*[1]Figure!$F$10+GS134*[1]Figure!$F$11,0)</f>
        <v>3.0538731159681933E-8</v>
      </c>
      <c r="HO134" s="15">
        <f>IFERROR(FY134*[1]Figure!$F$10+GT134*[1]Figure!$F$11,0)</f>
        <v>1.2217225889741277E-4</v>
      </c>
      <c r="HP134" s="15">
        <f>IFERROR(FZ134*[1]Figure!$F$10+GU134*[1]Figure!$F$11,0)</f>
        <v>5.9752369734999089E-2</v>
      </c>
      <c r="HQ134" s="15">
        <f>IFERROR(GA134*[1]Figure!$F$10+GV134*[1]Figure!$F$11,0)</f>
        <v>6.2041290418407894E-4</v>
      </c>
    </row>
    <row r="135" spans="1:225" s="15" customFormat="1" x14ac:dyDescent="0.2">
      <c r="A135" s="1"/>
      <c r="B135" s="4"/>
      <c r="C135" s="1" t="s">
        <v>173</v>
      </c>
      <c r="D135" s="1" t="s">
        <v>174</v>
      </c>
      <c r="E135" s="2">
        <v>0.15475378809215343</v>
      </c>
      <c r="F135" s="7">
        <f>SUM(E135:E139)</f>
        <v>0.99999999999999989</v>
      </c>
      <c r="G135" s="1" t="s">
        <v>77</v>
      </c>
      <c r="H135" s="1" t="s">
        <v>77</v>
      </c>
      <c r="I135" s="1" t="s">
        <v>77</v>
      </c>
      <c r="J135" s="1">
        <f>J$234*$E135</f>
        <v>0.14701609868754575</v>
      </c>
      <c r="K135" s="1">
        <f>K$234*$E135</f>
        <v>0.14701609868754575</v>
      </c>
      <c r="L135" s="1">
        <f>L$234*$E135</f>
        <v>0.14701609868754575</v>
      </c>
      <c r="M135" s="1" t="s">
        <v>149</v>
      </c>
      <c r="N135" s="1" t="s">
        <v>175</v>
      </c>
      <c r="O135" s="1">
        <v>1</v>
      </c>
      <c r="P135" s="1" t="s">
        <v>151</v>
      </c>
      <c r="Q135" s="5">
        <f>'[1]Unit factor_selected'!J111</f>
        <v>0.55818883923130802</v>
      </c>
      <c r="R135" s="5">
        <f>'[1]Unit factor_selected'!K111</f>
        <v>11.375337007344401</v>
      </c>
      <c r="S135" s="5">
        <f>'[1]Unit factor_selected'!L111</f>
        <v>1.3904768987125601E-4</v>
      </c>
      <c r="T135" s="5">
        <f>'[1]Unit factor_selected'!M111</f>
        <v>0.153347358222997</v>
      </c>
      <c r="U135" s="5">
        <f>'[1]Unit factor_selected'!N111</f>
        <v>2.48770985927825E-2</v>
      </c>
      <c r="V135" s="5">
        <f>'[1]Unit factor_selected'!O111</f>
        <v>7.0420747673812499E-4</v>
      </c>
      <c r="W135" s="5">
        <f>'[1]Unit factor_selected'!P111</f>
        <v>0.56361190164460095</v>
      </c>
      <c r="X135" s="5">
        <f>'[1]Unit factor_selected'!Q111</f>
        <v>3.9726091216227298E-2</v>
      </c>
      <c r="Y135" s="5">
        <f>'[1]Unit factor_selected'!R111</f>
        <v>0.75964692524332</v>
      </c>
      <c r="Z135" s="5">
        <f>'[1]Unit factor_selected'!S111</f>
        <v>0.16221843463260999</v>
      </c>
      <c r="AA135" s="5">
        <f>'[1]Unit factor_selected'!T111</f>
        <v>2.5716630252134299E-3</v>
      </c>
      <c r="AB135" s="5">
        <f>'[1]Unit factor_selected'!U111</f>
        <v>3.3332245346657297E-2</v>
      </c>
      <c r="AC135" s="5">
        <f>'[1]Unit factor_selected'!V111</f>
        <v>4.68973103189433E-5</v>
      </c>
      <c r="AD135" s="5">
        <f>'[1]Unit factor_selected'!W111</f>
        <v>5.3306652087943399E-4</v>
      </c>
      <c r="AE135" s="5">
        <f>'[1]Unit factor_selected'!X111</f>
        <v>1.82950081067034E-4</v>
      </c>
      <c r="AF135" s="5">
        <f>'[1]Unit factor_selected'!Y111</f>
        <v>1.9197255539048799E-4</v>
      </c>
      <c r="AG135" s="5">
        <f>'[1]Unit factor_selected'!Z111</f>
        <v>2.6811742975122001E-7</v>
      </c>
      <c r="AH135" s="5">
        <f>'[1]Unit factor_selected'!AA111</f>
        <v>3.42135120214845E-4</v>
      </c>
      <c r="AI135" s="5">
        <f>'[1]Unit factor_selected'!AB111</f>
        <v>0.40661603327143298</v>
      </c>
      <c r="AJ135" s="5">
        <f>'[1]Unit factor_selected'!AC111</f>
        <v>7.4527442282274602E-3</v>
      </c>
      <c r="AK135" s="1"/>
      <c r="AL135" s="1">
        <f t="shared" si="76"/>
        <v>0</v>
      </c>
      <c r="AM135" s="1">
        <f t="shared" si="76"/>
        <v>0</v>
      </c>
      <c r="AN135" s="1">
        <f t="shared" si="76"/>
        <v>0</v>
      </c>
      <c r="AO135" s="1">
        <f t="shared" si="76"/>
        <v>0</v>
      </c>
      <c r="AP135" s="1">
        <f t="shared" si="76"/>
        <v>0</v>
      </c>
      <c r="AQ135" s="1">
        <f t="shared" si="76"/>
        <v>0</v>
      </c>
      <c r="AR135" s="1">
        <f t="shared" si="76"/>
        <v>0</v>
      </c>
      <c r="AS135" s="1">
        <f t="shared" si="76"/>
        <v>0</v>
      </c>
      <c r="AT135" s="1">
        <f t="shared" si="76"/>
        <v>0</v>
      </c>
      <c r="AU135" s="1">
        <f t="shared" si="76"/>
        <v>0</v>
      </c>
      <c r="AV135" s="1">
        <f t="shared" si="76"/>
        <v>0</v>
      </c>
      <c r="AW135" s="1">
        <f t="shared" si="76"/>
        <v>0</v>
      </c>
      <c r="AX135" s="1">
        <f t="shared" si="76"/>
        <v>0</v>
      </c>
      <c r="AY135" s="1">
        <f t="shared" si="76"/>
        <v>0</v>
      </c>
      <c r="AZ135" s="1">
        <f t="shared" si="76"/>
        <v>0</v>
      </c>
      <c r="BA135" s="1">
        <f t="shared" si="76"/>
        <v>0</v>
      </c>
      <c r="BB135" s="1">
        <f t="shared" si="88"/>
        <v>0</v>
      </c>
      <c r="BC135" s="1">
        <f t="shared" si="88"/>
        <v>0</v>
      </c>
      <c r="BD135" s="1">
        <f t="shared" si="88"/>
        <v>0</v>
      </c>
      <c r="BE135" s="1">
        <f t="shared" si="88"/>
        <v>0</v>
      </c>
      <c r="BF135" s="1" t="s">
        <v>77</v>
      </c>
      <c r="BG135" s="1">
        <f t="shared" si="77"/>
        <v>0</v>
      </c>
      <c r="BH135" s="1">
        <f t="shared" si="77"/>
        <v>0</v>
      </c>
      <c r="BI135" s="1">
        <f t="shared" si="77"/>
        <v>0</v>
      </c>
      <c r="BJ135" s="1">
        <f t="shared" si="77"/>
        <v>0</v>
      </c>
      <c r="BK135" s="1">
        <f t="shared" si="77"/>
        <v>0</v>
      </c>
      <c r="BL135" s="1">
        <f t="shared" si="77"/>
        <v>0</v>
      </c>
      <c r="BM135" s="1">
        <f t="shared" si="77"/>
        <v>0</v>
      </c>
      <c r="BN135" s="1">
        <f t="shared" si="77"/>
        <v>0</v>
      </c>
      <c r="BO135" s="1">
        <f t="shared" si="77"/>
        <v>0</v>
      </c>
      <c r="BP135" s="1">
        <f t="shared" si="77"/>
        <v>0</v>
      </c>
      <c r="BQ135" s="1">
        <f t="shared" si="77"/>
        <v>0</v>
      </c>
      <c r="BR135" s="1">
        <f t="shared" si="77"/>
        <v>0</v>
      </c>
      <c r="BS135" s="1">
        <f t="shared" si="77"/>
        <v>0</v>
      </c>
      <c r="BT135" s="1">
        <f t="shared" si="77"/>
        <v>0</v>
      </c>
      <c r="BU135" s="1">
        <f t="shared" si="77"/>
        <v>0</v>
      </c>
      <c r="BV135" s="1">
        <f t="shared" si="77"/>
        <v>0</v>
      </c>
      <c r="BW135" s="1">
        <f t="shared" si="89"/>
        <v>0</v>
      </c>
      <c r="BX135" s="1">
        <f t="shared" si="89"/>
        <v>0</v>
      </c>
      <c r="BY135" s="1">
        <f t="shared" si="89"/>
        <v>0</v>
      </c>
      <c r="BZ135" s="1">
        <f t="shared" si="89"/>
        <v>0</v>
      </c>
      <c r="CA135" s="1" t="s">
        <v>77</v>
      </c>
      <c r="CB135" s="1">
        <f t="shared" si="78"/>
        <v>0</v>
      </c>
      <c r="CC135" s="1">
        <f t="shared" si="78"/>
        <v>0</v>
      </c>
      <c r="CD135" s="1">
        <f t="shared" si="78"/>
        <v>0</v>
      </c>
      <c r="CE135" s="1">
        <f t="shared" si="78"/>
        <v>0</v>
      </c>
      <c r="CF135" s="1">
        <f t="shared" si="78"/>
        <v>0</v>
      </c>
      <c r="CG135" s="1">
        <f t="shared" si="78"/>
        <v>0</v>
      </c>
      <c r="CH135" s="1">
        <f t="shared" si="78"/>
        <v>0</v>
      </c>
      <c r="CI135" s="1">
        <f t="shared" si="78"/>
        <v>0</v>
      </c>
      <c r="CJ135" s="1">
        <f t="shared" si="78"/>
        <v>0</v>
      </c>
      <c r="CK135" s="1">
        <f t="shared" si="78"/>
        <v>0</v>
      </c>
      <c r="CL135" s="1">
        <f t="shared" si="78"/>
        <v>0</v>
      </c>
      <c r="CM135" s="1">
        <f t="shared" si="78"/>
        <v>0</v>
      </c>
      <c r="CN135" s="1">
        <f t="shared" si="78"/>
        <v>0</v>
      </c>
      <c r="CO135" s="1">
        <f t="shared" si="78"/>
        <v>0</v>
      </c>
      <c r="CP135" s="1">
        <f t="shared" si="78"/>
        <v>0</v>
      </c>
      <c r="CQ135" s="1">
        <f t="shared" si="78"/>
        <v>0</v>
      </c>
      <c r="CR135" s="1">
        <f t="shared" si="90"/>
        <v>0</v>
      </c>
      <c r="CS135" s="1">
        <f t="shared" si="90"/>
        <v>0</v>
      </c>
      <c r="CT135" s="1">
        <f t="shared" si="90"/>
        <v>0</v>
      </c>
      <c r="CU135" s="1">
        <f t="shared" si="90"/>
        <v>0</v>
      </c>
      <c r="CW135" s="15">
        <f t="shared" si="79"/>
        <v>8.2062745474716592E-2</v>
      </c>
      <c r="CX135" s="15">
        <f t="shared" si="79"/>
        <v>1.6723576680758359</v>
      </c>
      <c r="CY135" s="15">
        <f t="shared" si="79"/>
        <v>2.0442248896387829E-5</v>
      </c>
      <c r="CZ135" s="15">
        <f t="shared" si="79"/>
        <v>2.2544530349986557E-2</v>
      </c>
      <c r="DA135" s="15">
        <f t="shared" si="79"/>
        <v>3.6573339817763178E-3</v>
      </c>
      <c r="DB135" s="15">
        <f t="shared" si="79"/>
        <v>1.0352983589663977E-4</v>
      </c>
      <c r="DC135" s="15">
        <f t="shared" si="79"/>
        <v>8.2860022953657991E-2</v>
      </c>
      <c r="DD135" s="15">
        <f t="shared" si="79"/>
        <v>5.840374946715317E-3</v>
      </c>
      <c r="DE135" s="15">
        <f t="shared" si="79"/>
        <v>0.11168032732926263</v>
      </c>
      <c r="DF135" s="15">
        <f t="shared" si="79"/>
        <v>2.3848721394886981E-2</v>
      </c>
      <c r="DG135" s="15">
        <f t="shared" si="79"/>
        <v>3.780758651058901E-4</v>
      </c>
      <c r="DH135" s="15">
        <f t="shared" si="79"/>
        <v>4.9003766713616569E-3</v>
      </c>
      <c r="DI135" s="15">
        <f t="shared" si="79"/>
        <v>6.8946596020302264E-6</v>
      </c>
      <c r="DJ135" s="15">
        <f t="shared" si="79"/>
        <v>7.836936024063754E-5</v>
      </c>
      <c r="DK135" s="15">
        <f t="shared" si="79"/>
        <v>2.6896607173045567E-5</v>
      </c>
      <c r="DL135" s="15">
        <f t="shared" si="79"/>
        <v>2.8223056148588326E-5</v>
      </c>
      <c r="DM135" s="15">
        <f t="shared" si="91"/>
        <v>3.9417578512156474E-8</v>
      </c>
      <c r="DN135" s="15">
        <f t="shared" si="91"/>
        <v>5.0299370597980981E-5</v>
      </c>
      <c r="DO135" s="15">
        <f t="shared" si="91"/>
        <v>5.977910287537138E-2</v>
      </c>
      <c r="DP135" s="15">
        <f t="shared" si="91"/>
        <v>1.0956733809501253E-3</v>
      </c>
      <c r="DR135" s="15">
        <f t="shared" si="80"/>
        <v>8.2062745474716592E-2</v>
      </c>
      <c r="DS135" s="15">
        <f t="shared" si="80"/>
        <v>1.6723576680758359</v>
      </c>
      <c r="DT135" s="15">
        <f t="shared" si="80"/>
        <v>2.0442248896387829E-5</v>
      </c>
      <c r="DU135" s="15">
        <f t="shared" si="80"/>
        <v>2.2544530349986557E-2</v>
      </c>
      <c r="DV135" s="15">
        <f t="shared" si="80"/>
        <v>3.6573339817763178E-3</v>
      </c>
      <c r="DW135" s="15">
        <f t="shared" si="80"/>
        <v>1.0352983589663977E-4</v>
      </c>
      <c r="DX135" s="15">
        <f t="shared" si="80"/>
        <v>8.2860022953657991E-2</v>
      </c>
      <c r="DY135" s="15">
        <f t="shared" si="80"/>
        <v>5.840374946715317E-3</v>
      </c>
      <c r="DZ135" s="15">
        <f t="shared" si="80"/>
        <v>0.11168032732926263</v>
      </c>
      <c r="EA135" s="15">
        <f t="shared" si="80"/>
        <v>2.3848721394886981E-2</v>
      </c>
      <c r="EB135" s="15">
        <f t="shared" si="80"/>
        <v>3.780758651058901E-4</v>
      </c>
      <c r="EC135" s="15">
        <f t="shared" si="80"/>
        <v>4.9003766713616569E-3</v>
      </c>
      <c r="ED135" s="15">
        <f t="shared" si="80"/>
        <v>6.8946596020302264E-6</v>
      </c>
      <c r="EE135" s="15">
        <f t="shared" si="80"/>
        <v>7.836936024063754E-5</v>
      </c>
      <c r="EF135" s="15">
        <f t="shared" si="80"/>
        <v>2.6896607173045567E-5</v>
      </c>
      <c r="EG135" s="15">
        <f t="shared" si="80"/>
        <v>2.8223056148588326E-5</v>
      </c>
      <c r="EH135" s="15">
        <f t="shared" si="92"/>
        <v>3.9417578512156474E-8</v>
      </c>
      <c r="EI135" s="15">
        <f t="shared" si="92"/>
        <v>5.0299370597980981E-5</v>
      </c>
      <c r="EJ135" s="15">
        <f t="shared" si="92"/>
        <v>5.977910287537138E-2</v>
      </c>
      <c r="EK135" s="15">
        <f t="shared" si="92"/>
        <v>1.0956733809501253E-3</v>
      </c>
      <c r="EM135" s="15">
        <f t="shared" si="81"/>
        <v>8.2062745474716592E-2</v>
      </c>
      <c r="EN135" s="15">
        <f t="shared" si="81"/>
        <v>1.6723576680758359</v>
      </c>
      <c r="EO135" s="15">
        <f t="shared" si="81"/>
        <v>2.0442248896387829E-5</v>
      </c>
      <c r="EP135" s="15">
        <f t="shared" si="81"/>
        <v>2.2544530349986557E-2</v>
      </c>
      <c r="EQ135" s="15">
        <f t="shared" si="81"/>
        <v>3.6573339817763178E-3</v>
      </c>
      <c r="ER135" s="15">
        <f t="shared" si="81"/>
        <v>1.0352983589663977E-4</v>
      </c>
      <c r="ES135" s="15">
        <f t="shared" si="81"/>
        <v>8.2860022953657991E-2</v>
      </c>
      <c r="ET135" s="15">
        <f t="shared" si="81"/>
        <v>5.840374946715317E-3</v>
      </c>
      <c r="EU135" s="15">
        <f t="shared" si="81"/>
        <v>0.11168032732926263</v>
      </c>
      <c r="EV135" s="15">
        <f t="shared" si="81"/>
        <v>2.3848721394886981E-2</v>
      </c>
      <c r="EW135" s="15">
        <f t="shared" si="81"/>
        <v>3.780758651058901E-4</v>
      </c>
      <c r="EX135" s="15">
        <f t="shared" si="81"/>
        <v>4.9003766713616569E-3</v>
      </c>
      <c r="EY135" s="15">
        <f t="shared" si="81"/>
        <v>6.8946596020302264E-6</v>
      </c>
      <c r="EZ135" s="15">
        <f t="shared" si="81"/>
        <v>7.836936024063754E-5</v>
      </c>
      <c r="FA135" s="15">
        <f t="shared" si="81"/>
        <v>2.6896607173045567E-5</v>
      </c>
      <c r="FB135" s="15">
        <f t="shared" si="81"/>
        <v>2.8223056148588326E-5</v>
      </c>
      <c r="FC135" s="15">
        <f t="shared" si="93"/>
        <v>3.9417578512156474E-8</v>
      </c>
      <c r="FD135" s="15">
        <f t="shared" si="93"/>
        <v>5.0299370597980981E-5</v>
      </c>
      <c r="FE135" s="15">
        <f t="shared" si="93"/>
        <v>5.977910287537138E-2</v>
      </c>
      <c r="FF135" s="15">
        <f t="shared" si="93"/>
        <v>1.0956733809501253E-3</v>
      </c>
      <c r="FH135" s="15">
        <f>IFERROR(AL135*[1]Figure!$C$8+BG135*[1]Figure!$D$8+CB135*[1]Figure!$E$8,0)</f>
        <v>0</v>
      </c>
      <c r="FI135" s="15">
        <f>IFERROR(AM135*[1]Figure!$C$8+BH135*[1]Figure!$D$8+CC135*[1]Figure!$E$8,0)</f>
        <v>0</v>
      </c>
      <c r="FJ135" s="15">
        <f>IFERROR(AN135*[1]Figure!$C$8+BI135*[1]Figure!$D$8+CD135*[1]Figure!$E$8,0)</f>
        <v>0</v>
      </c>
      <c r="FK135" s="15">
        <f>IFERROR(AO135*[1]Figure!$C$8+BJ135*[1]Figure!$D$8+CE135*[1]Figure!$E$8,0)</f>
        <v>0</v>
      </c>
      <c r="FL135" s="15">
        <f>IFERROR(AP135*[1]Figure!$C$8+BK135*[1]Figure!$D$8+CF135*[1]Figure!$E$8,0)</f>
        <v>0</v>
      </c>
      <c r="FM135" s="15">
        <f>IFERROR(AQ135*[1]Figure!$C$8+BL135*[1]Figure!$D$8+CG135*[1]Figure!$E$8,0)</f>
        <v>0</v>
      </c>
      <c r="FN135" s="15">
        <f>IFERROR(AR135*[1]Figure!$C$8+BM135*[1]Figure!$D$8+CH135*[1]Figure!$E$8,0)</f>
        <v>0</v>
      </c>
      <c r="FO135" s="15">
        <f>IFERROR(AS135*[1]Figure!$C$8+BN135*[1]Figure!$D$8+CI135*[1]Figure!$E$8,0)</f>
        <v>0</v>
      </c>
      <c r="FP135" s="15">
        <f>IFERROR(AT135*[1]Figure!$C$8+BO135*[1]Figure!$D$8+CJ135*[1]Figure!$E$8,0)</f>
        <v>0</v>
      </c>
      <c r="FQ135" s="15">
        <f>IFERROR(AU135*[1]Figure!$C$8+BP135*[1]Figure!$D$8+CK135*[1]Figure!$E$8,0)</f>
        <v>0</v>
      </c>
      <c r="FR135" s="15">
        <f>IFERROR(AV135*[1]Figure!$C$8+BQ135*[1]Figure!$D$8+CL135*[1]Figure!$E$8,0)</f>
        <v>0</v>
      </c>
      <c r="FS135" s="15">
        <f>IFERROR(AW135*[1]Figure!$C$8+BR135*[1]Figure!$D$8+CM135*[1]Figure!$E$8,0)</f>
        <v>0</v>
      </c>
      <c r="FT135" s="15">
        <f>IFERROR(AX135*[1]Figure!$C$8+BS135*[1]Figure!$D$8+CN135*[1]Figure!$E$8,0)</f>
        <v>0</v>
      </c>
      <c r="FU135" s="15">
        <f>IFERROR(AY135*[1]Figure!$C$8+BT135*[1]Figure!$D$8+CO135*[1]Figure!$E$8,0)</f>
        <v>0</v>
      </c>
      <c r="FV135" s="15">
        <f>IFERROR(AZ135*[1]Figure!$C$8+BU135*[1]Figure!$D$8+CP135*[1]Figure!$E$8,0)</f>
        <v>0</v>
      </c>
      <c r="FW135" s="15">
        <f>IFERROR(BA135*[1]Figure!$C$8+BV135*[1]Figure!$D$8+CQ135*[1]Figure!$E$8,0)</f>
        <v>0</v>
      </c>
      <c r="FX135" s="15">
        <f>IFERROR(BB135*[1]Figure!$C$8+BW135*[1]Figure!$D$8+CR135*[1]Figure!$E$8,0)</f>
        <v>0</v>
      </c>
      <c r="FY135" s="15">
        <f>IFERROR(BC135*[1]Figure!$C$8+BX135*[1]Figure!$D$8+CS135*[1]Figure!$E$8,0)</f>
        <v>0</v>
      </c>
      <c r="FZ135" s="15">
        <f>IFERROR(BD135*[1]Figure!$C$8+BY135*[1]Figure!$D$8+CT135*[1]Figure!$E$8,0)</f>
        <v>0</v>
      </c>
      <c r="GA135" s="15">
        <f>IFERROR(BE135*[1]Figure!$C$8+BZ135*[1]Figure!$D$8+CU135*[1]Figure!$E$8,0)</f>
        <v>0</v>
      </c>
      <c r="GC135" s="15">
        <f>IFERROR(CW135*[1]Figure!$F$8+DR135*[1]Figure!$G$8+EM135*[1]Figure!$H$8,0)</f>
        <v>8.2062745474716578E-2</v>
      </c>
      <c r="GD135" s="15">
        <f>IFERROR(CX135*[1]Figure!$F$8+DS135*[1]Figure!$G$8+EN135*[1]Figure!$H$8,0)</f>
        <v>1.6723576680758356</v>
      </c>
      <c r="GE135" s="15">
        <f>IFERROR(CY135*[1]Figure!$F$8+DT135*[1]Figure!$G$8+EO135*[1]Figure!$H$8,0)</f>
        <v>2.0442248896387829E-5</v>
      </c>
      <c r="GF135" s="15">
        <f>IFERROR(CZ135*[1]Figure!$F$8+DU135*[1]Figure!$G$8+EP135*[1]Figure!$H$8,0)</f>
        <v>2.2544530349986557E-2</v>
      </c>
      <c r="GG135" s="15">
        <f>IFERROR(DA135*[1]Figure!$F$8+DV135*[1]Figure!$G$8+EQ135*[1]Figure!$H$8,0)</f>
        <v>3.6573339817763178E-3</v>
      </c>
      <c r="GH135" s="15">
        <f>IFERROR(DB135*[1]Figure!$F$8+DW135*[1]Figure!$G$8+ER135*[1]Figure!$H$8,0)</f>
        <v>1.0352983589663975E-4</v>
      </c>
      <c r="GI135" s="15">
        <f>IFERROR(DC135*[1]Figure!$F$8+DX135*[1]Figure!$G$8+ES135*[1]Figure!$H$8,0)</f>
        <v>8.2860022953657977E-2</v>
      </c>
      <c r="GJ135" s="15">
        <f>IFERROR(DD135*[1]Figure!$F$8+DY135*[1]Figure!$G$8+ET135*[1]Figure!$H$8,0)</f>
        <v>5.8403749467153161E-3</v>
      </c>
      <c r="GK135" s="15">
        <f>IFERROR(DE135*[1]Figure!$F$8+DZ135*[1]Figure!$G$8+EU135*[1]Figure!$H$8,0)</f>
        <v>0.11168032732926263</v>
      </c>
      <c r="GL135" s="15">
        <f>IFERROR(DF135*[1]Figure!$F$8+EA135*[1]Figure!$G$8+EV135*[1]Figure!$H$8,0)</f>
        <v>2.3848721394886981E-2</v>
      </c>
      <c r="GM135" s="15">
        <f>IFERROR(DG135*[1]Figure!$F$8+EB135*[1]Figure!$G$8+EW135*[1]Figure!$H$8,0)</f>
        <v>3.780758651058901E-4</v>
      </c>
      <c r="GN135" s="15">
        <f>IFERROR(DH135*[1]Figure!$F$8+EC135*[1]Figure!$G$8+EX135*[1]Figure!$H$8,0)</f>
        <v>4.9003766713616569E-3</v>
      </c>
      <c r="GO135" s="15">
        <f>IFERROR(DI135*[1]Figure!$F$8+ED135*[1]Figure!$G$8+EY135*[1]Figure!$H$8,0)</f>
        <v>6.8946596020302255E-6</v>
      </c>
      <c r="GP135" s="15">
        <f>IFERROR(DJ135*[1]Figure!$F$8+EE135*[1]Figure!$G$8+EZ135*[1]Figure!$H$8,0)</f>
        <v>7.836936024063754E-5</v>
      </c>
      <c r="GQ135" s="15">
        <f>IFERROR(DK135*[1]Figure!$F$8+EF135*[1]Figure!$G$8+FA135*[1]Figure!$H$8,0)</f>
        <v>2.6896607173045567E-5</v>
      </c>
      <c r="GR135" s="15">
        <f>IFERROR(DL135*[1]Figure!$F$8+EG135*[1]Figure!$G$8+FB135*[1]Figure!$H$8,0)</f>
        <v>2.8223056148588326E-5</v>
      </c>
      <c r="GS135" s="15">
        <f>IFERROR(DM135*[1]Figure!$F$8+EH135*[1]Figure!$G$8+FC135*[1]Figure!$H$8,0)</f>
        <v>3.9417578512156467E-8</v>
      </c>
      <c r="GT135" s="15">
        <f>IFERROR(DN135*[1]Figure!$F$8+EI135*[1]Figure!$G$8+FD135*[1]Figure!$H$8,0)</f>
        <v>5.0299370597980981E-5</v>
      </c>
      <c r="GU135" s="15">
        <f>IFERROR(DO135*[1]Figure!$F$8+EJ135*[1]Figure!$G$8+FE135*[1]Figure!$H$8,0)</f>
        <v>5.9779102875371373E-2</v>
      </c>
      <c r="GV135" s="15">
        <f>IFERROR(DP135*[1]Figure!$F$8+EK135*[1]Figure!$G$8+FF135*[1]Figure!$H$8,0)</f>
        <v>1.0956733809501253E-3</v>
      </c>
      <c r="GX135" s="15">
        <f>IFERROR(FH135*[1]Figure!$F$10+GC135*[1]Figure!$F$11,0)</f>
        <v>4.8147284881525781E-3</v>
      </c>
      <c r="GY135" s="15">
        <f>IFERROR(FI135*[1]Figure!$F$10+GD135*[1]Figure!$F$11,0)</f>
        <v>9.8119409243332401E-2</v>
      </c>
      <c r="GZ135" s="15">
        <f>IFERROR(FJ135*[1]Figure!$F$10+GE135*[1]Figure!$F$11,0)</f>
        <v>1.1993734495961795E-6</v>
      </c>
      <c r="HA135" s="15">
        <f>IFERROR(FK135*[1]Figure!$F$10+GF135*[1]Figure!$F$11,0)</f>
        <v>1.3227170490115214E-3</v>
      </c>
      <c r="HB135" s="15">
        <f>IFERROR(FL135*[1]Figure!$F$10+GG135*[1]Figure!$F$11,0)</f>
        <v>2.1458056284714812E-4</v>
      </c>
      <c r="HC135" s="15">
        <f>IFERROR(FM135*[1]Figure!$F$10+GH135*[1]Figure!$F$11,0)</f>
        <v>6.0742307289595883E-6</v>
      </c>
      <c r="HD135" s="15">
        <f>IFERROR(FN135*[1]Figure!$F$10+GI135*[1]Figure!$F$11,0)</f>
        <v>4.8615057994479249E-3</v>
      </c>
      <c r="HE135" s="15">
        <f>IFERROR(FO135*[1]Figure!$F$10+GJ135*[1]Figure!$F$11,0)</f>
        <v>3.4266242830136007E-4</v>
      </c>
      <c r="HF135" s="15">
        <f>IFERROR(FP135*[1]Figure!$F$10+GK135*[1]Figure!$F$11,0)</f>
        <v>6.5524307095486296E-3</v>
      </c>
      <c r="HG135" s="15">
        <f>IFERROR(FQ135*[1]Figure!$F$10+GL135*[1]Figure!$F$11,0)</f>
        <v>1.3992356414806242E-3</v>
      </c>
      <c r="HH135" s="15">
        <f>IFERROR(FR135*[1]Figure!$F$10+GM135*[1]Figure!$F$11,0)</f>
        <v>2.2182204944253326E-5</v>
      </c>
      <c r="HI135" s="15">
        <f>IFERROR(FS135*[1]Figure!$F$10+GN135*[1]Figure!$F$11,0)</f>
        <v>2.875115014224396E-4</v>
      </c>
      <c r="HJ135" s="15">
        <f>IFERROR(FT135*[1]Figure!$F$10+GO135*[1]Figure!$F$11,0)</f>
        <v>4.0451868640243411E-7</v>
      </c>
      <c r="HK135" s="15">
        <f>IFERROR(FU135*[1]Figure!$F$10+GP135*[1]Figure!$F$11,0)</f>
        <v>4.5980327512335496E-6</v>
      </c>
      <c r="HL135" s="15">
        <f>IFERROR(FV135*[1]Figure!$F$10+GQ135*[1]Figure!$F$11,0)</f>
        <v>1.5780590820058562E-6</v>
      </c>
      <c r="HM135" s="15">
        <f>IFERROR(FW135*[1]Figure!$F$10+GR135*[1]Figure!$F$11,0)</f>
        <v>1.6558835763446935E-6</v>
      </c>
      <c r="HN135" s="15">
        <f>IFERROR(FX135*[1]Figure!$F$10+GS135*[1]Figure!$F$11,0)</f>
        <v>2.3126808285367829E-9</v>
      </c>
      <c r="HO135" s="15">
        <f>IFERROR(FY135*[1]Figure!$F$10+GT135*[1]Figure!$F$11,0)</f>
        <v>2.9511297867661259E-6</v>
      </c>
      <c r="HP135" s="15">
        <f>IFERROR(FZ135*[1]Figure!$F$10+GU135*[1]Figure!$F$11,0)</f>
        <v>3.5073180643088678E-3</v>
      </c>
      <c r="HQ135" s="15">
        <f>IFERROR(GA135*[1]Figure!$F$10+GV135*[1]Figure!$F$11,0)</f>
        <v>6.4284588706532548E-5</v>
      </c>
    </row>
    <row r="136" spans="1:225" s="15" customFormat="1" x14ac:dyDescent="0.2">
      <c r="A136" s="1"/>
      <c r="B136" s="4"/>
      <c r="C136" s="1" t="s">
        <v>173</v>
      </c>
      <c r="D136" s="1" t="s">
        <v>162</v>
      </c>
      <c r="E136" s="2">
        <v>0.27063549822565197</v>
      </c>
      <c r="F136" s="7"/>
      <c r="G136" s="1" t="s">
        <v>77</v>
      </c>
      <c r="H136" s="1" t="s">
        <v>77</v>
      </c>
      <c r="I136" s="1" t="s">
        <v>77</v>
      </c>
      <c r="J136" s="1">
        <f>J$234*$E136</f>
        <v>0.25710372331436937</v>
      </c>
      <c r="K136" s="1">
        <f>K$234*$E136</f>
        <v>0.25710372331436937</v>
      </c>
      <c r="L136" s="1">
        <f>L$234*$E136</f>
        <v>0.25710372331436937</v>
      </c>
      <c r="M136" s="1" t="s">
        <v>149</v>
      </c>
      <c r="N136" s="1" t="str">
        <f t="shared" ref="N136:AJ136" si="106">N118</f>
        <v>market for electricity, low voltage | electricity, low voltage | Cutoff, US-RFC</v>
      </c>
      <c r="O136" s="1">
        <f t="shared" si="106"/>
        <v>1</v>
      </c>
      <c r="P136" s="1" t="str">
        <f t="shared" si="106"/>
        <v>kWh</v>
      </c>
      <c r="Q136" s="1">
        <f t="shared" si="106"/>
        <v>0.97858189767189796</v>
      </c>
      <c r="R136" s="1">
        <f t="shared" si="106"/>
        <v>15.3242394214972</v>
      </c>
      <c r="S136" s="1">
        <f t="shared" si="106"/>
        <v>1.91905025993209E-3</v>
      </c>
      <c r="T136" s="1">
        <f t="shared" si="106"/>
        <v>0.23708688961778801</v>
      </c>
      <c r="U136" s="1">
        <f t="shared" si="106"/>
        <v>2.35857147989245E-2</v>
      </c>
      <c r="V136" s="1">
        <f t="shared" si="106"/>
        <v>4.7820758361983602E-4</v>
      </c>
      <c r="W136" s="1">
        <f t="shared" si="106"/>
        <v>0.99296492270380099</v>
      </c>
      <c r="X136" s="1">
        <f t="shared" si="106"/>
        <v>3.59884982983062E-2</v>
      </c>
      <c r="Y136" s="1">
        <f t="shared" si="106"/>
        <v>0.92709207865751497</v>
      </c>
      <c r="Z136" s="1">
        <f t="shared" si="106"/>
        <v>0.21622193418478</v>
      </c>
      <c r="AA136" s="1">
        <f t="shared" si="106"/>
        <v>1.4989679346981901E-3</v>
      </c>
      <c r="AB136" s="1">
        <f t="shared" si="106"/>
        <v>3.1681830815789902E-2</v>
      </c>
      <c r="AC136" s="1">
        <f t="shared" si="106"/>
        <v>3.4506721673967701E-5</v>
      </c>
      <c r="AD136" s="1">
        <f t="shared" si="106"/>
        <v>5.7870259223004295E-4</v>
      </c>
      <c r="AE136" s="1">
        <f t="shared" si="106"/>
        <v>1.572264286637E-3</v>
      </c>
      <c r="AF136" s="1">
        <f t="shared" si="106"/>
        <v>1.59230330090298E-3</v>
      </c>
      <c r="AG136" s="1">
        <f t="shared" si="106"/>
        <v>2.92338472267483E-7</v>
      </c>
      <c r="AH136" s="1">
        <f t="shared" si="106"/>
        <v>3.5234741597651902E-3</v>
      </c>
      <c r="AI136" s="1">
        <f t="shared" si="106"/>
        <v>0.57223418202551302</v>
      </c>
      <c r="AJ136" s="1">
        <f t="shared" si="106"/>
        <v>1.4924238806138799E-2</v>
      </c>
      <c r="AK136" s="1"/>
      <c r="AL136" s="1">
        <f t="shared" si="76"/>
        <v>0</v>
      </c>
      <c r="AM136" s="1">
        <f t="shared" si="76"/>
        <v>0</v>
      </c>
      <c r="AN136" s="1">
        <f t="shared" si="76"/>
        <v>0</v>
      </c>
      <c r="AO136" s="1">
        <f t="shared" si="76"/>
        <v>0</v>
      </c>
      <c r="AP136" s="1">
        <f t="shared" si="76"/>
        <v>0</v>
      </c>
      <c r="AQ136" s="1">
        <f t="shared" si="76"/>
        <v>0</v>
      </c>
      <c r="AR136" s="1">
        <f t="shared" si="76"/>
        <v>0</v>
      </c>
      <c r="AS136" s="1">
        <f t="shared" si="76"/>
        <v>0</v>
      </c>
      <c r="AT136" s="1">
        <f t="shared" si="76"/>
        <v>0</v>
      </c>
      <c r="AU136" s="1">
        <f t="shared" si="76"/>
        <v>0</v>
      </c>
      <c r="AV136" s="1">
        <f t="shared" si="76"/>
        <v>0</v>
      </c>
      <c r="AW136" s="1">
        <f t="shared" si="76"/>
        <v>0</v>
      </c>
      <c r="AX136" s="1">
        <f t="shared" si="76"/>
        <v>0</v>
      </c>
      <c r="AY136" s="1">
        <f t="shared" si="76"/>
        <v>0</v>
      </c>
      <c r="AZ136" s="1">
        <f t="shared" si="76"/>
        <v>0</v>
      </c>
      <c r="BA136" s="1">
        <f t="shared" si="76"/>
        <v>0</v>
      </c>
      <c r="BB136" s="1">
        <f t="shared" si="88"/>
        <v>0</v>
      </c>
      <c r="BC136" s="1">
        <f t="shared" si="88"/>
        <v>0</v>
      </c>
      <c r="BD136" s="1">
        <f t="shared" si="88"/>
        <v>0</v>
      </c>
      <c r="BE136" s="1">
        <f t="shared" si="88"/>
        <v>0</v>
      </c>
      <c r="BF136" s="1" t="s">
        <v>77</v>
      </c>
      <c r="BG136" s="1">
        <f t="shared" si="77"/>
        <v>0</v>
      </c>
      <c r="BH136" s="1">
        <f t="shared" si="77"/>
        <v>0</v>
      </c>
      <c r="BI136" s="1">
        <f t="shared" si="77"/>
        <v>0</v>
      </c>
      <c r="BJ136" s="1">
        <f t="shared" si="77"/>
        <v>0</v>
      </c>
      <c r="BK136" s="1">
        <f t="shared" si="77"/>
        <v>0</v>
      </c>
      <c r="BL136" s="1">
        <f t="shared" si="77"/>
        <v>0</v>
      </c>
      <c r="BM136" s="1">
        <f t="shared" si="77"/>
        <v>0</v>
      </c>
      <c r="BN136" s="1">
        <f t="shared" si="77"/>
        <v>0</v>
      </c>
      <c r="BO136" s="1">
        <f t="shared" si="77"/>
        <v>0</v>
      </c>
      <c r="BP136" s="1">
        <f t="shared" si="77"/>
        <v>0</v>
      </c>
      <c r="BQ136" s="1">
        <f t="shared" si="77"/>
        <v>0</v>
      </c>
      <c r="BR136" s="1">
        <f t="shared" si="77"/>
        <v>0</v>
      </c>
      <c r="BS136" s="1">
        <f t="shared" si="77"/>
        <v>0</v>
      </c>
      <c r="BT136" s="1">
        <f t="shared" si="77"/>
        <v>0</v>
      </c>
      <c r="BU136" s="1">
        <f t="shared" si="77"/>
        <v>0</v>
      </c>
      <c r="BV136" s="1">
        <f t="shared" si="77"/>
        <v>0</v>
      </c>
      <c r="BW136" s="1">
        <f t="shared" si="89"/>
        <v>0</v>
      </c>
      <c r="BX136" s="1">
        <f t="shared" si="89"/>
        <v>0</v>
      </c>
      <c r="BY136" s="1">
        <f t="shared" si="89"/>
        <v>0</v>
      </c>
      <c r="BZ136" s="1">
        <f t="shared" si="89"/>
        <v>0</v>
      </c>
      <c r="CA136" s="1" t="s">
        <v>77</v>
      </c>
      <c r="CB136" s="1">
        <f t="shared" si="78"/>
        <v>0</v>
      </c>
      <c r="CC136" s="1">
        <f t="shared" si="78"/>
        <v>0</v>
      </c>
      <c r="CD136" s="1">
        <f t="shared" si="78"/>
        <v>0</v>
      </c>
      <c r="CE136" s="1">
        <f t="shared" si="78"/>
        <v>0</v>
      </c>
      <c r="CF136" s="1">
        <f t="shared" si="78"/>
        <v>0</v>
      </c>
      <c r="CG136" s="1">
        <f t="shared" si="78"/>
        <v>0</v>
      </c>
      <c r="CH136" s="1">
        <f t="shared" si="78"/>
        <v>0</v>
      </c>
      <c r="CI136" s="1">
        <f t="shared" si="78"/>
        <v>0</v>
      </c>
      <c r="CJ136" s="1">
        <f t="shared" si="78"/>
        <v>0</v>
      </c>
      <c r="CK136" s="1">
        <f t="shared" si="78"/>
        <v>0</v>
      </c>
      <c r="CL136" s="1">
        <f t="shared" si="78"/>
        <v>0</v>
      </c>
      <c r="CM136" s="1">
        <f t="shared" si="78"/>
        <v>0</v>
      </c>
      <c r="CN136" s="1">
        <f t="shared" si="78"/>
        <v>0</v>
      </c>
      <c r="CO136" s="1">
        <f t="shared" si="78"/>
        <v>0</v>
      </c>
      <c r="CP136" s="1">
        <f t="shared" si="78"/>
        <v>0</v>
      </c>
      <c r="CQ136" s="1">
        <f t="shared" si="78"/>
        <v>0</v>
      </c>
      <c r="CR136" s="1">
        <f t="shared" si="90"/>
        <v>0</v>
      </c>
      <c r="CS136" s="1">
        <f t="shared" si="90"/>
        <v>0</v>
      </c>
      <c r="CT136" s="1">
        <f t="shared" si="90"/>
        <v>0</v>
      </c>
      <c r="CU136" s="1">
        <f t="shared" si="90"/>
        <v>0</v>
      </c>
      <c r="CW136" s="15">
        <f t="shared" si="79"/>
        <v>0.25159704945948619</v>
      </c>
      <c r="CX136" s="15">
        <f t="shared" si="79"/>
        <v>3.9399190122277679</v>
      </c>
      <c r="CY136" s="15">
        <f t="shared" si="79"/>
        <v>4.9339496705594864E-4</v>
      </c>
      <c r="CZ136" s="15">
        <f t="shared" si="79"/>
        <v>6.0955922069756203E-2</v>
      </c>
      <c r="DA136" s="15">
        <f t="shared" si="79"/>
        <v>6.063975091834312E-3</v>
      </c>
      <c r="DB136" s="15">
        <f t="shared" si="79"/>
        <v>1.2294895026582748E-4</v>
      </c>
      <c r="DC136" s="15">
        <f t="shared" si="79"/>
        <v>0.25529497874771223</v>
      </c>
      <c r="DD136" s="15">
        <f t="shared" si="79"/>
        <v>9.2527769089873705E-3</v>
      </c>
      <c r="DE136" s="15">
        <f t="shared" si="79"/>
        <v>0.23835882527810529</v>
      </c>
      <c r="DF136" s="15">
        <f t="shared" si="79"/>
        <v>5.5591464341141462E-2</v>
      </c>
      <c r="DG136" s="15">
        <f t="shared" si="79"/>
        <v>3.8539023713975515E-4</v>
      </c>
      <c r="DH136" s="15">
        <f t="shared" si="79"/>
        <v>8.1455166641555086E-3</v>
      </c>
      <c r="DI136" s="15">
        <f t="shared" si="79"/>
        <v>8.8718066217497441E-6</v>
      </c>
      <c r="DJ136" s="15">
        <f t="shared" si="79"/>
        <v>1.4878659115402128E-4</v>
      </c>
      <c r="DK136" s="15">
        <f t="shared" si="79"/>
        <v>4.0423500212858357E-4</v>
      </c>
      <c r="DL136" s="15">
        <f t="shared" si="79"/>
        <v>4.0938710730791683E-4</v>
      </c>
      <c r="DM136" s="15">
        <f t="shared" si="91"/>
        <v>7.5161309688004394E-8</v>
      </c>
      <c r="DN136" s="15">
        <f t="shared" si="91"/>
        <v>9.0589832547759955E-4</v>
      </c>
      <c r="DO136" s="15">
        <f t="shared" si="91"/>
        <v>0.14712353880651197</v>
      </c>
      <c r="DP136" s="15">
        <f t="shared" si="91"/>
        <v>3.8370773646910841E-3</v>
      </c>
      <c r="DR136" s="15">
        <f t="shared" si="80"/>
        <v>0.25159704945948619</v>
      </c>
      <c r="DS136" s="15">
        <f t="shared" si="80"/>
        <v>3.9399190122277679</v>
      </c>
      <c r="DT136" s="15">
        <f t="shared" si="80"/>
        <v>4.9339496705594864E-4</v>
      </c>
      <c r="DU136" s="15">
        <f t="shared" si="80"/>
        <v>6.0955922069756203E-2</v>
      </c>
      <c r="DV136" s="15">
        <f t="shared" si="80"/>
        <v>6.063975091834312E-3</v>
      </c>
      <c r="DW136" s="15">
        <f t="shared" si="80"/>
        <v>1.2294895026582748E-4</v>
      </c>
      <c r="DX136" s="15">
        <f t="shared" si="80"/>
        <v>0.25529497874771223</v>
      </c>
      <c r="DY136" s="15">
        <f t="shared" si="80"/>
        <v>9.2527769089873705E-3</v>
      </c>
      <c r="DZ136" s="15">
        <f t="shared" si="80"/>
        <v>0.23835882527810529</v>
      </c>
      <c r="EA136" s="15">
        <f t="shared" si="80"/>
        <v>5.5591464341141462E-2</v>
      </c>
      <c r="EB136" s="15">
        <f t="shared" si="80"/>
        <v>3.8539023713975515E-4</v>
      </c>
      <c r="EC136" s="15">
        <f t="shared" si="80"/>
        <v>8.1455166641555086E-3</v>
      </c>
      <c r="ED136" s="15">
        <f t="shared" si="80"/>
        <v>8.8718066217497441E-6</v>
      </c>
      <c r="EE136" s="15">
        <f t="shared" si="80"/>
        <v>1.4878659115402128E-4</v>
      </c>
      <c r="EF136" s="15">
        <f t="shared" si="80"/>
        <v>4.0423500212858357E-4</v>
      </c>
      <c r="EG136" s="15">
        <f t="shared" si="80"/>
        <v>4.0938710730791683E-4</v>
      </c>
      <c r="EH136" s="15">
        <f t="shared" si="92"/>
        <v>7.5161309688004394E-8</v>
      </c>
      <c r="EI136" s="15">
        <f t="shared" si="92"/>
        <v>9.0589832547759955E-4</v>
      </c>
      <c r="EJ136" s="15">
        <f t="shared" si="92"/>
        <v>0.14712353880651197</v>
      </c>
      <c r="EK136" s="15">
        <f t="shared" si="92"/>
        <v>3.8370773646910841E-3</v>
      </c>
      <c r="EM136" s="15">
        <f t="shared" si="81"/>
        <v>0.25159704945948619</v>
      </c>
      <c r="EN136" s="15">
        <f t="shared" si="81"/>
        <v>3.9399190122277679</v>
      </c>
      <c r="EO136" s="15">
        <f t="shared" si="81"/>
        <v>4.9339496705594864E-4</v>
      </c>
      <c r="EP136" s="15">
        <f t="shared" si="81"/>
        <v>6.0955922069756203E-2</v>
      </c>
      <c r="EQ136" s="15">
        <f t="shared" si="81"/>
        <v>6.063975091834312E-3</v>
      </c>
      <c r="ER136" s="15">
        <f t="shared" si="81"/>
        <v>1.2294895026582748E-4</v>
      </c>
      <c r="ES136" s="15">
        <f t="shared" si="81"/>
        <v>0.25529497874771223</v>
      </c>
      <c r="ET136" s="15">
        <f t="shared" si="81"/>
        <v>9.2527769089873705E-3</v>
      </c>
      <c r="EU136" s="15">
        <f t="shared" si="81"/>
        <v>0.23835882527810529</v>
      </c>
      <c r="EV136" s="15">
        <f t="shared" si="81"/>
        <v>5.5591464341141462E-2</v>
      </c>
      <c r="EW136" s="15">
        <f t="shared" si="81"/>
        <v>3.8539023713975515E-4</v>
      </c>
      <c r="EX136" s="15">
        <f t="shared" si="81"/>
        <v>8.1455166641555086E-3</v>
      </c>
      <c r="EY136" s="15">
        <f t="shared" si="81"/>
        <v>8.8718066217497441E-6</v>
      </c>
      <c r="EZ136" s="15">
        <f t="shared" si="81"/>
        <v>1.4878659115402128E-4</v>
      </c>
      <c r="FA136" s="15">
        <f t="shared" si="81"/>
        <v>4.0423500212858357E-4</v>
      </c>
      <c r="FB136" s="15">
        <f t="shared" si="81"/>
        <v>4.0938710730791683E-4</v>
      </c>
      <c r="FC136" s="15">
        <f t="shared" si="93"/>
        <v>7.5161309688004394E-8</v>
      </c>
      <c r="FD136" s="15">
        <f t="shared" si="93"/>
        <v>9.0589832547759955E-4</v>
      </c>
      <c r="FE136" s="15">
        <f t="shared" si="93"/>
        <v>0.14712353880651197</v>
      </c>
      <c r="FF136" s="15">
        <f t="shared" si="93"/>
        <v>3.8370773646910841E-3</v>
      </c>
      <c r="FH136" s="15">
        <f>IFERROR(AL136*[1]Figure!$C$8+BG136*[1]Figure!$D$8+CB136*[1]Figure!$E$8,0)</f>
        <v>0</v>
      </c>
      <c r="FI136" s="15">
        <f>IFERROR(AM136*[1]Figure!$C$8+BH136*[1]Figure!$D$8+CC136*[1]Figure!$E$8,0)</f>
        <v>0</v>
      </c>
      <c r="FJ136" s="15">
        <f>IFERROR(AN136*[1]Figure!$C$8+BI136*[1]Figure!$D$8+CD136*[1]Figure!$E$8,0)</f>
        <v>0</v>
      </c>
      <c r="FK136" s="15">
        <f>IFERROR(AO136*[1]Figure!$C$8+BJ136*[1]Figure!$D$8+CE136*[1]Figure!$E$8,0)</f>
        <v>0</v>
      </c>
      <c r="FL136" s="15">
        <f>IFERROR(AP136*[1]Figure!$C$8+BK136*[1]Figure!$D$8+CF136*[1]Figure!$E$8,0)</f>
        <v>0</v>
      </c>
      <c r="FM136" s="15">
        <f>IFERROR(AQ136*[1]Figure!$C$8+BL136*[1]Figure!$D$8+CG136*[1]Figure!$E$8,0)</f>
        <v>0</v>
      </c>
      <c r="FN136" s="15">
        <f>IFERROR(AR136*[1]Figure!$C$8+BM136*[1]Figure!$D$8+CH136*[1]Figure!$E$8,0)</f>
        <v>0</v>
      </c>
      <c r="FO136" s="15">
        <f>IFERROR(AS136*[1]Figure!$C$8+BN136*[1]Figure!$D$8+CI136*[1]Figure!$E$8,0)</f>
        <v>0</v>
      </c>
      <c r="FP136" s="15">
        <f>IFERROR(AT136*[1]Figure!$C$8+BO136*[1]Figure!$D$8+CJ136*[1]Figure!$E$8,0)</f>
        <v>0</v>
      </c>
      <c r="FQ136" s="15">
        <f>IFERROR(AU136*[1]Figure!$C$8+BP136*[1]Figure!$D$8+CK136*[1]Figure!$E$8,0)</f>
        <v>0</v>
      </c>
      <c r="FR136" s="15">
        <f>IFERROR(AV136*[1]Figure!$C$8+BQ136*[1]Figure!$D$8+CL136*[1]Figure!$E$8,0)</f>
        <v>0</v>
      </c>
      <c r="FS136" s="15">
        <f>IFERROR(AW136*[1]Figure!$C$8+BR136*[1]Figure!$D$8+CM136*[1]Figure!$E$8,0)</f>
        <v>0</v>
      </c>
      <c r="FT136" s="15">
        <f>IFERROR(AX136*[1]Figure!$C$8+BS136*[1]Figure!$D$8+CN136*[1]Figure!$E$8,0)</f>
        <v>0</v>
      </c>
      <c r="FU136" s="15">
        <f>IFERROR(AY136*[1]Figure!$C$8+BT136*[1]Figure!$D$8+CO136*[1]Figure!$E$8,0)</f>
        <v>0</v>
      </c>
      <c r="FV136" s="15">
        <f>IFERROR(AZ136*[1]Figure!$C$8+BU136*[1]Figure!$D$8+CP136*[1]Figure!$E$8,0)</f>
        <v>0</v>
      </c>
      <c r="FW136" s="15">
        <f>IFERROR(BA136*[1]Figure!$C$8+BV136*[1]Figure!$D$8+CQ136*[1]Figure!$E$8,0)</f>
        <v>0</v>
      </c>
      <c r="FX136" s="15">
        <f>IFERROR(BB136*[1]Figure!$C$8+BW136*[1]Figure!$D$8+CR136*[1]Figure!$E$8,0)</f>
        <v>0</v>
      </c>
      <c r="FY136" s="15">
        <f>IFERROR(BC136*[1]Figure!$C$8+BX136*[1]Figure!$D$8+CS136*[1]Figure!$E$8,0)</f>
        <v>0</v>
      </c>
      <c r="FZ136" s="15">
        <f>IFERROR(BD136*[1]Figure!$C$8+BY136*[1]Figure!$D$8+CT136*[1]Figure!$E$8,0)</f>
        <v>0</v>
      </c>
      <c r="GA136" s="15">
        <f>IFERROR(BE136*[1]Figure!$C$8+BZ136*[1]Figure!$D$8+CU136*[1]Figure!$E$8,0)</f>
        <v>0</v>
      </c>
      <c r="GC136" s="15">
        <f>IFERROR(CW136*[1]Figure!$F$8+DR136*[1]Figure!$G$8+EM136*[1]Figure!$H$8,0)</f>
        <v>0.25159704945948619</v>
      </c>
      <c r="GD136" s="15">
        <f>IFERROR(CX136*[1]Figure!$F$8+DS136*[1]Figure!$G$8+EN136*[1]Figure!$H$8,0)</f>
        <v>3.9399190122277679</v>
      </c>
      <c r="GE136" s="15">
        <f>IFERROR(CY136*[1]Figure!$F$8+DT136*[1]Figure!$G$8+EO136*[1]Figure!$H$8,0)</f>
        <v>4.9339496705594864E-4</v>
      </c>
      <c r="GF136" s="15">
        <f>IFERROR(CZ136*[1]Figure!$F$8+DU136*[1]Figure!$G$8+EP136*[1]Figure!$H$8,0)</f>
        <v>6.0955922069756203E-2</v>
      </c>
      <c r="GG136" s="15">
        <f>IFERROR(DA136*[1]Figure!$F$8+DV136*[1]Figure!$G$8+EQ136*[1]Figure!$H$8,0)</f>
        <v>6.063975091834312E-3</v>
      </c>
      <c r="GH136" s="15">
        <f>IFERROR(DB136*[1]Figure!$F$8+DW136*[1]Figure!$G$8+ER136*[1]Figure!$H$8,0)</f>
        <v>1.2294895026582748E-4</v>
      </c>
      <c r="GI136" s="15">
        <f>IFERROR(DC136*[1]Figure!$F$8+DX136*[1]Figure!$G$8+ES136*[1]Figure!$H$8,0)</f>
        <v>0.25529497874771223</v>
      </c>
      <c r="GJ136" s="15">
        <f>IFERROR(DD136*[1]Figure!$F$8+DY136*[1]Figure!$G$8+ET136*[1]Figure!$H$8,0)</f>
        <v>9.2527769089873688E-3</v>
      </c>
      <c r="GK136" s="15">
        <f>IFERROR(DE136*[1]Figure!$F$8+DZ136*[1]Figure!$G$8+EU136*[1]Figure!$H$8,0)</f>
        <v>0.23835882527810529</v>
      </c>
      <c r="GL136" s="15">
        <f>IFERROR(DF136*[1]Figure!$F$8+EA136*[1]Figure!$G$8+EV136*[1]Figure!$H$8,0)</f>
        <v>5.5591464341141456E-2</v>
      </c>
      <c r="GM136" s="15">
        <f>IFERROR(DG136*[1]Figure!$F$8+EB136*[1]Figure!$G$8+EW136*[1]Figure!$H$8,0)</f>
        <v>3.8539023713975509E-4</v>
      </c>
      <c r="GN136" s="15">
        <f>IFERROR(DH136*[1]Figure!$F$8+EC136*[1]Figure!$G$8+EX136*[1]Figure!$H$8,0)</f>
        <v>8.1455166641555068E-3</v>
      </c>
      <c r="GO136" s="15">
        <f>IFERROR(DI136*[1]Figure!$F$8+ED136*[1]Figure!$G$8+EY136*[1]Figure!$H$8,0)</f>
        <v>8.8718066217497441E-6</v>
      </c>
      <c r="GP136" s="15">
        <f>IFERROR(DJ136*[1]Figure!$F$8+EE136*[1]Figure!$G$8+EZ136*[1]Figure!$H$8,0)</f>
        <v>1.4878659115402125E-4</v>
      </c>
      <c r="GQ136" s="15">
        <f>IFERROR(DK136*[1]Figure!$F$8+EF136*[1]Figure!$G$8+FA136*[1]Figure!$H$8,0)</f>
        <v>4.0423500212858352E-4</v>
      </c>
      <c r="GR136" s="15">
        <f>IFERROR(DL136*[1]Figure!$F$8+EG136*[1]Figure!$G$8+FB136*[1]Figure!$H$8,0)</f>
        <v>4.0938710730791683E-4</v>
      </c>
      <c r="GS136" s="15">
        <f>IFERROR(DM136*[1]Figure!$F$8+EH136*[1]Figure!$G$8+FC136*[1]Figure!$H$8,0)</f>
        <v>7.5161309688004381E-8</v>
      </c>
      <c r="GT136" s="15">
        <f>IFERROR(DN136*[1]Figure!$F$8+EI136*[1]Figure!$G$8+FD136*[1]Figure!$H$8,0)</f>
        <v>9.0589832547759944E-4</v>
      </c>
      <c r="GU136" s="15">
        <f>IFERROR(DO136*[1]Figure!$F$8+EJ136*[1]Figure!$G$8+FE136*[1]Figure!$H$8,0)</f>
        <v>0.14712353880651197</v>
      </c>
      <c r="GV136" s="15">
        <f>IFERROR(DP136*[1]Figure!$F$8+EK136*[1]Figure!$G$8+FF136*[1]Figure!$H$8,0)</f>
        <v>3.8370773646910841E-3</v>
      </c>
      <c r="GX136" s="15">
        <f>IFERROR(FH136*[1]Figure!$F$10+GC136*[1]Figure!$F$11,0)</f>
        <v>1.476152759160298E-2</v>
      </c>
      <c r="GY136" s="15">
        <f>IFERROR(FI136*[1]Figure!$F$10+GD136*[1]Figure!$F$11,0)</f>
        <v>0.23116019576790203</v>
      </c>
      <c r="GZ136" s="15">
        <f>IFERROR(FJ136*[1]Figure!$F$10+GE136*[1]Figure!$F$11,0)</f>
        <v>2.8948127314693443E-5</v>
      </c>
      <c r="HA136" s="15">
        <f>IFERROR(FK136*[1]Figure!$F$10+GF136*[1]Figure!$F$11,0)</f>
        <v>3.5763635839028366E-3</v>
      </c>
      <c r="HB136" s="15">
        <f>IFERROR(FL136*[1]Figure!$F$10+GG136*[1]Figure!$F$11,0)</f>
        <v>3.5578134093865627E-4</v>
      </c>
      <c r="HC136" s="15">
        <f>IFERROR(FM136*[1]Figure!$F$10+GH136*[1]Figure!$F$11,0)</f>
        <v>7.2135755391673798E-6</v>
      </c>
      <c r="HD136" s="15">
        <f>IFERROR(FN136*[1]Figure!$F$10+GI136*[1]Figure!$F$11,0)</f>
        <v>1.4978489934115409E-2</v>
      </c>
      <c r="HE136" s="15">
        <f>IFERROR(FO136*[1]Figure!$F$10+GJ136*[1]Figure!$F$11,0)</f>
        <v>5.4287250957192894E-4</v>
      </c>
      <c r="HF136" s="15">
        <f>IFERROR(FP136*[1]Figure!$F$10+GK136*[1]Figure!$F$11,0)</f>
        <v>1.3984823683758675E-2</v>
      </c>
      <c r="HG136" s="15">
        <f>IFERROR(FQ136*[1]Figure!$F$10+GL136*[1]Figure!$F$11,0)</f>
        <v>3.2616238405510935E-3</v>
      </c>
      <c r="HH136" s="15">
        <f>IFERROR(FR136*[1]Figure!$F$10+GM136*[1]Figure!$F$11,0)</f>
        <v>2.261134870736623E-5</v>
      </c>
      <c r="HI136" s="15">
        <f>IFERROR(FS136*[1]Figure!$F$10+GN136*[1]Figure!$F$11,0)</f>
        <v>4.7790810442375743E-4</v>
      </c>
      <c r="HJ136" s="15">
        <f>IFERROR(FT136*[1]Figure!$F$10+GO136*[1]Figure!$F$11,0)</f>
        <v>5.2052048509977912E-7</v>
      </c>
      <c r="HK136" s="15">
        <f>IFERROR(FU136*[1]Figure!$F$10+GP136*[1]Figure!$F$11,0)</f>
        <v>8.7295036857509012E-6</v>
      </c>
      <c r="HL136" s="15">
        <f>IFERROR(FV136*[1]Figure!$F$10+GQ136*[1]Figure!$F$11,0)</f>
        <v>2.3716995689067655E-5</v>
      </c>
      <c r="HM136" s="15">
        <f>IFERROR(FW136*[1]Figure!$F$10+GR136*[1]Figure!$F$11,0)</f>
        <v>2.4019276430924349E-5</v>
      </c>
      <c r="HN136" s="15">
        <f>IFERROR(FX136*[1]Figure!$F$10+GS136*[1]Figure!$F$11,0)</f>
        <v>4.4098122341420832E-9</v>
      </c>
      <c r="HO136" s="15">
        <f>IFERROR(FY136*[1]Figure!$F$10+GT136*[1]Figure!$F$11,0)</f>
        <v>5.3150238269697359E-5</v>
      </c>
      <c r="HP136" s="15">
        <f>IFERROR(FZ136*[1]Figure!$F$10+GU136*[1]Figure!$F$11,0)</f>
        <v>8.6319302318221772E-3</v>
      </c>
      <c r="HQ136" s="15">
        <f>IFERROR(GA136*[1]Figure!$F$10+GV136*[1]Figure!$F$11,0)</f>
        <v>2.2512634194910708E-4</v>
      </c>
    </row>
    <row r="137" spans="1:225" s="15" customFormat="1" x14ac:dyDescent="0.2">
      <c r="A137" s="1"/>
      <c r="B137" s="4"/>
      <c r="C137" s="1" t="s">
        <v>173</v>
      </c>
      <c r="D137" s="1" t="s">
        <v>88</v>
      </c>
      <c r="E137" s="2">
        <v>0.47771080944065786</v>
      </c>
      <c r="F137" s="7"/>
      <c r="G137" s="1" t="s">
        <v>77</v>
      </c>
      <c r="H137" s="1" t="s">
        <v>77</v>
      </c>
      <c r="I137" s="1" t="s">
        <v>77</v>
      </c>
      <c r="J137" s="1">
        <f>J$234*$E137</f>
        <v>0.45382526896862496</v>
      </c>
      <c r="K137" s="1">
        <f>K$234*$E137</f>
        <v>0.45382526896862496</v>
      </c>
      <c r="L137" s="1">
        <f>L$234*$E137</f>
        <v>0.45382526896862496</v>
      </c>
      <c r="M137" s="1" t="s">
        <v>149</v>
      </c>
      <c r="N137" s="1" t="str">
        <f t="shared" ref="N137:AJ138" si="107">N109</f>
        <v>market for electricity, low voltage | electricity, low voltage | Cutoff, JP</v>
      </c>
      <c r="O137" s="1">
        <f t="shared" si="107"/>
        <v>1</v>
      </c>
      <c r="P137" s="1" t="str">
        <f t="shared" si="107"/>
        <v>kWh</v>
      </c>
      <c r="Q137" s="1">
        <f t="shared" si="107"/>
        <v>0.70096298451554795</v>
      </c>
      <c r="R137" s="1">
        <f t="shared" si="107"/>
        <v>9.9242516805923309</v>
      </c>
      <c r="S137" s="1">
        <f t="shared" si="107"/>
        <v>8.6169340927104898E-4</v>
      </c>
      <c r="T137" s="1">
        <f t="shared" si="107"/>
        <v>0.18654869883672301</v>
      </c>
      <c r="U137" s="1">
        <f t="shared" si="107"/>
        <v>1.1068329934253E-2</v>
      </c>
      <c r="V137" s="1">
        <f t="shared" si="107"/>
        <v>1.4788334963985799E-4</v>
      </c>
      <c r="W137" s="1">
        <f t="shared" si="107"/>
        <v>0.71204703400843805</v>
      </c>
      <c r="X137" s="1">
        <f t="shared" si="107"/>
        <v>1.7624606122530501E-2</v>
      </c>
      <c r="Y137" s="1">
        <f t="shared" si="107"/>
        <v>0.24942330655699299</v>
      </c>
      <c r="Z137" s="1">
        <f t="shared" si="107"/>
        <v>4.4762477634009902E-2</v>
      </c>
      <c r="AA137" s="1">
        <f t="shared" si="107"/>
        <v>4.8129278862597304E-3</v>
      </c>
      <c r="AB137" s="1">
        <f t="shared" si="107"/>
        <v>1.4613375612670201E-2</v>
      </c>
      <c r="AC137" s="1">
        <f t="shared" si="107"/>
        <v>1.22814861201028E-5</v>
      </c>
      <c r="AD137" s="1">
        <f t="shared" si="107"/>
        <v>4.86061979847249E-4</v>
      </c>
      <c r="AE137" s="1">
        <f t="shared" si="107"/>
        <v>1.37154365347852E-3</v>
      </c>
      <c r="AF137" s="1">
        <f t="shared" si="107"/>
        <v>1.39470178957268E-3</v>
      </c>
      <c r="AG137" s="1">
        <f t="shared" si="107"/>
        <v>2.0415466433099601E-7</v>
      </c>
      <c r="AH137" s="1">
        <f t="shared" si="107"/>
        <v>2.5354342929707701E-3</v>
      </c>
      <c r="AI137" s="1">
        <f t="shared" si="107"/>
        <v>0.62207437263284404</v>
      </c>
      <c r="AJ137" s="1">
        <f t="shared" si="107"/>
        <v>1.9957150289249999E-3</v>
      </c>
      <c r="AK137" s="1"/>
      <c r="AL137" s="1">
        <f t="shared" si="76"/>
        <v>0</v>
      </c>
      <c r="AM137" s="1">
        <f t="shared" si="76"/>
        <v>0</v>
      </c>
      <c r="AN137" s="1">
        <f t="shared" si="76"/>
        <v>0</v>
      </c>
      <c r="AO137" s="1">
        <f t="shared" si="76"/>
        <v>0</v>
      </c>
      <c r="AP137" s="1">
        <f t="shared" si="76"/>
        <v>0</v>
      </c>
      <c r="AQ137" s="1">
        <f t="shared" si="76"/>
        <v>0</v>
      </c>
      <c r="AR137" s="1">
        <f t="shared" si="76"/>
        <v>0</v>
      </c>
      <c r="AS137" s="1">
        <f t="shared" si="76"/>
        <v>0</v>
      </c>
      <c r="AT137" s="1">
        <f t="shared" si="76"/>
        <v>0</v>
      </c>
      <c r="AU137" s="1">
        <f t="shared" si="76"/>
        <v>0</v>
      </c>
      <c r="AV137" s="1">
        <f t="shared" si="76"/>
        <v>0</v>
      </c>
      <c r="AW137" s="1">
        <f t="shared" si="76"/>
        <v>0</v>
      </c>
      <c r="AX137" s="1">
        <f t="shared" si="76"/>
        <v>0</v>
      </c>
      <c r="AY137" s="1">
        <f t="shared" si="76"/>
        <v>0</v>
      </c>
      <c r="AZ137" s="1">
        <f t="shared" si="76"/>
        <v>0</v>
      </c>
      <c r="BA137" s="1">
        <f t="shared" si="76"/>
        <v>0</v>
      </c>
      <c r="BB137" s="1">
        <f t="shared" si="88"/>
        <v>0</v>
      </c>
      <c r="BC137" s="1">
        <f t="shared" si="88"/>
        <v>0</v>
      </c>
      <c r="BD137" s="1">
        <f t="shared" si="88"/>
        <v>0</v>
      </c>
      <c r="BE137" s="1">
        <f t="shared" si="88"/>
        <v>0</v>
      </c>
      <c r="BF137" s="1" t="s">
        <v>77</v>
      </c>
      <c r="BG137" s="1">
        <f t="shared" si="77"/>
        <v>0</v>
      </c>
      <c r="BH137" s="1">
        <f t="shared" si="77"/>
        <v>0</v>
      </c>
      <c r="BI137" s="1">
        <f t="shared" si="77"/>
        <v>0</v>
      </c>
      <c r="BJ137" s="1">
        <f t="shared" si="77"/>
        <v>0</v>
      </c>
      <c r="BK137" s="1">
        <f t="shared" si="77"/>
        <v>0</v>
      </c>
      <c r="BL137" s="1">
        <f t="shared" si="77"/>
        <v>0</v>
      </c>
      <c r="BM137" s="1">
        <f t="shared" si="77"/>
        <v>0</v>
      </c>
      <c r="BN137" s="1">
        <f t="shared" si="77"/>
        <v>0</v>
      </c>
      <c r="BO137" s="1">
        <f t="shared" si="77"/>
        <v>0</v>
      </c>
      <c r="BP137" s="1">
        <f t="shared" si="77"/>
        <v>0</v>
      </c>
      <c r="BQ137" s="1">
        <f t="shared" si="77"/>
        <v>0</v>
      </c>
      <c r="BR137" s="1">
        <f t="shared" si="77"/>
        <v>0</v>
      </c>
      <c r="BS137" s="1">
        <f t="shared" si="77"/>
        <v>0</v>
      </c>
      <c r="BT137" s="1">
        <f t="shared" si="77"/>
        <v>0</v>
      </c>
      <c r="BU137" s="1">
        <f t="shared" si="77"/>
        <v>0</v>
      </c>
      <c r="BV137" s="1">
        <f t="shared" si="77"/>
        <v>0</v>
      </c>
      <c r="BW137" s="1">
        <f t="shared" si="89"/>
        <v>0</v>
      </c>
      <c r="BX137" s="1">
        <f t="shared" si="89"/>
        <v>0</v>
      </c>
      <c r="BY137" s="1">
        <f t="shared" si="89"/>
        <v>0</v>
      </c>
      <c r="BZ137" s="1">
        <f t="shared" si="89"/>
        <v>0</v>
      </c>
      <c r="CA137" s="1" t="s">
        <v>77</v>
      </c>
      <c r="CB137" s="1">
        <f t="shared" si="78"/>
        <v>0</v>
      </c>
      <c r="CC137" s="1">
        <f t="shared" si="78"/>
        <v>0</v>
      </c>
      <c r="CD137" s="1">
        <f t="shared" si="78"/>
        <v>0</v>
      </c>
      <c r="CE137" s="1">
        <f t="shared" si="78"/>
        <v>0</v>
      </c>
      <c r="CF137" s="1">
        <f t="shared" si="78"/>
        <v>0</v>
      </c>
      <c r="CG137" s="1">
        <f t="shared" si="78"/>
        <v>0</v>
      </c>
      <c r="CH137" s="1">
        <f t="shared" si="78"/>
        <v>0</v>
      </c>
      <c r="CI137" s="1">
        <f t="shared" si="78"/>
        <v>0</v>
      </c>
      <c r="CJ137" s="1">
        <f t="shared" si="78"/>
        <v>0</v>
      </c>
      <c r="CK137" s="1">
        <f t="shared" si="78"/>
        <v>0</v>
      </c>
      <c r="CL137" s="1">
        <f t="shared" si="78"/>
        <v>0</v>
      </c>
      <c r="CM137" s="1">
        <f t="shared" si="78"/>
        <v>0</v>
      </c>
      <c r="CN137" s="1">
        <f t="shared" si="78"/>
        <v>0</v>
      </c>
      <c r="CO137" s="1">
        <f t="shared" si="78"/>
        <v>0</v>
      </c>
      <c r="CP137" s="1">
        <f t="shared" si="78"/>
        <v>0</v>
      </c>
      <c r="CQ137" s="1">
        <f t="shared" si="78"/>
        <v>0</v>
      </c>
      <c r="CR137" s="1">
        <f t="shared" si="90"/>
        <v>0</v>
      </c>
      <c r="CS137" s="1">
        <f t="shared" si="90"/>
        <v>0</v>
      </c>
      <c r="CT137" s="1">
        <f t="shared" si="90"/>
        <v>0</v>
      </c>
      <c r="CU137" s="1">
        <f t="shared" si="90"/>
        <v>0</v>
      </c>
      <c r="CW137" s="15">
        <f t="shared" si="79"/>
        <v>0.31811471498481864</v>
      </c>
      <c r="CX137" s="15">
        <f t="shared" si="79"/>
        <v>4.5038761882571432</v>
      </c>
      <c r="CY137" s="15">
        <f t="shared" si="79"/>
        <v>3.9105824323092521E-4</v>
      </c>
      <c r="CZ137" s="15">
        <f t="shared" si="79"/>
        <v>8.4660513425322839E-2</v>
      </c>
      <c r="DA137" s="15">
        <f t="shared" si="79"/>
        <v>5.0230878094458505E-3</v>
      </c>
      <c r="DB137" s="15">
        <f t="shared" si="79"/>
        <v>6.7113200926289759E-5</v>
      </c>
      <c r="DC137" s="15">
        <f t="shared" si="79"/>
        <v>0.32314493672719102</v>
      </c>
      <c r="DD137" s="15">
        <f t="shared" si="79"/>
        <v>7.9984916140234796E-3</v>
      </c>
      <c r="DE137" s="15">
        <f t="shared" si="79"/>
        <v>0.11319459918527114</v>
      </c>
      <c r="DF137" s="15">
        <f t="shared" si="79"/>
        <v>2.0314343451956603E-2</v>
      </c>
      <c r="DG137" s="15">
        <f t="shared" si="79"/>
        <v>2.1842282925084175E-3</v>
      </c>
      <c r="DH137" s="15">
        <f t="shared" si="79"/>
        <v>6.6319191179595987E-3</v>
      </c>
      <c r="DI137" s="15">
        <f t="shared" si="79"/>
        <v>5.5736487417900877E-6</v>
      </c>
      <c r="DJ137" s="15">
        <f t="shared" si="79"/>
        <v>2.2058720873960016E-4</v>
      </c>
      <c r="DK137" s="15">
        <f t="shared" si="79"/>
        <v>6.2244116744209995E-4</v>
      </c>
      <c r="DL137" s="15">
        <f t="shared" si="79"/>
        <v>6.3295091478384401E-4</v>
      </c>
      <c r="DM137" s="15">
        <f t="shared" si="91"/>
        <v>9.2650545451213608E-8</v>
      </c>
      <c r="DN137" s="15">
        <f t="shared" si="91"/>
        <v>1.1506441499597351E-3</v>
      </c>
      <c r="DO137" s="15">
        <f t="shared" si="91"/>
        <v>0.28231306947858908</v>
      </c>
      <c r="DP137" s="15">
        <f t="shared" si="91"/>
        <v>9.0570590978661521E-4</v>
      </c>
      <c r="DR137" s="15">
        <f t="shared" si="80"/>
        <v>0.31811471498481864</v>
      </c>
      <c r="DS137" s="15">
        <f t="shared" si="80"/>
        <v>4.5038761882571432</v>
      </c>
      <c r="DT137" s="15">
        <f t="shared" si="80"/>
        <v>3.9105824323092521E-4</v>
      </c>
      <c r="DU137" s="15">
        <f t="shared" si="80"/>
        <v>8.4660513425322839E-2</v>
      </c>
      <c r="DV137" s="15">
        <f t="shared" si="80"/>
        <v>5.0230878094458505E-3</v>
      </c>
      <c r="DW137" s="15">
        <f t="shared" si="80"/>
        <v>6.7113200926289759E-5</v>
      </c>
      <c r="DX137" s="15">
        <f t="shared" si="80"/>
        <v>0.32314493672719102</v>
      </c>
      <c r="DY137" s="15">
        <f t="shared" si="80"/>
        <v>7.9984916140234796E-3</v>
      </c>
      <c r="DZ137" s="15">
        <f t="shared" si="80"/>
        <v>0.11319459918527114</v>
      </c>
      <c r="EA137" s="15">
        <f t="shared" si="80"/>
        <v>2.0314343451956603E-2</v>
      </c>
      <c r="EB137" s="15">
        <f t="shared" si="80"/>
        <v>2.1842282925084175E-3</v>
      </c>
      <c r="EC137" s="15">
        <f t="shared" si="80"/>
        <v>6.6319191179595987E-3</v>
      </c>
      <c r="ED137" s="15">
        <f t="shared" si="80"/>
        <v>5.5736487417900877E-6</v>
      </c>
      <c r="EE137" s="15">
        <f t="shared" si="80"/>
        <v>2.2058720873960016E-4</v>
      </c>
      <c r="EF137" s="15">
        <f t="shared" si="80"/>
        <v>6.2244116744209995E-4</v>
      </c>
      <c r="EG137" s="15">
        <f t="shared" si="80"/>
        <v>6.3295091478384401E-4</v>
      </c>
      <c r="EH137" s="15">
        <f t="shared" si="92"/>
        <v>9.2650545451213608E-8</v>
      </c>
      <c r="EI137" s="15">
        <f t="shared" si="92"/>
        <v>1.1506441499597351E-3</v>
      </c>
      <c r="EJ137" s="15">
        <f t="shared" si="92"/>
        <v>0.28231306947858908</v>
      </c>
      <c r="EK137" s="15">
        <f t="shared" si="92"/>
        <v>9.0570590978661521E-4</v>
      </c>
      <c r="EM137" s="15">
        <f t="shared" si="81"/>
        <v>0.31811471498481864</v>
      </c>
      <c r="EN137" s="15">
        <f t="shared" si="81"/>
        <v>4.5038761882571432</v>
      </c>
      <c r="EO137" s="15">
        <f t="shared" si="81"/>
        <v>3.9105824323092521E-4</v>
      </c>
      <c r="EP137" s="15">
        <f t="shared" si="81"/>
        <v>8.4660513425322839E-2</v>
      </c>
      <c r="EQ137" s="15">
        <f t="shared" si="81"/>
        <v>5.0230878094458505E-3</v>
      </c>
      <c r="ER137" s="15">
        <f t="shared" si="81"/>
        <v>6.7113200926289759E-5</v>
      </c>
      <c r="ES137" s="15">
        <f t="shared" si="81"/>
        <v>0.32314493672719102</v>
      </c>
      <c r="ET137" s="15">
        <f t="shared" si="81"/>
        <v>7.9984916140234796E-3</v>
      </c>
      <c r="EU137" s="15">
        <f t="shared" si="81"/>
        <v>0.11319459918527114</v>
      </c>
      <c r="EV137" s="15">
        <f t="shared" si="81"/>
        <v>2.0314343451956603E-2</v>
      </c>
      <c r="EW137" s="15">
        <f t="shared" si="81"/>
        <v>2.1842282925084175E-3</v>
      </c>
      <c r="EX137" s="15">
        <f t="shared" si="81"/>
        <v>6.6319191179595987E-3</v>
      </c>
      <c r="EY137" s="15">
        <f t="shared" si="81"/>
        <v>5.5736487417900877E-6</v>
      </c>
      <c r="EZ137" s="15">
        <f t="shared" si="81"/>
        <v>2.2058720873960016E-4</v>
      </c>
      <c r="FA137" s="15">
        <f t="shared" si="81"/>
        <v>6.2244116744209995E-4</v>
      </c>
      <c r="FB137" s="15">
        <f t="shared" si="81"/>
        <v>6.3295091478384401E-4</v>
      </c>
      <c r="FC137" s="15">
        <f t="shared" si="93"/>
        <v>9.2650545451213608E-8</v>
      </c>
      <c r="FD137" s="15">
        <f t="shared" si="93"/>
        <v>1.1506441499597351E-3</v>
      </c>
      <c r="FE137" s="15">
        <f t="shared" si="93"/>
        <v>0.28231306947858908</v>
      </c>
      <c r="FF137" s="15">
        <f t="shared" si="93"/>
        <v>9.0570590978661521E-4</v>
      </c>
      <c r="FH137" s="15">
        <f>IFERROR(AL137*[1]Figure!$C$8+BG137*[1]Figure!$D$8+CB137*[1]Figure!$E$8,0)</f>
        <v>0</v>
      </c>
      <c r="FI137" s="15">
        <f>IFERROR(AM137*[1]Figure!$C$8+BH137*[1]Figure!$D$8+CC137*[1]Figure!$E$8,0)</f>
        <v>0</v>
      </c>
      <c r="FJ137" s="15">
        <f>IFERROR(AN137*[1]Figure!$C$8+BI137*[1]Figure!$D$8+CD137*[1]Figure!$E$8,0)</f>
        <v>0</v>
      </c>
      <c r="FK137" s="15">
        <f>IFERROR(AO137*[1]Figure!$C$8+BJ137*[1]Figure!$D$8+CE137*[1]Figure!$E$8,0)</f>
        <v>0</v>
      </c>
      <c r="FL137" s="15">
        <f>IFERROR(AP137*[1]Figure!$C$8+BK137*[1]Figure!$D$8+CF137*[1]Figure!$E$8,0)</f>
        <v>0</v>
      </c>
      <c r="FM137" s="15">
        <f>IFERROR(AQ137*[1]Figure!$C$8+BL137*[1]Figure!$D$8+CG137*[1]Figure!$E$8,0)</f>
        <v>0</v>
      </c>
      <c r="FN137" s="15">
        <f>IFERROR(AR137*[1]Figure!$C$8+BM137*[1]Figure!$D$8+CH137*[1]Figure!$E$8,0)</f>
        <v>0</v>
      </c>
      <c r="FO137" s="15">
        <f>IFERROR(AS137*[1]Figure!$C$8+BN137*[1]Figure!$D$8+CI137*[1]Figure!$E$8,0)</f>
        <v>0</v>
      </c>
      <c r="FP137" s="15">
        <f>IFERROR(AT137*[1]Figure!$C$8+BO137*[1]Figure!$D$8+CJ137*[1]Figure!$E$8,0)</f>
        <v>0</v>
      </c>
      <c r="FQ137" s="15">
        <f>IFERROR(AU137*[1]Figure!$C$8+BP137*[1]Figure!$D$8+CK137*[1]Figure!$E$8,0)</f>
        <v>0</v>
      </c>
      <c r="FR137" s="15">
        <f>IFERROR(AV137*[1]Figure!$C$8+BQ137*[1]Figure!$D$8+CL137*[1]Figure!$E$8,0)</f>
        <v>0</v>
      </c>
      <c r="FS137" s="15">
        <f>IFERROR(AW137*[1]Figure!$C$8+BR137*[1]Figure!$D$8+CM137*[1]Figure!$E$8,0)</f>
        <v>0</v>
      </c>
      <c r="FT137" s="15">
        <f>IFERROR(AX137*[1]Figure!$C$8+BS137*[1]Figure!$D$8+CN137*[1]Figure!$E$8,0)</f>
        <v>0</v>
      </c>
      <c r="FU137" s="15">
        <f>IFERROR(AY137*[1]Figure!$C$8+BT137*[1]Figure!$D$8+CO137*[1]Figure!$E$8,0)</f>
        <v>0</v>
      </c>
      <c r="FV137" s="15">
        <f>IFERROR(AZ137*[1]Figure!$C$8+BU137*[1]Figure!$D$8+CP137*[1]Figure!$E$8,0)</f>
        <v>0</v>
      </c>
      <c r="FW137" s="15">
        <f>IFERROR(BA137*[1]Figure!$C$8+BV137*[1]Figure!$D$8+CQ137*[1]Figure!$E$8,0)</f>
        <v>0</v>
      </c>
      <c r="FX137" s="15">
        <f>IFERROR(BB137*[1]Figure!$C$8+BW137*[1]Figure!$D$8+CR137*[1]Figure!$E$8,0)</f>
        <v>0</v>
      </c>
      <c r="FY137" s="15">
        <f>IFERROR(BC137*[1]Figure!$C$8+BX137*[1]Figure!$D$8+CS137*[1]Figure!$E$8,0)</f>
        <v>0</v>
      </c>
      <c r="FZ137" s="15">
        <f>IFERROR(BD137*[1]Figure!$C$8+BY137*[1]Figure!$D$8+CT137*[1]Figure!$E$8,0)</f>
        <v>0</v>
      </c>
      <c r="GA137" s="15">
        <f>IFERROR(BE137*[1]Figure!$C$8+BZ137*[1]Figure!$D$8+CU137*[1]Figure!$E$8,0)</f>
        <v>0</v>
      </c>
      <c r="GC137" s="15">
        <f>IFERROR(CW137*[1]Figure!$F$8+DR137*[1]Figure!$G$8+EM137*[1]Figure!$H$8,0)</f>
        <v>0.31811471498481864</v>
      </c>
      <c r="GD137" s="15">
        <f>IFERROR(CX137*[1]Figure!$F$8+DS137*[1]Figure!$G$8+EN137*[1]Figure!$H$8,0)</f>
        <v>4.5038761882571432</v>
      </c>
      <c r="GE137" s="15">
        <f>IFERROR(CY137*[1]Figure!$F$8+DT137*[1]Figure!$G$8+EO137*[1]Figure!$H$8,0)</f>
        <v>3.9105824323092521E-4</v>
      </c>
      <c r="GF137" s="15">
        <f>IFERROR(CZ137*[1]Figure!$F$8+DU137*[1]Figure!$G$8+EP137*[1]Figure!$H$8,0)</f>
        <v>8.4660513425322839E-2</v>
      </c>
      <c r="GG137" s="15">
        <f>IFERROR(DA137*[1]Figure!$F$8+DV137*[1]Figure!$G$8+EQ137*[1]Figure!$H$8,0)</f>
        <v>5.0230878094458496E-3</v>
      </c>
      <c r="GH137" s="15">
        <f>IFERROR(DB137*[1]Figure!$F$8+DW137*[1]Figure!$G$8+ER137*[1]Figure!$H$8,0)</f>
        <v>6.7113200926289759E-5</v>
      </c>
      <c r="GI137" s="15">
        <f>IFERROR(DC137*[1]Figure!$F$8+DX137*[1]Figure!$G$8+ES137*[1]Figure!$H$8,0)</f>
        <v>0.32314493672719102</v>
      </c>
      <c r="GJ137" s="15">
        <f>IFERROR(DD137*[1]Figure!$F$8+DY137*[1]Figure!$G$8+ET137*[1]Figure!$H$8,0)</f>
        <v>7.9984916140234796E-3</v>
      </c>
      <c r="GK137" s="15">
        <f>IFERROR(DE137*[1]Figure!$F$8+DZ137*[1]Figure!$G$8+EU137*[1]Figure!$H$8,0)</f>
        <v>0.11319459918527114</v>
      </c>
      <c r="GL137" s="15">
        <f>IFERROR(DF137*[1]Figure!$F$8+EA137*[1]Figure!$G$8+EV137*[1]Figure!$H$8,0)</f>
        <v>2.0314343451956603E-2</v>
      </c>
      <c r="GM137" s="15">
        <f>IFERROR(DG137*[1]Figure!$F$8+EB137*[1]Figure!$G$8+EW137*[1]Figure!$H$8,0)</f>
        <v>2.1842282925084175E-3</v>
      </c>
      <c r="GN137" s="15">
        <f>IFERROR(DH137*[1]Figure!$F$8+EC137*[1]Figure!$G$8+EX137*[1]Figure!$H$8,0)</f>
        <v>6.6319191179595987E-3</v>
      </c>
      <c r="GO137" s="15">
        <f>IFERROR(DI137*[1]Figure!$F$8+ED137*[1]Figure!$G$8+EY137*[1]Figure!$H$8,0)</f>
        <v>5.5736487417900877E-6</v>
      </c>
      <c r="GP137" s="15">
        <f>IFERROR(DJ137*[1]Figure!$F$8+EE137*[1]Figure!$G$8+EZ137*[1]Figure!$H$8,0)</f>
        <v>2.2058720873960013E-4</v>
      </c>
      <c r="GQ137" s="15">
        <f>IFERROR(DK137*[1]Figure!$F$8+EF137*[1]Figure!$G$8+FA137*[1]Figure!$H$8,0)</f>
        <v>6.2244116744209995E-4</v>
      </c>
      <c r="GR137" s="15">
        <f>IFERROR(DL137*[1]Figure!$F$8+EG137*[1]Figure!$G$8+FB137*[1]Figure!$H$8,0)</f>
        <v>6.3295091478384391E-4</v>
      </c>
      <c r="GS137" s="15">
        <f>IFERROR(DM137*[1]Figure!$F$8+EH137*[1]Figure!$G$8+FC137*[1]Figure!$H$8,0)</f>
        <v>9.2650545451213608E-8</v>
      </c>
      <c r="GT137" s="15">
        <f>IFERROR(DN137*[1]Figure!$F$8+EI137*[1]Figure!$G$8+FD137*[1]Figure!$H$8,0)</f>
        <v>1.1506441499597349E-3</v>
      </c>
      <c r="GU137" s="15">
        <f>IFERROR(DO137*[1]Figure!$F$8+EJ137*[1]Figure!$G$8+FE137*[1]Figure!$H$8,0)</f>
        <v>0.28231306947858908</v>
      </c>
      <c r="GV137" s="15">
        <f>IFERROR(DP137*[1]Figure!$F$8+EK137*[1]Figure!$G$8+FF137*[1]Figure!$H$8,0)</f>
        <v>9.0570590978661521E-4</v>
      </c>
      <c r="GX137" s="15">
        <f>IFERROR(FH137*[1]Figure!$F$10+GC137*[1]Figure!$F$11,0)</f>
        <v>1.8664205930202994E-2</v>
      </c>
      <c r="GY137" s="15">
        <f>IFERROR(FI137*[1]Figure!$F$10+GD137*[1]Figure!$F$11,0)</f>
        <v>0.26424830006930261</v>
      </c>
      <c r="GZ137" s="15">
        <f>IFERROR(FJ137*[1]Figure!$F$10+GE137*[1]Figure!$F$11,0)</f>
        <v>2.2943898029720879E-5</v>
      </c>
      <c r="HA137" s="15">
        <f>IFERROR(FK137*[1]Figure!$F$10+GF137*[1]Figure!$F$11,0)</f>
        <v>4.9671429276773593E-3</v>
      </c>
      <c r="HB137" s="15">
        <f>IFERROR(FL137*[1]Figure!$F$10+GG137*[1]Figure!$F$11,0)</f>
        <v>2.9471112421021993E-4</v>
      </c>
      <c r="HC137" s="15">
        <f>IFERROR(FM137*[1]Figure!$F$10+GH137*[1]Figure!$F$11,0)</f>
        <v>3.9376191786134163E-6</v>
      </c>
      <c r="HD137" s="15">
        <f>IFERROR(FN137*[1]Figure!$F$10+GI137*[1]Figure!$F$11,0)</f>
        <v>1.8959335611578167E-2</v>
      </c>
      <c r="HE137" s="15">
        <f>IFERROR(FO137*[1]Figure!$F$10+GJ137*[1]Figure!$F$11,0)</f>
        <v>4.6928195265113809E-4</v>
      </c>
      <c r="HF137" s="15">
        <f>IFERROR(FP137*[1]Figure!$F$10+GK137*[1]Figure!$F$11,0)</f>
        <v>6.641275017666229E-3</v>
      </c>
      <c r="HG137" s="15">
        <f>IFERROR(FQ137*[1]Figure!$F$10+GL137*[1]Figure!$F$11,0)</f>
        <v>1.1918690700688996E-3</v>
      </c>
      <c r="HH137" s="15">
        <f>IFERROR(FR137*[1]Figure!$F$10+GM137*[1]Figure!$F$11,0)</f>
        <v>1.2815152751389789E-4</v>
      </c>
      <c r="HI137" s="15">
        <f>IFERROR(FS137*[1]Figure!$F$10+GN137*[1]Figure!$F$11,0)</f>
        <v>3.8910335894381772E-4</v>
      </c>
      <c r="HJ137" s="15">
        <f>IFERROR(FT137*[1]Figure!$F$10+GO137*[1]Figure!$F$11,0)</f>
        <v>3.2701325339304574E-7</v>
      </c>
      <c r="HK137" s="15">
        <f>IFERROR(FU137*[1]Figure!$F$10+GP137*[1]Figure!$F$11,0)</f>
        <v>1.2942139723656135E-5</v>
      </c>
      <c r="HL137" s="15">
        <f>IFERROR(FV137*[1]Figure!$F$10+GQ137*[1]Figure!$F$11,0)</f>
        <v>3.6519436484193231E-5</v>
      </c>
      <c r="HM137" s="15">
        <f>IFERROR(FW137*[1]Figure!$F$10+GR137*[1]Figure!$F$11,0)</f>
        <v>3.7136057091228255E-5</v>
      </c>
      <c r="HN137" s="15">
        <f>IFERROR(FX137*[1]Figure!$F$10+GS137*[1]Figure!$F$11,0)</f>
        <v>5.4359285452406941E-9</v>
      </c>
      <c r="HO137" s="15">
        <f>IFERROR(FY137*[1]Figure!$F$10+GT137*[1]Figure!$F$11,0)</f>
        <v>6.7509795541073156E-5</v>
      </c>
      <c r="HP137" s="15">
        <f>IFERROR(FZ137*[1]Figure!$F$10+GU137*[1]Figure!$F$11,0)</f>
        <v>1.6563676615171833E-2</v>
      </c>
      <c r="HQ137" s="15">
        <f>IFERROR(GA137*[1]Figure!$F$10+GV137*[1]Figure!$F$11,0)</f>
        <v>5.313894898972518E-5</v>
      </c>
    </row>
    <row r="138" spans="1:225" s="15" customFormat="1" x14ac:dyDescent="0.2">
      <c r="A138" s="1"/>
      <c r="B138" s="4"/>
      <c r="C138" s="1" t="s">
        <v>173</v>
      </c>
      <c r="D138" s="1" t="s">
        <v>89</v>
      </c>
      <c r="E138" s="2">
        <v>5.8313975102799523E-2</v>
      </c>
      <c r="F138" s="7"/>
      <c r="G138" s="1" t="s">
        <v>77</v>
      </c>
      <c r="H138" s="1" t="s">
        <v>77</v>
      </c>
      <c r="I138" s="1" t="s">
        <v>77</v>
      </c>
      <c r="J138" s="1">
        <f>J$234*$E138</f>
        <v>5.5398276347659543E-2</v>
      </c>
      <c r="K138" s="1">
        <f>K$234*$E138</f>
        <v>5.5398276347659543E-2</v>
      </c>
      <c r="L138" s="1">
        <f>L$234*$E138</f>
        <v>5.5398276347659543E-2</v>
      </c>
      <c r="M138" s="1" t="s">
        <v>149</v>
      </c>
      <c r="N138" s="1" t="str">
        <f t="shared" si="107"/>
        <v>market for electricity, low voltage | electricity, low voltage | Cutoff, KR</v>
      </c>
      <c r="O138" s="1">
        <f t="shared" si="107"/>
        <v>1</v>
      </c>
      <c r="P138" s="1" t="str">
        <f t="shared" si="107"/>
        <v>kWh</v>
      </c>
      <c r="Q138" s="1">
        <f t="shared" si="107"/>
        <v>0.71301964352680303</v>
      </c>
      <c r="R138" s="1">
        <f t="shared" si="107"/>
        <v>13.4189909898412</v>
      </c>
      <c r="S138" s="1">
        <f t="shared" si="107"/>
        <v>8.4857852477663697E-4</v>
      </c>
      <c r="T138" s="1">
        <f t="shared" si="107"/>
        <v>0.19873370640507901</v>
      </c>
      <c r="U138" s="1">
        <f t="shared" si="107"/>
        <v>1.86940674923026E-2</v>
      </c>
      <c r="V138" s="1">
        <f t="shared" si="107"/>
        <v>4.28618484486945E-4</v>
      </c>
      <c r="W138" s="1">
        <f t="shared" si="107"/>
        <v>0.71822191106406796</v>
      </c>
      <c r="X138" s="1">
        <f t="shared" si="107"/>
        <v>3.3045378554598201E-2</v>
      </c>
      <c r="Y138" s="1">
        <f t="shared" si="107"/>
        <v>0.61913069800931497</v>
      </c>
      <c r="Z138" s="1">
        <f t="shared" si="107"/>
        <v>0.22494677812795499</v>
      </c>
      <c r="AA138" s="1">
        <f t="shared" si="107"/>
        <v>2.7575159363620199E-3</v>
      </c>
      <c r="AB138" s="1">
        <f t="shared" si="107"/>
        <v>2.52586898479252E-2</v>
      </c>
      <c r="AC138" s="1">
        <f t="shared" si="107"/>
        <v>3.2308251268620802E-5</v>
      </c>
      <c r="AD138" s="1">
        <f t="shared" si="107"/>
        <v>5.5493283290378897E-4</v>
      </c>
      <c r="AE138" s="1">
        <f t="shared" si="107"/>
        <v>1.6048581290109699E-3</v>
      </c>
      <c r="AF138" s="1">
        <f t="shared" si="107"/>
        <v>1.62360333719208E-3</v>
      </c>
      <c r="AG138" s="1">
        <f t="shared" si="107"/>
        <v>2.3477854967801699E-7</v>
      </c>
      <c r="AH138" s="1">
        <f t="shared" si="107"/>
        <v>1.55141302685283E-3</v>
      </c>
      <c r="AI138" s="1">
        <f t="shared" si="107"/>
        <v>0.71689294649422497</v>
      </c>
      <c r="AJ138" s="1">
        <f t="shared" si="107"/>
        <v>5.9100975313858299E-3</v>
      </c>
      <c r="AK138" s="1"/>
      <c r="AL138" s="1">
        <f t="shared" si="76"/>
        <v>0</v>
      </c>
      <c r="AM138" s="1">
        <f t="shared" si="76"/>
        <v>0</v>
      </c>
      <c r="AN138" s="1">
        <f t="shared" si="76"/>
        <v>0</v>
      </c>
      <c r="AO138" s="1">
        <f t="shared" si="76"/>
        <v>0</v>
      </c>
      <c r="AP138" s="1">
        <f t="shared" si="76"/>
        <v>0</v>
      </c>
      <c r="AQ138" s="1">
        <f t="shared" si="76"/>
        <v>0</v>
      </c>
      <c r="AR138" s="1">
        <f t="shared" si="76"/>
        <v>0</v>
      </c>
      <c r="AS138" s="1">
        <f t="shared" si="76"/>
        <v>0</v>
      </c>
      <c r="AT138" s="1">
        <f t="shared" si="76"/>
        <v>0</v>
      </c>
      <c r="AU138" s="1">
        <f t="shared" si="76"/>
        <v>0</v>
      </c>
      <c r="AV138" s="1">
        <f t="shared" si="76"/>
        <v>0</v>
      </c>
      <c r="AW138" s="1">
        <f t="shared" si="76"/>
        <v>0</v>
      </c>
      <c r="AX138" s="1">
        <f t="shared" si="76"/>
        <v>0</v>
      </c>
      <c r="AY138" s="1">
        <f t="shared" si="76"/>
        <v>0</v>
      </c>
      <c r="AZ138" s="1">
        <f t="shared" si="76"/>
        <v>0</v>
      </c>
      <c r="BA138" s="1">
        <f t="shared" si="76"/>
        <v>0</v>
      </c>
      <c r="BB138" s="1">
        <f t="shared" si="88"/>
        <v>0</v>
      </c>
      <c r="BC138" s="1">
        <f t="shared" si="88"/>
        <v>0</v>
      </c>
      <c r="BD138" s="1">
        <f t="shared" si="88"/>
        <v>0</v>
      </c>
      <c r="BE138" s="1">
        <f t="shared" si="88"/>
        <v>0</v>
      </c>
      <c r="BF138" s="1" t="s">
        <v>77</v>
      </c>
      <c r="BG138" s="1">
        <f t="shared" si="77"/>
        <v>0</v>
      </c>
      <c r="BH138" s="1">
        <f t="shared" si="77"/>
        <v>0</v>
      </c>
      <c r="BI138" s="1">
        <f t="shared" si="77"/>
        <v>0</v>
      </c>
      <c r="BJ138" s="1">
        <f t="shared" si="77"/>
        <v>0</v>
      </c>
      <c r="BK138" s="1">
        <f t="shared" si="77"/>
        <v>0</v>
      </c>
      <c r="BL138" s="1">
        <f t="shared" si="77"/>
        <v>0</v>
      </c>
      <c r="BM138" s="1">
        <f t="shared" si="77"/>
        <v>0</v>
      </c>
      <c r="BN138" s="1">
        <f t="shared" si="77"/>
        <v>0</v>
      </c>
      <c r="BO138" s="1">
        <f t="shared" si="77"/>
        <v>0</v>
      </c>
      <c r="BP138" s="1">
        <f t="shared" si="77"/>
        <v>0</v>
      </c>
      <c r="BQ138" s="1">
        <f t="shared" si="77"/>
        <v>0</v>
      </c>
      <c r="BR138" s="1">
        <f t="shared" si="77"/>
        <v>0</v>
      </c>
      <c r="BS138" s="1">
        <f t="shared" si="77"/>
        <v>0</v>
      </c>
      <c r="BT138" s="1">
        <f t="shared" si="77"/>
        <v>0</v>
      </c>
      <c r="BU138" s="1">
        <f t="shared" si="77"/>
        <v>0</v>
      </c>
      <c r="BV138" s="1">
        <f t="shared" si="77"/>
        <v>0</v>
      </c>
      <c r="BW138" s="1">
        <f t="shared" si="89"/>
        <v>0</v>
      </c>
      <c r="BX138" s="1">
        <f t="shared" si="89"/>
        <v>0</v>
      </c>
      <c r="BY138" s="1">
        <f t="shared" si="89"/>
        <v>0</v>
      </c>
      <c r="BZ138" s="1">
        <f t="shared" si="89"/>
        <v>0</v>
      </c>
      <c r="CA138" s="1" t="s">
        <v>77</v>
      </c>
      <c r="CB138" s="1">
        <f t="shared" si="78"/>
        <v>0</v>
      </c>
      <c r="CC138" s="1">
        <f t="shared" si="78"/>
        <v>0</v>
      </c>
      <c r="CD138" s="1">
        <f t="shared" si="78"/>
        <v>0</v>
      </c>
      <c r="CE138" s="1">
        <f t="shared" si="78"/>
        <v>0</v>
      </c>
      <c r="CF138" s="1">
        <f t="shared" si="78"/>
        <v>0</v>
      </c>
      <c r="CG138" s="1">
        <f t="shared" si="78"/>
        <v>0</v>
      </c>
      <c r="CH138" s="1">
        <f t="shared" si="78"/>
        <v>0</v>
      </c>
      <c r="CI138" s="1">
        <f t="shared" si="78"/>
        <v>0</v>
      </c>
      <c r="CJ138" s="1">
        <f t="shared" si="78"/>
        <v>0</v>
      </c>
      <c r="CK138" s="1">
        <f t="shared" si="78"/>
        <v>0</v>
      </c>
      <c r="CL138" s="1">
        <f t="shared" si="78"/>
        <v>0</v>
      </c>
      <c r="CM138" s="1">
        <f t="shared" si="78"/>
        <v>0</v>
      </c>
      <c r="CN138" s="1">
        <f t="shared" si="78"/>
        <v>0</v>
      </c>
      <c r="CO138" s="1">
        <f t="shared" si="78"/>
        <v>0</v>
      </c>
      <c r="CP138" s="1">
        <f t="shared" si="78"/>
        <v>0</v>
      </c>
      <c r="CQ138" s="1">
        <f t="shared" si="78"/>
        <v>0</v>
      </c>
      <c r="CR138" s="1">
        <f t="shared" si="90"/>
        <v>0</v>
      </c>
      <c r="CS138" s="1">
        <f t="shared" si="90"/>
        <v>0</v>
      </c>
      <c r="CT138" s="1">
        <f t="shared" si="90"/>
        <v>0</v>
      </c>
      <c r="CU138" s="1">
        <f t="shared" si="90"/>
        <v>0</v>
      </c>
      <c r="CW138" s="15">
        <f t="shared" si="79"/>
        <v>3.9500059253407528E-2</v>
      </c>
      <c r="CX138" s="15">
        <f t="shared" si="79"/>
        <v>0.74338897116197633</v>
      </c>
      <c r="CY138" s="15">
        <f t="shared" si="79"/>
        <v>4.7009787618265397E-5</v>
      </c>
      <c r="CZ138" s="15">
        <f t="shared" si="79"/>
        <v>1.1009504787023205E-2</v>
      </c>
      <c r="DA138" s="15">
        <f t="shared" si="79"/>
        <v>1.0356191170003783E-3</v>
      </c>
      <c r="DB138" s="15">
        <f t="shared" si="79"/>
        <v>2.3744725251322805E-5</v>
      </c>
      <c r="DC138" s="15">
        <f t="shared" si="79"/>
        <v>3.978825590807139E-2</v>
      </c>
      <c r="DD138" s="15">
        <f t="shared" si="79"/>
        <v>1.8306570131806535E-3</v>
      </c>
      <c r="DE138" s="15">
        <f t="shared" si="79"/>
        <v>3.4298773503639378E-2</v>
      </c>
      <c r="DF138" s="15">
        <f t="shared" si="79"/>
        <v>1.2461663778248108E-2</v>
      </c>
      <c r="DG138" s="15">
        <f t="shared" si="79"/>
        <v>1.5276162987565834E-4</v>
      </c>
      <c r="DH138" s="15">
        <f t="shared" si="79"/>
        <v>1.3992878803751828E-3</v>
      </c>
      <c r="DI138" s="15">
        <f t="shared" si="79"/>
        <v>1.7898214320886772E-6</v>
      </c>
      <c r="DJ138" s="15">
        <f t="shared" si="79"/>
        <v>3.0742322431593677E-5</v>
      </c>
      <c r="DK138" s="15">
        <f t="shared" si="79"/>
        <v>8.8906374129737558E-5</v>
      </c>
      <c r="DL138" s="15">
        <f t="shared" si="79"/>
        <v>8.9944826352749105E-5</v>
      </c>
      <c r="DM138" s="15">
        <f t="shared" si="91"/>
        <v>1.3006326975565499E-8</v>
      </c>
      <c r="DN138" s="15">
        <f t="shared" si="91"/>
        <v>8.5945607590952029E-5</v>
      </c>
      <c r="DO138" s="15">
        <f t="shared" si="91"/>
        <v>3.971463356157498E-2</v>
      </c>
      <c r="DP138" s="15">
        <f t="shared" si="91"/>
        <v>3.2740921628533266E-4</v>
      </c>
      <c r="DR138" s="15">
        <f t="shared" si="80"/>
        <v>3.9500059253407528E-2</v>
      </c>
      <c r="DS138" s="15">
        <f t="shared" si="80"/>
        <v>0.74338897116197633</v>
      </c>
      <c r="DT138" s="15">
        <f t="shared" si="80"/>
        <v>4.7009787618265397E-5</v>
      </c>
      <c r="DU138" s="15">
        <f t="shared" si="80"/>
        <v>1.1009504787023205E-2</v>
      </c>
      <c r="DV138" s="15">
        <f t="shared" si="80"/>
        <v>1.0356191170003783E-3</v>
      </c>
      <c r="DW138" s="15">
        <f t="shared" si="80"/>
        <v>2.3744725251322805E-5</v>
      </c>
      <c r="DX138" s="15">
        <f t="shared" si="80"/>
        <v>3.978825590807139E-2</v>
      </c>
      <c r="DY138" s="15">
        <f t="shared" si="80"/>
        <v>1.8306570131806535E-3</v>
      </c>
      <c r="DZ138" s="15">
        <f t="shared" si="80"/>
        <v>3.4298773503639378E-2</v>
      </c>
      <c r="EA138" s="15">
        <f t="shared" si="80"/>
        <v>1.2461663778248108E-2</v>
      </c>
      <c r="EB138" s="15">
        <f t="shared" si="80"/>
        <v>1.5276162987565834E-4</v>
      </c>
      <c r="EC138" s="15">
        <f t="shared" si="80"/>
        <v>1.3992878803751828E-3</v>
      </c>
      <c r="ED138" s="15">
        <f t="shared" si="80"/>
        <v>1.7898214320886772E-6</v>
      </c>
      <c r="EE138" s="15">
        <f t="shared" si="80"/>
        <v>3.0742322431593677E-5</v>
      </c>
      <c r="EF138" s="15">
        <f t="shared" si="80"/>
        <v>8.8906374129737558E-5</v>
      </c>
      <c r="EG138" s="15">
        <f t="shared" si="80"/>
        <v>8.9944826352749105E-5</v>
      </c>
      <c r="EH138" s="15">
        <f t="shared" si="92"/>
        <v>1.3006326975565499E-8</v>
      </c>
      <c r="EI138" s="15">
        <f t="shared" si="92"/>
        <v>8.5945607590952029E-5</v>
      </c>
      <c r="EJ138" s="15">
        <f t="shared" si="92"/>
        <v>3.971463356157498E-2</v>
      </c>
      <c r="EK138" s="15">
        <f t="shared" si="92"/>
        <v>3.2740921628533266E-4</v>
      </c>
      <c r="EM138" s="15">
        <f t="shared" si="81"/>
        <v>3.9500059253407528E-2</v>
      </c>
      <c r="EN138" s="15">
        <f t="shared" si="81"/>
        <v>0.74338897116197633</v>
      </c>
      <c r="EO138" s="15">
        <f t="shared" si="81"/>
        <v>4.7009787618265397E-5</v>
      </c>
      <c r="EP138" s="15">
        <f t="shared" si="81"/>
        <v>1.1009504787023205E-2</v>
      </c>
      <c r="EQ138" s="15">
        <f t="shared" si="81"/>
        <v>1.0356191170003783E-3</v>
      </c>
      <c r="ER138" s="15">
        <f t="shared" si="81"/>
        <v>2.3744725251322805E-5</v>
      </c>
      <c r="ES138" s="15">
        <f t="shared" si="81"/>
        <v>3.978825590807139E-2</v>
      </c>
      <c r="ET138" s="15">
        <f t="shared" si="81"/>
        <v>1.8306570131806535E-3</v>
      </c>
      <c r="EU138" s="15">
        <f t="shared" si="81"/>
        <v>3.4298773503639378E-2</v>
      </c>
      <c r="EV138" s="15">
        <f t="shared" si="81"/>
        <v>1.2461663778248108E-2</v>
      </c>
      <c r="EW138" s="15">
        <f t="shared" si="81"/>
        <v>1.5276162987565834E-4</v>
      </c>
      <c r="EX138" s="15">
        <f t="shared" si="81"/>
        <v>1.3992878803751828E-3</v>
      </c>
      <c r="EY138" s="15">
        <f t="shared" si="81"/>
        <v>1.7898214320886772E-6</v>
      </c>
      <c r="EZ138" s="15">
        <f t="shared" si="81"/>
        <v>3.0742322431593677E-5</v>
      </c>
      <c r="FA138" s="15">
        <f t="shared" si="81"/>
        <v>8.8906374129737558E-5</v>
      </c>
      <c r="FB138" s="15">
        <f t="shared" si="81"/>
        <v>8.9944826352749105E-5</v>
      </c>
      <c r="FC138" s="15">
        <f t="shared" si="93"/>
        <v>1.3006326975565499E-8</v>
      </c>
      <c r="FD138" s="15">
        <f t="shared" si="93"/>
        <v>8.5945607590952029E-5</v>
      </c>
      <c r="FE138" s="15">
        <f t="shared" si="93"/>
        <v>3.971463356157498E-2</v>
      </c>
      <c r="FF138" s="15">
        <f t="shared" si="93"/>
        <v>3.2740921628533266E-4</v>
      </c>
      <c r="FH138" s="15">
        <f>IFERROR(AL138*[1]Figure!$C$8+BG138*[1]Figure!$D$8+CB138*[1]Figure!$E$8,0)</f>
        <v>0</v>
      </c>
      <c r="FI138" s="15">
        <f>IFERROR(AM138*[1]Figure!$C$8+BH138*[1]Figure!$D$8+CC138*[1]Figure!$E$8,0)</f>
        <v>0</v>
      </c>
      <c r="FJ138" s="15">
        <f>IFERROR(AN138*[1]Figure!$C$8+BI138*[1]Figure!$D$8+CD138*[1]Figure!$E$8,0)</f>
        <v>0</v>
      </c>
      <c r="FK138" s="15">
        <f>IFERROR(AO138*[1]Figure!$C$8+BJ138*[1]Figure!$D$8+CE138*[1]Figure!$E$8,0)</f>
        <v>0</v>
      </c>
      <c r="FL138" s="15">
        <f>IFERROR(AP138*[1]Figure!$C$8+BK138*[1]Figure!$D$8+CF138*[1]Figure!$E$8,0)</f>
        <v>0</v>
      </c>
      <c r="FM138" s="15">
        <f>IFERROR(AQ138*[1]Figure!$C$8+BL138*[1]Figure!$D$8+CG138*[1]Figure!$E$8,0)</f>
        <v>0</v>
      </c>
      <c r="FN138" s="15">
        <f>IFERROR(AR138*[1]Figure!$C$8+BM138*[1]Figure!$D$8+CH138*[1]Figure!$E$8,0)</f>
        <v>0</v>
      </c>
      <c r="FO138" s="15">
        <f>IFERROR(AS138*[1]Figure!$C$8+BN138*[1]Figure!$D$8+CI138*[1]Figure!$E$8,0)</f>
        <v>0</v>
      </c>
      <c r="FP138" s="15">
        <f>IFERROR(AT138*[1]Figure!$C$8+BO138*[1]Figure!$D$8+CJ138*[1]Figure!$E$8,0)</f>
        <v>0</v>
      </c>
      <c r="FQ138" s="15">
        <f>IFERROR(AU138*[1]Figure!$C$8+BP138*[1]Figure!$D$8+CK138*[1]Figure!$E$8,0)</f>
        <v>0</v>
      </c>
      <c r="FR138" s="15">
        <f>IFERROR(AV138*[1]Figure!$C$8+BQ138*[1]Figure!$D$8+CL138*[1]Figure!$E$8,0)</f>
        <v>0</v>
      </c>
      <c r="FS138" s="15">
        <f>IFERROR(AW138*[1]Figure!$C$8+BR138*[1]Figure!$D$8+CM138*[1]Figure!$E$8,0)</f>
        <v>0</v>
      </c>
      <c r="FT138" s="15">
        <f>IFERROR(AX138*[1]Figure!$C$8+BS138*[1]Figure!$D$8+CN138*[1]Figure!$E$8,0)</f>
        <v>0</v>
      </c>
      <c r="FU138" s="15">
        <f>IFERROR(AY138*[1]Figure!$C$8+BT138*[1]Figure!$D$8+CO138*[1]Figure!$E$8,0)</f>
        <v>0</v>
      </c>
      <c r="FV138" s="15">
        <f>IFERROR(AZ138*[1]Figure!$C$8+BU138*[1]Figure!$D$8+CP138*[1]Figure!$E$8,0)</f>
        <v>0</v>
      </c>
      <c r="FW138" s="15">
        <f>IFERROR(BA138*[1]Figure!$C$8+BV138*[1]Figure!$D$8+CQ138*[1]Figure!$E$8,0)</f>
        <v>0</v>
      </c>
      <c r="FX138" s="15">
        <f>IFERROR(BB138*[1]Figure!$C$8+BW138*[1]Figure!$D$8+CR138*[1]Figure!$E$8,0)</f>
        <v>0</v>
      </c>
      <c r="FY138" s="15">
        <f>IFERROR(BC138*[1]Figure!$C$8+BX138*[1]Figure!$D$8+CS138*[1]Figure!$E$8,0)</f>
        <v>0</v>
      </c>
      <c r="FZ138" s="15">
        <f>IFERROR(BD138*[1]Figure!$C$8+BY138*[1]Figure!$D$8+CT138*[1]Figure!$E$8,0)</f>
        <v>0</v>
      </c>
      <c r="GA138" s="15">
        <f>IFERROR(BE138*[1]Figure!$C$8+BZ138*[1]Figure!$D$8+CU138*[1]Figure!$E$8,0)</f>
        <v>0</v>
      </c>
      <c r="GC138" s="15">
        <f>IFERROR(CW138*[1]Figure!$F$8+DR138*[1]Figure!$G$8+EM138*[1]Figure!$H$8,0)</f>
        <v>3.9500059253407521E-2</v>
      </c>
      <c r="GD138" s="15">
        <f>IFERROR(CX138*[1]Figure!$F$8+DS138*[1]Figure!$G$8+EN138*[1]Figure!$H$8,0)</f>
        <v>0.74338897116197633</v>
      </c>
      <c r="GE138" s="15">
        <f>IFERROR(CY138*[1]Figure!$F$8+DT138*[1]Figure!$G$8+EO138*[1]Figure!$H$8,0)</f>
        <v>4.7009787618265397E-5</v>
      </c>
      <c r="GF138" s="15">
        <f>IFERROR(CZ138*[1]Figure!$F$8+DU138*[1]Figure!$G$8+EP138*[1]Figure!$H$8,0)</f>
        <v>1.1009504787023205E-2</v>
      </c>
      <c r="GG138" s="15">
        <f>IFERROR(DA138*[1]Figure!$F$8+DV138*[1]Figure!$G$8+EQ138*[1]Figure!$H$8,0)</f>
        <v>1.0356191170003783E-3</v>
      </c>
      <c r="GH138" s="15">
        <f>IFERROR(DB138*[1]Figure!$F$8+DW138*[1]Figure!$G$8+ER138*[1]Figure!$H$8,0)</f>
        <v>2.3744725251322802E-5</v>
      </c>
      <c r="GI138" s="15">
        <f>IFERROR(DC138*[1]Figure!$F$8+DX138*[1]Figure!$G$8+ES138*[1]Figure!$H$8,0)</f>
        <v>3.978825590807139E-2</v>
      </c>
      <c r="GJ138" s="15">
        <f>IFERROR(DD138*[1]Figure!$F$8+DY138*[1]Figure!$G$8+ET138*[1]Figure!$H$8,0)</f>
        <v>1.8306570131806537E-3</v>
      </c>
      <c r="GK138" s="15">
        <f>IFERROR(DE138*[1]Figure!$F$8+DZ138*[1]Figure!$G$8+EU138*[1]Figure!$H$8,0)</f>
        <v>3.4298773503639371E-2</v>
      </c>
      <c r="GL138" s="15">
        <f>IFERROR(DF138*[1]Figure!$F$8+EA138*[1]Figure!$G$8+EV138*[1]Figure!$H$8,0)</f>
        <v>1.2461663778248106E-2</v>
      </c>
      <c r="GM138" s="15">
        <f>IFERROR(DG138*[1]Figure!$F$8+EB138*[1]Figure!$G$8+EW138*[1]Figure!$H$8,0)</f>
        <v>1.5276162987565831E-4</v>
      </c>
      <c r="GN138" s="15">
        <f>IFERROR(DH138*[1]Figure!$F$8+EC138*[1]Figure!$G$8+EX138*[1]Figure!$H$8,0)</f>
        <v>1.3992878803751828E-3</v>
      </c>
      <c r="GO138" s="15">
        <f>IFERROR(DI138*[1]Figure!$F$8+ED138*[1]Figure!$G$8+EY138*[1]Figure!$H$8,0)</f>
        <v>1.789821432088677E-6</v>
      </c>
      <c r="GP138" s="15">
        <f>IFERROR(DJ138*[1]Figure!$F$8+EE138*[1]Figure!$G$8+EZ138*[1]Figure!$H$8,0)</f>
        <v>3.0742322431593677E-5</v>
      </c>
      <c r="GQ138" s="15">
        <f>IFERROR(DK138*[1]Figure!$F$8+EF138*[1]Figure!$G$8+FA138*[1]Figure!$H$8,0)</f>
        <v>8.8906374129737558E-5</v>
      </c>
      <c r="GR138" s="15">
        <f>IFERROR(DL138*[1]Figure!$F$8+EG138*[1]Figure!$G$8+FB138*[1]Figure!$H$8,0)</f>
        <v>8.9944826352749091E-5</v>
      </c>
      <c r="GS138" s="15">
        <f>IFERROR(DM138*[1]Figure!$F$8+EH138*[1]Figure!$G$8+FC138*[1]Figure!$H$8,0)</f>
        <v>1.3006326975565499E-8</v>
      </c>
      <c r="GT138" s="15">
        <f>IFERROR(DN138*[1]Figure!$F$8+EI138*[1]Figure!$G$8+FD138*[1]Figure!$H$8,0)</f>
        <v>8.5945607590952016E-5</v>
      </c>
      <c r="GU138" s="15">
        <f>IFERROR(DO138*[1]Figure!$F$8+EJ138*[1]Figure!$G$8+FE138*[1]Figure!$H$8,0)</f>
        <v>3.971463356157498E-2</v>
      </c>
      <c r="GV138" s="15">
        <f>IFERROR(DP138*[1]Figure!$F$8+EK138*[1]Figure!$G$8+FF138*[1]Figure!$H$8,0)</f>
        <v>3.2740921628533266E-4</v>
      </c>
      <c r="GX138" s="15">
        <f>IFERROR(FH138*[1]Figure!$F$10+GC138*[1]Figure!$F$11,0)</f>
        <v>2.3175200813832252E-3</v>
      </c>
      <c r="GY138" s="15">
        <f>IFERROR(FI138*[1]Figure!$F$10+GD138*[1]Figure!$F$11,0)</f>
        <v>4.3615602141104999E-2</v>
      </c>
      <c r="GZ138" s="15">
        <f>IFERROR(FJ138*[1]Figure!$F$10+GE138*[1]Figure!$F$11,0)</f>
        <v>2.7581256556594197E-6</v>
      </c>
      <c r="HA138" s="15">
        <f>IFERROR(FK138*[1]Figure!$F$10+GF138*[1]Figure!$F$11,0)</f>
        <v>6.4594202925936028E-4</v>
      </c>
      <c r="HB138" s="15">
        <f>IFERROR(FL138*[1]Figure!$F$10+GG138*[1]Figure!$F$11,0)</f>
        <v>6.0761126582504952E-5</v>
      </c>
      <c r="HC138" s="15">
        <f>IFERROR(FM138*[1]Figure!$F$10+GH138*[1]Figure!$F$11,0)</f>
        <v>1.3931340518716009E-6</v>
      </c>
      <c r="HD138" s="15">
        <f>IFERROR(FN138*[1]Figure!$F$10+GI138*[1]Figure!$F$11,0)</f>
        <v>2.3344289556278472E-3</v>
      </c>
      <c r="HE138" s="15">
        <f>IFERROR(FO138*[1]Figure!$F$10+GJ138*[1]Figure!$F$11,0)</f>
        <v>1.0740703863134607E-4</v>
      </c>
      <c r="HF138" s="15">
        <f>IFERROR(FP138*[1]Figure!$F$10+GK138*[1]Figure!$F$11,0)</f>
        <v>2.0123538512069948E-3</v>
      </c>
      <c r="HG138" s="15">
        <f>IFERROR(FQ138*[1]Figure!$F$10+GL138*[1]Figure!$F$11,0)</f>
        <v>7.3114209445254328E-4</v>
      </c>
      <c r="HH138" s="15">
        <f>IFERROR(FR138*[1]Figure!$F$10+GM138*[1]Figure!$F$11,0)</f>
        <v>8.9627244007521095E-6</v>
      </c>
      <c r="HI138" s="15">
        <f>IFERROR(FS138*[1]Figure!$F$10+GN138*[1]Figure!$F$11,0)</f>
        <v>8.2098048045988777E-5</v>
      </c>
      <c r="HJ138" s="15">
        <f>IFERROR(FT138*[1]Figure!$F$10+GO138*[1]Figure!$F$11,0)</f>
        <v>1.0501116173889698E-7</v>
      </c>
      <c r="HK138" s="15">
        <f>IFERROR(FU138*[1]Figure!$F$10+GP138*[1]Figure!$F$11,0)</f>
        <v>1.8036922204725607E-6</v>
      </c>
      <c r="HL138" s="15">
        <f>IFERROR(FV138*[1]Figure!$F$10+GQ138*[1]Figure!$F$11,0)</f>
        <v>5.2162531222244268E-6</v>
      </c>
      <c r="HM138" s="15">
        <f>IFERROR(FW138*[1]Figure!$F$10+GR138*[1]Figure!$F$11,0)</f>
        <v>5.2771804708379271E-6</v>
      </c>
      <c r="HN138" s="15">
        <f>IFERROR(FX138*[1]Figure!$F$10+GS138*[1]Figure!$F$11,0)</f>
        <v>7.6309819581622823E-10</v>
      </c>
      <c r="HO138" s="15">
        <f>IFERROR(FY138*[1]Figure!$F$10+GT138*[1]Figure!$F$11,0)</f>
        <v>5.0425410812904356E-6</v>
      </c>
      <c r="HP138" s="15">
        <f>IFERROR(FZ138*[1]Figure!$F$10+GU138*[1]Figure!$F$11,0)</f>
        <v>2.3301094363747396E-3</v>
      </c>
      <c r="HQ138" s="15">
        <f>IFERROR(GA138*[1]Figure!$F$10+GV138*[1]Figure!$F$11,0)</f>
        <v>1.9209526464336764E-5</v>
      </c>
    </row>
    <row r="139" spans="1:225" s="15" customFormat="1" x14ac:dyDescent="0.2">
      <c r="A139" s="1"/>
      <c r="B139" s="4"/>
      <c r="C139" s="1" t="s">
        <v>173</v>
      </c>
      <c r="D139" s="1" t="s">
        <v>158</v>
      </c>
      <c r="E139" s="2">
        <v>3.858592913873711E-2</v>
      </c>
      <c r="F139" s="7"/>
      <c r="G139" s="1" t="s">
        <v>77</v>
      </c>
      <c r="H139" s="1" t="s">
        <v>77</v>
      </c>
      <c r="I139" s="1" t="s">
        <v>77</v>
      </c>
      <c r="J139" s="1">
        <f>J$234*$E139</f>
        <v>3.665663268180025E-2</v>
      </c>
      <c r="K139" s="1">
        <f>K$234*$E139</f>
        <v>3.665663268180025E-2</v>
      </c>
      <c r="L139" s="1">
        <f>L$234*$E139</f>
        <v>3.665663268180025E-2</v>
      </c>
      <c r="M139" s="1" t="s">
        <v>149</v>
      </c>
      <c r="N139" s="1" t="str">
        <f t="shared" ref="N139:AJ139" si="108">N116</f>
        <v>market for electricity, low voltage | electricity, low voltage | Cutoff, PL</v>
      </c>
      <c r="O139" s="1">
        <f t="shared" si="108"/>
        <v>1</v>
      </c>
      <c r="P139" s="1" t="str">
        <f t="shared" si="108"/>
        <v>kWh</v>
      </c>
      <c r="Q139" s="1">
        <f t="shared" si="108"/>
        <v>0.38899761150678203</v>
      </c>
      <c r="R139" s="1">
        <f t="shared" si="108"/>
        <v>9.6232578602001393</v>
      </c>
      <c r="S139" s="1">
        <f t="shared" si="108"/>
        <v>1.5949937117216899E-4</v>
      </c>
      <c r="T139" s="1">
        <f t="shared" si="108"/>
        <v>0.112693030142603</v>
      </c>
      <c r="U139" s="1">
        <f t="shared" si="108"/>
        <v>1.41336496089871E-2</v>
      </c>
      <c r="V139" s="1">
        <f t="shared" si="108"/>
        <v>2.7751197923858598E-4</v>
      </c>
      <c r="W139" s="1">
        <f t="shared" si="108"/>
        <v>0.39487259727059798</v>
      </c>
      <c r="X139" s="1">
        <f t="shared" si="108"/>
        <v>2.1844878047093601E-2</v>
      </c>
      <c r="Y139" s="1">
        <f t="shared" si="108"/>
        <v>0.39675559132663202</v>
      </c>
      <c r="Z139" s="1">
        <f t="shared" si="108"/>
        <v>0.15386607491191501</v>
      </c>
      <c r="AA139" s="1">
        <f t="shared" si="108"/>
        <v>9.3180996754013302E-3</v>
      </c>
      <c r="AB139" s="1">
        <f t="shared" si="108"/>
        <v>1.8650254724993501E-2</v>
      </c>
      <c r="AC139" s="1">
        <f t="shared" si="108"/>
        <v>2.06168503597358E-5</v>
      </c>
      <c r="AD139" s="1">
        <f t="shared" si="108"/>
        <v>4.6435083523879998E-4</v>
      </c>
      <c r="AE139" s="1">
        <f t="shared" si="108"/>
        <v>1.8979427794515601E-4</v>
      </c>
      <c r="AF139" s="1">
        <f t="shared" si="108"/>
        <v>2.01361160132075E-4</v>
      </c>
      <c r="AG139" s="1">
        <f t="shared" si="108"/>
        <v>1.7114246771852901E-7</v>
      </c>
      <c r="AH139" s="1">
        <f t="shared" si="108"/>
        <v>2.9630095729279402E-4</v>
      </c>
      <c r="AI139" s="1">
        <f t="shared" si="108"/>
        <v>0.48809831262861902</v>
      </c>
      <c r="AJ139" s="1">
        <f t="shared" si="108"/>
        <v>9.0516571158616391E-3</v>
      </c>
      <c r="AK139" s="1"/>
      <c r="AL139" s="1">
        <f t="shared" ref="AL139:BA154" si="109">IFERROR($G139*Q139,0)</f>
        <v>0</v>
      </c>
      <c r="AM139" s="1">
        <f t="shared" si="109"/>
        <v>0</v>
      </c>
      <c r="AN139" s="1">
        <f t="shared" si="109"/>
        <v>0</v>
      </c>
      <c r="AO139" s="1">
        <f t="shared" si="109"/>
        <v>0</v>
      </c>
      <c r="AP139" s="1">
        <f t="shared" si="109"/>
        <v>0</v>
      </c>
      <c r="AQ139" s="1">
        <f t="shared" si="109"/>
        <v>0</v>
      </c>
      <c r="AR139" s="1">
        <f t="shared" si="109"/>
        <v>0</v>
      </c>
      <c r="AS139" s="1">
        <f t="shared" si="109"/>
        <v>0</v>
      </c>
      <c r="AT139" s="1">
        <f t="shared" si="109"/>
        <v>0</v>
      </c>
      <c r="AU139" s="1">
        <f t="shared" si="109"/>
        <v>0</v>
      </c>
      <c r="AV139" s="1">
        <f t="shared" si="109"/>
        <v>0</v>
      </c>
      <c r="AW139" s="1">
        <f t="shared" si="109"/>
        <v>0</v>
      </c>
      <c r="AX139" s="1">
        <f t="shared" si="109"/>
        <v>0</v>
      </c>
      <c r="AY139" s="1">
        <f t="shared" si="109"/>
        <v>0</v>
      </c>
      <c r="AZ139" s="1">
        <f t="shared" si="109"/>
        <v>0</v>
      </c>
      <c r="BA139" s="1">
        <f t="shared" si="109"/>
        <v>0</v>
      </c>
      <c r="BB139" s="1">
        <f t="shared" si="88"/>
        <v>0</v>
      </c>
      <c r="BC139" s="1">
        <f t="shared" si="88"/>
        <v>0</v>
      </c>
      <c r="BD139" s="1">
        <f t="shared" si="88"/>
        <v>0</v>
      </c>
      <c r="BE139" s="1">
        <f t="shared" si="88"/>
        <v>0</v>
      </c>
      <c r="BF139" s="1" t="s">
        <v>77</v>
      </c>
      <c r="BG139" s="1">
        <f t="shared" ref="BG139:BV154" si="110">IFERROR($H139*Q139,0)</f>
        <v>0</v>
      </c>
      <c r="BH139" s="1">
        <f t="shared" si="110"/>
        <v>0</v>
      </c>
      <c r="BI139" s="1">
        <f t="shared" si="110"/>
        <v>0</v>
      </c>
      <c r="BJ139" s="1">
        <f t="shared" si="110"/>
        <v>0</v>
      </c>
      <c r="BK139" s="1">
        <f t="shared" si="110"/>
        <v>0</v>
      </c>
      <c r="BL139" s="1">
        <f t="shared" si="110"/>
        <v>0</v>
      </c>
      <c r="BM139" s="1">
        <f t="shared" si="110"/>
        <v>0</v>
      </c>
      <c r="BN139" s="1">
        <f t="shared" si="110"/>
        <v>0</v>
      </c>
      <c r="BO139" s="1">
        <f t="shared" si="110"/>
        <v>0</v>
      </c>
      <c r="BP139" s="1">
        <f t="shared" si="110"/>
        <v>0</v>
      </c>
      <c r="BQ139" s="1">
        <f t="shared" si="110"/>
        <v>0</v>
      </c>
      <c r="BR139" s="1">
        <f t="shared" si="110"/>
        <v>0</v>
      </c>
      <c r="BS139" s="1">
        <f t="shared" si="110"/>
        <v>0</v>
      </c>
      <c r="BT139" s="1">
        <f t="shared" si="110"/>
        <v>0</v>
      </c>
      <c r="BU139" s="1">
        <f t="shared" si="110"/>
        <v>0</v>
      </c>
      <c r="BV139" s="1">
        <f t="shared" si="110"/>
        <v>0</v>
      </c>
      <c r="BW139" s="1">
        <f t="shared" si="89"/>
        <v>0</v>
      </c>
      <c r="BX139" s="1">
        <f t="shared" si="89"/>
        <v>0</v>
      </c>
      <c r="BY139" s="1">
        <f t="shared" si="89"/>
        <v>0</v>
      </c>
      <c r="BZ139" s="1">
        <f t="shared" si="89"/>
        <v>0</v>
      </c>
      <c r="CA139" s="1" t="s">
        <v>77</v>
      </c>
      <c r="CB139" s="1">
        <f t="shared" ref="CB139:CQ154" si="111">IFERROR($I139*Q139,0)</f>
        <v>0</v>
      </c>
      <c r="CC139" s="1">
        <f t="shared" si="111"/>
        <v>0</v>
      </c>
      <c r="CD139" s="1">
        <f t="shared" si="111"/>
        <v>0</v>
      </c>
      <c r="CE139" s="1">
        <f t="shared" si="111"/>
        <v>0</v>
      </c>
      <c r="CF139" s="1">
        <f t="shared" si="111"/>
        <v>0</v>
      </c>
      <c r="CG139" s="1">
        <f t="shared" si="111"/>
        <v>0</v>
      </c>
      <c r="CH139" s="1">
        <f t="shared" si="111"/>
        <v>0</v>
      </c>
      <c r="CI139" s="1">
        <f t="shared" si="111"/>
        <v>0</v>
      </c>
      <c r="CJ139" s="1">
        <f t="shared" si="111"/>
        <v>0</v>
      </c>
      <c r="CK139" s="1">
        <f t="shared" si="111"/>
        <v>0</v>
      </c>
      <c r="CL139" s="1">
        <f t="shared" si="111"/>
        <v>0</v>
      </c>
      <c r="CM139" s="1">
        <f t="shared" si="111"/>
        <v>0</v>
      </c>
      <c r="CN139" s="1">
        <f t="shared" si="111"/>
        <v>0</v>
      </c>
      <c r="CO139" s="1">
        <f t="shared" si="111"/>
        <v>0</v>
      </c>
      <c r="CP139" s="1">
        <f t="shared" si="111"/>
        <v>0</v>
      </c>
      <c r="CQ139" s="1">
        <f t="shared" si="111"/>
        <v>0</v>
      </c>
      <c r="CR139" s="1">
        <f t="shared" si="90"/>
        <v>0</v>
      </c>
      <c r="CS139" s="1">
        <f t="shared" si="90"/>
        <v>0</v>
      </c>
      <c r="CT139" s="1">
        <f t="shared" si="90"/>
        <v>0</v>
      </c>
      <c r="CU139" s="1">
        <f t="shared" si="90"/>
        <v>0</v>
      </c>
      <c r="CW139" s="15">
        <f t="shared" ref="CW139:DL154" si="112">IFERROR($J139*Q139,0)</f>
        <v>1.4259342559101744E-2</v>
      </c>
      <c r="CX139" s="15">
        <f t="shared" si="112"/>
        <v>0.35275622858360356</v>
      </c>
      <c r="CY139" s="15">
        <f t="shared" si="112"/>
        <v>5.8467098620363189E-6</v>
      </c>
      <c r="CZ139" s="15">
        <f t="shared" si="112"/>
        <v>4.1309470117364419E-3</v>
      </c>
      <c r="DA139" s="15">
        <f t="shared" si="112"/>
        <v>5.1809200216990981E-4</v>
      </c>
      <c r="DB139" s="15">
        <f t="shared" si="112"/>
        <v>1.0172654687748223E-5</v>
      </c>
      <c r="DC139" s="15">
        <f t="shared" si="112"/>
        <v>1.447469975425675E-2</v>
      </c>
      <c r="DD139" s="15">
        <f t="shared" si="112"/>
        <v>8.0075967055103208E-4</v>
      </c>
      <c r="DE139" s="15">
        <f t="shared" si="112"/>
        <v>1.4543723975710804E-2</v>
      </c>
      <c r="DF139" s="15">
        <f t="shared" si="112"/>
        <v>5.6402121902364294E-3</v>
      </c>
      <c r="DG139" s="15">
        <f t="shared" si="112"/>
        <v>3.415701570935887E-4</v>
      </c>
      <c r="DH139" s="15">
        <f t="shared" si="112"/>
        <v>6.8365553687609634E-4</v>
      </c>
      <c r="DI139" s="15">
        <f t="shared" si="112"/>
        <v>7.5574431069247657E-7</v>
      </c>
      <c r="DJ139" s="15">
        <f t="shared" si="112"/>
        <v>1.7021538002835839E-5</v>
      </c>
      <c r="DK139" s="15">
        <f t="shared" si="112"/>
        <v>6.957219131743086E-6</v>
      </c>
      <c r="DL139" s="15">
        <f t="shared" si="112"/>
        <v>7.3812220833426336E-6</v>
      </c>
      <c r="DM139" s="15">
        <f t="shared" si="91"/>
        <v>6.2735065754149749E-9</v>
      </c>
      <c r="DN139" s="15">
        <f t="shared" si="91"/>
        <v>1.0861395354747732E-5</v>
      </c>
      <c r="DO139" s="15">
        <f t="shared" si="91"/>
        <v>1.789204055863379E-2</v>
      </c>
      <c r="DP139" s="15">
        <f t="shared" si="91"/>
        <v>3.3180327005774356E-4</v>
      </c>
      <c r="DR139" s="15">
        <f t="shared" ref="DR139:EG154" si="113">IFERROR($K139*Q139,0)</f>
        <v>1.4259342559101744E-2</v>
      </c>
      <c r="DS139" s="15">
        <f t="shared" si="113"/>
        <v>0.35275622858360356</v>
      </c>
      <c r="DT139" s="15">
        <f t="shared" si="113"/>
        <v>5.8467098620363189E-6</v>
      </c>
      <c r="DU139" s="15">
        <f t="shared" si="113"/>
        <v>4.1309470117364419E-3</v>
      </c>
      <c r="DV139" s="15">
        <f t="shared" si="113"/>
        <v>5.1809200216990981E-4</v>
      </c>
      <c r="DW139" s="15">
        <f t="shared" si="113"/>
        <v>1.0172654687748223E-5</v>
      </c>
      <c r="DX139" s="15">
        <f t="shared" si="113"/>
        <v>1.447469975425675E-2</v>
      </c>
      <c r="DY139" s="15">
        <f t="shared" si="113"/>
        <v>8.0075967055103208E-4</v>
      </c>
      <c r="DZ139" s="15">
        <f t="shared" si="113"/>
        <v>1.4543723975710804E-2</v>
      </c>
      <c r="EA139" s="15">
        <f t="shared" si="113"/>
        <v>5.6402121902364294E-3</v>
      </c>
      <c r="EB139" s="15">
        <f t="shared" si="113"/>
        <v>3.415701570935887E-4</v>
      </c>
      <c r="EC139" s="15">
        <f t="shared" si="113"/>
        <v>6.8365553687609634E-4</v>
      </c>
      <c r="ED139" s="15">
        <f t="shared" si="113"/>
        <v>7.5574431069247657E-7</v>
      </c>
      <c r="EE139" s="15">
        <f t="shared" si="113"/>
        <v>1.7021538002835839E-5</v>
      </c>
      <c r="EF139" s="15">
        <f t="shared" si="113"/>
        <v>6.957219131743086E-6</v>
      </c>
      <c r="EG139" s="15">
        <f t="shared" si="113"/>
        <v>7.3812220833426336E-6</v>
      </c>
      <c r="EH139" s="15">
        <f t="shared" si="92"/>
        <v>6.2735065754149749E-9</v>
      </c>
      <c r="EI139" s="15">
        <f t="shared" si="92"/>
        <v>1.0861395354747732E-5</v>
      </c>
      <c r="EJ139" s="15">
        <f t="shared" si="92"/>
        <v>1.789204055863379E-2</v>
      </c>
      <c r="EK139" s="15">
        <f t="shared" si="92"/>
        <v>3.3180327005774356E-4</v>
      </c>
      <c r="EM139" s="15">
        <f t="shared" ref="EM139:FB154" si="114">IFERROR($L139*Q139,0)</f>
        <v>1.4259342559101744E-2</v>
      </c>
      <c r="EN139" s="15">
        <f t="shared" si="114"/>
        <v>0.35275622858360356</v>
      </c>
      <c r="EO139" s="15">
        <f t="shared" si="114"/>
        <v>5.8467098620363189E-6</v>
      </c>
      <c r="EP139" s="15">
        <f t="shared" si="114"/>
        <v>4.1309470117364419E-3</v>
      </c>
      <c r="EQ139" s="15">
        <f t="shared" si="114"/>
        <v>5.1809200216990981E-4</v>
      </c>
      <c r="ER139" s="15">
        <f t="shared" si="114"/>
        <v>1.0172654687748223E-5</v>
      </c>
      <c r="ES139" s="15">
        <f t="shared" si="114"/>
        <v>1.447469975425675E-2</v>
      </c>
      <c r="ET139" s="15">
        <f t="shared" si="114"/>
        <v>8.0075967055103208E-4</v>
      </c>
      <c r="EU139" s="15">
        <f t="shared" si="114"/>
        <v>1.4543723975710804E-2</v>
      </c>
      <c r="EV139" s="15">
        <f t="shared" si="114"/>
        <v>5.6402121902364294E-3</v>
      </c>
      <c r="EW139" s="15">
        <f t="shared" si="114"/>
        <v>3.415701570935887E-4</v>
      </c>
      <c r="EX139" s="15">
        <f t="shared" si="114"/>
        <v>6.8365553687609634E-4</v>
      </c>
      <c r="EY139" s="15">
        <f t="shared" si="114"/>
        <v>7.5574431069247657E-7</v>
      </c>
      <c r="EZ139" s="15">
        <f t="shared" si="114"/>
        <v>1.7021538002835839E-5</v>
      </c>
      <c r="FA139" s="15">
        <f t="shared" si="114"/>
        <v>6.957219131743086E-6</v>
      </c>
      <c r="FB139" s="15">
        <f t="shared" si="114"/>
        <v>7.3812220833426336E-6</v>
      </c>
      <c r="FC139" s="15">
        <f t="shared" si="93"/>
        <v>6.2735065754149749E-9</v>
      </c>
      <c r="FD139" s="15">
        <f t="shared" si="93"/>
        <v>1.0861395354747732E-5</v>
      </c>
      <c r="FE139" s="15">
        <f t="shared" si="93"/>
        <v>1.789204055863379E-2</v>
      </c>
      <c r="FF139" s="15">
        <f t="shared" si="93"/>
        <v>3.3180327005774356E-4</v>
      </c>
      <c r="FH139" s="15">
        <f>IFERROR(AL139*[1]Figure!$C$8+BG139*[1]Figure!$D$8+CB139*[1]Figure!$E$8,0)</f>
        <v>0</v>
      </c>
      <c r="FI139" s="15">
        <f>IFERROR(AM139*[1]Figure!$C$8+BH139*[1]Figure!$D$8+CC139*[1]Figure!$E$8,0)</f>
        <v>0</v>
      </c>
      <c r="FJ139" s="15">
        <f>IFERROR(AN139*[1]Figure!$C$8+BI139*[1]Figure!$D$8+CD139*[1]Figure!$E$8,0)</f>
        <v>0</v>
      </c>
      <c r="FK139" s="15">
        <f>IFERROR(AO139*[1]Figure!$C$8+BJ139*[1]Figure!$D$8+CE139*[1]Figure!$E$8,0)</f>
        <v>0</v>
      </c>
      <c r="FL139" s="15">
        <f>IFERROR(AP139*[1]Figure!$C$8+BK139*[1]Figure!$D$8+CF139*[1]Figure!$E$8,0)</f>
        <v>0</v>
      </c>
      <c r="FM139" s="15">
        <f>IFERROR(AQ139*[1]Figure!$C$8+BL139*[1]Figure!$D$8+CG139*[1]Figure!$E$8,0)</f>
        <v>0</v>
      </c>
      <c r="FN139" s="15">
        <f>IFERROR(AR139*[1]Figure!$C$8+BM139*[1]Figure!$D$8+CH139*[1]Figure!$E$8,0)</f>
        <v>0</v>
      </c>
      <c r="FO139" s="15">
        <f>IFERROR(AS139*[1]Figure!$C$8+BN139*[1]Figure!$D$8+CI139*[1]Figure!$E$8,0)</f>
        <v>0</v>
      </c>
      <c r="FP139" s="15">
        <f>IFERROR(AT139*[1]Figure!$C$8+BO139*[1]Figure!$D$8+CJ139*[1]Figure!$E$8,0)</f>
        <v>0</v>
      </c>
      <c r="FQ139" s="15">
        <f>IFERROR(AU139*[1]Figure!$C$8+BP139*[1]Figure!$D$8+CK139*[1]Figure!$E$8,0)</f>
        <v>0</v>
      </c>
      <c r="FR139" s="15">
        <f>IFERROR(AV139*[1]Figure!$C$8+BQ139*[1]Figure!$D$8+CL139*[1]Figure!$E$8,0)</f>
        <v>0</v>
      </c>
      <c r="FS139" s="15">
        <f>IFERROR(AW139*[1]Figure!$C$8+BR139*[1]Figure!$D$8+CM139*[1]Figure!$E$8,0)</f>
        <v>0</v>
      </c>
      <c r="FT139" s="15">
        <f>IFERROR(AX139*[1]Figure!$C$8+BS139*[1]Figure!$D$8+CN139*[1]Figure!$E$8,0)</f>
        <v>0</v>
      </c>
      <c r="FU139" s="15">
        <f>IFERROR(AY139*[1]Figure!$C$8+BT139*[1]Figure!$D$8+CO139*[1]Figure!$E$8,0)</f>
        <v>0</v>
      </c>
      <c r="FV139" s="15">
        <f>IFERROR(AZ139*[1]Figure!$C$8+BU139*[1]Figure!$D$8+CP139*[1]Figure!$E$8,0)</f>
        <v>0</v>
      </c>
      <c r="FW139" s="15">
        <f>IFERROR(BA139*[1]Figure!$C$8+BV139*[1]Figure!$D$8+CQ139*[1]Figure!$E$8,0)</f>
        <v>0</v>
      </c>
      <c r="FX139" s="15">
        <f>IFERROR(BB139*[1]Figure!$C$8+BW139*[1]Figure!$D$8+CR139*[1]Figure!$E$8,0)</f>
        <v>0</v>
      </c>
      <c r="FY139" s="15">
        <f>IFERROR(BC139*[1]Figure!$C$8+BX139*[1]Figure!$D$8+CS139*[1]Figure!$E$8,0)</f>
        <v>0</v>
      </c>
      <c r="FZ139" s="15">
        <f>IFERROR(BD139*[1]Figure!$C$8+BY139*[1]Figure!$D$8+CT139*[1]Figure!$E$8,0)</f>
        <v>0</v>
      </c>
      <c r="GA139" s="15">
        <f>IFERROR(BE139*[1]Figure!$C$8+BZ139*[1]Figure!$D$8+CU139*[1]Figure!$E$8,0)</f>
        <v>0</v>
      </c>
      <c r="GC139" s="15">
        <f>IFERROR(CW139*[1]Figure!$F$8+DR139*[1]Figure!$G$8+EM139*[1]Figure!$H$8,0)</f>
        <v>1.4259342559101742E-2</v>
      </c>
      <c r="GD139" s="15">
        <f>IFERROR(CX139*[1]Figure!$F$8+DS139*[1]Figure!$G$8+EN139*[1]Figure!$H$8,0)</f>
        <v>0.35275622858360356</v>
      </c>
      <c r="GE139" s="15">
        <f>IFERROR(CY139*[1]Figure!$F$8+DT139*[1]Figure!$G$8+EO139*[1]Figure!$H$8,0)</f>
        <v>5.8467098620363189E-6</v>
      </c>
      <c r="GF139" s="15">
        <f>IFERROR(CZ139*[1]Figure!$F$8+DU139*[1]Figure!$G$8+EP139*[1]Figure!$H$8,0)</f>
        <v>4.1309470117364419E-3</v>
      </c>
      <c r="GG139" s="15">
        <f>IFERROR(DA139*[1]Figure!$F$8+DV139*[1]Figure!$G$8+EQ139*[1]Figure!$H$8,0)</f>
        <v>5.1809200216990981E-4</v>
      </c>
      <c r="GH139" s="15">
        <f>IFERROR(DB139*[1]Figure!$F$8+DW139*[1]Figure!$G$8+ER139*[1]Figure!$H$8,0)</f>
        <v>1.0172654687748223E-5</v>
      </c>
      <c r="GI139" s="15">
        <f>IFERROR(DC139*[1]Figure!$F$8+DX139*[1]Figure!$G$8+ES139*[1]Figure!$H$8,0)</f>
        <v>1.4474699754256748E-2</v>
      </c>
      <c r="GJ139" s="15">
        <f>IFERROR(DD139*[1]Figure!$F$8+DY139*[1]Figure!$G$8+ET139*[1]Figure!$H$8,0)</f>
        <v>8.0075967055103208E-4</v>
      </c>
      <c r="GK139" s="15">
        <f>IFERROR(DE139*[1]Figure!$F$8+DZ139*[1]Figure!$G$8+EU139*[1]Figure!$H$8,0)</f>
        <v>1.4543723975710804E-2</v>
      </c>
      <c r="GL139" s="15">
        <f>IFERROR(DF139*[1]Figure!$F$8+EA139*[1]Figure!$G$8+EV139*[1]Figure!$H$8,0)</f>
        <v>5.6402121902364294E-3</v>
      </c>
      <c r="GM139" s="15">
        <f>IFERROR(DG139*[1]Figure!$F$8+EB139*[1]Figure!$G$8+EW139*[1]Figure!$H$8,0)</f>
        <v>3.4157015709358865E-4</v>
      </c>
      <c r="GN139" s="15">
        <f>IFERROR(DH139*[1]Figure!$F$8+EC139*[1]Figure!$G$8+EX139*[1]Figure!$H$8,0)</f>
        <v>6.8365553687609623E-4</v>
      </c>
      <c r="GO139" s="15">
        <f>IFERROR(DI139*[1]Figure!$F$8+ED139*[1]Figure!$G$8+EY139*[1]Figure!$H$8,0)</f>
        <v>7.5574431069247647E-7</v>
      </c>
      <c r="GP139" s="15">
        <f>IFERROR(DJ139*[1]Figure!$F$8+EE139*[1]Figure!$G$8+EZ139*[1]Figure!$H$8,0)</f>
        <v>1.7021538002835839E-5</v>
      </c>
      <c r="GQ139" s="15">
        <f>IFERROR(DK139*[1]Figure!$F$8+EF139*[1]Figure!$G$8+FA139*[1]Figure!$H$8,0)</f>
        <v>6.957219131743086E-6</v>
      </c>
      <c r="GR139" s="15">
        <f>IFERROR(DL139*[1]Figure!$F$8+EG139*[1]Figure!$G$8+FB139*[1]Figure!$H$8,0)</f>
        <v>7.3812220833426328E-6</v>
      </c>
      <c r="GS139" s="15">
        <f>IFERROR(DM139*[1]Figure!$F$8+EH139*[1]Figure!$G$8+FC139*[1]Figure!$H$8,0)</f>
        <v>6.2735065754149749E-9</v>
      </c>
      <c r="GT139" s="15">
        <f>IFERROR(DN139*[1]Figure!$F$8+EI139*[1]Figure!$G$8+FD139*[1]Figure!$H$8,0)</f>
        <v>1.0861395354747732E-5</v>
      </c>
      <c r="GU139" s="15">
        <f>IFERROR(DO139*[1]Figure!$F$8+EJ139*[1]Figure!$G$8+FE139*[1]Figure!$H$8,0)</f>
        <v>1.789204055863379E-2</v>
      </c>
      <c r="GV139" s="15">
        <f>IFERROR(DP139*[1]Figure!$F$8+EK139*[1]Figure!$G$8+FF139*[1]Figure!$H$8,0)</f>
        <v>3.3180327005774351E-4</v>
      </c>
      <c r="GX139" s="15">
        <f>IFERROR(FH139*[1]Figure!$F$10+GC139*[1]Figure!$F$11,0)</f>
        <v>8.3661425710874029E-4</v>
      </c>
      <c r="GY139" s="15">
        <f>IFERROR(FI139*[1]Figure!$F$10+GD139*[1]Figure!$F$11,0)</f>
        <v>2.0696668790566135E-2</v>
      </c>
      <c r="GZ139" s="15">
        <f>IFERROR(FJ139*[1]Figure!$F$10+GE139*[1]Figure!$F$11,0)</f>
        <v>3.430341060595148E-7</v>
      </c>
      <c r="HA139" s="15">
        <f>IFERROR(FK139*[1]Figure!$F$10+GF139*[1]Figure!$F$11,0)</f>
        <v>2.4236805806825099E-4</v>
      </c>
      <c r="HB139" s="15">
        <f>IFERROR(FL139*[1]Figure!$F$10+GG139*[1]Figure!$F$11,0)</f>
        <v>3.0397134630354473E-5</v>
      </c>
      <c r="HC139" s="15">
        <f>IFERROR(FM139*[1]Figure!$F$10+GH139*[1]Figure!$F$11,0)</f>
        <v>5.9684294062925873E-7</v>
      </c>
      <c r="HD139" s="15">
        <f>IFERROR(FN139*[1]Figure!$F$10+GI139*[1]Figure!$F$11,0)</f>
        <v>8.4924954510261935E-4</v>
      </c>
      <c r="HE139" s="15">
        <f>IFERROR(FO139*[1]Figure!$F$10+GJ139*[1]Figure!$F$11,0)</f>
        <v>4.6981616026404858E-5</v>
      </c>
      <c r="HF139" s="15">
        <f>IFERROR(FP139*[1]Figure!$F$10+GK139*[1]Figure!$F$11,0)</f>
        <v>8.53299286352256E-4</v>
      </c>
      <c r="HG139" s="15">
        <f>IFERROR(FQ139*[1]Figure!$F$10+GL139*[1]Figure!$F$11,0)</f>
        <v>3.3091861787543461E-4</v>
      </c>
      <c r="HH139" s="15">
        <f>IFERROR(FR139*[1]Figure!$F$10+GM139*[1]Figure!$F$11,0)</f>
        <v>2.0040367362166086E-5</v>
      </c>
      <c r="HI139" s="15">
        <f>IFERROR(FS139*[1]Figure!$F$10+GN139*[1]Figure!$F$11,0)</f>
        <v>4.0110963512605469E-5</v>
      </c>
      <c r="HJ139" s="15">
        <f>IFERROR(FT139*[1]Figure!$F$10+GO139*[1]Figure!$F$11,0)</f>
        <v>4.4340506053034494E-8</v>
      </c>
      <c r="HK139" s="15">
        <f>IFERROR(FU139*[1]Figure!$F$10+GP139*[1]Figure!$F$11,0)</f>
        <v>9.9867587247218529E-7</v>
      </c>
      <c r="HL139" s="15">
        <f>IFERROR(FV139*[1]Figure!$F$10+GQ139*[1]Figure!$F$11,0)</f>
        <v>4.0818913574179651E-7</v>
      </c>
      <c r="HM139" s="15">
        <f>IFERROR(FW139*[1]Figure!$F$10+GR139*[1]Figure!$F$11,0)</f>
        <v>4.3306594285222991E-7</v>
      </c>
      <c r="HN139" s="15">
        <f>IFERROR(FX139*[1]Figure!$F$10+GS139*[1]Figure!$F$11,0)</f>
        <v>3.6807482682344805E-10</v>
      </c>
      <c r="HO139" s="15">
        <f>IFERROR(FY139*[1]Figure!$F$10+GT139*[1]Figure!$F$11,0)</f>
        <v>6.3725225536969033E-7</v>
      </c>
      <c r="HP139" s="15">
        <f>IFERROR(FZ139*[1]Figure!$F$10+GU139*[1]Figure!$F$11,0)</f>
        <v>1.0497493946918549E-3</v>
      </c>
      <c r="HQ139" s="15">
        <f>IFERROR(GA139*[1]Figure!$F$10+GV139*[1]Figure!$F$11,0)</f>
        <v>1.94673313397905E-5</v>
      </c>
    </row>
    <row r="140" spans="1:225" s="15" customFormat="1" x14ac:dyDescent="0.2">
      <c r="A140" s="1"/>
      <c r="B140" s="4"/>
      <c r="C140" s="1" t="s">
        <v>176</v>
      </c>
      <c r="D140" s="1" t="s">
        <v>87</v>
      </c>
      <c r="E140" s="2">
        <v>0.42</v>
      </c>
      <c r="F140" s="7">
        <f>SUM(E140:E143)</f>
        <v>1</v>
      </c>
      <c r="G140" s="1">
        <f>G$235*$E140</f>
        <v>28.306727104731291</v>
      </c>
      <c r="H140" s="1">
        <f>H$235*$E140</f>
        <v>26.005882862867075</v>
      </c>
      <c r="I140" s="1">
        <f>I$235*$E140</f>
        <v>32.366754692730538</v>
      </c>
      <c r="J140" s="1">
        <f>J$235*$E140</f>
        <v>37.115952721667639</v>
      </c>
      <c r="K140" s="1">
        <f>K$235*$E140</f>
        <v>28.205551576935918</v>
      </c>
      <c r="L140" s="1">
        <f>L$235*$E140</f>
        <v>25.825183673277341</v>
      </c>
      <c r="M140" s="1" t="s">
        <v>177</v>
      </c>
      <c r="N140" s="1" t="s">
        <v>178</v>
      </c>
      <c r="O140" s="1">
        <v>1</v>
      </c>
      <c r="P140" s="1" t="s">
        <v>12</v>
      </c>
      <c r="Q140" s="1">
        <f>'[1]Unit factor_selected'!J93</f>
        <v>6.7911000979949995E-2</v>
      </c>
      <c r="R140" s="1">
        <f>'[1]Unit factor_selected'!K93</f>
        <v>1.12976548062573</v>
      </c>
      <c r="S140" s="1">
        <f>'[1]Unit factor_selected'!L93</f>
        <v>1.40888136426929E-5</v>
      </c>
      <c r="T140" s="1">
        <f>'[1]Unit factor_selected'!M93</f>
        <v>2.46662548652926E-2</v>
      </c>
      <c r="U140" s="1">
        <f>'[1]Unit factor_selected'!N93</f>
        <v>1.3470362037861801E-4</v>
      </c>
      <c r="V140" s="1">
        <f>'[1]Unit factor_selected'!O93</f>
        <v>5.8480810969971801E-7</v>
      </c>
      <c r="W140" s="1">
        <f>'[1]Unit factor_selected'!P93</f>
        <v>6.8653803041099803E-2</v>
      </c>
      <c r="X140" s="1">
        <f>'[1]Unit factor_selected'!Q93</f>
        <v>3.1644424678691299E-4</v>
      </c>
      <c r="Y140" s="1">
        <f>'[1]Unit factor_selected'!R93</f>
        <v>3.4630821738106301E-3</v>
      </c>
      <c r="Z140" s="1">
        <f>'[1]Unit factor_selected'!S93</f>
        <v>1.4020576605456599E-4</v>
      </c>
      <c r="AA140" s="1">
        <f>'[1]Unit factor_selected'!T93</f>
        <v>1.47358764084449E-5</v>
      </c>
      <c r="AB140" s="1">
        <f>'[1]Unit factor_selected'!U93</f>
        <v>1.8961103714611299E-4</v>
      </c>
      <c r="AC140" s="1">
        <f>'[1]Unit factor_selected'!V93</f>
        <v>1.21435055904058E-7</v>
      </c>
      <c r="AD140" s="1">
        <f>'[1]Unit factor_selected'!W93</f>
        <v>1.0600976807002001E-5</v>
      </c>
      <c r="AE140" s="1">
        <f>'[1]Unit factor_selected'!X93</f>
        <v>3.9505117139209901E-5</v>
      </c>
      <c r="AF140" s="1">
        <f>'[1]Unit factor_selected'!Y93</f>
        <v>4.2354750823880399E-5</v>
      </c>
      <c r="AG140" s="1">
        <f>'[1]Unit factor_selected'!Z93</f>
        <v>7.0498011938915596E-9</v>
      </c>
      <c r="AH140" s="1">
        <f>'[1]Unit factor_selected'!AA93</f>
        <v>4.1106136526965401E-5</v>
      </c>
      <c r="AI140" s="1">
        <f>'[1]Unit factor_selected'!AB93</f>
        <v>3.9971808435602602E-3</v>
      </c>
      <c r="AJ140" s="1">
        <f>'[1]Unit factor_selected'!AC93</f>
        <v>8.9078738150358992E-6</v>
      </c>
      <c r="AK140" s="1"/>
      <c r="AL140" s="1">
        <f t="shared" si="109"/>
        <v>1.9223381721485837</v>
      </c>
      <c r="AM140" s="1">
        <f t="shared" si="109"/>
        <v>31.979963152418126</v>
      </c>
      <c r="AN140" s="1">
        <f t="shared" si="109"/>
        <v>3.9880820301312308E-4</v>
      </c>
      <c r="AO140" s="1">
        <f t="shared" si="109"/>
        <v>0.69822094516758815</v>
      </c>
      <c r="AP140" s="1">
        <f t="shared" si="109"/>
        <v>3.8130186220768606E-3</v>
      </c>
      <c r="AQ140" s="1">
        <f t="shared" si="109"/>
        <v>1.6554003569903678E-5</v>
      </c>
      <c r="AR140" s="1">
        <f t="shared" si="109"/>
        <v>1.9433644673863832</v>
      </c>
      <c r="AS140" s="1">
        <f t="shared" si="109"/>
        <v>8.9575009376593878E-3</v>
      </c>
      <c r="AT140" s="1">
        <f t="shared" si="109"/>
        <v>9.8028522035317117E-2</v>
      </c>
      <c r="AU140" s="1">
        <f t="shared" si="109"/>
        <v>3.9687663582163978E-3</v>
      </c>
      <c r="AV140" s="1">
        <f t="shared" si="109"/>
        <v>4.1712443214289764E-4</v>
      </c>
      <c r="AW140" s="1">
        <f t="shared" si="109"/>
        <v>5.3672678845400881E-3</v>
      </c>
      <c r="AX140" s="1">
        <f t="shared" si="109"/>
        <v>3.4374289884239582E-6</v>
      </c>
      <c r="AY140" s="1">
        <f t="shared" si="109"/>
        <v>3.0007895751939131E-4</v>
      </c>
      <c r="AZ140" s="1">
        <f t="shared" si="109"/>
        <v>1.1182605701000575E-3</v>
      </c>
      <c r="BA140" s="1">
        <f t="shared" si="109"/>
        <v>1.1989243731604753E-3</v>
      </c>
      <c r="BB140" s="1">
        <f t="shared" si="88"/>
        <v>1.9955679853809721E-7</v>
      </c>
      <c r="BC140" s="1">
        <f t="shared" si="88"/>
        <v>1.1635801889986364E-3</v>
      </c>
      <c r="BD140" s="1">
        <f t="shared" si="88"/>
        <v>0.1131471073269199</v>
      </c>
      <c r="BE140" s="1">
        <f t="shared" si="88"/>
        <v>2.5215275316560281E-4</v>
      </c>
      <c r="BF140" s="1"/>
      <c r="BG140" s="1">
        <f t="shared" si="110"/>
        <v>1.7660855365846306</v>
      </c>
      <c r="BH140" s="1">
        <f t="shared" si="110"/>
        <v>29.380548751663458</v>
      </c>
      <c r="BI140" s="1">
        <f t="shared" si="110"/>
        <v>3.6639203726863512E-4</v>
      </c>
      <c r="BJ140" s="1">
        <f t="shared" si="110"/>
        <v>0.64146773469242446</v>
      </c>
      <c r="BK140" s="1">
        <f t="shared" si="110"/>
        <v>3.5030865727704542E-3</v>
      </c>
      <c r="BL140" s="1">
        <f t="shared" si="110"/>
        <v>1.5208451198105585E-5</v>
      </c>
      <c r="BM140" s="1">
        <f t="shared" si="110"/>
        <v>1.7854027599771889</v>
      </c>
      <c r="BN140" s="1">
        <f t="shared" si="110"/>
        <v>8.2294120145686607E-3</v>
      </c>
      <c r="BO140" s="1">
        <f t="shared" si="110"/>
        <v>9.0060509356602328E-2</v>
      </c>
      <c r="BP140" s="1">
        <f t="shared" si="110"/>
        <v>3.646174728713588E-3</v>
      </c>
      <c r="BQ140" s="1">
        <f t="shared" si="110"/>
        <v>3.8321947575970444E-4</v>
      </c>
      <c r="BR140" s="1">
        <f t="shared" si="110"/>
        <v>4.9310024215285519E-3</v>
      </c>
      <c r="BS140" s="1">
        <f t="shared" si="110"/>
        <v>3.1580258392866473E-6</v>
      </c>
      <c r="BT140" s="1">
        <f t="shared" si="110"/>
        <v>2.7568776107486463E-4</v>
      </c>
      <c r="BU140" s="1">
        <f t="shared" si="110"/>
        <v>1.0273654488061352E-3</v>
      </c>
      <c r="BV140" s="1">
        <f t="shared" si="110"/>
        <v>1.1014726886117564E-3</v>
      </c>
      <c r="BW140" s="1">
        <f t="shared" si="89"/>
        <v>1.8333630405484436E-7</v>
      </c>
      <c r="BX140" s="1">
        <f t="shared" si="89"/>
        <v>1.0690013714652839E-3</v>
      </c>
      <c r="BY140" s="1">
        <f t="shared" si="89"/>
        <v>0.10395021679932433</v>
      </c>
      <c r="BZ140" s="1">
        <f t="shared" si="89"/>
        <v>2.3165712299102445E-4</v>
      </c>
      <c r="CA140" s="1"/>
      <c r="CB140" s="1">
        <f t="shared" si="111"/>
        <v>2.1980587096558248</v>
      </c>
      <c r="CC140" s="1">
        <f t="shared" si="111"/>
        <v>36.566842171727821</v>
      </c>
      <c r="CD140" s="1">
        <f t="shared" si="111"/>
        <v>4.5600917508463646E-4</v>
      </c>
      <c r="CE140" s="1">
        <f t="shared" si="111"/>
        <v>0.79836662041329676</v>
      </c>
      <c r="CF140" s="1">
        <f t="shared" si="111"/>
        <v>4.3599190370174276E-3</v>
      </c>
      <c r="CG140" s="1">
        <f t="shared" si="111"/>
        <v>1.8928340628970223E-5</v>
      </c>
      <c r="CH140" s="1">
        <f t="shared" si="111"/>
        <v>2.2221008017543151</v>
      </c>
      <c r="CI140" s="1">
        <f t="shared" si="111"/>
        <v>1.0242273309677896E-2</v>
      </c>
      <c r="CJ140" s="1">
        <f t="shared" si="111"/>
        <v>0.11208873120049669</v>
      </c>
      <c r="CK140" s="1">
        <f t="shared" si="111"/>
        <v>4.5380056363945034E-3</v>
      </c>
      <c r="CL140" s="1">
        <f t="shared" si="111"/>
        <v>4.7695249689453116E-4</v>
      </c>
      <c r="CM140" s="1">
        <f t="shared" si="111"/>
        <v>6.1370939263424573E-3</v>
      </c>
      <c r="CN140" s="1">
        <f t="shared" si="111"/>
        <v>3.9304586655446644E-6</v>
      </c>
      <c r="CO140" s="1">
        <f t="shared" si="111"/>
        <v>3.4311921581555962E-4</v>
      </c>
      <c r="CP140" s="1">
        <f t="shared" si="111"/>
        <v>1.2786524355523916E-3</v>
      </c>
      <c r="CQ140" s="1">
        <f t="shared" si="111"/>
        <v>1.3708858299882635E-3</v>
      </c>
      <c r="CR140" s="1">
        <f t="shared" si="90"/>
        <v>2.2817918587520699E-7</v>
      </c>
      <c r="CS140" s="1">
        <f t="shared" si="90"/>
        <v>1.3304722373341795E-3</v>
      </c>
      <c r="CT140" s="1">
        <f t="shared" si="90"/>
        <v>0.12937577182599666</v>
      </c>
      <c r="CU140" s="1">
        <f t="shared" si="90"/>
        <v>2.8831896660506468E-4</v>
      </c>
      <c r="CW140" s="15">
        <f t="shared" si="112"/>
        <v>2.5205815016529489</v>
      </c>
      <c r="CX140" s="15">
        <f t="shared" si="112"/>
        <v>41.932322165476712</v>
      </c>
      <c r="CY140" s="15">
        <f t="shared" si="112"/>
        <v>5.2291974106657567E-4</v>
      </c>
      <c r="CZ140" s="15">
        <f t="shared" si="112"/>
        <v>0.91551154940080448</v>
      </c>
      <c r="DA140" s="15">
        <f t="shared" si="112"/>
        <v>4.9996532054102519E-3</v>
      </c>
      <c r="DB140" s="15">
        <f t="shared" si="112"/>
        <v>2.1705710150862557E-5</v>
      </c>
      <c r="DC140" s="15">
        <f t="shared" si="112"/>
        <v>2.5481513078361422</v>
      </c>
      <c r="DD140" s="15">
        <f t="shared" si="112"/>
        <v>1.1745129702786789E-2</v>
      </c>
      <c r="DE140" s="15">
        <f t="shared" si="112"/>
        <v>0.12853559423440533</v>
      </c>
      <c r="DF140" s="15">
        <f t="shared" si="112"/>
        <v>5.203870584186465E-3</v>
      </c>
      <c r="DG140" s="15">
        <f t="shared" si="112"/>
        <v>5.4693609208817848E-4</v>
      </c>
      <c r="DH140" s="15">
        <f t="shared" si="112"/>
        <v>7.0375942902214965E-3</v>
      </c>
      <c r="DI140" s="15">
        <f t="shared" si="112"/>
        <v>4.5071777936880839E-6</v>
      </c>
      <c r="DJ140" s="15">
        <f t="shared" si="112"/>
        <v>3.9346535397218144E-4</v>
      </c>
      <c r="DK140" s="15">
        <f t="shared" si="112"/>
        <v>1.4662700600028566E-3</v>
      </c>
      <c r="DL140" s="15">
        <f t="shared" si="112"/>
        <v>1.5720369291171584E-3</v>
      </c>
      <c r="DM140" s="15">
        <f t="shared" si="91"/>
        <v>2.616600878096352E-7</v>
      </c>
      <c r="DN140" s="15">
        <f t="shared" si="91"/>
        <v>1.525693419905263E-3</v>
      </c>
      <c r="DO140" s="15">
        <f t="shared" si="91"/>
        <v>0.1483591752095382</v>
      </c>
      <c r="DP140" s="15">
        <f t="shared" si="91"/>
        <v>3.3062422336945359E-4</v>
      </c>
      <c r="DR140" s="15">
        <f t="shared" si="113"/>
        <v>1.9154672407813251</v>
      </c>
      <c r="DS140" s="15">
        <f t="shared" si="113"/>
        <v>31.865658533630825</v>
      </c>
      <c r="DT140" s="15">
        <f t="shared" si="113"/>
        <v>3.9738275985681299E-4</v>
      </c>
      <c r="DU140" s="15">
        <f t="shared" si="113"/>
        <v>0.6957253238128569</v>
      </c>
      <c r="DV140" s="15">
        <f t="shared" si="113"/>
        <v>3.7993899121891066E-3</v>
      </c>
      <c r="DW140" s="15">
        <f t="shared" si="113"/>
        <v>1.6494835300745793E-5</v>
      </c>
      <c r="DX140" s="15">
        <f t="shared" si="113"/>
        <v>1.9364183826285404</v>
      </c>
      <c r="DY140" s="15">
        <f t="shared" si="113"/>
        <v>8.9254845239729128E-3</v>
      </c>
      <c r="DZ140" s="15">
        <f t="shared" si="113"/>
        <v>9.7678142868583076E-2</v>
      </c>
      <c r="EA140" s="15">
        <f t="shared" si="113"/>
        <v>3.9545809658358723E-3</v>
      </c>
      <c r="EB140" s="15">
        <f t="shared" si="113"/>
        <v>4.1563352206974583E-4</v>
      </c>
      <c r="EC140" s="15">
        <f t="shared" si="113"/>
        <v>5.3480838877810024E-3</v>
      </c>
      <c r="ED140" s="15">
        <f t="shared" si="113"/>
        <v>3.4251427325500044E-6</v>
      </c>
      <c r="EE140" s="15">
        <f t="shared" si="113"/>
        <v>2.9900639809579639E-4</v>
      </c>
      <c r="EF140" s="15">
        <f t="shared" si="113"/>
        <v>1.1142636190228799E-3</v>
      </c>
      <c r="EG140" s="15">
        <f t="shared" si="113"/>
        <v>1.1946391088912276E-3</v>
      </c>
      <c r="EH140" s="15">
        <f t="shared" si="92"/>
        <v>1.988435311814528E-7</v>
      </c>
      <c r="EI140" s="15">
        <f t="shared" si="92"/>
        <v>1.159421253939892E-3</v>
      </c>
      <c r="EJ140" s="15">
        <f t="shared" si="92"/>
        <v>0.11274269044537914</v>
      </c>
      <c r="EK140" s="15">
        <f t="shared" si="92"/>
        <v>2.5125149433083199E-4</v>
      </c>
      <c r="EM140" s="15">
        <f t="shared" si="114"/>
        <v>1.7538140737433261</v>
      </c>
      <c r="EN140" s="15">
        <f t="shared" si="114"/>
        <v>29.176401044887932</v>
      </c>
      <c r="EO140" s="15">
        <f t="shared" si="114"/>
        <v>3.6384620006111972E-4</v>
      </c>
      <c r="EP140" s="15">
        <f t="shared" si="114"/>
        <v>0.63701056242805221</v>
      </c>
      <c r="EQ140" s="15">
        <f t="shared" si="114"/>
        <v>3.4787457377332348E-3</v>
      </c>
      <c r="ER140" s="15">
        <f t="shared" si="114"/>
        <v>1.5102776846617342E-5</v>
      </c>
      <c r="ES140" s="15">
        <f t="shared" si="114"/>
        <v>1.7729970734054088</v>
      </c>
      <c r="ET140" s="15">
        <f t="shared" si="114"/>
        <v>8.1722307956239304E-3</v>
      </c>
      <c r="EU140" s="15">
        <f t="shared" si="114"/>
        <v>8.9434733214312084E-2</v>
      </c>
      <c r="EV140" s="15">
        <f t="shared" si="114"/>
        <v>3.6208396604117199E-3</v>
      </c>
      <c r="EW140" s="15">
        <f t="shared" si="114"/>
        <v>3.8055671483480397E-4</v>
      </c>
      <c r="EX140" s="15">
        <f t="shared" si="114"/>
        <v>4.8967398607789809E-3</v>
      </c>
      <c r="EY140" s="15">
        <f t="shared" si="114"/>
        <v>3.1360826230969998E-6</v>
      </c>
      <c r="EZ140" s="15">
        <f t="shared" si="114"/>
        <v>2.7377217315697984E-4</v>
      </c>
      <c r="FA140" s="15">
        <f t="shared" si="114"/>
        <v>1.0202269061544325E-3</v>
      </c>
      <c r="FB140" s="15">
        <f t="shared" si="114"/>
        <v>1.0938192194626061E-3</v>
      </c>
      <c r="FC140" s="15">
        <f t="shared" si="93"/>
        <v>1.8206241069233941E-7</v>
      </c>
      <c r="FD140" s="15">
        <f t="shared" si="93"/>
        <v>1.0615735259076962E-3</v>
      </c>
      <c r="FE140" s="15">
        <f t="shared" si="93"/>
        <v>0.10322792946024938</v>
      </c>
      <c r="FF140" s="15">
        <f t="shared" si="93"/>
        <v>2.3004747741167984E-4</v>
      </c>
      <c r="FH140" s="15">
        <f>IFERROR(AL140*[1]Figure!$C$8+BG140*[1]Figure!$D$8+CB140*[1]Figure!$E$8,0)</f>
        <v>1.8002417445827468</v>
      </c>
      <c r="FI140" s="15">
        <f>IFERROR(AM140*[1]Figure!$C$8+BH140*[1]Figure!$D$8+CC140*[1]Figure!$E$8,0)</f>
        <v>29.948770456372785</v>
      </c>
      <c r="FJ140" s="15">
        <f>IFERROR(AN140*[1]Figure!$C$8+BI140*[1]Figure!$D$8+CD140*[1]Figure!$E$8,0)</f>
        <v>3.7347808286187541E-4</v>
      </c>
      <c r="FK140" s="15">
        <f>IFERROR(AO140*[1]Figure!$C$8+BJ140*[1]Figure!$D$8+CE140*[1]Figure!$E$8,0)</f>
        <v>0.65387376198632663</v>
      </c>
      <c r="FL140" s="15">
        <f>IFERROR(AP140*[1]Figure!$C$8+BK140*[1]Figure!$D$8+CF140*[1]Figure!$E$8,0)</f>
        <v>3.5708364926561836E-3</v>
      </c>
      <c r="FM140" s="15">
        <f>IFERROR(AQ140*[1]Figure!$C$8+BL140*[1]Figure!$D$8+CG140*[1]Figure!$E$8,0)</f>
        <v>1.5502583623569111E-5</v>
      </c>
      <c r="FN140" s="15">
        <f>IFERROR(AR140*[1]Figure!$C$8+BM140*[1]Figure!$D$8+CH140*[1]Figure!$E$8,0)</f>
        <v>1.8199325643195783</v>
      </c>
      <c r="FO140" s="15">
        <f>IFERROR(AS140*[1]Figure!$C$8+BN140*[1]Figure!$D$8+CI140*[1]Figure!$E$8,0)</f>
        <v>8.3885693728330754E-3</v>
      </c>
      <c r="FP140" s="15">
        <f>IFERROR(AT140*[1]Figure!$C$8+BO140*[1]Figure!$D$8+CJ140*[1]Figure!$E$8,0)</f>
        <v>9.1802285406673609E-2</v>
      </c>
      <c r="FQ140" s="15">
        <f>IFERROR(AU140*[1]Figure!$C$8+BP140*[1]Figure!$D$8+CK140*[1]Figure!$E$8,0)</f>
        <v>3.7166919827488925E-3</v>
      </c>
      <c r="FR140" s="15">
        <f>IFERROR(AV140*[1]Figure!$C$8+BQ140*[1]Figure!$D$8+CL140*[1]Figure!$E$8,0)</f>
        <v>3.9063096509690289E-4</v>
      </c>
      <c r="FS140" s="15">
        <f>IFERROR(AW140*[1]Figure!$C$8+BR140*[1]Figure!$D$8+CM140*[1]Figure!$E$8,0)</f>
        <v>5.0263683258746422E-3</v>
      </c>
      <c r="FT140" s="15">
        <f>IFERROR(AX140*[1]Figure!$C$8+BS140*[1]Figure!$D$8+CN140*[1]Figure!$E$8,0)</f>
        <v>3.2191022623678861E-6</v>
      </c>
      <c r="FU140" s="15">
        <f>IFERROR(AY140*[1]Figure!$C$8+BT140*[1]Figure!$D$8+CO140*[1]Figure!$E$8,0)</f>
        <v>2.810195801259498E-4</v>
      </c>
      <c r="FV140" s="15">
        <f>IFERROR(AZ140*[1]Figure!$C$8+BU140*[1]Figure!$D$8+CP140*[1]Figure!$E$8,0)</f>
        <v>1.0472347627394575E-3</v>
      </c>
      <c r="FW140" s="15">
        <f>IFERROR(BA140*[1]Figure!$C$8+BV140*[1]Figure!$D$8+CQ140*[1]Figure!$E$8,0)</f>
        <v>1.1227752413347821E-3</v>
      </c>
      <c r="FX140" s="15">
        <f>IFERROR(BB140*[1]Figure!$C$8+BW140*[1]Figure!$D$8+CR140*[1]Figure!$E$8,0)</f>
        <v>1.8688203998053066E-7</v>
      </c>
      <c r="FY140" s="15">
        <f>IFERROR(BC140*[1]Figure!$C$8+BX140*[1]Figure!$D$8+CS140*[1]Figure!$E$8,0)</f>
        <v>1.089675926823826E-3</v>
      </c>
      <c r="FZ140" s="15">
        <f>IFERROR(BD140*[1]Figure!$C$8+BY140*[1]Figure!$D$8+CT140*[1]Figure!$E$8,0)</f>
        <v>0.10596062068571437</v>
      </c>
      <c r="GA140" s="15">
        <f>IFERROR(BE140*[1]Figure!$C$8+BZ140*[1]Figure!$D$8+CU140*[1]Figure!$E$8,0)</f>
        <v>2.361373866663775E-4</v>
      </c>
      <c r="GC140" s="15">
        <f>IFERROR(CW140*[1]Figure!$F$8+DR140*[1]Figure!$G$8+EM140*[1]Figure!$H$8,0)</f>
        <v>2.0475285935065974</v>
      </c>
      <c r="GD140" s="15">
        <f>IFERROR(CX140*[1]Figure!$F$8+DS140*[1]Figure!$G$8+EN140*[1]Figure!$H$8,0)</f>
        <v>34.062627441183828</v>
      </c>
      <c r="GE140" s="15">
        <f>IFERROR(CY140*[1]Figure!$F$8+DT140*[1]Figure!$G$8+EO140*[1]Figure!$H$8,0)</f>
        <v>4.2478020299710207E-4</v>
      </c>
      <c r="GF140" s="15">
        <f>IFERROR(CZ140*[1]Figure!$F$8+DU140*[1]Figure!$G$8+EP140*[1]Figure!$H$8,0)</f>
        <v>0.74369191151105041</v>
      </c>
      <c r="GG140" s="15">
        <f>IFERROR(DA140*[1]Figure!$F$8+DV140*[1]Figure!$G$8+EQ140*[1]Figure!$H$8,0)</f>
        <v>4.0613377861343598E-3</v>
      </c>
      <c r="GH140" s="15">
        <f>IFERROR(DB140*[1]Figure!$F$8+DW140*[1]Figure!$G$8+ER140*[1]Figure!$H$8,0)</f>
        <v>1.7632067103211137E-5</v>
      </c>
      <c r="GI140" s="15">
        <f>IFERROR(DC140*[1]Figure!$F$8+DX140*[1]Figure!$G$8+ES140*[1]Figure!$H$8,0)</f>
        <v>2.0699242059636851</v>
      </c>
      <c r="GJ140" s="15">
        <f>IFERROR(DD140*[1]Figure!$F$8+DY140*[1]Figure!$G$8+ET140*[1]Figure!$H$8,0)</f>
        <v>9.5408495559969261E-3</v>
      </c>
      <c r="GK140" s="15">
        <f>IFERROR(DE140*[1]Figure!$F$8+DZ140*[1]Figure!$G$8+EU140*[1]Figure!$H$8,0)</f>
        <v>0.10441253508593876</v>
      </c>
      <c r="GL140" s="15">
        <f>IFERROR(DF140*[1]Figure!$F$8+EA140*[1]Figure!$G$8+EV140*[1]Figure!$H$8,0)</f>
        <v>4.2272284435326841E-3</v>
      </c>
      <c r="GM140" s="15">
        <f>IFERROR(DG140*[1]Figure!$F$8+EB140*[1]Figure!$G$8+EW140*[1]Figure!$H$8,0)</f>
        <v>4.4428925890193022E-4</v>
      </c>
      <c r="GN140" s="15">
        <f>IFERROR(DH140*[1]Figure!$F$8+EC140*[1]Figure!$G$8+EX140*[1]Figure!$H$8,0)</f>
        <v>5.716806034352667E-3</v>
      </c>
      <c r="GO140" s="15">
        <f>IFERROR(DI140*[1]Figure!$F$8+ED140*[1]Figure!$G$8+EY140*[1]Figure!$H$8,0)</f>
        <v>3.6612882394568119E-6</v>
      </c>
      <c r="GP140" s="15">
        <f>IFERROR(DJ140*[1]Figure!$F$8+EE140*[1]Figure!$G$8+EZ140*[1]Figure!$H$8,0)</f>
        <v>3.1962131051264112E-4</v>
      </c>
      <c r="GQ140" s="15">
        <f>IFERROR(DK140*[1]Figure!$F$8+EF140*[1]Figure!$G$8+FA140*[1]Figure!$H$8,0)</f>
        <v>1.1910862123242906E-3</v>
      </c>
      <c r="GR140" s="15">
        <f>IFERROR(DL140*[1]Figure!$F$8+EG140*[1]Figure!$G$8+FB140*[1]Figure!$H$8,0)</f>
        <v>1.277003167842367E-3</v>
      </c>
      <c r="GS140" s="15">
        <f>IFERROR(DM140*[1]Figure!$F$8+EH140*[1]Figure!$G$8+FC140*[1]Figure!$H$8,0)</f>
        <v>2.1255274277714741E-7</v>
      </c>
      <c r="GT140" s="15">
        <f>IFERROR(DN140*[1]Figure!$F$8+EI140*[1]Figure!$G$8+FD140*[1]Figure!$H$8,0)</f>
        <v>1.2393572277398291E-3</v>
      </c>
      <c r="GU140" s="15">
        <f>IFERROR(DO140*[1]Figure!$F$8+EJ140*[1]Figure!$G$8+FE140*[1]Figure!$H$8,0)</f>
        <v>0.12051570367844815</v>
      </c>
      <c r="GV140" s="15">
        <f>IFERROR(DP140*[1]Figure!$F$8+EK140*[1]Figure!$G$8+FF140*[1]Figure!$H$8,0)</f>
        <v>2.6857395827547317E-4</v>
      </c>
      <c r="GX140" s="15">
        <f>IFERROR(FH140*[1]Figure!$F$10+GC140*[1]Figure!$F$11,0)</f>
        <v>1.8147503870778481</v>
      </c>
      <c r="GY140" s="15">
        <f>IFERROR(FI140*[1]Figure!$F$10+GD140*[1]Figure!$F$11,0)</f>
        <v>30.190135820234001</v>
      </c>
      <c r="GZ140" s="15">
        <f>IFERROR(FJ140*[1]Figure!$F$10+GE140*[1]Figure!$F$11,0)</f>
        <v>3.764880452740373E-4</v>
      </c>
      <c r="HA140" s="15">
        <f>IFERROR(FK140*[1]Figure!$F$10+GF140*[1]Figure!$F$11,0)</f>
        <v>0.65914351016216699</v>
      </c>
      <c r="HB140" s="15">
        <f>IFERROR(FL140*[1]Figure!$F$10+GG140*[1]Figure!$F$11,0)</f>
        <v>3.5996148443616198E-3</v>
      </c>
      <c r="HC140" s="15">
        <f>IFERROR(FM140*[1]Figure!$F$10+GH140*[1]Figure!$F$11,0)</f>
        <v>1.5627523201390593E-5</v>
      </c>
      <c r="HD140" s="15">
        <f>IFERROR(FN140*[1]Figure!$F$10+GI140*[1]Figure!$F$11,0)</f>
        <v>1.8345999005372626</v>
      </c>
      <c r="HE140" s="15">
        <f>IFERROR(FO140*[1]Figure!$F$10+GJ140*[1]Figure!$F$11,0)</f>
        <v>8.4561751565796362E-3</v>
      </c>
      <c r="HF140" s="15">
        <f>IFERROR(FP140*[1]Figure!$F$10+GK140*[1]Figure!$F$11,0)</f>
        <v>9.2542145230059381E-2</v>
      </c>
      <c r="HG140" s="15">
        <f>IFERROR(FQ140*[1]Figure!$F$10+GL140*[1]Figure!$F$11,0)</f>
        <v>3.7466458238951607E-3</v>
      </c>
      <c r="HH140" s="15">
        <f>IFERROR(FR140*[1]Figure!$F$10+GM140*[1]Figure!$F$11,0)</f>
        <v>3.9377916729650301E-4</v>
      </c>
      <c r="HI140" s="15">
        <f>IFERROR(FS140*[1]Figure!$F$10+GN140*[1]Figure!$F$11,0)</f>
        <v>5.0668772082557243E-3</v>
      </c>
      <c r="HJ140" s="15">
        <f>IFERROR(FT140*[1]Figure!$F$10+GO140*[1]Figure!$F$11,0)</f>
        <v>3.2450458913390563E-6</v>
      </c>
      <c r="HK140" s="15">
        <f>IFERROR(FU140*[1]Figure!$F$10+GP140*[1]Figure!$F$11,0)</f>
        <v>2.8328439407909799E-4</v>
      </c>
      <c r="HL140" s="15">
        <f>IFERROR(FV140*[1]Figure!$F$10+GQ140*[1]Figure!$F$11,0)</f>
        <v>1.0556747152218118E-3</v>
      </c>
      <c r="HM140" s="15">
        <f>IFERROR(FW140*[1]Figure!$F$10+GR140*[1]Figure!$F$11,0)</f>
        <v>1.1318239952745777E-3</v>
      </c>
      <c r="HN140" s="15">
        <f>IFERROR(FX140*[1]Figure!$F$10+GS140*[1]Figure!$F$11,0)</f>
        <v>1.8838817365118453E-7</v>
      </c>
      <c r="HO140" s="15">
        <f>IFERROR(FY140*[1]Figure!$F$10+GT140*[1]Figure!$F$11,0)</f>
        <v>1.098457924300209E-3</v>
      </c>
      <c r="HP140" s="15">
        <f>IFERROR(FZ140*[1]Figure!$F$10+GU140*[1]Figure!$F$11,0)</f>
        <v>0.10681458642043538</v>
      </c>
      <c r="HQ140" s="15">
        <f>IFERROR(GA140*[1]Figure!$F$10+GV140*[1]Figure!$F$11,0)</f>
        <v>2.3804048269955168E-4</v>
      </c>
    </row>
    <row r="141" spans="1:225" s="15" customFormat="1" x14ac:dyDescent="0.2">
      <c r="A141" s="1"/>
      <c r="B141" s="4"/>
      <c r="C141" s="1" t="s">
        <v>176</v>
      </c>
      <c r="D141" s="1" t="s">
        <v>88</v>
      </c>
      <c r="E141" s="2">
        <v>0.33</v>
      </c>
      <c r="F141" s="7"/>
      <c r="G141" s="1">
        <f>G$235*$E141</f>
        <v>22.240999868003158</v>
      </c>
      <c r="H141" s="1">
        <f>H$235*$E141</f>
        <v>20.43319367796699</v>
      </c>
      <c r="I141" s="1">
        <f>I$235*$E141</f>
        <v>25.431021544288281</v>
      </c>
      <c r="J141" s="1">
        <f>J$235*$E141</f>
        <v>29.162534281310293</v>
      </c>
      <c r="K141" s="1">
        <f>K$235*$E141</f>
        <v>22.161504810449653</v>
      </c>
      <c r="L141" s="1">
        <f>L$235*$E141</f>
        <v>20.291215743289339</v>
      </c>
      <c r="M141" s="1" t="s">
        <v>177</v>
      </c>
      <c r="N141" s="1" t="s">
        <v>179</v>
      </c>
      <c r="O141" s="1">
        <v>1</v>
      </c>
      <c r="P141" s="1" t="s">
        <v>12</v>
      </c>
      <c r="Q141" s="1">
        <f>'[1]Unit factor_selected'!J94</f>
        <v>8.0255835238889101E-2</v>
      </c>
      <c r="R141" s="1">
        <f>'[1]Unit factor_selected'!K94</f>
        <v>1.3280389228243701</v>
      </c>
      <c r="S141" s="1">
        <f>'[1]Unit factor_selected'!L94</f>
        <v>3.2625467366219097E-5</v>
      </c>
      <c r="T141" s="1">
        <f>'[1]Unit factor_selected'!M94</f>
        <v>2.8866351921018999E-2</v>
      </c>
      <c r="U141" s="1">
        <f>'[1]Unit factor_selected'!N94</f>
        <v>4.5067611718069598E-4</v>
      </c>
      <c r="V141" s="1">
        <f>'[1]Unit factor_selected'!O94</f>
        <v>1.7932671974896699E-6</v>
      </c>
      <c r="W141" s="1">
        <f>'[1]Unit factor_selected'!P94</f>
        <v>8.1484583681056696E-2</v>
      </c>
      <c r="X141" s="1">
        <f>'[1]Unit factor_selected'!Q94</f>
        <v>1.6287904140258201E-3</v>
      </c>
      <c r="Y141" s="1">
        <f>'[1]Unit factor_selected'!R94</f>
        <v>9.1574308760159501E-3</v>
      </c>
      <c r="Z141" s="1">
        <f>'[1]Unit factor_selected'!S94</f>
        <v>3.2641218854135499E-4</v>
      </c>
      <c r="AA141" s="1">
        <f>'[1]Unit factor_selected'!T94</f>
        <v>3.1799128651825801E-4</v>
      </c>
      <c r="AB141" s="1">
        <f>'[1]Unit factor_selected'!U94</f>
        <v>5.9619837332342495E-4</v>
      </c>
      <c r="AC141" s="1">
        <f>'[1]Unit factor_selected'!V94</f>
        <v>3.8080593948843199E-7</v>
      </c>
      <c r="AD141" s="1">
        <f>'[1]Unit factor_selected'!W94</f>
        <v>7.2343441805085905E-5</v>
      </c>
      <c r="AE141" s="1">
        <f>'[1]Unit factor_selected'!X94</f>
        <v>7.7023534360772601E-5</v>
      </c>
      <c r="AF141" s="1">
        <f>'[1]Unit factor_selected'!Y94</f>
        <v>8.1320434095897697E-5</v>
      </c>
      <c r="AG141" s="1">
        <f>'[1]Unit factor_selected'!Z94</f>
        <v>4.7593400183627502E-9</v>
      </c>
      <c r="AH141" s="1">
        <f>'[1]Unit factor_selected'!AA94</f>
        <v>9.4186694126161696E-5</v>
      </c>
      <c r="AI141" s="1">
        <f>'[1]Unit factor_selected'!AB94</f>
        <v>2.9120398038930798E-2</v>
      </c>
      <c r="AJ141" s="1">
        <f>'[1]Unit factor_selected'!AC94</f>
        <v>4.4155716996994898E-5</v>
      </c>
      <c r="AK141" s="1"/>
      <c r="AL141" s="1">
        <f t="shared" si="109"/>
        <v>1.7849700209546158</v>
      </c>
      <c r="AM141" s="1">
        <f t="shared" si="109"/>
        <v>29.53691350723987</v>
      </c>
      <c r="AN141" s="1">
        <f t="shared" si="109"/>
        <v>7.256230153856203E-4</v>
      </c>
      <c r="AO141" s="1">
        <f t="shared" si="109"/>
        <v>0.64201652926511621</v>
      </c>
      <c r="AP141" s="1">
        <f t="shared" si="109"/>
        <v>1.0023487462728036E-2</v>
      </c>
      <c r="AQ141" s="1">
        <f t="shared" si="109"/>
        <v>3.9884055502662138E-5</v>
      </c>
      <c r="AR141" s="1">
        <f t="shared" si="109"/>
        <v>1.8122986148946743</v>
      </c>
      <c r="AS141" s="1">
        <f t="shared" si="109"/>
        <v>3.6225927383353076E-2</v>
      </c>
      <c r="AT141" s="1">
        <f t="shared" si="109"/>
        <v>0.20367041890471879</v>
      </c>
      <c r="AU141" s="1">
        <f t="shared" si="109"/>
        <v>7.2597334422628982E-3</v>
      </c>
      <c r="AV141" s="1">
        <f t="shared" si="109"/>
        <v>7.0724441614787303E-3</v>
      </c>
      <c r="AW141" s="1">
        <f t="shared" si="109"/>
        <v>1.3260047942389991E-2</v>
      </c>
      <c r="AX141" s="1">
        <f t="shared" si="109"/>
        <v>8.4695048498970351E-6</v>
      </c>
      <c r="AY141" s="1">
        <f t="shared" si="109"/>
        <v>1.6089904796378098E-3</v>
      </c>
      <c r="AZ141" s="1">
        <f t="shared" si="109"/>
        <v>1.7130804175510802E-3</v>
      </c>
      <c r="BA141" s="1">
        <f t="shared" si="109"/>
        <v>1.8086477639928202E-3</v>
      </c>
      <c r="BB141" s="1">
        <f t="shared" si="88"/>
        <v>1.0585248072018808E-7</v>
      </c>
      <c r="BC141" s="1">
        <f t="shared" si="88"/>
        <v>2.0948062516276162E-3</v>
      </c>
      <c r="BD141" s="1">
        <f t="shared" si="88"/>
        <v>0.64766676894005926</v>
      </c>
      <c r="BE141" s="1">
        <f t="shared" si="88"/>
        <v>9.820672959017483E-4</v>
      </c>
      <c r="BF141" s="1"/>
      <c r="BG141" s="1">
        <f t="shared" si="110"/>
        <v>1.6398830252232293</v>
      </c>
      <c r="BH141" s="1">
        <f t="shared" si="110"/>
        <v>27.136076521949011</v>
      </c>
      <c r="BI141" s="1">
        <f t="shared" si="110"/>
        <v>6.6664249352814636E-4</v>
      </c>
      <c r="BJ141" s="1">
        <f t="shared" si="110"/>
        <v>0.58983175957853573</v>
      </c>
      <c r="BK141" s="1">
        <f t="shared" si="110"/>
        <v>9.2087523883873073E-3</v>
      </c>
      <c r="BL141" s="1">
        <f t="shared" si="110"/>
        <v>3.6642175962651506E-5</v>
      </c>
      <c r="BM141" s="1">
        <f t="shared" si="110"/>
        <v>1.6649902801235399</v>
      </c>
      <c r="BN141" s="1">
        <f t="shared" si="110"/>
        <v>3.3281389990605627E-2</v>
      </c>
      <c r="BO141" s="1">
        <f t="shared" si="110"/>
        <v>0.18711555868222882</v>
      </c>
      <c r="BP141" s="1">
        <f t="shared" si="110"/>
        <v>6.669643467314584E-3</v>
      </c>
      <c r="BQ141" s="1">
        <f t="shared" si="110"/>
        <v>6.497577545333459E-3</v>
      </c>
      <c r="BR141" s="1">
        <f t="shared" si="110"/>
        <v>1.218223683260641E-2</v>
      </c>
      <c r="BS141" s="1">
        <f t="shared" si="110"/>
        <v>7.7810815152873084E-6</v>
      </c>
      <c r="BT141" s="1">
        <f t="shared" si="110"/>
        <v>1.4782075577340541E-3</v>
      </c>
      <c r="BU141" s="1">
        <f t="shared" si="110"/>
        <v>1.5738367953552119E-3</v>
      </c>
      <c r="BV141" s="1">
        <f t="shared" si="110"/>
        <v>1.661636179857828E-3</v>
      </c>
      <c r="BW141" s="1">
        <f t="shared" si="89"/>
        <v>9.7248516374505047E-8</v>
      </c>
      <c r="BX141" s="1">
        <f t="shared" si="89"/>
        <v>1.9245349629672978E-3</v>
      </c>
      <c r="BY141" s="1">
        <f t="shared" si="89"/>
        <v>0.59502273310896314</v>
      </c>
      <c r="BZ141" s="1">
        <f t="shared" si="89"/>
        <v>9.0224231738909573E-4</v>
      </c>
      <c r="CA141" s="1"/>
      <c r="CB141" s="1">
        <f t="shared" si="111"/>
        <v>2.0409878750150394</v>
      </c>
      <c r="CC141" s="1">
        <f t="shared" si="111"/>
        <v>33.773386457999955</v>
      </c>
      <c r="CD141" s="1">
        <f t="shared" si="111"/>
        <v>8.2969896348279216E-4</v>
      </c>
      <c r="CE141" s="1">
        <f t="shared" si="111"/>
        <v>0.73410081760844159</v>
      </c>
      <c r="CF141" s="1">
        <f t="shared" si="111"/>
        <v>1.146115404551847E-2</v>
      </c>
      <c r="CG141" s="1">
        <f t="shared" si="111"/>
        <v>4.5604616734025265E-5</v>
      </c>
      <c r="CH141" s="1">
        <f t="shared" si="111"/>
        <v>2.0722362031203141</v>
      </c>
      <c r="CI141" s="1">
        <f t="shared" si="111"/>
        <v>4.142180411022086E-2</v>
      </c>
      <c r="CJ141" s="1">
        <f t="shared" si="111"/>
        <v>0.23288282189829235</v>
      </c>
      <c r="CK141" s="1">
        <f t="shared" si="111"/>
        <v>8.3009953991134873E-3</v>
      </c>
      <c r="CL141" s="1">
        <f t="shared" si="111"/>
        <v>8.0868432583417679E-3</v>
      </c>
      <c r="CM141" s="1">
        <f t="shared" si="111"/>
        <v>1.5161933676657647E-2</v>
      </c>
      <c r="CN141" s="1">
        <f t="shared" si="111"/>
        <v>9.6842840513232536E-6</v>
      </c>
      <c r="CO141" s="1">
        <f t="shared" si="111"/>
        <v>1.8397676271331052E-3</v>
      </c>
      <c r="CP141" s="1">
        <f t="shared" si="111"/>
        <v>1.9587871617460367E-3</v>
      </c>
      <c r="CQ141" s="1">
        <f t="shared" si="111"/>
        <v>2.0680617114836497E-3</v>
      </c>
      <c r="CR141" s="1">
        <f t="shared" si="90"/>
        <v>1.2103487854357649E-7</v>
      </c>
      <c r="CS141" s="1">
        <f t="shared" si="90"/>
        <v>2.3952638475077084E-3</v>
      </c>
      <c r="CT141" s="1">
        <f t="shared" si="90"/>
        <v>0.74056146990629934</v>
      </c>
      <c r="CU141" s="1">
        <f t="shared" si="90"/>
        <v>1.1229249902540736E-3</v>
      </c>
      <c r="CW141" s="15">
        <f t="shared" si="112"/>
        <v>2.340463546429294</v>
      </c>
      <c r="CX141" s="15">
        <f t="shared" si="112"/>
        <v>38.728980613780088</v>
      </c>
      <c r="CY141" s="15">
        <f t="shared" si="112"/>
        <v>9.5144131051113463E-4</v>
      </c>
      <c r="CZ141" s="15">
        <f t="shared" si="112"/>
        <v>0.84181597747308379</v>
      </c>
      <c r="DA141" s="15">
        <f t="shared" si="112"/>
        <v>1.3142857717049861E-2</v>
      </c>
      <c r="DB141" s="15">
        <f t="shared" si="112"/>
        <v>5.2296216122341732E-5</v>
      </c>
      <c r="DC141" s="15">
        <f t="shared" si="112"/>
        <v>2.3762969649971133</v>
      </c>
      <c r="DD141" s="15">
        <f t="shared" si="112"/>
        <v>4.7499656286097564E-2</v>
      </c>
      <c r="DE141" s="15">
        <f t="shared" si="112"/>
        <v>0.26705389185054451</v>
      </c>
      <c r="DF141" s="15">
        <f t="shared" si="112"/>
        <v>9.5190066381747838E-3</v>
      </c>
      <c r="DG141" s="15">
        <f t="shared" si="112"/>
        <v>9.2734317942466636E-3</v>
      </c>
      <c r="DH141" s="15">
        <f t="shared" si="112"/>
        <v>1.7386655500505811E-2</v>
      </c>
      <c r="DI141" s="15">
        <f t="shared" si="112"/>
        <v>1.110526626485797E-5</v>
      </c>
      <c r="DJ141" s="15">
        <f t="shared" si="112"/>
        <v>2.1097181016687941E-3</v>
      </c>
      <c r="DK141" s="15">
        <f t="shared" si="112"/>
        <v>2.2462014612637123E-3</v>
      </c>
      <c r="DL141" s="15">
        <f t="shared" si="112"/>
        <v>2.3715099470926512E-3</v>
      </c>
      <c r="DM141" s="15">
        <f t="shared" si="91"/>
        <v>1.3879441644191566E-7</v>
      </c>
      <c r="DN141" s="15">
        <f t="shared" si="91"/>
        <v>2.7467226962974772E-3</v>
      </c>
      <c r="DO141" s="15">
        <f t="shared" si="91"/>
        <v>0.84922460609572048</v>
      </c>
      <c r="DP141" s="15">
        <f t="shared" si="91"/>
        <v>1.2876926106406993E-3</v>
      </c>
      <c r="DR141" s="15">
        <f t="shared" si="113"/>
        <v>1.7785900787132956</v>
      </c>
      <c r="DS141" s="15">
        <f t="shared" si="113"/>
        <v>29.431340976636655</v>
      </c>
      <c r="DT141" s="15">
        <f t="shared" si="113"/>
        <v>7.2302945197963268E-4</v>
      </c>
      <c r="DU141" s="15">
        <f t="shared" si="113"/>
        <v>0.63972179695779519</v>
      </c>
      <c r="DV141" s="15">
        <f t="shared" si="113"/>
        <v>9.9876609388547654E-3</v>
      </c>
      <c r="DW141" s="15">
        <f t="shared" si="113"/>
        <v>3.9741499623588891E-5</v>
      </c>
      <c r="DX141" s="15">
        <f t="shared" si="113"/>
        <v>1.8058209932252254</v>
      </c>
      <c r="DY141" s="15">
        <f t="shared" si="113"/>
        <v>3.6096446595647494E-2</v>
      </c>
      <c r="DZ141" s="15">
        <f t="shared" si="113"/>
        <v>0.20294244841018766</v>
      </c>
      <c r="EA141" s="15">
        <f t="shared" si="113"/>
        <v>7.2337852865486376E-3</v>
      </c>
      <c r="EB141" s="15">
        <f t="shared" si="113"/>
        <v>7.0471654258554492E-3</v>
      </c>
      <c r="EC141" s="15">
        <f t="shared" si="113"/>
        <v>1.321265311838934E-2</v>
      </c>
      <c r="ED141" s="15">
        <f t="shared" si="113"/>
        <v>8.4392326598206847E-6</v>
      </c>
      <c r="EE141" s="15">
        <f t="shared" si="113"/>
        <v>1.6032395335678958E-3</v>
      </c>
      <c r="EF141" s="15">
        <f t="shared" si="113"/>
        <v>1.7069574272540961E-3</v>
      </c>
      <c r="EG141" s="15">
        <f t="shared" si="113"/>
        <v>1.8021831914040909E-3</v>
      </c>
      <c r="EH141" s="15">
        <f t="shared" si="92"/>
        <v>1.0547413671151163E-7</v>
      </c>
      <c r="EI141" s="15">
        <f t="shared" si="92"/>
        <v>2.0873188749572823E-3</v>
      </c>
      <c r="EJ141" s="15">
        <f t="shared" si="92"/>
        <v>0.64535184122197353</v>
      </c>
      <c r="EK141" s="15">
        <f t="shared" si="92"/>
        <v>9.7855713463775593E-4</v>
      </c>
      <c r="EM141" s="15">
        <f t="shared" si="114"/>
        <v>1.6284884674901818</v>
      </c>
      <c r="EN141" s="15">
        <f t="shared" si="114"/>
        <v>26.947524298514875</v>
      </c>
      <c r="EO141" s="15">
        <f t="shared" si="114"/>
        <v>6.6201039705359745E-4</v>
      </c>
      <c r="EP141" s="15">
        <f t="shared" si="114"/>
        <v>0.58573337455111119</v>
      </c>
      <c r="EQ141" s="15">
        <f t="shared" si="114"/>
        <v>9.1447663240614499E-3</v>
      </c>
      <c r="ER141" s="15">
        <f t="shared" si="114"/>
        <v>3.6387571589626741E-5</v>
      </c>
      <c r="ES141" s="15">
        <f t="shared" si="114"/>
        <v>1.6534212672244353</v>
      </c>
      <c r="ET141" s="15">
        <f t="shared" si="114"/>
        <v>3.3050137691599479E-2</v>
      </c>
      <c r="EU141" s="15">
        <f t="shared" si="114"/>
        <v>0.18581540555949874</v>
      </c>
      <c r="EV141" s="15">
        <f t="shared" si="114"/>
        <v>6.6233001389318707E-3</v>
      </c>
      <c r="EW141" s="15">
        <f t="shared" si="114"/>
        <v>6.4524297992281082E-3</v>
      </c>
      <c r="EX141" s="15">
        <f t="shared" si="114"/>
        <v>1.2097589818903775E-2</v>
      </c>
      <c r="EY141" s="15">
        <f t="shared" si="114"/>
        <v>7.727015474485758E-6</v>
      </c>
      <c r="EZ141" s="15">
        <f t="shared" si="114"/>
        <v>1.4679363852790953E-3</v>
      </c>
      <c r="FA141" s="15">
        <f t="shared" si="114"/>
        <v>1.5629011530250963E-3</v>
      </c>
      <c r="FB141" s="15">
        <f t="shared" si="114"/>
        <v>1.6500904725778025E-3</v>
      </c>
      <c r="FC141" s="15">
        <f t="shared" si="93"/>
        <v>9.6572795108269205E-8</v>
      </c>
      <c r="FD141" s="15">
        <f t="shared" si="93"/>
        <v>1.9111625306611497E-3</v>
      </c>
      <c r="FE141" s="15">
        <f t="shared" si="93"/>
        <v>0.59088827913840458</v>
      </c>
      <c r="FF141" s="15">
        <f t="shared" si="93"/>
        <v>8.9597317988565151E-4</v>
      </c>
      <c r="FH141" s="15">
        <f>IFERROR(AL141*[1]Figure!$C$8+BG141*[1]Figure!$D$8+CB141*[1]Figure!$E$8,0)</f>
        <v>1.6715984685252703</v>
      </c>
      <c r="FI141" s="15">
        <f>IFERROR(AM141*[1]Figure!$C$8+BH141*[1]Figure!$D$8+CC141*[1]Figure!$E$8,0)</f>
        <v>27.660889989211142</v>
      </c>
      <c r="FJ141" s="15">
        <f>IFERROR(AN141*[1]Figure!$C$8+BI141*[1]Figure!$D$8+CD141*[1]Figure!$E$8,0)</f>
        <v>6.7953540227896718E-4</v>
      </c>
      <c r="FK141" s="15">
        <f>IFERROR(AO141*[1]Figure!$C$8+BJ141*[1]Figure!$D$8+CE141*[1]Figure!$E$8,0)</f>
        <v>0.60123914378882692</v>
      </c>
      <c r="FL141" s="15">
        <f>IFERROR(AP141*[1]Figure!$C$8+BK141*[1]Figure!$D$8+CF141*[1]Figure!$E$8,0)</f>
        <v>9.3868502525423884E-3</v>
      </c>
      <c r="FM141" s="15">
        <f>IFERROR(AQ141*[1]Figure!$C$8+BL141*[1]Figure!$D$8+CG141*[1]Figure!$E$8,0)</f>
        <v>3.7350838005207056E-5</v>
      </c>
      <c r="FN141" s="15">
        <f>IFERROR(AR141*[1]Figure!$C$8+BM141*[1]Figure!$D$8+CH141*[1]Figure!$E$8,0)</f>
        <v>1.6971912993520419</v>
      </c>
      <c r="FO141" s="15">
        <f>IFERROR(AS141*[1]Figure!$C$8+BN141*[1]Figure!$D$8+CI141*[1]Figure!$E$8,0)</f>
        <v>3.3925054216056384E-2</v>
      </c>
      <c r="FP141" s="15">
        <f>IFERROR(AT141*[1]Figure!$C$8+BO141*[1]Figure!$D$8+CJ141*[1]Figure!$E$8,0)</f>
        <v>0.19073438563575992</v>
      </c>
      <c r="FQ141" s="15">
        <f>IFERROR(AU141*[1]Figure!$C$8+BP141*[1]Figure!$D$8+CK141*[1]Figure!$E$8,0)</f>
        <v>6.7986348014395575E-3</v>
      </c>
      <c r="FR141" s="15">
        <f>IFERROR(AV141*[1]Figure!$C$8+BQ141*[1]Figure!$D$8+CL141*[1]Figure!$E$8,0)</f>
        <v>6.6232411134477679E-3</v>
      </c>
      <c r="FS141" s="15">
        <f>IFERROR(AW141*[1]Figure!$C$8+BR141*[1]Figure!$D$8+CM141*[1]Figure!$E$8,0)</f>
        <v>1.2417842077379259E-2</v>
      </c>
      <c r="FT141" s="15">
        <f>IFERROR(AX141*[1]Figure!$C$8+BS141*[1]Figure!$D$8+CN141*[1]Figure!$E$8,0)</f>
        <v>7.9315681328270307E-6</v>
      </c>
      <c r="FU141" s="15">
        <f>IFERROR(AY141*[1]Figure!$C$8+BT141*[1]Figure!$D$8+CO141*[1]Figure!$E$8,0)</f>
        <v>1.5067961870843586E-3</v>
      </c>
      <c r="FV141" s="15">
        <f>IFERROR(AZ141*[1]Figure!$C$8+BU141*[1]Figure!$D$8+CP141*[1]Figure!$E$8,0)</f>
        <v>1.6042749003188019E-3</v>
      </c>
      <c r="FW141" s="15">
        <f>IFERROR(BA141*[1]Figure!$C$8+BV141*[1]Figure!$D$8+CQ141*[1]Figure!$E$8,0)</f>
        <v>1.6937723305712163E-3</v>
      </c>
      <c r="FX141" s="15">
        <f>IFERROR(BB141*[1]Figure!$C$8+BW141*[1]Figure!$D$8+CR141*[1]Figure!$E$8,0)</f>
        <v>9.912930894314778E-8</v>
      </c>
      <c r="FY141" s="15">
        <f>IFERROR(BC141*[1]Figure!$C$8+BX141*[1]Figure!$D$8+CS141*[1]Figure!$E$8,0)</f>
        <v>1.9617555930744215E-3</v>
      </c>
      <c r="FZ141" s="15">
        <f>IFERROR(BD141*[1]Figure!$C$8+BY141*[1]Figure!$D$8+CT141*[1]Figure!$E$8,0)</f>
        <v>0.60653051108158651</v>
      </c>
      <c r="GA141" s="15">
        <f>IFERROR(BE141*[1]Figure!$C$8+BZ141*[1]Figure!$D$8+CU141*[1]Figure!$E$8,0)</f>
        <v>9.1969174190396972E-4</v>
      </c>
      <c r="GC141" s="15">
        <f>IFERROR(CW141*[1]Figure!$F$8+DR141*[1]Figure!$G$8+EM141*[1]Figure!$H$8,0)</f>
        <v>1.901214473815358</v>
      </c>
      <c r="GD141" s="15">
        <f>IFERROR(CX141*[1]Figure!$F$8+DS141*[1]Figure!$G$8+EN141*[1]Figure!$H$8,0)</f>
        <v>31.46047654165314</v>
      </c>
      <c r="GE141" s="15">
        <f>IFERROR(CY141*[1]Figure!$F$8+DT141*[1]Figure!$G$8+EO141*[1]Figure!$H$8,0)</f>
        <v>7.7287851515113048E-4</v>
      </c>
      <c r="GF141" s="15">
        <f>IFERROR(CZ141*[1]Figure!$F$8+DU141*[1]Figure!$G$8+EP141*[1]Figure!$H$8,0)</f>
        <v>0.68382723717384819</v>
      </c>
      <c r="GG141" s="15">
        <f>IFERROR(DA141*[1]Figure!$F$8+DV141*[1]Figure!$G$8+EQ141*[1]Figure!$H$8,0)</f>
        <v>1.0676257426471283E-2</v>
      </c>
      <c r="GH141" s="15">
        <f>IFERROR(DB141*[1]Figure!$F$8+DW141*[1]Figure!$G$8+ER141*[1]Figure!$H$8,0)</f>
        <v>4.248146619043096E-5</v>
      </c>
      <c r="GI141" s="15">
        <f>IFERROR(DC141*[1]Figure!$F$8+DX141*[1]Figure!$G$8+ES141*[1]Figure!$H$8,0)</f>
        <v>1.9303228161056534</v>
      </c>
      <c r="GJ141" s="15">
        <f>IFERROR(DD141*[1]Figure!$F$8+DY141*[1]Figure!$G$8+ET141*[1]Figure!$H$8,0)</f>
        <v>3.8585106001825756E-2</v>
      </c>
      <c r="GK141" s="15">
        <f>IFERROR(DE141*[1]Figure!$F$8+DZ141*[1]Figure!$G$8+EU141*[1]Figure!$H$8,0)</f>
        <v>0.21693425870682112</v>
      </c>
      <c r="GL141" s="15">
        <f>IFERROR(DF141*[1]Figure!$F$8+EA141*[1]Figure!$G$8+EV141*[1]Figure!$H$8,0)</f>
        <v>7.7325165882001935E-3</v>
      </c>
      <c r="GM141" s="15">
        <f>IFERROR(DG141*[1]Figure!$F$8+EB141*[1]Figure!$G$8+EW141*[1]Figure!$H$8,0)</f>
        <v>7.5330302734513931E-3</v>
      </c>
      <c r="GN141" s="15">
        <f>IFERROR(DH141*[1]Figure!$F$8+EC141*[1]Figure!$G$8+EX141*[1]Figure!$H$8,0)</f>
        <v>1.4123595789062499E-2</v>
      </c>
      <c r="GO141" s="15">
        <f>IFERROR(DI141*[1]Figure!$F$8+ED141*[1]Figure!$G$8+EY141*[1]Figure!$H$8,0)</f>
        <v>9.0210731931855946E-6</v>
      </c>
      <c r="GP141" s="15">
        <f>IFERROR(DJ141*[1]Figure!$F$8+EE141*[1]Figure!$G$8+EZ141*[1]Figure!$H$8,0)</f>
        <v>1.7137744344202057E-3</v>
      </c>
      <c r="GQ141" s="15">
        <f>IFERROR(DK141*[1]Figure!$F$8+EF141*[1]Figure!$G$8+FA141*[1]Figure!$H$8,0)</f>
        <v>1.8246431292531949E-3</v>
      </c>
      <c r="GR141" s="15">
        <f>IFERROR(DL141*[1]Figure!$F$8+EG141*[1]Figure!$G$8+FB141*[1]Figure!$H$8,0)</f>
        <v>1.9264342070562785E-3</v>
      </c>
      <c r="GS141" s="15">
        <f>IFERROR(DM141*[1]Figure!$F$8+EH141*[1]Figure!$G$8+FC141*[1]Figure!$H$8,0)</f>
        <v>1.1274602154206129E-7</v>
      </c>
      <c r="GT141" s="15">
        <f>IFERROR(DN141*[1]Figure!$F$8+EI141*[1]Figure!$G$8+FD141*[1]Figure!$H$8,0)</f>
        <v>2.231228490494958E-3</v>
      </c>
      <c r="GU141" s="15">
        <f>IFERROR(DO141*[1]Figure!$F$8+EJ141*[1]Figure!$G$8+FE141*[1]Figure!$H$8,0)</f>
        <v>0.68984544326382058</v>
      </c>
      <c r="GV141" s="15">
        <f>IFERROR(DP141*[1]Figure!$F$8+EK141*[1]Figure!$G$8+FF141*[1]Figure!$H$8,0)</f>
        <v>1.0460234823611006E-3</v>
      </c>
      <c r="GX141" s="15">
        <f>IFERROR(FH141*[1]Figure!$F$10+GC141*[1]Figure!$F$11,0)</f>
        <v>1.6850703395382451</v>
      </c>
      <c r="GY141" s="15">
        <f>IFERROR(FI141*[1]Figure!$F$10+GD141*[1]Figure!$F$11,0)</f>
        <v>27.883816696225601</v>
      </c>
      <c r="GZ141" s="15">
        <f>IFERROR(FJ141*[1]Figure!$F$10+GE141*[1]Figure!$F$11,0)</f>
        <v>6.85011964659602E-4</v>
      </c>
      <c r="HA141" s="15">
        <f>IFERROR(FK141*[1]Figure!$F$10+GF141*[1]Figure!$F$11,0)</f>
        <v>0.60608469512521967</v>
      </c>
      <c r="HB141" s="15">
        <f>IFERROR(FL141*[1]Figure!$F$10+GG141*[1]Figure!$F$11,0)</f>
        <v>9.4625014559871542E-3</v>
      </c>
      <c r="HC141" s="15">
        <f>IFERROR(FM141*[1]Figure!$F$10+GH141*[1]Figure!$F$11,0)</f>
        <v>3.7651858663760662E-5</v>
      </c>
      <c r="HD141" s="15">
        <f>IFERROR(FN141*[1]Figure!$F$10+GI141*[1]Figure!$F$11,0)</f>
        <v>1.7108694300154337</v>
      </c>
      <c r="HE141" s="15">
        <f>IFERROR(FO141*[1]Figure!$F$10+GJ141*[1]Figure!$F$11,0)</f>
        <v>3.4198465542467867E-2</v>
      </c>
      <c r="HF141" s="15">
        <f>IFERROR(FP141*[1]Figure!$F$10+GK141*[1]Figure!$F$11,0)</f>
        <v>0.19227156641775173</v>
      </c>
      <c r="HG141" s="15">
        <f>IFERROR(FQ141*[1]Figure!$F$10+GL141*[1]Figure!$F$11,0)</f>
        <v>6.8534268659418184E-3</v>
      </c>
      <c r="HH141" s="15">
        <f>IFERROR(FR141*[1]Figure!$F$10+GM141*[1]Figure!$F$11,0)</f>
        <v>6.6766196320623018E-3</v>
      </c>
      <c r="HI141" s="15">
        <f>IFERROR(FS141*[1]Figure!$F$10+GN141*[1]Figure!$F$11,0)</f>
        <v>1.2517920876131412E-2</v>
      </c>
      <c r="HJ141" s="15">
        <f>IFERROR(FT141*[1]Figure!$F$10+GO141*[1]Figure!$F$11,0)</f>
        <v>7.9954908181058328E-6</v>
      </c>
      <c r="HK141" s="15">
        <f>IFERROR(FU141*[1]Figure!$F$10+GP141*[1]Figure!$F$11,0)</f>
        <v>1.518939871262983E-3</v>
      </c>
      <c r="HL141" s="15">
        <f>IFERROR(FV141*[1]Figure!$F$10+GQ141*[1]Figure!$F$11,0)</f>
        <v>1.6172041922111998E-3</v>
      </c>
      <c r="HM141" s="15">
        <f>IFERROR(FW141*[1]Figure!$F$10+GR141*[1]Figure!$F$11,0)</f>
        <v>1.707422906826489E-3</v>
      </c>
      <c r="HN141" s="15">
        <f>IFERROR(FX141*[1]Figure!$F$10+GS141*[1]Figure!$F$11,0)</f>
        <v>9.9928219260926203E-8</v>
      </c>
      <c r="HO141" s="15">
        <f>IFERROR(FY141*[1]Figure!$F$10+GT141*[1]Figure!$F$11,0)</f>
        <v>1.9775659200198612E-3</v>
      </c>
      <c r="HP141" s="15">
        <f>IFERROR(FZ141*[1]Figure!$F$10+GU141*[1]Figure!$F$11,0)</f>
        <v>0.61141870699979273</v>
      </c>
      <c r="HQ141" s="15">
        <f>IFERROR(GA141*[1]Figure!$F$10+GV141*[1]Figure!$F$11,0)</f>
        <v>9.2710379016311861E-4</v>
      </c>
    </row>
    <row r="142" spans="1:225" s="15" customFormat="1" x14ac:dyDescent="0.2">
      <c r="A142" s="1"/>
      <c r="B142" s="4"/>
      <c r="C142" s="1" t="s">
        <v>176</v>
      </c>
      <c r="D142" s="1" t="s">
        <v>89</v>
      </c>
      <c r="E142" s="2">
        <v>0.15</v>
      </c>
      <c r="F142" s="7"/>
      <c r="G142" s="1">
        <f>G$235*$E142</f>
        <v>10.10954539454689</v>
      </c>
      <c r="H142" s="1">
        <f>H$235*$E142</f>
        <v>9.2878153081668131</v>
      </c>
      <c r="I142" s="1">
        <f>I$235*$E142</f>
        <v>11.559555247403763</v>
      </c>
      <c r="J142" s="1">
        <f>J$235*$E142</f>
        <v>13.255697400595587</v>
      </c>
      <c r="K142" s="1">
        <f>K$235*$E142</f>
        <v>10.073411277477113</v>
      </c>
      <c r="L142" s="1">
        <f>L$235*$E142</f>
        <v>9.2232798833133351</v>
      </c>
      <c r="M142" s="1" t="s">
        <v>177</v>
      </c>
      <c r="N142" s="1" t="s">
        <v>180</v>
      </c>
      <c r="O142" s="1">
        <v>1</v>
      </c>
      <c r="P142" s="1" t="s">
        <v>12</v>
      </c>
      <c r="Q142" s="1">
        <f>'[1]Unit factor_selected'!J95</f>
        <v>6.76380668220561E-2</v>
      </c>
      <c r="R142" s="1">
        <f>'[1]Unit factor_selected'!K95</f>
        <v>1.1331469326975001</v>
      </c>
      <c r="S142" s="1">
        <f>'[1]Unit factor_selected'!L95</f>
        <v>1.3363769547395101E-5</v>
      </c>
      <c r="T142" s="1">
        <f>'[1]Unit factor_selected'!M95</f>
        <v>2.4674836095740699E-2</v>
      </c>
      <c r="U142" s="1">
        <f>'[1]Unit factor_selected'!N95</f>
        <v>1.3790478552247099E-4</v>
      </c>
      <c r="V142" s="1">
        <f>'[1]Unit factor_selected'!O95</f>
        <v>8.8156541306380197E-7</v>
      </c>
      <c r="W142" s="1">
        <f>'[1]Unit factor_selected'!P95</f>
        <v>6.8354740712245801E-2</v>
      </c>
      <c r="X142" s="1">
        <f>'[1]Unit factor_selected'!Q95</f>
        <v>3.1950306154426801E-4</v>
      </c>
      <c r="Y142" s="1">
        <f>'[1]Unit factor_selected'!R95</f>
        <v>3.65490143218206E-3</v>
      </c>
      <c r="Z142" s="1">
        <f>'[1]Unit factor_selected'!S95</f>
        <v>3.5816391347293498E-4</v>
      </c>
      <c r="AA142" s="1">
        <f>'[1]Unit factor_selected'!T95</f>
        <v>1.6743586132534901E-5</v>
      </c>
      <c r="AB142" s="1">
        <f>'[1]Unit factor_selected'!U95</f>
        <v>1.94616790051269E-4</v>
      </c>
      <c r="AC142" s="1">
        <f>'[1]Unit factor_selected'!V95</f>
        <v>1.4538930758673999E-7</v>
      </c>
      <c r="AD142" s="1">
        <f>'[1]Unit factor_selected'!W95</f>
        <v>1.0769443261341801E-5</v>
      </c>
      <c r="AE142" s="1">
        <f>'[1]Unit factor_selected'!X95</f>
        <v>3.8260035533256103E-5</v>
      </c>
      <c r="AF142" s="1">
        <f>'[1]Unit factor_selected'!Y95</f>
        <v>4.1124262322827097E-5</v>
      </c>
      <c r="AG142" s="1">
        <f>'[1]Unit factor_selected'!Z95</f>
        <v>7.0762297326614196E-9</v>
      </c>
      <c r="AH142" s="1">
        <f>'[1]Unit factor_selected'!AA95</f>
        <v>3.9084174521889901E-5</v>
      </c>
      <c r="AI142" s="1">
        <f>'[1]Unit factor_selected'!AB95</f>
        <v>4.0342261314306599E-3</v>
      </c>
      <c r="AJ142" s="1">
        <f>'[1]Unit factor_selected'!AC95</f>
        <v>1.2922772229057E-5</v>
      </c>
      <c r="AK142" s="1"/>
      <c r="AL142" s="1">
        <f t="shared" si="109"/>
        <v>0.68379010693697206</v>
      </c>
      <c r="AM142" s="1">
        <f t="shared" si="109"/>
        <v>11.455600354796948</v>
      </c>
      <c r="AN142" s="1">
        <f t="shared" si="109"/>
        <v>1.351016348816541E-4</v>
      </c>
      <c r="AO142" s="1">
        <f t="shared" si="109"/>
        <v>0.24945137561289474</v>
      </c>
      <c r="AP142" s="1">
        <f t="shared" si="109"/>
        <v>1.3941546893646733E-3</v>
      </c>
      <c r="AQ142" s="1">
        <f t="shared" si="109"/>
        <v>8.9122255616309852E-6</v>
      </c>
      <c r="AR142" s="1">
        <f t="shared" si="109"/>
        <v>0.69103535416293138</v>
      </c>
      <c r="AS142" s="1">
        <f t="shared" si="109"/>
        <v>3.2300307043784861E-3</v>
      </c>
      <c r="AT142" s="1">
        <f t="shared" si="109"/>
        <v>3.6949391941238981E-2</v>
      </c>
      <c r="AU142" s="1">
        <f t="shared" si="109"/>
        <v>3.6208743419432008E-3</v>
      </c>
      <c r="AV142" s="1">
        <f t="shared" si="109"/>
        <v>1.6927004407436738E-4</v>
      </c>
      <c r="AW142" s="1">
        <f t="shared" si="109"/>
        <v>1.9674872735643057E-3</v>
      </c>
      <c r="AX142" s="1">
        <f t="shared" si="109"/>
        <v>1.4698198049298886E-6</v>
      </c>
      <c r="AY142" s="1">
        <f t="shared" si="109"/>
        <v>1.0887417552453204E-4</v>
      </c>
      <c r="AZ142" s="1">
        <f t="shared" si="109"/>
        <v>3.8679156602042957E-4</v>
      </c>
      <c r="BA142" s="1">
        <f t="shared" si="109"/>
        <v>4.1574759676987489E-4</v>
      </c>
      <c r="BB142" s="1">
        <f t="shared" si="88"/>
        <v>7.1537465704583029E-8</v>
      </c>
      <c r="BC142" s="1">
        <f t="shared" si="88"/>
        <v>3.9512323653743893E-4</v>
      </c>
      <c r="BD142" s="1">
        <f t="shared" si="88"/>
        <v>4.0784192207565545E-2</v>
      </c>
      <c r="BE142" s="1">
        <f t="shared" si="88"/>
        <v>1.3064335247304164E-4</v>
      </c>
      <c r="BF142" s="1"/>
      <c r="BG142" s="1">
        <f t="shared" si="110"/>
        <v>0.6282098724447025</v>
      </c>
      <c r="BH142" s="1">
        <f t="shared" si="110"/>
        <v>10.524459427910111</v>
      </c>
      <c r="BI142" s="1">
        <f t="shared" si="110"/>
        <v>1.2412022337710969E-4</v>
      </c>
      <c r="BJ142" s="1">
        <f t="shared" si="110"/>
        <v>0.22917532041652749</v>
      </c>
      <c r="BK142" s="1">
        <f t="shared" si="110"/>
        <v>1.2808341780450672E-3</v>
      </c>
      <c r="BL142" s="1">
        <f t="shared" si="110"/>
        <v>8.1878167386043802E-6</v>
      </c>
      <c r="BM142" s="1">
        <f t="shared" si="110"/>
        <v>0.63486620717296982</v>
      </c>
      <c r="BN142" s="1">
        <f t="shared" si="110"/>
        <v>2.9674854260170157E-3</v>
      </c>
      <c r="BO142" s="1">
        <f t="shared" si="110"/>
        <v>3.3946049471661348E-2</v>
      </c>
      <c r="BP142" s="1">
        <f t="shared" si="110"/>
        <v>3.3265602783868592E-3</v>
      </c>
      <c r="BQ142" s="1">
        <f t="shared" si="110"/>
        <v>1.5551133559536722E-4</v>
      </c>
      <c r="BR142" s="1">
        <f t="shared" si="110"/>
        <v>1.8075648018644631E-3</v>
      </c>
      <c r="BS142" s="1">
        <f t="shared" si="110"/>
        <v>1.3503490366478972E-6</v>
      </c>
      <c r="BT142" s="1">
        <f t="shared" si="110"/>
        <v>1.000245999831243E-4</v>
      </c>
      <c r="BU142" s="1">
        <f t="shared" si="110"/>
        <v>3.5535214371678226E-4</v>
      </c>
      <c r="BV142" s="1">
        <f t="shared" si="110"/>
        <v>3.8195455313902124E-4</v>
      </c>
      <c r="BW142" s="1">
        <f t="shared" si="89"/>
        <v>6.5722714835117887E-8</v>
      </c>
      <c r="BX142" s="1">
        <f t="shared" si="89"/>
        <v>3.6300659443147233E-4</v>
      </c>
      <c r="BY142" s="1">
        <f t="shared" si="89"/>
        <v>3.7469147220108266E-2</v>
      </c>
      <c r="BZ142" s="1">
        <f t="shared" si="89"/>
        <v>1.2002432173298857E-4</v>
      </c>
      <c r="CA142" s="1"/>
      <c r="CB142" s="1">
        <f t="shared" si="111"/>
        <v>0.78186597025714499</v>
      </c>
      <c r="CC142" s="1">
        <f t="shared" si="111"/>
        <v>13.098674571942865</v>
      </c>
      <c r="CD142" s="1">
        <f t="shared" si="111"/>
        <v>1.5447923239668565E-4</v>
      </c>
      <c r="CE142" s="1">
        <f t="shared" si="111"/>
        <v>0.28523013106934719</v>
      </c>
      <c r="CF142" s="1">
        <f t="shared" si="111"/>
        <v>1.5941179871283701E-3</v>
      </c>
      <c r="CG142" s="1">
        <f t="shared" si="111"/>
        <v>1.0190504096511338E-5</v>
      </c>
      <c r="CH142" s="1">
        <f t="shared" si="111"/>
        <v>0.79015040168516459</v>
      </c>
      <c r="CI142" s="1">
        <f t="shared" si="111"/>
        <v>3.6933132916356108E-3</v>
      </c>
      <c r="CJ142" s="1">
        <f t="shared" si="111"/>
        <v>4.2249035029123659E-2</v>
      </c>
      <c r="CK142" s="1">
        <f t="shared" si="111"/>
        <v>4.1402155454167327E-3</v>
      </c>
      <c r="CL142" s="1">
        <f t="shared" si="111"/>
        <v>1.935484089387007E-4</v>
      </c>
      <c r="CM142" s="1">
        <f t="shared" si="111"/>
        <v>2.2496835366700232E-3</v>
      </c>
      <c r="CN142" s="1">
        <f t="shared" si="111"/>
        <v>1.6806357334306999E-6</v>
      </c>
      <c r="CO142" s="1">
        <f t="shared" si="111"/>
        <v>1.2448997436326071E-4</v>
      </c>
      <c r="CP142" s="1">
        <f t="shared" si="111"/>
        <v>4.42268994514305E-4</v>
      </c>
      <c r="CQ142" s="1">
        <f t="shared" si="111"/>
        <v>4.7537818232944482E-4</v>
      </c>
      <c r="CR142" s="1">
        <f t="shared" si="90"/>
        <v>8.1798068538020833E-8</v>
      </c>
      <c r="CS142" s="1">
        <f t="shared" si="90"/>
        <v>4.5179567468495684E-4</v>
      </c>
      <c r="CT142" s="1">
        <f t="shared" si="90"/>
        <v>4.6633859846792663E-2</v>
      </c>
      <c r="CU142" s="1">
        <f t="shared" si="90"/>
        <v>1.4938149953139948E-4</v>
      </c>
      <c r="CW142" s="15">
        <f t="shared" si="112"/>
        <v>0.89658974655443968</v>
      </c>
      <c r="CX142" s="15">
        <f t="shared" si="112"/>
        <v>15.020652850251114</v>
      </c>
      <c r="CY142" s="15">
        <f t="shared" si="112"/>
        <v>1.7714608525156369E-4</v>
      </c>
      <c r="CZ142" s="15">
        <f t="shared" si="112"/>
        <v>0.32708216069443213</v>
      </c>
      <c r="DA142" s="15">
        <f t="shared" si="112"/>
        <v>1.8280241069799105E-3</v>
      </c>
      <c r="DB142" s="15">
        <f t="shared" si="112"/>
        <v>1.1685764354404815E-5</v>
      </c>
      <c r="DC142" s="15">
        <f t="shared" si="112"/>
        <v>0.90608975877770193</v>
      </c>
      <c r="DD142" s="15">
        <f t="shared" si="112"/>
        <v>4.2352359023946854E-3</v>
      </c>
      <c r="DE142" s="15">
        <f t="shared" si="112"/>
        <v>4.8448267414008817E-2</v>
      </c>
      <c r="DF142" s="15">
        <f t="shared" si="112"/>
        <v>4.7477124568103268E-3</v>
      </c>
      <c r="DG142" s="15">
        <f t="shared" si="112"/>
        <v>2.2194791117369119E-4</v>
      </c>
      <c r="DH142" s="15">
        <f t="shared" si="112"/>
        <v>2.5797812779948634E-3</v>
      </c>
      <c r="DI142" s="15">
        <f t="shared" si="112"/>
        <v>1.9272366666519415E-6</v>
      </c>
      <c r="DJ142" s="15">
        <f t="shared" si="112"/>
        <v>1.4275648104523017E-4</v>
      </c>
      <c r="DK142" s="15">
        <f t="shared" si="112"/>
        <v>5.0716345356487764E-4</v>
      </c>
      <c r="DL142" s="15">
        <f t="shared" si="112"/>
        <v>5.4513077717411012E-4</v>
      </c>
      <c r="DM142" s="15">
        <f t="shared" si="91"/>
        <v>9.3800360073257181E-8</v>
      </c>
      <c r="DN142" s="15">
        <f t="shared" si="91"/>
        <v>5.1808799061424024E-4</v>
      </c>
      <c r="DO142" s="15">
        <f t="shared" si="91"/>
        <v>5.3476480843820187E-2</v>
      </c>
      <c r="DP142" s="15">
        <f t="shared" si="91"/>
        <v>1.7130035824519972E-4</v>
      </c>
      <c r="DR142" s="15">
        <f t="shared" si="113"/>
        <v>0.68134606511205054</v>
      </c>
      <c r="DS142" s="15">
        <f t="shared" si="113"/>
        <v>11.414655090873596</v>
      </c>
      <c r="DT142" s="15">
        <f t="shared" si="113"/>
        <v>1.3461874686833503E-4</v>
      </c>
      <c r="DU142" s="15">
        <f t="shared" si="113"/>
        <v>0.2485597721967337</v>
      </c>
      <c r="DV142" s="15">
        <f t="shared" si="113"/>
        <v>1.3891716217001217E-3</v>
      </c>
      <c r="DW142" s="15">
        <f t="shared" si="113"/>
        <v>8.8803709737906724E-6</v>
      </c>
      <c r="DX142" s="15">
        <f t="shared" si="113"/>
        <v>0.68856541595976084</v>
      </c>
      <c r="DY142" s="15">
        <f t="shared" si="113"/>
        <v>3.2184857433484935E-3</v>
      </c>
      <c r="DZ142" s="15">
        <f t="shared" si="113"/>
        <v>3.6817325305010015E-2</v>
      </c>
      <c r="EA142" s="15">
        <f t="shared" si="113"/>
        <v>3.6079324051636005E-3</v>
      </c>
      <c r="EB142" s="15">
        <f t="shared" si="113"/>
        <v>1.6866502937288647E-4</v>
      </c>
      <c r="EC142" s="15">
        <f t="shared" si="113"/>
        <v>1.9604549676888487E-3</v>
      </c>
      <c r="ED142" s="15">
        <f t="shared" si="113"/>
        <v>1.4645662906688556E-6</v>
      </c>
      <c r="EE142" s="15">
        <f t="shared" si="113"/>
        <v>1.0848503120095039E-4</v>
      </c>
      <c r="EF142" s="15">
        <f t="shared" si="113"/>
        <v>3.8540907341737713E-4</v>
      </c>
      <c r="EG142" s="15">
        <f t="shared" si="113"/>
        <v>4.1426160786069361E-4</v>
      </c>
      <c r="EH142" s="15">
        <f t="shared" si="92"/>
        <v>7.1281772391010402E-8</v>
      </c>
      <c r="EI142" s="15">
        <f t="shared" si="92"/>
        <v>3.9371096439968942E-4</v>
      </c>
      <c r="EJ142" s="15">
        <f t="shared" si="92"/>
        <v>4.0638419008246475E-2</v>
      </c>
      <c r="EK142" s="15">
        <f t="shared" si="92"/>
        <v>1.3017639950845084E-4</v>
      </c>
      <c r="EM142" s="15">
        <f t="shared" si="114"/>
        <v>0.6238448210660732</v>
      </c>
      <c r="EN142" s="15">
        <f t="shared" si="114"/>
        <v>10.451331309187063</v>
      </c>
      <c r="EO142" s="15">
        <f t="shared" si="114"/>
        <v>1.2325778683172457E-4</v>
      </c>
      <c r="EP142" s="15">
        <f t="shared" si="114"/>
        <v>0.22758291938589895</v>
      </c>
      <c r="EQ142" s="15">
        <f t="shared" si="114"/>
        <v>1.2719344341220466E-3</v>
      </c>
      <c r="ER142" s="15">
        <f t="shared" si="114"/>
        <v>8.1309245401361758E-6</v>
      </c>
      <c r="ES142" s="15">
        <f t="shared" si="114"/>
        <v>0.63045490494035572</v>
      </c>
      <c r="ET142" s="15">
        <f t="shared" si="114"/>
        <v>2.9468661601982694E-3</v>
      </c>
      <c r="EU142" s="15">
        <f t="shared" si="114"/>
        <v>3.3710178854937892E-2</v>
      </c>
      <c r="EV142" s="15">
        <f t="shared" si="114"/>
        <v>3.3034460180636992E-3</v>
      </c>
      <c r="EW142" s="15">
        <f t="shared" si="114"/>
        <v>1.5443078115073329E-4</v>
      </c>
      <c r="EX142" s="15">
        <f t="shared" si="114"/>
        <v>1.7950051246348841E-3</v>
      </c>
      <c r="EY142" s="15">
        <f t="shared" si="114"/>
        <v>1.3409662759136338E-6</v>
      </c>
      <c r="EZ142" s="15">
        <f t="shared" si="114"/>
        <v>9.9329589386818183E-5</v>
      </c>
      <c r="FA142" s="15">
        <f t="shared" si="114"/>
        <v>3.5288301606873441E-4</v>
      </c>
      <c r="FB142" s="15">
        <f t="shared" si="114"/>
        <v>3.793005813982317E-4</v>
      </c>
      <c r="FC142" s="15">
        <f t="shared" si="93"/>
        <v>6.5266047342959771E-8</v>
      </c>
      <c r="FD142" s="15">
        <f t="shared" si="93"/>
        <v>3.6048428062365468E-4</v>
      </c>
      <c r="FE142" s="15">
        <f t="shared" si="93"/>
        <v>3.7208796722761381E-2</v>
      </c>
      <c r="FF142" s="15">
        <f t="shared" si="93"/>
        <v>1.1919034513690166E-4</v>
      </c>
      <c r="FH142" s="15">
        <f>IFERROR(AL142*[1]Figure!$C$8+BG142*[1]Figure!$D$8+CB142*[1]Figure!$E$8,0)</f>
        <v>0.6403594918290425</v>
      </c>
      <c r="FI142" s="15">
        <f>IFERROR(AM142*[1]Figure!$C$8+BH142*[1]Figure!$D$8+CC142*[1]Figure!$E$8,0)</f>
        <v>10.728003150929668</v>
      </c>
      <c r="FJ142" s="15">
        <f>IFERROR(AN142*[1]Figure!$C$8+BI142*[1]Figure!$D$8+CD142*[1]Figure!$E$8,0)</f>
        <v>1.2652071648948734E-4</v>
      </c>
      <c r="FK142" s="15">
        <f>IFERROR(AO142*[1]Figure!$C$8+BJ142*[1]Figure!$D$8+CE142*[1]Figure!$E$8,0)</f>
        <v>0.23360758587028327</v>
      </c>
      <c r="FL142" s="15">
        <f>IFERROR(AP142*[1]Figure!$C$8+BK142*[1]Figure!$D$8+CF142*[1]Figure!$E$8,0)</f>
        <v>1.305605593523055E-3</v>
      </c>
      <c r="FM142" s="15">
        <f>IFERROR(AQ142*[1]Figure!$C$8+BL142*[1]Figure!$D$8+CG142*[1]Figure!$E$8,0)</f>
        <v>8.346169641553271E-6</v>
      </c>
      <c r="FN142" s="15">
        <f>IFERROR(AR142*[1]Figure!$C$8+BM142*[1]Figure!$D$8+CH142*[1]Figure!$E$8,0)</f>
        <v>0.6471445604995647</v>
      </c>
      <c r="FO142" s="15">
        <f>IFERROR(AS142*[1]Figure!$C$8+BN142*[1]Figure!$D$8+CI142*[1]Figure!$E$8,0)</f>
        <v>3.0248767852364723E-3</v>
      </c>
      <c r="FP142" s="15">
        <f>IFERROR(AT142*[1]Figure!$C$8+BO142*[1]Figure!$D$8+CJ142*[1]Figure!$E$8,0)</f>
        <v>3.4602568254274026E-2</v>
      </c>
      <c r="FQ142" s="15">
        <f>IFERROR(AU142*[1]Figure!$C$8+BP142*[1]Figure!$D$8+CK142*[1]Figure!$E$8,0)</f>
        <v>3.3908961683724505E-3</v>
      </c>
      <c r="FR142" s="15">
        <f>IFERROR(AV142*[1]Figure!$C$8+BQ142*[1]Figure!$D$8+CL142*[1]Figure!$E$8,0)</f>
        <v>1.5851893483936094E-4</v>
      </c>
      <c r="FS142" s="15">
        <f>IFERROR(AW142*[1]Figure!$C$8+BR142*[1]Figure!$D$8+CM142*[1]Figure!$E$8,0)</f>
        <v>1.8425232215239955E-3</v>
      </c>
      <c r="FT142" s="15">
        <f>IFERROR(AX142*[1]Figure!$C$8+BS142*[1]Figure!$D$8+CN142*[1]Figure!$E$8,0)</f>
        <v>1.3764648739674169E-6</v>
      </c>
      <c r="FU142" s="15">
        <f>IFERROR(AY142*[1]Figure!$C$8+BT142*[1]Figure!$D$8+CO142*[1]Figure!$E$8,0)</f>
        <v>1.019590821875134E-4</v>
      </c>
      <c r="FV142" s="15">
        <f>IFERROR(AZ142*[1]Figure!$C$8+BU142*[1]Figure!$D$8+CP142*[1]Figure!$E$8,0)</f>
        <v>3.6222467705785647E-4</v>
      </c>
      <c r="FW142" s="15">
        <f>IFERROR(BA142*[1]Figure!$C$8+BV142*[1]Figure!$D$8+CQ142*[1]Figure!$E$8,0)</f>
        <v>3.893415787912857E-4</v>
      </c>
      <c r="FX142" s="15">
        <f>IFERROR(BB142*[1]Figure!$C$8+BW142*[1]Figure!$D$8+CR142*[1]Figure!$E$8,0)</f>
        <v>6.699379637200108E-8</v>
      </c>
      <c r="FY142" s="15">
        <f>IFERROR(BC142*[1]Figure!$C$8+BX142*[1]Figure!$D$8+CS142*[1]Figure!$E$8,0)</f>
        <v>3.7002716534224878E-4</v>
      </c>
      <c r="FZ142" s="15">
        <f>IFERROR(BD142*[1]Figure!$C$8+BY142*[1]Figure!$D$8+CT142*[1]Figure!$E$8,0)</f>
        <v>3.8193802940032801E-2</v>
      </c>
      <c r="GA142" s="15">
        <f>IFERROR(BE142*[1]Figure!$C$8+BZ142*[1]Figure!$D$8+CU142*[1]Figure!$E$8,0)</f>
        <v>1.2234559984382841E-4</v>
      </c>
      <c r="GC142" s="15">
        <f>IFERROR(CW142*[1]Figure!$F$8+DR142*[1]Figure!$G$8+EM142*[1]Figure!$H$8,0)</f>
        <v>0.72832127884425513</v>
      </c>
      <c r="GD142" s="15">
        <f>IFERROR(CX142*[1]Figure!$F$8+DS142*[1]Figure!$G$8+EN142*[1]Figure!$H$8,0)</f>
        <v>12.201635290847312</v>
      </c>
      <c r="GE142" s="15">
        <f>IFERROR(CY142*[1]Figure!$F$8+DT142*[1]Figure!$G$8+EO142*[1]Figure!$H$8,0)</f>
        <v>1.4389999868779277E-4</v>
      </c>
      <c r="GF142" s="15">
        <f>IFERROR(CZ142*[1]Figure!$F$8+DU142*[1]Figure!$G$8+EP142*[1]Figure!$H$8,0)</f>
        <v>0.26569665611232429</v>
      </c>
      <c r="GG142" s="15">
        <f>IFERROR(DA142*[1]Figure!$F$8+DV142*[1]Figure!$G$8+EQ142*[1]Figure!$H$8,0)</f>
        <v>1.4849476702920293E-3</v>
      </c>
      <c r="GH142" s="15">
        <f>IFERROR(DB142*[1]Figure!$F$8+DW142*[1]Figure!$G$8+ER142*[1]Figure!$H$8,0)</f>
        <v>9.4926256647258593E-6</v>
      </c>
      <c r="GI142" s="15">
        <f>IFERROR(DC142*[1]Figure!$F$8+DX142*[1]Figure!$G$8+ES142*[1]Figure!$H$8,0)</f>
        <v>0.73603836581527193</v>
      </c>
      <c r="GJ142" s="15">
        <f>IFERROR(DD142*[1]Figure!$F$8+DY142*[1]Figure!$G$8+ET142*[1]Figure!$H$8,0)</f>
        <v>3.4403833419836089E-3</v>
      </c>
      <c r="GK142" s="15">
        <f>IFERROR(DE142*[1]Figure!$F$8+DZ142*[1]Figure!$G$8+EU142*[1]Figure!$H$8,0)</f>
        <v>3.9355685492012085E-2</v>
      </c>
      <c r="GL142" s="15">
        <f>IFERROR(DF142*[1]Figure!$F$8+EA142*[1]Figure!$G$8+EV142*[1]Figure!$H$8,0)</f>
        <v>3.8566802948810453E-3</v>
      </c>
      <c r="GM142" s="15">
        <f>IFERROR(DG142*[1]Figure!$F$8+EB142*[1]Figure!$G$8+EW142*[1]Figure!$H$8,0)</f>
        <v>1.8029359260915748E-4</v>
      </c>
      <c r="GN142" s="15">
        <f>IFERROR(DH142*[1]Figure!$F$8+EC142*[1]Figure!$G$8+EX142*[1]Figure!$H$8,0)</f>
        <v>2.0956179866524951E-3</v>
      </c>
      <c r="GO142" s="15">
        <f>IFERROR(DI142*[1]Figure!$F$8+ED142*[1]Figure!$G$8+EY142*[1]Figure!$H$8,0)</f>
        <v>1.5655404036078323E-6</v>
      </c>
      <c r="GP142" s="15">
        <f>IFERROR(DJ142*[1]Figure!$F$8+EE142*[1]Figure!$G$8+EZ142*[1]Figure!$H$8,0)</f>
        <v>1.159645013092447E-4</v>
      </c>
      <c r="GQ142" s="15">
        <f>IFERROR(DK142*[1]Figure!$F$8+EF142*[1]Figure!$G$8+FA142*[1]Figure!$H$8,0)</f>
        <v>4.1198099409785373E-4</v>
      </c>
      <c r="GR142" s="15">
        <f>IFERROR(DL142*[1]Figure!$F$8+EG142*[1]Figure!$G$8+FB142*[1]Figure!$H$8,0)</f>
        <v>4.428227584517703E-4</v>
      </c>
      <c r="GS142" s="15">
        <f>IFERROR(DM142*[1]Figure!$F$8+EH142*[1]Figure!$G$8+FC142*[1]Figure!$H$8,0)</f>
        <v>7.6196274234838327E-8</v>
      </c>
      <c r="GT142" s="15">
        <f>IFERROR(DN142*[1]Figure!$F$8+EI142*[1]Figure!$G$8+FD142*[1]Figure!$H$8,0)</f>
        <v>4.2085525663002071E-4</v>
      </c>
      <c r="GU142" s="15">
        <f>IFERROR(DO142*[1]Figure!$F$8+EJ142*[1]Figure!$G$8+FE142*[1]Figure!$H$8,0)</f>
        <v>4.3440223430992089E-2</v>
      </c>
      <c r="GV142" s="15">
        <f>IFERROR(DP142*[1]Figure!$F$8+EK142*[1]Figure!$G$8+FF142*[1]Figure!$H$8,0)</f>
        <v>1.3915137493271292E-4</v>
      </c>
      <c r="GX142" s="15">
        <f>IFERROR(FH142*[1]Figure!$F$10+GC142*[1]Figure!$F$11,0)</f>
        <v>0.6455203247911987</v>
      </c>
      <c r="GY142" s="15">
        <f>IFERROR(FI142*[1]Figure!$F$10+GD142*[1]Figure!$F$11,0)</f>
        <v>10.814463073810323</v>
      </c>
      <c r="GZ142" s="15">
        <f>IFERROR(FJ142*[1]Figure!$F$10+GE142*[1]Figure!$F$11,0)</f>
        <v>1.2754038168128384E-4</v>
      </c>
      <c r="HA142" s="15">
        <f>IFERROR(FK142*[1]Figure!$F$10+GF142*[1]Figure!$F$11,0)</f>
        <v>0.23549029354425802</v>
      </c>
      <c r="HB142" s="15">
        <f>IFERROR(FL142*[1]Figure!$F$10+GG142*[1]Figure!$F$11,0)</f>
        <v>1.3161278274691527E-3</v>
      </c>
      <c r="HC142" s="15">
        <f>IFERROR(FM142*[1]Figure!$F$10+GH142*[1]Figure!$F$11,0)</f>
        <v>8.4134337142241494E-6</v>
      </c>
      <c r="HD142" s="15">
        <f>IFERROR(FN142*[1]Figure!$F$10+GI142*[1]Figure!$F$11,0)</f>
        <v>0.65236007619304937</v>
      </c>
      <c r="HE142" s="15">
        <f>IFERROR(FO142*[1]Figure!$F$10+GJ142*[1]Figure!$F$11,0)</f>
        <v>3.0492550977607711E-3</v>
      </c>
      <c r="HF142" s="15">
        <f>IFERROR(FP142*[1]Figure!$F$10+GK142*[1]Figure!$F$11,0)</f>
        <v>3.4881439852338186E-2</v>
      </c>
      <c r="HG142" s="15">
        <f>IFERROR(FQ142*[1]Figure!$F$10+GL142*[1]Figure!$F$11,0)</f>
        <v>3.418224331599955E-3</v>
      </c>
      <c r="HH142" s="15">
        <f>IFERROR(FR142*[1]Figure!$F$10+GM142*[1]Figure!$F$11,0)</f>
        <v>1.5979648245829009E-4</v>
      </c>
      <c r="HI142" s="15">
        <f>IFERROR(FS142*[1]Figure!$F$10+GN142*[1]Figure!$F$11,0)</f>
        <v>1.8573726220505954E-3</v>
      </c>
      <c r="HJ142" s="15">
        <f>IFERROR(FT142*[1]Figure!$F$10+GO142*[1]Figure!$F$11,0)</f>
        <v>1.3875581823097843E-6</v>
      </c>
      <c r="HK142" s="15">
        <f>IFERROR(FU142*[1]Figure!$F$10+GP142*[1]Figure!$F$11,0)</f>
        <v>1.027807984248125E-4</v>
      </c>
      <c r="HL142" s="15">
        <f>IFERROR(FV142*[1]Figure!$F$10+GQ142*[1]Figure!$F$11,0)</f>
        <v>3.6514394518290152E-4</v>
      </c>
      <c r="HM142" s="15">
        <f>IFERROR(FW142*[1]Figure!$F$10+GR142*[1]Figure!$F$11,0)</f>
        <v>3.9247938947263415E-4</v>
      </c>
      <c r="HN142" s="15">
        <f>IFERROR(FX142*[1]Figure!$F$10+GS142*[1]Figure!$F$11,0)</f>
        <v>6.7533717770822025E-8</v>
      </c>
      <c r="HO142" s="15">
        <f>IFERROR(FY142*[1]Figure!$F$10+GT142*[1]Figure!$F$11,0)</f>
        <v>3.7300931586263389E-4</v>
      </c>
      <c r="HP142" s="15">
        <f>IFERROR(FZ142*[1]Figure!$F$10+GU142*[1]Figure!$F$11,0)</f>
        <v>3.8501617284441153E-2</v>
      </c>
      <c r="HQ142" s="15">
        <f>IFERROR(GA142*[1]Figure!$F$10+GV142*[1]Figure!$F$11,0)</f>
        <v>1.233316166242549E-4</v>
      </c>
    </row>
    <row r="143" spans="1:225" s="15" customFormat="1" x14ac:dyDescent="0.2">
      <c r="A143" s="1"/>
      <c r="B143" s="4"/>
      <c r="C143" s="1" t="s">
        <v>176</v>
      </c>
      <c r="D143" s="1" t="s">
        <v>85</v>
      </c>
      <c r="E143" s="2">
        <v>0.1</v>
      </c>
      <c r="F143" s="7"/>
      <c r="G143" s="1">
        <f>G$235*$E143</f>
        <v>6.739696929697927</v>
      </c>
      <c r="H143" s="1">
        <f>H$235*$E143</f>
        <v>6.1918768721112087</v>
      </c>
      <c r="I143" s="1">
        <f>I$235*$E143</f>
        <v>7.7063701649358425</v>
      </c>
      <c r="J143" s="1">
        <f>J$235*$E143</f>
        <v>8.8371316003970577</v>
      </c>
      <c r="K143" s="1">
        <f>K$235*$E143</f>
        <v>6.7156075183180768</v>
      </c>
      <c r="L143" s="1">
        <f>L$235*$E143</f>
        <v>6.1488532555422246</v>
      </c>
      <c r="M143" s="1" t="s">
        <v>177</v>
      </c>
      <c r="N143" s="1" t="s">
        <v>181</v>
      </c>
      <c r="O143" s="1">
        <v>1</v>
      </c>
      <c r="P143" s="1" t="s">
        <v>12</v>
      </c>
      <c r="Q143" s="1">
        <f>'[1]Unit factor_selected'!J96</f>
        <v>7.0286657781350806E-2</v>
      </c>
      <c r="R143" s="1">
        <f>'[1]Unit factor_selected'!K96</f>
        <v>1.3517092053503701</v>
      </c>
      <c r="S143" s="1">
        <f>'[1]Unit factor_selected'!L96</f>
        <v>1.07582995286308E-5</v>
      </c>
      <c r="T143" s="1">
        <f>'[1]Unit factor_selected'!M96</f>
        <v>2.9425269452900801E-2</v>
      </c>
      <c r="U143" s="1">
        <f>'[1]Unit factor_selected'!N96</f>
        <v>1.02687907737286E-4</v>
      </c>
      <c r="V143" s="1">
        <f>'[1]Unit factor_selected'!O96</f>
        <v>7.62119507371522E-7</v>
      </c>
      <c r="W143" s="1">
        <f>'[1]Unit factor_selected'!P96</f>
        <v>7.1039550097938706E-2</v>
      </c>
      <c r="X143" s="1">
        <f>'[1]Unit factor_selected'!Q96</f>
        <v>4.5878880002296699E-4</v>
      </c>
      <c r="Y143" s="1">
        <f>'[1]Unit factor_selected'!R96</f>
        <v>1.72246236115327E-3</v>
      </c>
      <c r="Z143" s="1">
        <f>'[1]Unit factor_selected'!S96</f>
        <v>3.7640221707278099E-4</v>
      </c>
      <c r="AA143" s="1">
        <f>'[1]Unit factor_selected'!T96</f>
        <v>2.93275036626508E-5</v>
      </c>
      <c r="AB143" s="1">
        <f>'[1]Unit factor_selected'!U96</f>
        <v>2.70339068548192E-4</v>
      </c>
      <c r="AC143" s="1">
        <f>'[1]Unit factor_selected'!V96</f>
        <v>7.2076597519860196E-8</v>
      </c>
      <c r="AD143" s="1">
        <f>'[1]Unit factor_selected'!W96</f>
        <v>1.7634459916314001E-5</v>
      </c>
      <c r="AE143" s="1">
        <f>'[1]Unit factor_selected'!X96</f>
        <v>3.2317671343629298E-5</v>
      </c>
      <c r="AF143" s="1">
        <f>'[1]Unit factor_selected'!Y96</f>
        <v>3.4205757659666297E-5</v>
      </c>
      <c r="AG143" s="1">
        <f>'[1]Unit factor_selected'!Z96</f>
        <v>1.6058819893600599E-8</v>
      </c>
      <c r="AH143" s="1">
        <f>'[1]Unit factor_selected'!AA96</f>
        <v>3.0952857493643499E-5</v>
      </c>
      <c r="AI143" s="1">
        <f>'[1]Unit factor_selected'!AB96</f>
        <v>5.1747393326655898E-3</v>
      </c>
      <c r="AJ143" s="1">
        <f>'[1]Unit factor_selected'!AC96</f>
        <v>2.3561040784238901E-5</v>
      </c>
      <c r="AK143" s="1"/>
      <c r="AL143" s="1">
        <f t="shared" si="109"/>
        <v>0.47371077164769892</v>
      </c>
      <c r="AM143" s="1">
        <f t="shared" si="109"/>
        <v>9.1101103811443132</v>
      </c>
      <c r="AN143" s="1">
        <f t="shared" si="109"/>
        <v>7.2507678301883657E-5</v>
      </c>
      <c r="AO143" s="1">
        <f t="shared" si="109"/>
        <v>0.19831739818724972</v>
      </c>
      <c r="AP143" s="1">
        <f t="shared" si="109"/>
        <v>6.9208537649409051E-4</v>
      </c>
      <c r="AQ143" s="1">
        <f t="shared" si="109"/>
        <v>5.1364545038947435E-6</v>
      </c>
      <c r="AR143" s="1">
        <f t="shared" si="109"/>
        <v>0.47878503768219954</v>
      </c>
      <c r="AS143" s="1">
        <f t="shared" si="109"/>
        <v>3.092097466894587E-3</v>
      </c>
      <c r="AT143" s="1">
        <f t="shared" si="109"/>
        <v>1.1608874286984936E-2</v>
      </c>
      <c r="AU143" s="1">
        <f t="shared" si="109"/>
        <v>2.5368368667369147E-3</v>
      </c>
      <c r="AV143" s="1">
        <f t="shared" si="109"/>
        <v>1.9765848639087229E-4</v>
      </c>
      <c r="AW143" s="1">
        <f t="shared" si="109"/>
        <v>1.822003390271647E-3</v>
      </c>
      <c r="AX143" s="1">
        <f t="shared" si="109"/>
        <v>4.8577442300767501E-7</v>
      </c>
      <c r="AY143" s="1">
        <f t="shared" si="109"/>
        <v>1.1885091535486264E-4</v>
      </c>
      <c r="AZ143" s="1">
        <f t="shared" si="109"/>
        <v>2.1781131032964506E-4</v>
      </c>
      <c r="BA143" s="1">
        <f t="shared" si="109"/>
        <v>2.305364398768443E-4</v>
      </c>
      <c r="BB143" s="1">
        <f t="shared" si="88"/>
        <v>1.0823157913147195E-7</v>
      </c>
      <c r="BC143" s="1">
        <f t="shared" si="88"/>
        <v>2.0861287861528657E-4</v>
      </c>
      <c r="BD143" s="1">
        <f t="shared" si="88"/>
        <v>3.4876174792353373E-2</v>
      </c>
      <c r="BE143" s="1">
        <f t="shared" si="88"/>
        <v>1.5879427423402256E-4</v>
      </c>
      <c r="BF143" s="1"/>
      <c r="BG143" s="1">
        <f t="shared" si="110"/>
        <v>0.4352063307343414</v>
      </c>
      <c r="BH143" s="1">
        <f t="shared" si="110"/>
        <v>8.3696169664287776</v>
      </c>
      <c r="BI143" s="1">
        <f t="shared" si="110"/>
        <v>6.6614066034573964E-5</v>
      </c>
      <c r="BJ143" s="1">
        <f t="shared" si="110"/>
        <v>0.1821976453810569</v>
      </c>
      <c r="BK143" s="1">
        <f t="shared" si="110"/>
        <v>6.3583088096399087E-4</v>
      </c>
      <c r="BL143" s="1">
        <f t="shared" si="110"/>
        <v>4.7189501514785153E-6</v>
      </c>
      <c r="BM143" s="1">
        <f t="shared" si="110"/>
        <v>0.43986814725661222</v>
      </c>
      <c r="BN143" s="1">
        <f t="shared" si="110"/>
        <v>2.8407637600458635E-3</v>
      </c>
      <c r="BO143" s="1">
        <f t="shared" si="110"/>
        <v>1.0665274857106997E-2</v>
      </c>
      <c r="BP143" s="1">
        <f t="shared" si="110"/>
        <v>2.3306361825043355E-3</v>
      </c>
      <c r="BQ143" s="1">
        <f t="shared" si="110"/>
        <v>1.8159229164552425E-4</v>
      </c>
      <c r="BR143" s="1">
        <f t="shared" si="110"/>
        <v>1.6739062261716367E-3</v>
      </c>
      <c r="BS143" s="1">
        <f t="shared" si="110"/>
        <v>4.4628941720369047E-7</v>
      </c>
      <c r="BT143" s="1">
        <f t="shared" si="110"/>
        <v>1.0919040450799683E-4</v>
      </c>
      <c r="BU143" s="1">
        <f t="shared" si="110"/>
        <v>2.0010704175310942E-4</v>
      </c>
      <c r="BV143" s="1">
        <f t="shared" si="110"/>
        <v>2.1179783974592856E-4</v>
      </c>
      <c r="BW143" s="1">
        <f t="shared" si="89"/>
        <v>9.9434235492584924E-8</v>
      </c>
      <c r="BX143" s="1">
        <f t="shared" si="89"/>
        <v>1.9165628244064529E-4</v>
      </c>
      <c r="BY143" s="1">
        <f t="shared" si="89"/>
        <v>3.2041348793136255E-2</v>
      </c>
      <c r="BZ143" s="1">
        <f t="shared" si="89"/>
        <v>1.4588706351479779E-4</v>
      </c>
      <c r="CA143" s="1"/>
      <c r="CB143" s="1">
        <f t="shared" si="111"/>
        <v>0.54165500251925758</v>
      </c>
      <c r="CC143" s="1">
        <f t="shared" si="111"/>
        <v>10.416771491781228</v>
      </c>
      <c r="CD143" s="1">
        <f t="shared" si="111"/>
        <v>8.2907438512883731E-5</v>
      </c>
      <c r="CE143" s="1">
        <f t="shared" si="111"/>
        <v>0.22676201860703274</v>
      </c>
      <c r="CF143" s="1">
        <f t="shared" si="111"/>
        <v>7.9135102848630525E-4</v>
      </c>
      <c r="CG143" s="1">
        <f t="shared" si="111"/>
        <v>5.8731750337234986E-6</v>
      </c>
      <c r="CH143" s="1">
        <f t="shared" si="111"/>
        <v>0.54745706940521999</v>
      </c>
      <c r="CI143" s="1">
        <f t="shared" si="111"/>
        <v>3.5355963205037093E-3</v>
      </c>
      <c r="CJ143" s="1">
        <f t="shared" si="111"/>
        <v>1.3273932550216506E-2</v>
      </c>
      <c r="CK143" s="1">
        <f t="shared" si="111"/>
        <v>2.9006948156653839E-3</v>
      </c>
      <c r="CL143" s="1">
        <f t="shared" si="111"/>
        <v>2.2600859923789876E-4</v>
      </c>
      <c r="CM143" s="1">
        <f t="shared" si="111"/>
        <v>2.0833329322763323E-3</v>
      </c>
      <c r="CN143" s="1">
        <f t="shared" si="111"/>
        <v>5.5544894071713937E-7</v>
      </c>
      <c r="CO143" s="1">
        <f t="shared" si="111"/>
        <v>1.3589767577383923E-4</v>
      </c>
      <c r="CP143" s="1">
        <f t="shared" si="111"/>
        <v>2.4905193824274687E-4</v>
      </c>
      <c r="CQ143" s="1">
        <f t="shared" si="111"/>
        <v>2.6360223029747802E-4</v>
      </c>
      <c r="CR143" s="1">
        <f t="shared" si="90"/>
        <v>1.2375521051212184E-7</v>
      </c>
      <c r="CS143" s="1">
        <f t="shared" si="90"/>
        <v>2.3853417750852507E-4</v>
      </c>
      <c r="CT143" s="1">
        <f t="shared" si="90"/>
        <v>3.9878456804574115E-2</v>
      </c>
      <c r="CU143" s="1">
        <f t="shared" si="90"/>
        <v>1.8157010175449525E-4</v>
      </c>
      <c r="CW143" s="15">
        <f t="shared" si="112"/>
        <v>0.62113244456586891</v>
      </c>
      <c r="CX143" s="15">
        <f t="shared" si="112"/>
        <v>11.945232133149352</v>
      </c>
      <c r="CY143" s="15">
        <f t="shared" si="112"/>
        <v>9.5072508731000008E-5</v>
      </c>
      <c r="CZ143" s="15">
        <f t="shared" si="112"/>
        <v>0.26003497853242791</v>
      </c>
      <c r="DA143" s="15">
        <f t="shared" si="112"/>
        <v>9.0746655444382766E-4</v>
      </c>
      <c r="DB143" s="15">
        <f t="shared" si="112"/>
        <v>6.7349503818719156E-6</v>
      </c>
      <c r="DC143" s="15">
        <f t="shared" si="112"/>
        <v>0.627785853048484</v>
      </c>
      <c r="DD143" s="15">
        <f t="shared" si="112"/>
        <v>4.0543770025912081E-3</v>
      </c>
      <c r="DE143" s="15">
        <f t="shared" si="112"/>
        <v>1.5221626562242092E-2</v>
      </c>
      <c r="DF143" s="15">
        <f t="shared" si="112"/>
        <v>3.3263159269533858E-3</v>
      </c>
      <c r="DG143" s="15">
        <f t="shared" si="112"/>
        <v>2.5917100937797186E-4</v>
      </c>
      <c r="DH143" s="15">
        <f t="shared" si="112"/>
        <v>2.389021925489134E-3</v>
      </c>
      <c r="DI143" s="15">
        <f t="shared" si="112"/>
        <v>6.3695037759185674E-7</v>
      </c>
      <c r="DJ143" s="15">
        <f t="shared" si="112"/>
        <v>1.5583804298239371E-4</v>
      </c>
      <c r="DK143" s="15">
        <f t="shared" si="112"/>
        <v>2.8559551468203292E-4</v>
      </c>
      <c r="DL143" s="15">
        <f t="shared" si="112"/>
        <v>3.0228078192976073E-4</v>
      </c>
      <c r="DM143" s="15">
        <f t="shared" si="91"/>
        <v>1.4191390474682276E-7</v>
      </c>
      <c r="DN143" s="15">
        <f t="shared" si="91"/>
        <v>2.7353447507966384E-4</v>
      </c>
      <c r="DO143" s="15">
        <f t="shared" si="91"/>
        <v>4.5729852480516663E-2</v>
      </c>
      <c r="DP143" s="15">
        <f t="shared" si="91"/>
        <v>2.0821201805264146E-4</v>
      </c>
      <c r="DR143" s="15">
        <f t="shared" si="113"/>
        <v>0.47201760743388921</v>
      </c>
      <c r="DS143" s="15">
        <f t="shared" si="113"/>
        <v>9.0775485020306981</v>
      </c>
      <c r="DT143" s="15">
        <f t="shared" si="113"/>
        <v>7.2248517198790824E-5</v>
      </c>
      <c r="DU143" s="15">
        <f t="shared" si="113"/>
        <v>0.19760856076643585</v>
      </c>
      <c r="DV143" s="15">
        <f t="shared" si="113"/>
        <v>6.896116852408709E-4</v>
      </c>
      <c r="DW143" s="15">
        <f t="shared" si="113"/>
        <v>5.1180954935610617E-6</v>
      </c>
      <c r="DX143" s="15">
        <f t="shared" si="113"/>
        <v>0.47707373673565084</v>
      </c>
      <c r="DY143" s="15">
        <f t="shared" si="113"/>
        <v>3.0810455147543656E-3</v>
      </c>
      <c r="DZ143" s="15">
        <f t="shared" si="113"/>
        <v>1.1567381182580806E-2</v>
      </c>
      <c r="EA143" s="15">
        <f t="shared" si="113"/>
        <v>2.5277695588855607E-3</v>
      </c>
      <c r="EB143" s="15">
        <f t="shared" si="113"/>
        <v>1.9695200409039864E-4</v>
      </c>
      <c r="EC143" s="15">
        <f t="shared" si="113"/>
        <v>1.8154910812373441E-3</v>
      </c>
      <c r="ED143" s="15">
        <f t="shared" si="113"/>
        <v>4.8403814019915917E-7</v>
      </c>
      <c r="EE143" s="15">
        <f t="shared" si="113"/>
        <v>1.1842611159547708E-4</v>
      </c>
      <c r="EF143" s="15">
        <f t="shared" si="113"/>
        <v>2.1703279664980957E-4</v>
      </c>
      <c r="EG143" s="15">
        <f t="shared" si="113"/>
        <v>2.2971244330902114E-4</v>
      </c>
      <c r="EH143" s="15">
        <f t="shared" si="92"/>
        <v>1.0784473161278008E-7</v>
      </c>
      <c r="EI143" s="15">
        <f t="shared" si="92"/>
        <v>2.0786724249774029E-4</v>
      </c>
      <c r="EJ143" s="15">
        <f t="shared" si="92"/>
        <v>3.4751518367785304E-2</v>
      </c>
      <c r="EK143" s="15">
        <f t="shared" si="92"/>
        <v>1.5822670263003361E-4</v>
      </c>
      <c r="EM143" s="15">
        <f t="shared" si="114"/>
        <v>0.43218234452004112</v>
      </c>
      <c r="EN143" s="15">
        <f t="shared" si="114"/>
        <v>8.3114615478650169</v>
      </c>
      <c r="EO143" s="15">
        <f t="shared" si="114"/>
        <v>6.6151205080719873E-5</v>
      </c>
      <c r="EP143" s="15">
        <f t="shared" si="114"/>
        <v>0.18093166387067627</v>
      </c>
      <c r="EQ143" s="15">
        <f t="shared" si="114"/>
        <v>6.3141287579523064E-4</v>
      </c>
      <c r="ER143" s="15">
        <f t="shared" si="114"/>
        <v>4.6861610140136198E-6</v>
      </c>
      <c r="ES143" s="15">
        <f t="shared" si="114"/>
        <v>0.43681176889196538</v>
      </c>
      <c r="ET143" s="15">
        <f t="shared" si="114"/>
        <v>2.8210250066275314E-3</v>
      </c>
      <c r="EU143" s="15">
        <f t="shared" si="114"/>
        <v>1.0591168296926232E-2</v>
      </c>
      <c r="EV143" s="15">
        <f t="shared" si="114"/>
        <v>2.3144419978412805E-3</v>
      </c>
      <c r="EW143" s="15">
        <f t="shared" si="114"/>
        <v>1.8033051637301689E-4</v>
      </c>
      <c r="EX143" s="15">
        <f t="shared" si="114"/>
        <v>1.6622752617428029E-3</v>
      </c>
      <c r="EY143" s="15">
        <f t="shared" si="114"/>
        <v>4.4318842130839901E-7</v>
      </c>
      <c r="EZ143" s="15">
        <f t="shared" si="114"/>
        <v>1.0843170626615621E-4</v>
      </c>
      <c r="FA143" s="15">
        <f t="shared" si="114"/>
        <v>1.9871661865281866E-4</v>
      </c>
      <c r="FB143" s="15">
        <f t="shared" si="114"/>
        <v>2.1032618434392751E-4</v>
      </c>
      <c r="FC143" s="15">
        <f t="shared" si="93"/>
        <v>9.8743326982932281E-8</v>
      </c>
      <c r="FD143" s="15">
        <f t="shared" si="93"/>
        <v>1.9032457856812436E-4</v>
      </c>
      <c r="FE143" s="15">
        <f t="shared" si="93"/>
        <v>3.1818712792243208E-2</v>
      </c>
      <c r="FF143" s="15">
        <f t="shared" si="93"/>
        <v>1.4487338233013051E-4</v>
      </c>
      <c r="FH143" s="15">
        <f>IFERROR(AL143*[1]Figure!$C$8+BG143*[1]Figure!$D$8+CB143*[1]Figure!$E$8,0)</f>
        <v>0.44362324919425133</v>
      </c>
      <c r="FI143" s="15">
        <f>IFERROR(AM143*[1]Figure!$C$8+BH143*[1]Figure!$D$8+CC143*[1]Figure!$E$8,0)</f>
        <v>8.531485897490148</v>
      </c>
      <c r="FJ143" s="15">
        <f>IFERROR(AN143*[1]Figure!$C$8+BI143*[1]Figure!$D$8+CD143*[1]Figure!$E$8,0)</f>
        <v>6.7902386361049898E-5</v>
      </c>
      <c r="FK143" s="15">
        <f>IFERROR(AO143*[1]Figure!$C$8+BJ143*[1]Figure!$D$8+CE143*[1]Figure!$E$8,0)</f>
        <v>0.18572135957467245</v>
      </c>
      <c r="FL143" s="15">
        <f>IFERROR(AP143*[1]Figure!$C$8+BK143*[1]Figure!$D$8+CF143*[1]Figure!$E$8,0)</f>
        <v>6.4812789114382071E-4</v>
      </c>
      <c r="FM143" s="15">
        <f>IFERROR(AQ143*[1]Figure!$C$8+BL143*[1]Figure!$D$8+CG143*[1]Figure!$E$8,0)</f>
        <v>4.8102149512675123E-6</v>
      </c>
      <c r="FN143" s="15">
        <f>IFERROR(AR143*[1]Figure!$C$8+BM143*[1]Figure!$D$8+CH143*[1]Figure!$E$8,0)</f>
        <v>0.44837522554824327</v>
      </c>
      <c r="FO143" s="15">
        <f>IFERROR(AS143*[1]Figure!$C$8+BN143*[1]Figure!$D$8+CI143*[1]Figure!$E$8,0)</f>
        <v>2.8957043140856635E-3</v>
      </c>
      <c r="FP143" s="15">
        <f>IFERROR(AT143*[1]Figure!$C$8+BO143*[1]Figure!$D$8+CJ143*[1]Figure!$E$8,0)</f>
        <v>1.0871541959594515E-2</v>
      </c>
      <c r="FQ143" s="15">
        <f>IFERROR(AU143*[1]Figure!$C$8+BP143*[1]Figure!$D$8+CK143*[1]Figure!$E$8,0)</f>
        <v>2.3757108363466968E-3</v>
      </c>
      <c r="FR143" s="15">
        <f>IFERROR(AV143*[1]Figure!$C$8+BQ143*[1]Figure!$D$8+CL143*[1]Figure!$E$8,0)</f>
        <v>1.8510429825891505E-4</v>
      </c>
      <c r="FS143" s="15">
        <f>IFERROR(AW143*[1]Figure!$C$8+BR143*[1]Figure!$D$8+CM143*[1]Figure!$E$8,0)</f>
        <v>1.7062796803708185E-3</v>
      </c>
      <c r="FT143" s="15">
        <f>IFERROR(AX143*[1]Figure!$C$8+BS143*[1]Figure!$D$8+CN143*[1]Figure!$E$8,0)</f>
        <v>4.5492068326957204E-7</v>
      </c>
      <c r="FU143" s="15">
        <f>IFERROR(AY143*[1]Figure!$C$8+BT143*[1]Figure!$D$8+CO143*[1]Figure!$E$8,0)</f>
        <v>1.1130215396209517E-4</v>
      </c>
      <c r="FV143" s="15">
        <f>IFERROR(AZ143*[1]Figure!$C$8+BU143*[1]Figure!$D$8+CP143*[1]Figure!$E$8,0)</f>
        <v>2.0397712482577002E-4</v>
      </c>
      <c r="FW143" s="15">
        <f>IFERROR(BA143*[1]Figure!$C$8+BV143*[1]Figure!$D$8+CQ143*[1]Figure!$E$8,0)</f>
        <v>2.1589402360455614E-4</v>
      </c>
      <c r="FX143" s="15">
        <f>IFERROR(BB143*[1]Figure!$C$8+BW143*[1]Figure!$D$8+CR143*[1]Figure!$E$8,0)</f>
        <v>1.0135730000971265E-7</v>
      </c>
      <c r="FY143" s="15">
        <f>IFERROR(BC143*[1]Figure!$C$8+BX143*[1]Figure!$D$8+CS143*[1]Figure!$E$8,0)</f>
        <v>1.9536292728404732E-4</v>
      </c>
      <c r="FZ143" s="15">
        <f>IFERROR(BD143*[1]Figure!$C$8+BY143*[1]Figure!$D$8+CT143*[1]Figure!$E$8,0)</f>
        <v>3.2661030541980079E-2</v>
      </c>
      <c r="GA143" s="15">
        <f>IFERROR(BE143*[1]Figure!$C$8+BZ143*[1]Figure!$D$8+CU143*[1]Figure!$E$8,0)</f>
        <v>1.4870852871703378E-4</v>
      </c>
      <c r="GC143" s="15">
        <f>IFERROR(CW143*[1]Figure!$F$8+DR143*[1]Figure!$G$8+EM143*[1]Figure!$H$8,0)</f>
        <v>0.50456072924809436</v>
      </c>
      <c r="GD143" s="15">
        <f>IFERROR(CX143*[1]Figure!$F$8+DS143*[1]Figure!$G$8+EN143*[1]Figure!$H$8,0)</f>
        <v>9.7033975424551411</v>
      </c>
      <c r="GE143" s="15">
        <f>IFERROR(CY143*[1]Figure!$F$8+DT143*[1]Figure!$G$8+EO143*[1]Figure!$H$8,0)</f>
        <v>7.7229670992773499E-5</v>
      </c>
      <c r="GF143" s="15">
        <f>IFERROR(CZ143*[1]Figure!$F$8+DU143*[1]Figure!$G$8+EP143*[1]Figure!$H$8,0)</f>
        <v>0.21123262767256834</v>
      </c>
      <c r="GG143" s="15">
        <f>IFERROR(DA143*[1]Figure!$F$8+DV143*[1]Figure!$G$8+EQ143*[1]Figure!$H$8,0)</f>
        <v>7.3715676983908938E-4</v>
      </c>
      <c r="GH143" s="15">
        <f>IFERROR(DB143*[1]Figure!$F$8+DW143*[1]Figure!$G$8+ER143*[1]Figure!$H$8,0)</f>
        <v>5.470961154673122E-6</v>
      </c>
      <c r="GI143" s="15">
        <f>IFERROR(DC143*[1]Figure!$F$8+DX143*[1]Figure!$G$8+ES143*[1]Figure!$H$8,0)</f>
        <v>0.50996545196922038</v>
      </c>
      <c r="GJ143" s="15">
        <f>IFERROR(DD143*[1]Figure!$F$8+DY143*[1]Figure!$G$8+ET143*[1]Figure!$H$8,0)</f>
        <v>3.2934673353022465E-3</v>
      </c>
      <c r="GK143" s="15">
        <f>IFERROR(DE143*[1]Figure!$F$8+DZ143*[1]Figure!$G$8+EU143*[1]Figure!$H$8,0)</f>
        <v>1.2364891040195164E-2</v>
      </c>
      <c r="GL143" s="15">
        <f>IFERROR(DF143*[1]Figure!$F$8+EA143*[1]Figure!$G$8+EV143*[1]Figure!$H$8,0)</f>
        <v>2.7020459235327712E-3</v>
      </c>
      <c r="GM143" s="15">
        <f>IFERROR(DG143*[1]Figure!$F$8+EB143*[1]Figure!$G$8+EW143*[1]Figure!$H$8,0)</f>
        <v>2.1053080488028946E-4</v>
      </c>
      <c r="GN143" s="15">
        <f>IFERROR(DH143*[1]Figure!$F$8+EC143*[1]Figure!$G$8+EX143*[1]Figure!$H$8,0)</f>
        <v>1.9406596056288519E-3</v>
      </c>
      <c r="GO143" s="15">
        <f>IFERROR(DI143*[1]Figure!$F$8+ED143*[1]Figure!$G$8+EY143*[1]Figure!$H$8,0)</f>
        <v>5.1741001427999799E-7</v>
      </c>
      <c r="GP143" s="15">
        <f>IFERROR(DJ143*[1]Figure!$F$8+EE143*[1]Figure!$G$8+EZ143*[1]Figure!$H$8,0)</f>
        <v>1.2659096670879834E-4</v>
      </c>
      <c r="GQ143" s="15">
        <f>IFERROR(DK143*[1]Figure!$F$8+EF143*[1]Figure!$G$8+FA143*[1]Figure!$H$8,0)</f>
        <v>2.3199606206155931E-4</v>
      </c>
      <c r="GR143" s="15">
        <f>IFERROR(DL143*[1]Figure!$F$8+EG143*[1]Figure!$G$8+FB143*[1]Figure!$H$8,0)</f>
        <v>2.4554990341031868E-4</v>
      </c>
      <c r="GS143" s="15">
        <f>IFERROR(DM143*[1]Figure!$F$8+EH143*[1]Figure!$G$8+FC143*[1]Figure!$H$8,0)</f>
        <v>1.1528005644520493E-7</v>
      </c>
      <c r="GT143" s="15">
        <f>IFERROR(DN143*[1]Figure!$F$8+EI143*[1]Figure!$G$8+FD143*[1]Figure!$H$8,0)</f>
        <v>2.2219859134415876E-4</v>
      </c>
      <c r="GU143" s="15">
        <f>IFERROR(DO143*[1]Figure!$F$8+EJ143*[1]Figure!$G$8+FE143*[1]Figure!$H$8,0)</f>
        <v>3.7147452073774907E-2</v>
      </c>
      <c r="GV143" s="15">
        <f>IFERROR(DP143*[1]Figure!$F$8+EK143*[1]Figure!$G$8+FF143*[1]Figure!$H$8,0)</f>
        <v>1.6913559835098483E-4</v>
      </c>
      <c r="GX143" s="15">
        <f>IFERROR(FH143*[1]Figure!$F$10+GC143*[1]Figure!$F$11,0)</f>
        <v>0.44719853076098692</v>
      </c>
      <c r="GY143" s="15">
        <f>IFERROR(FI143*[1]Figure!$F$10+GD143*[1]Figure!$F$11,0)</f>
        <v>8.6002434847481712</v>
      </c>
      <c r="GZ143" s="15">
        <f>IFERROR(FJ143*[1]Figure!$F$10+GE143*[1]Figure!$F$11,0)</f>
        <v>6.8449630336055617E-5</v>
      </c>
      <c r="HA143" s="15">
        <f>IFERROR(FK143*[1]Figure!$F$10+GF143*[1]Figure!$F$11,0)</f>
        <v>0.18721813900325837</v>
      </c>
      <c r="HB143" s="15">
        <f>IFERROR(FL143*[1]Figure!$F$10+GG143*[1]Figure!$F$11,0)</f>
        <v>6.5335133176895144E-4</v>
      </c>
      <c r="HC143" s="15">
        <f>IFERROR(FM143*[1]Figure!$F$10+GH143*[1]Figure!$F$11,0)</f>
        <v>4.8489817942554282E-6</v>
      </c>
      <c r="HD143" s="15">
        <f>IFERROR(FN143*[1]Figure!$F$10+GI143*[1]Figure!$F$11,0)</f>
        <v>0.45198880459712126</v>
      </c>
      <c r="HE143" s="15">
        <f>IFERROR(FO143*[1]Figure!$F$10+GJ143*[1]Figure!$F$11,0)</f>
        <v>2.9190415901992829E-3</v>
      </c>
      <c r="HF143" s="15">
        <f>IFERROR(FP143*[1]Figure!$F$10+GK143*[1]Figure!$F$11,0)</f>
        <v>1.0959158701144304E-2</v>
      </c>
      <c r="HG143" s="15">
        <f>IFERROR(FQ143*[1]Figure!$F$10+GL143*[1]Figure!$F$11,0)</f>
        <v>2.3948573422534806E-3</v>
      </c>
      <c r="HH143" s="15">
        <f>IFERROR(FR143*[1]Figure!$F$10+GM143*[1]Figure!$F$11,0)</f>
        <v>1.8659610462093653E-4</v>
      </c>
      <c r="HI143" s="15">
        <f>IFERROR(FS143*[1]Figure!$F$10+GN143*[1]Figure!$F$11,0)</f>
        <v>1.7200310567921523E-3</v>
      </c>
      <c r="HJ143" s="15">
        <f>IFERROR(FT143*[1]Figure!$F$10+GO143*[1]Figure!$F$11,0)</f>
        <v>4.5858701395935126E-7</v>
      </c>
      <c r="HK143" s="15">
        <f>IFERROR(FU143*[1]Figure!$F$10+GP143*[1]Figure!$F$11,0)</f>
        <v>1.1219916858006529E-4</v>
      </c>
      <c r="HL143" s="15">
        <f>IFERROR(FV143*[1]Figure!$F$10+GQ143*[1]Figure!$F$11,0)</f>
        <v>2.0562103247882894E-4</v>
      </c>
      <c r="HM143" s="15">
        <f>IFERROR(FW143*[1]Figure!$F$10+GR143*[1]Figure!$F$11,0)</f>
        <v>2.1763397281678455E-4</v>
      </c>
      <c r="HN143" s="15">
        <f>IFERROR(FX143*[1]Figure!$F$10+GS143*[1]Figure!$F$11,0)</f>
        <v>1.0217416631921514E-7</v>
      </c>
      <c r="HO143" s="15">
        <f>IFERROR(FY143*[1]Figure!$F$10+GT143*[1]Figure!$F$11,0)</f>
        <v>1.9693741075399801E-4</v>
      </c>
      <c r="HP143" s="15">
        <f>IFERROR(FZ143*[1]Figure!$F$10+GU143*[1]Figure!$F$11,0)</f>
        <v>3.2924254754551047E-2</v>
      </c>
      <c r="HQ143" s="15">
        <f>IFERROR(GA143*[1]Figure!$F$10+GV143*[1]Figure!$F$11,0)</f>
        <v>1.4990701157947182E-4</v>
      </c>
    </row>
    <row r="144" spans="1:225" s="15" customFormat="1" x14ac:dyDescent="0.2">
      <c r="A144" s="1"/>
      <c r="B144" s="4"/>
      <c r="C144" s="1" t="s">
        <v>182</v>
      </c>
      <c r="D144" s="1" t="s">
        <v>91</v>
      </c>
      <c r="E144" s="2">
        <v>0.1</v>
      </c>
      <c r="F144" s="7">
        <f>SUM(E144:E147)</f>
        <v>1</v>
      </c>
      <c r="G144" s="1" t="s">
        <v>77</v>
      </c>
      <c r="H144" s="1" t="s">
        <v>77</v>
      </c>
      <c r="I144" s="1" t="s">
        <v>77</v>
      </c>
      <c r="J144" s="1" t="s">
        <v>77</v>
      </c>
      <c r="K144" s="1" t="s">
        <v>77</v>
      </c>
      <c r="L144" s="1" t="s">
        <v>77</v>
      </c>
      <c r="M144" s="1" t="s">
        <v>177</v>
      </c>
      <c r="N144" s="1" t="s">
        <v>183</v>
      </c>
      <c r="O144" s="1">
        <v>1</v>
      </c>
      <c r="P144" s="1" t="s">
        <v>12</v>
      </c>
      <c r="Q144" s="1">
        <f>'[1]Unit factor_selected'!J97</f>
        <v>7.2330291417737905E-2</v>
      </c>
      <c r="R144" s="1">
        <f>'[1]Unit factor_selected'!K97</f>
        <v>1.16501563218455</v>
      </c>
      <c r="S144" s="1">
        <f>'[1]Unit factor_selected'!L97</f>
        <v>2.20203378162688E-5</v>
      </c>
      <c r="T144" s="1">
        <f>'[1]Unit factor_selected'!M97</f>
        <v>2.5362637371607499E-2</v>
      </c>
      <c r="U144" s="1">
        <f>'[1]Unit factor_selected'!N97</f>
        <v>1.7759307099869001E-4</v>
      </c>
      <c r="V144" s="1">
        <f>'[1]Unit factor_selected'!O97</f>
        <v>1.1685277267784501E-6</v>
      </c>
      <c r="W144" s="1">
        <f>'[1]Unit factor_selected'!P97</f>
        <v>7.3824719243562001E-2</v>
      </c>
      <c r="X144" s="1">
        <f>'[1]Unit factor_selected'!Q97</f>
        <v>4.68899762777373E-4</v>
      </c>
      <c r="Y144" s="1">
        <f>'[1]Unit factor_selected'!R97</f>
        <v>3.62349515785103E-3</v>
      </c>
      <c r="Z144" s="1">
        <f>'[1]Unit factor_selected'!S97</f>
        <v>3.4836319528183202E-4</v>
      </c>
      <c r="AA144" s="1">
        <f>'[1]Unit factor_selected'!T97</f>
        <v>2.2738797241086598E-5</v>
      </c>
      <c r="AB144" s="1">
        <f>'[1]Unit factor_selected'!U97</f>
        <v>2.2408356909574601E-4</v>
      </c>
      <c r="AC144" s="1">
        <f>'[1]Unit factor_selected'!V97</f>
        <v>2.6215057101080201E-7</v>
      </c>
      <c r="AD144" s="1">
        <f>'[1]Unit factor_selected'!W97</f>
        <v>1.5789113078908702E-5</v>
      </c>
      <c r="AE144" s="1">
        <f>'[1]Unit factor_selected'!X97</f>
        <v>4.2326627703415898E-5</v>
      </c>
      <c r="AF144" s="1">
        <f>'[1]Unit factor_selected'!Y97</f>
        <v>4.5027221579687799E-5</v>
      </c>
      <c r="AG144" s="1">
        <f>'[1]Unit factor_selected'!Z97</f>
        <v>1.3366527697313499E-8</v>
      </c>
      <c r="AH144" s="1">
        <f>'[1]Unit factor_selected'!AA97</f>
        <v>6.3341153208030005E-5</v>
      </c>
      <c r="AI144" s="1">
        <f>'[1]Unit factor_selected'!AB97</f>
        <v>4.2937573612692901E-3</v>
      </c>
      <c r="AJ144" s="1">
        <f>'[1]Unit factor_selected'!AC97</f>
        <v>2.0378428231162899E-5</v>
      </c>
      <c r="AK144" s="1"/>
      <c r="AL144" s="1">
        <f t="shared" si="109"/>
        <v>0</v>
      </c>
      <c r="AM144" s="1">
        <f t="shared" si="109"/>
        <v>0</v>
      </c>
      <c r="AN144" s="1">
        <f t="shared" si="109"/>
        <v>0</v>
      </c>
      <c r="AO144" s="1">
        <f t="shared" si="109"/>
        <v>0</v>
      </c>
      <c r="AP144" s="1">
        <f t="shared" si="109"/>
        <v>0</v>
      </c>
      <c r="AQ144" s="1">
        <f t="shared" si="109"/>
        <v>0</v>
      </c>
      <c r="AR144" s="1">
        <f t="shared" si="109"/>
        <v>0</v>
      </c>
      <c r="AS144" s="1">
        <f t="shared" si="109"/>
        <v>0</v>
      </c>
      <c r="AT144" s="1">
        <f t="shared" si="109"/>
        <v>0</v>
      </c>
      <c r="AU144" s="1">
        <f t="shared" si="109"/>
        <v>0</v>
      </c>
      <c r="AV144" s="1">
        <f t="shared" si="109"/>
        <v>0</v>
      </c>
      <c r="AW144" s="1">
        <f t="shared" si="109"/>
        <v>0</v>
      </c>
      <c r="AX144" s="1">
        <f t="shared" si="109"/>
        <v>0</v>
      </c>
      <c r="AY144" s="1">
        <f t="shared" si="109"/>
        <v>0</v>
      </c>
      <c r="AZ144" s="1">
        <f t="shared" si="109"/>
        <v>0</v>
      </c>
      <c r="BA144" s="1">
        <f t="shared" si="109"/>
        <v>0</v>
      </c>
      <c r="BB144" s="1">
        <f t="shared" si="88"/>
        <v>0</v>
      </c>
      <c r="BC144" s="1">
        <f t="shared" si="88"/>
        <v>0</v>
      </c>
      <c r="BD144" s="1">
        <f t="shared" si="88"/>
        <v>0</v>
      </c>
      <c r="BE144" s="1">
        <f t="shared" si="88"/>
        <v>0</v>
      </c>
      <c r="BF144" s="1"/>
      <c r="BG144" s="1">
        <f t="shared" si="110"/>
        <v>0</v>
      </c>
      <c r="BH144" s="1">
        <f t="shared" si="110"/>
        <v>0</v>
      </c>
      <c r="BI144" s="1">
        <f t="shared" si="110"/>
        <v>0</v>
      </c>
      <c r="BJ144" s="1">
        <f t="shared" si="110"/>
        <v>0</v>
      </c>
      <c r="BK144" s="1">
        <f t="shared" si="110"/>
        <v>0</v>
      </c>
      <c r="BL144" s="1">
        <f t="shared" si="110"/>
        <v>0</v>
      </c>
      <c r="BM144" s="1">
        <f t="shared" si="110"/>
        <v>0</v>
      </c>
      <c r="BN144" s="1">
        <f t="shared" si="110"/>
        <v>0</v>
      </c>
      <c r="BO144" s="1">
        <f t="shared" si="110"/>
        <v>0</v>
      </c>
      <c r="BP144" s="1">
        <f t="shared" si="110"/>
        <v>0</v>
      </c>
      <c r="BQ144" s="1">
        <f t="shared" si="110"/>
        <v>0</v>
      </c>
      <c r="BR144" s="1">
        <f t="shared" si="110"/>
        <v>0</v>
      </c>
      <c r="BS144" s="1">
        <f t="shared" si="110"/>
        <v>0</v>
      </c>
      <c r="BT144" s="1">
        <f t="shared" si="110"/>
        <v>0</v>
      </c>
      <c r="BU144" s="1">
        <f t="shared" si="110"/>
        <v>0</v>
      </c>
      <c r="BV144" s="1">
        <f t="shared" si="110"/>
        <v>0</v>
      </c>
      <c r="BW144" s="1">
        <f t="shared" si="89"/>
        <v>0</v>
      </c>
      <c r="BX144" s="1">
        <f t="shared" si="89"/>
        <v>0</v>
      </c>
      <c r="BY144" s="1">
        <f t="shared" si="89"/>
        <v>0</v>
      </c>
      <c r="BZ144" s="1">
        <f t="shared" si="89"/>
        <v>0</v>
      </c>
      <c r="CA144" s="1"/>
      <c r="CB144" s="1">
        <f t="shared" si="111"/>
        <v>0</v>
      </c>
      <c r="CC144" s="1">
        <f t="shared" si="111"/>
        <v>0</v>
      </c>
      <c r="CD144" s="1">
        <f t="shared" si="111"/>
        <v>0</v>
      </c>
      <c r="CE144" s="1">
        <f t="shared" si="111"/>
        <v>0</v>
      </c>
      <c r="CF144" s="1">
        <f t="shared" si="111"/>
        <v>0</v>
      </c>
      <c r="CG144" s="1">
        <f t="shared" si="111"/>
        <v>0</v>
      </c>
      <c r="CH144" s="1">
        <f t="shared" si="111"/>
        <v>0</v>
      </c>
      <c r="CI144" s="1">
        <f t="shared" si="111"/>
        <v>0</v>
      </c>
      <c r="CJ144" s="1">
        <f t="shared" si="111"/>
        <v>0</v>
      </c>
      <c r="CK144" s="1">
        <f t="shared" si="111"/>
        <v>0</v>
      </c>
      <c r="CL144" s="1">
        <f t="shared" si="111"/>
        <v>0</v>
      </c>
      <c r="CM144" s="1">
        <f t="shared" si="111"/>
        <v>0</v>
      </c>
      <c r="CN144" s="1">
        <f t="shared" si="111"/>
        <v>0</v>
      </c>
      <c r="CO144" s="1">
        <f t="shared" si="111"/>
        <v>0</v>
      </c>
      <c r="CP144" s="1">
        <f t="shared" si="111"/>
        <v>0</v>
      </c>
      <c r="CQ144" s="1">
        <f t="shared" si="111"/>
        <v>0</v>
      </c>
      <c r="CR144" s="1">
        <f t="shared" si="90"/>
        <v>0</v>
      </c>
      <c r="CS144" s="1">
        <f t="shared" si="90"/>
        <v>0</v>
      </c>
      <c r="CT144" s="1">
        <f t="shared" si="90"/>
        <v>0</v>
      </c>
      <c r="CU144" s="1">
        <f t="shared" si="90"/>
        <v>0</v>
      </c>
      <c r="CW144" s="15">
        <f t="shared" si="112"/>
        <v>0</v>
      </c>
      <c r="CX144" s="15">
        <f t="shared" si="112"/>
        <v>0</v>
      </c>
      <c r="CY144" s="15">
        <f t="shared" si="112"/>
        <v>0</v>
      </c>
      <c r="CZ144" s="15">
        <f t="shared" si="112"/>
        <v>0</v>
      </c>
      <c r="DA144" s="15">
        <f t="shared" si="112"/>
        <v>0</v>
      </c>
      <c r="DB144" s="15">
        <f t="shared" si="112"/>
        <v>0</v>
      </c>
      <c r="DC144" s="15">
        <f t="shared" si="112"/>
        <v>0</v>
      </c>
      <c r="DD144" s="15">
        <f t="shared" si="112"/>
        <v>0</v>
      </c>
      <c r="DE144" s="15">
        <f t="shared" si="112"/>
        <v>0</v>
      </c>
      <c r="DF144" s="15">
        <f t="shared" si="112"/>
        <v>0</v>
      </c>
      <c r="DG144" s="15">
        <f t="shared" si="112"/>
        <v>0</v>
      </c>
      <c r="DH144" s="15">
        <f t="shared" si="112"/>
        <v>0</v>
      </c>
      <c r="DI144" s="15">
        <f t="shared" si="112"/>
        <v>0</v>
      </c>
      <c r="DJ144" s="15">
        <f t="shared" si="112"/>
        <v>0</v>
      </c>
      <c r="DK144" s="15">
        <f t="shared" si="112"/>
        <v>0</v>
      </c>
      <c r="DL144" s="15">
        <f t="shared" si="112"/>
        <v>0</v>
      </c>
      <c r="DM144" s="15">
        <f t="shared" si="91"/>
        <v>0</v>
      </c>
      <c r="DN144" s="15">
        <f t="shared" si="91"/>
        <v>0</v>
      </c>
      <c r="DO144" s="15">
        <f t="shared" si="91"/>
        <v>0</v>
      </c>
      <c r="DP144" s="15">
        <f t="shared" si="91"/>
        <v>0</v>
      </c>
      <c r="DR144" s="15">
        <f t="shared" si="113"/>
        <v>0</v>
      </c>
      <c r="DS144" s="15">
        <f t="shared" si="113"/>
        <v>0</v>
      </c>
      <c r="DT144" s="15">
        <f t="shared" si="113"/>
        <v>0</v>
      </c>
      <c r="DU144" s="15">
        <f t="shared" si="113"/>
        <v>0</v>
      </c>
      <c r="DV144" s="15">
        <f t="shared" si="113"/>
        <v>0</v>
      </c>
      <c r="DW144" s="15">
        <f t="shared" si="113"/>
        <v>0</v>
      </c>
      <c r="DX144" s="15">
        <f t="shared" si="113"/>
        <v>0</v>
      </c>
      <c r="DY144" s="15">
        <f t="shared" si="113"/>
        <v>0</v>
      </c>
      <c r="DZ144" s="15">
        <f t="shared" si="113"/>
        <v>0</v>
      </c>
      <c r="EA144" s="15">
        <f t="shared" si="113"/>
        <v>0</v>
      </c>
      <c r="EB144" s="15">
        <f t="shared" si="113"/>
        <v>0</v>
      </c>
      <c r="EC144" s="15">
        <f t="shared" si="113"/>
        <v>0</v>
      </c>
      <c r="ED144" s="15">
        <f t="shared" si="113"/>
        <v>0</v>
      </c>
      <c r="EE144" s="15">
        <f t="shared" si="113"/>
        <v>0</v>
      </c>
      <c r="EF144" s="15">
        <f t="shared" si="113"/>
        <v>0</v>
      </c>
      <c r="EG144" s="15">
        <f t="shared" si="113"/>
        <v>0</v>
      </c>
      <c r="EH144" s="15">
        <f t="shared" si="92"/>
        <v>0</v>
      </c>
      <c r="EI144" s="15">
        <f t="shared" si="92"/>
        <v>0</v>
      </c>
      <c r="EJ144" s="15">
        <f t="shared" si="92"/>
        <v>0</v>
      </c>
      <c r="EK144" s="15">
        <f t="shared" si="92"/>
        <v>0</v>
      </c>
      <c r="EM144" s="15">
        <f t="shared" si="114"/>
        <v>0</v>
      </c>
      <c r="EN144" s="15">
        <f t="shared" si="114"/>
        <v>0</v>
      </c>
      <c r="EO144" s="15">
        <f t="shared" si="114"/>
        <v>0</v>
      </c>
      <c r="EP144" s="15">
        <f t="shared" si="114"/>
        <v>0</v>
      </c>
      <c r="EQ144" s="15">
        <f t="shared" si="114"/>
        <v>0</v>
      </c>
      <c r="ER144" s="15">
        <f t="shared" si="114"/>
        <v>0</v>
      </c>
      <c r="ES144" s="15">
        <f t="shared" si="114"/>
        <v>0</v>
      </c>
      <c r="ET144" s="15">
        <f t="shared" si="114"/>
        <v>0</v>
      </c>
      <c r="EU144" s="15">
        <f t="shared" si="114"/>
        <v>0</v>
      </c>
      <c r="EV144" s="15">
        <f t="shared" si="114"/>
        <v>0</v>
      </c>
      <c r="EW144" s="15">
        <f t="shared" si="114"/>
        <v>0</v>
      </c>
      <c r="EX144" s="15">
        <f t="shared" si="114"/>
        <v>0</v>
      </c>
      <c r="EY144" s="15">
        <f t="shared" si="114"/>
        <v>0</v>
      </c>
      <c r="EZ144" s="15">
        <f t="shared" si="114"/>
        <v>0</v>
      </c>
      <c r="FA144" s="15">
        <f t="shared" si="114"/>
        <v>0</v>
      </c>
      <c r="FB144" s="15">
        <f t="shared" si="114"/>
        <v>0</v>
      </c>
      <c r="FC144" s="15">
        <f t="shared" si="93"/>
        <v>0</v>
      </c>
      <c r="FD144" s="15">
        <f t="shared" si="93"/>
        <v>0</v>
      </c>
      <c r="FE144" s="15">
        <f t="shared" si="93"/>
        <v>0</v>
      </c>
      <c r="FF144" s="15">
        <f t="shared" si="93"/>
        <v>0</v>
      </c>
      <c r="FH144" s="15">
        <f>IFERROR(AL144*[1]Figure!$C$8+BG144*[1]Figure!$D$8+CB144*[1]Figure!$E$8,0)</f>
        <v>0</v>
      </c>
      <c r="FI144" s="15">
        <f>IFERROR(AM144*[1]Figure!$C$8+BH144*[1]Figure!$D$8+CC144*[1]Figure!$E$8,0)</f>
        <v>0</v>
      </c>
      <c r="FJ144" s="15">
        <f>IFERROR(AN144*[1]Figure!$C$8+BI144*[1]Figure!$D$8+CD144*[1]Figure!$E$8,0)</f>
        <v>0</v>
      </c>
      <c r="FK144" s="15">
        <f>IFERROR(AO144*[1]Figure!$C$8+BJ144*[1]Figure!$D$8+CE144*[1]Figure!$E$8,0)</f>
        <v>0</v>
      </c>
      <c r="FL144" s="15">
        <f>IFERROR(AP144*[1]Figure!$C$8+BK144*[1]Figure!$D$8+CF144*[1]Figure!$E$8,0)</f>
        <v>0</v>
      </c>
      <c r="FM144" s="15">
        <f>IFERROR(AQ144*[1]Figure!$C$8+BL144*[1]Figure!$D$8+CG144*[1]Figure!$E$8,0)</f>
        <v>0</v>
      </c>
      <c r="FN144" s="15">
        <f>IFERROR(AR144*[1]Figure!$C$8+BM144*[1]Figure!$D$8+CH144*[1]Figure!$E$8,0)</f>
        <v>0</v>
      </c>
      <c r="FO144" s="15">
        <f>IFERROR(AS144*[1]Figure!$C$8+BN144*[1]Figure!$D$8+CI144*[1]Figure!$E$8,0)</f>
        <v>0</v>
      </c>
      <c r="FP144" s="15">
        <f>IFERROR(AT144*[1]Figure!$C$8+BO144*[1]Figure!$D$8+CJ144*[1]Figure!$E$8,0)</f>
        <v>0</v>
      </c>
      <c r="FQ144" s="15">
        <f>IFERROR(AU144*[1]Figure!$C$8+BP144*[1]Figure!$D$8+CK144*[1]Figure!$E$8,0)</f>
        <v>0</v>
      </c>
      <c r="FR144" s="15">
        <f>IFERROR(AV144*[1]Figure!$C$8+BQ144*[1]Figure!$D$8+CL144*[1]Figure!$E$8,0)</f>
        <v>0</v>
      </c>
      <c r="FS144" s="15">
        <f>IFERROR(AW144*[1]Figure!$C$8+BR144*[1]Figure!$D$8+CM144*[1]Figure!$E$8,0)</f>
        <v>0</v>
      </c>
      <c r="FT144" s="15">
        <f>IFERROR(AX144*[1]Figure!$C$8+BS144*[1]Figure!$D$8+CN144*[1]Figure!$E$8,0)</f>
        <v>0</v>
      </c>
      <c r="FU144" s="15">
        <f>IFERROR(AY144*[1]Figure!$C$8+BT144*[1]Figure!$D$8+CO144*[1]Figure!$E$8,0)</f>
        <v>0</v>
      </c>
      <c r="FV144" s="15">
        <f>IFERROR(AZ144*[1]Figure!$C$8+BU144*[1]Figure!$D$8+CP144*[1]Figure!$E$8,0)</f>
        <v>0</v>
      </c>
      <c r="FW144" s="15">
        <f>IFERROR(BA144*[1]Figure!$C$8+BV144*[1]Figure!$D$8+CQ144*[1]Figure!$E$8,0)</f>
        <v>0</v>
      </c>
      <c r="FX144" s="15">
        <f>IFERROR(BB144*[1]Figure!$C$8+BW144*[1]Figure!$D$8+CR144*[1]Figure!$E$8,0)</f>
        <v>0</v>
      </c>
      <c r="FY144" s="15">
        <f>IFERROR(BC144*[1]Figure!$C$8+BX144*[1]Figure!$D$8+CS144*[1]Figure!$E$8,0)</f>
        <v>0</v>
      </c>
      <c r="FZ144" s="15">
        <f>IFERROR(BD144*[1]Figure!$C$8+BY144*[1]Figure!$D$8+CT144*[1]Figure!$E$8,0)</f>
        <v>0</v>
      </c>
      <c r="GA144" s="15">
        <f>IFERROR(BE144*[1]Figure!$C$8+BZ144*[1]Figure!$D$8+CU144*[1]Figure!$E$8,0)</f>
        <v>0</v>
      </c>
      <c r="GC144" s="15">
        <f>IFERROR(CW144*[1]Figure!$F$8+DR144*[1]Figure!$G$8+EM144*[1]Figure!$H$8,0)</f>
        <v>0</v>
      </c>
      <c r="GD144" s="15">
        <f>IFERROR(CX144*[1]Figure!$F$8+DS144*[1]Figure!$G$8+EN144*[1]Figure!$H$8,0)</f>
        <v>0</v>
      </c>
      <c r="GE144" s="15">
        <f>IFERROR(CY144*[1]Figure!$F$8+DT144*[1]Figure!$G$8+EO144*[1]Figure!$H$8,0)</f>
        <v>0</v>
      </c>
      <c r="GF144" s="15">
        <f>IFERROR(CZ144*[1]Figure!$F$8+DU144*[1]Figure!$G$8+EP144*[1]Figure!$H$8,0)</f>
        <v>0</v>
      </c>
      <c r="GG144" s="15">
        <f>IFERROR(DA144*[1]Figure!$F$8+DV144*[1]Figure!$G$8+EQ144*[1]Figure!$H$8,0)</f>
        <v>0</v>
      </c>
      <c r="GH144" s="15">
        <f>IFERROR(DB144*[1]Figure!$F$8+DW144*[1]Figure!$G$8+ER144*[1]Figure!$H$8,0)</f>
        <v>0</v>
      </c>
      <c r="GI144" s="15">
        <f>IFERROR(DC144*[1]Figure!$F$8+DX144*[1]Figure!$G$8+ES144*[1]Figure!$H$8,0)</f>
        <v>0</v>
      </c>
      <c r="GJ144" s="15">
        <f>IFERROR(DD144*[1]Figure!$F$8+DY144*[1]Figure!$G$8+ET144*[1]Figure!$H$8,0)</f>
        <v>0</v>
      </c>
      <c r="GK144" s="15">
        <f>IFERROR(DE144*[1]Figure!$F$8+DZ144*[1]Figure!$G$8+EU144*[1]Figure!$H$8,0)</f>
        <v>0</v>
      </c>
      <c r="GL144" s="15">
        <f>IFERROR(DF144*[1]Figure!$F$8+EA144*[1]Figure!$G$8+EV144*[1]Figure!$H$8,0)</f>
        <v>0</v>
      </c>
      <c r="GM144" s="15">
        <f>IFERROR(DG144*[1]Figure!$F$8+EB144*[1]Figure!$G$8+EW144*[1]Figure!$H$8,0)</f>
        <v>0</v>
      </c>
      <c r="GN144" s="15">
        <f>IFERROR(DH144*[1]Figure!$F$8+EC144*[1]Figure!$G$8+EX144*[1]Figure!$H$8,0)</f>
        <v>0</v>
      </c>
      <c r="GO144" s="15">
        <f>IFERROR(DI144*[1]Figure!$F$8+ED144*[1]Figure!$G$8+EY144*[1]Figure!$H$8,0)</f>
        <v>0</v>
      </c>
      <c r="GP144" s="15">
        <f>IFERROR(DJ144*[1]Figure!$F$8+EE144*[1]Figure!$G$8+EZ144*[1]Figure!$H$8,0)</f>
        <v>0</v>
      </c>
      <c r="GQ144" s="15">
        <f>IFERROR(DK144*[1]Figure!$F$8+EF144*[1]Figure!$G$8+FA144*[1]Figure!$H$8,0)</f>
        <v>0</v>
      </c>
      <c r="GR144" s="15">
        <f>IFERROR(DL144*[1]Figure!$F$8+EG144*[1]Figure!$G$8+FB144*[1]Figure!$H$8,0)</f>
        <v>0</v>
      </c>
      <c r="GS144" s="15">
        <f>IFERROR(DM144*[1]Figure!$F$8+EH144*[1]Figure!$G$8+FC144*[1]Figure!$H$8,0)</f>
        <v>0</v>
      </c>
      <c r="GT144" s="15">
        <f>IFERROR(DN144*[1]Figure!$F$8+EI144*[1]Figure!$G$8+FD144*[1]Figure!$H$8,0)</f>
        <v>0</v>
      </c>
      <c r="GU144" s="15">
        <f>IFERROR(DO144*[1]Figure!$F$8+EJ144*[1]Figure!$G$8+FE144*[1]Figure!$H$8,0)</f>
        <v>0</v>
      </c>
      <c r="GV144" s="15">
        <f>IFERROR(DP144*[1]Figure!$F$8+EK144*[1]Figure!$G$8+FF144*[1]Figure!$H$8,0)</f>
        <v>0</v>
      </c>
      <c r="GX144" s="15">
        <f>IFERROR(FH144*[1]Figure!$F$10+GC144*[1]Figure!$F$11,0)</f>
        <v>0</v>
      </c>
      <c r="GY144" s="15">
        <f>IFERROR(FI144*[1]Figure!$F$10+GD144*[1]Figure!$F$11,0)</f>
        <v>0</v>
      </c>
      <c r="GZ144" s="15">
        <f>IFERROR(FJ144*[1]Figure!$F$10+GE144*[1]Figure!$F$11,0)</f>
        <v>0</v>
      </c>
      <c r="HA144" s="15">
        <f>IFERROR(FK144*[1]Figure!$F$10+GF144*[1]Figure!$F$11,0)</f>
        <v>0</v>
      </c>
      <c r="HB144" s="15">
        <f>IFERROR(FL144*[1]Figure!$F$10+GG144*[1]Figure!$F$11,0)</f>
        <v>0</v>
      </c>
      <c r="HC144" s="15">
        <f>IFERROR(FM144*[1]Figure!$F$10+GH144*[1]Figure!$F$11,0)</f>
        <v>0</v>
      </c>
      <c r="HD144" s="15">
        <f>IFERROR(FN144*[1]Figure!$F$10+GI144*[1]Figure!$F$11,0)</f>
        <v>0</v>
      </c>
      <c r="HE144" s="15">
        <f>IFERROR(FO144*[1]Figure!$F$10+GJ144*[1]Figure!$F$11,0)</f>
        <v>0</v>
      </c>
      <c r="HF144" s="15">
        <f>IFERROR(FP144*[1]Figure!$F$10+GK144*[1]Figure!$F$11,0)</f>
        <v>0</v>
      </c>
      <c r="HG144" s="15">
        <f>IFERROR(FQ144*[1]Figure!$F$10+GL144*[1]Figure!$F$11,0)</f>
        <v>0</v>
      </c>
      <c r="HH144" s="15">
        <f>IFERROR(FR144*[1]Figure!$F$10+GM144*[1]Figure!$F$11,0)</f>
        <v>0</v>
      </c>
      <c r="HI144" s="15">
        <f>IFERROR(FS144*[1]Figure!$F$10+GN144*[1]Figure!$F$11,0)</f>
        <v>0</v>
      </c>
      <c r="HJ144" s="15">
        <f>IFERROR(FT144*[1]Figure!$F$10+GO144*[1]Figure!$F$11,0)</f>
        <v>0</v>
      </c>
      <c r="HK144" s="15">
        <f>IFERROR(FU144*[1]Figure!$F$10+GP144*[1]Figure!$F$11,0)</f>
        <v>0</v>
      </c>
      <c r="HL144" s="15">
        <f>IFERROR(FV144*[1]Figure!$F$10+GQ144*[1]Figure!$F$11,0)</f>
        <v>0</v>
      </c>
      <c r="HM144" s="15">
        <f>IFERROR(FW144*[1]Figure!$F$10+GR144*[1]Figure!$F$11,0)</f>
        <v>0</v>
      </c>
      <c r="HN144" s="15">
        <f>IFERROR(FX144*[1]Figure!$F$10+GS144*[1]Figure!$F$11,0)</f>
        <v>0</v>
      </c>
      <c r="HO144" s="15">
        <f>IFERROR(FY144*[1]Figure!$F$10+GT144*[1]Figure!$F$11,0)</f>
        <v>0</v>
      </c>
      <c r="HP144" s="15">
        <f>IFERROR(FZ144*[1]Figure!$F$10+GU144*[1]Figure!$F$11,0)</f>
        <v>0</v>
      </c>
      <c r="HQ144" s="15">
        <f>IFERROR(GA144*[1]Figure!$F$10+GV144*[1]Figure!$F$11,0)</f>
        <v>0</v>
      </c>
    </row>
    <row r="145" spans="1:225" s="15" customFormat="1" x14ac:dyDescent="0.2">
      <c r="A145" s="1"/>
      <c r="B145" s="4"/>
      <c r="C145" s="1" t="s">
        <v>182</v>
      </c>
      <c r="D145" s="1" t="s">
        <v>87</v>
      </c>
      <c r="E145" s="2">
        <v>0.65</v>
      </c>
      <c r="F145" s="7"/>
      <c r="G145" s="1" t="s">
        <v>77</v>
      </c>
      <c r="H145" s="1" t="s">
        <v>77</v>
      </c>
      <c r="I145" s="1" t="s">
        <v>77</v>
      </c>
      <c r="J145" s="1" t="s">
        <v>77</v>
      </c>
      <c r="K145" s="1" t="s">
        <v>77</v>
      </c>
      <c r="L145" s="1" t="s">
        <v>77</v>
      </c>
      <c r="M145" s="1" t="s">
        <v>177</v>
      </c>
      <c r="N145" s="1" t="str">
        <f>N140</f>
        <v>heat production, natural gas, at industrial furnace &gt;100kW | heat, district or industrial, natural gas | Cutoff, CN</v>
      </c>
      <c r="O145" s="1">
        <v>1</v>
      </c>
      <c r="P145" s="1" t="s">
        <v>12</v>
      </c>
      <c r="Q145" s="1">
        <f t="shared" ref="Q145:AJ147" si="115">Q140</f>
        <v>6.7911000979949995E-2</v>
      </c>
      <c r="R145" s="1">
        <f t="shared" si="115"/>
        <v>1.12976548062573</v>
      </c>
      <c r="S145" s="1">
        <f t="shared" si="115"/>
        <v>1.40888136426929E-5</v>
      </c>
      <c r="T145" s="1">
        <f t="shared" si="115"/>
        <v>2.46662548652926E-2</v>
      </c>
      <c r="U145" s="1">
        <f t="shared" si="115"/>
        <v>1.3470362037861801E-4</v>
      </c>
      <c r="V145" s="1">
        <f t="shared" si="115"/>
        <v>5.8480810969971801E-7</v>
      </c>
      <c r="W145" s="1">
        <f t="shared" si="115"/>
        <v>6.8653803041099803E-2</v>
      </c>
      <c r="X145" s="1">
        <f t="shared" si="115"/>
        <v>3.1644424678691299E-4</v>
      </c>
      <c r="Y145" s="1">
        <f t="shared" si="115"/>
        <v>3.4630821738106301E-3</v>
      </c>
      <c r="Z145" s="1">
        <f t="shared" si="115"/>
        <v>1.4020576605456599E-4</v>
      </c>
      <c r="AA145" s="1">
        <f t="shared" si="115"/>
        <v>1.47358764084449E-5</v>
      </c>
      <c r="AB145" s="1">
        <f t="shared" si="115"/>
        <v>1.8961103714611299E-4</v>
      </c>
      <c r="AC145" s="1">
        <f t="shared" si="115"/>
        <v>1.21435055904058E-7</v>
      </c>
      <c r="AD145" s="1">
        <f t="shared" si="115"/>
        <v>1.0600976807002001E-5</v>
      </c>
      <c r="AE145" s="1">
        <f t="shared" si="115"/>
        <v>3.9505117139209901E-5</v>
      </c>
      <c r="AF145" s="1">
        <f t="shared" si="115"/>
        <v>4.2354750823880399E-5</v>
      </c>
      <c r="AG145" s="1">
        <f t="shared" si="115"/>
        <v>7.0498011938915596E-9</v>
      </c>
      <c r="AH145" s="1">
        <f t="shared" si="115"/>
        <v>4.1106136526965401E-5</v>
      </c>
      <c r="AI145" s="1">
        <f t="shared" si="115"/>
        <v>3.9971808435602602E-3</v>
      </c>
      <c r="AJ145" s="1">
        <f t="shared" si="115"/>
        <v>8.9078738150358992E-6</v>
      </c>
      <c r="AK145" s="1"/>
      <c r="AL145" s="1">
        <f t="shared" si="109"/>
        <v>0</v>
      </c>
      <c r="AM145" s="1">
        <f t="shared" si="109"/>
        <v>0</v>
      </c>
      <c r="AN145" s="1">
        <f t="shared" si="109"/>
        <v>0</v>
      </c>
      <c r="AO145" s="1">
        <f t="shared" si="109"/>
        <v>0</v>
      </c>
      <c r="AP145" s="1">
        <f t="shared" si="109"/>
        <v>0</v>
      </c>
      <c r="AQ145" s="1">
        <f t="shared" si="109"/>
        <v>0</v>
      </c>
      <c r="AR145" s="1">
        <f t="shared" si="109"/>
        <v>0</v>
      </c>
      <c r="AS145" s="1">
        <f t="shared" si="109"/>
        <v>0</v>
      </c>
      <c r="AT145" s="1">
        <f t="shared" si="109"/>
        <v>0</v>
      </c>
      <c r="AU145" s="1">
        <f t="shared" si="109"/>
        <v>0</v>
      </c>
      <c r="AV145" s="1">
        <f t="shared" si="109"/>
        <v>0</v>
      </c>
      <c r="AW145" s="1">
        <f t="shared" si="109"/>
        <v>0</v>
      </c>
      <c r="AX145" s="1">
        <f t="shared" si="109"/>
        <v>0</v>
      </c>
      <c r="AY145" s="1">
        <f t="shared" si="109"/>
        <v>0</v>
      </c>
      <c r="AZ145" s="1">
        <f t="shared" si="109"/>
        <v>0</v>
      </c>
      <c r="BA145" s="1">
        <f t="shared" si="109"/>
        <v>0</v>
      </c>
      <c r="BB145" s="1">
        <f t="shared" si="88"/>
        <v>0</v>
      </c>
      <c r="BC145" s="1">
        <f t="shared" si="88"/>
        <v>0</v>
      </c>
      <c r="BD145" s="1">
        <f t="shared" si="88"/>
        <v>0</v>
      </c>
      <c r="BE145" s="1">
        <f t="shared" si="88"/>
        <v>0</v>
      </c>
      <c r="BF145" s="1"/>
      <c r="BG145" s="1">
        <f t="shared" si="110"/>
        <v>0</v>
      </c>
      <c r="BH145" s="1">
        <f t="shared" si="110"/>
        <v>0</v>
      </c>
      <c r="BI145" s="1">
        <f t="shared" si="110"/>
        <v>0</v>
      </c>
      <c r="BJ145" s="1">
        <f t="shared" si="110"/>
        <v>0</v>
      </c>
      <c r="BK145" s="1">
        <f t="shared" si="110"/>
        <v>0</v>
      </c>
      <c r="BL145" s="1">
        <f t="shared" si="110"/>
        <v>0</v>
      </c>
      <c r="BM145" s="1">
        <f t="shared" si="110"/>
        <v>0</v>
      </c>
      <c r="BN145" s="1">
        <f t="shared" si="110"/>
        <v>0</v>
      </c>
      <c r="BO145" s="1">
        <f t="shared" si="110"/>
        <v>0</v>
      </c>
      <c r="BP145" s="1">
        <f t="shared" si="110"/>
        <v>0</v>
      </c>
      <c r="BQ145" s="1">
        <f t="shared" si="110"/>
        <v>0</v>
      </c>
      <c r="BR145" s="1">
        <f t="shared" si="110"/>
        <v>0</v>
      </c>
      <c r="BS145" s="1">
        <f t="shared" si="110"/>
        <v>0</v>
      </c>
      <c r="BT145" s="1">
        <f t="shared" si="110"/>
        <v>0</v>
      </c>
      <c r="BU145" s="1">
        <f t="shared" si="110"/>
        <v>0</v>
      </c>
      <c r="BV145" s="1">
        <f t="shared" si="110"/>
        <v>0</v>
      </c>
      <c r="BW145" s="1">
        <f t="shared" si="89"/>
        <v>0</v>
      </c>
      <c r="BX145" s="1">
        <f t="shared" si="89"/>
        <v>0</v>
      </c>
      <c r="BY145" s="1">
        <f t="shared" si="89"/>
        <v>0</v>
      </c>
      <c r="BZ145" s="1">
        <f t="shared" si="89"/>
        <v>0</v>
      </c>
      <c r="CA145" s="1"/>
      <c r="CB145" s="1">
        <f t="shared" si="111"/>
        <v>0</v>
      </c>
      <c r="CC145" s="1">
        <f t="shared" si="111"/>
        <v>0</v>
      </c>
      <c r="CD145" s="1">
        <f t="shared" si="111"/>
        <v>0</v>
      </c>
      <c r="CE145" s="1">
        <f t="shared" si="111"/>
        <v>0</v>
      </c>
      <c r="CF145" s="1">
        <f t="shared" si="111"/>
        <v>0</v>
      </c>
      <c r="CG145" s="1">
        <f t="shared" si="111"/>
        <v>0</v>
      </c>
      <c r="CH145" s="1">
        <f t="shared" si="111"/>
        <v>0</v>
      </c>
      <c r="CI145" s="1">
        <f t="shared" si="111"/>
        <v>0</v>
      </c>
      <c r="CJ145" s="1">
        <f t="shared" si="111"/>
        <v>0</v>
      </c>
      <c r="CK145" s="1">
        <f t="shared" si="111"/>
        <v>0</v>
      </c>
      <c r="CL145" s="1">
        <f t="shared" si="111"/>
        <v>0</v>
      </c>
      <c r="CM145" s="1">
        <f t="shared" si="111"/>
        <v>0</v>
      </c>
      <c r="CN145" s="1">
        <f t="shared" si="111"/>
        <v>0</v>
      </c>
      <c r="CO145" s="1">
        <f t="shared" si="111"/>
        <v>0</v>
      </c>
      <c r="CP145" s="1">
        <f t="shared" si="111"/>
        <v>0</v>
      </c>
      <c r="CQ145" s="1">
        <f t="shared" si="111"/>
        <v>0</v>
      </c>
      <c r="CR145" s="1">
        <f t="shared" si="90"/>
        <v>0</v>
      </c>
      <c r="CS145" s="1">
        <f t="shared" si="90"/>
        <v>0</v>
      </c>
      <c r="CT145" s="1">
        <f t="shared" si="90"/>
        <v>0</v>
      </c>
      <c r="CU145" s="1">
        <f t="shared" si="90"/>
        <v>0</v>
      </c>
      <c r="CW145" s="15">
        <f t="shared" si="112"/>
        <v>0</v>
      </c>
      <c r="CX145" s="15">
        <f t="shared" si="112"/>
        <v>0</v>
      </c>
      <c r="CY145" s="15">
        <f t="shared" si="112"/>
        <v>0</v>
      </c>
      <c r="CZ145" s="15">
        <f t="shared" si="112"/>
        <v>0</v>
      </c>
      <c r="DA145" s="15">
        <f t="shared" si="112"/>
        <v>0</v>
      </c>
      <c r="DB145" s="15">
        <f t="shared" si="112"/>
        <v>0</v>
      </c>
      <c r="DC145" s="15">
        <f t="shared" si="112"/>
        <v>0</v>
      </c>
      <c r="DD145" s="15">
        <f t="shared" si="112"/>
        <v>0</v>
      </c>
      <c r="DE145" s="15">
        <f t="shared" si="112"/>
        <v>0</v>
      </c>
      <c r="DF145" s="15">
        <f t="shared" si="112"/>
        <v>0</v>
      </c>
      <c r="DG145" s="15">
        <f t="shared" si="112"/>
        <v>0</v>
      </c>
      <c r="DH145" s="15">
        <f t="shared" si="112"/>
        <v>0</v>
      </c>
      <c r="DI145" s="15">
        <f t="shared" si="112"/>
        <v>0</v>
      </c>
      <c r="DJ145" s="15">
        <f t="shared" si="112"/>
        <v>0</v>
      </c>
      <c r="DK145" s="15">
        <f t="shared" si="112"/>
        <v>0</v>
      </c>
      <c r="DL145" s="15">
        <f t="shared" si="112"/>
        <v>0</v>
      </c>
      <c r="DM145" s="15">
        <f t="shared" si="91"/>
        <v>0</v>
      </c>
      <c r="DN145" s="15">
        <f t="shared" si="91"/>
        <v>0</v>
      </c>
      <c r="DO145" s="15">
        <f t="shared" si="91"/>
        <v>0</v>
      </c>
      <c r="DP145" s="15">
        <f t="shared" si="91"/>
        <v>0</v>
      </c>
      <c r="DR145" s="15">
        <f t="shared" si="113"/>
        <v>0</v>
      </c>
      <c r="DS145" s="15">
        <f t="shared" si="113"/>
        <v>0</v>
      </c>
      <c r="DT145" s="15">
        <f t="shared" si="113"/>
        <v>0</v>
      </c>
      <c r="DU145" s="15">
        <f t="shared" si="113"/>
        <v>0</v>
      </c>
      <c r="DV145" s="15">
        <f t="shared" si="113"/>
        <v>0</v>
      </c>
      <c r="DW145" s="15">
        <f t="shared" si="113"/>
        <v>0</v>
      </c>
      <c r="DX145" s="15">
        <f t="shared" si="113"/>
        <v>0</v>
      </c>
      <c r="DY145" s="15">
        <f t="shared" si="113"/>
        <v>0</v>
      </c>
      <c r="DZ145" s="15">
        <f t="shared" si="113"/>
        <v>0</v>
      </c>
      <c r="EA145" s="15">
        <f t="shared" si="113"/>
        <v>0</v>
      </c>
      <c r="EB145" s="15">
        <f t="shared" si="113"/>
        <v>0</v>
      </c>
      <c r="EC145" s="15">
        <f t="shared" si="113"/>
        <v>0</v>
      </c>
      <c r="ED145" s="15">
        <f t="shared" si="113"/>
        <v>0</v>
      </c>
      <c r="EE145" s="15">
        <f t="shared" si="113"/>
        <v>0</v>
      </c>
      <c r="EF145" s="15">
        <f t="shared" si="113"/>
        <v>0</v>
      </c>
      <c r="EG145" s="15">
        <f t="shared" si="113"/>
        <v>0</v>
      </c>
      <c r="EH145" s="15">
        <f t="shared" si="92"/>
        <v>0</v>
      </c>
      <c r="EI145" s="15">
        <f t="shared" si="92"/>
        <v>0</v>
      </c>
      <c r="EJ145" s="15">
        <f t="shared" si="92"/>
        <v>0</v>
      </c>
      <c r="EK145" s="15">
        <f t="shared" si="92"/>
        <v>0</v>
      </c>
      <c r="EM145" s="15">
        <f t="shared" si="114"/>
        <v>0</v>
      </c>
      <c r="EN145" s="15">
        <f t="shared" si="114"/>
        <v>0</v>
      </c>
      <c r="EO145" s="15">
        <f t="shared" si="114"/>
        <v>0</v>
      </c>
      <c r="EP145" s="15">
        <f t="shared" si="114"/>
        <v>0</v>
      </c>
      <c r="EQ145" s="15">
        <f t="shared" si="114"/>
        <v>0</v>
      </c>
      <c r="ER145" s="15">
        <f t="shared" si="114"/>
        <v>0</v>
      </c>
      <c r="ES145" s="15">
        <f t="shared" si="114"/>
        <v>0</v>
      </c>
      <c r="ET145" s="15">
        <f t="shared" si="114"/>
        <v>0</v>
      </c>
      <c r="EU145" s="15">
        <f t="shared" si="114"/>
        <v>0</v>
      </c>
      <c r="EV145" s="15">
        <f t="shared" si="114"/>
        <v>0</v>
      </c>
      <c r="EW145" s="15">
        <f t="shared" si="114"/>
        <v>0</v>
      </c>
      <c r="EX145" s="15">
        <f t="shared" si="114"/>
        <v>0</v>
      </c>
      <c r="EY145" s="15">
        <f t="shared" si="114"/>
        <v>0</v>
      </c>
      <c r="EZ145" s="15">
        <f t="shared" si="114"/>
        <v>0</v>
      </c>
      <c r="FA145" s="15">
        <f t="shared" si="114"/>
        <v>0</v>
      </c>
      <c r="FB145" s="15">
        <f t="shared" si="114"/>
        <v>0</v>
      </c>
      <c r="FC145" s="15">
        <f t="shared" si="93"/>
        <v>0</v>
      </c>
      <c r="FD145" s="15">
        <f t="shared" si="93"/>
        <v>0</v>
      </c>
      <c r="FE145" s="15">
        <f t="shared" si="93"/>
        <v>0</v>
      </c>
      <c r="FF145" s="15">
        <f t="shared" si="93"/>
        <v>0</v>
      </c>
      <c r="FH145" s="15">
        <f>IFERROR(AL145*[1]Figure!$C$8+BG145*[1]Figure!$D$8+CB145*[1]Figure!$E$8,0)</f>
        <v>0</v>
      </c>
      <c r="FI145" s="15">
        <f>IFERROR(AM145*[1]Figure!$C$8+BH145*[1]Figure!$D$8+CC145*[1]Figure!$E$8,0)</f>
        <v>0</v>
      </c>
      <c r="FJ145" s="15">
        <f>IFERROR(AN145*[1]Figure!$C$8+BI145*[1]Figure!$D$8+CD145*[1]Figure!$E$8,0)</f>
        <v>0</v>
      </c>
      <c r="FK145" s="15">
        <f>IFERROR(AO145*[1]Figure!$C$8+BJ145*[1]Figure!$D$8+CE145*[1]Figure!$E$8,0)</f>
        <v>0</v>
      </c>
      <c r="FL145" s="15">
        <f>IFERROR(AP145*[1]Figure!$C$8+BK145*[1]Figure!$D$8+CF145*[1]Figure!$E$8,0)</f>
        <v>0</v>
      </c>
      <c r="FM145" s="15">
        <f>IFERROR(AQ145*[1]Figure!$C$8+BL145*[1]Figure!$D$8+CG145*[1]Figure!$E$8,0)</f>
        <v>0</v>
      </c>
      <c r="FN145" s="15">
        <f>IFERROR(AR145*[1]Figure!$C$8+BM145*[1]Figure!$D$8+CH145*[1]Figure!$E$8,0)</f>
        <v>0</v>
      </c>
      <c r="FO145" s="15">
        <f>IFERROR(AS145*[1]Figure!$C$8+BN145*[1]Figure!$D$8+CI145*[1]Figure!$E$8,0)</f>
        <v>0</v>
      </c>
      <c r="FP145" s="15">
        <f>IFERROR(AT145*[1]Figure!$C$8+BO145*[1]Figure!$D$8+CJ145*[1]Figure!$E$8,0)</f>
        <v>0</v>
      </c>
      <c r="FQ145" s="15">
        <f>IFERROR(AU145*[1]Figure!$C$8+BP145*[1]Figure!$D$8+CK145*[1]Figure!$E$8,0)</f>
        <v>0</v>
      </c>
      <c r="FR145" s="15">
        <f>IFERROR(AV145*[1]Figure!$C$8+BQ145*[1]Figure!$D$8+CL145*[1]Figure!$E$8,0)</f>
        <v>0</v>
      </c>
      <c r="FS145" s="15">
        <f>IFERROR(AW145*[1]Figure!$C$8+BR145*[1]Figure!$D$8+CM145*[1]Figure!$E$8,0)</f>
        <v>0</v>
      </c>
      <c r="FT145" s="15">
        <f>IFERROR(AX145*[1]Figure!$C$8+BS145*[1]Figure!$D$8+CN145*[1]Figure!$E$8,0)</f>
        <v>0</v>
      </c>
      <c r="FU145" s="15">
        <f>IFERROR(AY145*[1]Figure!$C$8+BT145*[1]Figure!$D$8+CO145*[1]Figure!$E$8,0)</f>
        <v>0</v>
      </c>
      <c r="FV145" s="15">
        <f>IFERROR(AZ145*[1]Figure!$C$8+BU145*[1]Figure!$D$8+CP145*[1]Figure!$E$8,0)</f>
        <v>0</v>
      </c>
      <c r="FW145" s="15">
        <f>IFERROR(BA145*[1]Figure!$C$8+BV145*[1]Figure!$D$8+CQ145*[1]Figure!$E$8,0)</f>
        <v>0</v>
      </c>
      <c r="FX145" s="15">
        <f>IFERROR(BB145*[1]Figure!$C$8+BW145*[1]Figure!$D$8+CR145*[1]Figure!$E$8,0)</f>
        <v>0</v>
      </c>
      <c r="FY145" s="15">
        <f>IFERROR(BC145*[1]Figure!$C$8+BX145*[1]Figure!$D$8+CS145*[1]Figure!$E$8,0)</f>
        <v>0</v>
      </c>
      <c r="FZ145" s="15">
        <f>IFERROR(BD145*[1]Figure!$C$8+BY145*[1]Figure!$D$8+CT145*[1]Figure!$E$8,0)</f>
        <v>0</v>
      </c>
      <c r="GA145" s="15">
        <f>IFERROR(BE145*[1]Figure!$C$8+BZ145*[1]Figure!$D$8+CU145*[1]Figure!$E$8,0)</f>
        <v>0</v>
      </c>
      <c r="GC145" s="15">
        <f>IFERROR(CW145*[1]Figure!$F$8+DR145*[1]Figure!$G$8+EM145*[1]Figure!$H$8,0)</f>
        <v>0</v>
      </c>
      <c r="GD145" s="15">
        <f>IFERROR(CX145*[1]Figure!$F$8+DS145*[1]Figure!$G$8+EN145*[1]Figure!$H$8,0)</f>
        <v>0</v>
      </c>
      <c r="GE145" s="15">
        <f>IFERROR(CY145*[1]Figure!$F$8+DT145*[1]Figure!$G$8+EO145*[1]Figure!$H$8,0)</f>
        <v>0</v>
      </c>
      <c r="GF145" s="15">
        <f>IFERROR(CZ145*[1]Figure!$F$8+DU145*[1]Figure!$G$8+EP145*[1]Figure!$H$8,0)</f>
        <v>0</v>
      </c>
      <c r="GG145" s="15">
        <f>IFERROR(DA145*[1]Figure!$F$8+DV145*[1]Figure!$G$8+EQ145*[1]Figure!$H$8,0)</f>
        <v>0</v>
      </c>
      <c r="GH145" s="15">
        <f>IFERROR(DB145*[1]Figure!$F$8+DW145*[1]Figure!$G$8+ER145*[1]Figure!$H$8,0)</f>
        <v>0</v>
      </c>
      <c r="GI145" s="15">
        <f>IFERROR(DC145*[1]Figure!$F$8+DX145*[1]Figure!$G$8+ES145*[1]Figure!$H$8,0)</f>
        <v>0</v>
      </c>
      <c r="GJ145" s="15">
        <f>IFERROR(DD145*[1]Figure!$F$8+DY145*[1]Figure!$G$8+ET145*[1]Figure!$H$8,0)</f>
        <v>0</v>
      </c>
      <c r="GK145" s="15">
        <f>IFERROR(DE145*[1]Figure!$F$8+DZ145*[1]Figure!$G$8+EU145*[1]Figure!$H$8,0)</f>
        <v>0</v>
      </c>
      <c r="GL145" s="15">
        <f>IFERROR(DF145*[1]Figure!$F$8+EA145*[1]Figure!$G$8+EV145*[1]Figure!$H$8,0)</f>
        <v>0</v>
      </c>
      <c r="GM145" s="15">
        <f>IFERROR(DG145*[1]Figure!$F$8+EB145*[1]Figure!$G$8+EW145*[1]Figure!$H$8,0)</f>
        <v>0</v>
      </c>
      <c r="GN145" s="15">
        <f>IFERROR(DH145*[1]Figure!$F$8+EC145*[1]Figure!$G$8+EX145*[1]Figure!$H$8,0)</f>
        <v>0</v>
      </c>
      <c r="GO145" s="15">
        <f>IFERROR(DI145*[1]Figure!$F$8+ED145*[1]Figure!$G$8+EY145*[1]Figure!$H$8,0)</f>
        <v>0</v>
      </c>
      <c r="GP145" s="15">
        <f>IFERROR(DJ145*[1]Figure!$F$8+EE145*[1]Figure!$G$8+EZ145*[1]Figure!$H$8,0)</f>
        <v>0</v>
      </c>
      <c r="GQ145" s="15">
        <f>IFERROR(DK145*[1]Figure!$F$8+EF145*[1]Figure!$G$8+FA145*[1]Figure!$H$8,0)</f>
        <v>0</v>
      </c>
      <c r="GR145" s="15">
        <f>IFERROR(DL145*[1]Figure!$F$8+EG145*[1]Figure!$G$8+FB145*[1]Figure!$H$8,0)</f>
        <v>0</v>
      </c>
      <c r="GS145" s="15">
        <f>IFERROR(DM145*[1]Figure!$F$8+EH145*[1]Figure!$G$8+FC145*[1]Figure!$H$8,0)</f>
        <v>0</v>
      </c>
      <c r="GT145" s="15">
        <f>IFERROR(DN145*[1]Figure!$F$8+EI145*[1]Figure!$G$8+FD145*[1]Figure!$H$8,0)</f>
        <v>0</v>
      </c>
      <c r="GU145" s="15">
        <f>IFERROR(DO145*[1]Figure!$F$8+EJ145*[1]Figure!$G$8+FE145*[1]Figure!$H$8,0)</f>
        <v>0</v>
      </c>
      <c r="GV145" s="15">
        <f>IFERROR(DP145*[1]Figure!$F$8+EK145*[1]Figure!$G$8+FF145*[1]Figure!$H$8,0)</f>
        <v>0</v>
      </c>
      <c r="GX145" s="15">
        <f>IFERROR(FH145*[1]Figure!$F$10+GC145*[1]Figure!$F$11,0)</f>
        <v>0</v>
      </c>
      <c r="GY145" s="15">
        <f>IFERROR(FI145*[1]Figure!$F$10+GD145*[1]Figure!$F$11,0)</f>
        <v>0</v>
      </c>
      <c r="GZ145" s="15">
        <f>IFERROR(FJ145*[1]Figure!$F$10+GE145*[1]Figure!$F$11,0)</f>
        <v>0</v>
      </c>
      <c r="HA145" s="15">
        <f>IFERROR(FK145*[1]Figure!$F$10+GF145*[1]Figure!$F$11,0)</f>
        <v>0</v>
      </c>
      <c r="HB145" s="15">
        <f>IFERROR(FL145*[1]Figure!$F$10+GG145*[1]Figure!$F$11,0)</f>
        <v>0</v>
      </c>
      <c r="HC145" s="15">
        <f>IFERROR(FM145*[1]Figure!$F$10+GH145*[1]Figure!$F$11,0)</f>
        <v>0</v>
      </c>
      <c r="HD145" s="15">
        <f>IFERROR(FN145*[1]Figure!$F$10+GI145*[1]Figure!$F$11,0)</f>
        <v>0</v>
      </c>
      <c r="HE145" s="15">
        <f>IFERROR(FO145*[1]Figure!$F$10+GJ145*[1]Figure!$F$11,0)</f>
        <v>0</v>
      </c>
      <c r="HF145" s="15">
        <f>IFERROR(FP145*[1]Figure!$F$10+GK145*[1]Figure!$F$11,0)</f>
        <v>0</v>
      </c>
      <c r="HG145" s="15">
        <f>IFERROR(FQ145*[1]Figure!$F$10+GL145*[1]Figure!$F$11,0)</f>
        <v>0</v>
      </c>
      <c r="HH145" s="15">
        <f>IFERROR(FR145*[1]Figure!$F$10+GM145*[1]Figure!$F$11,0)</f>
        <v>0</v>
      </c>
      <c r="HI145" s="15">
        <f>IFERROR(FS145*[1]Figure!$F$10+GN145*[1]Figure!$F$11,0)</f>
        <v>0</v>
      </c>
      <c r="HJ145" s="15">
        <f>IFERROR(FT145*[1]Figure!$F$10+GO145*[1]Figure!$F$11,0)</f>
        <v>0</v>
      </c>
      <c r="HK145" s="15">
        <f>IFERROR(FU145*[1]Figure!$F$10+GP145*[1]Figure!$F$11,0)</f>
        <v>0</v>
      </c>
      <c r="HL145" s="15">
        <f>IFERROR(FV145*[1]Figure!$F$10+GQ145*[1]Figure!$F$11,0)</f>
        <v>0</v>
      </c>
      <c r="HM145" s="15">
        <f>IFERROR(FW145*[1]Figure!$F$10+GR145*[1]Figure!$F$11,0)</f>
        <v>0</v>
      </c>
      <c r="HN145" s="15">
        <f>IFERROR(FX145*[1]Figure!$F$10+GS145*[1]Figure!$F$11,0)</f>
        <v>0</v>
      </c>
      <c r="HO145" s="15">
        <f>IFERROR(FY145*[1]Figure!$F$10+GT145*[1]Figure!$F$11,0)</f>
        <v>0</v>
      </c>
      <c r="HP145" s="15">
        <f>IFERROR(FZ145*[1]Figure!$F$10+GU145*[1]Figure!$F$11,0)</f>
        <v>0</v>
      </c>
      <c r="HQ145" s="15">
        <f>IFERROR(GA145*[1]Figure!$F$10+GV145*[1]Figure!$F$11,0)</f>
        <v>0</v>
      </c>
    </row>
    <row r="146" spans="1:225" s="15" customFormat="1" x14ac:dyDescent="0.2">
      <c r="A146" s="1"/>
      <c r="B146" s="4"/>
      <c r="C146" s="1" t="s">
        <v>182</v>
      </c>
      <c r="D146" s="1" t="s">
        <v>88</v>
      </c>
      <c r="E146" s="2">
        <v>0.19</v>
      </c>
      <c r="F146" s="7"/>
      <c r="G146" s="1" t="s">
        <v>77</v>
      </c>
      <c r="H146" s="1" t="s">
        <v>77</v>
      </c>
      <c r="I146" s="1" t="s">
        <v>77</v>
      </c>
      <c r="J146" s="1" t="s">
        <v>77</v>
      </c>
      <c r="K146" s="1" t="s">
        <v>77</v>
      </c>
      <c r="L146" s="1" t="s">
        <v>77</v>
      </c>
      <c r="M146" s="1" t="s">
        <v>177</v>
      </c>
      <c r="N146" s="1" t="str">
        <f>N141</f>
        <v>heat production, natural gas, at industrial furnace &gt;100kW | heat, district or industrial, natural gas | Cutoff, JP</v>
      </c>
      <c r="O146" s="1">
        <v>1</v>
      </c>
      <c r="P146" s="1" t="s">
        <v>12</v>
      </c>
      <c r="Q146" s="1">
        <f t="shared" si="115"/>
        <v>8.0255835238889101E-2</v>
      </c>
      <c r="R146" s="1">
        <f t="shared" si="115"/>
        <v>1.3280389228243701</v>
      </c>
      <c r="S146" s="1">
        <f t="shared" si="115"/>
        <v>3.2625467366219097E-5</v>
      </c>
      <c r="T146" s="1">
        <f t="shared" si="115"/>
        <v>2.8866351921018999E-2</v>
      </c>
      <c r="U146" s="1">
        <f t="shared" si="115"/>
        <v>4.5067611718069598E-4</v>
      </c>
      <c r="V146" s="1">
        <f t="shared" si="115"/>
        <v>1.7932671974896699E-6</v>
      </c>
      <c r="W146" s="1">
        <f t="shared" si="115"/>
        <v>8.1484583681056696E-2</v>
      </c>
      <c r="X146" s="1">
        <f t="shared" si="115"/>
        <v>1.6287904140258201E-3</v>
      </c>
      <c r="Y146" s="1">
        <f t="shared" si="115"/>
        <v>9.1574308760159501E-3</v>
      </c>
      <c r="Z146" s="1">
        <f t="shared" si="115"/>
        <v>3.2641218854135499E-4</v>
      </c>
      <c r="AA146" s="1">
        <f t="shared" si="115"/>
        <v>3.1799128651825801E-4</v>
      </c>
      <c r="AB146" s="1">
        <f t="shared" si="115"/>
        <v>5.9619837332342495E-4</v>
      </c>
      <c r="AC146" s="1">
        <f t="shared" si="115"/>
        <v>3.8080593948843199E-7</v>
      </c>
      <c r="AD146" s="1">
        <f t="shared" si="115"/>
        <v>7.2343441805085905E-5</v>
      </c>
      <c r="AE146" s="1">
        <f t="shared" si="115"/>
        <v>7.7023534360772601E-5</v>
      </c>
      <c r="AF146" s="1">
        <f t="shared" si="115"/>
        <v>8.1320434095897697E-5</v>
      </c>
      <c r="AG146" s="1">
        <f t="shared" si="115"/>
        <v>4.7593400183627502E-9</v>
      </c>
      <c r="AH146" s="1">
        <f t="shared" si="115"/>
        <v>9.4186694126161696E-5</v>
      </c>
      <c r="AI146" s="1">
        <f t="shared" si="115"/>
        <v>2.9120398038930798E-2</v>
      </c>
      <c r="AJ146" s="1">
        <f t="shared" si="115"/>
        <v>4.4155716996994898E-5</v>
      </c>
      <c r="AK146" s="1"/>
      <c r="AL146" s="1">
        <f t="shared" si="109"/>
        <v>0</v>
      </c>
      <c r="AM146" s="1">
        <f t="shared" si="109"/>
        <v>0</v>
      </c>
      <c r="AN146" s="1">
        <f t="shared" si="109"/>
        <v>0</v>
      </c>
      <c r="AO146" s="1">
        <f t="shared" si="109"/>
        <v>0</v>
      </c>
      <c r="AP146" s="1">
        <f t="shared" si="109"/>
        <v>0</v>
      </c>
      <c r="AQ146" s="1">
        <f t="shared" si="109"/>
        <v>0</v>
      </c>
      <c r="AR146" s="1">
        <f t="shared" si="109"/>
        <v>0</v>
      </c>
      <c r="AS146" s="1">
        <f t="shared" si="109"/>
        <v>0</v>
      </c>
      <c r="AT146" s="1">
        <f t="shared" si="109"/>
        <v>0</v>
      </c>
      <c r="AU146" s="1">
        <f t="shared" si="109"/>
        <v>0</v>
      </c>
      <c r="AV146" s="1">
        <f t="shared" si="109"/>
        <v>0</v>
      </c>
      <c r="AW146" s="1">
        <f t="shared" si="109"/>
        <v>0</v>
      </c>
      <c r="AX146" s="1">
        <f t="shared" si="109"/>
        <v>0</v>
      </c>
      <c r="AY146" s="1">
        <f t="shared" si="109"/>
        <v>0</v>
      </c>
      <c r="AZ146" s="1">
        <f t="shared" si="109"/>
        <v>0</v>
      </c>
      <c r="BA146" s="1">
        <f t="shared" si="109"/>
        <v>0</v>
      </c>
      <c r="BB146" s="1">
        <f t="shared" si="88"/>
        <v>0</v>
      </c>
      <c r="BC146" s="1">
        <f t="shared" si="88"/>
        <v>0</v>
      </c>
      <c r="BD146" s="1">
        <f t="shared" si="88"/>
        <v>0</v>
      </c>
      <c r="BE146" s="1">
        <f t="shared" si="88"/>
        <v>0</v>
      </c>
      <c r="BF146" s="1"/>
      <c r="BG146" s="1">
        <f t="shared" si="110"/>
        <v>0</v>
      </c>
      <c r="BH146" s="1">
        <f t="shared" si="110"/>
        <v>0</v>
      </c>
      <c r="BI146" s="1">
        <f t="shared" si="110"/>
        <v>0</v>
      </c>
      <c r="BJ146" s="1">
        <f t="shared" si="110"/>
        <v>0</v>
      </c>
      <c r="BK146" s="1">
        <f t="shared" si="110"/>
        <v>0</v>
      </c>
      <c r="BL146" s="1">
        <f t="shared" si="110"/>
        <v>0</v>
      </c>
      <c r="BM146" s="1">
        <f t="shared" si="110"/>
        <v>0</v>
      </c>
      <c r="BN146" s="1">
        <f t="shared" si="110"/>
        <v>0</v>
      </c>
      <c r="BO146" s="1">
        <f t="shared" si="110"/>
        <v>0</v>
      </c>
      <c r="BP146" s="1">
        <f t="shared" si="110"/>
        <v>0</v>
      </c>
      <c r="BQ146" s="1">
        <f t="shared" si="110"/>
        <v>0</v>
      </c>
      <c r="BR146" s="1">
        <f t="shared" si="110"/>
        <v>0</v>
      </c>
      <c r="BS146" s="1">
        <f t="shared" si="110"/>
        <v>0</v>
      </c>
      <c r="BT146" s="1">
        <f t="shared" si="110"/>
        <v>0</v>
      </c>
      <c r="BU146" s="1">
        <f t="shared" si="110"/>
        <v>0</v>
      </c>
      <c r="BV146" s="1">
        <f t="shared" si="110"/>
        <v>0</v>
      </c>
      <c r="BW146" s="1">
        <f t="shared" si="89"/>
        <v>0</v>
      </c>
      <c r="BX146" s="1">
        <f t="shared" si="89"/>
        <v>0</v>
      </c>
      <c r="BY146" s="1">
        <f t="shared" si="89"/>
        <v>0</v>
      </c>
      <c r="BZ146" s="1">
        <f t="shared" si="89"/>
        <v>0</v>
      </c>
      <c r="CA146" s="1"/>
      <c r="CB146" s="1">
        <f t="shared" si="111"/>
        <v>0</v>
      </c>
      <c r="CC146" s="1">
        <f t="shared" si="111"/>
        <v>0</v>
      </c>
      <c r="CD146" s="1">
        <f t="shared" si="111"/>
        <v>0</v>
      </c>
      <c r="CE146" s="1">
        <f t="shared" si="111"/>
        <v>0</v>
      </c>
      <c r="CF146" s="1">
        <f t="shared" si="111"/>
        <v>0</v>
      </c>
      <c r="CG146" s="1">
        <f t="shared" si="111"/>
        <v>0</v>
      </c>
      <c r="CH146" s="1">
        <f t="shared" si="111"/>
        <v>0</v>
      </c>
      <c r="CI146" s="1">
        <f t="shared" si="111"/>
        <v>0</v>
      </c>
      <c r="CJ146" s="1">
        <f t="shared" si="111"/>
        <v>0</v>
      </c>
      <c r="CK146" s="1">
        <f t="shared" si="111"/>
        <v>0</v>
      </c>
      <c r="CL146" s="1">
        <f t="shared" si="111"/>
        <v>0</v>
      </c>
      <c r="CM146" s="1">
        <f t="shared" si="111"/>
        <v>0</v>
      </c>
      <c r="CN146" s="1">
        <f t="shared" si="111"/>
        <v>0</v>
      </c>
      <c r="CO146" s="1">
        <f t="shared" si="111"/>
        <v>0</v>
      </c>
      <c r="CP146" s="1">
        <f t="shared" si="111"/>
        <v>0</v>
      </c>
      <c r="CQ146" s="1">
        <f t="shared" si="111"/>
        <v>0</v>
      </c>
      <c r="CR146" s="1">
        <f t="shared" si="90"/>
        <v>0</v>
      </c>
      <c r="CS146" s="1">
        <f t="shared" si="90"/>
        <v>0</v>
      </c>
      <c r="CT146" s="1">
        <f t="shared" si="90"/>
        <v>0</v>
      </c>
      <c r="CU146" s="1">
        <f t="shared" si="90"/>
        <v>0</v>
      </c>
      <c r="CW146" s="15">
        <f t="shared" si="112"/>
        <v>0</v>
      </c>
      <c r="CX146" s="15">
        <f t="shared" si="112"/>
        <v>0</v>
      </c>
      <c r="CY146" s="15">
        <f t="shared" si="112"/>
        <v>0</v>
      </c>
      <c r="CZ146" s="15">
        <f t="shared" si="112"/>
        <v>0</v>
      </c>
      <c r="DA146" s="15">
        <f t="shared" si="112"/>
        <v>0</v>
      </c>
      <c r="DB146" s="15">
        <f t="shared" si="112"/>
        <v>0</v>
      </c>
      <c r="DC146" s="15">
        <f t="shared" si="112"/>
        <v>0</v>
      </c>
      <c r="DD146" s="15">
        <f t="shared" si="112"/>
        <v>0</v>
      </c>
      <c r="DE146" s="15">
        <f t="shared" si="112"/>
        <v>0</v>
      </c>
      <c r="DF146" s="15">
        <f t="shared" si="112"/>
        <v>0</v>
      </c>
      <c r="DG146" s="15">
        <f t="shared" si="112"/>
        <v>0</v>
      </c>
      <c r="DH146" s="15">
        <f t="shared" si="112"/>
        <v>0</v>
      </c>
      <c r="DI146" s="15">
        <f t="shared" si="112"/>
        <v>0</v>
      </c>
      <c r="DJ146" s="15">
        <f t="shared" si="112"/>
        <v>0</v>
      </c>
      <c r="DK146" s="15">
        <f t="shared" si="112"/>
        <v>0</v>
      </c>
      <c r="DL146" s="15">
        <f t="shared" si="112"/>
        <v>0</v>
      </c>
      <c r="DM146" s="15">
        <f t="shared" si="91"/>
        <v>0</v>
      </c>
      <c r="DN146" s="15">
        <f t="shared" si="91"/>
        <v>0</v>
      </c>
      <c r="DO146" s="15">
        <f t="shared" si="91"/>
        <v>0</v>
      </c>
      <c r="DP146" s="15">
        <f t="shared" si="91"/>
        <v>0</v>
      </c>
      <c r="DR146" s="15">
        <f t="shared" si="113"/>
        <v>0</v>
      </c>
      <c r="DS146" s="15">
        <f t="shared" si="113"/>
        <v>0</v>
      </c>
      <c r="DT146" s="15">
        <f t="shared" si="113"/>
        <v>0</v>
      </c>
      <c r="DU146" s="15">
        <f t="shared" si="113"/>
        <v>0</v>
      </c>
      <c r="DV146" s="15">
        <f t="shared" si="113"/>
        <v>0</v>
      </c>
      <c r="DW146" s="15">
        <f t="shared" si="113"/>
        <v>0</v>
      </c>
      <c r="DX146" s="15">
        <f t="shared" si="113"/>
        <v>0</v>
      </c>
      <c r="DY146" s="15">
        <f t="shared" si="113"/>
        <v>0</v>
      </c>
      <c r="DZ146" s="15">
        <f t="shared" si="113"/>
        <v>0</v>
      </c>
      <c r="EA146" s="15">
        <f t="shared" si="113"/>
        <v>0</v>
      </c>
      <c r="EB146" s="15">
        <f t="shared" si="113"/>
        <v>0</v>
      </c>
      <c r="EC146" s="15">
        <f t="shared" si="113"/>
        <v>0</v>
      </c>
      <c r="ED146" s="15">
        <f t="shared" si="113"/>
        <v>0</v>
      </c>
      <c r="EE146" s="15">
        <f t="shared" si="113"/>
        <v>0</v>
      </c>
      <c r="EF146" s="15">
        <f t="shared" si="113"/>
        <v>0</v>
      </c>
      <c r="EG146" s="15">
        <f t="shared" si="113"/>
        <v>0</v>
      </c>
      <c r="EH146" s="15">
        <f t="shared" si="92"/>
        <v>0</v>
      </c>
      <c r="EI146" s="15">
        <f t="shared" si="92"/>
        <v>0</v>
      </c>
      <c r="EJ146" s="15">
        <f t="shared" si="92"/>
        <v>0</v>
      </c>
      <c r="EK146" s="15">
        <f t="shared" si="92"/>
        <v>0</v>
      </c>
      <c r="EM146" s="15">
        <f t="shared" si="114"/>
        <v>0</v>
      </c>
      <c r="EN146" s="15">
        <f t="shared" si="114"/>
        <v>0</v>
      </c>
      <c r="EO146" s="15">
        <f t="shared" si="114"/>
        <v>0</v>
      </c>
      <c r="EP146" s="15">
        <f t="shared" si="114"/>
        <v>0</v>
      </c>
      <c r="EQ146" s="15">
        <f t="shared" si="114"/>
        <v>0</v>
      </c>
      <c r="ER146" s="15">
        <f t="shared" si="114"/>
        <v>0</v>
      </c>
      <c r="ES146" s="15">
        <f t="shared" si="114"/>
        <v>0</v>
      </c>
      <c r="ET146" s="15">
        <f t="shared" si="114"/>
        <v>0</v>
      </c>
      <c r="EU146" s="15">
        <f t="shared" si="114"/>
        <v>0</v>
      </c>
      <c r="EV146" s="15">
        <f t="shared" si="114"/>
        <v>0</v>
      </c>
      <c r="EW146" s="15">
        <f t="shared" si="114"/>
        <v>0</v>
      </c>
      <c r="EX146" s="15">
        <f t="shared" si="114"/>
        <v>0</v>
      </c>
      <c r="EY146" s="15">
        <f t="shared" si="114"/>
        <v>0</v>
      </c>
      <c r="EZ146" s="15">
        <f t="shared" si="114"/>
        <v>0</v>
      </c>
      <c r="FA146" s="15">
        <f t="shared" si="114"/>
        <v>0</v>
      </c>
      <c r="FB146" s="15">
        <f t="shared" si="114"/>
        <v>0</v>
      </c>
      <c r="FC146" s="15">
        <f t="shared" si="93"/>
        <v>0</v>
      </c>
      <c r="FD146" s="15">
        <f t="shared" si="93"/>
        <v>0</v>
      </c>
      <c r="FE146" s="15">
        <f t="shared" si="93"/>
        <v>0</v>
      </c>
      <c r="FF146" s="15">
        <f t="shared" si="93"/>
        <v>0</v>
      </c>
      <c r="FH146" s="15">
        <f>IFERROR(AL146*[1]Figure!$C$8+BG146*[1]Figure!$D$8+CB146*[1]Figure!$E$8,0)</f>
        <v>0</v>
      </c>
      <c r="FI146" s="15">
        <f>IFERROR(AM146*[1]Figure!$C$8+BH146*[1]Figure!$D$8+CC146*[1]Figure!$E$8,0)</f>
        <v>0</v>
      </c>
      <c r="FJ146" s="15">
        <f>IFERROR(AN146*[1]Figure!$C$8+BI146*[1]Figure!$D$8+CD146*[1]Figure!$E$8,0)</f>
        <v>0</v>
      </c>
      <c r="FK146" s="15">
        <f>IFERROR(AO146*[1]Figure!$C$8+BJ146*[1]Figure!$D$8+CE146*[1]Figure!$E$8,0)</f>
        <v>0</v>
      </c>
      <c r="FL146" s="15">
        <f>IFERROR(AP146*[1]Figure!$C$8+BK146*[1]Figure!$D$8+CF146*[1]Figure!$E$8,0)</f>
        <v>0</v>
      </c>
      <c r="FM146" s="15">
        <f>IFERROR(AQ146*[1]Figure!$C$8+BL146*[1]Figure!$D$8+CG146*[1]Figure!$E$8,0)</f>
        <v>0</v>
      </c>
      <c r="FN146" s="15">
        <f>IFERROR(AR146*[1]Figure!$C$8+BM146*[1]Figure!$D$8+CH146*[1]Figure!$E$8,0)</f>
        <v>0</v>
      </c>
      <c r="FO146" s="15">
        <f>IFERROR(AS146*[1]Figure!$C$8+BN146*[1]Figure!$D$8+CI146*[1]Figure!$E$8,0)</f>
        <v>0</v>
      </c>
      <c r="FP146" s="15">
        <f>IFERROR(AT146*[1]Figure!$C$8+BO146*[1]Figure!$D$8+CJ146*[1]Figure!$E$8,0)</f>
        <v>0</v>
      </c>
      <c r="FQ146" s="15">
        <f>IFERROR(AU146*[1]Figure!$C$8+BP146*[1]Figure!$D$8+CK146*[1]Figure!$E$8,0)</f>
        <v>0</v>
      </c>
      <c r="FR146" s="15">
        <f>IFERROR(AV146*[1]Figure!$C$8+BQ146*[1]Figure!$D$8+CL146*[1]Figure!$E$8,0)</f>
        <v>0</v>
      </c>
      <c r="FS146" s="15">
        <f>IFERROR(AW146*[1]Figure!$C$8+BR146*[1]Figure!$D$8+CM146*[1]Figure!$E$8,0)</f>
        <v>0</v>
      </c>
      <c r="FT146" s="15">
        <f>IFERROR(AX146*[1]Figure!$C$8+BS146*[1]Figure!$D$8+CN146*[1]Figure!$E$8,0)</f>
        <v>0</v>
      </c>
      <c r="FU146" s="15">
        <f>IFERROR(AY146*[1]Figure!$C$8+BT146*[1]Figure!$D$8+CO146*[1]Figure!$E$8,0)</f>
        <v>0</v>
      </c>
      <c r="FV146" s="15">
        <f>IFERROR(AZ146*[1]Figure!$C$8+BU146*[1]Figure!$D$8+CP146*[1]Figure!$E$8,0)</f>
        <v>0</v>
      </c>
      <c r="FW146" s="15">
        <f>IFERROR(BA146*[1]Figure!$C$8+BV146*[1]Figure!$D$8+CQ146*[1]Figure!$E$8,0)</f>
        <v>0</v>
      </c>
      <c r="FX146" s="15">
        <f>IFERROR(BB146*[1]Figure!$C$8+BW146*[1]Figure!$D$8+CR146*[1]Figure!$E$8,0)</f>
        <v>0</v>
      </c>
      <c r="FY146" s="15">
        <f>IFERROR(BC146*[1]Figure!$C$8+BX146*[1]Figure!$D$8+CS146*[1]Figure!$E$8,0)</f>
        <v>0</v>
      </c>
      <c r="FZ146" s="15">
        <f>IFERROR(BD146*[1]Figure!$C$8+BY146*[1]Figure!$D$8+CT146*[1]Figure!$E$8,0)</f>
        <v>0</v>
      </c>
      <c r="GA146" s="15">
        <f>IFERROR(BE146*[1]Figure!$C$8+BZ146*[1]Figure!$D$8+CU146*[1]Figure!$E$8,0)</f>
        <v>0</v>
      </c>
      <c r="GC146" s="15">
        <f>IFERROR(CW146*[1]Figure!$F$8+DR146*[1]Figure!$G$8+EM146*[1]Figure!$H$8,0)</f>
        <v>0</v>
      </c>
      <c r="GD146" s="15">
        <f>IFERROR(CX146*[1]Figure!$F$8+DS146*[1]Figure!$G$8+EN146*[1]Figure!$H$8,0)</f>
        <v>0</v>
      </c>
      <c r="GE146" s="15">
        <f>IFERROR(CY146*[1]Figure!$F$8+DT146*[1]Figure!$G$8+EO146*[1]Figure!$H$8,0)</f>
        <v>0</v>
      </c>
      <c r="GF146" s="15">
        <f>IFERROR(CZ146*[1]Figure!$F$8+DU146*[1]Figure!$G$8+EP146*[1]Figure!$H$8,0)</f>
        <v>0</v>
      </c>
      <c r="GG146" s="15">
        <f>IFERROR(DA146*[1]Figure!$F$8+DV146*[1]Figure!$G$8+EQ146*[1]Figure!$H$8,0)</f>
        <v>0</v>
      </c>
      <c r="GH146" s="15">
        <f>IFERROR(DB146*[1]Figure!$F$8+DW146*[1]Figure!$G$8+ER146*[1]Figure!$H$8,0)</f>
        <v>0</v>
      </c>
      <c r="GI146" s="15">
        <f>IFERROR(DC146*[1]Figure!$F$8+DX146*[1]Figure!$G$8+ES146*[1]Figure!$H$8,0)</f>
        <v>0</v>
      </c>
      <c r="GJ146" s="15">
        <f>IFERROR(DD146*[1]Figure!$F$8+DY146*[1]Figure!$G$8+ET146*[1]Figure!$H$8,0)</f>
        <v>0</v>
      </c>
      <c r="GK146" s="15">
        <f>IFERROR(DE146*[1]Figure!$F$8+DZ146*[1]Figure!$G$8+EU146*[1]Figure!$H$8,0)</f>
        <v>0</v>
      </c>
      <c r="GL146" s="15">
        <f>IFERROR(DF146*[1]Figure!$F$8+EA146*[1]Figure!$G$8+EV146*[1]Figure!$H$8,0)</f>
        <v>0</v>
      </c>
      <c r="GM146" s="15">
        <f>IFERROR(DG146*[1]Figure!$F$8+EB146*[1]Figure!$G$8+EW146*[1]Figure!$H$8,0)</f>
        <v>0</v>
      </c>
      <c r="GN146" s="15">
        <f>IFERROR(DH146*[1]Figure!$F$8+EC146*[1]Figure!$G$8+EX146*[1]Figure!$H$8,0)</f>
        <v>0</v>
      </c>
      <c r="GO146" s="15">
        <f>IFERROR(DI146*[1]Figure!$F$8+ED146*[1]Figure!$G$8+EY146*[1]Figure!$H$8,0)</f>
        <v>0</v>
      </c>
      <c r="GP146" s="15">
        <f>IFERROR(DJ146*[1]Figure!$F$8+EE146*[1]Figure!$G$8+EZ146*[1]Figure!$H$8,0)</f>
        <v>0</v>
      </c>
      <c r="GQ146" s="15">
        <f>IFERROR(DK146*[1]Figure!$F$8+EF146*[1]Figure!$G$8+FA146*[1]Figure!$H$8,0)</f>
        <v>0</v>
      </c>
      <c r="GR146" s="15">
        <f>IFERROR(DL146*[1]Figure!$F$8+EG146*[1]Figure!$G$8+FB146*[1]Figure!$H$8,0)</f>
        <v>0</v>
      </c>
      <c r="GS146" s="15">
        <f>IFERROR(DM146*[1]Figure!$F$8+EH146*[1]Figure!$G$8+FC146*[1]Figure!$H$8,0)</f>
        <v>0</v>
      </c>
      <c r="GT146" s="15">
        <f>IFERROR(DN146*[1]Figure!$F$8+EI146*[1]Figure!$G$8+FD146*[1]Figure!$H$8,0)</f>
        <v>0</v>
      </c>
      <c r="GU146" s="15">
        <f>IFERROR(DO146*[1]Figure!$F$8+EJ146*[1]Figure!$G$8+FE146*[1]Figure!$H$8,0)</f>
        <v>0</v>
      </c>
      <c r="GV146" s="15">
        <f>IFERROR(DP146*[1]Figure!$F$8+EK146*[1]Figure!$G$8+FF146*[1]Figure!$H$8,0)</f>
        <v>0</v>
      </c>
      <c r="GX146" s="15">
        <f>IFERROR(FH146*[1]Figure!$F$10+GC146*[1]Figure!$F$11,0)</f>
        <v>0</v>
      </c>
      <c r="GY146" s="15">
        <f>IFERROR(FI146*[1]Figure!$F$10+GD146*[1]Figure!$F$11,0)</f>
        <v>0</v>
      </c>
      <c r="GZ146" s="15">
        <f>IFERROR(FJ146*[1]Figure!$F$10+GE146*[1]Figure!$F$11,0)</f>
        <v>0</v>
      </c>
      <c r="HA146" s="15">
        <f>IFERROR(FK146*[1]Figure!$F$10+GF146*[1]Figure!$F$11,0)</f>
        <v>0</v>
      </c>
      <c r="HB146" s="15">
        <f>IFERROR(FL146*[1]Figure!$F$10+GG146*[1]Figure!$F$11,0)</f>
        <v>0</v>
      </c>
      <c r="HC146" s="15">
        <f>IFERROR(FM146*[1]Figure!$F$10+GH146*[1]Figure!$F$11,0)</f>
        <v>0</v>
      </c>
      <c r="HD146" s="15">
        <f>IFERROR(FN146*[1]Figure!$F$10+GI146*[1]Figure!$F$11,0)</f>
        <v>0</v>
      </c>
      <c r="HE146" s="15">
        <f>IFERROR(FO146*[1]Figure!$F$10+GJ146*[1]Figure!$F$11,0)</f>
        <v>0</v>
      </c>
      <c r="HF146" s="15">
        <f>IFERROR(FP146*[1]Figure!$F$10+GK146*[1]Figure!$F$11,0)</f>
        <v>0</v>
      </c>
      <c r="HG146" s="15">
        <f>IFERROR(FQ146*[1]Figure!$F$10+GL146*[1]Figure!$F$11,0)</f>
        <v>0</v>
      </c>
      <c r="HH146" s="15">
        <f>IFERROR(FR146*[1]Figure!$F$10+GM146*[1]Figure!$F$11,0)</f>
        <v>0</v>
      </c>
      <c r="HI146" s="15">
        <f>IFERROR(FS146*[1]Figure!$F$10+GN146*[1]Figure!$F$11,0)</f>
        <v>0</v>
      </c>
      <c r="HJ146" s="15">
        <f>IFERROR(FT146*[1]Figure!$F$10+GO146*[1]Figure!$F$11,0)</f>
        <v>0</v>
      </c>
      <c r="HK146" s="15">
        <f>IFERROR(FU146*[1]Figure!$F$10+GP146*[1]Figure!$F$11,0)</f>
        <v>0</v>
      </c>
      <c r="HL146" s="15">
        <f>IFERROR(FV146*[1]Figure!$F$10+GQ146*[1]Figure!$F$11,0)</f>
        <v>0</v>
      </c>
      <c r="HM146" s="15">
        <f>IFERROR(FW146*[1]Figure!$F$10+GR146*[1]Figure!$F$11,0)</f>
        <v>0</v>
      </c>
      <c r="HN146" s="15">
        <f>IFERROR(FX146*[1]Figure!$F$10+GS146*[1]Figure!$F$11,0)</f>
        <v>0</v>
      </c>
      <c r="HO146" s="15">
        <f>IFERROR(FY146*[1]Figure!$F$10+GT146*[1]Figure!$F$11,0)</f>
        <v>0</v>
      </c>
      <c r="HP146" s="15">
        <f>IFERROR(FZ146*[1]Figure!$F$10+GU146*[1]Figure!$F$11,0)</f>
        <v>0</v>
      </c>
      <c r="HQ146" s="15">
        <f>IFERROR(GA146*[1]Figure!$F$10+GV146*[1]Figure!$F$11,0)</f>
        <v>0</v>
      </c>
    </row>
    <row r="147" spans="1:225" s="15" customFormat="1" x14ac:dyDescent="0.2">
      <c r="A147" s="1"/>
      <c r="B147" s="4"/>
      <c r="C147" s="1" t="s">
        <v>182</v>
      </c>
      <c r="D147" s="1" t="s">
        <v>89</v>
      </c>
      <c r="E147" s="2">
        <v>0.06</v>
      </c>
      <c r="F147" s="7"/>
      <c r="G147" s="1" t="s">
        <v>77</v>
      </c>
      <c r="H147" s="1" t="s">
        <v>77</v>
      </c>
      <c r="I147" s="1" t="s">
        <v>77</v>
      </c>
      <c r="J147" s="1" t="s">
        <v>77</v>
      </c>
      <c r="K147" s="1" t="s">
        <v>77</v>
      </c>
      <c r="L147" s="1" t="s">
        <v>77</v>
      </c>
      <c r="M147" s="1" t="s">
        <v>177</v>
      </c>
      <c r="N147" s="1" t="str">
        <f>N142</f>
        <v>heat production, natural gas, at industrial furnace &gt;100kW | heat, district or industrial, natural gas | Cutoff, KR</v>
      </c>
      <c r="O147" s="1">
        <v>1</v>
      </c>
      <c r="P147" s="1" t="s">
        <v>12</v>
      </c>
      <c r="Q147" s="1">
        <f t="shared" si="115"/>
        <v>6.76380668220561E-2</v>
      </c>
      <c r="R147" s="1">
        <f t="shared" si="115"/>
        <v>1.1331469326975001</v>
      </c>
      <c r="S147" s="1">
        <f t="shared" si="115"/>
        <v>1.3363769547395101E-5</v>
      </c>
      <c r="T147" s="1">
        <f t="shared" si="115"/>
        <v>2.4674836095740699E-2</v>
      </c>
      <c r="U147" s="1">
        <f t="shared" si="115"/>
        <v>1.3790478552247099E-4</v>
      </c>
      <c r="V147" s="1">
        <f t="shared" si="115"/>
        <v>8.8156541306380197E-7</v>
      </c>
      <c r="W147" s="1">
        <f t="shared" si="115"/>
        <v>6.8354740712245801E-2</v>
      </c>
      <c r="X147" s="1">
        <f t="shared" si="115"/>
        <v>3.1950306154426801E-4</v>
      </c>
      <c r="Y147" s="1">
        <f t="shared" si="115"/>
        <v>3.65490143218206E-3</v>
      </c>
      <c r="Z147" s="1">
        <f t="shared" si="115"/>
        <v>3.5816391347293498E-4</v>
      </c>
      <c r="AA147" s="1">
        <f t="shared" si="115"/>
        <v>1.6743586132534901E-5</v>
      </c>
      <c r="AB147" s="1">
        <f t="shared" si="115"/>
        <v>1.94616790051269E-4</v>
      </c>
      <c r="AC147" s="1">
        <f t="shared" si="115"/>
        <v>1.4538930758673999E-7</v>
      </c>
      <c r="AD147" s="1">
        <f t="shared" si="115"/>
        <v>1.0769443261341801E-5</v>
      </c>
      <c r="AE147" s="1">
        <f t="shared" si="115"/>
        <v>3.8260035533256103E-5</v>
      </c>
      <c r="AF147" s="1">
        <f t="shared" si="115"/>
        <v>4.1124262322827097E-5</v>
      </c>
      <c r="AG147" s="1">
        <f t="shared" si="115"/>
        <v>7.0762297326614196E-9</v>
      </c>
      <c r="AH147" s="1">
        <f t="shared" si="115"/>
        <v>3.9084174521889901E-5</v>
      </c>
      <c r="AI147" s="1">
        <f t="shared" si="115"/>
        <v>4.0342261314306599E-3</v>
      </c>
      <c r="AJ147" s="1">
        <f t="shared" si="115"/>
        <v>1.2922772229057E-5</v>
      </c>
      <c r="AK147" s="1"/>
      <c r="AL147" s="1">
        <f t="shared" si="109"/>
        <v>0</v>
      </c>
      <c r="AM147" s="1">
        <f t="shared" si="109"/>
        <v>0</v>
      </c>
      <c r="AN147" s="1">
        <f t="shared" si="109"/>
        <v>0</v>
      </c>
      <c r="AO147" s="1">
        <f t="shared" si="109"/>
        <v>0</v>
      </c>
      <c r="AP147" s="1">
        <f t="shared" si="109"/>
        <v>0</v>
      </c>
      <c r="AQ147" s="1">
        <f t="shared" si="109"/>
        <v>0</v>
      </c>
      <c r="AR147" s="1">
        <f t="shared" si="109"/>
        <v>0</v>
      </c>
      <c r="AS147" s="1">
        <f t="shared" si="109"/>
        <v>0</v>
      </c>
      <c r="AT147" s="1">
        <f t="shared" si="109"/>
        <v>0</v>
      </c>
      <c r="AU147" s="1">
        <f t="shared" si="109"/>
        <v>0</v>
      </c>
      <c r="AV147" s="1">
        <f t="shared" si="109"/>
        <v>0</v>
      </c>
      <c r="AW147" s="1">
        <f t="shared" si="109"/>
        <v>0</v>
      </c>
      <c r="AX147" s="1">
        <f t="shared" si="109"/>
        <v>0</v>
      </c>
      <c r="AY147" s="1">
        <f t="shared" si="109"/>
        <v>0</v>
      </c>
      <c r="AZ147" s="1">
        <f t="shared" si="109"/>
        <v>0</v>
      </c>
      <c r="BA147" s="1">
        <f t="shared" si="109"/>
        <v>0</v>
      </c>
      <c r="BB147" s="1">
        <f t="shared" si="88"/>
        <v>0</v>
      </c>
      <c r="BC147" s="1">
        <f t="shared" si="88"/>
        <v>0</v>
      </c>
      <c r="BD147" s="1">
        <f t="shared" si="88"/>
        <v>0</v>
      </c>
      <c r="BE147" s="1">
        <f t="shared" si="88"/>
        <v>0</v>
      </c>
      <c r="BF147" s="1"/>
      <c r="BG147" s="1">
        <f t="shared" si="110"/>
        <v>0</v>
      </c>
      <c r="BH147" s="1">
        <f t="shared" si="110"/>
        <v>0</v>
      </c>
      <c r="BI147" s="1">
        <f t="shared" si="110"/>
        <v>0</v>
      </c>
      <c r="BJ147" s="1">
        <f t="shared" si="110"/>
        <v>0</v>
      </c>
      <c r="BK147" s="1">
        <f t="shared" si="110"/>
        <v>0</v>
      </c>
      <c r="BL147" s="1">
        <f t="shared" si="110"/>
        <v>0</v>
      </c>
      <c r="BM147" s="1">
        <f t="shared" si="110"/>
        <v>0</v>
      </c>
      <c r="BN147" s="1">
        <f t="shared" si="110"/>
        <v>0</v>
      </c>
      <c r="BO147" s="1">
        <f t="shared" si="110"/>
        <v>0</v>
      </c>
      <c r="BP147" s="1">
        <f t="shared" si="110"/>
        <v>0</v>
      </c>
      <c r="BQ147" s="1">
        <f t="shared" si="110"/>
        <v>0</v>
      </c>
      <c r="BR147" s="1">
        <f t="shared" si="110"/>
        <v>0</v>
      </c>
      <c r="BS147" s="1">
        <f t="shared" si="110"/>
        <v>0</v>
      </c>
      <c r="BT147" s="1">
        <f t="shared" si="110"/>
        <v>0</v>
      </c>
      <c r="BU147" s="1">
        <f t="shared" si="110"/>
        <v>0</v>
      </c>
      <c r="BV147" s="1">
        <f t="shared" si="110"/>
        <v>0</v>
      </c>
      <c r="BW147" s="1">
        <f t="shared" si="89"/>
        <v>0</v>
      </c>
      <c r="BX147" s="1">
        <f t="shared" si="89"/>
        <v>0</v>
      </c>
      <c r="BY147" s="1">
        <f t="shared" si="89"/>
        <v>0</v>
      </c>
      <c r="BZ147" s="1">
        <f t="shared" si="89"/>
        <v>0</v>
      </c>
      <c r="CA147" s="1"/>
      <c r="CB147" s="1">
        <f t="shared" si="111"/>
        <v>0</v>
      </c>
      <c r="CC147" s="1">
        <f t="shared" si="111"/>
        <v>0</v>
      </c>
      <c r="CD147" s="1">
        <f t="shared" si="111"/>
        <v>0</v>
      </c>
      <c r="CE147" s="1">
        <f t="shared" si="111"/>
        <v>0</v>
      </c>
      <c r="CF147" s="1">
        <f t="shared" si="111"/>
        <v>0</v>
      </c>
      <c r="CG147" s="1">
        <f t="shared" si="111"/>
        <v>0</v>
      </c>
      <c r="CH147" s="1">
        <f t="shared" si="111"/>
        <v>0</v>
      </c>
      <c r="CI147" s="1">
        <f t="shared" si="111"/>
        <v>0</v>
      </c>
      <c r="CJ147" s="1">
        <f t="shared" si="111"/>
        <v>0</v>
      </c>
      <c r="CK147" s="1">
        <f t="shared" si="111"/>
        <v>0</v>
      </c>
      <c r="CL147" s="1">
        <f t="shared" si="111"/>
        <v>0</v>
      </c>
      <c r="CM147" s="1">
        <f t="shared" si="111"/>
        <v>0</v>
      </c>
      <c r="CN147" s="1">
        <f t="shared" si="111"/>
        <v>0</v>
      </c>
      <c r="CO147" s="1">
        <f t="shared" si="111"/>
        <v>0</v>
      </c>
      <c r="CP147" s="1">
        <f t="shared" si="111"/>
        <v>0</v>
      </c>
      <c r="CQ147" s="1">
        <f t="shared" si="111"/>
        <v>0</v>
      </c>
      <c r="CR147" s="1">
        <f t="shared" si="90"/>
        <v>0</v>
      </c>
      <c r="CS147" s="1">
        <f t="shared" si="90"/>
        <v>0</v>
      </c>
      <c r="CT147" s="1">
        <f t="shared" si="90"/>
        <v>0</v>
      </c>
      <c r="CU147" s="1">
        <f t="shared" si="90"/>
        <v>0</v>
      </c>
      <c r="CW147" s="15">
        <f t="shared" si="112"/>
        <v>0</v>
      </c>
      <c r="CX147" s="15">
        <f t="shared" si="112"/>
        <v>0</v>
      </c>
      <c r="CY147" s="15">
        <f t="shared" si="112"/>
        <v>0</v>
      </c>
      <c r="CZ147" s="15">
        <f t="shared" si="112"/>
        <v>0</v>
      </c>
      <c r="DA147" s="15">
        <f t="shared" si="112"/>
        <v>0</v>
      </c>
      <c r="DB147" s="15">
        <f t="shared" si="112"/>
        <v>0</v>
      </c>
      <c r="DC147" s="15">
        <f t="shared" si="112"/>
        <v>0</v>
      </c>
      <c r="DD147" s="15">
        <f t="shared" si="112"/>
        <v>0</v>
      </c>
      <c r="DE147" s="15">
        <f t="shared" si="112"/>
        <v>0</v>
      </c>
      <c r="DF147" s="15">
        <f t="shared" si="112"/>
        <v>0</v>
      </c>
      <c r="DG147" s="15">
        <f t="shared" si="112"/>
        <v>0</v>
      </c>
      <c r="DH147" s="15">
        <f t="shared" si="112"/>
        <v>0</v>
      </c>
      <c r="DI147" s="15">
        <f t="shared" si="112"/>
        <v>0</v>
      </c>
      <c r="DJ147" s="15">
        <f t="shared" si="112"/>
        <v>0</v>
      </c>
      <c r="DK147" s="15">
        <f t="shared" si="112"/>
        <v>0</v>
      </c>
      <c r="DL147" s="15">
        <f t="shared" si="112"/>
        <v>0</v>
      </c>
      <c r="DM147" s="15">
        <f t="shared" si="91"/>
        <v>0</v>
      </c>
      <c r="DN147" s="15">
        <f t="shared" si="91"/>
        <v>0</v>
      </c>
      <c r="DO147" s="15">
        <f t="shared" si="91"/>
        <v>0</v>
      </c>
      <c r="DP147" s="15">
        <f t="shared" si="91"/>
        <v>0</v>
      </c>
      <c r="DR147" s="15">
        <f t="shared" si="113"/>
        <v>0</v>
      </c>
      <c r="DS147" s="15">
        <f t="shared" si="113"/>
        <v>0</v>
      </c>
      <c r="DT147" s="15">
        <f t="shared" si="113"/>
        <v>0</v>
      </c>
      <c r="DU147" s="15">
        <f t="shared" si="113"/>
        <v>0</v>
      </c>
      <c r="DV147" s="15">
        <f t="shared" si="113"/>
        <v>0</v>
      </c>
      <c r="DW147" s="15">
        <f t="shared" si="113"/>
        <v>0</v>
      </c>
      <c r="DX147" s="15">
        <f t="shared" si="113"/>
        <v>0</v>
      </c>
      <c r="DY147" s="15">
        <f t="shared" si="113"/>
        <v>0</v>
      </c>
      <c r="DZ147" s="15">
        <f t="shared" si="113"/>
        <v>0</v>
      </c>
      <c r="EA147" s="15">
        <f t="shared" si="113"/>
        <v>0</v>
      </c>
      <c r="EB147" s="15">
        <f t="shared" si="113"/>
        <v>0</v>
      </c>
      <c r="EC147" s="15">
        <f t="shared" si="113"/>
        <v>0</v>
      </c>
      <c r="ED147" s="15">
        <f t="shared" si="113"/>
        <v>0</v>
      </c>
      <c r="EE147" s="15">
        <f t="shared" si="113"/>
        <v>0</v>
      </c>
      <c r="EF147" s="15">
        <f t="shared" si="113"/>
        <v>0</v>
      </c>
      <c r="EG147" s="15">
        <f t="shared" si="113"/>
        <v>0</v>
      </c>
      <c r="EH147" s="15">
        <f t="shared" si="92"/>
        <v>0</v>
      </c>
      <c r="EI147" s="15">
        <f t="shared" si="92"/>
        <v>0</v>
      </c>
      <c r="EJ147" s="15">
        <f t="shared" si="92"/>
        <v>0</v>
      </c>
      <c r="EK147" s="15">
        <f t="shared" si="92"/>
        <v>0</v>
      </c>
      <c r="EM147" s="15">
        <f t="shared" si="114"/>
        <v>0</v>
      </c>
      <c r="EN147" s="15">
        <f t="shared" si="114"/>
        <v>0</v>
      </c>
      <c r="EO147" s="15">
        <f t="shared" si="114"/>
        <v>0</v>
      </c>
      <c r="EP147" s="15">
        <f t="shared" si="114"/>
        <v>0</v>
      </c>
      <c r="EQ147" s="15">
        <f t="shared" si="114"/>
        <v>0</v>
      </c>
      <c r="ER147" s="15">
        <f t="shared" si="114"/>
        <v>0</v>
      </c>
      <c r="ES147" s="15">
        <f t="shared" si="114"/>
        <v>0</v>
      </c>
      <c r="ET147" s="15">
        <f t="shared" si="114"/>
        <v>0</v>
      </c>
      <c r="EU147" s="15">
        <f t="shared" si="114"/>
        <v>0</v>
      </c>
      <c r="EV147" s="15">
        <f t="shared" si="114"/>
        <v>0</v>
      </c>
      <c r="EW147" s="15">
        <f t="shared" si="114"/>
        <v>0</v>
      </c>
      <c r="EX147" s="15">
        <f t="shared" si="114"/>
        <v>0</v>
      </c>
      <c r="EY147" s="15">
        <f t="shared" si="114"/>
        <v>0</v>
      </c>
      <c r="EZ147" s="15">
        <f t="shared" si="114"/>
        <v>0</v>
      </c>
      <c r="FA147" s="15">
        <f t="shared" si="114"/>
        <v>0</v>
      </c>
      <c r="FB147" s="15">
        <f t="shared" si="114"/>
        <v>0</v>
      </c>
      <c r="FC147" s="15">
        <f t="shared" si="93"/>
        <v>0</v>
      </c>
      <c r="FD147" s="15">
        <f t="shared" si="93"/>
        <v>0</v>
      </c>
      <c r="FE147" s="15">
        <f t="shared" si="93"/>
        <v>0</v>
      </c>
      <c r="FF147" s="15">
        <f t="shared" si="93"/>
        <v>0</v>
      </c>
      <c r="FH147" s="15">
        <f>IFERROR(AL147*[1]Figure!$C$8+BG147*[1]Figure!$D$8+CB147*[1]Figure!$E$8,0)</f>
        <v>0</v>
      </c>
      <c r="FI147" s="15">
        <f>IFERROR(AM147*[1]Figure!$C$8+BH147*[1]Figure!$D$8+CC147*[1]Figure!$E$8,0)</f>
        <v>0</v>
      </c>
      <c r="FJ147" s="15">
        <f>IFERROR(AN147*[1]Figure!$C$8+BI147*[1]Figure!$D$8+CD147*[1]Figure!$E$8,0)</f>
        <v>0</v>
      </c>
      <c r="FK147" s="15">
        <f>IFERROR(AO147*[1]Figure!$C$8+BJ147*[1]Figure!$D$8+CE147*[1]Figure!$E$8,0)</f>
        <v>0</v>
      </c>
      <c r="FL147" s="15">
        <f>IFERROR(AP147*[1]Figure!$C$8+BK147*[1]Figure!$D$8+CF147*[1]Figure!$E$8,0)</f>
        <v>0</v>
      </c>
      <c r="FM147" s="15">
        <f>IFERROR(AQ147*[1]Figure!$C$8+BL147*[1]Figure!$D$8+CG147*[1]Figure!$E$8,0)</f>
        <v>0</v>
      </c>
      <c r="FN147" s="15">
        <f>IFERROR(AR147*[1]Figure!$C$8+BM147*[1]Figure!$D$8+CH147*[1]Figure!$E$8,0)</f>
        <v>0</v>
      </c>
      <c r="FO147" s="15">
        <f>IFERROR(AS147*[1]Figure!$C$8+BN147*[1]Figure!$D$8+CI147*[1]Figure!$E$8,0)</f>
        <v>0</v>
      </c>
      <c r="FP147" s="15">
        <f>IFERROR(AT147*[1]Figure!$C$8+BO147*[1]Figure!$D$8+CJ147*[1]Figure!$E$8,0)</f>
        <v>0</v>
      </c>
      <c r="FQ147" s="15">
        <f>IFERROR(AU147*[1]Figure!$C$8+BP147*[1]Figure!$D$8+CK147*[1]Figure!$E$8,0)</f>
        <v>0</v>
      </c>
      <c r="FR147" s="15">
        <f>IFERROR(AV147*[1]Figure!$C$8+BQ147*[1]Figure!$D$8+CL147*[1]Figure!$E$8,0)</f>
        <v>0</v>
      </c>
      <c r="FS147" s="15">
        <f>IFERROR(AW147*[1]Figure!$C$8+BR147*[1]Figure!$D$8+CM147*[1]Figure!$E$8,0)</f>
        <v>0</v>
      </c>
      <c r="FT147" s="15">
        <f>IFERROR(AX147*[1]Figure!$C$8+BS147*[1]Figure!$D$8+CN147*[1]Figure!$E$8,0)</f>
        <v>0</v>
      </c>
      <c r="FU147" s="15">
        <f>IFERROR(AY147*[1]Figure!$C$8+BT147*[1]Figure!$D$8+CO147*[1]Figure!$E$8,0)</f>
        <v>0</v>
      </c>
      <c r="FV147" s="15">
        <f>IFERROR(AZ147*[1]Figure!$C$8+BU147*[1]Figure!$D$8+CP147*[1]Figure!$E$8,0)</f>
        <v>0</v>
      </c>
      <c r="FW147" s="15">
        <f>IFERROR(BA147*[1]Figure!$C$8+BV147*[1]Figure!$D$8+CQ147*[1]Figure!$E$8,0)</f>
        <v>0</v>
      </c>
      <c r="FX147" s="15">
        <f>IFERROR(BB147*[1]Figure!$C$8+BW147*[1]Figure!$D$8+CR147*[1]Figure!$E$8,0)</f>
        <v>0</v>
      </c>
      <c r="FY147" s="15">
        <f>IFERROR(BC147*[1]Figure!$C$8+BX147*[1]Figure!$D$8+CS147*[1]Figure!$E$8,0)</f>
        <v>0</v>
      </c>
      <c r="FZ147" s="15">
        <f>IFERROR(BD147*[1]Figure!$C$8+BY147*[1]Figure!$D$8+CT147*[1]Figure!$E$8,0)</f>
        <v>0</v>
      </c>
      <c r="GA147" s="15">
        <f>IFERROR(BE147*[1]Figure!$C$8+BZ147*[1]Figure!$D$8+CU147*[1]Figure!$E$8,0)</f>
        <v>0</v>
      </c>
      <c r="GC147" s="15">
        <f>IFERROR(CW147*[1]Figure!$F$8+DR147*[1]Figure!$G$8+EM147*[1]Figure!$H$8,0)</f>
        <v>0</v>
      </c>
      <c r="GD147" s="15">
        <f>IFERROR(CX147*[1]Figure!$F$8+DS147*[1]Figure!$G$8+EN147*[1]Figure!$H$8,0)</f>
        <v>0</v>
      </c>
      <c r="GE147" s="15">
        <f>IFERROR(CY147*[1]Figure!$F$8+DT147*[1]Figure!$G$8+EO147*[1]Figure!$H$8,0)</f>
        <v>0</v>
      </c>
      <c r="GF147" s="15">
        <f>IFERROR(CZ147*[1]Figure!$F$8+DU147*[1]Figure!$G$8+EP147*[1]Figure!$H$8,0)</f>
        <v>0</v>
      </c>
      <c r="GG147" s="15">
        <f>IFERROR(DA147*[1]Figure!$F$8+DV147*[1]Figure!$G$8+EQ147*[1]Figure!$H$8,0)</f>
        <v>0</v>
      </c>
      <c r="GH147" s="15">
        <f>IFERROR(DB147*[1]Figure!$F$8+DW147*[1]Figure!$G$8+ER147*[1]Figure!$H$8,0)</f>
        <v>0</v>
      </c>
      <c r="GI147" s="15">
        <f>IFERROR(DC147*[1]Figure!$F$8+DX147*[1]Figure!$G$8+ES147*[1]Figure!$H$8,0)</f>
        <v>0</v>
      </c>
      <c r="GJ147" s="15">
        <f>IFERROR(DD147*[1]Figure!$F$8+DY147*[1]Figure!$G$8+ET147*[1]Figure!$H$8,0)</f>
        <v>0</v>
      </c>
      <c r="GK147" s="15">
        <f>IFERROR(DE147*[1]Figure!$F$8+DZ147*[1]Figure!$G$8+EU147*[1]Figure!$H$8,0)</f>
        <v>0</v>
      </c>
      <c r="GL147" s="15">
        <f>IFERROR(DF147*[1]Figure!$F$8+EA147*[1]Figure!$G$8+EV147*[1]Figure!$H$8,0)</f>
        <v>0</v>
      </c>
      <c r="GM147" s="15">
        <f>IFERROR(DG147*[1]Figure!$F$8+EB147*[1]Figure!$G$8+EW147*[1]Figure!$H$8,0)</f>
        <v>0</v>
      </c>
      <c r="GN147" s="15">
        <f>IFERROR(DH147*[1]Figure!$F$8+EC147*[1]Figure!$G$8+EX147*[1]Figure!$H$8,0)</f>
        <v>0</v>
      </c>
      <c r="GO147" s="15">
        <f>IFERROR(DI147*[1]Figure!$F$8+ED147*[1]Figure!$G$8+EY147*[1]Figure!$H$8,0)</f>
        <v>0</v>
      </c>
      <c r="GP147" s="15">
        <f>IFERROR(DJ147*[1]Figure!$F$8+EE147*[1]Figure!$G$8+EZ147*[1]Figure!$H$8,0)</f>
        <v>0</v>
      </c>
      <c r="GQ147" s="15">
        <f>IFERROR(DK147*[1]Figure!$F$8+EF147*[1]Figure!$G$8+FA147*[1]Figure!$H$8,0)</f>
        <v>0</v>
      </c>
      <c r="GR147" s="15">
        <f>IFERROR(DL147*[1]Figure!$F$8+EG147*[1]Figure!$G$8+FB147*[1]Figure!$H$8,0)</f>
        <v>0</v>
      </c>
      <c r="GS147" s="15">
        <f>IFERROR(DM147*[1]Figure!$F$8+EH147*[1]Figure!$G$8+FC147*[1]Figure!$H$8,0)</f>
        <v>0</v>
      </c>
      <c r="GT147" s="15">
        <f>IFERROR(DN147*[1]Figure!$F$8+EI147*[1]Figure!$G$8+FD147*[1]Figure!$H$8,0)</f>
        <v>0</v>
      </c>
      <c r="GU147" s="15">
        <f>IFERROR(DO147*[1]Figure!$F$8+EJ147*[1]Figure!$G$8+FE147*[1]Figure!$H$8,0)</f>
        <v>0</v>
      </c>
      <c r="GV147" s="15">
        <f>IFERROR(DP147*[1]Figure!$F$8+EK147*[1]Figure!$G$8+FF147*[1]Figure!$H$8,0)</f>
        <v>0</v>
      </c>
      <c r="GX147" s="15">
        <f>IFERROR(FH147*[1]Figure!$F$10+GC147*[1]Figure!$F$11,0)</f>
        <v>0</v>
      </c>
      <c r="GY147" s="15">
        <f>IFERROR(FI147*[1]Figure!$F$10+GD147*[1]Figure!$F$11,0)</f>
        <v>0</v>
      </c>
      <c r="GZ147" s="15">
        <f>IFERROR(FJ147*[1]Figure!$F$10+GE147*[1]Figure!$F$11,0)</f>
        <v>0</v>
      </c>
      <c r="HA147" s="15">
        <f>IFERROR(FK147*[1]Figure!$F$10+GF147*[1]Figure!$F$11,0)</f>
        <v>0</v>
      </c>
      <c r="HB147" s="15">
        <f>IFERROR(FL147*[1]Figure!$F$10+GG147*[1]Figure!$F$11,0)</f>
        <v>0</v>
      </c>
      <c r="HC147" s="15">
        <f>IFERROR(FM147*[1]Figure!$F$10+GH147*[1]Figure!$F$11,0)</f>
        <v>0</v>
      </c>
      <c r="HD147" s="15">
        <f>IFERROR(FN147*[1]Figure!$F$10+GI147*[1]Figure!$F$11,0)</f>
        <v>0</v>
      </c>
      <c r="HE147" s="15">
        <f>IFERROR(FO147*[1]Figure!$F$10+GJ147*[1]Figure!$F$11,0)</f>
        <v>0</v>
      </c>
      <c r="HF147" s="15">
        <f>IFERROR(FP147*[1]Figure!$F$10+GK147*[1]Figure!$F$11,0)</f>
        <v>0</v>
      </c>
      <c r="HG147" s="15">
        <f>IFERROR(FQ147*[1]Figure!$F$10+GL147*[1]Figure!$F$11,0)</f>
        <v>0</v>
      </c>
      <c r="HH147" s="15">
        <f>IFERROR(FR147*[1]Figure!$F$10+GM147*[1]Figure!$F$11,0)</f>
        <v>0</v>
      </c>
      <c r="HI147" s="15">
        <f>IFERROR(FS147*[1]Figure!$F$10+GN147*[1]Figure!$F$11,0)</f>
        <v>0</v>
      </c>
      <c r="HJ147" s="15">
        <f>IFERROR(FT147*[1]Figure!$F$10+GO147*[1]Figure!$F$11,0)</f>
        <v>0</v>
      </c>
      <c r="HK147" s="15">
        <f>IFERROR(FU147*[1]Figure!$F$10+GP147*[1]Figure!$F$11,0)</f>
        <v>0</v>
      </c>
      <c r="HL147" s="15">
        <f>IFERROR(FV147*[1]Figure!$F$10+GQ147*[1]Figure!$F$11,0)</f>
        <v>0</v>
      </c>
      <c r="HM147" s="15">
        <f>IFERROR(FW147*[1]Figure!$F$10+GR147*[1]Figure!$F$11,0)</f>
        <v>0</v>
      </c>
      <c r="HN147" s="15">
        <f>IFERROR(FX147*[1]Figure!$F$10+GS147*[1]Figure!$F$11,0)</f>
        <v>0</v>
      </c>
      <c r="HO147" s="15">
        <f>IFERROR(FY147*[1]Figure!$F$10+GT147*[1]Figure!$F$11,0)</f>
        <v>0</v>
      </c>
      <c r="HP147" s="15">
        <f>IFERROR(FZ147*[1]Figure!$F$10+GU147*[1]Figure!$F$11,0)</f>
        <v>0</v>
      </c>
      <c r="HQ147" s="15">
        <f>IFERROR(GA147*[1]Figure!$F$10+GV147*[1]Figure!$F$11,0)</f>
        <v>0</v>
      </c>
    </row>
    <row r="148" spans="1:225" s="15" customFormat="1" x14ac:dyDescent="0.2">
      <c r="A148" s="1"/>
      <c r="B148" s="4"/>
      <c r="C148" s="1" t="s">
        <v>184</v>
      </c>
      <c r="D148" s="1" t="s">
        <v>158</v>
      </c>
      <c r="E148" s="2">
        <v>5.2207444930577503E-2</v>
      </c>
      <c r="F148" s="7">
        <f>SUM(E148:E154)</f>
        <v>0.99999999999999989</v>
      </c>
      <c r="G148" s="1">
        <f>G$237*$E148</f>
        <v>1.6009684654909751E-2</v>
      </c>
      <c r="H148" s="1">
        <f>H$237*$E148</f>
        <v>1.525663730151796E-2</v>
      </c>
      <c r="I148" s="1">
        <f>I$237*$E148</f>
        <v>1.7648581485781221E-2</v>
      </c>
      <c r="J148" s="1" t="s">
        <v>77</v>
      </c>
      <c r="K148" s="1" t="s">
        <v>77</v>
      </c>
      <c r="L148" s="1" t="s">
        <v>77</v>
      </c>
      <c r="M148" s="1" t="s">
        <v>177</v>
      </c>
      <c r="N148" s="1" t="s">
        <v>185</v>
      </c>
      <c r="O148" s="1">
        <v>1</v>
      </c>
      <c r="P148" s="1" t="s">
        <v>12</v>
      </c>
      <c r="Q148" s="1">
        <f>'[1]Unit factor_selected'!J98</f>
        <v>7.76172036079711E-2</v>
      </c>
      <c r="R148" s="1">
        <f>'[1]Unit factor_selected'!K98</f>
        <v>1.2334492330798601</v>
      </c>
      <c r="S148" s="1">
        <f>'[1]Unit factor_selected'!L98</f>
        <v>1.8845559066769299E-5</v>
      </c>
      <c r="T148" s="1">
        <f>'[1]Unit factor_selected'!M98</f>
        <v>2.6861542418406398E-2</v>
      </c>
      <c r="U148" s="1">
        <f>'[1]Unit factor_selected'!N98</f>
        <v>1.15772382420937E-4</v>
      </c>
      <c r="V148" s="1">
        <f>'[1]Unit factor_selected'!O98</f>
        <v>8.4441301983729495E-7</v>
      </c>
      <c r="W148" s="1">
        <f>'[1]Unit factor_selected'!P98</f>
        <v>7.9148724848107893E-2</v>
      </c>
      <c r="X148" s="1">
        <f>'[1]Unit factor_selected'!Q98</f>
        <v>5.34650799649301E-4</v>
      </c>
      <c r="Y148" s="1">
        <f>'[1]Unit factor_selected'!R98</f>
        <v>1.91914568732441E-3</v>
      </c>
      <c r="Z148" s="1">
        <f>'[1]Unit factor_selected'!S98</f>
        <v>2.8436884930436703E-4</v>
      </c>
      <c r="AA148" s="1">
        <f>'[1]Unit factor_selected'!T98</f>
        <v>3.8579556884854302E-5</v>
      </c>
      <c r="AB148" s="1">
        <f>'[1]Unit factor_selected'!U98</f>
        <v>1.6521029759626401E-4</v>
      </c>
      <c r="AC148" s="1">
        <f>'[1]Unit factor_selected'!V98</f>
        <v>8.5032099085209495E-8</v>
      </c>
      <c r="AD148" s="1">
        <f>'[1]Unit factor_selected'!W98</f>
        <v>2.05151655332958E-5</v>
      </c>
      <c r="AE148" s="1">
        <f>'[1]Unit factor_selected'!X98</f>
        <v>3.5325481223865997E-5</v>
      </c>
      <c r="AF148" s="1">
        <f>'[1]Unit factor_selected'!Y98</f>
        <v>3.8894325624004503E-5</v>
      </c>
      <c r="AG148" s="1">
        <f>'[1]Unit factor_selected'!Z98</f>
        <v>2.24475842794105E-8</v>
      </c>
      <c r="AH148" s="1">
        <f>'[1]Unit factor_selected'!AA98</f>
        <v>5.8368053652270399E-5</v>
      </c>
      <c r="AI148" s="1">
        <f>'[1]Unit factor_selected'!AB98</f>
        <v>5.7723705293067301E-3</v>
      </c>
      <c r="AJ148" s="1">
        <f>'[1]Unit factor_selected'!AC98</f>
        <v>2.5487273851333302E-5</v>
      </c>
      <c r="AK148" s="1"/>
      <c r="AL148" s="1">
        <f t="shared" si="109"/>
        <v>1.2426269535595407E-3</v>
      </c>
      <c r="AM148" s="1">
        <f t="shared" si="109"/>
        <v>1.9747133259448837E-2</v>
      </c>
      <c r="AN148" s="1">
        <f t="shared" si="109"/>
        <v>3.0171145780445176E-7</v>
      </c>
      <c r="AO148" s="1">
        <f t="shared" si="109"/>
        <v>4.3004482346316829E-4</v>
      </c>
      <c r="AP148" s="1">
        <f t="shared" si="109"/>
        <v>1.8534793343068185E-6</v>
      </c>
      <c r="AQ148" s="1">
        <f t="shared" si="109"/>
        <v>1.3518786166095144E-8</v>
      </c>
      <c r="AR148" s="1">
        <f t="shared" si="109"/>
        <v>1.2671461256564271E-3</v>
      </c>
      <c r="AS148" s="1">
        <f t="shared" si="109"/>
        <v>8.5595907028806412E-6</v>
      </c>
      <c r="AT148" s="1">
        <f t="shared" si="109"/>
        <v>3.0724917260893833E-5</v>
      </c>
      <c r="AU148" s="1">
        <f t="shared" si="109"/>
        <v>4.5526556030424682E-6</v>
      </c>
      <c r="AV148" s="1">
        <f t="shared" si="109"/>
        <v>6.1764653985266971E-7</v>
      </c>
      <c r="AW148" s="1">
        <f t="shared" si="109"/>
        <v>2.6449647662599811E-6</v>
      </c>
      <c r="AX148" s="1">
        <f t="shared" si="109"/>
        <v>1.3613370918992439E-9</v>
      </c>
      <c r="AY148" s="1">
        <f t="shared" si="109"/>
        <v>3.2844133083133918E-7</v>
      </c>
      <c r="AZ148" s="1">
        <f t="shared" si="109"/>
        <v>5.6554981467703004E-7</v>
      </c>
      <c r="BA148" s="1">
        <f t="shared" si="109"/>
        <v>6.2268588810568805E-7</v>
      </c>
      <c r="BB148" s="1">
        <f t="shared" si="88"/>
        <v>3.5937874557787163E-10</v>
      </c>
      <c r="BC148" s="1">
        <f t="shared" si="88"/>
        <v>9.3445413289370241E-7</v>
      </c>
      <c r="BD148" s="1">
        <f t="shared" si="88"/>
        <v>9.2413831885495234E-5</v>
      </c>
      <c r="BE148" s="1">
        <f t="shared" si="88"/>
        <v>4.0804321707317329E-7</v>
      </c>
      <c r="BF148" s="1"/>
      <c r="BG148" s="1">
        <f t="shared" si="110"/>
        <v>1.1841775238048862E-3</v>
      </c>
      <c r="BH148" s="1">
        <f t="shared" si="110"/>
        <v>1.8818287578934913E-2</v>
      </c>
      <c r="BI148" s="1">
        <f t="shared" si="110"/>
        <v>2.8751985942603247E-7</v>
      </c>
      <c r="BJ148" s="1">
        <f t="shared" si="110"/>
        <v>4.0981681003696602E-4</v>
      </c>
      <c r="BK148" s="1">
        <f t="shared" si="110"/>
        <v>1.7662972481288696E-6</v>
      </c>
      <c r="BL148" s="1">
        <f t="shared" si="110"/>
        <v>1.28829031763371E-8</v>
      </c>
      <c r="BM148" s="1">
        <f t="shared" si="110"/>
        <v>1.2075433878852243E-3</v>
      </c>
      <c r="BN148" s="1">
        <f t="shared" si="110"/>
        <v>8.1569733332159304E-6</v>
      </c>
      <c r="BO148" s="1">
        <f t="shared" si="110"/>
        <v>2.9279709680280917E-5</v>
      </c>
      <c r="BP148" s="1">
        <f t="shared" si="110"/>
        <v>4.3385123936867459E-6</v>
      </c>
      <c r="BQ148" s="1">
        <f t="shared" si="110"/>
        <v>5.8859430664550216E-7</v>
      </c>
      <c r="BR148" s="1">
        <f t="shared" si="110"/>
        <v>2.5205535889020446E-6</v>
      </c>
      <c r="BS148" s="1">
        <f t="shared" si="110"/>
        <v>1.2973038947297784E-9</v>
      </c>
      <c r="BT148" s="1">
        <f t="shared" si="110"/>
        <v>3.1299243972209628E-7</v>
      </c>
      <c r="BU148" s="1">
        <f t="shared" si="110"/>
        <v>5.3894805453410634E-7</v>
      </c>
      <c r="BV148" s="1">
        <f t="shared" si="110"/>
        <v>5.9339661913257286E-7</v>
      </c>
      <c r="BW148" s="1">
        <f t="shared" si="89"/>
        <v>3.4247465164622238E-10</v>
      </c>
      <c r="BX148" s="1">
        <f t="shared" si="89"/>
        <v>8.905002245682302E-7</v>
      </c>
      <c r="BY148" s="1">
        <f t="shared" si="89"/>
        <v>8.8066963535604026E-5</v>
      </c>
      <c r="BZ148" s="1">
        <f t="shared" si="89"/>
        <v>3.8885009295425494E-7</v>
      </c>
      <c r="CA148" s="1"/>
      <c r="CB148" s="1">
        <f t="shared" si="111"/>
        <v>1.36983354257375E-3</v>
      </c>
      <c r="CC148" s="1">
        <f t="shared" si="111"/>
        <v>2.1768629298584266E-2</v>
      </c>
      <c r="CD148" s="1">
        <f t="shared" si="111"/>
        <v>3.3259738483498108E-7</v>
      </c>
      <c r="CE148" s="1">
        <f t="shared" si="111"/>
        <v>4.7406812020501409E-4</v>
      </c>
      <c r="CF148" s="1">
        <f t="shared" si="111"/>
        <v>2.0432183249589321E-6</v>
      </c>
      <c r="CG148" s="1">
        <f t="shared" si="111"/>
        <v>1.4902691988253095E-8</v>
      </c>
      <c r="CH148" s="1">
        <f t="shared" si="111"/>
        <v>1.3968627199775091E-3</v>
      </c>
      <c r="CI148" s="1">
        <f t="shared" si="111"/>
        <v>9.4358282040487787E-6</v>
      </c>
      <c r="CJ148" s="1">
        <f t="shared" si="111"/>
        <v>3.3870199045830456E-5</v>
      </c>
      <c r="CK148" s="1">
        <f t="shared" si="111"/>
        <v>5.0187068089659615E-6</v>
      </c>
      <c r="CL148" s="1">
        <f t="shared" si="111"/>
        <v>6.8087445336768301E-7</v>
      </c>
      <c r="CM148" s="1">
        <f t="shared" si="111"/>
        <v>2.9157273994178306E-6</v>
      </c>
      <c r="CN148" s="1">
        <f t="shared" si="111"/>
        <v>1.5006959296123425E-9</v>
      </c>
      <c r="CO148" s="1">
        <f t="shared" si="111"/>
        <v>3.6206357060866129E-7</v>
      </c>
      <c r="CP148" s="1">
        <f t="shared" si="111"/>
        <v>6.2344463390383355E-7</v>
      </c>
      <c r="CQ148" s="1">
        <f t="shared" si="111"/>
        <v>6.8642967510975204E-7</v>
      </c>
      <c r="CR148" s="1">
        <f t="shared" si="90"/>
        <v>3.9616802031411776E-10</v>
      </c>
      <c r="CS148" s="1">
        <f t="shared" si="90"/>
        <v>1.0301133510485442E-6</v>
      </c>
      <c r="CT148" s="1">
        <f t="shared" si="90"/>
        <v>1.018741516525919E-4</v>
      </c>
      <c r="CU148" s="1">
        <f t="shared" si="90"/>
        <v>4.4981422941567672E-7</v>
      </c>
      <c r="CW148" s="15">
        <f t="shared" si="112"/>
        <v>0</v>
      </c>
      <c r="CX148" s="15">
        <f t="shared" si="112"/>
        <v>0</v>
      </c>
      <c r="CY148" s="15">
        <f t="shared" si="112"/>
        <v>0</v>
      </c>
      <c r="CZ148" s="15">
        <f t="shared" si="112"/>
        <v>0</v>
      </c>
      <c r="DA148" s="15">
        <f t="shared" si="112"/>
        <v>0</v>
      </c>
      <c r="DB148" s="15">
        <f t="shared" si="112"/>
        <v>0</v>
      </c>
      <c r="DC148" s="15">
        <f t="shared" si="112"/>
        <v>0</v>
      </c>
      <c r="DD148" s="15">
        <f t="shared" si="112"/>
        <v>0</v>
      </c>
      <c r="DE148" s="15">
        <f t="shared" si="112"/>
        <v>0</v>
      </c>
      <c r="DF148" s="15">
        <f t="shared" si="112"/>
        <v>0</v>
      </c>
      <c r="DG148" s="15">
        <f t="shared" si="112"/>
        <v>0</v>
      </c>
      <c r="DH148" s="15">
        <f t="shared" si="112"/>
        <v>0</v>
      </c>
      <c r="DI148" s="15">
        <f t="shared" si="112"/>
        <v>0</v>
      </c>
      <c r="DJ148" s="15">
        <f t="shared" si="112"/>
        <v>0</v>
      </c>
      <c r="DK148" s="15">
        <f t="shared" si="112"/>
        <v>0</v>
      </c>
      <c r="DL148" s="15">
        <f t="shared" si="112"/>
        <v>0</v>
      </c>
      <c r="DM148" s="15">
        <f t="shared" si="91"/>
        <v>0</v>
      </c>
      <c r="DN148" s="15">
        <f t="shared" si="91"/>
        <v>0</v>
      </c>
      <c r="DO148" s="15">
        <f t="shared" si="91"/>
        <v>0</v>
      </c>
      <c r="DP148" s="15">
        <f t="shared" si="91"/>
        <v>0</v>
      </c>
      <c r="DR148" s="15">
        <f t="shared" si="113"/>
        <v>0</v>
      </c>
      <c r="DS148" s="15">
        <f t="shared" si="113"/>
        <v>0</v>
      </c>
      <c r="DT148" s="15">
        <f t="shared" si="113"/>
        <v>0</v>
      </c>
      <c r="DU148" s="15">
        <f t="shared" si="113"/>
        <v>0</v>
      </c>
      <c r="DV148" s="15">
        <f t="shared" si="113"/>
        <v>0</v>
      </c>
      <c r="DW148" s="15">
        <f t="shared" si="113"/>
        <v>0</v>
      </c>
      <c r="DX148" s="15">
        <f t="shared" si="113"/>
        <v>0</v>
      </c>
      <c r="DY148" s="15">
        <f t="shared" si="113"/>
        <v>0</v>
      </c>
      <c r="DZ148" s="15">
        <f t="shared" si="113"/>
        <v>0</v>
      </c>
      <c r="EA148" s="15">
        <f t="shared" si="113"/>
        <v>0</v>
      </c>
      <c r="EB148" s="15">
        <f t="shared" si="113"/>
        <v>0</v>
      </c>
      <c r="EC148" s="15">
        <f t="shared" si="113"/>
        <v>0</v>
      </c>
      <c r="ED148" s="15">
        <f t="shared" si="113"/>
        <v>0</v>
      </c>
      <c r="EE148" s="15">
        <f t="shared" si="113"/>
        <v>0</v>
      </c>
      <c r="EF148" s="15">
        <f t="shared" si="113"/>
        <v>0</v>
      </c>
      <c r="EG148" s="15">
        <f t="shared" si="113"/>
        <v>0</v>
      </c>
      <c r="EH148" s="15">
        <f t="shared" si="92"/>
        <v>0</v>
      </c>
      <c r="EI148" s="15">
        <f t="shared" si="92"/>
        <v>0</v>
      </c>
      <c r="EJ148" s="15">
        <f t="shared" si="92"/>
        <v>0</v>
      </c>
      <c r="EK148" s="15">
        <f t="shared" si="92"/>
        <v>0</v>
      </c>
      <c r="EM148" s="15">
        <f t="shared" si="114"/>
        <v>0</v>
      </c>
      <c r="EN148" s="15">
        <f t="shared" si="114"/>
        <v>0</v>
      </c>
      <c r="EO148" s="15">
        <f t="shared" si="114"/>
        <v>0</v>
      </c>
      <c r="EP148" s="15">
        <f t="shared" si="114"/>
        <v>0</v>
      </c>
      <c r="EQ148" s="15">
        <f t="shared" si="114"/>
        <v>0</v>
      </c>
      <c r="ER148" s="15">
        <f t="shared" si="114"/>
        <v>0</v>
      </c>
      <c r="ES148" s="15">
        <f t="shared" si="114"/>
        <v>0</v>
      </c>
      <c r="ET148" s="15">
        <f t="shared" si="114"/>
        <v>0</v>
      </c>
      <c r="EU148" s="15">
        <f t="shared" si="114"/>
        <v>0</v>
      </c>
      <c r="EV148" s="15">
        <f t="shared" si="114"/>
        <v>0</v>
      </c>
      <c r="EW148" s="15">
        <f t="shared" si="114"/>
        <v>0</v>
      </c>
      <c r="EX148" s="15">
        <f t="shared" si="114"/>
        <v>0</v>
      </c>
      <c r="EY148" s="15">
        <f t="shared" si="114"/>
        <v>0</v>
      </c>
      <c r="EZ148" s="15">
        <f t="shared" si="114"/>
        <v>0</v>
      </c>
      <c r="FA148" s="15">
        <f t="shared" si="114"/>
        <v>0</v>
      </c>
      <c r="FB148" s="15">
        <f t="shared" si="114"/>
        <v>0</v>
      </c>
      <c r="FC148" s="15">
        <f t="shared" si="93"/>
        <v>0</v>
      </c>
      <c r="FD148" s="15">
        <f t="shared" si="93"/>
        <v>0</v>
      </c>
      <c r="FE148" s="15">
        <f t="shared" si="93"/>
        <v>0</v>
      </c>
      <c r="FF148" s="15">
        <f t="shared" si="93"/>
        <v>0</v>
      </c>
      <c r="FH148" s="15">
        <f>IFERROR(AL148*[1]Figure!$C$8+BG148*[1]Figure!$D$8+CB148*[1]Figure!$E$8,0)</f>
        <v>1.1972485539509673E-3</v>
      </c>
      <c r="FI148" s="15">
        <f>IFERROR(AM148*[1]Figure!$C$8+BH148*[1]Figure!$D$8+CC148*[1]Figure!$E$8,0)</f>
        <v>1.9026005086907483E-2</v>
      </c>
      <c r="FJ148" s="15">
        <f>IFERROR(AN148*[1]Figure!$C$8+BI148*[1]Figure!$D$8+CD148*[1]Figure!$E$8,0)</f>
        <v>2.9069352272786508E-7</v>
      </c>
      <c r="FK148" s="15">
        <f>IFERROR(AO148*[1]Figure!$C$8+BJ148*[1]Figure!$D$8+CE148*[1]Figure!$E$8,0)</f>
        <v>4.1434039520108244E-4</v>
      </c>
      <c r="FL148" s="15">
        <f>IFERROR(AP148*[1]Figure!$C$8+BK148*[1]Figure!$D$8+CF148*[1]Figure!$E$8,0)</f>
        <v>1.7857937544491806E-6</v>
      </c>
      <c r="FM148" s="15">
        <f>IFERROR(AQ148*[1]Figure!$C$8+BL148*[1]Figure!$D$8+CG148*[1]Figure!$E$8,0)</f>
        <v>1.3025105517119485E-8</v>
      </c>
      <c r="FN148" s="15">
        <f>IFERROR(AR148*[1]Figure!$C$8+BM148*[1]Figure!$D$8+CH148*[1]Figure!$E$8,0)</f>
        <v>1.2208723319906938E-3</v>
      </c>
      <c r="FO148" s="15">
        <f>IFERROR(AS148*[1]Figure!$C$8+BN148*[1]Figure!$D$8+CI148*[1]Figure!$E$8,0)</f>
        <v>8.2470105465525424E-6</v>
      </c>
      <c r="FP148" s="15">
        <f>IFERROR(AT148*[1]Figure!$C$8+BO148*[1]Figure!$D$8+CJ148*[1]Figure!$E$8,0)</f>
        <v>2.9602901060125506E-5</v>
      </c>
      <c r="FQ148" s="15">
        <f>IFERROR(AU148*[1]Figure!$C$8+BP148*[1]Figure!$D$8+CK148*[1]Figure!$E$8,0)</f>
        <v>4.3864011815982187E-6</v>
      </c>
      <c r="FR148" s="15">
        <f>IFERROR(AV148*[1]Figure!$C$8+BQ148*[1]Figure!$D$8+CL148*[1]Figure!$E$8,0)</f>
        <v>5.9509124968935824E-7</v>
      </c>
      <c r="FS148" s="15">
        <f>IFERROR(AW148*[1]Figure!$C$8+BR148*[1]Figure!$D$8+CM148*[1]Figure!$E$8,0)</f>
        <v>2.5483756268001221E-6</v>
      </c>
      <c r="FT148" s="15">
        <f>IFERROR(AX148*[1]Figure!$C$8+BS148*[1]Figure!$D$8+CN148*[1]Figure!$E$8,0)</f>
        <v>1.3116236212705729E-9</v>
      </c>
      <c r="FU148" s="15">
        <f>IFERROR(AY148*[1]Figure!$C$8+BT148*[1]Figure!$D$8+CO148*[1]Figure!$E$8,0)</f>
        <v>3.1644727105680844E-7</v>
      </c>
      <c r="FV148" s="15">
        <f>IFERROR(AZ148*[1]Figure!$C$8+BU148*[1]Figure!$D$8+CP148*[1]Figure!$E$8,0)</f>
        <v>5.4489699895027121E-7</v>
      </c>
      <c r="FW148" s="15">
        <f>IFERROR(BA148*[1]Figure!$C$8+BV148*[1]Figure!$D$8+CQ148*[1]Figure!$E$8,0)</f>
        <v>5.9994657042057115E-7</v>
      </c>
      <c r="FX148" s="15">
        <f>IFERROR(BB148*[1]Figure!$C$8+BW148*[1]Figure!$D$8+CR148*[1]Figure!$E$8,0)</f>
        <v>3.4625490959399434E-10</v>
      </c>
      <c r="FY148" s="15">
        <f>IFERROR(BC148*[1]Figure!$C$8+BX148*[1]Figure!$D$8+CS148*[1]Figure!$E$8,0)</f>
        <v>9.003296251829483E-7</v>
      </c>
      <c r="FZ148" s="15">
        <f>IFERROR(BD148*[1]Figure!$C$8+BY148*[1]Figure!$D$8+CT148*[1]Figure!$E$8,0)</f>
        <v>8.9039052527420902E-5</v>
      </c>
      <c r="GA148" s="15">
        <f>IFERROR(BE148*[1]Figure!$C$8+BZ148*[1]Figure!$D$8+CU148*[1]Figure!$E$8,0)</f>
        <v>3.9314224610286419E-7</v>
      </c>
      <c r="GC148" s="15">
        <f>IFERROR(CW148*[1]Figure!$F$8+DR148*[1]Figure!$G$8+EM148*[1]Figure!$H$8,0)</f>
        <v>0</v>
      </c>
      <c r="GD148" s="15">
        <f>IFERROR(CX148*[1]Figure!$F$8+DS148*[1]Figure!$G$8+EN148*[1]Figure!$H$8,0)</f>
        <v>0</v>
      </c>
      <c r="GE148" s="15">
        <f>IFERROR(CY148*[1]Figure!$F$8+DT148*[1]Figure!$G$8+EO148*[1]Figure!$H$8,0)</f>
        <v>0</v>
      </c>
      <c r="GF148" s="15">
        <f>IFERROR(CZ148*[1]Figure!$F$8+DU148*[1]Figure!$G$8+EP148*[1]Figure!$H$8,0)</f>
        <v>0</v>
      </c>
      <c r="GG148" s="15">
        <f>IFERROR(DA148*[1]Figure!$F$8+DV148*[1]Figure!$G$8+EQ148*[1]Figure!$H$8,0)</f>
        <v>0</v>
      </c>
      <c r="GH148" s="15">
        <f>IFERROR(DB148*[1]Figure!$F$8+DW148*[1]Figure!$G$8+ER148*[1]Figure!$H$8,0)</f>
        <v>0</v>
      </c>
      <c r="GI148" s="15">
        <f>IFERROR(DC148*[1]Figure!$F$8+DX148*[1]Figure!$G$8+ES148*[1]Figure!$H$8,0)</f>
        <v>0</v>
      </c>
      <c r="GJ148" s="15">
        <f>IFERROR(DD148*[1]Figure!$F$8+DY148*[1]Figure!$G$8+ET148*[1]Figure!$H$8,0)</f>
        <v>0</v>
      </c>
      <c r="GK148" s="15">
        <f>IFERROR(DE148*[1]Figure!$F$8+DZ148*[1]Figure!$G$8+EU148*[1]Figure!$H$8,0)</f>
        <v>0</v>
      </c>
      <c r="GL148" s="15">
        <f>IFERROR(DF148*[1]Figure!$F$8+EA148*[1]Figure!$G$8+EV148*[1]Figure!$H$8,0)</f>
        <v>0</v>
      </c>
      <c r="GM148" s="15">
        <f>IFERROR(DG148*[1]Figure!$F$8+EB148*[1]Figure!$G$8+EW148*[1]Figure!$H$8,0)</f>
        <v>0</v>
      </c>
      <c r="GN148" s="15">
        <f>IFERROR(DH148*[1]Figure!$F$8+EC148*[1]Figure!$G$8+EX148*[1]Figure!$H$8,0)</f>
        <v>0</v>
      </c>
      <c r="GO148" s="15">
        <f>IFERROR(DI148*[1]Figure!$F$8+ED148*[1]Figure!$G$8+EY148*[1]Figure!$H$8,0)</f>
        <v>0</v>
      </c>
      <c r="GP148" s="15">
        <f>IFERROR(DJ148*[1]Figure!$F$8+EE148*[1]Figure!$G$8+EZ148*[1]Figure!$H$8,0)</f>
        <v>0</v>
      </c>
      <c r="GQ148" s="15">
        <f>IFERROR(DK148*[1]Figure!$F$8+EF148*[1]Figure!$G$8+FA148*[1]Figure!$H$8,0)</f>
        <v>0</v>
      </c>
      <c r="GR148" s="15">
        <f>IFERROR(DL148*[1]Figure!$F$8+EG148*[1]Figure!$G$8+FB148*[1]Figure!$H$8,0)</f>
        <v>0</v>
      </c>
      <c r="GS148" s="15">
        <f>IFERROR(DM148*[1]Figure!$F$8+EH148*[1]Figure!$G$8+FC148*[1]Figure!$H$8,0)</f>
        <v>0</v>
      </c>
      <c r="GT148" s="15">
        <f>IFERROR(DN148*[1]Figure!$F$8+EI148*[1]Figure!$G$8+FD148*[1]Figure!$H$8,0)</f>
        <v>0</v>
      </c>
      <c r="GU148" s="15">
        <f>IFERROR(DO148*[1]Figure!$F$8+EJ148*[1]Figure!$G$8+FE148*[1]Figure!$H$8,0)</f>
        <v>0</v>
      </c>
      <c r="GV148" s="15">
        <f>IFERROR(DP148*[1]Figure!$F$8+EK148*[1]Figure!$G$8+FF148*[1]Figure!$H$8,0)</f>
        <v>0</v>
      </c>
      <c r="GX148" s="15">
        <f>IFERROR(FH148*[1]Figure!$F$10+GC148*[1]Figure!$F$11,0)</f>
        <v>1.1270044171412476E-3</v>
      </c>
      <c r="GY148" s="15">
        <f>IFERROR(FI148*[1]Figure!$F$10+GD148*[1]Figure!$F$11,0)</f>
        <v>1.7909724511870024E-2</v>
      </c>
      <c r="GZ148" s="15">
        <f>IFERROR(FJ148*[1]Figure!$F$10+GE148*[1]Figure!$F$11,0)</f>
        <v>2.736381539718868E-7</v>
      </c>
      <c r="HA148" s="15">
        <f>IFERROR(FK148*[1]Figure!$F$10+GF148*[1]Figure!$F$11,0)</f>
        <v>3.900305028982264E-4</v>
      </c>
      <c r="HB148" s="15">
        <f>IFERROR(FL148*[1]Figure!$F$10+GG148*[1]Figure!$F$11,0)</f>
        <v>1.681018901819366E-6</v>
      </c>
      <c r="HC148" s="15">
        <f>IFERROR(FM148*[1]Figure!$F$10+GH148*[1]Figure!$F$11,0)</f>
        <v>1.2260905559736996E-8</v>
      </c>
      <c r="HD148" s="15">
        <f>IFERROR(FN148*[1]Figure!$F$10+GI148*[1]Figure!$F$11,0)</f>
        <v>1.1492421572600188E-3</v>
      </c>
      <c r="HE148" s="15">
        <f>IFERROR(FO148*[1]Figure!$F$10+GJ148*[1]Figure!$F$11,0)</f>
        <v>7.7631476634515262E-6</v>
      </c>
      <c r="HF148" s="15">
        <f>IFERROR(FP148*[1]Figure!$F$10+GK148*[1]Figure!$F$11,0)</f>
        <v>2.7866060180117881E-5</v>
      </c>
      <c r="HG148" s="15">
        <f>IFERROR(FQ148*[1]Figure!$F$10+GL148*[1]Figure!$F$11,0)</f>
        <v>4.1290452936452143E-6</v>
      </c>
      <c r="HH148" s="15">
        <f>IFERROR(FR148*[1]Figure!$F$10+GM148*[1]Figure!$F$11,0)</f>
        <v>5.601764686111108E-7</v>
      </c>
      <c r="HI148" s="15">
        <f>IFERROR(FS148*[1]Figure!$F$10+GN148*[1]Figure!$F$11,0)</f>
        <v>2.3988590994418153E-6</v>
      </c>
      <c r="HJ148" s="15">
        <f>IFERROR(FT148*[1]Figure!$F$10+GO148*[1]Figure!$F$11,0)</f>
        <v>1.234668949835519E-9</v>
      </c>
      <c r="HK148" s="15">
        <f>IFERROR(FU148*[1]Figure!$F$10+GP148*[1]Figure!$F$11,0)</f>
        <v>2.9788089624029958E-7</v>
      </c>
      <c r="HL148" s="15">
        <f>IFERROR(FV148*[1]Figure!$F$10+GQ148*[1]Figure!$F$11,0)</f>
        <v>5.1292718013933439E-7</v>
      </c>
      <c r="HM148" s="15">
        <f>IFERROR(FW148*[1]Figure!$F$10+GR148*[1]Figure!$F$11,0)</f>
        <v>5.647469213317733E-7</v>
      </c>
      <c r="HN148" s="15">
        <f>IFERROR(FX148*[1]Figure!$F$10+GS148*[1]Figure!$F$11,0)</f>
        <v>3.2593968168221874E-10</v>
      </c>
      <c r="HO148" s="15">
        <f>IFERROR(FY148*[1]Figure!$F$10+GT148*[1]Figure!$F$11,0)</f>
        <v>8.4750610983478545E-7</v>
      </c>
      <c r="HP148" s="15">
        <f>IFERROR(FZ148*[1]Figure!$F$10+GU148*[1]Figure!$F$11,0)</f>
        <v>8.3815014990266254E-5</v>
      </c>
      <c r="HQ148" s="15">
        <f>IFERROR(GA148*[1]Figure!$F$10+GV148*[1]Figure!$F$11,0)</f>
        <v>3.7007607690199405E-7</v>
      </c>
    </row>
    <row r="149" spans="1:225" s="15" customFormat="1" x14ac:dyDescent="0.2">
      <c r="A149" s="1"/>
      <c r="B149" s="4"/>
      <c r="C149" s="1" t="s">
        <v>184</v>
      </c>
      <c r="D149" s="1" t="s">
        <v>160</v>
      </c>
      <c r="E149" s="2">
        <v>1.43831803940009E-2</v>
      </c>
      <c r="F149" s="7"/>
      <c r="G149" s="1">
        <f>G$237*$E149</f>
        <v>4.410677112217141E-3</v>
      </c>
      <c r="H149" s="1">
        <f>H$237*$E149</f>
        <v>4.2032121435050772E-3</v>
      </c>
      <c r="I149" s="1">
        <f>I$237*$E149</f>
        <v>4.8621941093987915E-3</v>
      </c>
      <c r="J149" s="1" t="s">
        <v>77</v>
      </c>
      <c r="K149" s="1" t="s">
        <v>77</v>
      </c>
      <c r="L149" s="1" t="s">
        <v>77</v>
      </c>
      <c r="M149" s="1" t="s">
        <v>177</v>
      </c>
      <c r="N149" s="1" t="s">
        <v>186</v>
      </c>
      <c r="O149" s="1">
        <v>1</v>
      </c>
      <c r="P149" s="1" t="s">
        <v>12</v>
      </c>
      <c r="Q149" s="1">
        <f>'[1]Unit factor_selected'!J99</f>
        <v>8.5623330230979899E-2</v>
      </c>
      <c r="R149" s="1">
        <f>'[1]Unit factor_selected'!K99</f>
        <v>1.468584944332</v>
      </c>
      <c r="S149" s="1">
        <f>'[1]Unit factor_selected'!L99</f>
        <v>2.4439813615240499E-5</v>
      </c>
      <c r="T149" s="1">
        <f>'[1]Unit factor_selected'!M99</f>
        <v>3.2006534933118599E-2</v>
      </c>
      <c r="U149" s="1">
        <f>'[1]Unit factor_selected'!N99</f>
        <v>1.43497731062594E-4</v>
      </c>
      <c r="V149" s="1">
        <f>'[1]Unit factor_selected'!O99</f>
        <v>1.18725929008209E-6</v>
      </c>
      <c r="W149" s="1">
        <f>'[1]Unit factor_selected'!P99</f>
        <v>8.77774050192551E-2</v>
      </c>
      <c r="X149" s="1">
        <f>'[1]Unit factor_selected'!Q99</f>
        <v>7.05603584137153E-4</v>
      </c>
      <c r="Y149" s="1">
        <f>'[1]Unit factor_selected'!R99</f>
        <v>2.5945323383801699E-3</v>
      </c>
      <c r="Z149" s="1">
        <f>'[1]Unit factor_selected'!S99</f>
        <v>3.8755046496059099E-4</v>
      </c>
      <c r="AA149" s="1">
        <f>'[1]Unit factor_selected'!T99</f>
        <v>3.9042792748521101E-5</v>
      </c>
      <c r="AB149" s="1">
        <f>'[1]Unit factor_selected'!U99</f>
        <v>1.9387677733964E-4</v>
      </c>
      <c r="AC149" s="1">
        <f>'[1]Unit factor_selected'!V99</f>
        <v>1.1930492247521299E-7</v>
      </c>
      <c r="AD149" s="1">
        <f>'[1]Unit factor_selected'!W99</f>
        <v>2.72556308636361E-5</v>
      </c>
      <c r="AE149" s="1">
        <f>'[1]Unit factor_selected'!X99</f>
        <v>4.4271433554995701E-5</v>
      </c>
      <c r="AF149" s="1">
        <f>'[1]Unit factor_selected'!Y99</f>
        <v>4.8747280024538103E-5</v>
      </c>
      <c r="AG149" s="1">
        <f>'[1]Unit factor_selected'!Z99</f>
        <v>3.4013860038162803E-8</v>
      </c>
      <c r="AH149" s="1">
        <f>'[1]Unit factor_selected'!AA99</f>
        <v>7.4827480118249296E-5</v>
      </c>
      <c r="AI149" s="1">
        <f>'[1]Unit factor_selected'!AB99</f>
        <v>7.3789662187066698E-3</v>
      </c>
      <c r="AJ149" s="1">
        <f>'[1]Unit factor_selected'!AC99</f>
        <v>2.4731738697017002E-5</v>
      </c>
      <c r="AK149" s="1"/>
      <c r="AL149" s="1">
        <f t="shared" si="109"/>
        <v>3.7765686292159304E-4</v>
      </c>
      <c r="AM149" s="1">
        <f t="shared" si="109"/>
        <v>6.4774540013118366E-3</v>
      </c>
      <c r="AN149" s="1">
        <f t="shared" si="109"/>
        <v>1.0779612653959412E-7</v>
      </c>
      <c r="AO149" s="1">
        <f t="shared" si="109"/>
        <v>1.4117049107088459E-4</v>
      </c>
      <c r="AP149" s="1">
        <f t="shared" si="109"/>
        <v>6.3292215805287405E-7</v>
      </c>
      <c r="AQ149" s="1">
        <f t="shared" si="109"/>
        <v>5.2366173770322455E-9</v>
      </c>
      <c r="AR149" s="1">
        <f t="shared" si="109"/>
        <v>3.8715779128824246E-4</v>
      </c>
      <c r="AS149" s="1">
        <f t="shared" si="109"/>
        <v>3.1121895788521225E-6</v>
      </c>
      <c r="AT149" s="1">
        <f t="shared" si="109"/>
        <v>1.1443644401800633E-5</v>
      </c>
      <c r="AU149" s="1">
        <f t="shared" si="109"/>
        <v>1.7093599656307897E-6</v>
      </c>
      <c r="AV149" s="1">
        <f t="shared" si="109"/>
        <v>1.7220515237293939E-7</v>
      </c>
      <c r="AW149" s="1">
        <f t="shared" si="109"/>
        <v>8.5512786440236896E-7</v>
      </c>
      <c r="AX149" s="1">
        <f t="shared" si="109"/>
        <v>5.262154909362623E-10</v>
      </c>
      <c r="AY149" s="1">
        <f t="shared" si="109"/>
        <v>1.2021578722927887E-7</v>
      </c>
      <c r="AZ149" s="1">
        <f t="shared" si="109"/>
        <v>1.9526699870606148E-7</v>
      </c>
      <c r="BA149" s="1">
        <f t="shared" si="109"/>
        <v>2.1500851228707005E-7</v>
      </c>
      <c r="BB149" s="1">
        <f t="shared" si="88"/>
        <v>1.5002415396848193E-10</v>
      </c>
      <c r="BC149" s="1">
        <f t="shared" si="88"/>
        <v>3.3003985392244535E-7</v>
      </c>
      <c r="BD149" s="1">
        <f t="shared" si="88"/>
        <v>3.2546237412672973E-5</v>
      </c>
      <c r="BE149" s="1">
        <f t="shared" si="88"/>
        <v>1.0908371381626787E-7</v>
      </c>
      <c r="BF149" s="1"/>
      <c r="BG149" s="1">
        <f t="shared" si="110"/>
        <v>3.5989302139420012E-4</v>
      </c>
      <c r="BH149" s="1">
        <f t="shared" si="110"/>
        <v>6.1727740717849901E-3</v>
      </c>
      <c r="BI149" s="1">
        <f t="shared" si="110"/>
        <v>1.0272572137257959E-7</v>
      </c>
      <c r="BJ149" s="1">
        <f t="shared" si="110"/>
        <v>1.3453025630240356E-4</v>
      </c>
      <c r="BK149" s="1">
        <f t="shared" si="110"/>
        <v>6.0315140576772082E-7</v>
      </c>
      <c r="BL149" s="1">
        <f t="shared" si="110"/>
        <v>4.9903026655622576E-9</v>
      </c>
      <c r="BM149" s="1">
        <f t="shared" si="110"/>
        <v>3.6894705470229657E-4</v>
      </c>
      <c r="BN149" s="1">
        <f t="shared" si="110"/>
        <v>2.965801553345988E-6</v>
      </c>
      <c r="BO149" s="1">
        <f t="shared" si="110"/>
        <v>1.0905369831396154E-5</v>
      </c>
      <c r="BP149" s="1">
        <f t="shared" si="110"/>
        <v>1.628956820543395E-6</v>
      </c>
      <c r="BQ149" s="1">
        <f t="shared" si="110"/>
        <v>1.6410514059693586E-7</v>
      </c>
      <c r="BR149" s="1">
        <f t="shared" si="110"/>
        <v>8.1490522485760479E-7</v>
      </c>
      <c r="BS149" s="1">
        <f t="shared" si="110"/>
        <v>5.0146389892774702E-10</v>
      </c>
      <c r="BT149" s="1">
        <f t="shared" si="110"/>
        <v>1.1456119862492703E-7</v>
      </c>
      <c r="BU149" s="1">
        <f t="shared" si="110"/>
        <v>1.8608222712873608E-7</v>
      </c>
      <c r="BV149" s="1">
        <f t="shared" si="110"/>
        <v>2.0489515936198104E-7</v>
      </c>
      <c r="BW149" s="1">
        <f t="shared" si="89"/>
        <v>1.4296746955988796E-10</v>
      </c>
      <c r="BX149" s="1">
        <f t="shared" si="89"/>
        <v>3.1451577310091016E-7</v>
      </c>
      <c r="BY149" s="1">
        <f t="shared" si="89"/>
        <v>3.1015360416981613E-5</v>
      </c>
      <c r="BZ149" s="1">
        <f t="shared" si="89"/>
        <v>1.039527444212963E-7</v>
      </c>
      <c r="CA149" s="1"/>
      <c r="CB149" s="1">
        <f t="shared" si="111"/>
        <v>4.1631725187617793E-4</v>
      </c>
      <c r="CC149" s="1">
        <f t="shared" si="111"/>
        <v>7.1405450654828031E-3</v>
      </c>
      <c r="CD149" s="1">
        <f t="shared" si="111"/>
        <v>1.1883111779482673E-7</v>
      </c>
      <c r="CE149" s="1">
        <f t="shared" si="111"/>
        <v>1.5562198561407589E-4</v>
      </c>
      <c r="CF149" s="1">
        <f t="shared" si="111"/>
        <v>6.9771382268463657E-7</v>
      </c>
      <c r="CG149" s="1">
        <f t="shared" si="111"/>
        <v>5.7726851265661291E-9</v>
      </c>
      <c r="CH149" s="1">
        <f t="shared" si="111"/>
        <v>4.2679078162293404E-4</v>
      </c>
      <c r="CI149" s="1">
        <f t="shared" si="111"/>
        <v>3.4307815903623397E-6</v>
      </c>
      <c r="CJ149" s="1">
        <f t="shared" si="111"/>
        <v>1.2615119852316735E-5</v>
      </c>
      <c r="CK149" s="1">
        <f t="shared" si="111"/>
        <v>1.8843455878261483E-6</v>
      </c>
      <c r="CL149" s="1">
        <f t="shared" si="111"/>
        <v>1.8983363691633714E-7</v>
      </c>
      <c r="CM149" s="1">
        <f t="shared" si="111"/>
        <v>9.4266652473001873E-7</v>
      </c>
      <c r="CN149" s="1">
        <f t="shared" si="111"/>
        <v>5.8008369128126009E-10</v>
      </c>
      <c r="CO149" s="1">
        <f t="shared" si="111"/>
        <v>1.3252216783311934E-7</v>
      </c>
      <c r="CP149" s="1">
        <f t="shared" si="111"/>
        <v>2.152563034457401E-7</v>
      </c>
      <c r="CQ149" s="1">
        <f t="shared" si="111"/>
        <v>2.3701873778452254E-7</v>
      </c>
      <c r="CR149" s="1">
        <f t="shared" si="90"/>
        <v>1.6538198991547013E-10</v>
      </c>
      <c r="CS149" s="1">
        <f t="shared" si="90"/>
        <v>3.638257330521069E-7</v>
      </c>
      <c r="CT149" s="1">
        <f t="shared" si="90"/>
        <v>3.5877966082048244E-5</v>
      </c>
      <c r="CU149" s="1">
        <f t="shared" si="90"/>
        <v>1.202505142078262E-7</v>
      </c>
      <c r="CW149" s="15">
        <f t="shared" si="112"/>
        <v>0</v>
      </c>
      <c r="CX149" s="15">
        <f t="shared" si="112"/>
        <v>0</v>
      </c>
      <c r="CY149" s="15">
        <f t="shared" si="112"/>
        <v>0</v>
      </c>
      <c r="CZ149" s="15">
        <f t="shared" si="112"/>
        <v>0</v>
      </c>
      <c r="DA149" s="15">
        <f t="shared" si="112"/>
        <v>0</v>
      </c>
      <c r="DB149" s="15">
        <f t="shared" si="112"/>
        <v>0</v>
      </c>
      <c r="DC149" s="15">
        <f t="shared" si="112"/>
        <v>0</v>
      </c>
      <c r="DD149" s="15">
        <f t="shared" si="112"/>
        <v>0</v>
      </c>
      <c r="DE149" s="15">
        <f t="shared" si="112"/>
        <v>0</v>
      </c>
      <c r="DF149" s="15">
        <f t="shared" si="112"/>
        <v>0</v>
      </c>
      <c r="DG149" s="15">
        <f t="shared" si="112"/>
        <v>0</v>
      </c>
      <c r="DH149" s="15">
        <f t="shared" si="112"/>
        <v>0</v>
      </c>
      <c r="DI149" s="15">
        <f t="shared" si="112"/>
        <v>0</v>
      </c>
      <c r="DJ149" s="15">
        <f t="shared" si="112"/>
        <v>0</v>
      </c>
      <c r="DK149" s="15">
        <f t="shared" si="112"/>
        <v>0</v>
      </c>
      <c r="DL149" s="15">
        <f t="shared" si="112"/>
        <v>0</v>
      </c>
      <c r="DM149" s="15">
        <f t="shared" si="91"/>
        <v>0</v>
      </c>
      <c r="DN149" s="15">
        <f t="shared" si="91"/>
        <v>0</v>
      </c>
      <c r="DO149" s="15">
        <f t="shared" si="91"/>
        <v>0</v>
      </c>
      <c r="DP149" s="15">
        <f t="shared" si="91"/>
        <v>0</v>
      </c>
      <c r="DR149" s="15">
        <f t="shared" si="113"/>
        <v>0</v>
      </c>
      <c r="DS149" s="15">
        <f t="shared" si="113"/>
        <v>0</v>
      </c>
      <c r="DT149" s="15">
        <f t="shared" si="113"/>
        <v>0</v>
      </c>
      <c r="DU149" s="15">
        <f t="shared" si="113"/>
        <v>0</v>
      </c>
      <c r="DV149" s="15">
        <f t="shared" si="113"/>
        <v>0</v>
      </c>
      <c r="DW149" s="15">
        <f t="shared" si="113"/>
        <v>0</v>
      </c>
      <c r="DX149" s="15">
        <f t="shared" si="113"/>
        <v>0</v>
      </c>
      <c r="DY149" s="15">
        <f t="shared" si="113"/>
        <v>0</v>
      </c>
      <c r="DZ149" s="15">
        <f t="shared" si="113"/>
        <v>0</v>
      </c>
      <c r="EA149" s="15">
        <f t="shared" si="113"/>
        <v>0</v>
      </c>
      <c r="EB149" s="15">
        <f t="shared" si="113"/>
        <v>0</v>
      </c>
      <c r="EC149" s="15">
        <f t="shared" si="113"/>
        <v>0</v>
      </c>
      <c r="ED149" s="15">
        <f t="shared" si="113"/>
        <v>0</v>
      </c>
      <c r="EE149" s="15">
        <f t="shared" si="113"/>
        <v>0</v>
      </c>
      <c r="EF149" s="15">
        <f t="shared" si="113"/>
        <v>0</v>
      </c>
      <c r="EG149" s="15">
        <f t="shared" si="113"/>
        <v>0</v>
      </c>
      <c r="EH149" s="15">
        <f t="shared" si="92"/>
        <v>0</v>
      </c>
      <c r="EI149" s="15">
        <f t="shared" si="92"/>
        <v>0</v>
      </c>
      <c r="EJ149" s="15">
        <f t="shared" si="92"/>
        <v>0</v>
      </c>
      <c r="EK149" s="15">
        <f t="shared" si="92"/>
        <v>0</v>
      </c>
      <c r="EM149" s="15">
        <f t="shared" si="114"/>
        <v>0</v>
      </c>
      <c r="EN149" s="15">
        <f t="shared" si="114"/>
        <v>0</v>
      </c>
      <c r="EO149" s="15">
        <f t="shared" si="114"/>
        <v>0</v>
      </c>
      <c r="EP149" s="15">
        <f t="shared" si="114"/>
        <v>0</v>
      </c>
      <c r="EQ149" s="15">
        <f t="shared" si="114"/>
        <v>0</v>
      </c>
      <c r="ER149" s="15">
        <f t="shared" si="114"/>
        <v>0</v>
      </c>
      <c r="ES149" s="15">
        <f t="shared" si="114"/>
        <v>0</v>
      </c>
      <c r="ET149" s="15">
        <f t="shared" si="114"/>
        <v>0</v>
      </c>
      <c r="EU149" s="15">
        <f t="shared" si="114"/>
        <v>0</v>
      </c>
      <c r="EV149" s="15">
        <f t="shared" si="114"/>
        <v>0</v>
      </c>
      <c r="EW149" s="15">
        <f t="shared" si="114"/>
        <v>0</v>
      </c>
      <c r="EX149" s="15">
        <f t="shared" si="114"/>
        <v>0</v>
      </c>
      <c r="EY149" s="15">
        <f t="shared" si="114"/>
        <v>0</v>
      </c>
      <c r="EZ149" s="15">
        <f t="shared" si="114"/>
        <v>0</v>
      </c>
      <c r="FA149" s="15">
        <f t="shared" si="114"/>
        <v>0</v>
      </c>
      <c r="FB149" s="15">
        <f t="shared" si="114"/>
        <v>0</v>
      </c>
      <c r="FC149" s="15">
        <f t="shared" si="93"/>
        <v>0</v>
      </c>
      <c r="FD149" s="15">
        <f t="shared" si="93"/>
        <v>0</v>
      </c>
      <c r="FE149" s="15">
        <f t="shared" si="93"/>
        <v>0</v>
      </c>
      <c r="FF149" s="15">
        <f t="shared" si="93"/>
        <v>0</v>
      </c>
      <c r="FH149" s="15">
        <f>IFERROR(AL149*[1]Figure!$C$8+BG149*[1]Figure!$D$8+CB149*[1]Figure!$E$8,0)</f>
        <v>3.6386554446396144E-4</v>
      </c>
      <c r="FI149" s="15">
        <f>IFERROR(AM149*[1]Figure!$C$8+BH149*[1]Figure!$D$8+CC149*[1]Figure!$E$8,0)</f>
        <v>6.240909561908127E-3</v>
      </c>
      <c r="FJ149" s="15">
        <f>IFERROR(AN149*[1]Figure!$C$8+BI149*[1]Figure!$D$8+CD149*[1]Figure!$E$8,0)</f>
        <v>1.0385961470685312E-7</v>
      </c>
      <c r="FK149" s="15">
        <f>IFERROR(AO149*[1]Figure!$C$8+BJ149*[1]Figure!$D$8+CE149*[1]Figure!$E$8,0)</f>
        <v>1.3601521020529359E-4</v>
      </c>
      <c r="FL149" s="15">
        <f>IFERROR(AP149*[1]Figure!$C$8+BK149*[1]Figure!$D$8+CF149*[1]Figure!$E$8,0)</f>
        <v>6.0980903103838924E-7</v>
      </c>
      <c r="FM149" s="15">
        <f>IFERROR(AQ149*[1]Figure!$C$8+BL149*[1]Figure!$D$8+CG149*[1]Figure!$E$8,0)</f>
        <v>5.0453859577784843E-9</v>
      </c>
      <c r="FN149" s="15">
        <f>IFERROR(AR149*[1]Figure!$C$8+BM149*[1]Figure!$D$8+CH149*[1]Figure!$E$8,0)</f>
        <v>3.7301951679296876E-4</v>
      </c>
      <c r="FO149" s="15">
        <f>IFERROR(AS149*[1]Figure!$C$8+BN149*[1]Figure!$D$8+CI149*[1]Figure!$E$8,0)</f>
        <v>2.9985382678434218E-6</v>
      </c>
      <c r="FP149" s="15">
        <f>IFERROR(AT149*[1]Figure!$C$8+BO149*[1]Figure!$D$8+CJ149*[1]Figure!$E$8,0)</f>
        <v>1.1025744027793945E-5</v>
      </c>
      <c r="FQ149" s="15">
        <f>IFERROR(AU149*[1]Figure!$C$8+BP149*[1]Figure!$D$8+CK149*[1]Figure!$E$8,0)</f>
        <v>1.6469373541035767E-6</v>
      </c>
      <c r="FR149" s="15">
        <f>IFERROR(AV149*[1]Figure!$C$8+BQ149*[1]Figure!$D$8+CL149*[1]Figure!$E$8,0)</f>
        <v>1.6591654403666441E-7</v>
      </c>
      <c r="FS149" s="15">
        <f>IFERROR(AW149*[1]Figure!$C$8+BR149*[1]Figure!$D$8+CM149*[1]Figure!$E$8,0)</f>
        <v>8.2390020284543868E-7</v>
      </c>
      <c r="FT149" s="15">
        <f>IFERROR(AX149*[1]Figure!$C$8+BS149*[1]Figure!$D$8+CN149*[1]Figure!$E$8,0)</f>
        <v>5.0699909074509812E-10</v>
      </c>
      <c r="FU149" s="15">
        <f>IFERROR(AY149*[1]Figure!$C$8+BT149*[1]Figure!$D$8+CO149*[1]Figure!$E$8,0)</f>
        <v>1.1582573274307697E-7</v>
      </c>
      <c r="FV149" s="15">
        <f>IFERROR(AZ149*[1]Figure!$C$8+BU149*[1]Figure!$D$8+CP149*[1]Figure!$E$8,0)</f>
        <v>1.8813621510904699E-7</v>
      </c>
      <c r="FW149" s="15">
        <f>IFERROR(BA149*[1]Figure!$C$8+BV149*[1]Figure!$D$8+CQ149*[1]Figure!$E$8,0)</f>
        <v>2.0715680573760316E-7</v>
      </c>
      <c r="FX149" s="15">
        <f>IFERROR(BB149*[1]Figure!$C$8+BW149*[1]Figure!$D$8+CR149*[1]Figure!$E$8,0)</f>
        <v>1.4454555398300869E-10</v>
      </c>
      <c r="FY149" s="15">
        <f>IFERROR(BC149*[1]Figure!$C$8+BX149*[1]Figure!$D$8+CS149*[1]Figure!$E$8,0)</f>
        <v>3.1798741909061846E-7</v>
      </c>
      <c r="FZ149" s="15">
        <f>IFERROR(BD149*[1]Figure!$C$8+BY149*[1]Figure!$D$8+CT149*[1]Figure!$E$8,0)</f>
        <v>3.1357710024918212E-5</v>
      </c>
      <c r="GA149" s="15">
        <f>IFERROR(BE149*[1]Figure!$C$8+BZ149*[1]Figure!$D$8+CU149*[1]Figure!$E$8,0)</f>
        <v>1.0510018171746515E-7</v>
      </c>
      <c r="GC149" s="15">
        <f>IFERROR(CW149*[1]Figure!$F$8+DR149*[1]Figure!$G$8+EM149*[1]Figure!$H$8,0)</f>
        <v>0</v>
      </c>
      <c r="GD149" s="15">
        <f>IFERROR(CX149*[1]Figure!$F$8+DS149*[1]Figure!$G$8+EN149*[1]Figure!$H$8,0)</f>
        <v>0</v>
      </c>
      <c r="GE149" s="15">
        <f>IFERROR(CY149*[1]Figure!$F$8+DT149*[1]Figure!$G$8+EO149*[1]Figure!$H$8,0)</f>
        <v>0</v>
      </c>
      <c r="GF149" s="15">
        <f>IFERROR(CZ149*[1]Figure!$F$8+DU149*[1]Figure!$G$8+EP149*[1]Figure!$H$8,0)</f>
        <v>0</v>
      </c>
      <c r="GG149" s="15">
        <f>IFERROR(DA149*[1]Figure!$F$8+DV149*[1]Figure!$G$8+EQ149*[1]Figure!$H$8,0)</f>
        <v>0</v>
      </c>
      <c r="GH149" s="15">
        <f>IFERROR(DB149*[1]Figure!$F$8+DW149*[1]Figure!$G$8+ER149*[1]Figure!$H$8,0)</f>
        <v>0</v>
      </c>
      <c r="GI149" s="15">
        <f>IFERROR(DC149*[1]Figure!$F$8+DX149*[1]Figure!$G$8+ES149*[1]Figure!$H$8,0)</f>
        <v>0</v>
      </c>
      <c r="GJ149" s="15">
        <f>IFERROR(DD149*[1]Figure!$F$8+DY149*[1]Figure!$G$8+ET149*[1]Figure!$H$8,0)</f>
        <v>0</v>
      </c>
      <c r="GK149" s="15">
        <f>IFERROR(DE149*[1]Figure!$F$8+DZ149*[1]Figure!$G$8+EU149*[1]Figure!$H$8,0)</f>
        <v>0</v>
      </c>
      <c r="GL149" s="15">
        <f>IFERROR(DF149*[1]Figure!$F$8+EA149*[1]Figure!$G$8+EV149*[1]Figure!$H$8,0)</f>
        <v>0</v>
      </c>
      <c r="GM149" s="15">
        <f>IFERROR(DG149*[1]Figure!$F$8+EB149*[1]Figure!$G$8+EW149*[1]Figure!$H$8,0)</f>
        <v>0</v>
      </c>
      <c r="GN149" s="15">
        <f>IFERROR(DH149*[1]Figure!$F$8+EC149*[1]Figure!$G$8+EX149*[1]Figure!$H$8,0)</f>
        <v>0</v>
      </c>
      <c r="GO149" s="15">
        <f>IFERROR(DI149*[1]Figure!$F$8+ED149*[1]Figure!$G$8+EY149*[1]Figure!$H$8,0)</f>
        <v>0</v>
      </c>
      <c r="GP149" s="15">
        <f>IFERROR(DJ149*[1]Figure!$F$8+EE149*[1]Figure!$G$8+EZ149*[1]Figure!$H$8,0)</f>
        <v>0</v>
      </c>
      <c r="GQ149" s="15">
        <f>IFERROR(DK149*[1]Figure!$F$8+EF149*[1]Figure!$G$8+FA149*[1]Figure!$H$8,0)</f>
        <v>0</v>
      </c>
      <c r="GR149" s="15">
        <f>IFERROR(DL149*[1]Figure!$F$8+EG149*[1]Figure!$G$8+FB149*[1]Figure!$H$8,0)</f>
        <v>0</v>
      </c>
      <c r="GS149" s="15">
        <f>IFERROR(DM149*[1]Figure!$F$8+EH149*[1]Figure!$G$8+FC149*[1]Figure!$H$8,0)</f>
        <v>0</v>
      </c>
      <c r="GT149" s="15">
        <f>IFERROR(DN149*[1]Figure!$F$8+EI149*[1]Figure!$G$8+FD149*[1]Figure!$H$8,0)</f>
        <v>0</v>
      </c>
      <c r="GU149" s="15">
        <f>IFERROR(DO149*[1]Figure!$F$8+EJ149*[1]Figure!$G$8+FE149*[1]Figure!$H$8,0)</f>
        <v>0</v>
      </c>
      <c r="GV149" s="15">
        <f>IFERROR(DP149*[1]Figure!$F$8+EK149*[1]Figure!$G$8+FF149*[1]Figure!$H$8,0)</f>
        <v>0</v>
      </c>
      <c r="GX149" s="15">
        <f>IFERROR(FH149*[1]Figure!$F$10+GC149*[1]Figure!$F$11,0)</f>
        <v>3.4251707759689145E-4</v>
      </c>
      <c r="GY149" s="15">
        <f>IFERROR(FI149*[1]Figure!$F$10+GD149*[1]Figure!$F$11,0)</f>
        <v>5.8747472444536045E-3</v>
      </c>
      <c r="GZ149" s="15">
        <f>IFERROR(FJ149*[1]Figure!$F$10+GE149*[1]Figure!$F$11,0)</f>
        <v>9.7766035424257678E-8</v>
      </c>
      <c r="HA149" s="15">
        <f>IFERROR(FK149*[1]Figure!$F$10+GF149*[1]Figure!$F$11,0)</f>
        <v>1.2803502012501833E-4</v>
      </c>
      <c r="HB149" s="15">
        <f>IFERROR(FL149*[1]Figure!$F$10+GG149*[1]Figure!$F$11,0)</f>
        <v>5.7403073850029899E-7</v>
      </c>
      <c r="HC149" s="15">
        <f>IFERROR(FM149*[1]Figure!$F$10+GH149*[1]Figure!$F$11,0)</f>
        <v>4.7493665720740974E-9</v>
      </c>
      <c r="HD149" s="15">
        <f>IFERROR(FN149*[1]Figure!$F$10+GI149*[1]Figure!$F$11,0)</f>
        <v>3.5113397441011786E-4</v>
      </c>
      <c r="HE149" s="15">
        <f>IFERROR(FO149*[1]Figure!$F$10+GJ149*[1]Figure!$F$11,0)</f>
        <v>2.8226101102186022E-6</v>
      </c>
      <c r="HF149" s="15">
        <f>IFERROR(FP149*[1]Figure!$F$10+GK149*[1]Figure!$F$11,0)</f>
        <v>1.0378849221062755E-5</v>
      </c>
      <c r="HG149" s="15">
        <f>IFERROR(FQ149*[1]Figure!$F$10+GL149*[1]Figure!$F$11,0)</f>
        <v>1.5503093878914518E-6</v>
      </c>
      <c r="HH149" s="15">
        <f>IFERROR(FR149*[1]Figure!$F$10+GM149*[1]Figure!$F$11,0)</f>
        <v>1.5618200363580405E-7</v>
      </c>
      <c r="HI149" s="15">
        <f>IFERROR(FS149*[1]Figure!$F$10+GN149*[1]Figure!$F$11,0)</f>
        <v>7.755609015572944E-7</v>
      </c>
      <c r="HJ149" s="15">
        <f>IFERROR(FT149*[1]Figure!$F$10+GO149*[1]Figure!$F$11,0)</f>
        <v>4.7725279172040891E-10</v>
      </c>
      <c r="HK149" s="15">
        <f>IFERROR(FU149*[1]Figure!$F$10+GP149*[1]Figure!$F$11,0)</f>
        <v>1.0903008568212095E-7</v>
      </c>
      <c r="HL149" s="15">
        <f>IFERROR(FV149*[1]Figure!$F$10+GQ149*[1]Figure!$F$11,0)</f>
        <v>1.7709801757740563E-7</v>
      </c>
      <c r="HM149" s="15">
        <f>IFERROR(FW149*[1]Figure!$F$10+GR149*[1]Figure!$F$11,0)</f>
        <v>1.9500264530426956E-7</v>
      </c>
      <c r="HN149" s="15">
        <f>IFERROR(FX149*[1]Figure!$F$10+GS149*[1]Figure!$F$11,0)</f>
        <v>1.3606487748879843E-10</v>
      </c>
      <c r="HO149" s="15">
        <f>IFERROR(FY149*[1]Figure!$F$10+GT149*[1]Figure!$F$11,0)</f>
        <v>2.9933068177683435E-7</v>
      </c>
      <c r="HP149" s="15">
        <f>IFERROR(FZ149*[1]Figure!$F$10+GU149*[1]Figure!$F$11,0)</f>
        <v>2.9517912210370103E-5</v>
      </c>
      <c r="HQ149" s="15">
        <f>IFERROR(GA149*[1]Figure!$F$10+GV149*[1]Figure!$F$11,0)</f>
        <v>9.8933816747614135E-8</v>
      </c>
    </row>
    <row r="150" spans="1:225" s="15" customFormat="1" x14ac:dyDescent="0.2">
      <c r="A150" s="1"/>
      <c r="B150" s="4"/>
      <c r="C150" s="1" t="s">
        <v>184</v>
      </c>
      <c r="D150" s="1" t="s">
        <v>162</v>
      </c>
      <c r="E150" s="2">
        <v>6.8727063945112937E-2</v>
      </c>
      <c r="F150" s="7"/>
      <c r="G150" s="1">
        <f>G$237*$E150</f>
        <v>2.1075511787297586E-2</v>
      </c>
      <c r="H150" s="1">
        <f>H$237*$E150</f>
        <v>2.008418318121322E-2</v>
      </c>
      <c r="I150" s="1">
        <f>I$237*$E150</f>
        <v>2.3232992725974518E-2</v>
      </c>
      <c r="J150" s="1" t="s">
        <v>77</v>
      </c>
      <c r="K150" s="1" t="s">
        <v>77</v>
      </c>
      <c r="L150" s="1" t="s">
        <v>77</v>
      </c>
      <c r="M150" s="1" t="s">
        <v>177</v>
      </c>
      <c r="N150" s="1" t="s">
        <v>187</v>
      </c>
      <c r="O150" s="1">
        <v>1</v>
      </c>
      <c r="P150" s="1" t="s">
        <v>12</v>
      </c>
      <c r="Q150" s="1">
        <f>'[1]Unit factor_selected'!J100</f>
        <v>7.2782267546568497E-2</v>
      </c>
      <c r="R150" s="1">
        <f>'[1]Unit factor_selected'!K100</f>
        <v>1.17039789836895</v>
      </c>
      <c r="S150" s="1">
        <f>'[1]Unit factor_selected'!L100</f>
        <v>2.2506988576900398E-5</v>
      </c>
      <c r="T150" s="1">
        <f>'[1]Unit factor_selected'!M100</f>
        <v>2.54545402736777E-2</v>
      </c>
      <c r="U150" s="1">
        <f>'[1]Unit factor_selected'!N100</f>
        <v>1.8328465661405401E-4</v>
      </c>
      <c r="V150" s="1">
        <f>'[1]Unit factor_selected'!O100</f>
        <v>1.2287790080515799E-6</v>
      </c>
      <c r="W150" s="1">
        <f>'[1]Unit factor_selected'!P100</f>
        <v>7.4284020865589495E-2</v>
      </c>
      <c r="X150" s="1">
        <f>'[1]Unit factor_selected'!Q100</f>
        <v>4.7783192057624302E-4</v>
      </c>
      <c r="Y150" s="1">
        <f>'[1]Unit factor_selected'!R100</f>
        <v>4.0112646926064302E-3</v>
      </c>
      <c r="Z150" s="1">
        <f>'[1]Unit factor_selected'!S100</f>
        <v>4.3274850129381798E-4</v>
      </c>
      <c r="AA150" s="1">
        <f>'[1]Unit factor_selected'!T100</f>
        <v>2.1353809821300601E-5</v>
      </c>
      <c r="AB150" s="1">
        <f>'[1]Unit factor_selected'!U100</f>
        <v>2.3200308400569999E-4</v>
      </c>
      <c r="AC150" s="1">
        <f>'[1]Unit factor_selected'!V100</f>
        <v>2.6772898905443999E-7</v>
      </c>
      <c r="AD150" s="1">
        <f>'[1]Unit factor_selected'!W100</f>
        <v>1.5947609851927301E-5</v>
      </c>
      <c r="AE150" s="1">
        <f>'[1]Unit factor_selected'!X100</f>
        <v>4.3295346578489999E-5</v>
      </c>
      <c r="AF150" s="1">
        <f>'[1]Unit factor_selected'!Y100</f>
        <v>4.6004502567944199E-5</v>
      </c>
      <c r="AG150" s="1">
        <f>'[1]Unit factor_selected'!Z100</f>
        <v>1.34632074024183E-8</v>
      </c>
      <c r="AH150" s="1">
        <f>'[1]Unit factor_selected'!AA100</f>
        <v>6.56582287137063E-5</v>
      </c>
      <c r="AI150" s="1">
        <f>'[1]Unit factor_selected'!AB100</f>
        <v>4.4478056863313901E-3</v>
      </c>
      <c r="AJ150" s="1">
        <f>'[1]Unit factor_selected'!AC100</f>
        <v>3.17057940251029E-5</v>
      </c>
      <c r="AK150" s="1"/>
      <c r="AL150" s="1">
        <f t="shared" si="109"/>
        <v>1.5339235375839508E-3</v>
      </c>
      <c r="AM150" s="1">
        <f t="shared" si="109"/>
        <v>2.4666734702903127E-2</v>
      </c>
      <c r="AN150" s="1">
        <f t="shared" si="109"/>
        <v>4.7434630304903648E-7</v>
      </c>
      <c r="AO150" s="1">
        <f t="shared" si="109"/>
        <v>5.3646746357813551E-4</v>
      </c>
      <c r="AP150" s="1">
        <f t="shared" si="109"/>
        <v>3.8628179409002859E-6</v>
      </c>
      <c r="AQ150" s="1">
        <f t="shared" si="109"/>
        <v>2.589714646817491E-8</v>
      </c>
      <c r="AR150" s="1">
        <f t="shared" si="109"/>
        <v>1.5655737573605914E-3</v>
      </c>
      <c r="AS150" s="1">
        <f t="shared" si="109"/>
        <v>1.0070552274451653E-5</v>
      </c>
      <c r="AT150" s="1">
        <f t="shared" si="109"/>
        <v>8.4539456310997449E-5</v>
      </c>
      <c r="AU150" s="1">
        <f t="shared" si="109"/>
        <v>9.1203961399532251E-6</v>
      </c>
      <c r="AV150" s="1">
        <f t="shared" si="109"/>
        <v>4.5004247059253177E-7</v>
      </c>
      <c r="AW150" s="1">
        <f t="shared" si="109"/>
        <v>4.8895837316515226E-6</v>
      </c>
      <c r="AX150" s="1">
        <f t="shared" si="109"/>
        <v>5.6425254646181167E-9</v>
      </c>
      <c r="AY150" s="1">
        <f t="shared" si="109"/>
        <v>3.3610403941351697E-7</v>
      </c>
      <c r="AZ150" s="1">
        <f t="shared" si="109"/>
        <v>9.1247158715010017E-7</v>
      </c>
      <c r="BA150" s="1">
        <f t="shared" si="109"/>
        <v>9.6956843613946997E-7</v>
      </c>
      <c r="BB150" s="1">
        <f t="shared" si="88"/>
        <v>2.8374398630449899E-10</v>
      </c>
      <c r="BC150" s="1">
        <f t="shared" si="88"/>
        <v>1.3837807731887979E-6</v>
      </c>
      <c r="BD150" s="1">
        <f t="shared" si="88"/>
        <v>9.3739781169886445E-5</v>
      </c>
      <c r="BE150" s="1">
        <f t="shared" si="88"/>
        <v>6.6821583570168555E-7</v>
      </c>
      <c r="BF150" s="1"/>
      <c r="BG150" s="1">
        <f t="shared" si="110"/>
        <v>1.4617723937493518E-3</v>
      </c>
      <c r="BH150" s="1">
        <f t="shared" si="110"/>
        <v>2.3506485785748966E-2</v>
      </c>
      <c r="BI150" s="1">
        <f t="shared" si="110"/>
        <v>4.5203448143594103E-7</v>
      </c>
      <c r="BJ150" s="1">
        <f t="shared" si="110"/>
        <v>5.1123364965011218E-4</v>
      </c>
      <c r="BK150" s="1">
        <f t="shared" si="110"/>
        <v>3.6811226177424239E-6</v>
      </c>
      <c r="BL150" s="1">
        <f t="shared" si="110"/>
        <v>2.4679022686937406E-8</v>
      </c>
      <c r="BM150" s="1">
        <f t="shared" si="110"/>
        <v>1.4919338825015644E-3</v>
      </c>
      <c r="BN150" s="1">
        <f t="shared" si="110"/>
        <v>9.5968638226841907E-6</v>
      </c>
      <c r="BO150" s="1">
        <f t="shared" si="110"/>
        <v>8.0562974874640478E-5</v>
      </c>
      <c r="BP150" s="1">
        <f t="shared" si="110"/>
        <v>8.6914001713805264E-6</v>
      </c>
      <c r="BQ150" s="1">
        <f t="shared" si="110"/>
        <v>4.2887382806779119E-7</v>
      </c>
      <c r="BR150" s="1">
        <f t="shared" si="110"/>
        <v>4.6595924377768773E-6</v>
      </c>
      <c r="BS150" s="1">
        <f t="shared" si="110"/>
        <v>5.3771180590904018E-9</v>
      </c>
      <c r="BT150" s="1">
        <f t="shared" si="110"/>
        <v>3.2029471756862855E-7</v>
      </c>
      <c r="BU150" s="1">
        <f t="shared" si="110"/>
        <v>8.6955167157650622E-7</v>
      </c>
      <c r="BV150" s="1">
        <f t="shared" si="110"/>
        <v>9.2396285673518522E-7</v>
      </c>
      <c r="BW150" s="1">
        <f t="shared" si="89"/>
        <v>2.7039752367683497E-10</v>
      </c>
      <c r="BX150" s="1">
        <f t="shared" si="89"/>
        <v>1.318691892840071E-6</v>
      </c>
      <c r="BY150" s="1">
        <f t="shared" si="89"/>
        <v>8.9330544158721433E-5</v>
      </c>
      <c r="BZ150" s="1">
        <f t="shared" si="89"/>
        <v>6.3678497510598225E-7</v>
      </c>
      <c r="CA150" s="1"/>
      <c r="CB150" s="1">
        <f t="shared" si="111"/>
        <v>1.6909498924893571E-3</v>
      </c>
      <c r="CC150" s="1">
        <f t="shared" si="111"/>
        <v>2.7191845859301678E-2</v>
      </c>
      <c r="CD150" s="1">
        <f t="shared" si="111"/>
        <v>5.2290470189071847E-7</v>
      </c>
      <c r="CE150" s="1">
        <f t="shared" si="111"/>
        <v>5.9138514902137937E-4</v>
      </c>
      <c r="CF150" s="1">
        <f t="shared" si="111"/>
        <v>4.2582510938970544E-6</v>
      </c>
      <c r="CG150" s="1">
        <f t="shared" si="111"/>
        <v>2.854821375589254E-8</v>
      </c>
      <c r="CH150" s="1">
        <f t="shared" si="111"/>
        <v>1.72584011642638E-3</v>
      </c>
      <c r="CI150" s="1">
        <f t="shared" si="111"/>
        <v>1.1101465534986287E-5</v>
      </c>
      <c r="CJ150" s="1">
        <f t="shared" si="111"/>
        <v>9.3193683425283596E-5</v>
      </c>
      <c r="CK150" s="1">
        <f t="shared" si="111"/>
        <v>1.0054042782735647E-5</v>
      </c>
      <c r="CL150" s="1">
        <f t="shared" si="111"/>
        <v>4.9611290825012007E-7</v>
      </c>
      <c r="CM150" s="1">
        <f t="shared" si="111"/>
        <v>5.3901259631080828E-6</v>
      </c>
      <c r="CN150" s="1">
        <f t="shared" si="111"/>
        <v>6.2201456552343151E-9</v>
      </c>
      <c r="CO150" s="1">
        <f t="shared" si="111"/>
        <v>3.7051070368650655E-7</v>
      </c>
      <c r="CP150" s="1">
        <f t="shared" si="111"/>
        <v>1.0058804721266038E-6</v>
      </c>
      <c r="CQ150" s="1">
        <f t="shared" si="111"/>
        <v>1.0688222735231236E-6</v>
      </c>
      <c r="CR150" s="1">
        <f t="shared" si="90"/>
        <v>3.1279059964867065E-10</v>
      </c>
      <c r="CS150" s="1">
        <f t="shared" si="90"/>
        <v>1.5254371501059097E-6</v>
      </c>
      <c r="CT150" s="1">
        <f t="shared" si="90"/>
        <v>1.0333583715708528E-4</v>
      </c>
      <c r="CU150" s="1">
        <f t="shared" si="90"/>
        <v>7.3662048195646202E-7</v>
      </c>
      <c r="CW150" s="15">
        <f t="shared" si="112"/>
        <v>0</v>
      </c>
      <c r="CX150" s="15">
        <f t="shared" si="112"/>
        <v>0</v>
      </c>
      <c r="CY150" s="15">
        <f t="shared" si="112"/>
        <v>0</v>
      </c>
      <c r="CZ150" s="15">
        <f t="shared" si="112"/>
        <v>0</v>
      </c>
      <c r="DA150" s="15">
        <f t="shared" si="112"/>
        <v>0</v>
      </c>
      <c r="DB150" s="15">
        <f t="shared" si="112"/>
        <v>0</v>
      </c>
      <c r="DC150" s="15">
        <f t="shared" si="112"/>
        <v>0</v>
      </c>
      <c r="DD150" s="15">
        <f t="shared" si="112"/>
        <v>0</v>
      </c>
      <c r="DE150" s="15">
        <f t="shared" si="112"/>
        <v>0</v>
      </c>
      <c r="DF150" s="15">
        <f t="shared" si="112"/>
        <v>0</v>
      </c>
      <c r="DG150" s="15">
        <f t="shared" si="112"/>
        <v>0</v>
      </c>
      <c r="DH150" s="15">
        <f t="shared" si="112"/>
        <v>0</v>
      </c>
      <c r="DI150" s="15">
        <f t="shared" si="112"/>
        <v>0</v>
      </c>
      <c r="DJ150" s="15">
        <f t="shared" si="112"/>
        <v>0</v>
      </c>
      <c r="DK150" s="15">
        <f t="shared" si="112"/>
        <v>0</v>
      </c>
      <c r="DL150" s="15">
        <f t="shared" si="112"/>
        <v>0</v>
      </c>
      <c r="DM150" s="15">
        <f t="shared" si="91"/>
        <v>0</v>
      </c>
      <c r="DN150" s="15">
        <f t="shared" si="91"/>
        <v>0</v>
      </c>
      <c r="DO150" s="15">
        <f t="shared" si="91"/>
        <v>0</v>
      </c>
      <c r="DP150" s="15">
        <f t="shared" si="91"/>
        <v>0</v>
      </c>
      <c r="DR150" s="15">
        <f t="shared" si="113"/>
        <v>0</v>
      </c>
      <c r="DS150" s="15">
        <f t="shared" si="113"/>
        <v>0</v>
      </c>
      <c r="DT150" s="15">
        <f t="shared" si="113"/>
        <v>0</v>
      </c>
      <c r="DU150" s="15">
        <f t="shared" si="113"/>
        <v>0</v>
      </c>
      <c r="DV150" s="15">
        <f t="shared" si="113"/>
        <v>0</v>
      </c>
      <c r="DW150" s="15">
        <f t="shared" si="113"/>
        <v>0</v>
      </c>
      <c r="DX150" s="15">
        <f t="shared" si="113"/>
        <v>0</v>
      </c>
      <c r="DY150" s="15">
        <f t="shared" si="113"/>
        <v>0</v>
      </c>
      <c r="DZ150" s="15">
        <f t="shared" si="113"/>
        <v>0</v>
      </c>
      <c r="EA150" s="15">
        <f t="shared" si="113"/>
        <v>0</v>
      </c>
      <c r="EB150" s="15">
        <f t="shared" si="113"/>
        <v>0</v>
      </c>
      <c r="EC150" s="15">
        <f t="shared" si="113"/>
        <v>0</v>
      </c>
      <c r="ED150" s="15">
        <f t="shared" si="113"/>
        <v>0</v>
      </c>
      <c r="EE150" s="15">
        <f t="shared" si="113"/>
        <v>0</v>
      </c>
      <c r="EF150" s="15">
        <f t="shared" si="113"/>
        <v>0</v>
      </c>
      <c r="EG150" s="15">
        <f t="shared" si="113"/>
        <v>0</v>
      </c>
      <c r="EH150" s="15">
        <f t="shared" si="92"/>
        <v>0</v>
      </c>
      <c r="EI150" s="15">
        <f t="shared" si="92"/>
        <v>0</v>
      </c>
      <c r="EJ150" s="15">
        <f t="shared" si="92"/>
        <v>0</v>
      </c>
      <c r="EK150" s="15">
        <f t="shared" si="92"/>
        <v>0</v>
      </c>
      <c r="EM150" s="15">
        <f t="shared" si="114"/>
        <v>0</v>
      </c>
      <c r="EN150" s="15">
        <f t="shared" si="114"/>
        <v>0</v>
      </c>
      <c r="EO150" s="15">
        <f t="shared" si="114"/>
        <v>0</v>
      </c>
      <c r="EP150" s="15">
        <f t="shared" si="114"/>
        <v>0</v>
      </c>
      <c r="EQ150" s="15">
        <f t="shared" si="114"/>
        <v>0</v>
      </c>
      <c r="ER150" s="15">
        <f t="shared" si="114"/>
        <v>0</v>
      </c>
      <c r="ES150" s="15">
        <f t="shared" si="114"/>
        <v>0</v>
      </c>
      <c r="ET150" s="15">
        <f t="shared" si="114"/>
        <v>0</v>
      </c>
      <c r="EU150" s="15">
        <f t="shared" si="114"/>
        <v>0</v>
      </c>
      <c r="EV150" s="15">
        <f t="shared" si="114"/>
        <v>0</v>
      </c>
      <c r="EW150" s="15">
        <f t="shared" si="114"/>
        <v>0</v>
      </c>
      <c r="EX150" s="15">
        <f t="shared" si="114"/>
        <v>0</v>
      </c>
      <c r="EY150" s="15">
        <f t="shared" si="114"/>
        <v>0</v>
      </c>
      <c r="EZ150" s="15">
        <f t="shared" si="114"/>
        <v>0</v>
      </c>
      <c r="FA150" s="15">
        <f t="shared" si="114"/>
        <v>0</v>
      </c>
      <c r="FB150" s="15">
        <f t="shared" si="114"/>
        <v>0</v>
      </c>
      <c r="FC150" s="15">
        <f t="shared" si="93"/>
        <v>0</v>
      </c>
      <c r="FD150" s="15">
        <f t="shared" si="93"/>
        <v>0</v>
      </c>
      <c r="FE150" s="15">
        <f t="shared" si="93"/>
        <v>0</v>
      </c>
      <c r="FF150" s="15">
        <f t="shared" si="93"/>
        <v>0</v>
      </c>
      <c r="FH150" s="15">
        <f>IFERROR(AL150*[1]Figure!$C$8+BG150*[1]Figure!$D$8+CB150*[1]Figure!$E$8,0)</f>
        <v>1.4779075345042734E-3</v>
      </c>
      <c r="FI150" s="15">
        <f>IFERROR(AM150*[1]Figure!$C$8+BH150*[1]Figure!$D$8+CC150*[1]Figure!$E$8,0)</f>
        <v>2.376595193686008E-2</v>
      </c>
      <c r="FJ150" s="15">
        <f>IFERROR(AN150*[1]Figure!$C$8+BI150*[1]Figure!$D$8+CD150*[1]Figure!$E$8,0)</f>
        <v>4.5702406806053129E-7</v>
      </c>
      <c r="FK150" s="15">
        <f>IFERROR(AO150*[1]Figure!$C$8+BJ150*[1]Figure!$D$8+CE150*[1]Figure!$E$8,0)</f>
        <v>5.1687668062472183E-4</v>
      </c>
      <c r="FL150" s="15">
        <f>IFERROR(AP150*[1]Figure!$C$8+BK150*[1]Figure!$D$8+CF150*[1]Figure!$E$8,0)</f>
        <v>3.7217550936513816E-6</v>
      </c>
      <c r="FM150" s="15">
        <f>IFERROR(AQ150*[1]Figure!$C$8+BL150*[1]Figure!$D$8+CG150*[1]Figure!$E$8,0)</f>
        <v>2.495143137822914E-8</v>
      </c>
      <c r="FN150" s="15">
        <f>IFERROR(AR150*[1]Figure!$C$8+BM150*[1]Figure!$D$8+CH150*[1]Figure!$E$8,0)</f>
        <v>1.5084019477722835E-3</v>
      </c>
      <c r="FO150" s="15">
        <f>IFERROR(AS150*[1]Figure!$C$8+BN150*[1]Figure!$D$8+CI150*[1]Figure!$E$8,0)</f>
        <v>9.7027946428631464E-6</v>
      </c>
      <c r="FP150" s="15">
        <f>IFERROR(AT150*[1]Figure!$C$8+BO150*[1]Figure!$D$8+CJ150*[1]Figure!$E$8,0)</f>
        <v>8.1452234341296157E-5</v>
      </c>
      <c r="FQ150" s="15">
        <f>IFERROR(AU150*[1]Figure!$C$8+BP150*[1]Figure!$D$8+CK150*[1]Figure!$E$8,0)</f>
        <v>8.7873364236467743E-6</v>
      </c>
      <c r="FR150" s="15">
        <f>IFERROR(AV150*[1]Figure!$C$8+BQ150*[1]Figure!$D$8+CL150*[1]Figure!$E$8,0)</f>
        <v>4.3360776586246162E-7</v>
      </c>
      <c r="FS150" s="15">
        <f>IFERROR(AW150*[1]Figure!$C$8+BR150*[1]Figure!$D$8+CM150*[1]Figure!$E$8,0)</f>
        <v>4.7110253285371551E-6</v>
      </c>
      <c r="FT150" s="15">
        <f>IFERROR(AX150*[1]Figure!$C$8+BS150*[1]Figure!$D$8+CN150*[1]Figure!$E$8,0)</f>
        <v>5.436471045307853E-9</v>
      </c>
      <c r="FU150" s="15">
        <f>IFERROR(AY150*[1]Figure!$C$8+BT150*[1]Figure!$D$8+CO150*[1]Figure!$E$8,0)</f>
        <v>3.2383015193113705E-7</v>
      </c>
      <c r="FV150" s="15">
        <f>IFERROR(AZ150*[1]Figure!$C$8+BU150*[1]Figure!$D$8+CP150*[1]Figure!$E$8,0)</f>
        <v>8.7914984067215964E-7</v>
      </c>
      <c r="FW150" s="15">
        <f>IFERROR(BA150*[1]Figure!$C$8+BV150*[1]Figure!$D$8+CQ150*[1]Figure!$E$8,0)</f>
        <v>9.3416162010593354E-7</v>
      </c>
      <c r="FX150" s="15">
        <f>IFERROR(BB150*[1]Figure!$C$8+BW150*[1]Figure!$D$8+CR150*[1]Figure!$E$8,0)</f>
        <v>2.7338218949961568E-10</v>
      </c>
      <c r="FY150" s="15">
        <f>IFERROR(BC150*[1]Figure!$C$8+BX150*[1]Figure!$D$8+CS150*[1]Figure!$E$8,0)</f>
        <v>1.3332477015243313E-6</v>
      </c>
      <c r="FZ150" s="15">
        <f>IFERROR(BD150*[1]Figure!$C$8+BY150*[1]Figure!$D$8+CT150*[1]Figure!$E$8,0)</f>
        <v>9.0316580637367567E-5</v>
      </c>
      <c r="GA150" s="15">
        <f>IFERROR(BE150*[1]Figure!$C$8+BZ150*[1]Figure!$D$8+CU150*[1]Figure!$E$8,0)</f>
        <v>6.4381384994852923E-7</v>
      </c>
      <c r="GC150" s="15">
        <f>IFERROR(CW150*[1]Figure!$F$8+DR150*[1]Figure!$G$8+EM150*[1]Figure!$H$8,0)</f>
        <v>0</v>
      </c>
      <c r="GD150" s="15">
        <f>IFERROR(CX150*[1]Figure!$F$8+DS150*[1]Figure!$G$8+EN150*[1]Figure!$H$8,0)</f>
        <v>0</v>
      </c>
      <c r="GE150" s="15">
        <f>IFERROR(CY150*[1]Figure!$F$8+DT150*[1]Figure!$G$8+EO150*[1]Figure!$H$8,0)</f>
        <v>0</v>
      </c>
      <c r="GF150" s="15">
        <f>IFERROR(CZ150*[1]Figure!$F$8+DU150*[1]Figure!$G$8+EP150*[1]Figure!$H$8,0)</f>
        <v>0</v>
      </c>
      <c r="GG150" s="15">
        <f>IFERROR(DA150*[1]Figure!$F$8+DV150*[1]Figure!$G$8+EQ150*[1]Figure!$H$8,0)</f>
        <v>0</v>
      </c>
      <c r="GH150" s="15">
        <f>IFERROR(DB150*[1]Figure!$F$8+DW150*[1]Figure!$G$8+ER150*[1]Figure!$H$8,0)</f>
        <v>0</v>
      </c>
      <c r="GI150" s="15">
        <f>IFERROR(DC150*[1]Figure!$F$8+DX150*[1]Figure!$G$8+ES150*[1]Figure!$H$8,0)</f>
        <v>0</v>
      </c>
      <c r="GJ150" s="15">
        <f>IFERROR(DD150*[1]Figure!$F$8+DY150*[1]Figure!$G$8+ET150*[1]Figure!$H$8,0)</f>
        <v>0</v>
      </c>
      <c r="GK150" s="15">
        <f>IFERROR(DE150*[1]Figure!$F$8+DZ150*[1]Figure!$G$8+EU150*[1]Figure!$H$8,0)</f>
        <v>0</v>
      </c>
      <c r="GL150" s="15">
        <f>IFERROR(DF150*[1]Figure!$F$8+EA150*[1]Figure!$G$8+EV150*[1]Figure!$H$8,0)</f>
        <v>0</v>
      </c>
      <c r="GM150" s="15">
        <f>IFERROR(DG150*[1]Figure!$F$8+EB150*[1]Figure!$G$8+EW150*[1]Figure!$H$8,0)</f>
        <v>0</v>
      </c>
      <c r="GN150" s="15">
        <f>IFERROR(DH150*[1]Figure!$F$8+EC150*[1]Figure!$G$8+EX150*[1]Figure!$H$8,0)</f>
        <v>0</v>
      </c>
      <c r="GO150" s="15">
        <f>IFERROR(DI150*[1]Figure!$F$8+ED150*[1]Figure!$G$8+EY150*[1]Figure!$H$8,0)</f>
        <v>0</v>
      </c>
      <c r="GP150" s="15">
        <f>IFERROR(DJ150*[1]Figure!$F$8+EE150*[1]Figure!$G$8+EZ150*[1]Figure!$H$8,0)</f>
        <v>0</v>
      </c>
      <c r="GQ150" s="15">
        <f>IFERROR(DK150*[1]Figure!$F$8+EF150*[1]Figure!$G$8+FA150*[1]Figure!$H$8,0)</f>
        <v>0</v>
      </c>
      <c r="GR150" s="15">
        <f>IFERROR(DL150*[1]Figure!$F$8+EG150*[1]Figure!$G$8+FB150*[1]Figure!$H$8,0)</f>
        <v>0</v>
      </c>
      <c r="GS150" s="15">
        <f>IFERROR(DM150*[1]Figure!$F$8+EH150*[1]Figure!$G$8+FC150*[1]Figure!$H$8,0)</f>
        <v>0</v>
      </c>
      <c r="GT150" s="15">
        <f>IFERROR(DN150*[1]Figure!$F$8+EI150*[1]Figure!$G$8+FD150*[1]Figure!$H$8,0)</f>
        <v>0</v>
      </c>
      <c r="GU150" s="15">
        <f>IFERROR(DO150*[1]Figure!$F$8+EJ150*[1]Figure!$G$8+FE150*[1]Figure!$H$8,0)</f>
        <v>0</v>
      </c>
      <c r="GV150" s="15">
        <f>IFERROR(DP150*[1]Figure!$F$8+EK150*[1]Figure!$G$8+FF150*[1]Figure!$H$8,0)</f>
        <v>0</v>
      </c>
      <c r="GX150" s="15">
        <f>IFERROR(FH150*[1]Figure!$F$10+GC150*[1]Figure!$F$11,0)</f>
        <v>1.3911967686376183E-3</v>
      </c>
      <c r="GY150" s="15">
        <f>IFERROR(FI150*[1]Figure!$F$10+GD150*[1]Figure!$F$11,0)</f>
        <v>2.2371572487616332E-2</v>
      </c>
      <c r="GZ150" s="15">
        <f>IFERROR(FJ150*[1]Figure!$F$10+GE150*[1]Figure!$F$11,0)</f>
        <v>4.3020986890678279E-7</v>
      </c>
      <c r="HA150" s="15">
        <f>IFERROR(FK150*[1]Figure!$F$10+GF150*[1]Figure!$F$11,0)</f>
        <v>4.8655085049718449E-4</v>
      </c>
      <c r="HB150" s="15">
        <f>IFERROR(FL150*[1]Figure!$F$10+GG150*[1]Figure!$F$11,0)</f>
        <v>3.5033948600073444E-6</v>
      </c>
      <c r="HC150" s="15">
        <f>IFERROR(FM150*[1]Figure!$F$10+GH150*[1]Figure!$F$11,0)</f>
        <v>2.3487498301386651E-8</v>
      </c>
      <c r="HD150" s="15">
        <f>IFERROR(FN150*[1]Figure!$F$10+GI150*[1]Figure!$F$11,0)</f>
        <v>1.419902034839665E-3</v>
      </c>
      <c r="HE150" s="15">
        <f>IFERROR(FO150*[1]Figure!$F$10+GJ150*[1]Figure!$F$11,0)</f>
        <v>9.1335190049175381E-6</v>
      </c>
      <c r="HF150" s="15">
        <f>IFERROR(FP150*[1]Figure!$F$10+GK150*[1]Figure!$F$11,0)</f>
        <v>7.6673325338945687E-5</v>
      </c>
      <c r="HG150" s="15">
        <f>IFERROR(FQ150*[1]Figure!$F$10+GL150*[1]Figure!$F$11,0)</f>
        <v>8.271771915426072E-6</v>
      </c>
      <c r="HH150" s="15">
        <f>IFERROR(FR150*[1]Figure!$F$10+GM150*[1]Figure!$F$11,0)</f>
        <v>4.0816743175098098E-7</v>
      </c>
      <c r="HI150" s="15">
        <f>IFERROR(FS150*[1]Figure!$F$10+GN150*[1]Figure!$F$11,0)</f>
        <v>4.4346233177769304E-6</v>
      </c>
      <c r="HJ150" s="15">
        <f>IFERROR(FT150*[1]Figure!$F$10+GO150*[1]Figure!$F$11,0)</f>
        <v>5.1175061865836852E-9</v>
      </c>
      <c r="HK150" s="15">
        <f>IFERROR(FU150*[1]Figure!$F$10+GP150*[1]Figure!$F$11,0)</f>
        <v>3.0483061384834168E-7</v>
      </c>
      <c r="HL150" s="15">
        <f>IFERROR(FV150*[1]Figure!$F$10+GQ150*[1]Figure!$F$11,0)</f>
        <v>8.2756897095164577E-7</v>
      </c>
      <c r="HM150" s="15">
        <f>IFERROR(FW150*[1]Figure!$F$10+GR150*[1]Figure!$F$11,0)</f>
        <v>8.7935313741571513E-7</v>
      </c>
      <c r="HN150" s="15">
        <f>IFERROR(FX150*[1]Figure!$F$10+GS150*[1]Figure!$F$11,0)</f>
        <v>2.5734249928058854E-10</v>
      </c>
      <c r="HO150" s="15">
        <f>IFERROR(FY150*[1]Figure!$F$10+GT150*[1]Figure!$F$11,0)</f>
        <v>1.2550243170499367E-6</v>
      </c>
      <c r="HP150" s="15">
        <f>IFERROR(FZ150*[1]Figure!$F$10+GU150*[1]Figure!$F$11,0)</f>
        <v>8.5017588856971433E-5</v>
      </c>
      <c r="HQ150" s="15">
        <f>IFERROR(GA150*[1]Figure!$F$10+GV150*[1]Figure!$F$11,0)</f>
        <v>6.0604045025927052E-7</v>
      </c>
    </row>
    <row r="151" spans="1:225" s="15" customFormat="1" x14ac:dyDescent="0.2">
      <c r="A151" s="1"/>
      <c r="B151" s="4"/>
      <c r="C151" s="1" t="s">
        <v>184</v>
      </c>
      <c r="D151" s="1" t="s">
        <v>89</v>
      </c>
      <c r="E151" s="2">
        <v>2.6977917967250645E-2</v>
      </c>
      <c r="F151" s="7"/>
      <c r="G151" s="1">
        <f>G$237*$E151</f>
        <v>8.2729189271000224E-3</v>
      </c>
      <c r="H151" s="1">
        <f>H$237*$E151</f>
        <v>7.8837857344629652E-3</v>
      </c>
      <c r="I151" s="1">
        <f>I$237*$E151</f>
        <v>9.1198100997829778E-3</v>
      </c>
      <c r="J151" s="1" t="s">
        <v>77</v>
      </c>
      <c r="K151" s="1" t="s">
        <v>77</v>
      </c>
      <c r="L151" s="1" t="s">
        <v>77</v>
      </c>
      <c r="M151" s="1" t="s">
        <v>177</v>
      </c>
      <c r="N151" s="1" t="str">
        <f>N142</f>
        <v>heat production, natural gas, at industrial furnace &gt;100kW | heat, district or industrial, natural gas | Cutoff, KR</v>
      </c>
      <c r="O151" s="1">
        <v>1</v>
      </c>
      <c r="P151" s="1" t="s">
        <v>12</v>
      </c>
      <c r="Q151" s="1">
        <f t="shared" ref="Q151:AJ151" si="116">Q142</f>
        <v>6.76380668220561E-2</v>
      </c>
      <c r="R151" s="1">
        <f t="shared" si="116"/>
        <v>1.1331469326975001</v>
      </c>
      <c r="S151" s="1">
        <f t="shared" si="116"/>
        <v>1.3363769547395101E-5</v>
      </c>
      <c r="T151" s="1">
        <f t="shared" si="116"/>
        <v>2.4674836095740699E-2</v>
      </c>
      <c r="U151" s="1">
        <f t="shared" si="116"/>
        <v>1.3790478552247099E-4</v>
      </c>
      <c r="V151" s="1">
        <f t="shared" si="116"/>
        <v>8.8156541306380197E-7</v>
      </c>
      <c r="W151" s="1">
        <f t="shared" si="116"/>
        <v>6.8354740712245801E-2</v>
      </c>
      <c r="X151" s="1">
        <f t="shared" si="116"/>
        <v>3.1950306154426801E-4</v>
      </c>
      <c r="Y151" s="1">
        <f t="shared" si="116"/>
        <v>3.65490143218206E-3</v>
      </c>
      <c r="Z151" s="1">
        <f t="shared" si="116"/>
        <v>3.5816391347293498E-4</v>
      </c>
      <c r="AA151" s="1">
        <f t="shared" si="116"/>
        <v>1.6743586132534901E-5</v>
      </c>
      <c r="AB151" s="1">
        <f t="shared" si="116"/>
        <v>1.94616790051269E-4</v>
      </c>
      <c r="AC151" s="1">
        <f t="shared" si="116"/>
        <v>1.4538930758673999E-7</v>
      </c>
      <c r="AD151" s="1">
        <f t="shared" si="116"/>
        <v>1.0769443261341801E-5</v>
      </c>
      <c r="AE151" s="1">
        <f t="shared" si="116"/>
        <v>3.8260035533256103E-5</v>
      </c>
      <c r="AF151" s="1">
        <f t="shared" si="116"/>
        <v>4.1124262322827097E-5</v>
      </c>
      <c r="AG151" s="1">
        <f t="shared" si="116"/>
        <v>7.0762297326614196E-9</v>
      </c>
      <c r="AH151" s="1">
        <f t="shared" si="116"/>
        <v>3.9084174521889901E-5</v>
      </c>
      <c r="AI151" s="1">
        <f t="shared" si="116"/>
        <v>4.0342261314306599E-3</v>
      </c>
      <c r="AJ151" s="1">
        <f t="shared" si="116"/>
        <v>1.2922772229057E-5</v>
      </c>
      <c r="AK151" s="1"/>
      <c r="AL151" s="1">
        <f t="shared" si="109"/>
        <v>5.5956424320464395E-4</v>
      </c>
      <c r="AM151" s="1">
        <f t="shared" si="109"/>
        <v>9.3744327066984847E-3</v>
      </c>
      <c r="AN151" s="1">
        <f t="shared" si="109"/>
        <v>1.1055738202604782E-7</v>
      </c>
      <c r="AO151" s="1">
        <f t="shared" si="109"/>
        <v>2.0413291855954404E-4</v>
      </c>
      <c r="AP151" s="1">
        <f t="shared" si="109"/>
        <v>1.1408751102865194E-6</v>
      </c>
      <c r="AQ151" s="1">
        <f t="shared" si="109"/>
        <v>7.2931191912122767E-9</v>
      </c>
      <c r="AR151" s="1">
        <f t="shared" si="109"/>
        <v>5.6549322819535273E-4</v>
      </c>
      <c r="AS151" s="1">
        <f t="shared" si="109"/>
        <v>2.6432229251159783E-6</v>
      </c>
      <c r="AT151" s="1">
        <f t="shared" si="109"/>
        <v>3.0236703234983944E-5</v>
      </c>
      <c r="AU151" s="1">
        <f t="shared" si="109"/>
        <v>2.9630610187744586E-6</v>
      </c>
      <c r="AV151" s="1">
        <f t="shared" si="109"/>
        <v>1.3851833062337745E-7</v>
      </c>
      <c r="AW151" s="1">
        <f t="shared" si="109"/>
        <v>1.6100489259465946E-6</v>
      </c>
      <c r="AX151" s="1">
        <f t="shared" si="109"/>
        <v>1.2027939545323082E-9</v>
      </c>
      <c r="AY151" s="1">
        <f t="shared" si="109"/>
        <v>8.9094730991084378E-8</v>
      </c>
      <c r="AZ151" s="1">
        <f t="shared" si="109"/>
        <v>3.1652217211459379E-7</v>
      </c>
      <c r="BA151" s="1">
        <f t="shared" si="109"/>
        <v>3.4021768813354262E-7</v>
      </c>
      <c r="BB151" s="1">
        <f t="shared" si="88"/>
        <v>5.8541074887842586E-11</v>
      </c>
      <c r="BC151" s="1">
        <f t="shared" si="88"/>
        <v>3.2334020715222341E-7</v>
      </c>
      <c r="BD151" s="1">
        <f t="shared" si="88"/>
        <v>3.3374825718914206E-5</v>
      </c>
      <c r="BE151" s="1">
        <f t="shared" si="88"/>
        <v>1.069090469643682E-7</v>
      </c>
      <c r="BF151" s="1"/>
      <c r="BG151" s="1">
        <f t="shared" si="110"/>
        <v>5.3324402631837868E-4</v>
      </c>
      <c r="BH151" s="1">
        <f t="shared" si="110"/>
        <v>8.9334876230510174E-3</v>
      </c>
      <c r="BI151" s="1">
        <f t="shared" si="110"/>
        <v>1.0535709571640409E-7</v>
      </c>
      <c r="BJ151" s="1">
        <f t="shared" si="110"/>
        <v>1.9453112081181236E-4</v>
      </c>
      <c r="BK151" s="1">
        <f t="shared" si="110"/>
        <v>1.0872117808162316E-6</v>
      </c>
      <c r="BL151" s="1">
        <f t="shared" si="110"/>
        <v>6.9500728275083531E-9</v>
      </c>
      <c r="BM151" s="1">
        <f t="shared" si="110"/>
        <v>5.3889412971011835E-4</v>
      </c>
      <c r="BN151" s="1">
        <f t="shared" si="110"/>
        <v>2.5188936787199427E-6</v>
      </c>
      <c r="BO151" s="1">
        <f t="shared" si="110"/>
        <v>2.8814459771905185E-5</v>
      </c>
      <c r="BP151" s="1">
        <f t="shared" si="110"/>
        <v>2.8236875516373525E-6</v>
      </c>
      <c r="BQ151" s="1">
        <f t="shared" si="110"/>
        <v>1.3200284549543059E-7</v>
      </c>
      <c r="BR151" s="1">
        <f t="shared" si="110"/>
        <v>1.5343170730931684E-6</v>
      </c>
      <c r="BS151" s="1">
        <f t="shared" si="110"/>
        <v>1.1462181490957888E-9</v>
      </c>
      <c r="BT151" s="1">
        <f t="shared" si="110"/>
        <v>8.4903983151874802E-8</v>
      </c>
      <c r="BU151" s="1">
        <f t="shared" si="110"/>
        <v>3.0163392233713062E-7</v>
      </c>
      <c r="BV151" s="1">
        <f t="shared" si="110"/>
        <v>3.2421487264101707E-7</v>
      </c>
      <c r="BW151" s="1">
        <f t="shared" si="89"/>
        <v>5.5787479020138779E-11</v>
      </c>
      <c r="BX151" s="1">
        <f t="shared" si="89"/>
        <v>3.0813125753893647E-7</v>
      </c>
      <c r="BY151" s="1">
        <f t="shared" si="89"/>
        <v>3.1804974424570752E-5</v>
      </c>
      <c r="BZ151" s="1">
        <f t="shared" si="89"/>
        <v>1.0188036734915375E-7</v>
      </c>
      <c r="CA151" s="1"/>
      <c r="CB151" s="1">
        <f t="shared" si="111"/>
        <v>6.1684632493358318E-4</v>
      </c>
      <c r="CC151" s="1">
        <f t="shared" si="111"/>
        <v>1.0334084841352764E-2</v>
      </c>
      <c r="CD151" s="1">
        <f t="shared" si="111"/>
        <v>1.2187504048950604E-7</v>
      </c>
      <c r="CE151" s="1">
        <f t="shared" si="111"/>
        <v>2.250298194364256E-4</v>
      </c>
      <c r="CF151" s="1">
        <f t="shared" si="111"/>
        <v>1.2576654558162363E-6</v>
      </c>
      <c r="CG151" s="1">
        <f t="shared" si="111"/>
        <v>8.0397091576786137E-9</v>
      </c>
      <c r="CH151" s="1">
        <f t="shared" si="111"/>
        <v>6.2338225471558599E-4</v>
      </c>
      <c r="CI151" s="1">
        <f t="shared" si="111"/>
        <v>2.9138072475829976E-6</v>
      </c>
      <c r="CJ151" s="1">
        <f t="shared" si="111"/>
        <v>3.333200699492522E-5</v>
      </c>
      <c r="CK151" s="1">
        <f t="shared" si="111"/>
        <v>3.2663868754682691E-6</v>
      </c>
      <c r="CL151" s="1">
        <f t="shared" si="111"/>
        <v>1.5269832591807799E-7</v>
      </c>
      <c r="CM151" s="1">
        <f t="shared" si="111"/>
        <v>1.7748681674969064E-6</v>
      </c>
      <c r="CN151" s="1">
        <f t="shared" si="111"/>
        <v>1.3259228757300053E-9</v>
      </c>
      <c r="CO151" s="1">
        <f t="shared" si="111"/>
        <v>9.8215277423824683E-8</v>
      </c>
      <c r="CP151" s="1">
        <f t="shared" si="111"/>
        <v>3.4892425847424461E-7</v>
      </c>
      <c r="CQ151" s="1">
        <f t="shared" si="111"/>
        <v>3.7504546287784315E-7</v>
      </c>
      <c r="CR151" s="1">
        <f t="shared" si="90"/>
        <v>6.453387138431022E-11</v>
      </c>
      <c r="CS151" s="1">
        <f t="shared" si="90"/>
        <v>3.5644024954641204E-7</v>
      </c>
      <c r="CT151" s="1">
        <f t="shared" si="90"/>
        <v>3.679137621822974E-5</v>
      </c>
      <c r="CU151" s="1">
        <f t="shared" si="90"/>
        <v>1.1785322869174901E-7</v>
      </c>
      <c r="CW151" s="15">
        <f t="shared" si="112"/>
        <v>0</v>
      </c>
      <c r="CX151" s="15">
        <f t="shared" si="112"/>
        <v>0</v>
      </c>
      <c r="CY151" s="15">
        <f t="shared" si="112"/>
        <v>0</v>
      </c>
      <c r="CZ151" s="15">
        <f t="shared" si="112"/>
        <v>0</v>
      </c>
      <c r="DA151" s="15">
        <f t="shared" si="112"/>
        <v>0</v>
      </c>
      <c r="DB151" s="15">
        <f t="shared" si="112"/>
        <v>0</v>
      </c>
      <c r="DC151" s="15">
        <f t="shared" si="112"/>
        <v>0</v>
      </c>
      <c r="DD151" s="15">
        <f t="shared" si="112"/>
        <v>0</v>
      </c>
      <c r="DE151" s="15">
        <f t="shared" si="112"/>
        <v>0</v>
      </c>
      <c r="DF151" s="15">
        <f t="shared" si="112"/>
        <v>0</v>
      </c>
      <c r="DG151" s="15">
        <f t="shared" si="112"/>
        <v>0</v>
      </c>
      <c r="DH151" s="15">
        <f t="shared" si="112"/>
        <v>0</v>
      </c>
      <c r="DI151" s="15">
        <f t="shared" si="112"/>
        <v>0</v>
      </c>
      <c r="DJ151" s="15">
        <f t="shared" si="112"/>
        <v>0</v>
      </c>
      <c r="DK151" s="15">
        <f t="shared" si="112"/>
        <v>0</v>
      </c>
      <c r="DL151" s="15">
        <f t="shared" si="112"/>
        <v>0</v>
      </c>
      <c r="DM151" s="15">
        <f t="shared" si="91"/>
        <v>0</v>
      </c>
      <c r="DN151" s="15">
        <f t="shared" si="91"/>
        <v>0</v>
      </c>
      <c r="DO151" s="15">
        <f t="shared" si="91"/>
        <v>0</v>
      </c>
      <c r="DP151" s="15">
        <f t="shared" si="91"/>
        <v>0</v>
      </c>
      <c r="DR151" s="15">
        <f t="shared" si="113"/>
        <v>0</v>
      </c>
      <c r="DS151" s="15">
        <f t="shared" si="113"/>
        <v>0</v>
      </c>
      <c r="DT151" s="15">
        <f t="shared" si="113"/>
        <v>0</v>
      </c>
      <c r="DU151" s="15">
        <f t="shared" si="113"/>
        <v>0</v>
      </c>
      <c r="DV151" s="15">
        <f t="shared" si="113"/>
        <v>0</v>
      </c>
      <c r="DW151" s="15">
        <f t="shared" si="113"/>
        <v>0</v>
      </c>
      <c r="DX151" s="15">
        <f t="shared" si="113"/>
        <v>0</v>
      </c>
      <c r="DY151" s="15">
        <f t="shared" si="113"/>
        <v>0</v>
      </c>
      <c r="DZ151" s="15">
        <f t="shared" si="113"/>
        <v>0</v>
      </c>
      <c r="EA151" s="15">
        <f t="shared" si="113"/>
        <v>0</v>
      </c>
      <c r="EB151" s="15">
        <f t="shared" si="113"/>
        <v>0</v>
      </c>
      <c r="EC151" s="15">
        <f t="shared" si="113"/>
        <v>0</v>
      </c>
      <c r="ED151" s="15">
        <f t="shared" si="113"/>
        <v>0</v>
      </c>
      <c r="EE151" s="15">
        <f t="shared" si="113"/>
        <v>0</v>
      </c>
      <c r="EF151" s="15">
        <f t="shared" si="113"/>
        <v>0</v>
      </c>
      <c r="EG151" s="15">
        <f t="shared" si="113"/>
        <v>0</v>
      </c>
      <c r="EH151" s="15">
        <f t="shared" si="92"/>
        <v>0</v>
      </c>
      <c r="EI151" s="15">
        <f t="shared" si="92"/>
        <v>0</v>
      </c>
      <c r="EJ151" s="15">
        <f t="shared" si="92"/>
        <v>0</v>
      </c>
      <c r="EK151" s="15">
        <f t="shared" si="92"/>
        <v>0</v>
      </c>
      <c r="EM151" s="15">
        <f t="shared" si="114"/>
        <v>0</v>
      </c>
      <c r="EN151" s="15">
        <f t="shared" si="114"/>
        <v>0</v>
      </c>
      <c r="EO151" s="15">
        <f t="shared" si="114"/>
        <v>0</v>
      </c>
      <c r="EP151" s="15">
        <f t="shared" si="114"/>
        <v>0</v>
      </c>
      <c r="EQ151" s="15">
        <f t="shared" si="114"/>
        <v>0</v>
      </c>
      <c r="ER151" s="15">
        <f t="shared" si="114"/>
        <v>0</v>
      </c>
      <c r="ES151" s="15">
        <f t="shared" si="114"/>
        <v>0</v>
      </c>
      <c r="ET151" s="15">
        <f t="shared" si="114"/>
        <v>0</v>
      </c>
      <c r="EU151" s="15">
        <f t="shared" si="114"/>
        <v>0</v>
      </c>
      <c r="EV151" s="15">
        <f t="shared" si="114"/>
        <v>0</v>
      </c>
      <c r="EW151" s="15">
        <f t="shared" si="114"/>
        <v>0</v>
      </c>
      <c r="EX151" s="15">
        <f t="shared" si="114"/>
        <v>0</v>
      </c>
      <c r="EY151" s="15">
        <f t="shared" si="114"/>
        <v>0</v>
      </c>
      <c r="EZ151" s="15">
        <f t="shared" si="114"/>
        <v>0</v>
      </c>
      <c r="FA151" s="15">
        <f t="shared" si="114"/>
        <v>0</v>
      </c>
      <c r="FB151" s="15">
        <f t="shared" si="114"/>
        <v>0</v>
      </c>
      <c r="FC151" s="15">
        <f t="shared" si="93"/>
        <v>0</v>
      </c>
      <c r="FD151" s="15">
        <f t="shared" si="93"/>
        <v>0</v>
      </c>
      <c r="FE151" s="15">
        <f t="shared" si="93"/>
        <v>0</v>
      </c>
      <c r="FF151" s="15">
        <f t="shared" si="93"/>
        <v>0</v>
      </c>
      <c r="FH151" s="15">
        <f>IFERROR(AL151*[1]Figure!$C$8+BG151*[1]Figure!$D$8+CB151*[1]Figure!$E$8,0)</f>
        <v>5.3913000929230767E-4</v>
      </c>
      <c r="FI151" s="15">
        <f>IFERROR(AM151*[1]Figure!$C$8+BH151*[1]Figure!$D$8+CC151*[1]Figure!$E$8,0)</f>
        <v>9.0320960526852397E-3</v>
      </c>
      <c r="FJ151" s="15">
        <f>IFERROR(AN151*[1]Figure!$C$8+BI151*[1]Figure!$D$8+CD151*[1]Figure!$E$8,0)</f>
        <v>1.0652003433542787E-7</v>
      </c>
      <c r="FK151" s="15">
        <f>IFERROR(AO151*[1]Figure!$C$8+BJ151*[1]Figure!$D$8+CE151*[1]Figure!$E$8,0)</f>
        <v>1.9667836824166737E-4</v>
      </c>
      <c r="FL151" s="15">
        <f>IFERROR(AP151*[1]Figure!$C$8+BK151*[1]Figure!$D$8+CF151*[1]Figure!$E$8,0)</f>
        <v>1.0992124966519467E-6</v>
      </c>
      <c r="FM151" s="15">
        <f>IFERROR(AQ151*[1]Figure!$C$8+BL151*[1]Figure!$D$8+CG151*[1]Figure!$E$8,0)</f>
        <v>7.0267881929156664E-9</v>
      </c>
      <c r="FN151" s="15">
        <f>IFERROR(AR151*[1]Figure!$C$8+BM151*[1]Figure!$D$8+CH151*[1]Figure!$E$8,0)</f>
        <v>5.4484247890049502E-4</v>
      </c>
      <c r="FO151" s="15">
        <f>IFERROR(AS151*[1]Figure!$C$8+BN151*[1]Figure!$D$8+CI151*[1]Figure!$E$8,0)</f>
        <v>2.5466973944191998E-6</v>
      </c>
      <c r="FP151" s="15">
        <f>IFERROR(AT151*[1]Figure!$C$8+BO151*[1]Figure!$D$8+CJ151*[1]Figure!$E$8,0)</f>
        <v>2.9132515692365019E-5</v>
      </c>
      <c r="FQ151" s="15">
        <f>IFERROR(AU151*[1]Figure!$C$8+BP151*[1]Figure!$D$8+CK151*[1]Figure!$E$8,0)</f>
        <v>2.8548556023464848E-6</v>
      </c>
      <c r="FR151" s="15">
        <f>IFERROR(AV151*[1]Figure!$C$8+BQ151*[1]Figure!$D$8+CL151*[1]Figure!$E$8,0)</f>
        <v>1.334599016699941E-7</v>
      </c>
      <c r="FS151" s="15">
        <f>IFERROR(AW151*[1]Figure!$C$8+BR151*[1]Figure!$D$8+CM151*[1]Figure!$E$8,0)</f>
        <v>1.5512529668362014E-6</v>
      </c>
      <c r="FT151" s="15">
        <f>IFERROR(AX151*[1]Figure!$C$8+BS151*[1]Figure!$D$8+CN151*[1]Figure!$E$8,0)</f>
        <v>1.1588701811430419E-9</v>
      </c>
      <c r="FU151" s="15">
        <f>IFERROR(AY151*[1]Figure!$C$8+BT151*[1]Figure!$D$8+CO151*[1]Figure!$E$8,0)</f>
        <v>8.5841158956170309E-8</v>
      </c>
      <c r="FV151" s="15">
        <f>IFERROR(AZ151*[1]Figure!$C$8+BU151*[1]Figure!$D$8+CP151*[1]Figure!$E$8,0)</f>
        <v>3.0496337760265623E-7</v>
      </c>
      <c r="FW151" s="15">
        <f>IFERROR(BA151*[1]Figure!$C$8+BV151*[1]Figure!$D$8+CQ151*[1]Figure!$E$8,0)</f>
        <v>3.2779357793554249E-7</v>
      </c>
      <c r="FX151" s="15">
        <f>IFERROR(BB151*[1]Figure!$C$8+BW151*[1]Figure!$D$8+CR151*[1]Figure!$E$8,0)</f>
        <v>5.6403264918272608E-11</v>
      </c>
      <c r="FY151" s="15">
        <f>IFERROR(BC151*[1]Figure!$C$8+BX151*[1]Figure!$D$8+CS151*[1]Figure!$E$8,0)</f>
        <v>3.115324308218917E-7</v>
      </c>
      <c r="FZ151" s="15">
        <f>IFERROR(BD151*[1]Figure!$C$8+BY151*[1]Figure!$D$8+CT151*[1]Figure!$E$8,0)</f>
        <v>3.2156039844359442E-5</v>
      </c>
      <c r="GA151" s="15">
        <f>IFERROR(BE151*[1]Figure!$C$8+BZ151*[1]Figure!$D$8+CU151*[1]Figure!$E$8,0)</f>
        <v>1.0300492960957882E-7</v>
      </c>
      <c r="GC151" s="15">
        <f>IFERROR(CW151*[1]Figure!$F$8+DR151*[1]Figure!$G$8+EM151*[1]Figure!$H$8,0)</f>
        <v>0</v>
      </c>
      <c r="GD151" s="15">
        <f>IFERROR(CX151*[1]Figure!$F$8+DS151*[1]Figure!$G$8+EN151*[1]Figure!$H$8,0)</f>
        <v>0</v>
      </c>
      <c r="GE151" s="15">
        <f>IFERROR(CY151*[1]Figure!$F$8+DT151*[1]Figure!$G$8+EO151*[1]Figure!$H$8,0)</f>
        <v>0</v>
      </c>
      <c r="GF151" s="15">
        <f>IFERROR(CZ151*[1]Figure!$F$8+DU151*[1]Figure!$G$8+EP151*[1]Figure!$H$8,0)</f>
        <v>0</v>
      </c>
      <c r="GG151" s="15">
        <f>IFERROR(DA151*[1]Figure!$F$8+DV151*[1]Figure!$G$8+EQ151*[1]Figure!$H$8,0)</f>
        <v>0</v>
      </c>
      <c r="GH151" s="15">
        <f>IFERROR(DB151*[1]Figure!$F$8+DW151*[1]Figure!$G$8+ER151*[1]Figure!$H$8,0)</f>
        <v>0</v>
      </c>
      <c r="GI151" s="15">
        <f>IFERROR(DC151*[1]Figure!$F$8+DX151*[1]Figure!$G$8+ES151*[1]Figure!$H$8,0)</f>
        <v>0</v>
      </c>
      <c r="GJ151" s="15">
        <f>IFERROR(DD151*[1]Figure!$F$8+DY151*[1]Figure!$G$8+ET151*[1]Figure!$H$8,0)</f>
        <v>0</v>
      </c>
      <c r="GK151" s="15">
        <f>IFERROR(DE151*[1]Figure!$F$8+DZ151*[1]Figure!$G$8+EU151*[1]Figure!$H$8,0)</f>
        <v>0</v>
      </c>
      <c r="GL151" s="15">
        <f>IFERROR(DF151*[1]Figure!$F$8+EA151*[1]Figure!$G$8+EV151*[1]Figure!$H$8,0)</f>
        <v>0</v>
      </c>
      <c r="GM151" s="15">
        <f>IFERROR(DG151*[1]Figure!$F$8+EB151*[1]Figure!$G$8+EW151*[1]Figure!$H$8,0)</f>
        <v>0</v>
      </c>
      <c r="GN151" s="15">
        <f>IFERROR(DH151*[1]Figure!$F$8+EC151*[1]Figure!$G$8+EX151*[1]Figure!$H$8,0)</f>
        <v>0</v>
      </c>
      <c r="GO151" s="15">
        <f>IFERROR(DI151*[1]Figure!$F$8+ED151*[1]Figure!$G$8+EY151*[1]Figure!$H$8,0)</f>
        <v>0</v>
      </c>
      <c r="GP151" s="15">
        <f>IFERROR(DJ151*[1]Figure!$F$8+EE151*[1]Figure!$G$8+EZ151*[1]Figure!$H$8,0)</f>
        <v>0</v>
      </c>
      <c r="GQ151" s="15">
        <f>IFERROR(DK151*[1]Figure!$F$8+EF151*[1]Figure!$G$8+FA151*[1]Figure!$H$8,0)</f>
        <v>0</v>
      </c>
      <c r="GR151" s="15">
        <f>IFERROR(DL151*[1]Figure!$F$8+EG151*[1]Figure!$G$8+FB151*[1]Figure!$H$8,0)</f>
        <v>0</v>
      </c>
      <c r="GS151" s="15">
        <f>IFERROR(DM151*[1]Figure!$F$8+EH151*[1]Figure!$G$8+FC151*[1]Figure!$H$8,0)</f>
        <v>0</v>
      </c>
      <c r="GT151" s="15">
        <f>IFERROR(DN151*[1]Figure!$F$8+EI151*[1]Figure!$G$8+FD151*[1]Figure!$H$8,0)</f>
        <v>0</v>
      </c>
      <c r="GU151" s="15">
        <f>IFERROR(DO151*[1]Figure!$F$8+EJ151*[1]Figure!$G$8+FE151*[1]Figure!$H$8,0)</f>
        <v>0</v>
      </c>
      <c r="GV151" s="15">
        <f>IFERROR(DP151*[1]Figure!$F$8+EK151*[1]Figure!$G$8+FF151*[1]Figure!$H$8,0)</f>
        <v>0</v>
      </c>
      <c r="GX151" s="15">
        <f>IFERROR(FH151*[1]Figure!$F$10+GC151*[1]Figure!$F$11,0)</f>
        <v>5.0749854729890671E-4</v>
      </c>
      <c r="GY151" s="15">
        <f>IFERROR(FI151*[1]Figure!$F$10+GD151*[1]Figure!$F$11,0)</f>
        <v>8.502171177261807E-3</v>
      </c>
      <c r="GZ151" s="15">
        <f>IFERROR(FJ151*[1]Figure!$F$10+GE151*[1]Figure!$F$11,0)</f>
        <v>1.0027036475750974E-7</v>
      </c>
      <c r="HA151" s="15">
        <f>IFERROR(FK151*[1]Figure!$F$10+GF151*[1]Figure!$F$11,0)</f>
        <v>1.8513899142581037E-4</v>
      </c>
      <c r="HB151" s="15">
        <f>IFERROR(FL151*[1]Figure!$F$10+GG151*[1]Figure!$F$11,0)</f>
        <v>1.0347202634034987E-6</v>
      </c>
      <c r="HC151" s="15">
        <f>IFERROR(FM151*[1]Figure!$F$10+GH151*[1]Figure!$F$11,0)</f>
        <v>6.6145173494661401E-9</v>
      </c>
      <c r="HD151" s="15">
        <f>IFERROR(FN151*[1]Figure!$F$10+GI151*[1]Figure!$F$11,0)</f>
        <v>5.128758588521065E-4</v>
      </c>
      <c r="HE151" s="15">
        <f>IFERROR(FO151*[1]Figure!$F$10+GJ151*[1]Figure!$F$11,0)</f>
        <v>2.3972793311472139E-6</v>
      </c>
      <c r="HF151" s="15">
        <f>IFERROR(FP151*[1]Figure!$F$10+GK151*[1]Figure!$F$11,0)</f>
        <v>2.7423272936420455E-5</v>
      </c>
      <c r="HG151" s="15">
        <f>IFERROR(FQ151*[1]Figure!$F$10+GL151*[1]Figure!$F$11,0)</f>
        <v>2.6873574944210741E-6</v>
      </c>
      <c r="HH151" s="15">
        <f>IFERROR(FR151*[1]Figure!$F$10+GM151*[1]Figure!$F$11,0)</f>
        <v>1.2562963487987632E-7</v>
      </c>
      <c r="HI151" s="15">
        <f>IFERROR(FS151*[1]Figure!$F$10+GN151*[1]Figure!$F$11,0)</f>
        <v>1.4602389286322444E-6</v>
      </c>
      <c r="HJ151" s="15">
        <f>IFERROR(FT151*[1]Figure!$F$10+GO151*[1]Figure!$F$11,0)</f>
        <v>1.0908777536055179E-9</v>
      </c>
      <c r="HK151" s="15">
        <f>IFERROR(FU151*[1]Figure!$F$10+GP151*[1]Figure!$F$11,0)</f>
        <v>8.0804746012739792E-8</v>
      </c>
      <c r="HL151" s="15">
        <f>IFERROR(FV151*[1]Figure!$F$10+GQ151*[1]Figure!$F$11,0)</f>
        <v>2.8707077781827385E-7</v>
      </c>
      <c r="HM151" s="15">
        <f>IFERROR(FW151*[1]Figure!$F$10+GR151*[1]Figure!$F$11,0)</f>
        <v>3.0856150047103734E-7</v>
      </c>
      <c r="HN151" s="15">
        <f>IFERROR(FX151*[1]Figure!$F$10+GS151*[1]Figure!$F$11,0)</f>
        <v>5.3094011677281627E-11</v>
      </c>
      <c r="HO151" s="15">
        <f>IFERROR(FY151*[1]Figure!$F$10+GT151*[1]Figure!$F$11,0)</f>
        <v>2.93254416102975E-7</v>
      </c>
      <c r="HP151" s="15">
        <f>IFERROR(FZ151*[1]Figure!$F$10+GU151*[1]Figure!$F$11,0)</f>
        <v>3.0269402976324027E-5</v>
      </c>
      <c r="HQ151" s="15">
        <f>IFERROR(GA151*[1]Figure!$F$10+GV151*[1]Figure!$F$11,0)</f>
        <v>9.6961495818246691E-8</v>
      </c>
    </row>
    <row r="152" spans="1:225" s="15" customFormat="1" x14ac:dyDescent="0.2">
      <c r="A152" s="1"/>
      <c r="B152" s="4"/>
      <c r="C152" s="1" t="s">
        <v>184</v>
      </c>
      <c r="D152" s="1" t="s">
        <v>164</v>
      </c>
      <c r="E152" s="2">
        <v>3.4729362908164099E-2</v>
      </c>
      <c r="F152" s="7"/>
      <c r="G152" s="1">
        <f>G$237*$E152</f>
        <v>1.0649939853692746E-2</v>
      </c>
      <c r="H152" s="1">
        <f>H$237*$E152</f>
        <v>1.0148998755009356E-2</v>
      </c>
      <c r="I152" s="1">
        <f>I$237*$E152</f>
        <v>1.1740164492804303E-2</v>
      </c>
      <c r="J152" s="1" t="s">
        <v>77</v>
      </c>
      <c r="K152" s="1" t="s">
        <v>77</v>
      </c>
      <c r="L152" s="1" t="s">
        <v>77</v>
      </c>
      <c r="M152" s="1" t="s">
        <v>177</v>
      </c>
      <c r="N152" s="1" t="s">
        <v>188</v>
      </c>
      <c r="O152" s="1">
        <v>1</v>
      </c>
      <c r="P152" s="1" t="s">
        <v>12</v>
      </c>
      <c r="Q152" s="1">
        <f>'[1]Unit factor_selected'!J101</f>
        <v>7.2290894371041206E-2</v>
      </c>
      <c r="R152" s="1">
        <f>'[1]Unit factor_selected'!K101</f>
        <v>1.1651318390522101</v>
      </c>
      <c r="S152" s="1">
        <f>'[1]Unit factor_selected'!L101</f>
        <v>2.1461628327861302E-5</v>
      </c>
      <c r="T152" s="1">
        <f>'[1]Unit factor_selected'!M101</f>
        <v>2.53616266533894E-2</v>
      </c>
      <c r="U152" s="1">
        <f>'[1]Unit factor_selected'!N101</f>
        <v>1.73846778041047E-4</v>
      </c>
      <c r="V152" s="1">
        <f>'[1]Unit factor_selected'!O101</f>
        <v>1.07095569178468E-6</v>
      </c>
      <c r="W152" s="1">
        <f>'[1]Unit factor_selected'!P101</f>
        <v>7.3784747358496994E-2</v>
      </c>
      <c r="X152" s="1">
        <f>'[1]Unit factor_selected'!Q101</f>
        <v>4.6384307186477598E-4</v>
      </c>
      <c r="Y152" s="1">
        <f>'[1]Unit factor_selected'!R101</f>
        <v>3.4558133004472099E-3</v>
      </c>
      <c r="Z152" s="1">
        <f>'[1]Unit factor_selected'!S101</f>
        <v>3.9195452151208799E-4</v>
      </c>
      <c r="AA152" s="1">
        <f>'[1]Unit factor_selected'!T101</f>
        <v>2.29029851293151E-5</v>
      </c>
      <c r="AB152" s="1">
        <f>'[1]Unit factor_selected'!U101</f>
        <v>2.19003734190835E-4</v>
      </c>
      <c r="AC152" s="1">
        <f>'[1]Unit factor_selected'!V101</f>
        <v>2.5701898703626099E-7</v>
      </c>
      <c r="AD152" s="1">
        <f>'[1]Unit factor_selected'!W101</f>
        <v>1.57829689259479E-5</v>
      </c>
      <c r="AE152" s="1">
        <f>'[1]Unit factor_selected'!X101</f>
        <v>4.2103548927924803E-5</v>
      </c>
      <c r="AF152" s="1">
        <f>'[1]Unit factor_selected'!Y101</f>
        <v>4.48044126248476E-5</v>
      </c>
      <c r="AG152" s="1">
        <f>'[1]Unit factor_selected'!Z101</f>
        <v>1.33750595577638E-8</v>
      </c>
      <c r="AH152" s="1">
        <f>'[1]Unit factor_selected'!AA101</f>
        <v>6.2819614673519301E-5</v>
      </c>
      <c r="AI152" s="1">
        <f>'[1]Unit factor_selected'!AB101</f>
        <v>4.23634900580485E-3</v>
      </c>
      <c r="AJ152" s="1">
        <f>'[1]Unit factor_selected'!AC101</f>
        <v>1.67358013495633E-5</v>
      </c>
      <c r="AK152" s="1"/>
      <c r="AL152" s="1">
        <f t="shared" si="109"/>
        <v>7.6989367702124431E-4</v>
      </c>
      <c r="AM152" s="1">
        <f t="shared" si="109"/>
        <v>1.2408584007528454E-2</v>
      </c>
      <c r="AN152" s="1">
        <f t="shared" si="109"/>
        <v>2.2856505085403127E-7</v>
      </c>
      <c r="AO152" s="1">
        <f t="shared" si="109"/>
        <v>2.7009979845040794E-4</v>
      </c>
      <c r="AP152" s="1">
        <f t="shared" si="109"/>
        <v>1.8514577298954234E-6</v>
      </c>
      <c r="AQ152" s="1">
        <f t="shared" si="109"/>
        <v>1.1405613703476748E-8</v>
      </c>
      <c r="AR152" s="1">
        <f t="shared" si="109"/>
        <v>7.8580312148790769E-4</v>
      </c>
      <c r="AS152" s="1">
        <f t="shared" si="109"/>
        <v>4.9399008169119457E-6</v>
      </c>
      <c r="AT152" s="1">
        <f t="shared" si="109"/>
        <v>3.6804203795354204E-5</v>
      </c>
      <c r="AU152" s="1">
        <f t="shared" si="109"/>
        <v>4.1742920794866566E-6</v>
      </c>
      <c r="AV152" s="1">
        <f t="shared" si="109"/>
        <v>2.4391541409722521E-7</v>
      </c>
      <c r="AW152" s="1">
        <f t="shared" si="109"/>
        <v>2.3323765968665064E-6</v>
      </c>
      <c r="AX152" s="1">
        <f t="shared" si="109"/>
        <v>2.7372367531932151E-9</v>
      </c>
      <c r="AY152" s="1">
        <f t="shared" si="109"/>
        <v>1.6808766977404672E-7</v>
      </c>
      <c r="AZ152" s="1">
        <f t="shared" si="109"/>
        <v>4.4840026370940885E-7</v>
      </c>
      <c r="BA152" s="1">
        <f t="shared" si="109"/>
        <v>4.7716429963465886E-7</v>
      </c>
      <c r="BB152" s="1">
        <f t="shared" si="88"/>
        <v>1.4244357982974276E-10</v>
      </c>
      <c r="BC152" s="1">
        <f t="shared" si="88"/>
        <v>6.6902511790513477E-7</v>
      </c>
      <c r="BD152" s="1">
        <f t="shared" si="88"/>
        <v>4.5116862111072716E-5</v>
      </c>
      <c r="BE152" s="1">
        <f t="shared" si="88"/>
        <v>1.7823527777619903E-7</v>
      </c>
      <c r="BF152" s="1"/>
      <c r="BG152" s="1">
        <f t="shared" si="110"/>
        <v>7.3368019697021012E-4</v>
      </c>
      <c r="BH152" s="1">
        <f t="shared" si="110"/>
        <v>1.1824921583962643E-2</v>
      </c>
      <c r="BI152" s="1">
        <f t="shared" si="110"/>
        <v>2.1781403917993789E-7</v>
      </c>
      <c r="BJ152" s="1">
        <f t="shared" si="110"/>
        <v>2.5739511733026112E-4</v>
      </c>
      <c r="BK152" s="1">
        <f t="shared" si="110"/>
        <v>1.7643707339009739E-6</v>
      </c>
      <c r="BL152" s="1">
        <f t="shared" si="110"/>
        <v>1.0869127982592901E-8</v>
      </c>
      <c r="BM152" s="1">
        <f t="shared" si="110"/>
        <v>7.4884130908006588E-4</v>
      </c>
      <c r="BN152" s="1">
        <f t="shared" si="110"/>
        <v>4.7075427588753269E-6</v>
      </c>
      <c r="BO152" s="1">
        <f t="shared" si="110"/>
        <v>3.5073044883783506E-5</v>
      </c>
      <c r="BP152" s="1">
        <f t="shared" si="110"/>
        <v>3.9779459508464693E-6</v>
      </c>
      <c r="BQ152" s="1">
        <f t="shared" si="110"/>
        <v>2.3244236756341677E-7</v>
      </c>
      <c r="BR152" s="1">
        <f t="shared" si="110"/>
        <v>2.2226686256451845E-6</v>
      </c>
      <c r="BS152" s="1">
        <f t="shared" si="110"/>
        <v>2.6084853794447786E-9</v>
      </c>
      <c r="BT152" s="1">
        <f t="shared" si="110"/>
        <v>1.6018133197979661E-7</v>
      </c>
      <c r="BU152" s="1">
        <f t="shared" si="110"/>
        <v>4.2730886565098436E-7</v>
      </c>
      <c r="BV152" s="1">
        <f t="shared" si="110"/>
        <v>4.5471992794850377E-7</v>
      </c>
      <c r="BW152" s="1">
        <f t="shared" si="89"/>
        <v>1.3574346279992081E-10</v>
      </c>
      <c r="BX152" s="1">
        <f t="shared" si="89"/>
        <v>6.3755619111171491E-7</v>
      </c>
      <c r="BY152" s="1">
        <f t="shared" si="89"/>
        <v>4.299470078569855E-5</v>
      </c>
      <c r="BZ152" s="1">
        <f t="shared" si="89"/>
        <v>1.6985162706080185E-7</v>
      </c>
      <c r="CA152" s="1"/>
      <c r="CB152" s="1">
        <f t="shared" si="111"/>
        <v>8.4870699124796442E-4</v>
      </c>
      <c r="CC152" s="1">
        <f t="shared" si="111"/>
        <v>1.3678839446276535E-2</v>
      </c>
      <c r="CD152" s="1">
        <f t="shared" si="111"/>
        <v>2.5196304685252026E-7</v>
      </c>
      <c r="CE152" s="1">
        <f t="shared" si="111"/>
        <v>2.9774966871588148E-4</v>
      </c>
      <c r="CF152" s="1">
        <f t="shared" si="111"/>
        <v>2.0409897707459306E-6</v>
      </c>
      <c r="CG152" s="1">
        <f t="shared" si="111"/>
        <v>1.257319598605717E-8</v>
      </c>
      <c r="CH152" s="1">
        <f t="shared" si="111"/>
        <v>8.6624507104876255E-4</v>
      </c>
      <c r="CI152" s="1">
        <f t="shared" si="111"/>
        <v>5.4455939625401181E-6</v>
      </c>
      <c r="CJ152" s="1">
        <f t="shared" si="111"/>
        <v>4.0571816603671187E-5</v>
      </c>
      <c r="CK152" s="1">
        <f t="shared" si="111"/>
        <v>4.6016105562503159E-6</v>
      </c>
      <c r="CL152" s="1">
        <f t="shared" si="111"/>
        <v>2.6888481279441012E-7</v>
      </c>
      <c r="CM152" s="1">
        <f t="shared" si="111"/>
        <v>2.571139863938793E-6</v>
      </c>
      <c r="CN152" s="1">
        <f t="shared" si="111"/>
        <v>3.0174451855796407E-9</v>
      </c>
      <c r="CO152" s="1">
        <f t="shared" si="111"/>
        <v>1.8529465137544722E-7</v>
      </c>
      <c r="CP152" s="1">
        <f t="shared" si="111"/>
        <v>4.9430259014467148E-7</v>
      </c>
      <c r="CQ152" s="1">
        <f t="shared" si="111"/>
        <v>5.2601117421918863E-7</v>
      </c>
      <c r="CR152" s="1">
        <f t="shared" si="90"/>
        <v>1.5702539930920139E-10</v>
      </c>
      <c r="CS152" s="1">
        <f t="shared" si="90"/>
        <v>7.3751260964169949E-7</v>
      </c>
      <c r="CT152" s="1">
        <f t="shared" si="90"/>
        <v>4.9735434177076911E-5</v>
      </c>
      <c r="CU152" s="1">
        <f t="shared" si="90"/>
        <v>1.964810607627694E-7</v>
      </c>
      <c r="CW152" s="15">
        <f t="shared" si="112"/>
        <v>0</v>
      </c>
      <c r="CX152" s="15">
        <f t="shared" si="112"/>
        <v>0</v>
      </c>
      <c r="CY152" s="15">
        <f t="shared" si="112"/>
        <v>0</v>
      </c>
      <c r="CZ152" s="15">
        <f t="shared" si="112"/>
        <v>0</v>
      </c>
      <c r="DA152" s="15">
        <f t="shared" si="112"/>
        <v>0</v>
      </c>
      <c r="DB152" s="15">
        <f t="shared" si="112"/>
        <v>0</v>
      </c>
      <c r="DC152" s="15">
        <f t="shared" si="112"/>
        <v>0</v>
      </c>
      <c r="DD152" s="15">
        <f t="shared" si="112"/>
        <v>0</v>
      </c>
      <c r="DE152" s="15">
        <f t="shared" si="112"/>
        <v>0</v>
      </c>
      <c r="DF152" s="15">
        <f t="shared" si="112"/>
        <v>0</v>
      </c>
      <c r="DG152" s="15">
        <f t="shared" si="112"/>
        <v>0</v>
      </c>
      <c r="DH152" s="15">
        <f t="shared" si="112"/>
        <v>0</v>
      </c>
      <c r="DI152" s="15">
        <f t="shared" si="112"/>
        <v>0</v>
      </c>
      <c r="DJ152" s="15">
        <f t="shared" si="112"/>
        <v>0</v>
      </c>
      <c r="DK152" s="15">
        <f t="shared" si="112"/>
        <v>0</v>
      </c>
      <c r="DL152" s="15">
        <f t="shared" si="112"/>
        <v>0</v>
      </c>
      <c r="DM152" s="15">
        <f t="shared" si="91"/>
        <v>0</v>
      </c>
      <c r="DN152" s="15">
        <f t="shared" si="91"/>
        <v>0</v>
      </c>
      <c r="DO152" s="15">
        <f t="shared" si="91"/>
        <v>0</v>
      </c>
      <c r="DP152" s="15">
        <f t="shared" si="91"/>
        <v>0</v>
      </c>
      <c r="DR152" s="15">
        <f t="shared" si="113"/>
        <v>0</v>
      </c>
      <c r="DS152" s="15">
        <f t="shared" si="113"/>
        <v>0</v>
      </c>
      <c r="DT152" s="15">
        <f t="shared" si="113"/>
        <v>0</v>
      </c>
      <c r="DU152" s="15">
        <f t="shared" si="113"/>
        <v>0</v>
      </c>
      <c r="DV152" s="15">
        <f t="shared" si="113"/>
        <v>0</v>
      </c>
      <c r="DW152" s="15">
        <f t="shared" si="113"/>
        <v>0</v>
      </c>
      <c r="DX152" s="15">
        <f t="shared" si="113"/>
        <v>0</v>
      </c>
      <c r="DY152" s="15">
        <f t="shared" si="113"/>
        <v>0</v>
      </c>
      <c r="DZ152" s="15">
        <f t="shared" si="113"/>
        <v>0</v>
      </c>
      <c r="EA152" s="15">
        <f t="shared" si="113"/>
        <v>0</v>
      </c>
      <c r="EB152" s="15">
        <f t="shared" si="113"/>
        <v>0</v>
      </c>
      <c r="EC152" s="15">
        <f t="shared" si="113"/>
        <v>0</v>
      </c>
      <c r="ED152" s="15">
        <f t="shared" si="113"/>
        <v>0</v>
      </c>
      <c r="EE152" s="15">
        <f t="shared" si="113"/>
        <v>0</v>
      </c>
      <c r="EF152" s="15">
        <f t="shared" si="113"/>
        <v>0</v>
      </c>
      <c r="EG152" s="15">
        <f t="shared" si="113"/>
        <v>0</v>
      </c>
      <c r="EH152" s="15">
        <f t="shared" si="92"/>
        <v>0</v>
      </c>
      <c r="EI152" s="15">
        <f t="shared" si="92"/>
        <v>0</v>
      </c>
      <c r="EJ152" s="15">
        <f t="shared" si="92"/>
        <v>0</v>
      </c>
      <c r="EK152" s="15">
        <f t="shared" si="92"/>
        <v>0</v>
      </c>
      <c r="EM152" s="15">
        <f t="shared" si="114"/>
        <v>0</v>
      </c>
      <c r="EN152" s="15">
        <f t="shared" si="114"/>
        <v>0</v>
      </c>
      <c r="EO152" s="15">
        <f t="shared" si="114"/>
        <v>0</v>
      </c>
      <c r="EP152" s="15">
        <f t="shared" si="114"/>
        <v>0</v>
      </c>
      <c r="EQ152" s="15">
        <f t="shared" si="114"/>
        <v>0</v>
      </c>
      <c r="ER152" s="15">
        <f t="shared" si="114"/>
        <v>0</v>
      </c>
      <c r="ES152" s="15">
        <f t="shared" si="114"/>
        <v>0</v>
      </c>
      <c r="ET152" s="15">
        <f t="shared" si="114"/>
        <v>0</v>
      </c>
      <c r="EU152" s="15">
        <f t="shared" si="114"/>
        <v>0</v>
      </c>
      <c r="EV152" s="15">
        <f t="shared" si="114"/>
        <v>0</v>
      </c>
      <c r="EW152" s="15">
        <f t="shared" si="114"/>
        <v>0</v>
      </c>
      <c r="EX152" s="15">
        <f t="shared" si="114"/>
        <v>0</v>
      </c>
      <c r="EY152" s="15">
        <f t="shared" si="114"/>
        <v>0</v>
      </c>
      <c r="EZ152" s="15">
        <f t="shared" si="114"/>
        <v>0</v>
      </c>
      <c r="FA152" s="15">
        <f t="shared" si="114"/>
        <v>0</v>
      </c>
      <c r="FB152" s="15">
        <f t="shared" si="114"/>
        <v>0</v>
      </c>
      <c r="FC152" s="15">
        <f t="shared" si="93"/>
        <v>0</v>
      </c>
      <c r="FD152" s="15">
        <f t="shared" si="93"/>
        <v>0</v>
      </c>
      <c r="FE152" s="15">
        <f t="shared" si="93"/>
        <v>0</v>
      </c>
      <c r="FF152" s="15">
        <f t="shared" si="93"/>
        <v>0</v>
      </c>
      <c r="FH152" s="15">
        <f>IFERROR(AL152*[1]Figure!$C$8+BG152*[1]Figure!$D$8+CB152*[1]Figure!$E$8,0)</f>
        <v>7.4177860770626824E-4</v>
      </c>
      <c r="FI152" s="15">
        <f>IFERROR(AM152*[1]Figure!$C$8+BH152*[1]Figure!$D$8+CC152*[1]Figure!$E$8,0)</f>
        <v>1.195544585367044E-2</v>
      </c>
      <c r="FJ152" s="15">
        <f>IFERROR(AN152*[1]Figure!$C$8+BI152*[1]Figure!$D$8+CD152*[1]Figure!$E$8,0)</f>
        <v>2.2021828500890176E-7</v>
      </c>
      <c r="FK152" s="15">
        <f>IFERROR(AO152*[1]Figure!$C$8+BJ152*[1]Figure!$D$8+CE152*[1]Figure!$E$8,0)</f>
        <v>2.6023626172833042E-4</v>
      </c>
      <c r="FL152" s="15">
        <f>IFERROR(AP152*[1]Figure!$C$8+BK152*[1]Figure!$D$8+CF152*[1]Figure!$E$8,0)</f>
        <v>1.7838459752293022E-6</v>
      </c>
      <c r="FM152" s="15">
        <f>IFERROR(AQ152*[1]Figure!$C$8+BL152*[1]Figure!$D$8+CG152*[1]Figure!$E$8,0)</f>
        <v>1.0989102139056869E-8</v>
      </c>
      <c r="FN152" s="15">
        <f>IFERROR(AR152*[1]Figure!$C$8+BM152*[1]Figure!$D$8+CH152*[1]Figure!$E$8,0)</f>
        <v>7.5710706917840479E-4</v>
      </c>
      <c r="FO152" s="15">
        <f>IFERROR(AS152*[1]Figure!$C$8+BN152*[1]Figure!$D$8+CI152*[1]Figure!$E$8,0)</f>
        <v>4.759504928464152E-6</v>
      </c>
      <c r="FP152" s="15">
        <f>IFERROR(AT152*[1]Figure!$C$8+BO152*[1]Figure!$D$8+CJ152*[1]Figure!$E$8,0)</f>
        <v>3.546018348232552E-5</v>
      </c>
      <c r="FQ152" s="15">
        <f>IFERROR(AU152*[1]Figure!$C$8+BP152*[1]Figure!$D$8+CK152*[1]Figure!$E$8,0)</f>
        <v>4.0218547824175382E-6</v>
      </c>
      <c r="FR152" s="15">
        <f>IFERROR(AV152*[1]Figure!$C$8+BQ152*[1]Figure!$D$8+CL152*[1]Figure!$E$8,0)</f>
        <v>2.3500808185250884E-7</v>
      </c>
      <c r="FS152" s="15">
        <f>IFERROR(AW152*[1]Figure!$C$8+BR152*[1]Figure!$D$8+CM152*[1]Figure!$E$8,0)</f>
        <v>2.2472025895370238E-6</v>
      </c>
      <c r="FT152" s="15">
        <f>IFERROR(AX152*[1]Figure!$C$8+BS152*[1]Figure!$D$8+CN152*[1]Figure!$E$8,0)</f>
        <v>2.6372780142862012E-9</v>
      </c>
      <c r="FU152" s="15">
        <f>IFERROR(AY152*[1]Figure!$C$8+BT152*[1]Figure!$D$8+CO152*[1]Figure!$E$8,0)</f>
        <v>1.6194942415943867E-7</v>
      </c>
      <c r="FV152" s="15">
        <f>IFERROR(AZ152*[1]Figure!$C$8+BU152*[1]Figure!$D$8+CP152*[1]Figure!$E$8,0)</f>
        <v>4.3202552928657281E-7</v>
      </c>
      <c r="FW152" s="15">
        <f>IFERROR(BA152*[1]Figure!$C$8+BV152*[1]Figure!$D$8+CQ152*[1]Figure!$E$8,0)</f>
        <v>4.597391567100336E-7</v>
      </c>
      <c r="FX152" s="15">
        <f>IFERROR(BB152*[1]Figure!$C$8+BW152*[1]Figure!$D$8+CR152*[1]Figure!$E$8,0)</f>
        <v>1.3724180815669649E-10</v>
      </c>
      <c r="FY152" s="15">
        <f>IFERROR(BC152*[1]Figure!$C$8+BX152*[1]Figure!$D$8+CS152*[1]Figure!$E$8,0)</f>
        <v>6.445935786877477E-7</v>
      </c>
      <c r="FZ152" s="15">
        <f>IFERROR(BD152*[1]Figure!$C$8+BY152*[1]Figure!$D$8+CT152*[1]Figure!$E$8,0)</f>
        <v>4.3469279148143626E-5</v>
      </c>
      <c r="GA152" s="15">
        <f>IFERROR(BE152*[1]Figure!$C$8+BZ152*[1]Figure!$D$8+CU152*[1]Figure!$E$8,0)</f>
        <v>1.7172646059972862E-7</v>
      </c>
      <c r="GC152" s="15">
        <f>IFERROR(CW152*[1]Figure!$F$8+DR152*[1]Figure!$G$8+EM152*[1]Figure!$H$8,0)</f>
        <v>0</v>
      </c>
      <c r="GD152" s="15">
        <f>IFERROR(CX152*[1]Figure!$F$8+DS152*[1]Figure!$G$8+EN152*[1]Figure!$H$8,0)</f>
        <v>0</v>
      </c>
      <c r="GE152" s="15">
        <f>IFERROR(CY152*[1]Figure!$F$8+DT152*[1]Figure!$G$8+EO152*[1]Figure!$H$8,0)</f>
        <v>0</v>
      </c>
      <c r="GF152" s="15">
        <f>IFERROR(CZ152*[1]Figure!$F$8+DU152*[1]Figure!$G$8+EP152*[1]Figure!$H$8,0)</f>
        <v>0</v>
      </c>
      <c r="GG152" s="15">
        <f>IFERROR(DA152*[1]Figure!$F$8+DV152*[1]Figure!$G$8+EQ152*[1]Figure!$H$8,0)</f>
        <v>0</v>
      </c>
      <c r="GH152" s="15">
        <f>IFERROR(DB152*[1]Figure!$F$8+DW152*[1]Figure!$G$8+ER152*[1]Figure!$H$8,0)</f>
        <v>0</v>
      </c>
      <c r="GI152" s="15">
        <f>IFERROR(DC152*[1]Figure!$F$8+DX152*[1]Figure!$G$8+ES152*[1]Figure!$H$8,0)</f>
        <v>0</v>
      </c>
      <c r="GJ152" s="15">
        <f>IFERROR(DD152*[1]Figure!$F$8+DY152*[1]Figure!$G$8+ET152*[1]Figure!$H$8,0)</f>
        <v>0</v>
      </c>
      <c r="GK152" s="15">
        <f>IFERROR(DE152*[1]Figure!$F$8+DZ152*[1]Figure!$G$8+EU152*[1]Figure!$H$8,0)</f>
        <v>0</v>
      </c>
      <c r="GL152" s="15">
        <f>IFERROR(DF152*[1]Figure!$F$8+EA152*[1]Figure!$G$8+EV152*[1]Figure!$H$8,0)</f>
        <v>0</v>
      </c>
      <c r="GM152" s="15">
        <f>IFERROR(DG152*[1]Figure!$F$8+EB152*[1]Figure!$G$8+EW152*[1]Figure!$H$8,0)</f>
        <v>0</v>
      </c>
      <c r="GN152" s="15">
        <f>IFERROR(DH152*[1]Figure!$F$8+EC152*[1]Figure!$G$8+EX152*[1]Figure!$H$8,0)</f>
        <v>0</v>
      </c>
      <c r="GO152" s="15">
        <f>IFERROR(DI152*[1]Figure!$F$8+ED152*[1]Figure!$G$8+EY152*[1]Figure!$H$8,0)</f>
        <v>0</v>
      </c>
      <c r="GP152" s="15">
        <f>IFERROR(DJ152*[1]Figure!$F$8+EE152*[1]Figure!$G$8+EZ152*[1]Figure!$H$8,0)</f>
        <v>0</v>
      </c>
      <c r="GQ152" s="15">
        <f>IFERROR(DK152*[1]Figure!$F$8+EF152*[1]Figure!$G$8+FA152*[1]Figure!$H$8,0)</f>
        <v>0</v>
      </c>
      <c r="GR152" s="15">
        <f>IFERROR(DL152*[1]Figure!$F$8+EG152*[1]Figure!$G$8+FB152*[1]Figure!$H$8,0)</f>
        <v>0</v>
      </c>
      <c r="GS152" s="15">
        <f>IFERROR(DM152*[1]Figure!$F$8+EH152*[1]Figure!$G$8+FC152*[1]Figure!$H$8,0)</f>
        <v>0</v>
      </c>
      <c r="GT152" s="15">
        <f>IFERROR(DN152*[1]Figure!$F$8+EI152*[1]Figure!$G$8+FD152*[1]Figure!$H$8,0)</f>
        <v>0</v>
      </c>
      <c r="GU152" s="15">
        <f>IFERROR(DO152*[1]Figure!$F$8+EJ152*[1]Figure!$G$8+FE152*[1]Figure!$H$8,0)</f>
        <v>0</v>
      </c>
      <c r="GV152" s="15">
        <f>IFERROR(DP152*[1]Figure!$F$8+EK152*[1]Figure!$G$8+FF152*[1]Figure!$H$8,0)</f>
        <v>0</v>
      </c>
      <c r="GX152" s="15">
        <f>IFERROR(FH152*[1]Figure!$F$10+GC152*[1]Figure!$F$11,0)</f>
        <v>6.9825748769297442E-4</v>
      </c>
      <c r="GY152" s="15">
        <f>IFERROR(FI152*[1]Figure!$F$10+GD152*[1]Figure!$F$11,0)</f>
        <v>1.1254004226202987E-2</v>
      </c>
      <c r="GZ152" s="15">
        <f>IFERROR(FJ152*[1]Figure!$F$10+GE152*[1]Figure!$F$11,0)</f>
        <v>2.0729779052250735E-7</v>
      </c>
      <c r="HA152" s="15">
        <f>IFERROR(FK152*[1]Figure!$F$10+GF152*[1]Figure!$F$11,0)</f>
        <v>2.4496786026618632E-4</v>
      </c>
      <c r="HB152" s="15">
        <f>IFERROR(FL152*[1]Figure!$F$10+GG152*[1]Figure!$F$11,0)</f>
        <v>1.6791854013510005E-6</v>
      </c>
      <c r="HC152" s="15">
        <f>IFERROR(FM152*[1]Figure!$F$10+GH152*[1]Figure!$F$11,0)</f>
        <v>1.0344357159808802E-8</v>
      </c>
      <c r="HD152" s="15">
        <f>IFERROR(FN152*[1]Figure!$F$10+GI152*[1]Figure!$F$11,0)</f>
        <v>7.1268660830462046E-4</v>
      </c>
      <c r="HE152" s="15">
        <f>IFERROR(FO152*[1]Figure!$F$10+GJ152*[1]Figure!$F$11,0)</f>
        <v>4.4802585562398731E-6</v>
      </c>
      <c r="HF152" s="15">
        <f>IFERROR(FP152*[1]Figure!$F$10+GK152*[1]Figure!$F$11,0)</f>
        <v>3.3379688190341024E-5</v>
      </c>
      <c r="HG152" s="15">
        <f>IFERROR(FQ152*[1]Figure!$F$10+GL152*[1]Figure!$F$11,0)</f>
        <v>3.7858873079673386E-6</v>
      </c>
      <c r="HH152" s="15">
        <f>IFERROR(FR152*[1]Figure!$F$10+GM152*[1]Figure!$F$11,0)</f>
        <v>2.2121985066311997E-7</v>
      </c>
      <c r="HI152" s="15">
        <f>IFERROR(FS152*[1]Figure!$F$10+GN152*[1]Figure!$F$11,0)</f>
        <v>2.1153562777434745E-6</v>
      </c>
      <c r="HJ152" s="15">
        <f>IFERROR(FT152*[1]Figure!$F$10+GO152*[1]Figure!$F$11,0)</f>
        <v>2.4825454677072619E-9</v>
      </c>
      <c r="HK152" s="15">
        <f>IFERROR(FU152*[1]Figure!$F$10+GP152*[1]Figure!$F$11,0)</f>
        <v>1.5244763986463231E-7</v>
      </c>
      <c r="HL152" s="15">
        <f>IFERROR(FV152*[1]Figure!$F$10+GQ152*[1]Figure!$F$11,0)</f>
        <v>4.0667802706211788E-7</v>
      </c>
      <c r="HM152" s="15">
        <f>IFERROR(FW152*[1]Figure!$F$10+GR152*[1]Figure!$F$11,0)</f>
        <v>4.3276565975808211E-7</v>
      </c>
      <c r="HN152" s="15">
        <f>IFERROR(FX152*[1]Figure!$F$10+GS152*[1]Figure!$F$11,0)</f>
        <v>1.2918965197211936E-10</v>
      </c>
      <c r="HO152" s="15">
        <f>IFERROR(FY152*[1]Figure!$F$10+GT152*[1]Figure!$F$11,0)</f>
        <v>6.0677443129467986E-7</v>
      </c>
      <c r="HP152" s="15">
        <f>IFERROR(FZ152*[1]Figure!$F$10+GU152*[1]Figure!$F$11,0)</f>
        <v>4.0918879749935502E-5</v>
      </c>
      <c r="HQ152" s="15">
        <f>IFERROR(GA152*[1]Figure!$F$10+GV152*[1]Figure!$F$11,0)</f>
        <v>1.6165104480372817E-7</v>
      </c>
    </row>
    <row r="153" spans="1:225" s="15" customFormat="1" x14ac:dyDescent="0.2">
      <c r="A153" s="1"/>
      <c r="B153" s="4"/>
      <c r="C153" s="1" t="s">
        <v>184</v>
      </c>
      <c r="D153" s="1" t="s">
        <v>166</v>
      </c>
      <c r="E153" s="2">
        <v>0.58711020187182972</v>
      </c>
      <c r="F153" s="7"/>
      <c r="G153" s="1">
        <f>G$237*$E153</f>
        <v>0.18004039849387865</v>
      </c>
      <c r="H153" s="1">
        <f>H$237*$E153</f>
        <v>0.17157184033599887</v>
      </c>
      <c r="I153" s="1">
        <f>I$237*$E153</f>
        <v>0.19847097004357903</v>
      </c>
      <c r="J153" s="1" t="s">
        <v>77</v>
      </c>
      <c r="K153" s="1" t="s">
        <v>77</v>
      </c>
      <c r="L153" s="1" t="s">
        <v>77</v>
      </c>
      <c r="M153" s="1" t="s">
        <v>177</v>
      </c>
      <c r="N153" s="1" t="s">
        <v>189</v>
      </c>
      <c r="O153" s="1">
        <v>1</v>
      </c>
      <c r="P153" s="1" t="s">
        <v>12</v>
      </c>
      <c r="Q153" s="1">
        <f>'[1]Unit factor_selected'!J102</f>
        <v>7.2034502968421302E-2</v>
      </c>
      <c r="R153" s="1">
        <f>'[1]Unit factor_selected'!K102</f>
        <v>1.1610970561201699</v>
      </c>
      <c r="S153" s="1">
        <f>'[1]Unit factor_selected'!L102</f>
        <v>2.1540242620791801E-5</v>
      </c>
      <c r="T153" s="1">
        <f>'[1]Unit factor_selected'!M102</f>
        <v>2.52910095230061E-2</v>
      </c>
      <c r="U153" s="1">
        <f>'[1]Unit factor_selected'!N102</f>
        <v>1.7385554705893799E-4</v>
      </c>
      <c r="V153" s="1">
        <f>'[1]Unit factor_selected'!O102</f>
        <v>1.0582697723713099E-6</v>
      </c>
      <c r="W153" s="1">
        <f>'[1]Unit factor_selected'!P102</f>
        <v>7.3524758228043594E-2</v>
      </c>
      <c r="X153" s="1">
        <f>'[1]Unit factor_selected'!Q102</f>
        <v>4.6086882361913803E-4</v>
      </c>
      <c r="Y153" s="1">
        <f>'[1]Unit factor_selected'!R102</f>
        <v>3.3936153078921601E-3</v>
      </c>
      <c r="Z153" s="1">
        <f>'[1]Unit factor_selected'!S102</f>
        <v>2.47281460916179E-4</v>
      </c>
      <c r="AA153" s="1">
        <f>'[1]Unit factor_selected'!T102</f>
        <v>2.3751061531718601E-5</v>
      </c>
      <c r="AB153" s="1">
        <f>'[1]Unit factor_selected'!U102</f>
        <v>2.1885449887133301E-4</v>
      </c>
      <c r="AC153" s="1">
        <f>'[1]Unit factor_selected'!V102</f>
        <v>2.5337009719306102E-7</v>
      </c>
      <c r="AD153" s="1">
        <f>'[1]Unit factor_selected'!W102</f>
        <v>1.5698334296043898E-5</v>
      </c>
      <c r="AE153" s="1">
        <f>'[1]Unit factor_selected'!X102</f>
        <v>4.1956862795326499E-5</v>
      </c>
      <c r="AF153" s="1">
        <f>'[1]Unit factor_selected'!Y102</f>
        <v>4.4651660565341199E-5</v>
      </c>
      <c r="AG153" s="1">
        <f>'[1]Unit factor_selected'!Z102</f>
        <v>1.3287972637684799E-8</v>
      </c>
      <c r="AH153" s="1">
        <f>'[1]Unit factor_selected'!AA102</f>
        <v>6.2132984491301802E-5</v>
      </c>
      <c r="AI153" s="1">
        <f>'[1]Unit factor_selected'!AB102</f>
        <v>4.27266476631224E-3</v>
      </c>
      <c r="AJ153" s="1">
        <f>'[1]Unit factor_selected'!AC102</f>
        <v>1.7430224760931699E-5</v>
      </c>
      <c r="AK153" s="1"/>
      <c r="AL153" s="1">
        <f t="shared" si="109"/>
        <v>1.2969120619743056E-2</v>
      </c>
      <c r="AM153" s="1">
        <f t="shared" si="109"/>
        <v>0.20904437667394477</v>
      </c>
      <c r="AN153" s="1">
        <f t="shared" si="109"/>
        <v>3.8781138651021852E-6</v>
      </c>
      <c r="AO153" s="1">
        <f t="shared" si="109"/>
        <v>4.5534034328344984E-3</v>
      </c>
      <c r="AP153" s="1">
        <f t="shared" si="109"/>
        <v>3.1301021972862471E-5</v>
      </c>
      <c r="AQ153" s="1">
        <f t="shared" si="109"/>
        <v>1.905313115317569E-7</v>
      </c>
      <c r="AR153" s="1">
        <f t="shared" si="109"/>
        <v>1.3237426770543051E-2</v>
      </c>
      <c r="AS153" s="1">
        <f t="shared" si="109"/>
        <v>8.2975006657794688E-5</v>
      </c>
      <c r="AT153" s="1">
        <f t="shared" si="109"/>
        <v>6.1098785236783117E-4</v>
      </c>
      <c r="AU153" s="1">
        <f t="shared" si="109"/>
        <v>4.4520652763497343E-5</v>
      </c>
      <c r="AV153" s="1">
        <f t="shared" si="109"/>
        <v>4.2761505828232486E-6</v>
      </c>
      <c r="AW153" s="1">
        <f t="shared" si="109"/>
        <v>3.9402651188972909E-5</v>
      </c>
      <c r="AX153" s="1">
        <f t="shared" si="109"/>
        <v>4.561685326507147E-8</v>
      </c>
      <c r="AY153" s="1">
        <f t="shared" si="109"/>
        <v>2.8263343623498656E-6</v>
      </c>
      <c r="AZ153" s="1">
        <f t="shared" si="109"/>
        <v>7.5539302972235742E-6</v>
      </c>
      <c r="BA153" s="1">
        <f t="shared" si="109"/>
        <v>8.039102761597436E-6</v>
      </c>
      <c r="BB153" s="1">
        <f t="shared" si="88"/>
        <v>2.3923718888645271E-9</v>
      </c>
      <c r="BC153" s="1">
        <f t="shared" si="88"/>
        <v>1.1186447287427958E-5</v>
      </c>
      <c r="BD153" s="1">
        <f t="shared" si="88"/>
        <v>7.692522671576106E-4</v>
      </c>
      <c r="BE153" s="1">
        <f t="shared" si="88"/>
        <v>3.1381446117960138E-6</v>
      </c>
      <c r="BF153" s="1"/>
      <c r="BG153" s="1">
        <f t="shared" si="110"/>
        <v>1.2359092241981015E-2</v>
      </c>
      <c r="BH153" s="1">
        <f t="shared" si="110"/>
        <v>0.19921155872724811</v>
      </c>
      <c r="BI153" s="1">
        <f t="shared" si="110"/>
        <v>3.695699067733169E-6</v>
      </c>
      <c r="BJ153" s="1">
        <f t="shared" si="110"/>
        <v>4.3392250478174292E-3</v>
      </c>
      <c r="BK153" s="1">
        <f t="shared" si="110"/>
        <v>2.9828716161523848E-5</v>
      </c>
      <c r="BL153" s="1">
        <f t="shared" si="110"/>
        <v>1.8156929241770427E-7</v>
      </c>
      <c r="BM153" s="1">
        <f t="shared" si="110"/>
        <v>1.2614778079444815E-2</v>
      </c>
      <c r="BN153" s="1">
        <f t="shared" si="110"/>
        <v>7.9072112221822375E-5</v>
      </c>
      <c r="BO153" s="1">
        <f t="shared" si="110"/>
        <v>5.8224882376747529E-4</v>
      </c>
      <c r="BP153" s="1">
        <f t="shared" si="110"/>
        <v>4.2426535330363206E-5</v>
      </c>
      <c r="BQ153" s="1">
        <f t="shared" si="110"/>
        <v>4.0750133369305089E-6</v>
      </c>
      <c r="BR153" s="1">
        <f t="shared" si="110"/>
        <v>3.7549269137167396E-5</v>
      </c>
      <c r="BS153" s="1">
        <f t="shared" si="110"/>
        <v>4.3471173861524382E-8</v>
      </c>
      <c r="BT153" s="1">
        <f t="shared" si="110"/>
        <v>2.6933921053819788E-6</v>
      </c>
      <c r="BU153" s="1">
        <f t="shared" si="110"/>
        <v>7.1986161645191691E-6</v>
      </c>
      <c r="BV153" s="1">
        <f t="shared" si="110"/>
        <v>7.6609675772539375E-6</v>
      </c>
      <c r="BW153" s="1">
        <f t="shared" si="89"/>
        <v>2.2798419197819781E-9</v>
      </c>
      <c r="BX153" s="1">
        <f t="shared" si="89"/>
        <v>1.0660270494740726E-5</v>
      </c>
      <c r="BY153" s="1">
        <f t="shared" si="89"/>
        <v>7.3306895709497155E-4</v>
      </c>
      <c r="BZ153" s="1">
        <f t="shared" si="89"/>
        <v>2.9905357397031476E-6</v>
      </c>
      <c r="CA153" s="1"/>
      <c r="CB153" s="1">
        <f t="shared" si="111"/>
        <v>1.4296757680749648E-2</v>
      </c>
      <c r="CC153" s="1">
        <f t="shared" si="111"/>
        <v>0.23044405904291404</v>
      </c>
      <c r="CD153" s="1">
        <f t="shared" si="111"/>
        <v>4.2751128479225939E-6</v>
      </c>
      <c r="CE153" s="1">
        <f t="shared" si="111"/>
        <v>5.0195311934124152E-3</v>
      </c>
      <c r="CF153" s="1">
        <f t="shared" si="111"/>
        <v>3.4505279072244523E-5</v>
      </c>
      <c r="CG153" s="1">
        <f t="shared" si="111"/>
        <v>2.1003582829033145E-7</v>
      </c>
      <c r="CH153" s="1">
        <f t="shared" si="111"/>
        <v>1.459253008773943E-2</v>
      </c>
      <c r="CI153" s="1">
        <f t="shared" si="111"/>
        <v>9.1469082486533447E-5</v>
      </c>
      <c r="CJ153" s="1">
        <f t="shared" si="111"/>
        <v>6.7353412211209609E-4</v>
      </c>
      <c r="CK153" s="1">
        <f t="shared" si="111"/>
        <v>4.9078191421827418E-5</v>
      </c>
      <c r="CL153" s="1">
        <f t="shared" si="111"/>
        <v>4.7138962217649246E-6</v>
      </c>
      <c r="CM153" s="1">
        <f t="shared" si="111"/>
        <v>4.3436264689394835E-5</v>
      </c>
      <c r="CN153" s="1">
        <f t="shared" si="111"/>
        <v>5.0286608969942722E-8</v>
      </c>
      <c r="CO153" s="1">
        <f t="shared" si="111"/>
        <v>3.115663635804218E-6</v>
      </c>
      <c r="CP153" s="1">
        <f t="shared" si="111"/>
        <v>8.3272192589738006E-6</v>
      </c>
      <c r="CQ153" s="1">
        <f t="shared" si="111"/>
        <v>8.8620583864598913E-6</v>
      </c>
      <c r="CR153" s="1">
        <f t="shared" si="90"/>
        <v>2.6372768193138377E-9</v>
      </c>
      <c r="CS153" s="1">
        <f t="shared" si="90"/>
        <v>1.233159370369132E-5</v>
      </c>
      <c r="CT153" s="1">
        <f t="shared" si="90"/>
        <v>8.4799992084101216E-4</v>
      </c>
      <c r="CU153" s="1">
        <f t="shared" si="90"/>
        <v>3.4593936163797249E-6</v>
      </c>
      <c r="CW153" s="15">
        <f t="shared" si="112"/>
        <v>0</v>
      </c>
      <c r="CX153" s="15">
        <f t="shared" si="112"/>
        <v>0</v>
      </c>
      <c r="CY153" s="15">
        <f t="shared" si="112"/>
        <v>0</v>
      </c>
      <c r="CZ153" s="15">
        <f t="shared" si="112"/>
        <v>0</v>
      </c>
      <c r="DA153" s="15">
        <f t="shared" si="112"/>
        <v>0</v>
      </c>
      <c r="DB153" s="15">
        <f t="shared" si="112"/>
        <v>0</v>
      </c>
      <c r="DC153" s="15">
        <f t="shared" si="112"/>
        <v>0</v>
      </c>
      <c r="DD153" s="15">
        <f t="shared" si="112"/>
        <v>0</v>
      </c>
      <c r="DE153" s="15">
        <f t="shared" si="112"/>
        <v>0</v>
      </c>
      <c r="DF153" s="15">
        <f t="shared" si="112"/>
        <v>0</v>
      </c>
      <c r="DG153" s="15">
        <f t="shared" si="112"/>
        <v>0</v>
      </c>
      <c r="DH153" s="15">
        <f t="shared" si="112"/>
        <v>0</v>
      </c>
      <c r="DI153" s="15">
        <f t="shared" si="112"/>
        <v>0</v>
      </c>
      <c r="DJ153" s="15">
        <f t="shared" si="112"/>
        <v>0</v>
      </c>
      <c r="DK153" s="15">
        <f t="shared" si="112"/>
        <v>0</v>
      </c>
      <c r="DL153" s="15">
        <f t="shared" si="112"/>
        <v>0</v>
      </c>
      <c r="DM153" s="15">
        <f t="shared" si="91"/>
        <v>0</v>
      </c>
      <c r="DN153" s="15">
        <f t="shared" si="91"/>
        <v>0</v>
      </c>
      <c r="DO153" s="15">
        <f t="shared" si="91"/>
        <v>0</v>
      </c>
      <c r="DP153" s="15">
        <f t="shared" si="91"/>
        <v>0</v>
      </c>
      <c r="DR153" s="15">
        <f t="shared" si="113"/>
        <v>0</v>
      </c>
      <c r="DS153" s="15">
        <f t="shared" si="113"/>
        <v>0</v>
      </c>
      <c r="DT153" s="15">
        <f t="shared" si="113"/>
        <v>0</v>
      </c>
      <c r="DU153" s="15">
        <f t="shared" si="113"/>
        <v>0</v>
      </c>
      <c r="DV153" s="15">
        <f t="shared" si="113"/>
        <v>0</v>
      </c>
      <c r="DW153" s="15">
        <f t="shared" si="113"/>
        <v>0</v>
      </c>
      <c r="DX153" s="15">
        <f t="shared" si="113"/>
        <v>0</v>
      </c>
      <c r="DY153" s="15">
        <f t="shared" si="113"/>
        <v>0</v>
      </c>
      <c r="DZ153" s="15">
        <f t="shared" si="113"/>
        <v>0</v>
      </c>
      <c r="EA153" s="15">
        <f t="shared" si="113"/>
        <v>0</v>
      </c>
      <c r="EB153" s="15">
        <f t="shared" si="113"/>
        <v>0</v>
      </c>
      <c r="EC153" s="15">
        <f t="shared" si="113"/>
        <v>0</v>
      </c>
      <c r="ED153" s="15">
        <f t="shared" si="113"/>
        <v>0</v>
      </c>
      <c r="EE153" s="15">
        <f t="shared" si="113"/>
        <v>0</v>
      </c>
      <c r="EF153" s="15">
        <f t="shared" si="113"/>
        <v>0</v>
      </c>
      <c r="EG153" s="15">
        <f t="shared" si="113"/>
        <v>0</v>
      </c>
      <c r="EH153" s="15">
        <f t="shared" si="92"/>
        <v>0</v>
      </c>
      <c r="EI153" s="15">
        <f t="shared" si="92"/>
        <v>0</v>
      </c>
      <c r="EJ153" s="15">
        <f t="shared" si="92"/>
        <v>0</v>
      </c>
      <c r="EK153" s="15">
        <f t="shared" si="92"/>
        <v>0</v>
      </c>
      <c r="EM153" s="15">
        <f t="shared" si="114"/>
        <v>0</v>
      </c>
      <c r="EN153" s="15">
        <f t="shared" si="114"/>
        <v>0</v>
      </c>
      <c r="EO153" s="15">
        <f t="shared" si="114"/>
        <v>0</v>
      </c>
      <c r="EP153" s="15">
        <f t="shared" si="114"/>
        <v>0</v>
      </c>
      <c r="EQ153" s="15">
        <f t="shared" si="114"/>
        <v>0</v>
      </c>
      <c r="ER153" s="15">
        <f t="shared" si="114"/>
        <v>0</v>
      </c>
      <c r="ES153" s="15">
        <f t="shared" si="114"/>
        <v>0</v>
      </c>
      <c r="ET153" s="15">
        <f t="shared" si="114"/>
        <v>0</v>
      </c>
      <c r="EU153" s="15">
        <f t="shared" si="114"/>
        <v>0</v>
      </c>
      <c r="EV153" s="15">
        <f t="shared" si="114"/>
        <v>0</v>
      </c>
      <c r="EW153" s="15">
        <f t="shared" si="114"/>
        <v>0</v>
      </c>
      <c r="EX153" s="15">
        <f t="shared" si="114"/>
        <v>0</v>
      </c>
      <c r="EY153" s="15">
        <f t="shared" si="114"/>
        <v>0</v>
      </c>
      <c r="EZ153" s="15">
        <f t="shared" si="114"/>
        <v>0</v>
      </c>
      <c r="FA153" s="15">
        <f t="shared" si="114"/>
        <v>0</v>
      </c>
      <c r="FB153" s="15">
        <f t="shared" si="114"/>
        <v>0</v>
      </c>
      <c r="FC153" s="15">
        <f t="shared" si="93"/>
        <v>0</v>
      </c>
      <c r="FD153" s="15">
        <f t="shared" si="93"/>
        <v>0</v>
      </c>
      <c r="FE153" s="15">
        <f t="shared" si="93"/>
        <v>0</v>
      </c>
      <c r="FF153" s="15">
        <f t="shared" si="93"/>
        <v>0</v>
      </c>
      <c r="FH153" s="15">
        <f>IFERROR(AL153*[1]Figure!$C$8+BG153*[1]Figure!$D$8+CB153*[1]Figure!$E$8,0)</f>
        <v>1.249551272288498E-2</v>
      </c>
      <c r="FI153" s="15">
        <f>IFERROR(AM153*[1]Figure!$C$8+BH153*[1]Figure!$D$8+CC153*[1]Figure!$E$8,0)</f>
        <v>0.20141046914163011</v>
      </c>
      <c r="FJ153" s="15">
        <f>IFERROR(AN153*[1]Figure!$C$8+BI153*[1]Figure!$D$8+CD153*[1]Figure!$E$8,0)</f>
        <v>3.7364924394651108E-6</v>
      </c>
      <c r="FK153" s="15">
        <f>IFERROR(AO153*[1]Figure!$C$8+BJ153*[1]Figure!$D$8+CE153*[1]Figure!$E$8,0)</f>
        <v>4.3871217020525219E-3</v>
      </c>
      <c r="FL153" s="15">
        <f>IFERROR(AP153*[1]Figure!$C$8+BK153*[1]Figure!$D$8+CF153*[1]Figure!$E$8,0)</f>
        <v>3.0157967511366568E-5</v>
      </c>
      <c r="FM153" s="15">
        <f>IFERROR(AQ153*[1]Figure!$C$8+BL153*[1]Figure!$D$8+CG153*[1]Figure!$E$8,0)</f>
        <v>1.8357346632498192E-7</v>
      </c>
      <c r="FN153" s="15">
        <f>IFERROR(AR153*[1]Figure!$C$8+BM153*[1]Figure!$D$8+CH153*[1]Figure!$E$8,0)</f>
        <v>1.2754020837602173E-2</v>
      </c>
      <c r="FO153" s="15">
        <f>IFERROR(AS153*[1]Figure!$C$8+BN153*[1]Figure!$D$8+CI153*[1]Figure!$E$8,0)</f>
        <v>7.9944915447511733E-5</v>
      </c>
      <c r="FP153" s="15">
        <f>IFERROR(AT153*[1]Figure!$C$8+BO153*[1]Figure!$D$8+CJ153*[1]Figure!$E$8,0)</f>
        <v>5.8867572494993589E-4</v>
      </c>
      <c r="FQ153" s="15">
        <f>IFERROR(AU153*[1]Figure!$C$8+BP153*[1]Figure!$D$8+CK153*[1]Figure!$E$8,0)</f>
        <v>4.2894842244781818E-5</v>
      </c>
      <c r="FR153" s="15">
        <f>IFERROR(AV153*[1]Figure!$C$8+BQ153*[1]Figure!$D$8+CL153*[1]Figure!$E$8,0)</f>
        <v>4.1199936047551803E-6</v>
      </c>
      <c r="FS153" s="15">
        <f>IFERROR(AW153*[1]Figure!$C$8+BR153*[1]Figure!$D$8+CM153*[1]Figure!$E$8,0)</f>
        <v>3.7963740463458244E-5</v>
      </c>
      <c r="FT153" s="15">
        <f>IFERROR(AX153*[1]Figure!$C$8+BS153*[1]Figure!$D$8+CN153*[1]Figure!$E$8,0)</f>
        <v>4.3951011565421837E-8</v>
      </c>
      <c r="FU153" s="15">
        <f>IFERROR(AY153*[1]Figure!$C$8+BT153*[1]Figure!$D$8+CO153*[1]Figure!$E$8,0)</f>
        <v>2.7231219463027436E-6</v>
      </c>
      <c r="FV153" s="15">
        <f>IFERROR(AZ153*[1]Figure!$C$8+BU153*[1]Figure!$D$8+CP153*[1]Figure!$E$8,0)</f>
        <v>7.2780749677855606E-6</v>
      </c>
      <c r="FW153" s="15">
        <f>IFERROR(BA153*[1]Figure!$C$8+BV153*[1]Figure!$D$8+CQ153*[1]Figure!$E$8,0)</f>
        <v>7.7455298461177179E-6</v>
      </c>
      <c r="FX153" s="15">
        <f>IFERROR(BB153*[1]Figure!$C$8+BW153*[1]Figure!$D$8+CR153*[1]Figure!$E$8,0)</f>
        <v>2.3050069662912369E-9</v>
      </c>
      <c r="FY153" s="15">
        <f>IFERROR(BC153*[1]Figure!$C$8+BX153*[1]Figure!$D$8+CS153*[1]Figure!$E$8,0)</f>
        <v>1.077793926838407E-5</v>
      </c>
      <c r="FZ153" s="15">
        <f>IFERROR(BD153*[1]Figure!$C$8+BY153*[1]Figure!$D$8+CT153*[1]Figure!$E$8,0)</f>
        <v>7.4116062092469571E-4</v>
      </c>
      <c r="GA153" s="15">
        <f>IFERROR(BE153*[1]Figure!$C$8+BZ153*[1]Figure!$D$8+CU153*[1]Figure!$E$8,0)</f>
        <v>3.0235454717921285E-6</v>
      </c>
      <c r="GC153" s="15">
        <f>IFERROR(CW153*[1]Figure!$F$8+DR153*[1]Figure!$G$8+EM153*[1]Figure!$H$8,0)</f>
        <v>0</v>
      </c>
      <c r="GD153" s="15">
        <f>IFERROR(CX153*[1]Figure!$F$8+DS153*[1]Figure!$G$8+EN153*[1]Figure!$H$8,0)</f>
        <v>0</v>
      </c>
      <c r="GE153" s="15">
        <f>IFERROR(CY153*[1]Figure!$F$8+DT153*[1]Figure!$G$8+EO153*[1]Figure!$H$8,0)</f>
        <v>0</v>
      </c>
      <c r="GF153" s="15">
        <f>IFERROR(CZ153*[1]Figure!$F$8+DU153*[1]Figure!$G$8+EP153*[1]Figure!$H$8,0)</f>
        <v>0</v>
      </c>
      <c r="GG153" s="15">
        <f>IFERROR(DA153*[1]Figure!$F$8+DV153*[1]Figure!$G$8+EQ153*[1]Figure!$H$8,0)</f>
        <v>0</v>
      </c>
      <c r="GH153" s="15">
        <f>IFERROR(DB153*[1]Figure!$F$8+DW153*[1]Figure!$G$8+ER153*[1]Figure!$H$8,0)</f>
        <v>0</v>
      </c>
      <c r="GI153" s="15">
        <f>IFERROR(DC153*[1]Figure!$F$8+DX153*[1]Figure!$G$8+ES153*[1]Figure!$H$8,0)</f>
        <v>0</v>
      </c>
      <c r="GJ153" s="15">
        <f>IFERROR(DD153*[1]Figure!$F$8+DY153*[1]Figure!$G$8+ET153*[1]Figure!$H$8,0)</f>
        <v>0</v>
      </c>
      <c r="GK153" s="15">
        <f>IFERROR(DE153*[1]Figure!$F$8+DZ153*[1]Figure!$G$8+EU153*[1]Figure!$H$8,0)</f>
        <v>0</v>
      </c>
      <c r="GL153" s="15">
        <f>IFERROR(DF153*[1]Figure!$F$8+EA153*[1]Figure!$G$8+EV153*[1]Figure!$H$8,0)</f>
        <v>0</v>
      </c>
      <c r="GM153" s="15">
        <f>IFERROR(DG153*[1]Figure!$F$8+EB153*[1]Figure!$G$8+EW153*[1]Figure!$H$8,0)</f>
        <v>0</v>
      </c>
      <c r="GN153" s="15">
        <f>IFERROR(DH153*[1]Figure!$F$8+EC153*[1]Figure!$G$8+EX153*[1]Figure!$H$8,0)</f>
        <v>0</v>
      </c>
      <c r="GO153" s="15">
        <f>IFERROR(DI153*[1]Figure!$F$8+ED153*[1]Figure!$G$8+EY153*[1]Figure!$H$8,0)</f>
        <v>0</v>
      </c>
      <c r="GP153" s="15">
        <f>IFERROR(DJ153*[1]Figure!$F$8+EE153*[1]Figure!$G$8+EZ153*[1]Figure!$H$8,0)</f>
        <v>0</v>
      </c>
      <c r="GQ153" s="15">
        <f>IFERROR(DK153*[1]Figure!$F$8+EF153*[1]Figure!$G$8+FA153*[1]Figure!$H$8,0)</f>
        <v>0</v>
      </c>
      <c r="GR153" s="15">
        <f>IFERROR(DL153*[1]Figure!$F$8+EG153*[1]Figure!$G$8+FB153*[1]Figure!$H$8,0)</f>
        <v>0</v>
      </c>
      <c r="GS153" s="15">
        <f>IFERROR(DM153*[1]Figure!$F$8+EH153*[1]Figure!$G$8+FC153*[1]Figure!$H$8,0)</f>
        <v>0</v>
      </c>
      <c r="GT153" s="15">
        <f>IFERROR(DN153*[1]Figure!$F$8+EI153*[1]Figure!$G$8+FD153*[1]Figure!$H$8,0)</f>
        <v>0</v>
      </c>
      <c r="GU153" s="15">
        <f>IFERROR(DO153*[1]Figure!$F$8+EJ153*[1]Figure!$G$8+FE153*[1]Figure!$H$8,0)</f>
        <v>0</v>
      </c>
      <c r="GV153" s="15">
        <f>IFERROR(DP153*[1]Figure!$F$8+EK153*[1]Figure!$G$8+FF153*[1]Figure!$H$8,0)</f>
        <v>0</v>
      </c>
      <c r="GX153" s="15">
        <f>IFERROR(FH153*[1]Figure!$F$10+GC153*[1]Figure!$F$11,0)</f>
        <v>1.1762384666628524E-2</v>
      </c>
      <c r="GY153" s="15">
        <f>IFERROR(FI153*[1]Figure!$F$10+GD153*[1]Figure!$F$11,0)</f>
        <v>0.1895934537837031</v>
      </c>
      <c r="GZ153" s="15">
        <f>IFERROR(FJ153*[1]Figure!$F$10+GE153*[1]Figure!$F$11,0)</f>
        <v>3.5172675464885271E-6</v>
      </c>
      <c r="HA153" s="15">
        <f>IFERROR(FK153*[1]Figure!$F$10+GF153*[1]Figure!$F$11,0)</f>
        <v>4.1297235402231371E-3</v>
      </c>
      <c r="HB153" s="15">
        <f>IFERROR(FL153*[1]Figure!$F$10+GG153*[1]Figure!$F$11,0)</f>
        <v>2.8388560157496193E-5</v>
      </c>
      <c r="HC153" s="15">
        <f>IFERROR(FM153*[1]Figure!$F$10+GH153*[1]Figure!$F$11,0)</f>
        <v>1.7280297122552021E-7</v>
      </c>
      <c r="HD153" s="15">
        <f>IFERROR(FN153*[1]Figure!$F$10+GI153*[1]Figure!$F$11,0)</f>
        <v>1.200572577252646E-2</v>
      </c>
      <c r="HE153" s="15">
        <f>IFERROR(FO153*[1]Figure!$F$10+GJ153*[1]Figure!$F$11,0)</f>
        <v>7.5254442813901454E-5</v>
      </c>
      <c r="HF153" s="15">
        <f>IFERROR(FP153*[1]Figure!$F$10+GK153*[1]Figure!$F$11,0)</f>
        <v>5.5413735108973434E-4</v>
      </c>
      <c r="HG153" s="15">
        <f>IFERROR(FQ153*[1]Figure!$F$10+GL153*[1]Figure!$F$11,0)</f>
        <v>4.0378145810168964E-5</v>
      </c>
      <c r="HH153" s="15">
        <f>IFERROR(FR153*[1]Figure!$F$10+GM153*[1]Figure!$F$11,0)</f>
        <v>3.8782681973846355E-6</v>
      </c>
      <c r="HI153" s="15">
        <f>IFERROR(FS153*[1]Figure!$F$10+GN153*[1]Figure!$F$11,0)</f>
        <v>3.5736358212610214E-5</v>
      </c>
      <c r="HJ153" s="15">
        <f>IFERROR(FT153*[1]Figure!$F$10+GO153*[1]Figure!$F$11,0)</f>
        <v>4.1372348296931052E-8</v>
      </c>
      <c r="HK153" s="15">
        <f>IFERROR(FU153*[1]Figure!$F$10+GP153*[1]Figure!$F$11,0)</f>
        <v>2.5633528240812989E-6</v>
      </c>
      <c r="HL153" s="15">
        <f>IFERROR(FV153*[1]Figure!$F$10+GQ153*[1]Figure!$F$11,0)</f>
        <v>6.8510608009599615E-6</v>
      </c>
      <c r="HM153" s="15">
        <f>IFERROR(FW153*[1]Figure!$F$10+GR153*[1]Figure!$F$11,0)</f>
        <v>7.291089490872367E-6</v>
      </c>
      <c r="HN153" s="15">
        <f>IFERROR(FX153*[1]Figure!$F$10+GS153*[1]Figure!$F$11,0)</f>
        <v>2.1697691961947949E-9</v>
      </c>
      <c r="HO153" s="15">
        <f>IFERROR(FY153*[1]Figure!$F$10+GT153*[1]Figure!$F$11,0)</f>
        <v>1.0145583490632822E-5</v>
      </c>
      <c r="HP153" s="15">
        <f>IFERROR(FZ153*[1]Figure!$F$10+GU153*[1]Figure!$F$11,0)</f>
        <v>6.9767575900324765E-4</v>
      </c>
      <c r="HQ153" s="15">
        <f>IFERROR(GA153*[1]Figure!$F$10+GV153*[1]Figure!$F$11,0)</f>
        <v>2.8461501088408922E-6</v>
      </c>
    </row>
    <row r="154" spans="1:225" s="15" customFormat="1" x14ac:dyDescent="0.2">
      <c r="A154" s="1"/>
      <c r="B154" s="4"/>
      <c r="C154" s="1" t="s">
        <v>184</v>
      </c>
      <c r="D154" s="1" t="s">
        <v>88</v>
      </c>
      <c r="E154" s="2">
        <v>0.21586482798306408</v>
      </c>
      <c r="F154" s="7"/>
      <c r="G154" s="1">
        <f>G$237*$E154</f>
        <v>6.6196072776415135E-2</v>
      </c>
      <c r="H154" s="1">
        <f>H$237*$E154</f>
        <v>6.3082408860872463E-2</v>
      </c>
      <c r="I154" s="1">
        <f>I$237*$E154</f>
        <v>7.2972504431871477E-2</v>
      </c>
      <c r="J154" s="1" t="s">
        <v>77</v>
      </c>
      <c r="K154" s="1" t="s">
        <v>77</v>
      </c>
      <c r="L154" s="1" t="s">
        <v>77</v>
      </c>
      <c r="M154" s="1" t="s">
        <v>177</v>
      </c>
      <c r="N154" s="1" t="str">
        <f>N141</f>
        <v>heat production, natural gas, at industrial furnace &gt;100kW | heat, district or industrial, natural gas | Cutoff, JP</v>
      </c>
      <c r="O154" s="1">
        <v>1</v>
      </c>
      <c r="P154" s="1" t="s">
        <v>12</v>
      </c>
      <c r="Q154" s="1">
        <f t="shared" ref="Q154:AJ155" si="117">Q141</f>
        <v>8.0255835238889101E-2</v>
      </c>
      <c r="R154" s="1">
        <f t="shared" si="117"/>
        <v>1.3280389228243701</v>
      </c>
      <c r="S154" s="1">
        <f t="shared" si="117"/>
        <v>3.2625467366219097E-5</v>
      </c>
      <c r="T154" s="1">
        <f t="shared" si="117"/>
        <v>2.8866351921018999E-2</v>
      </c>
      <c r="U154" s="1">
        <f t="shared" si="117"/>
        <v>4.5067611718069598E-4</v>
      </c>
      <c r="V154" s="1">
        <f t="shared" si="117"/>
        <v>1.7932671974896699E-6</v>
      </c>
      <c r="W154" s="1">
        <f t="shared" si="117"/>
        <v>8.1484583681056696E-2</v>
      </c>
      <c r="X154" s="1">
        <f t="shared" si="117"/>
        <v>1.6287904140258201E-3</v>
      </c>
      <c r="Y154" s="1">
        <f t="shared" si="117"/>
        <v>9.1574308760159501E-3</v>
      </c>
      <c r="Z154" s="1">
        <f t="shared" si="117"/>
        <v>3.2641218854135499E-4</v>
      </c>
      <c r="AA154" s="1">
        <f t="shared" si="117"/>
        <v>3.1799128651825801E-4</v>
      </c>
      <c r="AB154" s="1">
        <f t="shared" si="117"/>
        <v>5.9619837332342495E-4</v>
      </c>
      <c r="AC154" s="1">
        <f t="shared" si="117"/>
        <v>3.8080593948843199E-7</v>
      </c>
      <c r="AD154" s="1">
        <f t="shared" si="117"/>
        <v>7.2343441805085905E-5</v>
      </c>
      <c r="AE154" s="1">
        <f t="shared" si="117"/>
        <v>7.7023534360772601E-5</v>
      </c>
      <c r="AF154" s="1">
        <f t="shared" si="117"/>
        <v>8.1320434095897697E-5</v>
      </c>
      <c r="AG154" s="1">
        <f t="shared" si="117"/>
        <v>4.7593400183627502E-9</v>
      </c>
      <c r="AH154" s="1">
        <f t="shared" si="117"/>
        <v>9.4186694126161696E-5</v>
      </c>
      <c r="AI154" s="1">
        <f t="shared" si="117"/>
        <v>2.9120398038930798E-2</v>
      </c>
      <c r="AJ154" s="1">
        <f t="shared" si="117"/>
        <v>4.4155716996994898E-5</v>
      </c>
      <c r="AK154" s="1"/>
      <c r="AL154" s="1">
        <f t="shared" si="109"/>
        <v>5.3126211102054854E-3</v>
      </c>
      <c r="AM154" s="1">
        <f t="shared" si="109"/>
        <v>8.7910961185193967E-2</v>
      </c>
      <c r="AN154" s="1">
        <f t="shared" si="109"/>
        <v>2.1596778121387963E-6</v>
      </c>
      <c r="AO154" s="1">
        <f t="shared" si="109"/>
        <v>1.9108391325533844E-3</v>
      </c>
      <c r="AP154" s="1">
        <f t="shared" si="109"/>
        <v>2.9832989051485546E-5</v>
      </c>
      <c r="AQ154" s="1">
        <f t="shared" si="109"/>
        <v>1.187072459125842E-7</v>
      </c>
      <c r="AR154" s="1">
        <f t="shared" si="109"/>
        <v>5.3939594315071185E-3</v>
      </c>
      <c r="AS154" s="1">
        <f t="shared" si="109"/>
        <v>1.0781952878438053E-4</v>
      </c>
      <c r="AT154" s="1">
        <f t="shared" si="109"/>
        <v>6.061859607137428E-4</v>
      </c>
      <c r="AU154" s="1">
        <f t="shared" si="109"/>
        <v>2.1607204987792472E-5</v>
      </c>
      <c r="AV154" s="1">
        <f t="shared" si="109"/>
        <v>2.1049774344628485E-5</v>
      </c>
      <c r="AW154" s="1">
        <f t="shared" si="109"/>
        <v>3.9465990909697756E-5</v>
      </c>
      <c r="AX154" s="1">
        <f t="shared" si="109"/>
        <v>2.5207857684067382E-8</v>
      </c>
      <c r="AY154" s="1">
        <f t="shared" si="109"/>
        <v>4.7888517386258193E-6</v>
      </c>
      <c r="AZ154" s="1">
        <f t="shared" si="109"/>
        <v>5.0986554860424148E-6</v>
      </c>
      <c r="BA154" s="1">
        <f t="shared" ref="BA154:BA171" si="118">IFERROR($G154*AF154,0)</f>
        <v>5.3830933736217143E-6</v>
      </c>
      <c r="BB154" s="1">
        <f t="shared" si="88"/>
        <v>3.1504961822324554E-10</v>
      </c>
      <c r="BC154" s="1">
        <f t="shared" si="88"/>
        <v>6.2347892589453512E-6</v>
      </c>
      <c r="BD154" s="1">
        <f t="shared" si="88"/>
        <v>1.9276559878632397E-3</v>
      </c>
      <c r="BE154" s="1">
        <f t="shared" si="88"/>
        <v>2.9229350558278652E-6</v>
      </c>
      <c r="BF154" s="1"/>
      <c r="BG154" s="1">
        <f t="shared" si="110"/>
        <v>5.062731412010418E-3</v>
      </c>
      <c r="BH154" s="1">
        <f t="shared" si="110"/>
        <v>8.3775894312759558E-2</v>
      </c>
      <c r="BI154" s="1">
        <f t="shared" si="110"/>
        <v>2.0580930716728849E-6</v>
      </c>
      <c r="BJ154" s="1">
        <f t="shared" si="110"/>
        <v>1.8209590142035518E-3</v>
      </c>
      <c r="BK154" s="1">
        <f t="shared" si="110"/>
        <v>2.8429735087823133E-5</v>
      </c>
      <c r="BL154" s="1">
        <f t="shared" si="110"/>
        <v>1.1312361454883429E-7</v>
      </c>
      <c r="BM154" s="1">
        <f t="shared" si="110"/>
        <v>5.1402438236263946E-3</v>
      </c>
      <c r="BN154" s="1">
        <f t="shared" si="110"/>
        <v>1.0274802284624653E-4</v>
      </c>
      <c r="BO154" s="1">
        <f t="shared" si="110"/>
        <v>5.776727986360156E-4</v>
      </c>
      <c r="BP154" s="1">
        <f t="shared" si="110"/>
        <v>2.0590867134737944E-5</v>
      </c>
      <c r="BQ154" s="1">
        <f t="shared" si="110"/>
        <v>2.0059656350339593E-5</v>
      </c>
      <c r="BR154" s="1">
        <f t="shared" si="110"/>
        <v>3.7609629548175369E-5</v>
      </c>
      <c r="BS154" s="1">
        <f t="shared" si="110"/>
        <v>2.4022155971457926E-8</v>
      </c>
      <c r="BT154" s="1">
        <f t="shared" si="110"/>
        <v>4.5635985743511629E-6</v>
      </c>
      <c r="BU154" s="1">
        <f t="shared" si="110"/>
        <v>4.8588300864557165E-6</v>
      </c>
      <c r="BV154" s="1">
        <f t="shared" ref="BV154:BV171" si="119">IFERROR($H154*AF154,0)</f>
        <v>5.1298888723810523E-6</v>
      </c>
      <c r="BW154" s="1">
        <f t="shared" si="89"/>
        <v>3.0023063294627126E-10</v>
      </c>
      <c r="BX154" s="1">
        <f t="shared" si="89"/>
        <v>5.9415235481204668E-6</v>
      </c>
      <c r="BY154" s="1">
        <f t="shared" si="89"/>
        <v>1.8369848552831814E-3</v>
      </c>
      <c r="BZ154" s="1">
        <f t="shared" si="89"/>
        <v>2.7854489931494079E-6</v>
      </c>
      <c r="CA154" s="1"/>
      <c r="CB154" s="1">
        <f t="shared" si="111"/>
        <v>5.856469292653382E-3</v>
      </c>
      <c r="CC154" s="1">
        <f t="shared" si="111"/>
        <v>9.6910326181499168E-2</v>
      </c>
      <c r="CD154" s="1">
        <f t="shared" si="111"/>
        <v>2.3807620619733015E-6</v>
      </c>
      <c r="CE154" s="1">
        <f t="shared" si="111"/>
        <v>2.1064499934885204E-3</v>
      </c>
      <c r="CF154" s="1">
        <f t="shared" si="111"/>
        <v>3.2886964958306968E-5</v>
      </c>
      <c r="CG154" s="1">
        <f t="shared" si="111"/>
        <v>1.3085919851634469E-7</v>
      </c>
      <c r="CH154" s="1">
        <f t="shared" si="111"/>
        <v>5.9461341437951117E-3</v>
      </c>
      <c r="CI154" s="1">
        <f t="shared" si="111"/>
        <v>1.1885691570608893E-4</v>
      </c>
      <c r="CJ154" s="1">
        <f t="shared" si="111"/>
        <v>6.6824066518463064E-4</v>
      </c>
      <c r="CK154" s="1">
        <f t="shared" si="111"/>
        <v>2.3819114874950894E-5</v>
      </c>
      <c r="CL154" s="1">
        <f t="shared" si="111"/>
        <v>2.3204620564750096E-5</v>
      </c>
      <c r="CM154" s="1">
        <f t="shared" si="111"/>
        <v>4.3506088439618191E-5</v>
      </c>
      <c r="CN154" s="1">
        <f t="shared" si="111"/>
        <v>2.7788363107002586E-8</v>
      </c>
      <c r="CO154" s="1">
        <f t="shared" si="111"/>
        <v>5.2790821277384671E-6</v>
      </c>
      <c r="CP154" s="1">
        <f t="shared" si="111"/>
        <v>5.6206002024998838E-6</v>
      </c>
      <c r="CQ154" s="1">
        <f t="shared" ref="CQ154:CQ171" si="120">IFERROR($I154*AF154,0)</f>
        <v>5.9341557374646074E-6</v>
      </c>
      <c r="CR154" s="1">
        <f t="shared" si="90"/>
        <v>3.4730096058275905E-10</v>
      </c>
      <c r="CS154" s="1">
        <f t="shared" si="90"/>
        <v>6.8730389545446572E-6</v>
      </c>
      <c r="CT154" s="1">
        <f t="shared" si="90"/>
        <v>2.124988374953739E-3</v>
      </c>
      <c r="CU154" s="1">
        <f t="shared" si="90"/>
        <v>3.222153254255673E-6</v>
      </c>
      <c r="CW154" s="15">
        <f t="shared" si="112"/>
        <v>0</v>
      </c>
      <c r="CX154" s="15">
        <f t="shared" si="112"/>
        <v>0</v>
      </c>
      <c r="CY154" s="15">
        <f t="shared" si="112"/>
        <v>0</v>
      </c>
      <c r="CZ154" s="15">
        <f t="shared" si="112"/>
        <v>0</v>
      </c>
      <c r="DA154" s="15">
        <f t="shared" si="112"/>
        <v>0</v>
      </c>
      <c r="DB154" s="15">
        <f t="shared" si="112"/>
        <v>0</v>
      </c>
      <c r="DC154" s="15">
        <f t="shared" si="112"/>
        <v>0</v>
      </c>
      <c r="DD154" s="15">
        <f t="shared" si="112"/>
        <v>0</v>
      </c>
      <c r="DE154" s="15">
        <f t="shared" si="112"/>
        <v>0</v>
      </c>
      <c r="DF154" s="15">
        <f t="shared" si="112"/>
        <v>0</v>
      </c>
      <c r="DG154" s="15">
        <f t="shared" si="112"/>
        <v>0</v>
      </c>
      <c r="DH154" s="15">
        <f t="shared" si="112"/>
        <v>0</v>
      </c>
      <c r="DI154" s="15">
        <f t="shared" si="112"/>
        <v>0</v>
      </c>
      <c r="DJ154" s="15">
        <f t="shared" si="112"/>
        <v>0</v>
      </c>
      <c r="DK154" s="15">
        <f t="shared" si="112"/>
        <v>0</v>
      </c>
      <c r="DL154" s="15">
        <f t="shared" ref="DL154:DL171" si="121">IFERROR($J154*AF154,0)</f>
        <v>0</v>
      </c>
      <c r="DM154" s="15">
        <f t="shared" si="91"/>
        <v>0</v>
      </c>
      <c r="DN154" s="15">
        <f t="shared" si="91"/>
        <v>0</v>
      </c>
      <c r="DO154" s="15">
        <f t="shared" si="91"/>
        <v>0</v>
      </c>
      <c r="DP154" s="15">
        <f t="shared" si="91"/>
        <v>0</v>
      </c>
      <c r="DR154" s="15">
        <f t="shared" si="113"/>
        <v>0</v>
      </c>
      <c r="DS154" s="15">
        <f t="shared" si="113"/>
        <v>0</v>
      </c>
      <c r="DT154" s="15">
        <f t="shared" si="113"/>
        <v>0</v>
      </c>
      <c r="DU154" s="15">
        <f t="shared" si="113"/>
        <v>0</v>
      </c>
      <c r="DV154" s="15">
        <f t="shared" si="113"/>
        <v>0</v>
      </c>
      <c r="DW154" s="15">
        <f t="shared" si="113"/>
        <v>0</v>
      </c>
      <c r="DX154" s="15">
        <f t="shared" si="113"/>
        <v>0</v>
      </c>
      <c r="DY154" s="15">
        <f t="shared" si="113"/>
        <v>0</v>
      </c>
      <c r="DZ154" s="15">
        <f t="shared" si="113"/>
        <v>0</v>
      </c>
      <c r="EA154" s="15">
        <f t="shared" si="113"/>
        <v>0</v>
      </c>
      <c r="EB154" s="15">
        <f t="shared" si="113"/>
        <v>0</v>
      </c>
      <c r="EC154" s="15">
        <f t="shared" si="113"/>
        <v>0</v>
      </c>
      <c r="ED154" s="15">
        <f t="shared" si="113"/>
        <v>0</v>
      </c>
      <c r="EE154" s="15">
        <f t="shared" si="113"/>
        <v>0</v>
      </c>
      <c r="EF154" s="15">
        <f t="shared" si="113"/>
        <v>0</v>
      </c>
      <c r="EG154" s="15">
        <f t="shared" ref="EG154:EG171" si="122">IFERROR($K154*AF154,0)</f>
        <v>0</v>
      </c>
      <c r="EH154" s="15">
        <f t="shared" si="92"/>
        <v>0</v>
      </c>
      <c r="EI154" s="15">
        <f t="shared" si="92"/>
        <v>0</v>
      </c>
      <c r="EJ154" s="15">
        <f t="shared" si="92"/>
        <v>0</v>
      </c>
      <c r="EK154" s="15">
        <f t="shared" si="92"/>
        <v>0</v>
      </c>
      <c r="EM154" s="15">
        <f t="shared" si="114"/>
        <v>0</v>
      </c>
      <c r="EN154" s="15">
        <f t="shared" si="114"/>
        <v>0</v>
      </c>
      <c r="EO154" s="15">
        <f t="shared" si="114"/>
        <v>0</v>
      </c>
      <c r="EP154" s="15">
        <f t="shared" si="114"/>
        <v>0</v>
      </c>
      <c r="EQ154" s="15">
        <f t="shared" si="114"/>
        <v>0</v>
      </c>
      <c r="ER154" s="15">
        <f t="shared" si="114"/>
        <v>0</v>
      </c>
      <c r="ES154" s="15">
        <f t="shared" si="114"/>
        <v>0</v>
      </c>
      <c r="ET154" s="15">
        <f t="shared" si="114"/>
        <v>0</v>
      </c>
      <c r="EU154" s="15">
        <f t="shared" si="114"/>
        <v>0</v>
      </c>
      <c r="EV154" s="15">
        <f t="shared" si="114"/>
        <v>0</v>
      </c>
      <c r="EW154" s="15">
        <f t="shared" si="114"/>
        <v>0</v>
      </c>
      <c r="EX154" s="15">
        <f t="shared" si="114"/>
        <v>0</v>
      </c>
      <c r="EY154" s="15">
        <f t="shared" si="114"/>
        <v>0</v>
      </c>
      <c r="EZ154" s="15">
        <f t="shared" si="114"/>
        <v>0</v>
      </c>
      <c r="FA154" s="15">
        <f t="shared" si="114"/>
        <v>0</v>
      </c>
      <c r="FB154" s="15">
        <f t="shared" ref="FB154:FB171" si="123">IFERROR($L154*AF154,0)</f>
        <v>0</v>
      </c>
      <c r="FC154" s="15">
        <f t="shared" si="93"/>
        <v>0</v>
      </c>
      <c r="FD154" s="15">
        <f t="shared" si="93"/>
        <v>0</v>
      </c>
      <c r="FE154" s="15">
        <f t="shared" si="93"/>
        <v>0</v>
      </c>
      <c r="FF154" s="15">
        <f t="shared" si="93"/>
        <v>0</v>
      </c>
      <c r="FH154" s="15">
        <f>IFERROR(AL154*[1]Figure!$C$8+BG154*[1]Figure!$D$8+CB154*[1]Figure!$E$8,0)</f>
        <v>5.1186141775397551E-3</v>
      </c>
      <c r="FI154" s="15">
        <f>IFERROR(AM154*[1]Figure!$C$8+BH154*[1]Figure!$D$8+CC154*[1]Figure!$E$8,0)</f>
        <v>8.4700618197535299E-2</v>
      </c>
      <c r="FJ154" s="15">
        <f>IFERROR(AN154*[1]Figure!$C$8+BI154*[1]Figure!$D$8+CD154*[1]Figure!$E$8,0)</f>
        <v>2.080810439670919E-6</v>
      </c>
      <c r="FK154" s="15">
        <f>IFERROR(AO154*[1]Figure!$C$8+BJ154*[1]Figure!$D$8+CE154*[1]Figure!$E$8,0)</f>
        <v>1.8410588807277488E-3</v>
      </c>
      <c r="FL154" s="15">
        <f>IFERROR(AP154*[1]Figure!$C$8+BK154*[1]Figure!$D$8+CF154*[1]Figure!$E$8,0)</f>
        <v>2.8743544391671447E-5</v>
      </c>
      <c r="FM154" s="15">
        <f>IFERROR(AQ154*[1]Figure!$C$8+BL154*[1]Figure!$D$8+CG154*[1]Figure!$E$8,0)</f>
        <v>1.1437228051848587E-7</v>
      </c>
      <c r="FN154" s="15">
        <f>IFERROR(AR154*[1]Figure!$C$8+BM154*[1]Figure!$D$8+CH154*[1]Figure!$E$8,0)</f>
        <v>5.1969821763025578E-3</v>
      </c>
      <c r="FO154" s="15">
        <f>IFERROR(AS154*[1]Figure!$C$8+BN154*[1]Figure!$D$8+CI154*[1]Figure!$E$8,0)</f>
        <v>1.0388216234566738E-4</v>
      </c>
      <c r="FP154" s="15">
        <f>IFERROR(AT154*[1]Figure!$C$8+BO154*[1]Figure!$D$8+CJ154*[1]Figure!$E$8,0)</f>
        <v>5.8404918934919247E-4</v>
      </c>
      <c r="FQ154" s="15">
        <f>IFERROR(AU154*[1]Figure!$C$8+BP154*[1]Figure!$D$8+CK154*[1]Figure!$E$8,0)</f>
        <v>2.0818150493560125E-5</v>
      </c>
      <c r="FR154" s="15">
        <f>IFERROR(AV154*[1]Figure!$C$8+BQ154*[1]Figure!$D$8+CL154*[1]Figure!$E$8,0)</f>
        <v>2.0281076169247177E-5</v>
      </c>
      <c r="FS154" s="15">
        <f>IFERROR(AW154*[1]Figure!$C$8+BR154*[1]Figure!$D$8+CM154*[1]Figure!$E$8,0)</f>
        <v>3.8024767136691309E-5</v>
      </c>
      <c r="FT154" s="15">
        <f>IFERROR(AX154*[1]Figure!$C$8+BS154*[1]Figure!$D$8+CN154*[1]Figure!$E$8,0)</f>
        <v>2.4287314124323289E-8</v>
      </c>
      <c r="FU154" s="15">
        <f>IFERROR(AY154*[1]Figure!$C$8+BT154*[1]Figure!$D$8+CO154*[1]Figure!$E$8,0)</f>
        <v>4.6139718784722294E-6</v>
      </c>
      <c r="FV154" s="15">
        <f>IFERROR(AZ154*[1]Figure!$C$8+BU154*[1]Figure!$D$8+CP154*[1]Figure!$E$8,0)</f>
        <v>4.9124621756129932E-6</v>
      </c>
      <c r="FW154" s="15">
        <f>IFERROR(BA154*[1]Figure!$C$8+BV154*[1]Figure!$D$8+CQ154*[1]Figure!$E$8,0)</f>
        <v>5.1865129264177218E-6</v>
      </c>
      <c r="FX154" s="15">
        <f>IFERROR(BB154*[1]Figure!$C$8+BW154*[1]Figure!$D$8+CR154*[1]Figure!$E$8,0)</f>
        <v>3.0354459861031153E-10</v>
      </c>
      <c r="FY154" s="15">
        <f>IFERROR(BC154*[1]Figure!$C$8+BX154*[1]Figure!$D$8+CS154*[1]Figure!$E$8,0)</f>
        <v>6.0071064796066144E-6</v>
      </c>
      <c r="FZ154" s="15">
        <f>IFERROR(BD154*[1]Figure!$C$8+BY154*[1]Figure!$D$8+CT154*[1]Figure!$E$8,0)</f>
        <v>1.8572616161054521E-3</v>
      </c>
      <c r="GA154" s="15">
        <f>IFERROR(BE154*[1]Figure!$C$8+BZ154*[1]Figure!$D$8+CU154*[1]Figure!$E$8,0)</f>
        <v>2.8161949641106214E-6</v>
      </c>
      <c r="GC154" s="15">
        <f>IFERROR(CW154*[1]Figure!$F$8+DR154*[1]Figure!$G$8+EM154*[1]Figure!$H$8,0)</f>
        <v>0</v>
      </c>
      <c r="GD154" s="15">
        <f>IFERROR(CX154*[1]Figure!$F$8+DS154*[1]Figure!$G$8+EN154*[1]Figure!$H$8,0)</f>
        <v>0</v>
      </c>
      <c r="GE154" s="15">
        <f>IFERROR(CY154*[1]Figure!$F$8+DT154*[1]Figure!$G$8+EO154*[1]Figure!$H$8,0)</f>
        <v>0</v>
      </c>
      <c r="GF154" s="15">
        <f>IFERROR(CZ154*[1]Figure!$F$8+DU154*[1]Figure!$G$8+EP154*[1]Figure!$H$8,0)</f>
        <v>0</v>
      </c>
      <c r="GG154" s="15">
        <f>IFERROR(DA154*[1]Figure!$F$8+DV154*[1]Figure!$G$8+EQ154*[1]Figure!$H$8,0)</f>
        <v>0</v>
      </c>
      <c r="GH154" s="15">
        <f>IFERROR(DB154*[1]Figure!$F$8+DW154*[1]Figure!$G$8+ER154*[1]Figure!$H$8,0)</f>
        <v>0</v>
      </c>
      <c r="GI154" s="15">
        <f>IFERROR(DC154*[1]Figure!$F$8+DX154*[1]Figure!$G$8+ES154*[1]Figure!$H$8,0)</f>
        <v>0</v>
      </c>
      <c r="GJ154" s="15">
        <f>IFERROR(DD154*[1]Figure!$F$8+DY154*[1]Figure!$G$8+ET154*[1]Figure!$H$8,0)</f>
        <v>0</v>
      </c>
      <c r="GK154" s="15">
        <f>IFERROR(DE154*[1]Figure!$F$8+DZ154*[1]Figure!$G$8+EU154*[1]Figure!$H$8,0)</f>
        <v>0</v>
      </c>
      <c r="GL154" s="15">
        <f>IFERROR(DF154*[1]Figure!$F$8+EA154*[1]Figure!$G$8+EV154*[1]Figure!$H$8,0)</f>
        <v>0</v>
      </c>
      <c r="GM154" s="15">
        <f>IFERROR(DG154*[1]Figure!$F$8+EB154*[1]Figure!$G$8+EW154*[1]Figure!$H$8,0)</f>
        <v>0</v>
      </c>
      <c r="GN154" s="15">
        <f>IFERROR(DH154*[1]Figure!$F$8+EC154*[1]Figure!$G$8+EX154*[1]Figure!$H$8,0)</f>
        <v>0</v>
      </c>
      <c r="GO154" s="15">
        <f>IFERROR(DI154*[1]Figure!$F$8+ED154*[1]Figure!$G$8+EY154*[1]Figure!$H$8,0)</f>
        <v>0</v>
      </c>
      <c r="GP154" s="15">
        <f>IFERROR(DJ154*[1]Figure!$F$8+EE154*[1]Figure!$G$8+EZ154*[1]Figure!$H$8,0)</f>
        <v>0</v>
      </c>
      <c r="GQ154" s="15">
        <f>IFERROR(DK154*[1]Figure!$F$8+EF154*[1]Figure!$G$8+FA154*[1]Figure!$H$8,0)</f>
        <v>0</v>
      </c>
      <c r="GR154" s="15">
        <f>IFERROR(DL154*[1]Figure!$F$8+EG154*[1]Figure!$G$8+FB154*[1]Figure!$H$8,0)</f>
        <v>0</v>
      </c>
      <c r="GS154" s="15">
        <f>IFERROR(DM154*[1]Figure!$F$8+EH154*[1]Figure!$G$8+FC154*[1]Figure!$H$8,0)</f>
        <v>0</v>
      </c>
      <c r="GT154" s="15">
        <f>IFERROR(DN154*[1]Figure!$F$8+EI154*[1]Figure!$G$8+FD154*[1]Figure!$H$8,0)</f>
        <v>0</v>
      </c>
      <c r="GU154" s="15">
        <f>IFERROR(DO154*[1]Figure!$F$8+EJ154*[1]Figure!$G$8+FE154*[1]Figure!$H$8,0)</f>
        <v>0</v>
      </c>
      <c r="GV154" s="15">
        <f>IFERROR(DP154*[1]Figure!$F$8+EK154*[1]Figure!$G$8+FF154*[1]Figure!$H$8,0)</f>
        <v>0</v>
      </c>
      <c r="GX154" s="15">
        <f>IFERROR(FH154*[1]Figure!$F$10+GC154*[1]Figure!$F$11,0)</f>
        <v>4.8182983965127197E-3</v>
      </c>
      <c r="GY154" s="15">
        <f>IFERROR(FI154*[1]Figure!$F$10+GD154*[1]Figure!$F$11,0)</f>
        <v>7.9731122270477225E-2</v>
      </c>
      <c r="GZ154" s="15">
        <f>IFERROR(FJ154*[1]Figure!$F$10+GE154*[1]Figure!$F$11,0)</f>
        <v>1.9587265726936004E-6</v>
      </c>
      <c r="HA154" s="15">
        <f>IFERROR(FK154*[1]Figure!$F$10+GF154*[1]Figure!$F$11,0)</f>
        <v>1.7330415509378596E-3</v>
      </c>
      <c r="HB154" s="15">
        <f>IFERROR(FL154*[1]Figure!$F$10+GG154*[1]Figure!$F$11,0)</f>
        <v>2.7057123090111446E-5</v>
      </c>
      <c r="HC154" s="15">
        <f>IFERROR(FM154*[1]Figure!$F$10+GH154*[1]Figure!$F$11,0)</f>
        <v>1.0766190939841418E-7</v>
      </c>
      <c r="HD154" s="15">
        <f>IFERROR(FN154*[1]Figure!$F$10+GI154*[1]Figure!$F$11,0)</f>
        <v>4.8920684424039722E-3</v>
      </c>
      <c r="HE154" s="15">
        <f>IFERROR(FO154*[1]Figure!$F$10+GJ154*[1]Figure!$F$11,0)</f>
        <v>9.778726016364527E-5</v>
      </c>
      <c r="HF154" s="15">
        <f>IFERROR(FP154*[1]Figure!$F$10+GK154*[1]Figure!$F$11,0)</f>
        <v>5.4978226037703955E-4</v>
      </c>
      <c r="HG154" s="15">
        <f>IFERROR(FQ154*[1]Figure!$F$10+GL154*[1]Figure!$F$11,0)</f>
        <v>1.9596722406159937E-5</v>
      </c>
      <c r="HH154" s="15">
        <f>IFERROR(FR154*[1]Figure!$F$10+GM154*[1]Figure!$F$11,0)</f>
        <v>1.9091158934116994E-5</v>
      </c>
      <c r="HI154" s="15">
        <f>IFERROR(FS154*[1]Figure!$F$10+GN154*[1]Figure!$F$11,0)</f>
        <v>3.5793804371196191E-5</v>
      </c>
      <c r="HJ154" s="15">
        <f>IFERROR(FT154*[1]Figure!$F$10+GO154*[1]Figure!$F$11,0)</f>
        <v>2.2862345674405684E-8</v>
      </c>
      <c r="HK154" s="15">
        <f>IFERROR(FU154*[1]Figure!$F$10+GP154*[1]Figure!$F$11,0)</f>
        <v>4.3432641204231216E-6</v>
      </c>
      <c r="HL154" s="15">
        <f>IFERROR(FV154*[1]Figure!$F$10+GQ154*[1]Figure!$F$11,0)</f>
        <v>4.6242416018669799E-6</v>
      </c>
      <c r="HM154" s="15">
        <f>IFERROR(FW154*[1]Figure!$F$10+GR154*[1]Figure!$F$11,0)</f>
        <v>4.8822134370874663E-6</v>
      </c>
      <c r="HN154" s="15">
        <f>IFERROR(FX154*[1]Figure!$F$10+GS154*[1]Figure!$F$11,0)</f>
        <v>2.8573524044297862E-10</v>
      </c>
      <c r="HO154" s="15">
        <f>IFERROR(FY154*[1]Figure!$F$10+GT154*[1]Figure!$F$11,0)</f>
        <v>5.6546616944435475E-6</v>
      </c>
      <c r="HP154" s="15">
        <f>IFERROR(FZ154*[1]Figure!$F$10+GU154*[1]Figure!$F$11,0)</f>
        <v>1.7482936506628347E-3</v>
      </c>
      <c r="HQ154" s="15">
        <f>IFERROR(GA154*[1]Figure!$F$10+GV154*[1]Figure!$F$11,0)</f>
        <v>2.6509651263388301E-6</v>
      </c>
    </row>
    <row r="155" spans="1:225" s="15" customFormat="1" x14ac:dyDescent="0.2">
      <c r="A155" s="1"/>
      <c r="B155" s="4"/>
      <c r="C155" s="1" t="s">
        <v>190</v>
      </c>
      <c r="D155" s="1" t="s">
        <v>89</v>
      </c>
      <c r="E155" s="2">
        <v>0.17846268236354415</v>
      </c>
      <c r="F155" s="7">
        <f>SUM(E155:E158)</f>
        <v>0.99999999999999989</v>
      </c>
      <c r="G155" s="1" t="s">
        <v>77</v>
      </c>
      <c r="H155" s="1" t="s">
        <v>77</v>
      </c>
      <c r="I155" s="1" t="s">
        <v>77</v>
      </c>
      <c r="J155" s="1">
        <f>J$238*$E155</f>
        <v>8.2994914447922633E-2</v>
      </c>
      <c r="K155" s="1">
        <f>K$238*$E155</f>
        <v>6.3910523949931561E-2</v>
      </c>
      <c r="L155" s="1">
        <f>L$238*$E155</f>
        <v>7.1096483947704528E-2</v>
      </c>
      <c r="M155" s="1" t="s">
        <v>177</v>
      </c>
      <c r="N155" s="1" t="str">
        <f>N142</f>
        <v>heat production, natural gas, at industrial furnace &gt;100kW | heat, district or industrial, natural gas | Cutoff, KR</v>
      </c>
      <c r="O155" s="1">
        <v>1</v>
      </c>
      <c r="P155" s="1" t="s">
        <v>12</v>
      </c>
      <c r="Q155" s="1">
        <f t="shared" si="117"/>
        <v>6.76380668220561E-2</v>
      </c>
      <c r="R155" s="1">
        <f t="shared" si="117"/>
        <v>1.1331469326975001</v>
      </c>
      <c r="S155" s="1">
        <f t="shared" si="117"/>
        <v>1.3363769547395101E-5</v>
      </c>
      <c r="T155" s="1">
        <f t="shared" si="117"/>
        <v>2.4674836095740699E-2</v>
      </c>
      <c r="U155" s="1">
        <f t="shared" si="117"/>
        <v>1.3790478552247099E-4</v>
      </c>
      <c r="V155" s="1">
        <f t="shared" si="117"/>
        <v>8.8156541306380197E-7</v>
      </c>
      <c r="W155" s="1">
        <f t="shared" si="117"/>
        <v>6.8354740712245801E-2</v>
      </c>
      <c r="X155" s="1">
        <f t="shared" si="117"/>
        <v>3.1950306154426801E-4</v>
      </c>
      <c r="Y155" s="1">
        <f t="shared" si="117"/>
        <v>3.65490143218206E-3</v>
      </c>
      <c r="Z155" s="1">
        <f t="shared" si="117"/>
        <v>3.5816391347293498E-4</v>
      </c>
      <c r="AA155" s="1">
        <f t="shared" si="117"/>
        <v>1.6743586132534901E-5</v>
      </c>
      <c r="AB155" s="1">
        <f t="shared" si="117"/>
        <v>1.94616790051269E-4</v>
      </c>
      <c r="AC155" s="1">
        <f t="shared" si="117"/>
        <v>1.4538930758673999E-7</v>
      </c>
      <c r="AD155" s="1">
        <f t="shared" si="117"/>
        <v>1.0769443261341801E-5</v>
      </c>
      <c r="AE155" s="1">
        <f t="shared" si="117"/>
        <v>3.8260035533256103E-5</v>
      </c>
      <c r="AF155" s="1">
        <f t="shared" si="117"/>
        <v>4.1124262322827097E-5</v>
      </c>
      <c r="AG155" s="1">
        <f t="shared" si="117"/>
        <v>7.0762297326614196E-9</v>
      </c>
      <c r="AH155" s="1">
        <f t="shared" si="117"/>
        <v>3.9084174521889901E-5</v>
      </c>
      <c r="AI155" s="1">
        <f t="shared" si="117"/>
        <v>4.0342261314306599E-3</v>
      </c>
      <c r="AJ155" s="1">
        <f t="shared" si="117"/>
        <v>1.2922772229057E-5</v>
      </c>
      <c r="AK155" s="1"/>
      <c r="AL155" s="1">
        <f t="shared" ref="AL155:AZ171" si="124">IFERROR($G155*Q155,0)</f>
        <v>0</v>
      </c>
      <c r="AM155" s="1">
        <f t="shared" si="124"/>
        <v>0</v>
      </c>
      <c r="AN155" s="1">
        <f t="shared" si="124"/>
        <v>0</v>
      </c>
      <c r="AO155" s="1">
        <f t="shared" si="124"/>
        <v>0</v>
      </c>
      <c r="AP155" s="1">
        <f t="shared" si="124"/>
        <v>0</v>
      </c>
      <c r="AQ155" s="1">
        <f t="shared" si="124"/>
        <v>0</v>
      </c>
      <c r="AR155" s="1">
        <f t="shared" si="124"/>
        <v>0</v>
      </c>
      <c r="AS155" s="1">
        <f t="shared" si="124"/>
        <v>0</v>
      </c>
      <c r="AT155" s="1">
        <f t="shared" si="124"/>
        <v>0</v>
      </c>
      <c r="AU155" s="1">
        <f t="shared" si="124"/>
        <v>0</v>
      </c>
      <c r="AV155" s="1">
        <f t="shared" si="124"/>
        <v>0</v>
      </c>
      <c r="AW155" s="1">
        <f t="shared" si="124"/>
        <v>0</v>
      </c>
      <c r="AX155" s="1">
        <f t="shared" si="124"/>
        <v>0</v>
      </c>
      <c r="AY155" s="1">
        <f t="shared" si="124"/>
        <v>0</v>
      </c>
      <c r="AZ155" s="1">
        <f t="shared" si="124"/>
        <v>0</v>
      </c>
      <c r="BA155" s="1">
        <f t="shared" si="118"/>
        <v>0</v>
      </c>
      <c r="BB155" s="1">
        <f t="shared" si="88"/>
        <v>0</v>
      </c>
      <c r="BC155" s="1">
        <f t="shared" si="88"/>
        <v>0</v>
      </c>
      <c r="BD155" s="1">
        <f t="shared" si="88"/>
        <v>0</v>
      </c>
      <c r="BE155" s="1">
        <f t="shared" si="88"/>
        <v>0</v>
      </c>
      <c r="BF155" s="1"/>
      <c r="BG155" s="1">
        <f t="shared" ref="BG155:BU171" si="125">IFERROR($H155*Q155,0)</f>
        <v>0</v>
      </c>
      <c r="BH155" s="1">
        <f t="shared" si="125"/>
        <v>0</v>
      </c>
      <c r="BI155" s="1">
        <f t="shared" si="125"/>
        <v>0</v>
      </c>
      <c r="BJ155" s="1">
        <f t="shared" si="125"/>
        <v>0</v>
      </c>
      <c r="BK155" s="1">
        <f t="shared" si="125"/>
        <v>0</v>
      </c>
      <c r="BL155" s="1">
        <f t="shared" si="125"/>
        <v>0</v>
      </c>
      <c r="BM155" s="1">
        <f t="shared" si="125"/>
        <v>0</v>
      </c>
      <c r="BN155" s="1">
        <f t="shared" si="125"/>
        <v>0</v>
      </c>
      <c r="BO155" s="1">
        <f t="shared" si="125"/>
        <v>0</v>
      </c>
      <c r="BP155" s="1">
        <f t="shared" si="125"/>
        <v>0</v>
      </c>
      <c r="BQ155" s="1">
        <f t="shared" si="125"/>
        <v>0</v>
      </c>
      <c r="BR155" s="1">
        <f t="shared" si="125"/>
        <v>0</v>
      </c>
      <c r="BS155" s="1">
        <f t="shared" si="125"/>
        <v>0</v>
      </c>
      <c r="BT155" s="1">
        <f t="shared" si="125"/>
        <v>0</v>
      </c>
      <c r="BU155" s="1">
        <f t="shared" si="125"/>
        <v>0</v>
      </c>
      <c r="BV155" s="1">
        <f t="shared" si="119"/>
        <v>0</v>
      </c>
      <c r="BW155" s="1">
        <f t="shared" si="89"/>
        <v>0</v>
      </c>
      <c r="BX155" s="1">
        <f t="shared" si="89"/>
        <v>0</v>
      </c>
      <c r="BY155" s="1">
        <f t="shared" si="89"/>
        <v>0</v>
      </c>
      <c r="BZ155" s="1">
        <f t="shared" si="89"/>
        <v>0</v>
      </c>
      <c r="CA155" s="1"/>
      <c r="CB155" s="1">
        <f t="shared" ref="CB155:CP171" si="126">IFERROR($I155*Q155,0)</f>
        <v>0</v>
      </c>
      <c r="CC155" s="1">
        <f t="shared" si="126"/>
        <v>0</v>
      </c>
      <c r="CD155" s="1">
        <f t="shared" si="126"/>
        <v>0</v>
      </c>
      <c r="CE155" s="1">
        <f t="shared" si="126"/>
        <v>0</v>
      </c>
      <c r="CF155" s="1">
        <f t="shared" si="126"/>
        <v>0</v>
      </c>
      <c r="CG155" s="1">
        <f t="shared" si="126"/>
        <v>0</v>
      </c>
      <c r="CH155" s="1">
        <f t="shared" si="126"/>
        <v>0</v>
      </c>
      <c r="CI155" s="1">
        <f t="shared" si="126"/>
        <v>0</v>
      </c>
      <c r="CJ155" s="1">
        <f t="shared" si="126"/>
        <v>0</v>
      </c>
      <c r="CK155" s="1">
        <f t="shared" si="126"/>
        <v>0</v>
      </c>
      <c r="CL155" s="1">
        <f t="shared" si="126"/>
        <v>0</v>
      </c>
      <c r="CM155" s="1">
        <f t="shared" si="126"/>
        <v>0</v>
      </c>
      <c r="CN155" s="1">
        <f t="shared" si="126"/>
        <v>0</v>
      </c>
      <c r="CO155" s="1">
        <f t="shared" si="126"/>
        <v>0</v>
      </c>
      <c r="CP155" s="1">
        <f t="shared" si="126"/>
        <v>0</v>
      </c>
      <c r="CQ155" s="1">
        <f t="shared" si="120"/>
        <v>0</v>
      </c>
      <c r="CR155" s="1">
        <f t="shared" si="90"/>
        <v>0</v>
      </c>
      <c r="CS155" s="1">
        <f t="shared" si="90"/>
        <v>0</v>
      </c>
      <c r="CT155" s="1">
        <f t="shared" si="90"/>
        <v>0</v>
      </c>
      <c r="CU155" s="1">
        <f t="shared" si="90"/>
        <v>0</v>
      </c>
      <c r="CW155" s="15">
        <f t="shared" ref="CW155:DK171" si="127">IFERROR($J155*Q155,0)</f>
        <v>5.6136155693194204E-3</v>
      </c>
      <c r="CX155" s="15">
        <f t="shared" si="127"/>
        <v>9.4045432736154969E-2</v>
      </c>
      <c r="CY155" s="15">
        <f t="shared" si="127"/>
        <v>1.1091249102878102E-6</v>
      </c>
      <c r="CZ155" s="15">
        <f t="shared" si="127"/>
        <v>2.0478859107825125E-3</v>
      </c>
      <c r="DA155" s="15">
        <f t="shared" si="127"/>
        <v>1.14453958763966E-5</v>
      </c>
      <c r="DB155" s="15">
        <f t="shared" si="127"/>
        <v>7.3165446037477817E-8</v>
      </c>
      <c r="DC155" s="15">
        <f t="shared" si="127"/>
        <v>5.6730958575227745E-3</v>
      </c>
      <c r="DD155" s="15">
        <f t="shared" si="127"/>
        <v>2.6517129258715883E-5</v>
      </c>
      <c r="DE155" s="15">
        <f t="shared" si="127"/>
        <v>3.0333823167953997E-4</v>
      </c>
      <c r="DF155" s="15">
        <f t="shared" si="127"/>
        <v>2.9725783357019403E-5</v>
      </c>
      <c r="DG155" s="15">
        <f t="shared" si="127"/>
        <v>1.389632498621158E-6</v>
      </c>
      <c r="DH155" s="15">
        <f t="shared" si="127"/>
        <v>1.615220384043439E-5</v>
      </c>
      <c r="DI155" s="15">
        <f t="shared" si="127"/>
        <v>1.2066573144804194E-8</v>
      </c>
      <c r="DJ155" s="15">
        <f t="shared" si="127"/>
        <v>8.9380902212681961E-7</v>
      </c>
      <c r="DK155" s="15">
        <f t="shared" si="127"/>
        <v>3.1753883758570703E-6</v>
      </c>
      <c r="DL155" s="15">
        <f t="shared" si="121"/>
        <v>3.413104633216963E-6</v>
      </c>
      <c r="DM155" s="15">
        <f t="shared" si="91"/>
        <v>5.8729108127608098E-10</v>
      </c>
      <c r="DN155" s="15">
        <f t="shared" si="91"/>
        <v>3.2437877207119296E-6</v>
      </c>
      <c r="DO155" s="15">
        <f t="shared" si="91"/>
        <v>3.3482025264166149E-4</v>
      </c>
      <c r="DP155" s="15">
        <f t="shared" si="91"/>
        <v>1.0725243755805762E-6</v>
      </c>
      <c r="DR155" s="15">
        <f t="shared" ref="DR155:EF171" si="128">IFERROR($K155*Q155,0)</f>
        <v>4.3227842895580881E-3</v>
      </c>
      <c r="DS155" s="15">
        <f t="shared" si="128"/>
        <v>7.2420014180955061E-2</v>
      </c>
      <c r="DT155" s="15">
        <f t="shared" si="128"/>
        <v>8.5408551372016062E-7</v>
      </c>
      <c r="DU155" s="15">
        <f t="shared" si="128"/>
        <v>1.5769817032574717E-3</v>
      </c>
      <c r="DV155" s="15">
        <f t="shared" si="128"/>
        <v>8.8135670979440574E-6</v>
      </c>
      <c r="DW155" s="15">
        <f t="shared" si="128"/>
        <v>5.6341307445045427E-8</v>
      </c>
      <c r="DX155" s="15">
        <f t="shared" si="128"/>
        <v>4.3685872933813472E-3</v>
      </c>
      <c r="DY155" s="15">
        <f t="shared" si="128"/>
        <v>2.0419608066901398E-5</v>
      </c>
      <c r="DZ155" s="15">
        <f t="shared" si="128"/>
        <v>2.3358666551611071E-4</v>
      </c>
      <c r="EA155" s="15">
        <f t="shared" si="128"/>
        <v>2.2890443370013225E-5</v>
      </c>
      <c r="EB155" s="15">
        <f t="shared" si="128"/>
        <v>1.0700913625311137E-6</v>
      </c>
      <c r="EC155" s="15">
        <f t="shared" si="128"/>
        <v>1.243806102163043E-5</v>
      </c>
      <c r="ED155" s="15">
        <f t="shared" si="128"/>
        <v>9.2919068245863123E-9</v>
      </c>
      <c r="EE155" s="15">
        <f t="shared" si="128"/>
        <v>6.8828076148141417E-7</v>
      </c>
      <c r="EF155" s="15">
        <f t="shared" si="128"/>
        <v>2.4452189172733966E-6</v>
      </c>
      <c r="EG155" s="15">
        <f t="shared" si="122"/>
        <v>2.6282731521063093E-6</v>
      </c>
      <c r="EH155" s="15">
        <f t="shared" si="92"/>
        <v>4.5224554980447549E-10</v>
      </c>
      <c r="EI155" s="15">
        <f t="shared" si="92"/>
        <v>2.4978900718445494E-6</v>
      </c>
      <c r="EJ155" s="15">
        <f t="shared" si="92"/>
        <v>2.5782950579223893E-4</v>
      </c>
      <c r="EK155" s="15">
        <f t="shared" si="92"/>
        <v>8.2590114404465793E-7</v>
      </c>
      <c r="EM155" s="15">
        <f t="shared" ref="EM155:FA171" si="129">IFERROR($L155*Q155,0)</f>
        <v>4.8088287320680774E-3</v>
      </c>
      <c r="EN155" s="15">
        <f t="shared" si="129"/>
        <v>8.0562762710918445E-2</v>
      </c>
      <c r="EO155" s="15">
        <f t="shared" si="129"/>
        <v>9.5011702710719843E-7</v>
      </c>
      <c r="EP155" s="15">
        <f t="shared" si="129"/>
        <v>1.7542940883930689E-3</v>
      </c>
      <c r="EQ155" s="15">
        <f t="shared" si="129"/>
        <v>9.8045453702099938E-6</v>
      </c>
      <c r="ER155" s="15">
        <f t="shared" si="129"/>
        <v>6.2676201238742112E-8</v>
      </c>
      <c r="ES155" s="15">
        <f t="shared" si="129"/>
        <v>4.859781725797689E-3</v>
      </c>
      <c r="ET155" s="15">
        <f t="shared" si="129"/>
        <v>2.2715544286324502E-5</v>
      </c>
      <c r="EU155" s="15">
        <f t="shared" si="129"/>
        <v>2.5985064100357411E-4</v>
      </c>
      <c r="EV155" s="15">
        <f t="shared" si="129"/>
        <v>2.5464194924875556E-5</v>
      </c>
      <c r="EW155" s="15">
        <f t="shared" si="129"/>
        <v>1.1904101026987758E-6</v>
      </c>
      <c r="EX155" s="15">
        <f t="shared" si="129"/>
        <v>1.3836569489833828E-5</v>
      </c>
      <c r="EY155" s="15">
        <f t="shared" si="129"/>
        <v>1.0336668573008536E-8</v>
      </c>
      <c r="EZ155" s="15">
        <f t="shared" si="129"/>
        <v>7.6566954995570199E-7</v>
      </c>
      <c r="FA155" s="15">
        <f t="shared" si="129"/>
        <v>2.7201540021287473E-6</v>
      </c>
      <c r="FB155" s="15">
        <f t="shared" si="123"/>
        <v>2.9237904560960666E-6</v>
      </c>
      <c r="FC155" s="15">
        <f t="shared" si="93"/>
        <v>5.0309505359843214E-10</v>
      </c>
      <c r="FD155" s="15">
        <f t="shared" si="93"/>
        <v>2.7787473865048277E-6</v>
      </c>
      <c r="FE155" s="15">
        <f t="shared" si="93"/>
        <v>2.8681929339467006E-4</v>
      </c>
      <c r="FF155" s="15">
        <f t="shared" si="93"/>
        <v>9.1876366834299288E-7</v>
      </c>
      <c r="FH155" s="15">
        <f>IFERROR(AL155*[1]Figure!$C$8+BG155*[1]Figure!$D$8+CB155*[1]Figure!$E$8,0)</f>
        <v>0</v>
      </c>
      <c r="FI155" s="15">
        <f>IFERROR(AM155*[1]Figure!$C$8+BH155*[1]Figure!$D$8+CC155*[1]Figure!$E$8,0)</f>
        <v>0</v>
      </c>
      <c r="FJ155" s="15">
        <f>IFERROR(AN155*[1]Figure!$C$8+BI155*[1]Figure!$D$8+CD155*[1]Figure!$E$8,0)</f>
        <v>0</v>
      </c>
      <c r="FK155" s="15">
        <f>IFERROR(AO155*[1]Figure!$C$8+BJ155*[1]Figure!$D$8+CE155*[1]Figure!$E$8,0)</f>
        <v>0</v>
      </c>
      <c r="FL155" s="15">
        <f>IFERROR(AP155*[1]Figure!$C$8+BK155*[1]Figure!$D$8+CF155*[1]Figure!$E$8,0)</f>
        <v>0</v>
      </c>
      <c r="FM155" s="15">
        <f>IFERROR(AQ155*[1]Figure!$C$8+BL155*[1]Figure!$D$8+CG155*[1]Figure!$E$8,0)</f>
        <v>0</v>
      </c>
      <c r="FN155" s="15">
        <f>IFERROR(AR155*[1]Figure!$C$8+BM155*[1]Figure!$D$8+CH155*[1]Figure!$E$8,0)</f>
        <v>0</v>
      </c>
      <c r="FO155" s="15">
        <f>IFERROR(AS155*[1]Figure!$C$8+BN155*[1]Figure!$D$8+CI155*[1]Figure!$E$8,0)</f>
        <v>0</v>
      </c>
      <c r="FP155" s="15">
        <f>IFERROR(AT155*[1]Figure!$C$8+BO155*[1]Figure!$D$8+CJ155*[1]Figure!$E$8,0)</f>
        <v>0</v>
      </c>
      <c r="FQ155" s="15">
        <f>IFERROR(AU155*[1]Figure!$C$8+BP155*[1]Figure!$D$8+CK155*[1]Figure!$E$8,0)</f>
        <v>0</v>
      </c>
      <c r="FR155" s="15">
        <f>IFERROR(AV155*[1]Figure!$C$8+BQ155*[1]Figure!$D$8+CL155*[1]Figure!$E$8,0)</f>
        <v>0</v>
      </c>
      <c r="FS155" s="15">
        <f>IFERROR(AW155*[1]Figure!$C$8+BR155*[1]Figure!$D$8+CM155*[1]Figure!$E$8,0)</f>
        <v>0</v>
      </c>
      <c r="FT155" s="15">
        <f>IFERROR(AX155*[1]Figure!$C$8+BS155*[1]Figure!$D$8+CN155*[1]Figure!$E$8,0)</f>
        <v>0</v>
      </c>
      <c r="FU155" s="15">
        <f>IFERROR(AY155*[1]Figure!$C$8+BT155*[1]Figure!$D$8+CO155*[1]Figure!$E$8,0)</f>
        <v>0</v>
      </c>
      <c r="FV155" s="15">
        <f>IFERROR(AZ155*[1]Figure!$C$8+BU155*[1]Figure!$D$8+CP155*[1]Figure!$E$8,0)</f>
        <v>0</v>
      </c>
      <c r="FW155" s="15">
        <f>IFERROR(BA155*[1]Figure!$C$8+BV155*[1]Figure!$D$8+CQ155*[1]Figure!$E$8,0)</f>
        <v>0</v>
      </c>
      <c r="FX155" s="15">
        <f>IFERROR(BB155*[1]Figure!$C$8+BW155*[1]Figure!$D$8+CR155*[1]Figure!$E$8,0)</f>
        <v>0</v>
      </c>
      <c r="FY155" s="15">
        <f>IFERROR(BC155*[1]Figure!$C$8+BX155*[1]Figure!$D$8+CS155*[1]Figure!$E$8,0)</f>
        <v>0</v>
      </c>
      <c r="FZ155" s="15">
        <f>IFERROR(BD155*[1]Figure!$C$8+BY155*[1]Figure!$D$8+CT155*[1]Figure!$E$8,0)</f>
        <v>0</v>
      </c>
      <c r="GA155" s="15">
        <f>IFERROR(BE155*[1]Figure!$C$8+BZ155*[1]Figure!$D$8+CU155*[1]Figure!$E$8,0)</f>
        <v>0</v>
      </c>
      <c r="GC155" s="15">
        <f>IFERROR(CW155*[1]Figure!$F$8+DR155*[1]Figure!$G$8+EM155*[1]Figure!$H$8,0)</f>
        <v>4.6171031055363713E-3</v>
      </c>
      <c r="GD155" s="15">
        <f>IFERROR(CX155*[1]Figure!$F$8+DS155*[1]Figure!$G$8+EN155*[1]Figure!$H$8,0)</f>
        <v>7.7350765150499295E-2</v>
      </c>
      <c r="GE155" s="15">
        <f>IFERROR(CY155*[1]Figure!$F$8+DT155*[1]Figure!$G$8+EO155*[1]Figure!$H$8,0)</f>
        <v>9.1223633048645779E-7</v>
      </c>
      <c r="GF155" s="15">
        <f>IFERROR(CZ155*[1]Figure!$F$8+DU155*[1]Figure!$G$8+EP155*[1]Figure!$H$8,0)</f>
        <v>1.6843512495110975E-3</v>
      </c>
      <c r="GG155" s="15">
        <f>IFERROR(DA155*[1]Figure!$F$8+DV155*[1]Figure!$G$8+EQ155*[1]Figure!$H$8,0)</f>
        <v>9.41364298863284E-6</v>
      </c>
      <c r="GH155" s="15">
        <f>IFERROR(DB155*[1]Figure!$F$8+DW155*[1]Figure!$G$8+ER155*[1]Figure!$H$8,0)</f>
        <v>6.017733205028645E-8</v>
      </c>
      <c r="GI155" s="15">
        <f>IFERROR(DC155*[1]Figure!$F$8+DX155*[1]Figure!$G$8+ES155*[1]Figure!$H$8,0)</f>
        <v>4.6660246285709804E-3</v>
      </c>
      <c r="GJ155" s="15">
        <f>IFERROR(DD155*[1]Figure!$F$8+DY155*[1]Figure!$G$8+ET155*[1]Figure!$H$8,0)</f>
        <v>2.1809886754530611E-5</v>
      </c>
      <c r="GK155" s="15">
        <f>IFERROR(DE155*[1]Figure!$F$8+DZ155*[1]Figure!$G$8+EU155*[1]Figure!$H$8,0)</f>
        <v>2.4949052428349899E-4</v>
      </c>
      <c r="GL155" s="15">
        <f>IFERROR(DF155*[1]Figure!$F$8+EA155*[1]Figure!$G$8+EV155*[1]Figure!$H$8,0)</f>
        <v>2.4448950049644224E-5</v>
      </c>
      <c r="GM155" s="15">
        <f>IFERROR(DG155*[1]Figure!$F$8+EB155*[1]Figure!$G$8+EW155*[1]Figure!$H$8,0)</f>
        <v>1.142949039831718E-6</v>
      </c>
      <c r="GN155" s="15">
        <f>IFERROR(DH155*[1]Figure!$F$8+EC155*[1]Figure!$G$8+EX155*[1]Figure!$H$8,0)</f>
        <v>1.3284912297969765E-5</v>
      </c>
      <c r="GO155" s="15">
        <f>IFERROR(DI155*[1]Figure!$F$8+ED155*[1]Figure!$G$8+EY155*[1]Figure!$H$8,0)</f>
        <v>9.9245507021442972E-9</v>
      </c>
      <c r="GP155" s="15">
        <f>IFERROR(DJ155*[1]Figure!$F$8+EE155*[1]Figure!$G$8+EZ155*[1]Figure!$H$8,0)</f>
        <v>7.3514268315286297E-7</v>
      </c>
      <c r="GQ155" s="15">
        <f>IFERROR(DK155*[1]Figure!$F$8+EF155*[1]Figure!$G$8+FA155*[1]Figure!$H$8,0)</f>
        <v>2.6117028055113578E-6</v>
      </c>
      <c r="GR155" s="15">
        <f>IFERROR(DL155*[1]Figure!$F$8+EG155*[1]Figure!$G$8+FB155*[1]Figure!$H$8,0)</f>
        <v>2.8072203746323067E-6</v>
      </c>
      <c r="GS155" s="15">
        <f>IFERROR(DM155*[1]Figure!$F$8+EH155*[1]Figure!$G$8+FC155*[1]Figure!$H$8,0)</f>
        <v>4.8303690228334457E-10</v>
      </c>
      <c r="GT155" s="15">
        <f>IFERROR(DN155*[1]Figure!$F$8+EI155*[1]Figure!$G$8+FD155*[1]Figure!$H$8,0)</f>
        <v>2.6679601005908485E-6</v>
      </c>
      <c r="GU155" s="15">
        <f>IFERROR(DO155*[1]Figure!$F$8+EJ155*[1]Figure!$G$8+FE155*[1]Figure!$H$8,0)</f>
        <v>2.7538394982321669E-4</v>
      </c>
      <c r="GV155" s="15">
        <f>IFERROR(DP155*[1]Figure!$F$8+EK155*[1]Figure!$G$8+FF155*[1]Figure!$H$8,0)</f>
        <v>8.8213301465117902E-7</v>
      </c>
      <c r="GX155" s="15">
        <f>IFERROR(FH155*[1]Figure!$F$10+GC155*[1]Figure!$F$11,0)</f>
        <v>2.708914712317634E-4</v>
      </c>
      <c r="GY155" s="15">
        <f>IFERROR(FI155*[1]Figure!$F$10+GD155*[1]Figure!$F$11,0)</f>
        <v>4.5382704465481427E-3</v>
      </c>
      <c r="GZ155" s="15">
        <f>IFERROR(FJ155*[1]Figure!$F$10+GE155*[1]Figure!$F$11,0)</f>
        <v>5.3522097303875123E-8</v>
      </c>
      <c r="HA155" s="15">
        <f>IFERROR(FK155*[1]Figure!$F$10+GF155*[1]Figure!$F$11,0)</f>
        <v>9.8823088335194179E-5</v>
      </c>
      <c r="HB155" s="15">
        <f>IFERROR(FL155*[1]Figure!$F$10+GG155*[1]Figure!$F$11,0)</f>
        <v>5.5231073262876172E-7</v>
      </c>
      <c r="HC155" s="15">
        <f>IFERROR(FM155*[1]Figure!$F$10+GH155*[1]Figure!$F$11,0)</f>
        <v>3.5306826902689857E-9</v>
      </c>
      <c r="HD155" s="15">
        <f>IFERROR(FN155*[1]Figure!$F$10+GI155*[1]Figure!$F$11,0)</f>
        <v>2.737617609018929E-4</v>
      </c>
      <c r="HE155" s="15">
        <f>IFERROR(FO155*[1]Figure!$F$10+GJ155*[1]Figure!$F$11,0)</f>
        <v>1.2796145494885148E-6</v>
      </c>
      <c r="HF155" s="15">
        <f>IFERROR(FP155*[1]Figure!$F$10+GK155*[1]Figure!$F$11,0)</f>
        <v>1.4637935007450881E-5</v>
      </c>
      <c r="HG155" s="15">
        <f>IFERROR(FQ155*[1]Figure!$F$10+GL155*[1]Figure!$F$11,0)</f>
        <v>1.4344518408259846E-6</v>
      </c>
      <c r="HH155" s="15">
        <f>IFERROR(FR155*[1]Figure!$F$10+GM155*[1]Figure!$F$11,0)</f>
        <v>6.7058313376559787E-8</v>
      </c>
      <c r="HI155" s="15">
        <f>IFERROR(FS155*[1]Figure!$F$10+GN155*[1]Figure!$F$11,0)</f>
        <v>7.7944316064042178E-7</v>
      </c>
      <c r="HJ155" s="15">
        <f>IFERROR(FT155*[1]Figure!$F$10+GO155*[1]Figure!$F$11,0)</f>
        <v>5.8228635565758662E-10</v>
      </c>
      <c r="HK155" s="15">
        <f>IFERROR(FU155*[1]Figure!$F$10+GP155*[1]Figure!$F$11,0)</f>
        <v>4.31317816502195E-8</v>
      </c>
      <c r="HL155" s="15">
        <f>IFERROR(FV155*[1]Figure!$F$10+GQ155*[1]Figure!$F$11,0)</f>
        <v>1.5323201566730151E-7</v>
      </c>
      <c r="HM155" s="15">
        <f>IFERROR(FW155*[1]Figure!$F$10+GR155*[1]Figure!$F$11,0)</f>
        <v>1.6470328688221604E-7</v>
      </c>
      <c r="HN155" s="15">
        <f>IFERROR(FX155*[1]Figure!$F$10+GS155*[1]Figure!$F$11,0)</f>
        <v>2.834040612215606E-11</v>
      </c>
      <c r="HO155" s="15">
        <f>IFERROR(FY155*[1]Figure!$F$10+GT155*[1]Figure!$F$11,0)</f>
        <v>1.5653270466714838E-7</v>
      </c>
      <c r="HP155" s="15">
        <f>IFERROR(FZ155*[1]Figure!$F$10+GU155*[1]Figure!$F$11,0)</f>
        <v>1.6157136112419358E-5</v>
      </c>
      <c r="HQ155" s="15">
        <f>IFERROR(GA155*[1]Figure!$F$10+GV155*[1]Figure!$F$11,0)</f>
        <v>5.1755896435240684E-8</v>
      </c>
    </row>
    <row r="156" spans="1:225" s="15" customFormat="1" x14ac:dyDescent="0.2">
      <c r="A156" s="1"/>
      <c r="B156" s="4"/>
      <c r="C156" s="1" t="s">
        <v>190</v>
      </c>
      <c r="D156" s="1" t="s">
        <v>162</v>
      </c>
      <c r="E156" s="2">
        <v>0.27063549822565197</v>
      </c>
      <c r="F156" s="7"/>
      <c r="G156" s="1" t="s">
        <v>77</v>
      </c>
      <c r="H156" s="1" t="s">
        <v>77</v>
      </c>
      <c r="I156" s="1" t="s">
        <v>77</v>
      </c>
      <c r="J156" s="1">
        <f>J$238*$E156</f>
        <v>0.12586031838327477</v>
      </c>
      <c r="K156" s="1">
        <f>K$238*$E156</f>
        <v>9.6919178071176768E-2</v>
      </c>
      <c r="L156" s="1">
        <f>L$238*$E156</f>
        <v>0.10781655918453026</v>
      </c>
      <c r="M156" s="1" t="s">
        <v>177</v>
      </c>
      <c r="N156" s="1" t="str">
        <f>N150</f>
        <v>heat production, natural gas, at industrial furnace &gt;100kW | heat, district or industrial, natural gas | Cutoff, US-RFC</v>
      </c>
      <c r="O156" s="1">
        <v>1</v>
      </c>
      <c r="P156" s="1" t="s">
        <v>12</v>
      </c>
      <c r="Q156" s="1">
        <f t="shared" ref="Q156:AJ156" si="130">Q150</f>
        <v>7.2782267546568497E-2</v>
      </c>
      <c r="R156" s="1">
        <f t="shared" si="130"/>
        <v>1.17039789836895</v>
      </c>
      <c r="S156" s="1">
        <f t="shared" si="130"/>
        <v>2.2506988576900398E-5</v>
      </c>
      <c r="T156" s="1">
        <f t="shared" si="130"/>
        <v>2.54545402736777E-2</v>
      </c>
      <c r="U156" s="1">
        <f t="shared" si="130"/>
        <v>1.8328465661405401E-4</v>
      </c>
      <c r="V156" s="1">
        <f t="shared" si="130"/>
        <v>1.2287790080515799E-6</v>
      </c>
      <c r="W156" s="1">
        <f t="shared" si="130"/>
        <v>7.4284020865589495E-2</v>
      </c>
      <c r="X156" s="1">
        <f t="shared" si="130"/>
        <v>4.7783192057624302E-4</v>
      </c>
      <c r="Y156" s="1">
        <f t="shared" si="130"/>
        <v>4.0112646926064302E-3</v>
      </c>
      <c r="Z156" s="1">
        <f t="shared" si="130"/>
        <v>4.3274850129381798E-4</v>
      </c>
      <c r="AA156" s="1">
        <f t="shared" si="130"/>
        <v>2.1353809821300601E-5</v>
      </c>
      <c r="AB156" s="1">
        <f t="shared" si="130"/>
        <v>2.3200308400569999E-4</v>
      </c>
      <c r="AC156" s="1">
        <f t="shared" si="130"/>
        <v>2.6772898905443999E-7</v>
      </c>
      <c r="AD156" s="1">
        <f t="shared" si="130"/>
        <v>1.5947609851927301E-5</v>
      </c>
      <c r="AE156" s="1">
        <f t="shared" si="130"/>
        <v>4.3295346578489999E-5</v>
      </c>
      <c r="AF156" s="1">
        <f t="shared" si="130"/>
        <v>4.6004502567944199E-5</v>
      </c>
      <c r="AG156" s="1">
        <f t="shared" si="130"/>
        <v>1.34632074024183E-8</v>
      </c>
      <c r="AH156" s="1">
        <f t="shared" si="130"/>
        <v>6.56582287137063E-5</v>
      </c>
      <c r="AI156" s="1">
        <f t="shared" si="130"/>
        <v>4.4478056863313901E-3</v>
      </c>
      <c r="AJ156" s="1">
        <f t="shared" si="130"/>
        <v>3.17057940251029E-5</v>
      </c>
      <c r="AK156" s="1"/>
      <c r="AL156" s="1">
        <f t="shared" si="124"/>
        <v>0</v>
      </c>
      <c r="AM156" s="1">
        <f t="shared" si="124"/>
        <v>0</v>
      </c>
      <c r="AN156" s="1">
        <f t="shared" si="124"/>
        <v>0</v>
      </c>
      <c r="AO156" s="1">
        <f t="shared" si="124"/>
        <v>0</v>
      </c>
      <c r="AP156" s="1">
        <f t="shared" si="124"/>
        <v>0</v>
      </c>
      <c r="AQ156" s="1">
        <f t="shared" si="124"/>
        <v>0</v>
      </c>
      <c r="AR156" s="1">
        <f t="shared" si="124"/>
        <v>0</v>
      </c>
      <c r="AS156" s="1">
        <f t="shared" si="124"/>
        <v>0</v>
      </c>
      <c r="AT156" s="1">
        <f t="shared" si="124"/>
        <v>0</v>
      </c>
      <c r="AU156" s="1">
        <f t="shared" si="124"/>
        <v>0</v>
      </c>
      <c r="AV156" s="1">
        <f t="shared" si="124"/>
        <v>0</v>
      </c>
      <c r="AW156" s="1">
        <f t="shared" si="124"/>
        <v>0</v>
      </c>
      <c r="AX156" s="1">
        <f t="shared" si="124"/>
        <v>0</v>
      </c>
      <c r="AY156" s="1">
        <f t="shared" si="124"/>
        <v>0</v>
      </c>
      <c r="AZ156" s="1">
        <f t="shared" si="124"/>
        <v>0</v>
      </c>
      <c r="BA156" s="1">
        <f t="shared" si="118"/>
        <v>0</v>
      </c>
      <c r="BB156" s="1">
        <f t="shared" si="88"/>
        <v>0</v>
      </c>
      <c r="BC156" s="1">
        <f t="shared" si="88"/>
        <v>0</v>
      </c>
      <c r="BD156" s="1">
        <f t="shared" si="88"/>
        <v>0</v>
      </c>
      <c r="BE156" s="1">
        <f t="shared" si="88"/>
        <v>0</v>
      </c>
      <c r="BF156" s="1"/>
      <c r="BG156" s="1">
        <f t="shared" si="125"/>
        <v>0</v>
      </c>
      <c r="BH156" s="1">
        <f t="shared" si="125"/>
        <v>0</v>
      </c>
      <c r="BI156" s="1">
        <f t="shared" si="125"/>
        <v>0</v>
      </c>
      <c r="BJ156" s="1">
        <f t="shared" si="125"/>
        <v>0</v>
      </c>
      <c r="BK156" s="1">
        <f t="shared" si="125"/>
        <v>0</v>
      </c>
      <c r="BL156" s="1">
        <f t="shared" si="125"/>
        <v>0</v>
      </c>
      <c r="BM156" s="1">
        <f t="shared" si="125"/>
        <v>0</v>
      </c>
      <c r="BN156" s="1">
        <f t="shared" si="125"/>
        <v>0</v>
      </c>
      <c r="BO156" s="1">
        <f t="shared" si="125"/>
        <v>0</v>
      </c>
      <c r="BP156" s="1">
        <f t="shared" si="125"/>
        <v>0</v>
      </c>
      <c r="BQ156" s="1">
        <f t="shared" si="125"/>
        <v>0</v>
      </c>
      <c r="BR156" s="1">
        <f t="shared" si="125"/>
        <v>0</v>
      </c>
      <c r="BS156" s="1">
        <f t="shared" si="125"/>
        <v>0</v>
      </c>
      <c r="BT156" s="1">
        <f t="shared" si="125"/>
        <v>0</v>
      </c>
      <c r="BU156" s="1">
        <f t="shared" si="125"/>
        <v>0</v>
      </c>
      <c r="BV156" s="1">
        <f t="shared" si="119"/>
        <v>0</v>
      </c>
      <c r="BW156" s="1">
        <f t="shared" si="89"/>
        <v>0</v>
      </c>
      <c r="BX156" s="1">
        <f t="shared" si="89"/>
        <v>0</v>
      </c>
      <c r="BY156" s="1">
        <f t="shared" si="89"/>
        <v>0</v>
      </c>
      <c r="BZ156" s="1">
        <f t="shared" si="89"/>
        <v>0</v>
      </c>
      <c r="CA156" s="1"/>
      <c r="CB156" s="1">
        <f t="shared" si="126"/>
        <v>0</v>
      </c>
      <c r="CC156" s="1">
        <f t="shared" si="126"/>
        <v>0</v>
      </c>
      <c r="CD156" s="1">
        <f t="shared" si="126"/>
        <v>0</v>
      </c>
      <c r="CE156" s="1">
        <f t="shared" si="126"/>
        <v>0</v>
      </c>
      <c r="CF156" s="1">
        <f t="shared" si="126"/>
        <v>0</v>
      </c>
      <c r="CG156" s="1">
        <f t="shared" si="126"/>
        <v>0</v>
      </c>
      <c r="CH156" s="1">
        <f t="shared" si="126"/>
        <v>0</v>
      </c>
      <c r="CI156" s="1">
        <f t="shared" si="126"/>
        <v>0</v>
      </c>
      <c r="CJ156" s="1">
        <f t="shared" si="126"/>
        <v>0</v>
      </c>
      <c r="CK156" s="1">
        <f t="shared" si="126"/>
        <v>0</v>
      </c>
      <c r="CL156" s="1">
        <f t="shared" si="126"/>
        <v>0</v>
      </c>
      <c r="CM156" s="1">
        <f t="shared" si="126"/>
        <v>0</v>
      </c>
      <c r="CN156" s="1">
        <f t="shared" si="126"/>
        <v>0</v>
      </c>
      <c r="CO156" s="1">
        <f t="shared" si="126"/>
        <v>0</v>
      </c>
      <c r="CP156" s="1">
        <f t="shared" si="126"/>
        <v>0</v>
      </c>
      <c r="CQ156" s="1">
        <f t="shared" si="120"/>
        <v>0</v>
      </c>
      <c r="CR156" s="1">
        <f t="shared" si="90"/>
        <v>0</v>
      </c>
      <c r="CS156" s="1">
        <f t="shared" si="90"/>
        <v>0</v>
      </c>
      <c r="CT156" s="1">
        <f t="shared" si="90"/>
        <v>0</v>
      </c>
      <c r="CU156" s="1">
        <f t="shared" si="90"/>
        <v>0</v>
      </c>
      <c r="CW156" s="15">
        <f t="shared" si="127"/>
        <v>9.1603993660677972E-3</v>
      </c>
      <c r="CX156" s="15">
        <f t="shared" si="127"/>
        <v>0.14730665212383173</v>
      </c>
      <c r="CY156" s="15">
        <f t="shared" si="127"/>
        <v>2.8327367481374124E-6</v>
      </c>
      <c r="CZ156" s="15">
        <f t="shared" si="127"/>
        <v>3.2037165431449653E-3</v>
      </c>
      <c r="DA156" s="15">
        <f t="shared" si="127"/>
        <v>2.3068265236214024E-5</v>
      </c>
      <c r="DB156" s="15">
        <f t="shared" si="127"/>
        <v>1.5465451717605641E-7</v>
      </c>
      <c r="DC156" s="15">
        <f t="shared" si="127"/>
        <v>9.3494105169329208E-3</v>
      </c>
      <c r="DD156" s="15">
        <f t="shared" si="127"/>
        <v>6.0140077657417609E-5</v>
      </c>
      <c r="DE156" s="15">
        <f t="shared" si="127"/>
        <v>5.0485905133103412E-4</v>
      </c>
      <c r="DF156" s="15">
        <f t="shared" si="127"/>
        <v>5.4465864152724924E-5</v>
      </c>
      <c r="DG156" s="15">
        <f t="shared" si="127"/>
        <v>2.6875973028047936E-6</v>
      </c>
      <c r="DH156" s="15">
        <f t="shared" si="127"/>
        <v>2.9199982018859042E-5</v>
      </c>
      <c r="DI156" s="15">
        <f t="shared" si="127"/>
        <v>3.3696455802824103E-8</v>
      </c>
      <c r="DJ156" s="15">
        <f t="shared" si="127"/>
        <v>2.0071712534158197E-6</v>
      </c>
      <c r="DK156" s="15">
        <f t="shared" si="127"/>
        <v>5.4491661048829769E-6</v>
      </c>
      <c r="DL156" s="15">
        <f t="shared" si="121"/>
        <v>5.7901413402656383E-6</v>
      </c>
      <c r="DM156" s="15">
        <f t="shared" si="91"/>
        <v>1.694483570128429E-9</v>
      </c>
      <c r="DN156" s="15">
        <f t="shared" si="91"/>
        <v>8.2637655703889489E-6</v>
      </c>
      <c r="DO156" s="15">
        <f t="shared" si="91"/>
        <v>5.5980223978860876E-4</v>
      </c>
      <c r="DP156" s="15">
        <f t="shared" si="91"/>
        <v>3.9905013305939815E-6</v>
      </c>
      <c r="DR156" s="15">
        <f t="shared" si="128"/>
        <v>7.0539975487699021E-3</v>
      </c>
      <c r="DS156" s="15">
        <f t="shared" si="128"/>
        <v>0.11343400232615132</v>
      </c>
      <c r="DT156" s="15">
        <f t="shared" si="128"/>
        <v>2.1813588337305511E-6</v>
      </c>
      <c r="DU156" s="15">
        <f t="shared" si="128"/>
        <v>2.4670331215045096E-3</v>
      </c>
      <c r="DV156" s="15">
        <f t="shared" si="128"/>
        <v>1.7763798272091986E-5</v>
      </c>
      <c r="DW156" s="15">
        <f t="shared" si="128"/>
        <v>1.1909225149147503E-7</v>
      </c>
      <c r="DX156" s="15">
        <f t="shared" si="128"/>
        <v>7.1995462461150791E-3</v>
      </c>
      <c r="DY156" s="15">
        <f t="shared" si="128"/>
        <v>4.6311076998421288E-5</v>
      </c>
      <c r="DZ156" s="15">
        <f t="shared" si="128"/>
        <v>3.8876847703334675E-4</v>
      </c>
      <c r="EA156" s="15">
        <f t="shared" si="128"/>
        <v>4.1941629056930417E-5</v>
      </c>
      <c r="EB156" s="15">
        <f t="shared" si="128"/>
        <v>2.0695936965686764E-6</v>
      </c>
      <c r="EC156" s="15">
        <f t="shared" si="128"/>
        <v>2.2485548211810619E-5</v>
      </c>
      <c r="ED156" s="15">
        <f t="shared" si="128"/>
        <v>2.5948073564983405E-8</v>
      </c>
      <c r="EE156" s="15">
        <f t="shared" si="128"/>
        <v>1.5456292390485951E-6</v>
      </c>
      <c r="EF156" s="15">
        <f t="shared" si="128"/>
        <v>4.1961494046939864E-6</v>
      </c>
      <c r="EG156" s="15">
        <f t="shared" si="122"/>
        <v>4.4587185764584928E-6</v>
      </c>
      <c r="EH156" s="15">
        <f t="shared" si="92"/>
        <v>1.3048429956441644E-9</v>
      </c>
      <c r="EI156" s="15">
        <f t="shared" si="92"/>
        <v>6.3635415605417522E-6</v>
      </c>
      <c r="EJ156" s="15">
        <f t="shared" si="92"/>
        <v>4.3107767133954459E-4</v>
      </c>
      <c r="EK156" s="15">
        <f t="shared" si="92"/>
        <v>3.0728994970070003E-6</v>
      </c>
      <c r="EM156" s="15">
        <f t="shared" si="129"/>
        <v>7.8471336565189183E-3</v>
      </c>
      <c r="EN156" s="15">
        <f t="shared" si="129"/>
        <v>0.12618827427894574</v>
      </c>
      <c r="EO156" s="15">
        <f t="shared" si="129"/>
        <v>2.4266260659669281E-6</v>
      </c>
      <c r="EP156" s="15">
        <f t="shared" si="129"/>
        <v>2.7444209479319808E-3</v>
      </c>
      <c r="EQ156" s="15">
        <f t="shared" si="129"/>
        <v>1.976112102744546E-5</v>
      </c>
      <c r="ER156" s="15">
        <f t="shared" si="129"/>
        <v>1.3248272464630156E-7</v>
      </c>
      <c r="ES156" s="15">
        <f t="shared" si="129"/>
        <v>8.0090475321197112E-3</v>
      </c>
      <c r="ET156" s="15">
        <f t="shared" si="129"/>
        <v>5.1518193545066269E-5</v>
      </c>
      <c r="EU156" s="15">
        <f t="shared" si="129"/>
        <v>4.3248075713521775E-4</v>
      </c>
      <c r="EV156" s="15">
        <f t="shared" si="129"/>
        <v>4.6657454401761692E-5</v>
      </c>
      <c r="EW156" s="15">
        <f t="shared" si="129"/>
        <v>2.3022943004134597E-6</v>
      </c>
      <c r="EX156" s="15">
        <f t="shared" si="129"/>
        <v>2.5013774237694097E-5</v>
      </c>
      <c r="EY156" s="15">
        <f t="shared" si="129"/>
        <v>2.8865618393802481E-8</v>
      </c>
      <c r="EZ156" s="15">
        <f t="shared" si="129"/>
        <v>1.7194164214521178E-6</v>
      </c>
      <c r="FA156" s="15">
        <f t="shared" si="129"/>
        <v>4.6679552967945166E-6</v>
      </c>
      <c r="FB156" s="15">
        <f t="shared" si="123"/>
        <v>4.9600471738716298E-6</v>
      </c>
      <c r="FC156" s="15">
        <f t="shared" si="93"/>
        <v>1.4515566977164386E-9</v>
      </c>
      <c r="FD156" s="15">
        <f t="shared" si="93"/>
        <v>7.0790443020627392E-6</v>
      </c>
      <c r="FE156" s="15">
        <f t="shared" si="93"/>
        <v>4.7954710502163856E-4</v>
      </c>
      <c r="FF156" s="15">
        <f t="shared" si="93"/>
        <v>3.4184096180000327E-6</v>
      </c>
      <c r="FH156" s="15">
        <f>IFERROR(AL156*[1]Figure!$C$8+BG156*[1]Figure!$D$8+CB156*[1]Figure!$E$8,0)</f>
        <v>0</v>
      </c>
      <c r="FI156" s="15">
        <f>IFERROR(AM156*[1]Figure!$C$8+BH156*[1]Figure!$D$8+CC156*[1]Figure!$E$8,0)</f>
        <v>0</v>
      </c>
      <c r="FJ156" s="15">
        <f>IFERROR(AN156*[1]Figure!$C$8+BI156*[1]Figure!$D$8+CD156*[1]Figure!$E$8,0)</f>
        <v>0</v>
      </c>
      <c r="FK156" s="15">
        <f>IFERROR(AO156*[1]Figure!$C$8+BJ156*[1]Figure!$D$8+CE156*[1]Figure!$E$8,0)</f>
        <v>0</v>
      </c>
      <c r="FL156" s="15">
        <f>IFERROR(AP156*[1]Figure!$C$8+BK156*[1]Figure!$D$8+CF156*[1]Figure!$E$8,0)</f>
        <v>0</v>
      </c>
      <c r="FM156" s="15">
        <f>IFERROR(AQ156*[1]Figure!$C$8+BL156*[1]Figure!$D$8+CG156*[1]Figure!$E$8,0)</f>
        <v>0</v>
      </c>
      <c r="FN156" s="15">
        <f>IFERROR(AR156*[1]Figure!$C$8+BM156*[1]Figure!$D$8+CH156*[1]Figure!$E$8,0)</f>
        <v>0</v>
      </c>
      <c r="FO156" s="15">
        <f>IFERROR(AS156*[1]Figure!$C$8+BN156*[1]Figure!$D$8+CI156*[1]Figure!$E$8,0)</f>
        <v>0</v>
      </c>
      <c r="FP156" s="15">
        <f>IFERROR(AT156*[1]Figure!$C$8+BO156*[1]Figure!$D$8+CJ156*[1]Figure!$E$8,0)</f>
        <v>0</v>
      </c>
      <c r="FQ156" s="15">
        <f>IFERROR(AU156*[1]Figure!$C$8+BP156*[1]Figure!$D$8+CK156*[1]Figure!$E$8,0)</f>
        <v>0</v>
      </c>
      <c r="FR156" s="15">
        <f>IFERROR(AV156*[1]Figure!$C$8+BQ156*[1]Figure!$D$8+CL156*[1]Figure!$E$8,0)</f>
        <v>0</v>
      </c>
      <c r="FS156" s="15">
        <f>IFERROR(AW156*[1]Figure!$C$8+BR156*[1]Figure!$D$8+CM156*[1]Figure!$E$8,0)</f>
        <v>0</v>
      </c>
      <c r="FT156" s="15">
        <f>IFERROR(AX156*[1]Figure!$C$8+BS156*[1]Figure!$D$8+CN156*[1]Figure!$E$8,0)</f>
        <v>0</v>
      </c>
      <c r="FU156" s="15">
        <f>IFERROR(AY156*[1]Figure!$C$8+BT156*[1]Figure!$D$8+CO156*[1]Figure!$E$8,0)</f>
        <v>0</v>
      </c>
      <c r="FV156" s="15">
        <f>IFERROR(AZ156*[1]Figure!$C$8+BU156*[1]Figure!$D$8+CP156*[1]Figure!$E$8,0)</f>
        <v>0</v>
      </c>
      <c r="FW156" s="15">
        <f>IFERROR(BA156*[1]Figure!$C$8+BV156*[1]Figure!$D$8+CQ156*[1]Figure!$E$8,0)</f>
        <v>0</v>
      </c>
      <c r="FX156" s="15">
        <f>IFERROR(BB156*[1]Figure!$C$8+BW156*[1]Figure!$D$8+CR156*[1]Figure!$E$8,0)</f>
        <v>0</v>
      </c>
      <c r="FY156" s="15">
        <f>IFERROR(BC156*[1]Figure!$C$8+BX156*[1]Figure!$D$8+CS156*[1]Figure!$E$8,0)</f>
        <v>0</v>
      </c>
      <c r="FZ156" s="15">
        <f>IFERROR(BD156*[1]Figure!$C$8+BY156*[1]Figure!$D$8+CT156*[1]Figure!$E$8,0)</f>
        <v>0</v>
      </c>
      <c r="GA156" s="15">
        <f>IFERROR(BE156*[1]Figure!$C$8+BZ156*[1]Figure!$D$8+CU156*[1]Figure!$E$8,0)</f>
        <v>0</v>
      </c>
      <c r="GC156" s="15">
        <f>IFERROR(CW156*[1]Figure!$F$8+DR156*[1]Figure!$G$8+EM156*[1]Figure!$H$8,0)</f>
        <v>7.5342723132273024E-3</v>
      </c>
      <c r="GD156" s="15">
        <f>IFERROR(CX156*[1]Figure!$F$8+DS156*[1]Figure!$G$8+EN156*[1]Figure!$H$8,0)</f>
        <v>0.121157210106136</v>
      </c>
      <c r="GE156" s="15">
        <f>IFERROR(CY156*[1]Figure!$F$8+DT156*[1]Figure!$G$8+EO156*[1]Figure!$H$8,0)</f>
        <v>2.3298776831948103E-6</v>
      </c>
      <c r="GF156" s="15">
        <f>IFERROR(CZ156*[1]Figure!$F$8+DU156*[1]Figure!$G$8+EP156*[1]Figure!$H$8,0)</f>
        <v>2.6350022401705349E-3</v>
      </c>
      <c r="GG156" s="15">
        <f>IFERROR(DA156*[1]Figure!$F$8+DV156*[1]Figure!$G$8+EQ156*[1]Figure!$H$8,0)</f>
        <v>1.8973254891833158E-5</v>
      </c>
      <c r="GH156" s="15">
        <f>IFERROR(DB156*[1]Figure!$F$8+DW156*[1]Figure!$G$8+ER156*[1]Figure!$H$8,0)</f>
        <v>1.2720070384608973E-7</v>
      </c>
      <c r="GI156" s="15">
        <f>IFERROR(DC156*[1]Figure!$F$8+DX156*[1]Figure!$G$8+ES156*[1]Figure!$H$8,0)</f>
        <v>7.6897307625749776E-3</v>
      </c>
      <c r="GJ156" s="15">
        <f>IFERROR(DD156*[1]Figure!$F$8+DY156*[1]Figure!$G$8+ET156*[1]Figure!$H$8,0)</f>
        <v>4.9464188612567513E-5</v>
      </c>
      <c r="GK156" s="15">
        <f>IFERROR(DE156*[1]Figure!$F$8+DZ156*[1]Figure!$G$8+EU156*[1]Figure!$H$8,0)</f>
        <v>4.1523796294466709E-4</v>
      </c>
      <c r="GL156" s="15">
        <f>IFERROR(DF156*[1]Figure!$F$8+EA156*[1]Figure!$G$8+EV156*[1]Figure!$H$8,0)</f>
        <v>4.4797244738252794E-5</v>
      </c>
      <c r="GM156" s="15">
        <f>IFERROR(DG156*[1]Figure!$F$8+EB156*[1]Figure!$G$8+EW156*[1]Figure!$H$8,0)</f>
        <v>2.2105029637281715E-6</v>
      </c>
      <c r="GN156" s="15">
        <f>IFERROR(DH156*[1]Figure!$F$8+EC156*[1]Figure!$G$8+EX156*[1]Figure!$H$8,0)</f>
        <v>2.4016487412803974E-5</v>
      </c>
      <c r="GO156" s="15">
        <f>IFERROR(DI156*[1]Figure!$F$8+ED156*[1]Figure!$G$8+EY156*[1]Figure!$H$8,0)</f>
        <v>2.7714760444782351E-8</v>
      </c>
      <c r="GP156" s="15">
        <f>IFERROR(DJ156*[1]Figure!$F$8+EE156*[1]Figure!$G$8+EZ156*[1]Figure!$H$8,0)</f>
        <v>1.6508641379254716E-6</v>
      </c>
      <c r="GQ156" s="15">
        <f>IFERROR(DK156*[1]Figure!$F$8+EF156*[1]Figure!$G$8+FA156*[1]Figure!$H$8,0)</f>
        <v>4.4818462245516708E-6</v>
      </c>
      <c r="GR156" s="15">
        <f>IFERROR(DL156*[1]Figure!$F$8+EG156*[1]Figure!$G$8+FB156*[1]Figure!$H$8,0)</f>
        <v>4.7622925427499701E-6</v>
      </c>
      <c r="GS156" s="15">
        <f>IFERROR(DM156*[1]Figure!$F$8+EH156*[1]Figure!$G$8+FC156*[1]Figure!$H$8,0)</f>
        <v>1.3936838490828183E-9</v>
      </c>
      <c r="GT156" s="15">
        <f>IFERROR(DN156*[1]Figure!$F$8+EI156*[1]Figure!$G$8+FD156*[1]Figure!$H$8,0)</f>
        <v>6.7968063019842876E-6</v>
      </c>
      <c r="GU156" s="15">
        <f>IFERROR(DO156*[1]Figure!$F$8+EJ156*[1]Figure!$G$8+FE156*[1]Figure!$H$8,0)</f>
        <v>4.6042779878629261E-4</v>
      </c>
      <c r="GV156" s="15">
        <f>IFERROR(DP156*[1]Figure!$F$8+EK156*[1]Figure!$G$8+FF156*[1]Figure!$H$8,0)</f>
        <v>3.2821193148369146E-6</v>
      </c>
      <c r="GX156" s="15">
        <f>IFERROR(FH156*[1]Figure!$F$10+GC156*[1]Figure!$F$11,0)</f>
        <v>4.4204559979255315E-4</v>
      </c>
      <c r="GY156" s="15">
        <f>IFERROR(FI156*[1]Figure!$F$10+GD156*[1]Figure!$F$11,0)</f>
        <v>7.1084518031732978E-3</v>
      </c>
      <c r="GZ156" s="15">
        <f>IFERROR(FJ156*[1]Figure!$F$10+GE156*[1]Figure!$F$11,0)</f>
        <v>1.3669696754960689E-7</v>
      </c>
      <c r="HA156" s="15">
        <f>IFERROR(FK156*[1]Figure!$F$10+GF156*[1]Figure!$F$11,0)</f>
        <v>1.5459902393838052E-4</v>
      </c>
      <c r="HB156" s="15">
        <f>IFERROR(FL156*[1]Figure!$F$10+GG156*[1]Figure!$F$11,0)</f>
        <v>1.1131856521767788E-6</v>
      </c>
      <c r="HC156" s="15">
        <f>IFERROR(FM156*[1]Figure!$F$10+GH156*[1]Figure!$F$11,0)</f>
        <v>7.4630314764391901E-9</v>
      </c>
      <c r="HD156" s="15">
        <f>IFERROR(FN156*[1]Figure!$F$10+GI156*[1]Figure!$F$11,0)</f>
        <v>4.5116655011499742E-4</v>
      </c>
      <c r="HE156" s="15">
        <f>IFERROR(FO156*[1]Figure!$F$10+GJ156*[1]Figure!$F$11,0)</f>
        <v>2.9021285685555926E-6</v>
      </c>
      <c r="HF156" s="15">
        <f>IFERROR(FP156*[1]Figure!$F$10+GK156*[1]Figure!$F$11,0)</f>
        <v>2.4362553775002591E-5</v>
      </c>
      <c r="HG156" s="15">
        <f>IFERROR(FQ156*[1]Figure!$F$10+GL156*[1]Figure!$F$11,0)</f>
        <v>2.628312874304963E-6</v>
      </c>
      <c r="HH156" s="15">
        <f>IFERROR(FR156*[1]Figure!$F$10+GM156*[1]Figure!$F$11,0)</f>
        <v>1.2969309680099379E-7</v>
      </c>
      <c r="HI156" s="15">
        <f>IFERROR(FS156*[1]Figure!$F$10+GN156*[1]Figure!$F$11,0)</f>
        <v>1.4090786929302948E-6</v>
      </c>
      <c r="HJ156" s="15">
        <f>IFERROR(FT156*[1]Figure!$F$10+GO156*[1]Figure!$F$11,0)</f>
        <v>1.6260612033377582E-9</v>
      </c>
      <c r="HK156" s="15">
        <f>IFERROR(FU156*[1]Figure!$F$10+GP156*[1]Figure!$F$11,0)</f>
        <v>9.6858355749115485E-8</v>
      </c>
      <c r="HL156" s="15">
        <f>IFERROR(FV156*[1]Figure!$F$10+GQ156*[1]Figure!$F$11,0)</f>
        <v>2.6295577331758207E-7</v>
      </c>
      <c r="HM156" s="15">
        <f>IFERROR(FW156*[1]Figure!$F$10+GR156*[1]Figure!$F$11,0)</f>
        <v>2.794099251963158E-7</v>
      </c>
      <c r="HN156" s="15">
        <f>IFERROR(FX156*[1]Figure!$F$10+GS156*[1]Figure!$F$11,0)</f>
        <v>8.1769252208660148E-11</v>
      </c>
      <c r="HO156" s="15">
        <f>IFERROR(FY156*[1]Figure!$F$10+GT156*[1]Figure!$F$11,0)</f>
        <v>3.9877750544796463E-7</v>
      </c>
      <c r="HP156" s="15">
        <f>IFERROR(FZ156*[1]Figure!$F$10+GU156*[1]Figure!$F$11,0)</f>
        <v>2.7013900482244404E-5</v>
      </c>
      <c r="HQ156" s="15">
        <f>IFERROR(GA156*[1]Figure!$F$10+GV156*[1]Figure!$F$11,0)</f>
        <v>1.9256622813734458E-7</v>
      </c>
    </row>
    <row r="157" spans="1:225" s="15" customFormat="1" x14ac:dyDescent="0.2">
      <c r="A157" s="1"/>
      <c r="B157" s="4"/>
      <c r="C157" s="1" t="s">
        <v>190</v>
      </c>
      <c r="D157" s="1" t="s">
        <v>88</v>
      </c>
      <c r="E157" s="2">
        <v>0.51231589027206659</v>
      </c>
      <c r="F157" s="7"/>
      <c r="G157" s="1" t="s">
        <v>77</v>
      </c>
      <c r="H157" s="1" t="s">
        <v>77</v>
      </c>
      <c r="I157" s="1" t="s">
        <v>77</v>
      </c>
      <c r="J157" s="1">
        <f>J$238*$E157</f>
        <v>0.23825492769869555</v>
      </c>
      <c r="K157" s="1">
        <f>K$238*$E157</f>
        <v>0.18346903981003898</v>
      </c>
      <c r="L157" s="1">
        <f>L$238*$E157</f>
        <v>0.20409789871186257</v>
      </c>
      <c r="M157" s="1" t="s">
        <v>177</v>
      </c>
      <c r="N157" s="1" t="str">
        <f>N141</f>
        <v>heat production, natural gas, at industrial furnace &gt;100kW | heat, district or industrial, natural gas | Cutoff, JP</v>
      </c>
      <c r="O157" s="1">
        <v>1</v>
      </c>
      <c r="P157" s="1" t="s">
        <v>12</v>
      </c>
      <c r="Q157" s="1">
        <f t="shared" ref="Q157:AJ157" si="131">Q141</f>
        <v>8.0255835238889101E-2</v>
      </c>
      <c r="R157" s="1">
        <f t="shared" si="131"/>
        <v>1.3280389228243701</v>
      </c>
      <c r="S157" s="1">
        <f t="shared" si="131"/>
        <v>3.2625467366219097E-5</v>
      </c>
      <c r="T157" s="1">
        <f t="shared" si="131"/>
        <v>2.8866351921018999E-2</v>
      </c>
      <c r="U157" s="1">
        <f t="shared" si="131"/>
        <v>4.5067611718069598E-4</v>
      </c>
      <c r="V157" s="1">
        <f t="shared" si="131"/>
        <v>1.7932671974896699E-6</v>
      </c>
      <c r="W157" s="1">
        <f t="shared" si="131"/>
        <v>8.1484583681056696E-2</v>
      </c>
      <c r="X157" s="1">
        <f t="shared" si="131"/>
        <v>1.6287904140258201E-3</v>
      </c>
      <c r="Y157" s="1">
        <f t="shared" si="131"/>
        <v>9.1574308760159501E-3</v>
      </c>
      <c r="Z157" s="1">
        <f t="shared" si="131"/>
        <v>3.2641218854135499E-4</v>
      </c>
      <c r="AA157" s="1">
        <f t="shared" si="131"/>
        <v>3.1799128651825801E-4</v>
      </c>
      <c r="AB157" s="1">
        <f t="shared" si="131"/>
        <v>5.9619837332342495E-4</v>
      </c>
      <c r="AC157" s="1">
        <f t="shared" si="131"/>
        <v>3.8080593948843199E-7</v>
      </c>
      <c r="AD157" s="1">
        <f t="shared" si="131"/>
        <v>7.2343441805085905E-5</v>
      </c>
      <c r="AE157" s="1">
        <f t="shared" si="131"/>
        <v>7.7023534360772601E-5</v>
      </c>
      <c r="AF157" s="1">
        <f t="shared" si="131"/>
        <v>8.1320434095897697E-5</v>
      </c>
      <c r="AG157" s="1">
        <f t="shared" si="131"/>
        <v>4.7593400183627502E-9</v>
      </c>
      <c r="AH157" s="1">
        <f t="shared" si="131"/>
        <v>9.4186694126161696E-5</v>
      </c>
      <c r="AI157" s="1">
        <f t="shared" si="131"/>
        <v>2.9120398038930798E-2</v>
      </c>
      <c r="AJ157" s="1">
        <f t="shared" si="131"/>
        <v>4.4155716996994898E-5</v>
      </c>
      <c r="AK157" s="1"/>
      <c r="AL157" s="1">
        <f t="shared" si="124"/>
        <v>0</v>
      </c>
      <c r="AM157" s="1">
        <f t="shared" si="124"/>
        <v>0</v>
      </c>
      <c r="AN157" s="1">
        <f t="shared" si="124"/>
        <v>0</v>
      </c>
      <c r="AO157" s="1">
        <f t="shared" si="124"/>
        <v>0</v>
      </c>
      <c r="AP157" s="1">
        <f t="shared" si="124"/>
        <v>0</v>
      </c>
      <c r="AQ157" s="1">
        <f t="shared" si="124"/>
        <v>0</v>
      </c>
      <c r="AR157" s="1">
        <f t="shared" si="124"/>
        <v>0</v>
      </c>
      <c r="AS157" s="1">
        <f t="shared" si="124"/>
        <v>0</v>
      </c>
      <c r="AT157" s="1">
        <f t="shared" si="124"/>
        <v>0</v>
      </c>
      <c r="AU157" s="1">
        <f t="shared" si="124"/>
        <v>0</v>
      </c>
      <c r="AV157" s="1">
        <f t="shared" si="124"/>
        <v>0</v>
      </c>
      <c r="AW157" s="1">
        <f t="shared" si="124"/>
        <v>0</v>
      </c>
      <c r="AX157" s="1">
        <f t="shared" si="124"/>
        <v>0</v>
      </c>
      <c r="AY157" s="1">
        <f t="shared" si="124"/>
        <v>0</v>
      </c>
      <c r="AZ157" s="1">
        <f t="shared" si="124"/>
        <v>0</v>
      </c>
      <c r="BA157" s="1">
        <f t="shared" si="118"/>
        <v>0</v>
      </c>
      <c r="BB157" s="1">
        <f t="shared" si="88"/>
        <v>0</v>
      </c>
      <c r="BC157" s="1">
        <f t="shared" si="88"/>
        <v>0</v>
      </c>
      <c r="BD157" s="1">
        <f t="shared" si="88"/>
        <v>0</v>
      </c>
      <c r="BE157" s="1">
        <f t="shared" si="88"/>
        <v>0</v>
      </c>
      <c r="BF157" s="1"/>
      <c r="BG157" s="1">
        <f t="shared" si="125"/>
        <v>0</v>
      </c>
      <c r="BH157" s="1">
        <f t="shared" si="125"/>
        <v>0</v>
      </c>
      <c r="BI157" s="1">
        <f t="shared" si="125"/>
        <v>0</v>
      </c>
      <c r="BJ157" s="1">
        <f t="shared" si="125"/>
        <v>0</v>
      </c>
      <c r="BK157" s="1">
        <f t="shared" si="125"/>
        <v>0</v>
      </c>
      <c r="BL157" s="1">
        <f t="shared" si="125"/>
        <v>0</v>
      </c>
      <c r="BM157" s="1">
        <f t="shared" si="125"/>
        <v>0</v>
      </c>
      <c r="BN157" s="1">
        <f t="shared" si="125"/>
        <v>0</v>
      </c>
      <c r="BO157" s="1">
        <f t="shared" si="125"/>
        <v>0</v>
      </c>
      <c r="BP157" s="1">
        <f t="shared" si="125"/>
        <v>0</v>
      </c>
      <c r="BQ157" s="1">
        <f t="shared" si="125"/>
        <v>0</v>
      </c>
      <c r="BR157" s="1">
        <f t="shared" si="125"/>
        <v>0</v>
      </c>
      <c r="BS157" s="1">
        <f t="shared" si="125"/>
        <v>0</v>
      </c>
      <c r="BT157" s="1">
        <f t="shared" si="125"/>
        <v>0</v>
      </c>
      <c r="BU157" s="1">
        <f t="shared" si="125"/>
        <v>0</v>
      </c>
      <c r="BV157" s="1">
        <f t="shared" si="119"/>
        <v>0</v>
      </c>
      <c r="BW157" s="1">
        <f t="shared" si="89"/>
        <v>0</v>
      </c>
      <c r="BX157" s="1">
        <f t="shared" si="89"/>
        <v>0</v>
      </c>
      <c r="BY157" s="1">
        <f t="shared" si="89"/>
        <v>0</v>
      </c>
      <c r="BZ157" s="1">
        <f t="shared" si="89"/>
        <v>0</v>
      </c>
      <c r="CA157" s="1"/>
      <c r="CB157" s="1">
        <f t="shared" si="126"/>
        <v>0</v>
      </c>
      <c r="CC157" s="1">
        <f t="shared" si="126"/>
        <v>0</v>
      </c>
      <c r="CD157" s="1">
        <f t="shared" si="126"/>
        <v>0</v>
      </c>
      <c r="CE157" s="1">
        <f t="shared" si="126"/>
        <v>0</v>
      </c>
      <c r="CF157" s="1">
        <f t="shared" si="126"/>
        <v>0</v>
      </c>
      <c r="CG157" s="1">
        <f t="shared" si="126"/>
        <v>0</v>
      </c>
      <c r="CH157" s="1">
        <f t="shared" si="126"/>
        <v>0</v>
      </c>
      <c r="CI157" s="1">
        <f t="shared" si="126"/>
        <v>0</v>
      </c>
      <c r="CJ157" s="1">
        <f t="shared" si="126"/>
        <v>0</v>
      </c>
      <c r="CK157" s="1">
        <f t="shared" si="126"/>
        <v>0</v>
      </c>
      <c r="CL157" s="1">
        <f t="shared" si="126"/>
        <v>0</v>
      </c>
      <c r="CM157" s="1">
        <f t="shared" si="126"/>
        <v>0</v>
      </c>
      <c r="CN157" s="1">
        <f t="shared" si="126"/>
        <v>0</v>
      </c>
      <c r="CO157" s="1">
        <f t="shared" si="126"/>
        <v>0</v>
      </c>
      <c r="CP157" s="1">
        <f t="shared" si="126"/>
        <v>0</v>
      </c>
      <c r="CQ157" s="1">
        <f t="shared" si="120"/>
        <v>0</v>
      </c>
      <c r="CR157" s="1">
        <f t="shared" si="90"/>
        <v>0</v>
      </c>
      <c r="CS157" s="1">
        <f t="shared" si="90"/>
        <v>0</v>
      </c>
      <c r="CT157" s="1">
        <f t="shared" si="90"/>
        <v>0</v>
      </c>
      <c r="CU157" s="1">
        <f t="shared" si="90"/>
        <v>0</v>
      </c>
      <c r="CW157" s="15">
        <f t="shared" si="127"/>
        <v>1.9121348222239945E-2</v>
      </c>
      <c r="CX157" s="15">
        <f t="shared" si="127"/>
        <v>0.31641181753857384</v>
      </c>
      <c r="CY157" s="15">
        <f t="shared" si="127"/>
        <v>7.7731783684746822E-6</v>
      </c>
      <c r="CZ157" s="15">
        <f t="shared" si="127"/>
        <v>6.8775505898674835E-3</v>
      </c>
      <c r="DA157" s="15">
        <f t="shared" si="127"/>
        <v>1.0737580571441556E-4</v>
      </c>
      <c r="DB157" s="15">
        <f t="shared" si="127"/>
        <v>4.2725474648234368E-7</v>
      </c>
      <c r="DC157" s="15">
        <f t="shared" si="127"/>
        <v>1.9414103593488472E-2</v>
      </c>
      <c r="DD157" s="15">
        <f t="shared" si="127"/>
        <v>3.8806734233005018E-4</v>
      </c>
      <c r="DE157" s="15">
        <f t="shared" si="127"/>
        <v>2.1818030312709823E-3</v>
      </c>
      <c r="DF157" s="15">
        <f t="shared" si="127"/>
        <v>7.7769312380893512E-5</v>
      </c>
      <c r="DG157" s="15">
        <f t="shared" si="127"/>
        <v>7.5762990978222737E-5</v>
      </c>
      <c r="DH157" s="15">
        <f t="shared" si="127"/>
        <v>1.4204720033025251E-4</v>
      </c>
      <c r="DI157" s="15">
        <f t="shared" si="127"/>
        <v>9.0728891580050194E-8</v>
      </c>
      <c r="DJ157" s="15">
        <f t="shared" si="127"/>
        <v>1.7236181496745532E-5</v>
      </c>
      <c r="DK157" s="15">
        <f t="shared" si="127"/>
        <v>1.835123661022387E-5</v>
      </c>
      <c r="DL157" s="15">
        <f t="shared" si="121"/>
        <v>1.9374994145944641E-5</v>
      </c>
      <c r="DM157" s="15">
        <f t="shared" si="91"/>
        <v>1.1339362119685254E-9</v>
      </c>
      <c r="DN157" s="15">
        <f t="shared" si="91"/>
        <v>2.2440443999207807E-5</v>
      </c>
      <c r="DO157" s="15">
        <f t="shared" si="91"/>
        <v>6.9380783293226927E-3</v>
      </c>
      <c r="DP157" s="15">
        <f t="shared" si="91"/>
        <v>1.0520317160603081E-5</v>
      </c>
      <c r="DR157" s="15">
        <f t="shared" si="128"/>
        <v>1.4724461030431674E-2</v>
      </c>
      <c r="DS157" s="15">
        <f t="shared" si="128"/>
        <v>0.24365402600094563</v>
      </c>
      <c r="DT157" s="15">
        <f t="shared" si="128"/>
        <v>5.9857631710339794E-6</v>
      </c>
      <c r="DU157" s="15">
        <f t="shared" si="128"/>
        <v>5.2960818697680295E-3</v>
      </c>
      <c r="DV157" s="15">
        <f t="shared" si="128"/>
        <v>8.2685114484458899E-5</v>
      </c>
      <c r="DW157" s="15">
        <f t="shared" si="128"/>
        <v>3.2900901084626931E-7</v>
      </c>
      <c r="DX157" s="15">
        <f t="shared" si="128"/>
        <v>1.4949898327284245E-2</v>
      </c>
      <c r="DY157" s="15">
        <f t="shared" si="128"/>
        <v>2.9883261331311304E-4</v>
      </c>
      <c r="DZ157" s="15">
        <f t="shared" si="128"/>
        <v>1.6801050499494505E-3</v>
      </c>
      <c r="EA157" s="15">
        <f t="shared" si="128"/>
        <v>5.9886530813975811E-5</v>
      </c>
      <c r="EB157" s="15">
        <f t="shared" si="128"/>
        <v>5.8341556005463793E-5</v>
      </c>
      <c r="EC157" s="15">
        <f t="shared" si="128"/>
        <v>1.0938394308995593E-4</v>
      </c>
      <c r="ED157" s="15">
        <f t="shared" si="128"/>
        <v>6.986610007190242E-8</v>
      </c>
      <c r="EE157" s="15">
        <f t="shared" si="128"/>
        <v>1.3272781804532545E-5</v>
      </c>
      <c r="EF157" s="15">
        <f t="shared" si="128"/>
        <v>1.4131433891946493E-5</v>
      </c>
      <c r="EG157" s="15">
        <f t="shared" si="122"/>
        <v>1.4919781960509906E-5</v>
      </c>
      <c r="EH157" s="15">
        <f t="shared" si="92"/>
        <v>8.7319154329850708E-10</v>
      </c>
      <c r="EI157" s="15">
        <f t="shared" si="92"/>
        <v>1.7280342334208724E-5</v>
      </c>
      <c r="EJ157" s="15">
        <f t="shared" si="92"/>
        <v>5.3426914670887758E-3</v>
      </c>
      <c r="EK157" s="15">
        <f t="shared" si="92"/>
        <v>8.1012069995624724E-6</v>
      </c>
      <c r="EM157" s="15">
        <f t="shared" si="129"/>
        <v>1.6380047331622717E-2</v>
      </c>
      <c r="EN157" s="15">
        <f t="shared" si="129"/>
        <v>0.27104995355601935</v>
      </c>
      <c r="EO157" s="15">
        <f t="shared" si="129"/>
        <v>6.6587893339377627E-6</v>
      </c>
      <c r="EP157" s="15">
        <f t="shared" si="129"/>
        <v>5.8915617705571155E-3</v>
      </c>
      <c r="EQ157" s="15">
        <f t="shared" si="129"/>
        <v>9.198204851620119E-5</v>
      </c>
      <c r="ER157" s="15">
        <f t="shared" si="129"/>
        <v>3.6600206683655229E-7</v>
      </c>
      <c r="ES157" s="15">
        <f t="shared" si="129"/>
        <v>1.66308323067146E-2</v>
      </c>
      <c r="ET157" s="15">
        <f t="shared" si="129"/>
        <v>3.324327009446945E-4</v>
      </c>
      <c r="EU157" s="15">
        <f t="shared" si="129"/>
        <v>1.8690123993939864E-3</v>
      </c>
      <c r="EV157" s="15">
        <f t="shared" si="129"/>
        <v>6.662004179523086E-5</v>
      </c>
      <c r="EW157" s="15">
        <f t="shared" si="129"/>
        <v>6.4901353387058298E-5</v>
      </c>
      <c r="EX157" s="15">
        <f t="shared" si="129"/>
        <v>1.2168283521074161E-4</v>
      </c>
      <c r="EY157" s="15">
        <f t="shared" si="129"/>
        <v>7.7721692066585664E-8</v>
      </c>
      <c r="EZ157" s="15">
        <f t="shared" si="129"/>
        <v>1.4765144458001947E-5</v>
      </c>
      <c r="FA157" s="15">
        <f t="shared" si="129"/>
        <v>1.5720341514394633E-5</v>
      </c>
      <c r="FB157" s="15">
        <f t="shared" si="123"/>
        <v>1.6597329721309223E-5</v>
      </c>
      <c r="FC157" s="15">
        <f t="shared" si="93"/>
        <v>9.7137129700311464E-10</v>
      </c>
      <c r="FD157" s="15">
        <f t="shared" si="93"/>
        <v>1.922330635776653E-5</v>
      </c>
      <c r="FE157" s="15">
        <f t="shared" si="93"/>
        <v>5.9434120493988196E-3</v>
      </c>
      <c r="FF157" s="15">
        <f t="shared" si="93"/>
        <v>9.0120890552023327E-6</v>
      </c>
      <c r="FH157" s="15">
        <f>IFERROR(AL157*[1]Figure!$C$8+BG157*[1]Figure!$D$8+CB157*[1]Figure!$E$8,0)</f>
        <v>0</v>
      </c>
      <c r="FI157" s="15">
        <f>IFERROR(AM157*[1]Figure!$C$8+BH157*[1]Figure!$D$8+CC157*[1]Figure!$E$8,0)</f>
        <v>0</v>
      </c>
      <c r="FJ157" s="15">
        <f>IFERROR(AN157*[1]Figure!$C$8+BI157*[1]Figure!$D$8+CD157*[1]Figure!$E$8,0)</f>
        <v>0</v>
      </c>
      <c r="FK157" s="15">
        <f>IFERROR(AO157*[1]Figure!$C$8+BJ157*[1]Figure!$D$8+CE157*[1]Figure!$E$8,0)</f>
        <v>0</v>
      </c>
      <c r="FL157" s="15">
        <f>IFERROR(AP157*[1]Figure!$C$8+BK157*[1]Figure!$D$8+CF157*[1]Figure!$E$8,0)</f>
        <v>0</v>
      </c>
      <c r="FM157" s="15">
        <f>IFERROR(AQ157*[1]Figure!$C$8+BL157*[1]Figure!$D$8+CG157*[1]Figure!$E$8,0)</f>
        <v>0</v>
      </c>
      <c r="FN157" s="15">
        <f>IFERROR(AR157*[1]Figure!$C$8+BM157*[1]Figure!$D$8+CH157*[1]Figure!$E$8,0)</f>
        <v>0</v>
      </c>
      <c r="FO157" s="15">
        <f>IFERROR(AS157*[1]Figure!$C$8+BN157*[1]Figure!$D$8+CI157*[1]Figure!$E$8,0)</f>
        <v>0</v>
      </c>
      <c r="FP157" s="15">
        <f>IFERROR(AT157*[1]Figure!$C$8+BO157*[1]Figure!$D$8+CJ157*[1]Figure!$E$8,0)</f>
        <v>0</v>
      </c>
      <c r="FQ157" s="15">
        <f>IFERROR(AU157*[1]Figure!$C$8+BP157*[1]Figure!$D$8+CK157*[1]Figure!$E$8,0)</f>
        <v>0</v>
      </c>
      <c r="FR157" s="15">
        <f>IFERROR(AV157*[1]Figure!$C$8+BQ157*[1]Figure!$D$8+CL157*[1]Figure!$E$8,0)</f>
        <v>0</v>
      </c>
      <c r="FS157" s="15">
        <f>IFERROR(AW157*[1]Figure!$C$8+BR157*[1]Figure!$D$8+CM157*[1]Figure!$E$8,0)</f>
        <v>0</v>
      </c>
      <c r="FT157" s="15">
        <f>IFERROR(AX157*[1]Figure!$C$8+BS157*[1]Figure!$D$8+CN157*[1]Figure!$E$8,0)</f>
        <v>0</v>
      </c>
      <c r="FU157" s="15">
        <f>IFERROR(AY157*[1]Figure!$C$8+BT157*[1]Figure!$D$8+CO157*[1]Figure!$E$8,0)</f>
        <v>0</v>
      </c>
      <c r="FV157" s="15">
        <f>IFERROR(AZ157*[1]Figure!$C$8+BU157*[1]Figure!$D$8+CP157*[1]Figure!$E$8,0)</f>
        <v>0</v>
      </c>
      <c r="FW157" s="15">
        <f>IFERROR(BA157*[1]Figure!$C$8+BV157*[1]Figure!$D$8+CQ157*[1]Figure!$E$8,0)</f>
        <v>0</v>
      </c>
      <c r="FX157" s="15">
        <f>IFERROR(BB157*[1]Figure!$C$8+BW157*[1]Figure!$D$8+CR157*[1]Figure!$E$8,0)</f>
        <v>0</v>
      </c>
      <c r="FY157" s="15">
        <f>IFERROR(BC157*[1]Figure!$C$8+BX157*[1]Figure!$D$8+CS157*[1]Figure!$E$8,0)</f>
        <v>0</v>
      </c>
      <c r="FZ157" s="15">
        <f>IFERROR(BD157*[1]Figure!$C$8+BY157*[1]Figure!$D$8+CT157*[1]Figure!$E$8,0)</f>
        <v>0</v>
      </c>
      <c r="GA157" s="15">
        <f>IFERROR(BE157*[1]Figure!$C$8+BZ157*[1]Figure!$D$8+CU157*[1]Figure!$E$8,0)</f>
        <v>0</v>
      </c>
      <c r="GC157" s="15">
        <f>IFERROR(CW157*[1]Figure!$F$8+DR157*[1]Figure!$G$8+EM157*[1]Figure!$H$8,0)</f>
        <v>1.5726982934396037E-2</v>
      </c>
      <c r="GD157" s="15">
        <f>IFERROR(CX157*[1]Figure!$F$8+DS157*[1]Figure!$G$8+EN157*[1]Figure!$H$8,0)</f>
        <v>0.26024332577566817</v>
      </c>
      <c r="GE157" s="15">
        <f>IFERROR(CY157*[1]Figure!$F$8+DT157*[1]Figure!$G$8+EO157*[1]Figure!$H$8,0)</f>
        <v>6.3933066918801766E-6</v>
      </c>
      <c r="GF157" s="15">
        <f>IFERROR(CZ157*[1]Figure!$F$8+DU157*[1]Figure!$G$8+EP157*[1]Figure!$H$8,0)</f>
        <v>5.6566681125281371E-3</v>
      </c>
      <c r="GG157" s="15">
        <f>IFERROR(DA157*[1]Figure!$F$8+DV157*[1]Figure!$G$8+EQ157*[1]Figure!$H$8,0)</f>
        <v>8.8314769670557128E-5</v>
      </c>
      <c r="GH157" s="15">
        <f>IFERROR(DB157*[1]Figure!$F$8+DW157*[1]Figure!$G$8+ER157*[1]Figure!$H$8,0)</f>
        <v>3.5140974519527817E-7</v>
      </c>
      <c r="GI157" s="15">
        <f>IFERROR(DC157*[1]Figure!$F$8+DX157*[1]Figure!$G$8+ES157*[1]Figure!$H$8,0)</f>
        <v>1.5967769236390331E-2</v>
      </c>
      <c r="GJ157" s="15">
        <f>IFERROR(DD157*[1]Figure!$F$8+DY157*[1]Figure!$G$8+ET157*[1]Figure!$H$8,0)</f>
        <v>3.1917877334207033E-4</v>
      </c>
      <c r="GK157" s="15">
        <f>IFERROR(DE157*[1]Figure!$F$8+DZ157*[1]Figure!$G$8+EU157*[1]Figure!$H$8,0)</f>
        <v>1.7944957981102397E-3</v>
      </c>
      <c r="GL157" s="15">
        <f>IFERROR(DF157*[1]Figure!$F$8+EA157*[1]Figure!$G$8+EV157*[1]Figure!$H$8,0)</f>
        <v>6.3963933631597811E-5</v>
      </c>
      <c r="GM157" s="15">
        <f>IFERROR(DG157*[1]Figure!$F$8+EB157*[1]Figure!$G$8+EW157*[1]Figure!$H$8,0)</f>
        <v>6.2313768481421996E-5</v>
      </c>
      <c r="GN157" s="15">
        <f>IFERROR(DH157*[1]Figure!$F$8+EC157*[1]Figure!$G$8+EX157*[1]Figure!$H$8,0)</f>
        <v>1.168314006684054E-4</v>
      </c>
      <c r="GO157" s="15">
        <f>IFERROR(DI157*[1]Figure!$F$8+ED157*[1]Figure!$G$8+EY157*[1]Figure!$H$8,0)</f>
        <v>7.4622966589589487E-8</v>
      </c>
      <c r="GP157" s="15">
        <f>IFERROR(DJ157*[1]Figure!$F$8+EE157*[1]Figure!$G$8+EZ157*[1]Figure!$H$8,0)</f>
        <v>1.4176465440767711E-5</v>
      </c>
      <c r="GQ157" s="15">
        <f>IFERROR(DK157*[1]Figure!$F$8+EF157*[1]Figure!$G$8+FA157*[1]Figure!$H$8,0)</f>
        <v>1.5093579262281001E-5</v>
      </c>
      <c r="GR157" s="15">
        <f>IFERROR(DL157*[1]Figure!$F$8+EG157*[1]Figure!$G$8+FB157*[1]Figure!$H$8,0)</f>
        <v>1.5935602382518591E-5</v>
      </c>
      <c r="GS157" s="15">
        <f>IFERROR(DM157*[1]Figure!$F$8+EH157*[1]Figure!$G$8+FC157*[1]Figure!$H$8,0)</f>
        <v>9.3264320313882222E-10</v>
      </c>
      <c r="GT157" s="15">
        <f>IFERROR(DN157*[1]Figure!$F$8+EI157*[1]Figure!$G$8+FD157*[1]Figure!$H$8,0)</f>
        <v>1.8456882627414892E-5</v>
      </c>
      <c r="GU157" s="15">
        <f>IFERROR(DO157*[1]Figure!$F$8+EJ157*[1]Figure!$G$8+FE157*[1]Figure!$H$8,0)</f>
        <v>5.7064511463605794E-3</v>
      </c>
      <c r="GV157" s="15">
        <f>IFERROR(DP157*[1]Figure!$F$8+EK157*[1]Figure!$G$8+FF157*[1]Figure!$H$8,0)</f>
        <v>8.6527815155210171E-6</v>
      </c>
      <c r="GX157" s="15">
        <f>IFERROR(FH157*[1]Figure!$F$10+GC157*[1]Figure!$F$11,0)</f>
        <v>9.2272263533098114E-4</v>
      </c>
      <c r="GY157" s="15">
        <f>IFERROR(FI157*[1]Figure!$F$10+GD157*[1]Figure!$F$11,0)</f>
        <v>1.526881591903027E-2</v>
      </c>
      <c r="GZ157" s="15">
        <f>IFERROR(FJ157*[1]Figure!$F$10+GE157*[1]Figure!$F$11,0)</f>
        <v>3.7510365616972819E-7</v>
      </c>
      <c r="HA157" s="15">
        <f>IFERROR(FK157*[1]Figure!$F$10+GF157*[1]Figure!$F$11,0)</f>
        <v>3.3188410833518437E-4</v>
      </c>
      <c r="HB157" s="15">
        <f>IFERROR(FL157*[1]Figure!$F$10+GG157*[1]Figure!$F$11,0)</f>
        <v>5.1815429157006676E-6</v>
      </c>
      <c r="HC157" s="15">
        <f>IFERROR(FM157*[1]Figure!$F$10+GH157*[1]Figure!$F$11,0)</f>
        <v>2.0617668851055315E-8</v>
      </c>
      <c r="HD157" s="15">
        <f>IFERROR(FN157*[1]Figure!$F$10+GI157*[1]Figure!$F$11,0)</f>
        <v>9.368498822450638E-4</v>
      </c>
      <c r="HE157" s="15">
        <f>IFERROR(FO157*[1]Figure!$F$10+GJ157*[1]Figure!$F$11,0)</f>
        <v>1.8726635624165586E-5</v>
      </c>
      <c r="HF157" s="15">
        <f>IFERROR(FP157*[1]Figure!$F$10+GK157*[1]Figure!$F$11,0)</f>
        <v>1.0528541290022334E-4</v>
      </c>
      <c r="HG157" s="15">
        <f>IFERROR(FQ157*[1]Figure!$F$10+GL157*[1]Figure!$F$11,0)</f>
        <v>3.7528475520629468E-6</v>
      </c>
      <c r="HH157" s="15">
        <f>IFERROR(FR157*[1]Figure!$F$10+GM157*[1]Figure!$F$11,0)</f>
        <v>3.6560302068382987E-6</v>
      </c>
      <c r="HI157" s="15">
        <f>IFERROR(FS157*[1]Figure!$F$10+GN157*[1]Figure!$F$11,0)</f>
        <v>6.8546509119932953E-6</v>
      </c>
      <c r="HJ157" s="15">
        <f>IFERROR(FT157*[1]Figure!$F$10+GO157*[1]Figure!$F$11,0)</f>
        <v>4.378226941237923E-9</v>
      </c>
      <c r="HK157" s="15">
        <f>IFERROR(FU157*[1]Figure!$F$10+GP157*[1]Figure!$F$11,0)</f>
        <v>8.3175174830099147E-7</v>
      </c>
      <c r="HL157" s="15">
        <f>IFERROR(FV157*[1]Figure!$F$10+GQ157*[1]Figure!$F$11,0)</f>
        <v>8.8556001437562549E-7</v>
      </c>
      <c r="HM157" s="15">
        <f>IFERROR(FW157*[1]Figure!$F$10+GR157*[1]Figure!$F$11,0)</f>
        <v>9.349626109039139E-7</v>
      </c>
      <c r="HN157" s="15">
        <f>IFERROR(FX157*[1]Figure!$F$10+GS157*[1]Figure!$F$11,0)</f>
        <v>5.4719395183017038E-11</v>
      </c>
      <c r="HO157" s="15">
        <f>IFERROR(FY157*[1]Figure!$F$10+GT157*[1]Figure!$F$11,0)</f>
        <v>1.0828894168070703E-6</v>
      </c>
      <c r="HP157" s="15">
        <f>IFERROR(FZ157*[1]Figure!$F$10+GU157*[1]Figure!$F$11,0)</f>
        <v>3.3480494396934639E-4</v>
      </c>
      <c r="HQ157" s="15">
        <f>IFERROR(GA157*[1]Figure!$F$10+GV157*[1]Figure!$F$11,0)</f>
        <v>5.0766999597125004E-7</v>
      </c>
    </row>
    <row r="158" spans="1:225" s="15" customFormat="1" x14ac:dyDescent="0.2">
      <c r="A158" s="1"/>
      <c r="B158" s="4"/>
      <c r="C158" s="1" t="s">
        <v>190</v>
      </c>
      <c r="D158" s="1" t="s">
        <v>158</v>
      </c>
      <c r="E158" s="2">
        <v>3.858592913873711E-2</v>
      </c>
      <c r="F158" s="7"/>
      <c r="G158" s="1" t="s">
        <v>77</v>
      </c>
      <c r="H158" s="1" t="s">
        <v>77</v>
      </c>
      <c r="I158" s="1" t="s">
        <v>77</v>
      </c>
      <c r="J158" s="1">
        <f>J$238*$E158</f>
        <v>1.794456883282438E-2</v>
      </c>
      <c r="K158" s="1">
        <f>K$238*$E158</f>
        <v>1.3818277948596931E-2</v>
      </c>
      <c r="L158" s="1">
        <f>L$238*$E158</f>
        <v>1.5371974999406856E-2</v>
      </c>
      <c r="M158" s="1" t="s">
        <v>177</v>
      </c>
      <c r="N158" s="1" t="str">
        <f>N148</f>
        <v>heat production, natural gas, at industrial furnace &gt;100kW | heat, district or industrial, natural gas | Cutoff, PL</v>
      </c>
      <c r="O158" s="1">
        <v>1</v>
      </c>
      <c r="P158" s="1" t="s">
        <v>12</v>
      </c>
      <c r="Q158" s="1">
        <f t="shared" ref="Q158:AJ158" si="132">Q148</f>
        <v>7.76172036079711E-2</v>
      </c>
      <c r="R158" s="1">
        <f t="shared" si="132"/>
        <v>1.2334492330798601</v>
      </c>
      <c r="S158" s="1">
        <f t="shared" si="132"/>
        <v>1.8845559066769299E-5</v>
      </c>
      <c r="T158" s="1">
        <f t="shared" si="132"/>
        <v>2.6861542418406398E-2</v>
      </c>
      <c r="U158" s="1">
        <f t="shared" si="132"/>
        <v>1.15772382420937E-4</v>
      </c>
      <c r="V158" s="1">
        <f t="shared" si="132"/>
        <v>8.4441301983729495E-7</v>
      </c>
      <c r="W158" s="1">
        <f t="shared" si="132"/>
        <v>7.9148724848107893E-2</v>
      </c>
      <c r="X158" s="1">
        <f t="shared" si="132"/>
        <v>5.34650799649301E-4</v>
      </c>
      <c r="Y158" s="1">
        <f t="shared" si="132"/>
        <v>1.91914568732441E-3</v>
      </c>
      <c r="Z158" s="1">
        <f t="shared" si="132"/>
        <v>2.8436884930436703E-4</v>
      </c>
      <c r="AA158" s="1">
        <f t="shared" si="132"/>
        <v>3.8579556884854302E-5</v>
      </c>
      <c r="AB158" s="1">
        <f t="shared" si="132"/>
        <v>1.6521029759626401E-4</v>
      </c>
      <c r="AC158" s="1">
        <f t="shared" si="132"/>
        <v>8.5032099085209495E-8</v>
      </c>
      <c r="AD158" s="1">
        <f t="shared" si="132"/>
        <v>2.05151655332958E-5</v>
      </c>
      <c r="AE158" s="1">
        <f t="shared" si="132"/>
        <v>3.5325481223865997E-5</v>
      </c>
      <c r="AF158" s="1">
        <f t="shared" si="132"/>
        <v>3.8894325624004503E-5</v>
      </c>
      <c r="AG158" s="1">
        <f t="shared" si="132"/>
        <v>2.24475842794105E-8</v>
      </c>
      <c r="AH158" s="1">
        <f t="shared" si="132"/>
        <v>5.8368053652270399E-5</v>
      </c>
      <c r="AI158" s="1">
        <f t="shared" si="132"/>
        <v>5.7723705293067301E-3</v>
      </c>
      <c r="AJ158" s="1">
        <f t="shared" si="132"/>
        <v>2.5487273851333302E-5</v>
      </c>
      <c r="AK158" s="1"/>
      <c r="AL158" s="1">
        <f t="shared" si="124"/>
        <v>0</v>
      </c>
      <c r="AM158" s="1">
        <f t="shared" si="124"/>
        <v>0</v>
      </c>
      <c r="AN158" s="1">
        <f t="shared" si="124"/>
        <v>0</v>
      </c>
      <c r="AO158" s="1">
        <f t="shared" si="124"/>
        <v>0</v>
      </c>
      <c r="AP158" s="1">
        <f t="shared" si="124"/>
        <v>0</v>
      </c>
      <c r="AQ158" s="1">
        <f t="shared" si="124"/>
        <v>0</v>
      </c>
      <c r="AR158" s="1">
        <f t="shared" si="124"/>
        <v>0</v>
      </c>
      <c r="AS158" s="1">
        <f t="shared" si="124"/>
        <v>0</v>
      </c>
      <c r="AT158" s="1">
        <f t="shared" si="124"/>
        <v>0</v>
      </c>
      <c r="AU158" s="1">
        <f t="shared" si="124"/>
        <v>0</v>
      </c>
      <c r="AV158" s="1">
        <f t="shared" si="124"/>
        <v>0</v>
      </c>
      <c r="AW158" s="1">
        <f t="shared" si="124"/>
        <v>0</v>
      </c>
      <c r="AX158" s="1">
        <f t="shared" si="124"/>
        <v>0</v>
      </c>
      <c r="AY158" s="1">
        <f t="shared" si="124"/>
        <v>0</v>
      </c>
      <c r="AZ158" s="1">
        <f t="shared" si="124"/>
        <v>0</v>
      </c>
      <c r="BA158" s="1">
        <f t="shared" si="118"/>
        <v>0</v>
      </c>
      <c r="BB158" s="1">
        <f t="shared" si="88"/>
        <v>0</v>
      </c>
      <c r="BC158" s="1">
        <f t="shared" si="88"/>
        <v>0</v>
      </c>
      <c r="BD158" s="1">
        <f t="shared" si="88"/>
        <v>0</v>
      </c>
      <c r="BE158" s="1">
        <f t="shared" si="88"/>
        <v>0</v>
      </c>
      <c r="BF158" s="1"/>
      <c r="BG158" s="1">
        <f t="shared" si="125"/>
        <v>0</v>
      </c>
      <c r="BH158" s="1">
        <f t="shared" si="125"/>
        <v>0</v>
      </c>
      <c r="BI158" s="1">
        <f t="shared" si="125"/>
        <v>0</v>
      </c>
      <c r="BJ158" s="1">
        <f t="shared" si="125"/>
        <v>0</v>
      </c>
      <c r="BK158" s="1">
        <f t="shared" si="125"/>
        <v>0</v>
      </c>
      <c r="BL158" s="1">
        <f t="shared" si="125"/>
        <v>0</v>
      </c>
      <c r="BM158" s="1">
        <f t="shared" si="125"/>
        <v>0</v>
      </c>
      <c r="BN158" s="1">
        <f t="shared" si="125"/>
        <v>0</v>
      </c>
      <c r="BO158" s="1">
        <f t="shared" si="125"/>
        <v>0</v>
      </c>
      <c r="BP158" s="1">
        <f t="shared" si="125"/>
        <v>0</v>
      </c>
      <c r="BQ158" s="1">
        <f t="shared" si="125"/>
        <v>0</v>
      </c>
      <c r="BR158" s="1">
        <f t="shared" si="125"/>
        <v>0</v>
      </c>
      <c r="BS158" s="1">
        <f t="shared" si="125"/>
        <v>0</v>
      </c>
      <c r="BT158" s="1">
        <f t="shared" si="125"/>
        <v>0</v>
      </c>
      <c r="BU158" s="1">
        <f t="shared" si="125"/>
        <v>0</v>
      </c>
      <c r="BV158" s="1">
        <f t="shared" si="119"/>
        <v>0</v>
      </c>
      <c r="BW158" s="1">
        <f t="shared" si="89"/>
        <v>0</v>
      </c>
      <c r="BX158" s="1">
        <f t="shared" si="89"/>
        <v>0</v>
      </c>
      <c r="BY158" s="1">
        <f t="shared" si="89"/>
        <v>0</v>
      </c>
      <c r="BZ158" s="1">
        <f t="shared" si="89"/>
        <v>0</v>
      </c>
      <c r="CA158" s="1"/>
      <c r="CB158" s="1">
        <f t="shared" si="126"/>
        <v>0</v>
      </c>
      <c r="CC158" s="1">
        <f t="shared" si="126"/>
        <v>0</v>
      </c>
      <c r="CD158" s="1">
        <f t="shared" si="126"/>
        <v>0</v>
      </c>
      <c r="CE158" s="1">
        <f t="shared" si="126"/>
        <v>0</v>
      </c>
      <c r="CF158" s="1">
        <f t="shared" si="126"/>
        <v>0</v>
      </c>
      <c r="CG158" s="1">
        <f t="shared" si="126"/>
        <v>0</v>
      </c>
      <c r="CH158" s="1">
        <f t="shared" si="126"/>
        <v>0</v>
      </c>
      <c r="CI158" s="1">
        <f t="shared" si="126"/>
        <v>0</v>
      </c>
      <c r="CJ158" s="1">
        <f t="shared" si="126"/>
        <v>0</v>
      </c>
      <c r="CK158" s="1">
        <f t="shared" si="126"/>
        <v>0</v>
      </c>
      <c r="CL158" s="1">
        <f t="shared" si="126"/>
        <v>0</v>
      </c>
      <c r="CM158" s="1">
        <f t="shared" si="126"/>
        <v>0</v>
      </c>
      <c r="CN158" s="1">
        <f t="shared" si="126"/>
        <v>0</v>
      </c>
      <c r="CO158" s="1">
        <f t="shared" si="126"/>
        <v>0</v>
      </c>
      <c r="CP158" s="1">
        <f t="shared" si="126"/>
        <v>0</v>
      </c>
      <c r="CQ158" s="1">
        <f t="shared" si="120"/>
        <v>0</v>
      </c>
      <c r="CR158" s="1">
        <f t="shared" si="90"/>
        <v>0</v>
      </c>
      <c r="CS158" s="1">
        <f t="shared" si="90"/>
        <v>0</v>
      </c>
      <c r="CT158" s="1">
        <f t="shared" si="90"/>
        <v>0</v>
      </c>
      <c r="CU158" s="1">
        <f t="shared" si="90"/>
        <v>0</v>
      </c>
      <c r="CW158" s="15">
        <f t="shared" si="127"/>
        <v>1.3928072527545823E-3</v>
      </c>
      <c r="CX158" s="15">
        <f t="shared" si="127"/>
        <v>2.2133714664795991E-2</v>
      </c>
      <c r="CY158" s="15">
        <f t="shared" si="127"/>
        <v>3.3817543186669928E-7</v>
      </c>
      <c r="CZ158" s="15">
        <f t="shared" si="127"/>
        <v>4.820187968829255E-4</v>
      </c>
      <c r="DA158" s="15">
        <f t="shared" si="127"/>
        <v>2.0774854852925713E-6</v>
      </c>
      <c r="DB158" s="15">
        <f t="shared" si="127"/>
        <v>1.5152627557803436E-8</v>
      </c>
      <c r="DC158" s="15">
        <f t="shared" si="127"/>
        <v>1.4202897410671494E-3</v>
      </c>
      <c r="DD158" s="15">
        <f t="shared" si="127"/>
        <v>9.5940780758314784E-6</v>
      </c>
      <c r="DE158" s="15">
        <f t="shared" si="127"/>
        <v>3.443824188641093E-5</v>
      </c>
      <c r="DF158" s="15">
        <f t="shared" si="127"/>
        <v>5.1028763902532772E-6</v>
      </c>
      <c r="DG158" s="15">
        <f t="shared" si="127"/>
        <v>6.9229351406013172E-7</v>
      </c>
      <c r="DH158" s="15">
        <f t="shared" si="127"/>
        <v>2.9646275571075599E-6</v>
      </c>
      <c r="DI158" s="15">
        <f t="shared" si="127"/>
        <v>1.5258643550340848E-9</v>
      </c>
      <c r="DJ158" s="15">
        <f t="shared" si="127"/>
        <v>3.6813580002901276E-7</v>
      </c>
      <c r="DK158" s="15">
        <f t="shared" si="127"/>
        <v>6.3390052937430862E-7</v>
      </c>
      <c r="DL158" s="15">
        <f t="shared" si="121"/>
        <v>6.9794190336623384E-7</v>
      </c>
      <c r="DM158" s="15">
        <f t="shared" si="91"/>
        <v>4.028122212325082E-10</v>
      </c>
      <c r="DN158" s="15">
        <f t="shared" si="91"/>
        <v>1.0473895564011526E-6</v>
      </c>
      <c r="DO158" s="15">
        <f t="shared" si="91"/>
        <v>1.0358270029171151E-4</v>
      </c>
      <c r="DP158" s="15">
        <f t="shared" si="91"/>
        <v>4.5735813998629537E-7</v>
      </c>
      <c r="DR158" s="15">
        <f t="shared" si="128"/>
        <v>1.0725360930477852E-3</v>
      </c>
      <c r="DS158" s="15">
        <f t="shared" si="128"/>
        <v>1.7044144338181227E-2</v>
      </c>
      <c r="DT158" s="15">
        <f t="shared" si="128"/>
        <v>2.6041317328131913E-7</v>
      </c>
      <c r="DU158" s="15">
        <f t="shared" si="128"/>
        <v>3.7118025926556619E-4</v>
      </c>
      <c r="DV158" s="15">
        <f t="shared" si="128"/>
        <v>1.5997749590637647E-6</v>
      </c>
      <c r="DW158" s="15">
        <f t="shared" si="128"/>
        <v>1.1668333811525835E-8</v>
      </c>
      <c r="DX158" s="15">
        <f t="shared" si="128"/>
        <v>1.0936990792281753E-3</v>
      </c>
      <c r="DY158" s="15">
        <f t="shared" si="128"/>
        <v>7.3879533549936512E-6</v>
      </c>
      <c r="DZ158" s="15">
        <f t="shared" si="128"/>
        <v>2.6519288531299796E-5</v>
      </c>
      <c r="EA158" s="15">
        <f t="shared" si="128"/>
        <v>3.9294877996104182E-6</v>
      </c>
      <c r="EB158" s="15">
        <f t="shared" si="128"/>
        <v>5.3310304016862313E-7</v>
      </c>
      <c r="EC158" s="15">
        <f t="shared" si="128"/>
        <v>2.2829218121555916E-6</v>
      </c>
      <c r="ED158" s="15">
        <f t="shared" si="128"/>
        <v>1.1749971797120595E-9</v>
      </c>
      <c r="EE158" s="15">
        <f t="shared" si="128"/>
        <v>2.8348425950055712E-7</v>
      </c>
      <c r="EF158" s="15">
        <f t="shared" si="128"/>
        <v>4.8813731821932244E-7</v>
      </c>
      <c r="EG158" s="15">
        <f t="shared" si="122"/>
        <v>5.3745260209573002E-7</v>
      </c>
      <c r="EH158" s="15">
        <f t="shared" si="92"/>
        <v>3.1018695884744923E-10</v>
      </c>
      <c r="EI158" s="15">
        <f t="shared" si="92"/>
        <v>8.0654598868569063E-7</v>
      </c>
      <c r="EJ158" s="15">
        <f t="shared" si="92"/>
        <v>7.9764220396249988E-5</v>
      </c>
      <c r="EK158" s="15">
        <f t="shared" si="92"/>
        <v>3.5219023422973014E-7</v>
      </c>
      <c r="EM158" s="15">
        <f t="shared" si="129"/>
        <v>1.1931297133856034E-3</v>
      </c>
      <c r="EN158" s="15">
        <f t="shared" si="129"/>
        <v>1.8960550773941168E-2</v>
      </c>
      <c r="EO158" s="15">
        <f t="shared" si="129"/>
        <v>2.8969346282422289E-7</v>
      </c>
      <c r="EP158" s="15">
        <f t="shared" si="129"/>
        <v>4.1291495850124995E-4</v>
      </c>
      <c r="EQ158" s="15">
        <f t="shared" si="129"/>
        <v>1.7796501681964133E-6</v>
      </c>
      <c r="ER158" s="15">
        <f t="shared" si="129"/>
        <v>1.2980295830112543E-8</v>
      </c>
      <c r="ES158" s="15">
        <f t="shared" si="129"/>
        <v>1.2166722196000467E-3</v>
      </c>
      <c r="ET158" s="15">
        <f t="shared" si="129"/>
        <v>8.2186387256219383E-6</v>
      </c>
      <c r="EU158" s="15">
        <f t="shared" si="129"/>
        <v>2.9501059525770317E-5</v>
      </c>
      <c r="EV158" s="15">
        <f t="shared" si="129"/>
        <v>4.3713108421168255E-6</v>
      </c>
      <c r="EW158" s="15">
        <f t="shared" si="129"/>
        <v>5.93043983922175E-7</v>
      </c>
      <c r="EX158" s="15">
        <f t="shared" si="129"/>
        <v>2.5396085642943371E-6</v>
      </c>
      <c r="EY158" s="15">
        <f t="shared" si="129"/>
        <v>1.3071113012849269E-9</v>
      </c>
      <c r="EZ158" s="15">
        <f t="shared" si="129"/>
        <v>3.1535861168651626E-7</v>
      </c>
      <c r="FA158" s="15">
        <f t="shared" si="129"/>
        <v>5.4302241421528446E-7</v>
      </c>
      <c r="FB158" s="15">
        <f t="shared" si="123"/>
        <v>5.9788260111098664E-7</v>
      </c>
      <c r="FC158" s="15">
        <f t="shared" si="93"/>
        <v>3.4506370434017659E-10</v>
      </c>
      <c r="FD158" s="15">
        <f t="shared" si="93"/>
        <v>8.9723226150673862E-7</v>
      </c>
      <c r="FE158" s="15">
        <f t="shared" si="93"/>
        <v>8.8732735463815978E-5</v>
      </c>
      <c r="FF158" s="15">
        <f t="shared" si="93"/>
        <v>3.9178973644573159E-7</v>
      </c>
      <c r="FH158" s="15">
        <f>IFERROR(AL158*[1]Figure!$C$8+BG158*[1]Figure!$D$8+CB158*[1]Figure!$E$8,0)</f>
        <v>0</v>
      </c>
      <c r="FI158" s="15">
        <f>IFERROR(AM158*[1]Figure!$C$8+BH158*[1]Figure!$D$8+CC158*[1]Figure!$E$8,0)</f>
        <v>0</v>
      </c>
      <c r="FJ158" s="15">
        <f>IFERROR(AN158*[1]Figure!$C$8+BI158*[1]Figure!$D$8+CD158*[1]Figure!$E$8,0)</f>
        <v>0</v>
      </c>
      <c r="FK158" s="15">
        <f>IFERROR(AO158*[1]Figure!$C$8+BJ158*[1]Figure!$D$8+CE158*[1]Figure!$E$8,0)</f>
        <v>0</v>
      </c>
      <c r="FL158" s="15">
        <f>IFERROR(AP158*[1]Figure!$C$8+BK158*[1]Figure!$D$8+CF158*[1]Figure!$E$8,0)</f>
        <v>0</v>
      </c>
      <c r="FM158" s="15">
        <f>IFERROR(AQ158*[1]Figure!$C$8+BL158*[1]Figure!$D$8+CG158*[1]Figure!$E$8,0)</f>
        <v>0</v>
      </c>
      <c r="FN158" s="15">
        <f>IFERROR(AR158*[1]Figure!$C$8+BM158*[1]Figure!$D$8+CH158*[1]Figure!$E$8,0)</f>
        <v>0</v>
      </c>
      <c r="FO158" s="15">
        <f>IFERROR(AS158*[1]Figure!$C$8+BN158*[1]Figure!$D$8+CI158*[1]Figure!$E$8,0)</f>
        <v>0</v>
      </c>
      <c r="FP158" s="15">
        <f>IFERROR(AT158*[1]Figure!$C$8+BO158*[1]Figure!$D$8+CJ158*[1]Figure!$E$8,0)</f>
        <v>0</v>
      </c>
      <c r="FQ158" s="15">
        <f>IFERROR(AU158*[1]Figure!$C$8+BP158*[1]Figure!$D$8+CK158*[1]Figure!$E$8,0)</f>
        <v>0</v>
      </c>
      <c r="FR158" s="15">
        <f>IFERROR(AV158*[1]Figure!$C$8+BQ158*[1]Figure!$D$8+CL158*[1]Figure!$E$8,0)</f>
        <v>0</v>
      </c>
      <c r="FS158" s="15">
        <f>IFERROR(AW158*[1]Figure!$C$8+BR158*[1]Figure!$D$8+CM158*[1]Figure!$E$8,0)</f>
        <v>0</v>
      </c>
      <c r="FT158" s="15">
        <f>IFERROR(AX158*[1]Figure!$C$8+BS158*[1]Figure!$D$8+CN158*[1]Figure!$E$8,0)</f>
        <v>0</v>
      </c>
      <c r="FU158" s="15">
        <f>IFERROR(AY158*[1]Figure!$C$8+BT158*[1]Figure!$D$8+CO158*[1]Figure!$E$8,0)</f>
        <v>0</v>
      </c>
      <c r="FV158" s="15">
        <f>IFERROR(AZ158*[1]Figure!$C$8+BU158*[1]Figure!$D$8+CP158*[1]Figure!$E$8,0)</f>
        <v>0</v>
      </c>
      <c r="FW158" s="15">
        <f>IFERROR(BA158*[1]Figure!$C$8+BV158*[1]Figure!$D$8+CQ158*[1]Figure!$E$8,0)</f>
        <v>0</v>
      </c>
      <c r="FX158" s="15">
        <f>IFERROR(BB158*[1]Figure!$C$8+BW158*[1]Figure!$D$8+CR158*[1]Figure!$E$8,0)</f>
        <v>0</v>
      </c>
      <c r="FY158" s="15">
        <f>IFERROR(BC158*[1]Figure!$C$8+BX158*[1]Figure!$D$8+CS158*[1]Figure!$E$8,0)</f>
        <v>0</v>
      </c>
      <c r="FZ158" s="15">
        <f>IFERROR(BD158*[1]Figure!$C$8+BY158*[1]Figure!$D$8+CT158*[1]Figure!$E$8,0)</f>
        <v>0</v>
      </c>
      <c r="GA158" s="15">
        <f>IFERROR(BE158*[1]Figure!$C$8+BZ158*[1]Figure!$D$8+CU158*[1]Figure!$E$8,0)</f>
        <v>0</v>
      </c>
      <c r="GC158" s="15">
        <f>IFERROR(CW158*[1]Figure!$F$8+DR158*[1]Figure!$G$8+EM158*[1]Figure!$H$8,0)</f>
        <v>1.1455602209836408E-3</v>
      </c>
      <c r="GD158" s="15">
        <f>IFERROR(CX158*[1]Figure!$F$8+DS158*[1]Figure!$G$8+EN158*[1]Figure!$H$8,0)</f>
        <v>1.8204602978945203E-2</v>
      </c>
      <c r="GE158" s="15">
        <f>IFERROR(CY158*[1]Figure!$F$8+DT158*[1]Figure!$G$8+EO158*[1]Figure!$H$8,0)</f>
        <v>2.781435275371269E-7</v>
      </c>
      <c r="GF158" s="15">
        <f>IFERROR(CZ158*[1]Figure!$F$8+DU158*[1]Figure!$G$8+EP158*[1]Figure!$H$8,0)</f>
        <v>3.9645224303895061E-4</v>
      </c>
      <c r="GG158" s="15">
        <f>IFERROR(DA158*[1]Figure!$F$8+DV158*[1]Figure!$G$8+EQ158*[1]Figure!$H$8,0)</f>
        <v>1.7086963949357096E-6</v>
      </c>
      <c r="GH158" s="15">
        <f>IFERROR(DB158*[1]Figure!$F$8+DW158*[1]Figure!$G$8+ER158*[1]Figure!$H$8,0)</f>
        <v>1.2462777846159521E-8</v>
      </c>
      <c r="GI158" s="15">
        <f>IFERROR(DC158*[1]Figure!$F$8+DX158*[1]Figure!$G$8+ES158*[1]Figure!$H$8,0)</f>
        <v>1.1681640991026416E-3</v>
      </c>
      <c r="GJ158" s="15">
        <f>IFERROR(DD158*[1]Figure!$F$8+DY158*[1]Figure!$G$8+ET158*[1]Figure!$H$8,0)</f>
        <v>7.8909656587065424E-6</v>
      </c>
      <c r="GK158" s="15">
        <f>IFERROR(DE158*[1]Figure!$F$8+DZ158*[1]Figure!$G$8+EU158*[1]Figure!$H$8,0)</f>
        <v>2.8324866852654458E-5</v>
      </c>
      <c r="GL158" s="15">
        <f>IFERROR(DF158*[1]Figure!$F$8+EA158*[1]Figure!$G$8+EV158*[1]Figure!$H$8,0)</f>
        <v>4.1970288377732717E-6</v>
      </c>
      <c r="GM158" s="15">
        <f>IFERROR(DG158*[1]Figure!$F$8+EB158*[1]Figure!$G$8+EW158*[1]Figure!$H$8,0)</f>
        <v>5.6939961317964698E-7</v>
      </c>
      <c r="GN158" s="15">
        <f>IFERROR(DH158*[1]Figure!$F$8+EC158*[1]Figure!$G$8+EX158*[1]Figure!$H$8,0)</f>
        <v>2.4383556251144419E-6</v>
      </c>
      <c r="GO158" s="15">
        <f>IFERROR(DI158*[1]Figure!$F$8+ED158*[1]Figure!$G$8+EY158*[1]Figure!$H$8,0)</f>
        <v>1.254997419267392E-9</v>
      </c>
      <c r="GP158" s="15">
        <f>IFERROR(DJ158*[1]Figure!$F$8+EE158*[1]Figure!$G$8+EZ158*[1]Figure!$H$8,0)</f>
        <v>3.0278541958995255E-7</v>
      </c>
      <c r="GQ158" s="15">
        <f>IFERROR(DK158*[1]Figure!$F$8+EF158*[1]Figure!$G$8+FA158*[1]Figure!$H$8,0)</f>
        <v>5.2137237875198935E-7</v>
      </c>
      <c r="GR158" s="15">
        <f>IFERROR(DL158*[1]Figure!$F$8+EG158*[1]Figure!$G$8+FB158*[1]Figure!$H$8,0)</f>
        <v>5.7404531709086873E-7</v>
      </c>
      <c r="GS158" s="15">
        <f>IFERROR(DM158*[1]Figure!$F$8+EH158*[1]Figure!$G$8+FC158*[1]Figure!$H$8,0)</f>
        <v>3.3130618487045729E-10</v>
      </c>
      <c r="GT158" s="15">
        <f>IFERROR(DN158*[1]Figure!$F$8+EI158*[1]Figure!$G$8+FD158*[1]Figure!$H$8,0)</f>
        <v>8.6146005437141396E-7</v>
      </c>
      <c r="GU158" s="15">
        <f>IFERROR(DO158*[1]Figure!$F$8+EJ158*[1]Figure!$G$8+FE158*[1]Figure!$H$8,0)</f>
        <v>8.5195005124778504E-5</v>
      </c>
      <c r="GV158" s="15">
        <f>IFERROR(DP158*[1]Figure!$F$8+EK158*[1]Figure!$G$8+FF158*[1]Figure!$H$8,0)</f>
        <v>3.7616927315332273E-7</v>
      </c>
      <c r="GX158" s="15">
        <f>IFERROR(FH158*[1]Figure!$F$10+GC158*[1]Figure!$F$11,0)</f>
        <v>6.721151478612954E-5</v>
      </c>
      <c r="GY158" s="15">
        <f>IFERROR(FI158*[1]Figure!$F$10+GD158*[1]Figure!$F$11,0)</f>
        <v>1.0680878402397551E-3</v>
      </c>
      <c r="GZ158" s="15">
        <f>IFERROR(FJ158*[1]Figure!$F$10+GE158*[1]Figure!$F$11,0)</f>
        <v>1.6319044142154095E-8</v>
      </c>
      <c r="HA158" s="15">
        <f>IFERROR(FK158*[1]Figure!$F$10+GF158*[1]Figure!$F$11,0)</f>
        <v>2.3260371045466996E-5</v>
      </c>
      <c r="HB158" s="15">
        <f>IFERROR(FL158*[1]Figure!$F$10+GG158*[1]Figure!$F$11,0)</f>
        <v>1.0025144982305362E-7</v>
      </c>
      <c r="HC158" s="15">
        <f>IFERROR(FM158*[1]Figure!$F$10+GH158*[1]Figure!$F$11,0)</f>
        <v>7.3120745827238382E-10</v>
      </c>
      <c r="HD158" s="15">
        <f>IFERROR(FN158*[1]Figure!$F$10+GI158*[1]Figure!$F$11,0)</f>
        <v>6.8537713846284219E-5</v>
      </c>
      <c r="HE158" s="15">
        <f>IFERROR(FO158*[1]Figure!$F$10+GJ158*[1]Figure!$F$11,0)</f>
        <v>4.6297326437504597E-7</v>
      </c>
      <c r="HF158" s="15">
        <f>IFERROR(FP158*[1]Figure!$F$10+GK158*[1]Figure!$F$11,0)</f>
        <v>1.6618569433631915E-6</v>
      </c>
      <c r="HG158" s="15">
        <f>IFERROR(FQ158*[1]Figure!$F$10+GL158*[1]Figure!$F$11,0)</f>
        <v>2.4624516513465659E-7</v>
      </c>
      <c r="HH158" s="15">
        <f>IFERROR(FR158*[1]Figure!$F$10+GM158*[1]Figure!$F$11,0)</f>
        <v>3.3407419199297423E-8</v>
      </c>
      <c r="HI158" s="15">
        <f>IFERROR(FS158*[1]Figure!$F$10+GN158*[1]Figure!$F$11,0)</f>
        <v>1.4306151012340522E-7</v>
      </c>
      <c r="HJ158" s="15">
        <f>IFERROR(FT158*[1]Figure!$F$10+GO158*[1]Figure!$F$11,0)</f>
        <v>7.3632338184034491E-11</v>
      </c>
      <c r="HK158" s="15">
        <f>IFERROR(FU158*[1]Figure!$F$10+GP158*[1]Figure!$F$11,0)</f>
        <v>1.7764816142376466E-8</v>
      </c>
      <c r="HL158" s="15">
        <f>IFERROR(FV158*[1]Figure!$F$10+GQ158*[1]Figure!$F$11,0)</f>
        <v>3.0589598610084145E-8</v>
      </c>
      <c r="HM158" s="15">
        <f>IFERROR(FW158*[1]Figure!$F$10+GR158*[1]Figure!$F$11,0)</f>
        <v>3.3679988717164371E-8</v>
      </c>
      <c r="HN158" s="15">
        <f>IFERROR(FX158*[1]Figure!$F$10+GS158*[1]Figure!$F$11,0)</f>
        <v>1.9438166702433796E-11</v>
      </c>
      <c r="HO158" s="15">
        <f>IFERROR(FY158*[1]Figure!$F$10+GT158*[1]Figure!$F$11,0)</f>
        <v>5.0542986847368095E-8</v>
      </c>
      <c r="HP158" s="15">
        <f>IFERROR(FZ158*[1]Figure!$F$10+GU158*[1]Figure!$F$11,0)</f>
        <v>4.9985022539729089E-6</v>
      </c>
      <c r="HQ158" s="15">
        <f>IFERROR(GA158*[1]Figure!$F$10+GV158*[1]Figure!$F$11,0)</f>
        <v>2.2070342703522704E-8</v>
      </c>
    </row>
    <row r="159" spans="1:225" s="15" customFormat="1" x14ac:dyDescent="0.2">
      <c r="A159" s="1"/>
      <c r="B159" s="4"/>
      <c r="C159" s="1" t="s">
        <v>191</v>
      </c>
      <c r="D159" s="1" t="s">
        <v>170</v>
      </c>
      <c r="E159" s="2">
        <v>3.5814567727706512E-2</v>
      </c>
      <c r="F159" s="7">
        <f>SUM(E159:E166)</f>
        <v>0.99999999999999989</v>
      </c>
      <c r="G159" s="1" t="s">
        <v>77</v>
      </c>
      <c r="H159" s="1" t="s">
        <v>77</v>
      </c>
      <c r="I159" s="1" t="s">
        <v>77</v>
      </c>
      <c r="J159" s="1" t="s">
        <v>77</v>
      </c>
      <c r="K159" s="1" t="s">
        <v>77</v>
      </c>
      <c r="L159" s="1" t="s">
        <v>77</v>
      </c>
      <c r="M159" s="1" t="s">
        <v>177</v>
      </c>
      <c r="N159" s="1" t="s">
        <v>192</v>
      </c>
      <c r="O159" s="1">
        <v>1</v>
      </c>
      <c r="P159" s="1" t="s">
        <v>12</v>
      </c>
      <c r="Q159" s="1">
        <f>'[1]Unit factor_selected'!J103</f>
        <v>7.1719199734360195E-2</v>
      </c>
      <c r="R159" s="1">
        <f>'[1]Unit factor_selected'!K103</f>
        <v>1.23945031468804</v>
      </c>
      <c r="S159" s="1">
        <f>'[1]Unit factor_selected'!L103</f>
        <v>1.17509918012913E-5</v>
      </c>
      <c r="T159" s="1">
        <f>'[1]Unit factor_selected'!M103</f>
        <v>2.69928304624142E-2</v>
      </c>
      <c r="U159" s="1">
        <f>'[1]Unit factor_selected'!N103</f>
        <v>9.2291850663040498E-5</v>
      </c>
      <c r="V159" s="1">
        <f>'[1]Unit factor_selected'!O103</f>
        <v>3.6346161716660301E-7</v>
      </c>
      <c r="W159" s="1">
        <f>'[1]Unit factor_selected'!P103</f>
        <v>7.2633992090612207E-2</v>
      </c>
      <c r="X159" s="1">
        <f>'[1]Unit factor_selected'!Q103</f>
        <v>4.2422533486667201E-4</v>
      </c>
      <c r="Y159" s="1">
        <f>'[1]Unit factor_selected'!R103</f>
        <v>1.2564408909479601E-3</v>
      </c>
      <c r="Z159" s="1">
        <f>'[1]Unit factor_selected'!S103</f>
        <v>3.4431882889187E-4</v>
      </c>
      <c r="AA159" s="1">
        <f>'[1]Unit factor_selected'!T103</f>
        <v>2.6476125019555301E-5</v>
      </c>
      <c r="AB159" s="1">
        <f>'[1]Unit factor_selected'!U103</f>
        <v>2.2950355616246199E-4</v>
      </c>
      <c r="AC159" s="1">
        <f>'[1]Unit factor_selected'!V103</f>
        <v>4.8754056102543998E-8</v>
      </c>
      <c r="AD159" s="1">
        <f>'[1]Unit factor_selected'!W103</f>
        <v>1.68571835078873E-5</v>
      </c>
      <c r="AE159" s="1">
        <f>'[1]Unit factor_selected'!X103</f>
        <v>3.2433685824597497E-5</v>
      </c>
      <c r="AF159" s="1">
        <f>'[1]Unit factor_selected'!Y103</f>
        <v>3.4497661290005297E-5</v>
      </c>
      <c r="AG159" s="1">
        <f>'[1]Unit factor_selected'!Z103</f>
        <v>1.7693351985248301E-8</v>
      </c>
      <c r="AH159" s="1">
        <f>'[1]Unit factor_selected'!AA103</f>
        <v>3.5143833622567601E-5</v>
      </c>
      <c r="AI159" s="1">
        <f>'[1]Unit factor_selected'!AB103</f>
        <v>4.8798702140898003E-3</v>
      </c>
      <c r="AJ159" s="1">
        <f>'[1]Unit factor_selected'!AC103</f>
        <v>1.7468522478378399E-5</v>
      </c>
      <c r="AK159" s="1"/>
      <c r="AL159" s="1">
        <f t="shared" si="124"/>
        <v>0</v>
      </c>
      <c r="AM159" s="1">
        <f t="shared" si="124"/>
        <v>0</v>
      </c>
      <c r="AN159" s="1">
        <f t="shared" si="124"/>
        <v>0</v>
      </c>
      <c r="AO159" s="1">
        <f t="shared" si="124"/>
        <v>0</v>
      </c>
      <c r="AP159" s="1">
        <f t="shared" si="124"/>
        <v>0</v>
      </c>
      <c r="AQ159" s="1">
        <f t="shared" si="124"/>
        <v>0</v>
      </c>
      <c r="AR159" s="1">
        <f t="shared" si="124"/>
        <v>0</v>
      </c>
      <c r="AS159" s="1">
        <f t="shared" si="124"/>
        <v>0</v>
      </c>
      <c r="AT159" s="1">
        <f t="shared" si="124"/>
        <v>0</v>
      </c>
      <c r="AU159" s="1">
        <f t="shared" si="124"/>
        <v>0</v>
      </c>
      <c r="AV159" s="1">
        <f t="shared" si="124"/>
        <v>0</v>
      </c>
      <c r="AW159" s="1">
        <f t="shared" si="124"/>
        <v>0</v>
      </c>
      <c r="AX159" s="1">
        <f t="shared" si="124"/>
        <v>0</v>
      </c>
      <c r="AY159" s="1">
        <f t="shared" si="124"/>
        <v>0</v>
      </c>
      <c r="AZ159" s="1">
        <f t="shared" si="124"/>
        <v>0</v>
      </c>
      <c r="BA159" s="1">
        <f t="shared" si="118"/>
        <v>0</v>
      </c>
      <c r="BB159" s="1">
        <f t="shared" si="88"/>
        <v>0</v>
      </c>
      <c r="BC159" s="1">
        <f t="shared" si="88"/>
        <v>0</v>
      </c>
      <c r="BD159" s="1">
        <f t="shared" si="88"/>
        <v>0</v>
      </c>
      <c r="BE159" s="1">
        <f t="shared" si="88"/>
        <v>0</v>
      </c>
      <c r="BF159" s="1"/>
      <c r="BG159" s="1">
        <f t="shared" si="125"/>
        <v>0</v>
      </c>
      <c r="BH159" s="1">
        <f t="shared" si="125"/>
        <v>0</v>
      </c>
      <c r="BI159" s="1">
        <f t="shared" si="125"/>
        <v>0</v>
      </c>
      <c r="BJ159" s="1">
        <f t="shared" si="125"/>
        <v>0</v>
      </c>
      <c r="BK159" s="1">
        <f t="shared" si="125"/>
        <v>0</v>
      </c>
      <c r="BL159" s="1">
        <f t="shared" si="125"/>
        <v>0</v>
      </c>
      <c r="BM159" s="1">
        <f t="shared" si="125"/>
        <v>0</v>
      </c>
      <c r="BN159" s="1">
        <f t="shared" si="125"/>
        <v>0</v>
      </c>
      <c r="BO159" s="1">
        <f t="shared" si="125"/>
        <v>0</v>
      </c>
      <c r="BP159" s="1">
        <f t="shared" si="125"/>
        <v>0</v>
      </c>
      <c r="BQ159" s="1">
        <f t="shared" si="125"/>
        <v>0</v>
      </c>
      <c r="BR159" s="1">
        <f t="shared" si="125"/>
        <v>0</v>
      </c>
      <c r="BS159" s="1">
        <f t="shared" si="125"/>
        <v>0</v>
      </c>
      <c r="BT159" s="1">
        <f t="shared" si="125"/>
        <v>0</v>
      </c>
      <c r="BU159" s="1">
        <f t="shared" si="125"/>
        <v>0</v>
      </c>
      <c r="BV159" s="1">
        <f t="shared" si="119"/>
        <v>0</v>
      </c>
      <c r="BW159" s="1">
        <f t="shared" si="89"/>
        <v>0</v>
      </c>
      <c r="BX159" s="1">
        <f t="shared" si="89"/>
        <v>0</v>
      </c>
      <c r="BY159" s="1">
        <f t="shared" si="89"/>
        <v>0</v>
      </c>
      <c r="BZ159" s="1">
        <f t="shared" si="89"/>
        <v>0</v>
      </c>
      <c r="CA159" s="1"/>
      <c r="CB159" s="1">
        <f t="shared" si="126"/>
        <v>0</v>
      </c>
      <c r="CC159" s="1">
        <f t="shared" si="126"/>
        <v>0</v>
      </c>
      <c r="CD159" s="1">
        <f t="shared" si="126"/>
        <v>0</v>
      </c>
      <c r="CE159" s="1">
        <f t="shared" si="126"/>
        <v>0</v>
      </c>
      <c r="CF159" s="1">
        <f t="shared" si="126"/>
        <v>0</v>
      </c>
      <c r="CG159" s="1">
        <f t="shared" si="126"/>
        <v>0</v>
      </c>
      <c r="CH159" s="1">
        <f t="shared" si="126"/>
        <v>0</v>
      </c>
      <c r="CI159" s="1">
        <f t="shared" si="126"/>
        <v>0</v>
      </c>
      <c r="CJ159" s="1">
        <f t="shared" si="126"/>
        <v>0</v>
      </c>
      <c r="CK159" s="1">
        <f t="shared" si="126"/>
        <v>0</v>
      </c>
      <c r="CL159" s="1">
        <f t="shared" si="126"/>
        <v>0</v>
      </c>
      <c r="CM159" s="1">
        <f t="shared" si="126"/>
        <v>0</v>
      </c>
      <c r="CN159" s="1">
        <f t="shared" si="126"/>
        <v>0</v>
      </c>
      <c r="CO159" s="1">
        <f t="shared" si="126"/>
        <v>0</v>
      </c>
      <c r="CP159" s="1">
        <f t="shared" si="126"/>
        <v>0</v>
      </c>
      <c r="CQ159" s="1">
        <f t="shared" si="120"/>
        <v>0</v>
      </c>
      <c r="CR159" s="1">
        <f t="shared" si="90"/>
        <v>0</v>
      </c>
      <c r="CS159" s="1">
        <f t="shared" si="90"/>
        <v>0</v>
      </c>
      <c r="CT159" s="1">
        <f t="shared" si="90"/>
        <v>0</v>
      </c>
      <c r="CU159" s="1">
        <f t="shared" si="90"/>
        <v>0</v>
      </c>
      <c r="CW159" s="15">
        <f t="shared" si="127"/>
        <v>0</v>
      </c>
      <c r="CX159" s="15">
        <f t="shared" si="127"/>
        <v>0</v>
      </c>
      <c r="CY159" s="15">
        <f t="shared" si="127"/>
        <v>0</v>
      </c>
      <c r="CZ159" s="15">
        <f t="shared" si="127"/>
        <v>0</v>
      </c>
      <c r="DA159" s="15">
        <f t="shared" si="127"/>
        <v>0</v>
      </c>
      <c r="DB159" s="15">
        <f t="shared" si="127"/>
        <v>0</v>
      </c>
      <c r="DC159" s="15">
        <f t="shared" si="127"/>
        <v>0</v>
      </c>
      <c r="DD159" s="15">
        <f t="shared" si="127"/>
        <v>0</v>
      </c>
      <c r="DE159" s="15">
        <f t="shared" si="127"/>
        <v>0</v>
      </c>
      <c r="DF159" s="15">
        <f t="shared" si="127"/>
        <v>0</v>
      </c>
      <c r="DG159" s="15">
        <f t="shared" si="127"/>
        <v>0</v>
      </c>
      <c r="DH159" s="15">
        <f t="shared" si="127"/>
        <v>0</v>
      </c>
      <c r="DI159" s="15">
        <f t="shared" si="127"/>
        <v>0</v>
      </c>
      <c r="DJ159" s="15">
        <f t="shared" si="127"/>
        <v>0</v>
      </c>
      <c r="DK159" s="15">
        <f t="shared" si="127"/>
        <v>0</v>
      </c>
      <c r="DL159" s="15">
        <f t="shared" si="121"/>
        <v>0</v>
      </c>
      <c r="DM159" s="15">
        <f t="shared" si="91"/>
        <v>0</v>
      </c>
      <c r="DN159" s="15">
        <f t="shared" si="91"/>
        <v>0</v>
      </c>
      <c r="DO159" s="15">
        <f t="shared" si="91"/>
        <v>0</v>
      </c>
      <c r="DP159" s="15">
        <f t="shared" si="91"/>
        <v>0</v>
      </c>
      <c r="DR159" s="15">
        <f t="shared" si="128"/>
        <v>0</v>
      </c>
      <c r="DS159" s="15">
        <f t="shared" si="128"/>
        <v>0</v>
      </c>
      <c r="DT159" s="15">
        <f t="shared" si="128"/>
        <v>0</v>
      </c>
      <c r="DU159" s="15">
        <f t="shared" si="128"/>
        <v>0</v>
      </c>
      <c r="DV159" s="15">
        <f t="shared" si="128"/>
        <v>0</v>
      </c>
      <c r="DW159" s="15">
        <f t="shared" si="128"/>
        <v>0</v>
      </c>
      <c r="DX159" s="15">
        <f t="shared" si="128"/>
        <v>0</v>
      </c>
      <c r="DY159" s="15">
        <f t="shared" si="128"/>
        <v>0</v>
      </c>
      <c r="DZ159" s="15">
        <f t="shared" si="128"/>
        <v>0</v>
      </c>
      <c r="EA159" s="15">
        <f t="shared" si="128"/>
        <v>0</v>
      </c>
      <c r="EB159" s="15">
        <f t="shared" si="128"/>
        <v>0</v>
      </c>
      <c r="EC159" s="15">
        <f t="shared" si="128"/>
        <v>0</v>
      </c>
      <c r="ED159" s="15">
        <f t="shared" si="128"/>
        <v>0</v>
      </c>
      <c r="EE159" s="15">
        <f t="shared" si="128"/>
        <v>0</v>
      </c>
      <c r="EF159" s="15">
        <f t="shared" si="128"/>
        <v>0</v>
      </c>
      <c r="EG159" s="15">
        <f t="shared" si="122"/>
        <v>0</v>
      </c>
      <c r="EH159" s="15">
        <f t="shared" si="92"/>
        <v>0</v>
      </c>
      <c r="EI159" s="15">
        <f t="shared" si="92"/>
        <v>0</v>
      </c>
      <c r="EJ159" s="15">
        <f t="shared" si="92"/>
        <v>0</v>
      </c>
      <c r="EK159" s="15">
        <f t="shared" si="92"/>
        <v>0</v>
      </c>
      <c r="EM159" s="15">
        <f t="shared" si="129"/>
        <v>0</v>
      </c>
      <c r="EN159" s="15">
        <f t="shared" si="129"/>
        <v>0</v>
      </c>
      <c r="EO159" s="15">
        <f t="shared" si="129"/>
        <v>0</v>
      </c>
      <c r="EP159" s="15">
        <f t="shared" si="129"/>
        <v>0</v>
      </c>
      <c r="EQ159" s="15">
        <f t="shared" si="129"/>
        <v>0</v>
      </c>
      <c r="ER159" s="15">
        <f t="shared" si="129"/>
        <v>0</v>
      </c>
      <c r="ES159" s="15">
        <f t="shared" si="129"/>
        <v>0</v>
      </c>
      <c r="ET159" s="15">
        <f t="shared" si="129"/>
        <v>0</v>
      </c>
      <c r="EU159" s="15">
        <f t="shared" si="129"/>
        <v>0</v>
      </c>
      <c r="EV159" s="15">
        <f t="shared" si="129"/>
        <v>0</v>
      </c>
      <c r="EW159" s="15">
        <f t="shared" si="129"/>
        <v>0</v>
      </c>
      <c r="EX159" s="15">
        <f t="shared" si="129"/>
        <v>0</v>
      </c>
      <c r="EY159" s="15">
        <f t="shared" si="129"/>
        <v>0</v>
      </c>
      <c r="EZ159" s="15">
        <f t="shared" si="129"/>
        <v>0</v>
      </c>
      <c r="FA159" s="15">
        <f t="shared" si="129"/>
        <v>0</v>
      </c>
      <c r="FB159" s="15">
        <f t="shared" si="123"/>
        <v>0</v>
      </c>
      <c r="FC159" s="15">
        <f t="shared" si="93"/>
        <v>0</v>
      </c>
      <c r="FD159" s="15">
        <f t="shared" si="93"/>
        <v>0</v>
      </c>
      <c r="FE159" s="15">
        <f t="shared" si="93"/>
        <v>0</v>
      </c>
      <c r="FF159" s="15">
        <f t="shared" si="93"/>
        <v>0</v>
      </c>
      <c r="FH159" s="15">
        <f>IFERROR(AL159*[1]Figure!$C$8+BG159*[1]Figure!$D$8+CB159*[1]Figure!$E$8,0)</f>
        <v>0</v>
      </c>
      <c r="FI159" s="15">
        <f>IFERROR(AM159*[1]Figure!$C$8+BH159*[1]Figure!$D$8+CC159*[1]Figure!$E$8,0)</f>
        <v>0</v>
      </c>
      <c r="FJ159" s="15">
        <f>IFERROR(AN159*[1]Figure!$C$8+BI159*[1]Figure!$D$8+CD159*[1]Figure!$E$8,0)</f>
        <v>0</v>
      </c>
      <c r="FK159" s="15">
        <f>IFERROR(AO159*[1]Figure!$C$8+BJ159*[1]Figure!$D$8+CE159*[1]Figure!$E$8,0)</f>
        <v>0</v>
      </c>
      <c r="FL159" s="15">
        <f>IFERROR(AP159*[1]Figure!$C$8+BK159*[1]Figure!$D$8+CF159*[1]Figure!$E$8,0)</f>
        <v>0</v>
      </c>
      <c r="FM159" s="15">
        <f>IFERROR(AQ159*[1]Figure!$C$8+BL159*[1]Figure!$D$8+CG159*[1]Figure!$E$8,0)</f>
        <v>0</v>
      </c>
      <c r="FN159" s="15">
        <f>IFERROR(AR159*[1]Figure!$C$8+BM159*[1]Figure!$D$8+CH159*[1]Figure!$E$8,0)</f>
        <v>0</v>
      </c>
      <c r="FO159" s="15">
        <f>IFERROR(AS159*[1]Figure!$C$8+BN159*[1]Figure!$D$8+CI159*[1]Figure!$E$8,0)</f>
        <v>0</v>
      </c>
      <c r="FP159" s="15">
        <f>IFERROR(AT159*[1]Figure!$C$8+BO159*[1]Figure!$D$8+CJ159*[1]Figure!$E$8,0)</f>
        <v>0</v>
      </c>
      <c r="FQ159" s="15">
        <f>IFERROR(AU159*[1]Figure!$C$8+BP159*[1]Figure!$D$8+CK159*[1]Figure!$E$8,0)</f>
        <v>0</v>
      </c>
      <c r="FR159" s="15">
        <f>IFERROR(AV159*[1]Figure!$C$8+BQ159*[1]Figure!$D$8+CL159*[1]Figure!$E$8,0)</f>
        <v>0</v>
      </c>
      <c r="FS159" s="15">
        <f>IFERROR(AW159*[1]Figure!$C$8+BR159*[1]Figure!$D$8+CM159*[1]Figure!$E$8,0)</f>
        <v>0</v>
      </c>
      <c r="FT159" s="15">
        <f>IFERROR(AX159*[1]Figure!$C$8+BS159*[1]Figure!$D$8+CN159*[1]Figure!$E$8,0)</f>
        <v>0</v>
      </c>
      <c r="FU159" s="15">
        <f>IFERROR(AY159*[1]Figure!$C$8+BT159*[1]Figure!$D$8+CO159*[1]Figure!$E$8,0)</f>
        <v>0</v>
      </c>
      <c r="FV159" s="15">
        <f>IFERROR(AZ159*[1]Figure!$C$8+BU159*[1]Figure!$D$8+CP159*[1]Figure!$E$8,0)</f>
        <v>0</v>
      </c>
      <c r="FW159" s="15">
        <f>IFERROR(BA159*[1]Figure!$C$8+BV159*[1]Figure!$D$8+CQ159*[1]Figure!$E$8,0)</f>
        <v>0</v>
      </c>
      <c r="FX159" s="15">
        <f>IFERROR(BB159*[1]Figure!$C$8+BW159*[1]Figure!$D$8+CR159*[1]Figure!$E$8,0)</f>
        <v>0</v>
      </c>
      <c r="FY159" s="15">
        <f>IFERROR(BC159*[1]Figure!$C$8+BX159*[1]Figure!$D$8+CS159*[1]Figure!$E$8,0)</f>
        <v>0</v>
      </c>
      <c r="FZ159" s="15">
        <f>IFERROR(BD159*[1]Figure!$C$8+BY159*[1]Figure!$D$8+CT159*[1]Figure!$E$8,0)</f>
        <v>0</v>
      </c>
      <c r="GA159" s="15">
        <f>IFERROR(BE159*[1]Figure!$C$8+BZ159*[1]Figure!$D$8+CU159*[1]Figure!$E$8,0)</f>
        <v>0</v>
      </c>
      <c r="GC159" s="15">
        <f>IFERROR(CW159*[1]Figure!$F$8+DR159*[1]Figure!$G$8+EM159*[1]Figure!$H$8,0)</f>
        <v>0</v>
      </c>
      <c r="GD159" s="15">
        <f>IFERROR(CX159*[1]Figure!$F$8+DS159*[1]Figure!$G$8+EN159*[1]Figure!$H$8,0)</f>
        <v>0</v>
      </c>
      <c r="GE159" s="15">
        <f>IFERROR(CY159*[1]Figure!$F$8+DT159*[1]Figure!$G$8+EO159*[1]Figure!$H$8,0)</f>
        <v>0</v>
      </c>
      <c r="GF159" s="15">
        <f>IFERROR(CZ159*[1]Figure!$F$8+DU159*[1]Figure!$G$8+EP159*[1]Figure!$H$8,0)</f>
        <v>0</v>
      </c>
      <c r="GG159" s="15">
        <f>IFERROR(DA159*[1]Figure!$F$8+DV159*[1]Figure!$G$8+EQ159*[1]Figure!$H$8,0)</f>
        <v>0</v>
      </c>
      <c r="GH159" s="15">
        <f>IFERROR(DB159*[1]Figure!$F$8+DW159*[1]Figure!$G$8+ER159*[1]Figure!$H$8,0)</f>
        <v>0</v>
      </c>
      <c r="GI159" s="15">
        <f>IFERROR(DC159*[1]Figure!$F$8+DX159*[1]Figure!$G$8+ES159*[1]Figure!$H$8,0)</f>
        <v>0</v>
      </c>
      <c r="GJ159" s="15">
        <f>IFERROR(DD159*[1]Figure!$F$8+DY159*[1]Figure!$G$8+ET159*[1]Figure!$H$8,0)</f>
        <v>0</v>
      </c>
      <c r="GK159" s="15">
        <f>IFERROR(DE159*[1]Figure!$F$8+DZ159*[1]Figure!$G$8+EU159*[1]Figure!$H$8,0)</f>
        <v>0</v>
      </c>
      <c r="GL159" s="15">
        <f>IFERROR(DF159*[1]Figure!$F$8+EA159*[1]Figure!$G$8+EV159*[1]Figure!$H$8,0)</f>
        <v>0</v>
      </c>
      <c r="GM159" s="15">
        <f>IFERROR(DG159*[1]Figure!$F$8+EB159*[1]Figure!$G$8+EW159*[1]Figure!$H$8,0)</f>
        <v>0</v>
      </c>
      <c r="GN159" s="15">
        <f>IFERROR(DH159*[1]Figure!$F$8+EC159*[1]Figure!$G$8+EX159*[1]Figure!$H$8,0)</f>
        <v>0</v>
      </c>
      <c r="GO159" s="15">
        <f>IFERROR(DI159*[1]Figure!$F$8+ED159*[1]Figure!$G$8+EY159*[1]Figure!$H$8,0)</f>
        <v>0</v>
      </c>
      <c r="GP159" s="15">
        <f>IFERROR(DJ159*[1]Figure!$F$8+EE159*[1]Figure!$G$8+EZ159*[1]Figure!$H$8,0)</f>
        <v>0</v>
      </c>
      <c r="GQ159" s="15">
        <f>IFERROR(DK159*[1]Figure!$F$8+EF159*[1]Figure!$G$8+FA159*[1]Figure!$H$8,0)</f>
        <v>0</v>
      </c>
      <c r="GR159" s="15">
        <f>IFERROR(DL159*[1]Figure!$F$8+EG159*[1]Figure!$G$8+FB159*[1]Figure!$H$8,0)</f>
        <v>0</v>
      </c>
      <c r="GS159" s="15">
        <f>IFERROR(DM159*[1]Figure!$F$8+EH159*[1]Figure!$G$8+FC159*[1]Figure!$H$8,0)</f>
        <v>0</v>
      </c>
      <c r="GT159" s="15">
        <f>IFERROR(DN159*[1]Figure!$F$8+EI159*[1]Figure!$G$8+FD159*[1]Figure!$H$8,0)</f>
        <v>0</v>
      </c>
      <c r="GU159" s="15">
        <f>IFERROR(DO159*[1]Figure!$F$8+EJ159*[1]Figure!$G$8+FE159*[1]Figure!$H$8,0)</f>
        <v>0</v>
      </c>
      <c r="GV159" s="15">
        <f>IFERROR(DP159*[1]Figure!$F$8+EK159*[1]Figure!$G$8+FF159*[1]Figure!$H$8,0)</f>
        <v>0</v>
      </c>
      <c r="GX159" s="15">
        <f>IFERROR(FH159*[1]Figure!$F$10+GC159*[1]Figure!$F$11,0)</f>
        <v>0</v>
      </c>
      <c r="GY159" s="15">
        <f>IFERROR(FI159*[1]Figure!$F$10+GD159*[1]Figure!$F$11,0)</f>
        <v>0</v>
      </c>
      <c r="GZ159" s="15">
        <f>IFERROR(FJ159*[1]Figure!$F$10+GE159*[1]Figure!$F$11,0)</f>
        <v>0</v>
      </c>
      <c r="HA159" s="15">
        <f>IFERROR(FK159*[1]Figure!$F$10+GF159*[1]Figure!$F$11,0)</f>
        <v>0</v>
      </c>
      <c r="HB159" s="15">
        <f>IFERROR(FL159*[1]Figure!$F$10+GG159*[1]Figure!$F$11,0)</f>
        <v>0</v>
      </c>
      <c r="HC159" s="15">
        <f>IFERROR(FM159*[1]Figure!$F$10+GH159*[1]Figure!$F$11,0)</f>
        <v>0</v>
      </c>
      <c r="HD159" s="15">
        <f>IFERROR(FN159*[1]Figure!$F$10+GI159*[1]Figure!$F$11,0)</f>
        <v>0</v>
      </c>
      <c r="HE159" s="15">
        <f>IFERROR(FO159*[1]Figure!$F$10+GJ159*[1]Figure!$F$11,0)</f>
        <v>0</v>
      </c>
      <c r="HF159" s="15">
        <f>IFERROR(FP159*[1]Figure!$F$10+GK159*[1]Figure!$F$11,0)</f>
        <v>0</v>
      </c>
      <c r="HG159" s="15">
        <f>IFERROR(FQ159*[1]Figure!$F$10+GL159*[1]Figure!$F$11,0)</f>
        <v>0</v>
      </c>
      <c r="HH159" s="15">
        <f>IFERROR(FR159*[1]Figure!$F$10+GM159*[1]Figure!$F$11,0)</f>
        <v>0</v>
      </c>
      <c r="HI159" s="15">
        <f>IFERROR(FS159*[1]Figure!$F$10+GN159*[1]Figure!$F$11,0)</f>
        <v>0</v>
      </c>
      <c r="HJ159" s="15">
        <f>IFERROR(FT159*[1]Figure!$F$10+GO159*[1]Figure!$F$11,0)</f>
        <v>0</v>
      </c>
      <c r="HK159" s="15">
        <f>IFERROR(FU159*[1]Figure!$F$10+GP159*[1]Figure!$F$11,0)</f>
        <v>0</v>
      </c>
      <c r="HL159" s="15">
        <f>IFERROR(FV159*[1]Figure!$F$10+GQ159*[1]Figure!$F$11,0)</f>
        <v>0</v>
      </c>
      <c r="HM159" s="15">
        <f>IFERROR(FW159*[1]Figure!$F$10+GR159*[1]Figure!$F$11,0)</f>
        <v>0</v>
      </c>
      <c r="HN159" s="15">
        <f>IFERROR(FX159*[1]Figure!$F$10+GS159*[1]Figure!$F$11,0)</f>
        <v>0</v>
      </c>
      <c r="HO159" s="15">
        <f>IFERROR(FY159*[1]Figure!$F$10+GT159*[1]Figure!$F$11,0)</f>
        <v>0</v>
      </c>
      <c r="HP159" s="15">
        <f>IFERROR(FZ159*[1]Figure!$F$10+GU159*[1]Figure!$F$11,0)</f>
        <v>0</v>
      </c>
      <c r="HQ159" s="15">
        <f>IFERROR(GA159*[1]Figure!$F$10+GV159*[1]Figure!$F$11,0)</f>
        <v>0</v>
      </c>
    </row>
    <row r="160" spans="1:225" s="15" customFormat="1" x14ac:dyDescent="0.2">
      <c r="A160" s="1"/>
      <c r="B160" s="4"/>
      <c r="C160" s="1" t="s">
        <v>191</v>
      </c>
      <c r="D160" s="1" t="s">
        <v>160</v>
      </c>
      <c r="E160" s="2">
        <v>2.6607649312808002E-2</v>
      </c>
      <c r="F160" s="7"/>
      <c r="G160" s="1" t="s">
        <v>77</v>
      </c>
      <c r="H160" s="1" t="s">
        <v>77</v>
      </c>
      <c r="I160" s="1" t="s">
        <v>77</v>
      </c>
      <c r="J160" s="1" t="s">
        <v>77</v>
      </c>
      <c r="K160" s="1" t="s">
        <v>77</v>
      </c>
      <c r="L160" s="1" t="s">
        <v>77</v>
      </c>
      <c r="M160" s="1" t="s">
        <v>177</v>
      </c>
      <c r="N160" s="1" t="str">
        <f>N149</f>
        <v>heat production, natural gas, at industrial furnace &gt;100kW | heat, district or industrial, natural gas | Cutoff, HU</v>
      </c>
      <c r="O160" s="1">
        <v>1</v>
      </c>
      <c r="P160" s="1" t="s">
        <v>12</v>
      </c>
      <c r="Q160" s="1">
        <f t="shared" ref="Q160:AJ161" si="133">Q149</f>
        <v>8.5623330230979899E-2</v>
      </c>
      <c r="R160" s="1">
        <f t="shared" si="133"/>
        <v>1.468584944332</v>
      </c>
      <c r="S160" s="1">
        <f t="shared" si="133"/>
        <v>2.4439813615240499E-5</v>
      </c>
      <c r="T160" s="1">
        <f t="shared" si="133"/>
        <v>3.2006534933118599E-2</v>
      </c>
      <c r="U160" s="1">
        <f t="shared" si="133"/>
        <v>1.43497731062594E-4</v>
      </c>
      <c r="V160" s="1">
        <f t="shared" si="133"/>
        <v>1.18725929008209E-6</v>
      </c>
      <c r="W160" s="1">
        <f t="shared" si="133"/>
        <v>8.77774050192551E-2</v>
      </c>
      <c r="X160" s="1">
        <f t="shared" si="133"/>
        <v>7.05603584137153E-4</v>
      </c>
      <c r="Y160" s="1">
        <f t="shared" si="133"/>
        <v>2.5945323383801699E-3</v>
      </c>
      <c r="Z160" s="1">
        <f t="shared" si="133"/>
        <v>3.8755046496059099E-4</v>
      </c>
      <c r="AA160" s="1">
        <f t="shared" si="133"/>
        <v>3.9042792748521101E-5</v>
      </c>
      <c r="AB160" s="1">
        <f t="shared" si="133"/>
        <v>1.9387677733964E-4</v>
      </c>
      <c r="AC160" s="1">
        <f t="shared" si="133"/>
        <v>1.1930492247521299E-7</v>
      </c>
      <c r="AD160" s="1">
        <f t="shared" si="133"/>
        <v>2.72556308636361E-5</v>
      </c>
      <c r="AE160" s="1">
        <f t="shared" si="133"/>
        <v>4.4271433554995701E-5</v>
      </c>
      <c r="AF160" s="1">
        <f t="shared" si="133"/>
        <v>4.8747280024538103E-5</v>
      </c>
      <c r="AG160" s="1">
        <f t="shared" si="133"/>
        <v>3.4013860038162803E-8</v>
      </c>
      <c r="AH160" s="1">
        <f t="shared" si="133"/>
        <v>7.4827480118249296E-5</v>
      </c>
      <c r="AI160" s="1">
        <f t="shared" si="133"/>
        <v>7.3789662187066698E-3</v>
      </c>
      <c r="AJ160" s="1">
        <f t="shared" si="133"/>
        <v>2.4731738697017002E-5</v>
      </c>
      <c r="AK160" s="1"/>
      <c r="AL160" s="1">
        <f t="shared" si="124"/>
        <v>0</v>
      </c>
      <c r="AM160" s="1">
        <f t="shared" si="124"/>
        <v>0</v>
      </c>
      <c r="AN160" s="1">
        <f t="shared" si="124"/>
        <v>0</v>
      </c>
      <c r="AO160" s="1">
        <f t="shared" si="124"/>
        <v>0</v>
      </c>
      <c r="AP160" s="1">
        <f t="shared" si="124"/>
        <v>0</v>
      </c>
      <c r="AQ160" s="1">
        <f t="shared" si="124"/>
        <v>0</v>
      </c>
      <c r="AR160" s="1">
        <f t="shared" si="124"/>
        <v>0</v>
      </c>
      <c r="AS160" s="1">
        <f t="shared" si="124"/>
        <v>0</v>
      </c>
      <c r="AT160" s="1">
        <f t="shared" si="124"/>
        <v>0</v>
      </c>
      <c r="AU160" s="1">
        <f t="shared" si="124"/>
        <v>0</v>
      </c>
      <c r="AV160" s="1">
        <f t="shared" si="124"/>
        <v>0</v>
      </c>
      <c r="AW160" s="1">
        <f t="shared" si="124"/>
        <v>0</v>
      </c>
      <c r="AX160" s="1">
        <f t="shared" si="124"/>
        <v>0</v>
      </c>
      <c r="AY160" s="1">
        <f t="shared" si="124"/>
        <v>0</v>
      </c>
      <c r="AZ160" s="1">
        <f t="shared" si="124"/>
        <v>0</v>
      </c>
      <c r="BA160" s="1">
        <f t="shared" si="118"/>
        <v>0</v>
      </c>
      <c r="BB160" s="1">
        <f t="shared" si="88"/>
        <v>0</v>
      </c>
      <c r="BC160" s="1">
        <f t="shared" si="88"/>
        <v>0</v>
      </c>
      <c r="BD160" s="1">
        <f t="shared" si="88"/>
        <v>0</v>
      </c>
      <c r="BE160" s="1">
        <f t="shared" si="88"/>
        <v>0</v>
      </c>
      <c r="BF160" s="1"/>
      <c r="BG160" s="1">
        <f t="shared" si="125"/>
        <v>0</v>
      </c>
      <c r="BH160" s="1">
        <f t="shared" si="125"/>
        <v>0</v>
      </c>
      <c r="BI160" s="1">
        <f t="shared" si="125"/>
        <v>0</v>
      </c>
      <c r="BJ160" s="1">
        <f t="shared" si="125"/>
        <v>0</v>
      </c>
      <c r="BK160" s="1">
        <f t="shared" si="125"/>
        <v>0</v>
      </c>
      <c r="BL160" s="1">
        <f t="shared" si="125"/>
        <v>0</v>
      </c>
      <c r="BM160" s="1">
        <f t="shared" si="125"/>
        <v>0</v>
      </c>
      <c r="BN160" s="1">
        <f t="shared" si="125"/>
        <v>0</v>
      </c>
      <c r="BO160" s="1">
        <f t="shared" si="125"/>
        <v>0</v>
      </c>
      <c r="BP160" s="1">
        <f t="shared" si="125"/>
        <v>0</v>
      </c>
      <c r="BQ160" s="1">
        <f t="shared" si="125"/>
        <v>0</v>
      </c>
      <c r="BR160" s="1">
        <f t="shared" si="125"/>
        <v>0</v>
      </c>
      <c r="BS160" s="1">
        <f t="shared" si="125"/>
        <v>0</v>
      </c>
      <c r="BT160" s="1">
        <f t="shared" si="125"/>
        <v>0</v>
      </c>
      <c r="BU160" s="1">
        <f t="shared" si="125"/>
        <v>0</v>
      </c>
      <c r="BV160" s="1">
        <f t="shared" si="119"/>
        <v>0</v>
      </c>
      <c r="BW160" s="1">
        <f t="shared" si="89"/>
        <v>0</v>
      </c>
      <c r="BX160" s="1">
        <f t="shared" si="89"/>
        <v>0</v>
      </c>
      <c r="BY160" s="1">
        <f t="shared" si="89"/>
        <v>0</v>
      </c>
      <c r="BZ160" s="1">
        <f t="shared" si="89"/>
        <v>0</v>
      </c>
      <c r="CA160" s="1"/>
      <c r="CB160" s="1">
        <f t="shared" si="126"/>
        <v>0</v>
      </c>
      <c r="CC160" s="1">
        <f t="shared" si="126"/>
        <v>0</v>
      </c>
      <c r="CD160" s="1">
        <f t="shared" si="126"/>
        <v>0</v>
      </c>
      <c r="CE160" s="1">
        <f t="shared" si="126"/>
        <v>0</v>
      </c>
      <c r="CF160" s="1">
        <f t="shared" si="126"/>
        <v>0</v>
      </c>
      <c r="CG160" s="1">
        <f t="shared" si="126"/>
        <v>0</v>
      </c>
      <c r="CH160" s="1">
        <f t="shared" si="126"/>
        <v>0</v>
      </c>
      <c r="CI160" s="1">
        <f t="shared" si="126"/>
        <v>0</v>
      </c>
      <c r="CJ160" s="1">
        <f t="shared" si="126"/>
        <v>0</v>
      </c>
      <c r="CK160" s="1">
        <f t="shared" si="126"/>
        <v>0</v>
      </c>
      <c r="CL160" s="1">
        <f t="shared" si="126"/>
        <v>0</v>
      </c>
      <c r="CM160" s="1">
        <f t="shared" si="126"/>
        <v>0</v>
      </c>
      <c r="CN160" s="1">
        <f t="shared" si="126"/>
        <v>0</v>
      </c>
      <c r="CO160" s="1">
        <f t="shared" si="126"/>
        <v>0</v>
      </c>
      <c r="CP160" s="1">
        <f t="shared" si="126"/>
        <v>0</v>
      </c>
      <c r="CQ160" s="1">
        <f t="shared" si="120"/>
        <v>0</v>
      </c>
      <c r="CR160" s="1">
        <f t="shared" si="90"/>
        <v>0</v>
      </c>
      <c r="CS160" s="1">
        <f t="shared" si="90"/>
        <v>0</v>
      </c>
      <c r="CT160" s="1">
        <f t="shared" si="90"/>
        <v>0</v>
      </c>
      <c r="CU160" s="1">
        <f t="shared" si="90"/>
        <v>0</v>
      </c>
      <c r="CW160" s="15">
        <f t="shared" si="127"/>
        <v>0</v>
      </c>
      <c r="CX160" s="15">
        <f t="shared" si="127"/>
        <v>0</v>
      </c>
      <c r="CY160" s="15">
        <f t="shared" si="127"/>
        <v>0</v>
      </c>
      <c r="CZ160" s="15">
        <f t="shared" si="127"/>
        <v>0</v>
      </c>
      <c r="DA160" s="15">
        <f t="shared" si="127"/>
        <v>0</v>
      </c>
      <c r="DB160" s="15">
        <f t="shared" si="127"/>
        <v>0</v>
      </c>
      <c r="DC160" s="15">
        <f t="shared" si="127"/>
        <v>0</v>
      </c>
      <c r="DD160" s="15">
        <f t="shared" si="127"/>
        <v>0</v>
      </c>
      <c r="DE160" s="15">
        <f t="shared" si="127"/>
        <v>0</v>
      </c>
      <c r="DF160" s="15">
        <f t="shared" si="127"/>
        <v>0</v>
      </c>
      <c r="DG160" s="15">
        <f t="shared" si="127"/>
        <v>0</v>
      </c>
      <c r="DH160" s="15">
        <f t="shared" si="127"/>
        <v>0</v>
      </c>
      <c r="DI160" s="15">
        <f t="shared" si="127"/>
        <v>0</v>
      </c>
      <c r="DJ160" s="15">
        <f t="shared" si="127"/>
        <v>0</v>
      </c>
      <c r="DK160" s="15">
        <f t="shared" si="127"/>
        <v>0</v>
      </c>
      <c r="DL160" s="15">
        <f t="shared" si="121"/>
        <v>0</v>
      </c>
      <c r="DM160" s="15">
        <f t="shared" si="91"/>
        <v>0</v>
      </c>
      <c r="DN160" s="15">
        <f t="shared" si="91"/>
        <v>0</v>
      </c>
      <c r="DO160" s="15">
        <f t="shared" si="91"/>
        <v>0</v>
      </c>
      <c r="DP160" s="15">
        <f t="shared" si="91"/>
        <v>0</v>
      </c>
      <c r="DR160" s="15">
        <f t="shared" si="128"/>
        <v>0</v>
      </c>
      <c r="DS160" s="15">
        <f t="shared" si="128"/>
        <v>0</v>
      </c>
      <c r="DT160" s="15">
        <f t="shared" si="128"/>
        <v>0</v>
      </c>
      <c r="DU160" s="15">
        <f t="shared" si="128"/>
        <v>0</v>
      </c>
      <c r="DV160" s="15">
        <f t="shared" si="128"/>
        <v>0</v>
      </c>
      <c r="DW160" s="15">
        <f t="shared" si="128"/>
        <v>0</v>
      </c>
      <c r="DX160" s="15">
        <f t="shared" si="128"/>
        <v>0</v>
      </c>
      <c r="DY160" s="15">
        <f t="shared" si="128"/>
        <v>0</v>
      </c>
      <c r="DZ160" s="15">
        <f t="shared" si="128"/>
        <v>0</v>
      </c>
      <c r="EA160" s="15">
        <f t="shared" si="128"/>
        <v>0</v>
      </c>
      <c r="EB160" s="15">
        <f t="shared" si="128"/>
        <v>0</v>
      </c>
      <c r="EC160" s="15">
        <f t="shared" si="128"/>
        <v>0</v>
      </c>
      <c r="ED160" s="15">
        <f t="shared" si="128"/>
        <v>0</v>
      </c>
      <c r="EE160" s="15">
        <f t="shared" si="128"/>
        <v>0</v>
      </c>
      <c r="EF160" s="15">
        <f t="shared" si="128"/>
        <v>0</v>
      </c>
      <c r="EG160" s="15">
        <f t="shared" si="122"/>
        <v>0</v>
      </c>
      <c r="EH160" s="15">
        <f t="shared" si="92"/>
        <v>0</v>
      </c>
      <c r="EI160" s="15">
        <f t="shared" si="92"/>
        <v>0</v>
      </c>
      <c r="EJ160" s="15">
        <f t="shared" si="92"/>
        <v>0</v>
      </c>
      <c r="EK160" s="15">
        <f t="shared" si="92"/>
        <v>0</v>
      </c>
      <c r="EM160" s="15">
        <f t="shared" si="129"/>
        <v>0</v>
      </c>
      <c r="EN160" s="15">
        <f t="shared" si="129"/>
        <v>0</v>
      </c>
      <c r="EO160" s="15">
        <f t="shared" si="129"/>
        <v>0</v>
      </c>
      <c r="EP160" s="15">
        <f t="shared" si="129"/>
        <v>0</v>
      </c>
      <c r="EQ160" s="15">
        <f t="shared" si="129"/>
        <v>0</v>
      </c>
      <c r="ER160" s="15">
        <f t="shared" si="129"/>
        <v>0</v>
      </c>
      <c r="ES160" s="15">
        <f t="shared" si="129"/>
        <v>0</v>
      </c>
      <c r="ET160" s="15">
        <f t="shared" si="129"/>
        <v>0</v>
      </c>
      <c r="EU160" s="15">
        <f t="shared" si="129"/>
        <v>0</v>
      </c>
      <c r="EV160" s="15">
        <f t="shared" si="129"/>
        <v>0</v>
      </c>
      <c r="EW160" s="15">
        <f t="shared" si="129"/>
        <v>0</v>
      </c>
      <c r="EX160" s="15">
        <f t="shared" si="129"/>
        <v>0</v>
      </c>
      <c r="EY160" s="15">
        <f t="shared" si="129"/>
        <v>0</v>
      </c>
      <c r="EZ160" s="15">
        <f t="shared" si="129"/>
        <v>0</v>
      </c>
      <c r="FA160" s="15">
        <f t="shared" si="129"/>
        <v>0</v>
      </c>
      <c r="FB160" s="15">
        <f t="shared" si="123"/>
        <v>0</v>
      </c>
      <c r="FC160" s="15">
        <f t="shared" si="93"/>
        <v>0</v>
      </c>
      <c r="FD160" s="15">
        <f t="shared" si="93"/>
        <v>0</v>
      </c>
      <c r="FE160" s="15">
        <f t="shared" si="93"/>
        <v>0</v>
      </c>
      <c r="FF160" s="15">
        <f t="shared" si="93"/>
        <v>0</v>
      </c>
      <c r="FH160" s="15">
        <f>IFERROR(AL160*[1]Figure!$C$8+BG160*[1]Figure!$D$8+CB160*[1]Figure!$E$8,0)</f>
        <v>0</v>
      </c>
      <c r="FI160" s="15">
        <f>IFERROR(AM160*[1]Figure!$C$8+BH160*[1]Figure!$D$8+CC160*[1]Figure!$E$8,0)</f>
        <v>0</v>
      </c>
      <c r="FJ160" s="15">
        <f>IFERROR(AN160*[1]Figure!$C$8+BI160*[1]Figure!$D$8+CD160*[1]Figure!$E$8,0)</f>
        <v>0</v>
      </c>
      <c r="FK160" s="15">
        <f>IFERROR(AO160*[1]Figure!$C$8+BJ160*[1]Figure!$D$8+CE160*[1]Figure!$E$8,0)</f>
        <v>0</v>
      </c>
      <c r="FL160" s="15">
        <f>IFERROR(AP160*[1]Figure!$C$8+BK160*[1]Figure!$D$8+CF160*[1]Figure!$E$8,0)</f>
        <v>0</v>
      </c>
      <c r="FM160" s="15">
        <f>IFERROR(AQ160*[1]Figure!$C$8+BL160*[1]Figure!$D$8+CG160*[1]Figure!$E$8,0)</f>
        <v>0</v>
      </c>
      <c r="FN160" s="15">
        <f>IFERROR(AR160*[1]Figure!$C$8+BM160*[1]Figure!$D$8+CH160*[1]Figure!$E$8,0)</f>
        <v>0</v>
      </c>
      <c r="FO160" s="15">
        <f>IFERROR(AS160*[1]Figure!$C$8+BN160*[1]Figure!$D$8+CI160*[1]Figure!$E$8,0)</f>
        <v>0</v>
      </c>
      <c r="FP160" s="15">
        <f>IFERROR(AT160*[1]Figure!$C$8+BO160*[1]Figure!$D$8+CJ160*[1]Figure!$E$8,0)</f>
        <v>0</v>
      </c>
      <c r="FQ160" s="15">
        <f>IFERROR(AU160*[1]Figure!$C$8+BP160*[1]Figure!$D$8+CK160*[1]Figure!$E$8,0)</f>
        <v>0</v>
      </c>
      <c r="FR160" s="15">
        <f>IFERROR(AV160*[1]Figure!$C$8+BQ160*[1]Figure!$D$8+CL160*[1]Figure!$E$8,0)</f>
        <v>0</v>
      </c>
      <c r="FS160" s="15">
        <f>IFERROR(AW160*[1]Figure!$C$8+BR160*[1]Figure!$D$8+CM160*[1]Figure!$E$8,0)</f>
        <v>0</v>
      </c>
      <c r="FT160" s="15">
        <f>IFERROR(AX160*[1]Figure!$C$8+BS160*[1]Figure!$D$8+CN160*[1]Figure!$E$8,0)</f>
        <v>0</v>
      </c>
      <c r="FU160" s="15">
        <f>IFERROR(AY160*[1]Figure!$C$8+BT160*[1]Figure!$D$8+CO160*[1]Figure!$E$8,0)</f>
        <v>0</v>
      </c>
      <c r="FV160" s="15">
        <f>IFERROR(AZ160*[1]Figure!$C$8+BU160*[1]Figure!$D$8+CP160*[1]Figure!$E$8,0)</f>
        <v>0</v>
      </c>
      <c r="FW160" s="15">
        <f>IFERROR(BA160*[1]Figure!$C$8+BV160*[1]Figure!$D$8+CQ160*[1]Figure!$E$8,0)</f>
        <v>0</v>
      </c>
      <c r="FX160" s="15">
        <f>IFERROR(BB160*[1]Figure!$C$8+BW160*[1]Figure!$D$8+CR160*[1]Figure!$E$8,0)</f>
        <v>0</v>
      </c>
      <c r="FY160" s="15">
        <f>IFERROR(BC160*[1]Figure!$C$8+BX160*[1]Figure!$D$8+CS160*[1]Figure!$E$8,0)</f>
        <v>0</v>
      </c>
      <c r="FZ160" s="15">
        <f>IFERROR(BD160*[1]Figure!$C$8+BY160*[1]Figure!$D$8+CT160*[1]Figure!$E$8,0)</f>
        <v>0</v>
      </c>
      <c r="GA160" s="15">
        <f>IFERROR(BE160*[1]Figure!$C$8+BZ160*[1]Figure!$D$8+CU160*[1]Figure!$E$8,0)</f>
        <v>0</v>
      </c>
      <c r="GC160" s="15">
        <f>IFERROR(CW160*[1]Figure!$F$8+DR160*[1]Figure!$G$8+EM160*[1]Figure!$H$8,0)</f>
        <v>0</v>
      </c>
      <c r="GD160" s="15">
        <f>IFERROR(CX160*[1]Figure!$F$8+DS160*[1]Figure!$G$8+EN160*[1]Figure!$H$8,0)</f>
        <v>0</v>
      </c>
      <c r="GE160" s="15">
        <f>IFERROR(CY160*[1]Figure!$F$8+DT160*[1]Figure!$G$8+EO160*[1]Figure!$H$8,0)</f>
        <v>0</v>
      </c>
      <c r="GF160" s="15">
        <f>IFERROR(CZ160*[1]Figure!$F$8+DU160*[1]Figure!$G$8+EP160*[1]Figure!$H$8,0)</f>
        <v>0</v>
      </c>
      <c r="GG160" s="15">
        <f>IFERROR(DA160*[1]Figure!$F$8+DV160*[1]Figure!$G$8+EQ160*[1]Figure!$H$8,0)</f>
        <v>0</v>
      </c>
      <c r="GH160" s="15">
        <f>IFERROR(DB160*[1]Figure!$F$8+DW160*[1]Figure!$G$8+ER160*[1]Figure!$H$8,0)</f>
        <v>0</v>
      </c>
      <c r="GI160" s="15">
        <f>IFERROR(DC160*[1]Figure!$F$8+DX160*[1]Figure!$G$8+ES160*[1]Figure!$H$8,0)</f>
        <v>0</v>
      </c>
      <c r="GJ160" s="15">
        <f>IFERROR(DD160*[1]Figure!$F$8+DY160*[1]Figure!$G$8+ET160*[1]Figure!$H$8,0)</f>
        <v>0</v>
      </c>
      <c r="GK160" s="15">
        <f>IFERROR(DE160*[1]Figure!$F$8+DZ160*[1]Figure!$G$8+EU160*[1]Figure!$H$8,0)</f>
        <v>0</v>
      </c>
      <c r="GL160" s="15">
        <f>IFERROR(DF160*[1]Figure!$F$8+EA160*[1]Figure!$G$8+EV160*[1]Figure!$H$8,0)</f>
        <v>0</v>
      </c>
      <c r="GM160" s="15">
        <f>IFERROR(DG160*[1]Figure!$F$8+EB160*[1]Figure!$G$8+EW160*[1]Figure!$H$8,0)</f>
        <v>0</v>
      </c>
      <c r="GN160" s="15">
        <f>IFERROR(DH160*[1]Figure!$F$8+EC160*[1]Figure!$G$8+EX160*[1]Figure!$H$8,0)</f>
        <v>0</v>
      </c>
      <c r="GO160" s="15">
        <f>IFERROR(DI160*[1]Figure!$F$8+ED160*[1]Figure!$G$8+EY160*[1]Figure!$H$8,0)</f>
        <v>0</v>
      </c>
      <c r="GP160" s="15">
        <f>IFERROR(DJ160*[1]Figure!$F$8+EE160*[1]Figure!$G$8+EZ160*[1]Figure!$H$8,0)</f>
        <v>0</v>
      </c>
      <c r="GQ160" s="15">
        <f>IFERROR(DK160*[1]Figure!$F$8+EF160*[1]Figure!$G$8+FA160*[1]Figure!$H$8,0)</f>
        <v>0</v>
      </c>
      <c r="GR160" s="15">
        <f>IFERROR(DL160*[1]Figure!$F$8+EG160*[1]Figure!$G$8+FB160*[1]Figure!$H$8,0)</f>
        <v>0</v>
      </c>
      <c r="GS160" s="15">
        <f>IFERROR(DM160*[1]Figure!$F$8+EH160*[1]Figure!$G$8+FC160*[1]Figure!$H$8,0)</f>
        <v>0</v>
      </c>
      <c r="GT160" s="15">
        <f>IFERROR(DN160*[1]Figure!$F$8+EI160*[1]Figure!$G$8+FD160*[1]Figure!$H$8,0)</f>
        <v>0</v>
      </c>
      <c r="GU160" s="15">
        <f>IFERROR(DO160*[1]Figure!$F$8+EJ160*[1]Figure!$G$8+FE160*[1]Figure!$H$8,0)</f>
        <v>0</v>
      </c>
      <c r="GV160" s="15">
        <f>IFERROR(DP160*[1]Figure!$F$8+EK160*[1]Figure!$G$8+FF160*[1]Figure!$H$8,0)</f>
        <v>0</v>
      </c>
      <c r="GX160" s="15">
        <f>IFERROR(FH160*[1]Figure!$F$10+GC160*[1]Figure!$F$11,0)</f>
        <v>0</v>
      </c>
      <c r="GY160" s="15">
        <f>IFERROR(FI160*[1]Figure!$F$10+GD160*[1]Figure!$F$11,0)</f>
        <v>0</v>
      </c>
      <c r="GZ160" s="15">
        <f>IFERROR(FJ160*[1]Figure!$F$10+GE160*[1]Figure!$F$11,0)</f>
        <v>0</v>
      </c>
      <c r="HA160" s="15">
        <f>IFERROR(FK160*[1]Figure!$F$10+GF160*[1]Figure!$F$11,0)</f>
        <v>0</v>
      </c>
      <c r="HB160" s="15">
        <f>IFERROR(FL160*[1]Figure!$F$10+GG160*[1]Figure!$F$11,0)</f>
        <v>0</v>
      </c>
      <c r="HC160" s="15">
        <f>IFERROR(FM160*[1]Figure!$F$10+GH160*[1]Figure!$F$11,0)</f>
        <v>0</v>
      </c>
      <c r="HD160" s="15">
        <f>IFERROR(FN160*[1]Figure!$F$10+GI160*[1]Figure!$F$11,0)</f>
        <v>0</v>
      </c>
      <c r="HE160" s="15">
        <f>IFERROR(FO160*[1]Figure!$F$10+GJ160*[1]Figure!$F$11,0)</f>
        <v>0</v>
      </c>
      <c r="HF160" s="15">
        <f>IFERROR(FP160*[1]Figure!$F$10+GK160*[1]Figure!$F$11,0)</f>
        <v>0</v>
      </c>
      <c r="HG160" s="15">
        <f>IFERROR(FQ160*[1]Figure!$F$10+GL160*[1]Figure!$F$11,0)</f>
        <v>0</v>
      </c>
      <c r="HH160" s="15">
        <f>IFERROR(FR160*[1]Figure!$F$10+GM160*[1]Figure!$F$11,0)</f>
        <v>0</v>
      </c>
      <c r="HI160" s="15">
        <f>IFERROR(FS160*[1]Figure!$F$10+GN160*[1]Figure!$F$11,0)</f>
        <v>0</v>
      </c>
      <c r="HJ160" s="15">
        <f>IFERROR(FT160*[1]Figure!$F$10+GO160*[1]Figure!$F$11,0)</f>
        <v>0</v>
      </c>
      <c r="HK160" s="15">
        <f>IFERROR(FU160*[1]Figure!$F$10+GP160*[1]Figure!$F$11,0)</f>
        <v>0</v>
      </c>
      <c r="HL160" s="15">
        <f>IFERROR(FV160*[1]Figure!$F$10+GQ160*[1]Figure!$F$11,0)</f>
        <v>0</v>
      </c>
      <c r="HM160" s="15">
        <f>IFERROR(FW160*[1]Figure!$F$10+GR160*[1]Figure!$F$11,0)</f>
        <v>0</v>
      </c>
      <c r="HN160" s="15">
        <f>IFERROR(FX160*[1]Figure!$F$10+GS160*[1]Figure!$F$11,0)</f>
        <v>0</v>
      </c>
      <c r="HO160" s="15">
        <f>IFERROR(FY160*[1]Figure!$F$10+GT160*[1]Figure!$F$11,0)</f>
        <v>0</v>
      </c>
      <c r="HP160" s="15">
        <f>IFERROR(FZ160*[1]Figure!$F$10+GU160*[1]Figure!$F$11,0)</f>
        <v>0</v>
      </c>
      <c r="HQ160" s="15">
        <f>IFERROR(GA160*[1]Figure!$F$10+GV160*[1]Figure!$F$11,0)</f>
        <v>0</v>
      </c>
    </row>
    <row r="161" spans="1:225" s="15" customFormat="1" x14ac:dyDescent="0.2">
      <c r="A161" s="1"/>
      <c r="B161" s="4"/>
      <c r="C161" s="1" t="s">
        <v>191</v>
      </c>
      <c r="D161" s="1" t="s">
        <v>162</v>
      </c>
      <c r="E161" s="2">
        <v>6.8727063945112937E-2</v>
      </c>
      <c r="F161" s="7"/>
      <c r="G161" s="1" t="s">
        <v>77</v>
      </c>
      <c r="H161" s="1" t="s">
        <v>77</v>
      </c>
      <c r="I161" s="1" t="s">
        <v>77</v>
      </c>
      <c r="J161" s="1" t="s">
        <v>77</v>
      </c>
      <c r="K161" s="1" t="s">
        <v>77</v>
      </c>
      <c r="L161" s="1" t="s">
        <v>77</v>
      </c>
      <c r="M161" s="1" t="s">
        <v>177</v>
      </c>
      <c r="N161" s="1" t="str">
        <f>N150</f>
        <v>heat production, natural gas, at industrial furnace &gt;100kW | heat, district or industrial, natural gas | Cutoff, US-RFC</v>
      </c>
      <c r="O161" s="1">
        <v>1</v>
      </c>
      <c r="P161" s="1" t="s">
        <v>12</v>
      </c>
      <c r="Q161" s="1">
        <f t="shared" si="133"/>
        <v>7.2782267546568497E-2</v>
      </c>
      <c r="R161" s="1">
        <f t="shared" si="133"/>
        <v>1.17039789836895</v>
      </c>
      <c r="S161" s="1">
        <f t="shared" si="133"/>
        <v>2.2506988576900398E-5</v>
      </c>
      <c r="T161" s="1">
        <f t="shared" si="133"/>
        <v>2.54545402736777E-2</v>
      </c>
      <c r="U161" s="1">
        <f t="shared" si="133"/>
        <v>1.8328465661405401E-4</v>
      </c>
      <c r="V161" s="1">
        <f t="shared" si="133"/>
        <v>1.2287790080515799E-6</v>
      </c>
      <c r="W161" s="1">
        <f t="shared" si="133"/>
        <v>7.4284020865589495E-2</v>
      </c>
      <c r="X161" s="1">
        <f t="shared" si="133"/>
        <v>4.7783192057624302E-4</v>
      </c>
      <c r="Y161" s="1">
        <f t="shared" si="133"/>
        <v>4.0112646926064302E-3</v>
      </c>
      <c r="Z161" s="1">
        <f t="shared" si="133"/>
        <v>4.3274850129381798E-4</v>
      </c>
      <c r="AA161" s="1">
        <f t="shared" si="133"/>
        <v>2.1353809821300601E-5</v>
      </c>
      <c r="AB161" s="1">
        <f t="shared" si="133"/>
        <v>2.3200308400569999E-4</v>
      </c>
      <c r="AC161" s="1">
        <f t="shared" si="133"/>
        <v>2.6772898905443999E-7</v>
      </c>
      <c r="AD161" s="1">
        <f t="shared" si="133"/>
        <v>1.5947609851927301E-5</v>
      </c>
      <c r="AE161" s="1">
        <f t="shared" si="133"/>
        <v>4.3295346578489999E-5</v>
      </c>
      <c r="AF161" s="1">
        <f t="shared" si="133"/>
        <v>4.6004502567944199E-5</v>
      </c>
      <c r="AG161" s="1">
        <f t="shared" si="133"/>
        <v>1.34632074024183E-8</v>
      </c>
      <c r="AH161" s="1">
        <f t="shared" si="133"/>
        <v>6.56582287137063E-5</v>
      </c>
      <c r="AI161" s="1">
        <f t="shared" si="133"/>
        <v>4.4478056863313901E-3</v>
      </c>
      <c r="AJ161" s="1">
        <f t="shared" si="133"/>
        <v>3.17057940251029E-5</v>
      </c>
      <c r="AK161" s="1"/>
      <c r="AL161" s="1">
        <f t="shared" si="124"/>
        <v>0</v>
      </c>
      <c r="AM161" s="1">
        <f t="shared" si="124"/>
        <v>0</v>
      </c>
      <c r="AN161" s="1">
        <f t="shared" si="124"/>
        <v>0</v>
      </c>
      <c r="AO161" s="1">
        <f t="shared" si="124"/>
        <v>0</v>
      </c>
      <c r="AP161" s="1">
        <f t="shared" si="124"/>
        <v>0</v>
      </c>
      <c r="AQ161" s="1">
        <f t="shared" si="124"/>
        <v>0</v>
      </c>
      <c r="AR161" s="1">
        <f t="shared" si="124"/>
        <v>0</v>
      </c>
      <c r="AS161" s="1">
        <f t="shared" si="124"/>
        <v>0</v>
      </c>
      <c r="AT161" s="1">
        <f t="shared" si="124"/>
        <v>0</v>
      </c>
      <c r="AU161" s="1">
        <f t="shared" si="124"/>
        <v>0</v>
      </c>
      <c r="AV161" s="1">
        <f t="shared" si="124"/>
        <v>0</v>
      </c>
      <c r="AW161" s="1">
        <f t="shared" si="124"/>
        <v>0</v>
      </c>
      <c r="AX161" s="1">
        <f t="shared" si="124"/>
        <v>0</v>
      </c>
      <c r="AY161" s="1">
        <f t="shared" si="124"/>
        <v>0</v>
      </c>
      <c r="AZ161" s="1">
        <f t="shared" si="124"/>
        <v>0</v>
      </c>
      <c r="BA161" s="1">
        <f t="shared" si="118"/>
        <v>0</v>
      </c>
      <c r="BB161" s="1">
        <f t="shared" si="88"/>
        <v>0</v>
      </c>
      <c r="BC161" s="1">
        <f t="shared" si="88"/>
        <v>0</v>
      </c>
      <c r="BD161" s="1">
        <f t="shared" si="88"/>
        <v>0</v>
      </c>
      <c r="BE161" s="1">
        <f t="shared" si="88"/>
        <v>0</v>
      </c>
      <c r="BF161" s="1"/>
      <c r="BG161" s="1">
        <f t="shared" si="125"/>
        <v>0</v>
      </c>
      <c r="BH161" s="1">
        <f t="shared" si="125"/>
        <v>0</v>
      </c>
      <c r="BI161" s="1">
        <f t="shared" si="125"/>
        <v>0</v>
      </c>
      <c r="BJ161" s="1">
        <f t="shared" si="125"/>
        <v>0</v>
      </c>
      <c r="BK161" s="1">
        <f t="shared" si="125"/>
        <v>0</v>
      </c>
      <c r="BL161" s="1">
        <f t="shared" si="125"/>
        <v>0</v>
      </c>
      <c r="BM161" s="1">
        <f t="shared" si="125"/>
        <v>0</v>
      </c>
      <c r="BN161" s="1">
        <f t="shared" si="125"/>
        <v>0</v>
      </c>
      <c r="BO161" s="1">
        <f t="shared" si="125"/>
        <v>0</v>
      </c>
      <c r="BP161" s="1">
        <f t="shared" si="125"/>
        <v>0</v>
      </c>
      <c r="BQ161" s="1">
        <f t="shared" si="125"/>
        <v>0</v>
      </c>
      <c r="BR161" s="1">
        <f t="shared" si="125"/>
        <v>0</v>
      </c>
      <c r="BS161" s="1">
        <f t="shared" si="125"/>
        <v>0</v>
      </c>
      <c r="BT161" s="1">
        <f t="shared" si="125"/>
        <v>0</v>
      </c>
      <c r="BU161" s="1">
        <f t="shared" si="125"/>
        <v>0</v>
      </c>
      <c r="BV161" s="1">
        <f t="shared" si="119"/>
        <v>0</v>
      </c>
      <c r="BW161" s="1">
        <f t="shared" si="89"/>
        <v>0</v>
      </c>
      <c r="BX161" s="1">
        <f t="shared" si="89"/>
        <v>0</v>
      </c>
      <c r="BY161" s="1">
        <f t="shared" si="89"/>
        <v>0</v>
      </c>
      <c r="BZ161" s="1">
        <f t="shared" si="89"/>
        <v>0</v>
      </c>
      <c r="CA161" s="1"/>
      <c r="CB161" s="1">
        <f t="shared" si="126"/>
        <v>0</v>
      </c>
      <c r="CC161" s="1">
        <f t="shared" si="126"/>
        <v>0</v>
      </c>
      <c r="CD161" s="1">
        <f t="shared" si="126"/>
        <v>0</v>
      </c>
      <c r="CE161" s="1">
        <f t="shared" si="126"/>
        <v>0</v>
      </c>
      <c r="CF161" s="1">
        <f t="shared" si="126"/>
        <v>0</v>
      </c>
      <c r="CG161" s="1">
        <f t="shared" si="126"/>
        <v>0</v>
      </c>
      <c r="CH161" s="1">
        <f t="shared" si="126"/>
        <v>0</v>
      </c>
      <c r="CI161" s="1">
        <f t="shared" si="126"/>
        <v>0</v>
      </c>
      <c r="CJ161" s="1">
        <f t="shared" si="126"/>
        <v>0</v>
      </c>
      <c r="CK161" s="1">
        <f t="shared" si="126"/>
        <v>0</v>
      </c>
      <c r="CL161" s="1">
        <f t="shared" si="126"/>
        <v>0</v>
      </c>
      <c r="CM161" s="1">
        <f t="shared" si="126"/>
        <v>0</v>
      </c>
      <c r="CN161" s="1">
        <f t="shared" si="126"/>
        <v>0</v>
      </c>
      <c r="CO161" s="1">
        <f t="shared" si="126"/>
        <v>0</v>
      </c>
      <c r="CP161" s="1">
        <f t="shared" si="126"/>
        <v>0</v>
      </c>
      <c r="CQ161" s="1">
        <f t="shared" si="120"/>
        <v>0</v>
      </c>
      <c r="CR161" s="1">
        <f t="shared" si="90"/>
        <v>0</v>
      </c>
      <c r="CS161" s="1">
        <f t="shared" si="90"/>
        <v>0</v>
      </c>
      <c r="CT161" s="1">
        <f t="shared" si="90"/>
        <v>0</v>
      </c>
      <c r="CU161" s="1">
        <f t="shared" si="90"/>
        <v>0</v>
      </c>
      <c r="CW161" s="15">
        <f t="shared" si="127"/>
        <v>0</v>
      </c>
      <c r="CX161" s="15">
        <f t="shared" si="127"/>
        <v>0</v>
      </c>
      <c r="CY161" s="15">
        <f t="shared" si="127"/>
        <v>0</v>
      </c>
      <c r="CZ161" s="15">
        <f t="shared" si="127"/>
        <v>0</v>
      </c>
      <c r="DA161" s="15">
        <f t="shared" si="127"/>
        <v>0</v>
      </c>
      <c r="DB161" s="15">
        <f t="shared" si="127"/>
        <v>0</v>
      </c>
      <c r="DC161" s="15">
        <f t="shared" si="127"/>
        <v>0</v>
      </c>
      <c r="DD161" s="15">
        <f t="shared" si="127"/>
        <v>0</v>
      </c>
      <c r="DE161" s="15">
        <f t="shared" si="127"/>
        <v>0</v>
      </c>
      <c r="DF161" s="15">
        <f t="shared" si="127"/>
        <v>0</v>
      </c>
      <c r="DG161" s="15">
        <f t="shared" si="127"/>
        <v>0</v>
      </c>
      <c r="DH161" s="15">
        <f t="shared" si="127"/>
        <v>0</v>
      </c>
      <c r="DI161" s="15">
        <f t="shared" si="127"/>
        <v>0</v>
      </c>
      <c r="DJ161" s="15">
        <f t="shared" si="127"/>
        <v>0</v>
      </c>
      <c r="DK161" s="15">
        <f t="shared" si="127"/>
        <v>0</v>
      </c>
      <c r="DL161" s="15">
        <f t="shared" si="121"/>
        <v>0</v>
      </c>
      <c r="DM161" s="15">
        <f t="shared" si="91"/>
        <v>0</v>
      </c>
      <c r="DN161" s="15">
        <f t="shared" si="91"/>
        <v>0</v>
      </c>
      <c r="DO161" s="15">
        <f t="shared" si="91"/>
        <v>0</v>
      </c>
      <c r="DP161" s="15">
        <f t="shared" si="91"/>
        <v>0</v>
      </c>
      <c r="DR161" s="15">
        <f t="shared" si="128"/>
        <v>0</v>
      </c>
      <c r="DS161" s="15">
        <f t="shared" si="128"/>
        <v>0</v>
      </c>
      <c r="DT161" s="15">
        <f t="shared" si="128"/>
        <v>0</v>
      </c>
      <c r="DU161" s="15">
        <f t="shared" si="128"/>
        <v>0</v>
      </c>
      <c r="DV161" s="15">
        <f t="shared" si="128"/>
        <v>0</v>
      </c>
      <c r="DW161" s="15">
        <f t="shared" si="128"/>
        <v>0</v>
      </c>
      <c r="DX161" s="15">
        <f t="shared" si="128"/>
        <v>0</v>
      </c>
      <c r="DY161" s="15">
        <f t="shared" si="128"/>
        <v>0</v>
      </c>
      <c r="DZ161" s="15">
        <f t="shared" si="128"/>
        <v>0</v>
      </c>
      <c r="EA161" s="15">
        <f t="shared" si="128"/>
        <v>0</v>
      </c>
      <c r="EB161" s="15">
        <f t="shared" si="128"/>
        <v>0</v>
      </c>
      <c r="EC161" s="15">
        <f t="shared" si="128"/>
        <v>0</v>
      </c>
      <c r="ED161" s="15">
        <f t="shared" si="128"/>
        <v>0</v>
      </c>
      <c r="EE161" s="15">
        <f t="shared" si="128"/>
        <v>0</v>
      </c>
      <c r="EF161" s="15">
        <f t="shared" si="128"/>
        <v>0</v>
      </c>
      <c r="EG161" s="15">
        <f t="shared" si="122"/>
        <v>0</v>
      </c>
      <c r="EH161" s="15">
        <f t="shared" si="92"/>
        <v>0</v>
      </c>
      <c r="EI161" s="15">
        <f t="shared" si="92"/>
        <v>0</v>
      </c>
      <c r="EJ161" s="15">
        <f t="shared" si="92"/>
        <v>0</v>
      </c>
      <c r="EK161" s="15">
        <f t="shared" si="92"/>
        <v>0</v>
      </c>
      <c r="EM161" s="15">
        <f t="shared" si="129"/>
        <v>0</v>
      </c>
      <c r="EN161" s="15">
        <f t="shared" si="129"/>
        <v>0</v>
      </c>
      <c r="EO161" s="15">
        <f t="shared" si="129"/>
        <v>0</v>
      </c>
      <c r="EP161" s="15">
        <f t="shared" si="129"/>
        <v>0</v>
      </c>
      <c r="EQ161" s="15">
        <f t="shared" si="129"/>
        <v>0</v>
      </c>
      <c r="ER161" s="15">
        <f t="shared" si="129"/>
        <v>0</v>
      </c>
      <c r="ES161" s="15">
        <f t="shared" si="129"/>
        <v>0</v>
      </c>
      <c r="ET161" s="15">
        <f t="shared" si="129"/>
        <v>0</v>
      </c>
      <c r="EU161" s="15">
        <f t="shared" si="129"/>
        <v>0</v>
      </c>
      <c r="EV161" s="15">
        <f t="shared" si="129"/>
        <v>0</v>
      </c>
      <c r="EW161" s="15">
        <f t="shared" si="129"/>
        <v>0</v>
      </c>
      <c r="EX161" s="15">
        <f t="shared" si="129"/>
        <v>0</v>
      </c>
      <c r="EY161" s="15">
        <f t="shared" si="129"/>
        <v>0</v>
      </c>
      <c r="EZ161" s="15">
        <f t="shared" si="129"/>
        <v>0</v>
      </c>
      <c r="FA161" s="15">
        <f t="shared" si="129"/>
        <v>0</v>
      </c>
      <c r="FB161" s="15">
        <f t="shared" si="123"/>
        <v>0</v>
      </c>
      <c r="FC161" s="15">
        <f t="shared" si="93"/>
        <v>0</v>
      </c>
      <c r="FD161" s="15">
        <f t="shared" si="93"/>
        <v>0</v>
      </c>
      <c r="FE161" s="15">
        <f t="shared" si="93"/>
        <v>0</v>
      </c>
      <c r="FF161" s="15">
        <f t="shared" si="93"/>
        <v>0</v>
      </c>
      <c r="FH161" s="15">
        <f>IFERROR(AL161*[1]Figure!$C$8+BG161*[1]Figure!$D$8+CB161*[1]Figure!$E$8,0)</f>
        <v>0</v>
      </c>
      <c r="FI161" s="15">
        <f>IFERROR(AM161*[1]Figure!$C$8+BH161*[1]Figure!$D$8+CC161*[1]Figure!$E$8,0)</f>
        <v>0</v>
      </c>
      <c r="FJ161" s="15">
        <f>IFERROR(AN161*[1]Figure!$C$8+BI161*[1]Figure!$D$8+CD161*[1]Figure!$E$8,0)</f>
        <v>0</v>
      </c>
      <c r="FK161" s="15">
        <f>IFERROR(AO161*[1]Figure!$C$8+BJ161*[1]Figure!$D$8+CE161*[1]Figure!$E$8,0)</f>
        <v>0</v>
      </c>
      <c r="FL161" s="15">
        <f>IFERROR(AP161*[1]Figure!$C$8+BK161*[1]Figure!$D$8+CF161*[1]Figure!$E$8,0)</f>
        <v>0</v>
      </c>
      <c r="FM161" s="15">
        <f>IFERROR(AQ161*[1]Figure!$C$8+BL161*[1]Figure!$D$8+CG161*[1]Figure!$E$8,0)</f>
        <v>0</v>
      </c>
      <c r="FN161" s="15">
        <f>IFERROR(AR161*[1]Figure!$C$8+BM161*[1]Figure!$D$8+CH161*[1]Figure!$E$8,0)</f>
        <v>0</v>
      </c>
      <c r="FO161" s="15">
        <f>IFERROR(AS161*[1]Figure!$C$8+BN161*[1]Figure!$D$8+CI161*[1]Figure!$E$8,0)</f>
        <v>0</v>
      </c>
      <c r="FP161" s="15">
        <f>IFERROR(AT161*[1]Figure!$C$8+BO161*[1]Figure!$D$8+CJ161*[1]Figure!$E$8,0)</f>
        <v>0</v>
      </c>
      <c r="FQ161" s="15">
        <f>IFERROR(AU161*[1]Figure!$C$8+BP161*[1]Figure!$D$8+CK161*[1]Figure!$E$8,0)</f>
        <v>0</v>
      </c>
      <c r="FR161" s="15">
        <f>IFERROR(AV161*[1]Figure!$C$8+BQ161*[1]Figure!$D$8+CL161*[1]Figure!$E$8,0)</f>
        <v>0</v>
      </c>
      <c r="FS161" s="15">
        <f>IFERROR(AW161*[1]Figure!$C$8+BR161*[1]Figure!$D$8+CM161*[1]Figure!$E$8,0)</f>
        <v>0</v>
      </c>
      <c r="FT161" s="15">
        <f>IFERROR(AX161*[1]Figure!$C$8+BS161*[1]Figure!$D$8+CN161*[1]Figure!$E$8,0)</f>
        <v>0</v>
      </c>
      <c r="FU161" s="15">
        <f>IFERROR(AY161*[1]Figure!$C$8+BT161*[1]Figure!$D$8+CO161*[1]Figure!$E$8,0)</f>
        <v>0</v>
      </c>
      <c r="FV161" s="15">
        <f>IFERROR(AZ161*[1]Figure!$C$8+BU161*[1]Figure!$D$8+CP161*[1]Figure!$E$8,0)</f>
        <v>0</v>
      </c>
      <c r="FW161" s="15">
        <f>IFERROR(BA161*[1]Figure!$C$8+BV161*[1]Figure!$D$8+CQ161*[1]Figure!$E$8,0)</f>
        <v>0</v>
      </c>
      <c r="FX161" s="15">
        <f>IFERROR(BB161*[1]Figure!$C$8+BW161*[1]Figure!$D$8+CR161*[1]Figure!$E$8,0)</f>
        <v>0</v>
      </c>
      <c r="FY161" s="15">
        <f>IFERROR(BC161*[1]Figure!$C$8+BX161*[1]Figure!$D$8+CS161*[1]Figure!$E$8,0)</f>
        <v>0</v>
      </c>
      <c r="FZ161" s="15">
        <f>IFERROR(BD161*[1]Figure!$C$8+BY161*[1]Figure!$D$8+CT161*[1]Figure!$E$8,0)</f>
        <v>0</v>
      </c>
      <c r="GA161" s="15">
        <f>IFERROR(BE161*[1]Figure!$C$8+BZ161*[1]Figure!$D$8+CU161*[1]Figure!$E$8,0)</f>
        <v>0</v>
      </c>
      <c r="GC161" s="15">
        <f>IFERROR(CW161*[1]Figure!$F$8+DR161*[1]Figure!$G$8+EM161*[1]Figure!$H$8,0)</f>
        <v>0</v>
      </c>
      <c r="GD161" s="15">
        <f>IFERROR(CX161*[1]Figure!$F$8+DS161*[1]Figure!$G$8+EN161*[1]Figure!$H$8,0)</f>
        <v>0</v>
      </c>
      <c r="GE161" s="15">
        <f>IFERROR(CY161*[1]Figure!$F$8+DT161*[1]Figure!$G$8+EO161*[1]Figure!$H$8,0)</f>
        <v>0</v>
      </c>
      <c r="GF161" s="15">
        <f>IFERROR(CZ161*[1]Figure!$F$8+DU161*[1]Figure!$G$8+EP161*[1]Figure!$H$8,0)</f>
        <v>0</v>
      </c>
      <c r="GG161" s="15">
        <f>IFERROR(DA161*[1]Figure!$F$8+DV161*[1]Figure!$G$8+EQ161*[1]Figure!$H$8,0)</f>
        <v>0</v>
      </c>
      <c r="GH161" s="15">
        <f>IFERROR(DB161*[1]Figure!$F$8+DW161*[1]Figure!$G$8+ER161*[1]Figure!$H$8,0)</f>
        <v>0</v>
      </c>
      <c r="GI161" s="15">
        <f>IFERROR(DC161*[1]Figure!$F$8+DX161*[1]Figure!$G$8+ES161*[1]Figure!$H$8,0)</f>
        <v>0</v>
      </c>
      <c r="GJ161" s="15">
        <f>IFERROR(DD161*[1]Figure!$F$8+DY161*[1]Figure!$G$8+ET161*[1]Figure!$H$8,0)</f>
        <v>0</v>
      </c>
      <c r="GK161" s="15">
        <f>IFERROR(DE161*[1]Figure!$F$8+DZ161*[1]Figure!$G$8+EU161*[1]Figure!$H$8,0)</f>
        <v>0</v>
      </c>
      <c r="GL161" s="15">
        <f>IFERROR(DF161*[1]Figure!$F$8+EA161*[1]Figure!$G$8+EV161*[1]Figure!$H$8,0)</f>
        <v>0</v>
      </c>
      <c r="GM161" s="15">
        <f>IFERROR(DG161*[1]Figure!$F$8+EB161*[1]Figure!$G$8+EW161*[1]Figure!$H$8,0)</f>
        <v>0</v>
      </c>
      <c r="GN161" s="15">
        <f>IFERROR(DH161*[1]Figure!$F$8+EC161*[1]Figure!$G$8+EX161*[1]Figure!$H$8,0)</f>
        <v>0</v>
      </c>
      <c r="GO161" s="15">
        <f>IFERROR(DI161*[1]Figure!$F$8+ED161*[1]Figure!$G$8+EY161*[1]Figure!$H$8,0)</f>
        <v>0</v>
      </c>
      <c r="GP161" s="15">
        <f>IFERROR(DJ161*[1]Figure!$F$8+EE161*[1]Figure!$G$8+EZ161*[1]Figure!$H$8,0)</f>
        <v>0</v>
      </c>
      <c r="GQ161" s="15">
        <f>IFERROR(DK161*[1]Figure!$F$8+EF161*[1]Figure!$G$8+FA161*[1]Figure!$H$8,0)</f>
        <v>0</v>
      </c>
      <c r="GR161" s="15">
        <f>IFERROR(DL161*[1]Figure!$F$8+EG161*[1]Figure!$G$8+FB161*[1]Figure!$H$8,0)</f>
        <v>0</v>
      </c>
      <c r="GS161" s="15">
        <f>IFERROR(DM161*[1]Figure!$F$8+EH161*[1]Figure!$G$8+FC161*[1]Figure!$H$8,0)</f>
        <v>0</v>
      </c>
      <c r="GT161" s="15">
        <f>IFERROR(DN161*[1]Figure!$F$8+EI161*[1]Figure!$G$8+FD161*[1]Figure!$H$8,0)</f>
        <v>0</v>
      </c>
      <c r="GU161" s="15">
        <f>IFERROR(DO161*[1]Figure!$F$8+EJ161*[1]Figure!$G$8+FE161*[1]Figure!$H$8,0)</f>
        <v>0</v>
      </c>
      <c r="GV161" s="15">
        <f>IFERROR(DP161*[1]Figure!$F$8+EK161*[1]Figure!$G$8+FF161*[1]Figure!$H$8,0)</f>
        <v>0</v>
      </c>
      <c r="GX161" s="15">
        <f>IFERROR(FH161*[1]Figure!$F$10+GC161*[1]Figure!$F$11,0)</f>
        <v>0</v>
      </c>
      <c r="GY161" s="15">
        <f>IFERROR(FI161*[1]Figure!$F$10+GD161*[1]Figure!$F$11,0)</f>
        <v>0</v>
      </c>
      <c r="GZ161" s="15">
        <f>IFERROR(FJ161*[1]Figure!$F$10+GE161*[1]Figure!$F$11,0)</f>
        <v>0</v>
      </c>
      <c r="HA161" s="15">
        <f>IFERROR(FK161*[1]Figure!$F$10+GF161*[1]Figure!$F$11,0)</f>
        <v>0</v>
      </c>
      <c r="HB161" s="15">
        <f>IFERROR(FL161*[1]Figure!$F$10+GG161*[1]Figure!$F$11,0)</f>
        <v>0</v>
      </c>
      <c r="HC161" s="15">
        <f>IFERROR(FM161*[1]Figure!$F$10+GH161*[1]Figure!$F$11,0)</f>
        <v>0</v>
      </c>
      <c r="HD161" s="15">
        <f>IFERROR(FN161*[1]Figure!$F$10+GI161*[1]Figure!$F$11,0)</f>
        <v>0</v>
      </c>
      <c r="HE161" s="15">
        <f>IFERROR(FO161*[1]Figure!$F$10+GJ161*[1]Figure!$F$11,0)</f>
        <v>0</v>
      </c>
      <c r="HF161" s="15">
        <f>IFERROR(FP161*[1]Figure!$F$10+GK161*[1]Figure!$F$11,0)</f>
        <v>0</v>
      </c>
      <c r="HG161" s="15">
        <f>IFERROR(FQ161*[1]Figure!$F$10+GL161*[1]Figure!$F$11,0)</f>
        <v>0</v>
      </c>
      <c r="HH161" s="15">
        <f>IFERROR(FR161*[1]Figure!$F$10+GM161*[1]Figure!$F$11,0)</f>
        <v>0</v>
      </c>
      <c r="HI161" s="15">
        <f>IFERROR(FS161*[1]Figure!$F$10+GN161*[1]Figure!$F$11,0)</f>
        <v>0</v>
      </c>
      <c r="HJ161" s="15">
        <f>IFERROR(FT161*[1]Figure!$F$10+GO161*[1]Figure!$F$11,0)</f>
        <v>0</v>
      </c>
      <c r="HK161" s="15">
        <f>IFERROR(FU161*[1]Figure!$F$10+GP161*[1]Figure!$F$11,0)</f>
        <v>0</v>
      </c>
      <c r="HL161" s="15">
        <f>IFERROR(FV161*[1]Figure!$F$10+GQ161*[1]Figure!$F$11,0)</f>
        <v>0</v>
      </c>
      <c r="HM161" s="15">
        <f>IFERROR(FW161*[1]Figure!$F$10+GR161*[1]Figure!$F$11,0)</f>
        <v>0</v>
      </c>
      <c r="HN161" s="15">
        <f>IFERROR(FX161*[1]Figure!$F$10+GS161*[1]Figure!$F$11,0)</f>
        <v>0</v>
      </c>
      <c r="HO161" s="15">
        <f>IFERROR(FY161*[1]Figure!$F$10+GT161*[1]Figure!$F$11,0)</f>
        <v>0</v>
      </c>
      <c r="HP161" s="15">
        <f>IFERROR(FZ161*[1]Figure!$F$10+GU161*[1]Figure!$F$11,0)</f>
        <v>0</v>
      </c>
      <c r="HQ161" s="15">
        <f>IFERROR(GA161*[1]Figure!$F$10+GV161*[1]Figure!$F$11,0)</f>
        <v>0</v>
      </c>
    </row>
    <row r="162" spans="1:225" s="15" customFormat="1" x14ac:dyDescent="0.2">
      <c r="A162" s="1"/>
      <c r="B162" s="4"/>
      <c r="C162" s="1" t="s">
        <v>191</v>
      </c>
      <c r="D162" s="1" t="s">
        <v>89</v>
      </c>
      <c r="E162" s="2">
        <v>1.4753449048443543E-2</v>
      </c>
      <c r="F162" s="7"/>
      <c r="G162" s="1" t="s">
        <v>77</v>
      </c>
      <c r="H162" s="1" t="s">
        <v>77</v>
      </c>
      <c r="I162" s="1" t="s">
        <v>77</v>
      </c>
      <c r="J162" s="1" t="s">
        <v>77</v>
      </c>
      <c r="K162" s="1" t="s">
        <v>77</v>
      </c>
      <c r="L162" s="1" t="s">
        <v>77</v>
      </c>
      <c r="M162" s="1" t="s">
        <v>177</v>
      </c>
      <c r="N162" s="1" t="str">
        <f>N142</f>
        <v>heat production, natural gas, at industrial furnace &gt;100kW | heat, district or industrial, natural gas | Cutoff, KR</v>
      </c>
      <c r="O162" s="1">
        <v>1</v>
      </c>
      <c r="P162" s="1" t="s">
        <v>12</v>
      </c>
      <c r="Q162" s="1">
        <f t="shared" ref="Q162:AJ162" si="134">Q142</f>
        <v>6.76380668220561E-2</v>
      </c>
      <c r="R162" s="1">
        <f t="shared" si="134"/>
        <v>1.1331469326975001</v>
      </c>
      <c r="S162" s="1">
        <f t="shared" si="134"/>
        <v>1.3363769547395101E-5</v>
      </c>
      <c r="T162" s="1">
        <f t="shared" si="134"/>
        <v>2.4674836095740699E-2</v>
      </c>
      <c r="U162" s="1">
        <f t="shared" si="134"/>
        <v>1.3790478552247099E-4</v>
      </c>
      <c r="V162" s="1">
        <f t="shared" si="134"/>
        <v>8.8156541306380197E-7</v>
      </c>
      <c r="W162" s="1">
        <f t="shared" si="134"/>
        <v>6.8354740712245801E-2</v>
      </c>
      <c r="X162" s="1">
        <f t="shared" si="134"/>
        <v>3.1950306154426801E-4</v>
      </c>
      <c r="Y162" s="1">
        <f t="shared" si="134"/>
        <v>3.65490143218206E-3</v>
      </c>
      <c r="Z162" s="1">
        <f t="shared" si="134"/>
        <v>3.5816391347293498E-4</v>
      </c>
      <c r="AA162" s="1">
        <f t="shared" si="134"/>
        <v>1.6743586132534901E-5</v>
      </c>
      <c r="AB162" s="1">
        <f t="shared" si="134"/>
        <v>1.94616790051269E-4</v>
      </c>
      <c r="AC162" s="1">
        <f t="shared" si="134"/>
        <v>1.4538930758673999E-7</v>
      </c>
      <c r="AD162" s="1">
        <f t="shared" si="134"/>
        <v>1.0769443261341801E-5</v>
      </c>
      <c r="AE162" s="1">
        <f t="shared" si="134"/>
        <v>3.8260035533256103E-5</v>
      </c>
      <c r="AF162" s="1">
        <f t="shared" si="134"/>
        <v>4.1124262322827097E-5</v>
      </c>
      <c r="AG162" s="1">
        <f t="shared" si="134"/>
        <v>7.0762297326614196E-9</v>
      </c>
      <c r="AH162" s="1">
        <f t="shared" si="134"/>
        <v>3.9084174521889901E-5</v>
      </c>
      <c r="AI162" s="1">
        <f t="shared" si="134"/>
        <v>4.0342261314306599E-3</v>
      </c>
      <c r="AJ162" s="1">
        <f t="shared" si="134"/>
        <v>1.2922772229057E-5</v>
      </c>
      <c r="AK162" s="1"/>
      <c r="AL162" s="1">
        <f t="shared" si="124"/>
        <v>0</v>
      </c>
      <c r="AM162" s="1">
        <f t="shared" si="124"/>
        <v>0</v>
      </c>
      <c r="AN162" s="1">
        <f t="shared" si="124"/>
        <v>0</v>
      </c>
      <c r="AO162" s="1">
        <f t="shared" si="124"/>
        <v>0</v>
      </c>
      <c r="AP162" s="1">
        <f t="shared" si="124"/>
        <v>0</v>
      </c>
      <c r="AQ162" s="1">
        <f t="shared" si="124"/>
        <v>0</v>
      </c>
      <c r="AR162" s="1">
        <f t="shared" si="124"/>
        <v>0</v>
      </c>
      <c r="AS162" s="1">
        <f t="shared" si="124"/>
        <v>0</v>
      </c>
      <c r="AT162" s="1">
        <f t="shared" si="124"/>
        <v>0</v>
      </c>
      <c r="AU162" s="1">
        <f t="shared" si="124"/>
        <v>0</v>
      </c>
      <c r="AV162" s="1">
        <f t="shared" si="124"/>
        <v>0</v>
      </c>
      <c r="AW162" s="1">
        <f t="shared" si="124"/>
        <v>0</v>
      </c>
      <c r="AX162" s="1">
        <f t="shared" si="124"/>
        <v>0</v>
      </c>
      <c r="AY162" s="1">
        <f t="shared" si="124"/>
        <v>0</v>
      </c>
      <c r="AZ162" s="1">
        <f t="shared" si="124"/>
        <v>0</v>
      </c>
      <c r="BA162" s="1">
        <f t="shared" si="118"/>
        <v>0</v>
      </c>
      <c r="BB162" s="1">
        <f t="shared" si="88"/>
        <v>0</v>
      </c>
      <c r="BC162" s="1">
        <f t="shared" si="88"/>
        <v>0</v>
      </c>
      <c r="BD162" s="1">
        <f t="shared" si="88"/>
        <v>0</v>
      </c>
      <c r="BE162" s="1">
        <f t="shared" si="88"/>
        <v>0</v>
      </c>
      <c r="BF162" s="1"/>
      <c r="BG162" s="1">
        <f t="shared" si="125"/>
        <v>0</v>
      </c>
      <c r="BH162" s="1">
        <f t="shared" si="125"/>
        <v>0</v>
      </c>
      <c r="BI162" s="1">
        <f t="shared" si="125"/>
        <v>0</v>
      </c>
      <c r="BJ162" s="1">
        <f t="shared" si="125"/>
        <v>0</v>
      </c>
      <c r="BK162" s="1">
        <f t="shared" si="125"/>
        <v>0</v>
      </c>
      <c r="BL162" s="1">
        <f t="shared" si="125"/>
        <v>0</v>
      </c>
      <c r="BM162" s="1">
        <f t="shared" si="125"/>
        <v>0</v>
      </c>
      <c r="BN162" s="1">
        <f t="shared" si="125"/>
        <v>0</v>
      </c>
      <c r="BO162" s="1">
        <f t="shared" si="125"/>
        <v>0</v>
      </c>
      <c r="BP162" s="1">
        <f t="shared" si="125"/>
        <v>0</v>
      </c>
      <c r="BQ162" s="1">
        <f t="shared" si="125"/>
        <v>0</v>
      </c>
      <c r="BR162" s="1">
        <f t="shared" si="125"/>
        <v>0</v>
      </c>
      <c r="BS162" s="1">
        <f t="shared" si="125"/>
        <v>0</v>
      </c>
      <c r="BT162" s="1">
        <f t="shared" si="125"/>
        <v>0</v>
      </c>
      <c r="BU162" s="1">
        <f t="shared" si="125"/>
        <v>0</v>
      </c>
      <c r="BV162" s="1">
        <f t="shared" si="119"/>
        <v>0</v>
      </c>
      <c r="BW162" s="1">
        <f t="shared" si="89"/>
        <v>0</v>
      </c>
      <c r="BX162" s="1">
        <f t="shared" si="89"/>
        <v>0</v>
      </c>
      <c r="BY162" s="1">
        <f t="shared" si="89"/>
        <v>0</v>
      </c>
      <c r="BZ162" s="1">
        <f t="shared" si="89"/>
        <v>0</v>
      </c>
      <c r="CA162" s="1"/>
      <c r="CB162" s="1">
        <f t="shared" si="126"/>
        <v>0</v>
      </c>
      <c r="CC162" s="1">
        <f t="shared" si="126"/>
        <v>0</v>
      </c>
      <c r="CD162" s="1">
        <f t="shared" si="126"/>
        <v>0</v>
      </c>
      <c r="CE162" s="1">
        <f t="shared" si="126"/>
        <v>0</v>
      </c>
      <c r="CF162" s="1">
        <f t="shared" si="126"/>
        <v>0</v>
      </c>
      <c r="CG162" s="1">
        <f t="shared" si="126"/>
        <v>0</v>
      </c>
      <c r="CH162" s="1">
        <f t="shared" si="126"/>
        <v>0</v>
      </c>
      <c r="CI162" s="1">
        <f t="shared" si="126"/>
        <v>0</v>
      </c>
      <c r="CJ162" s="1">
        <f t="shared" si="126"/>
        <v>0</v>
      </c>
      <c r="CK162" s="1">
        <f t="shared" si="126"/>
        <v>0</v>
      </c>
      <c r="CL162" s="1">
        <f t="shared" si="126"/>
        <v>0</v>
      </c>
      <c r="CM162" s="1">
        <f t="shared" si="126"/>
        <v>0</v>
      </c>
      <c r="CN162" s="1">
        <f t="shared" si="126"/>
        <v>0</v>
      </c>
      <c r="CO162" s="1">
        <f t="shared" si="126"/>
        <v>0</v>
      </c>
      <c r="CP162" s="1">
        <f t="shared" si="126"/>
        <v>0</v>
      </c>
      <c r="CQ162" s="1">
        <f t="shared" si="120"/>
        <v>0</v>
      </c>
      <c r="CR162" s="1">
        <f t="shared" si="90"/>
        <v>0</v>
      </c>
      <c r="CS162" s="1">
        <f t="shared" si="90"/>
        <v>0</v>
      </c>
      <c r="CT162" s="1">
        <f t="shared" si="90"/>
        <v>0</v>
      </c>
      <c r="CU162" s="1">
        <f t="shared" si="90"/>
        <v>0</v>
      </c>
      <c r="CW162" s="15">
        <f t="shared" si="127"/>
        <v>0</v>
      </c>
      <c r="CX162" s="15">
        <f t="shared" si="127"/>
        <v>0</v>
      </c>
      <c r="CY162" s="15">
        <f t="shared" si="127"/>
        <v>0</v>
      </c>
      <c r="CZ162" s="15">
        <f t="shared" si="127"/>
        <v>0</v>
      </c>
      <c r="DA162" s="15">
        <f t="shared" si="127"/>
        <v>0</v>
      </c>
      <c r="DB162" s="15">
        <f t="shared" si="127"/>
        <v>0</v>
      </c>
      <c r="DC162" s="15">
        <f t="shared" si="127"/>
        <v>0</v>
      </c>
      <c r="DD162" s="15">
        <f t="shared" si="127"/>
        <v>0</v>
      </c>
      <c r="DE162" s="15">
        <f t="shared" si="127"/>
        <v>0</v>
      </c>
      <c r="DF162" s="15">
        <f t="shared" si="127"/>
        <v>0</v>
      </c>
      <c r="DG162" s="15">
        <f t="shared" si="127"/>
        <v>0</v>
      </c>
      <c r="DH162" s="15">
        <f t="shared" si="127"/>
        <v>0</v>
      </c>
      <c r="DI162" s="15">
        <f t="shared" si="127"/>
        <v>0</v>
      </c>
      <c r="DJ162" s="15">
        <f t="shared" si="127"/>
        <v>0</v>
      </c>
      <c r="DK162" s="15">
        <f t="shared" si="127"/>
        <v>0</v>
      </c>
      <c r="DL162" s="15">
        <f t="shared" si="121"/>
        <v>0</v>
      </c>
      <c r="DM162" s="15">
        <f t="shared" si="91"/>
        <v>0</v>
      </c>
      <c r="DN162" s="15">
        <f t="shared" si="91"/>
        <v>0</v>
      </c>
      <c r="DO162" s="15">
        <f t="shared" si="91"/>
        <v>0</v>
      </c>
      <c r="DP162" s="15">
        <f t="shared" si="91"/>
        <v>0</v>
      </c>
      <c r="DR162" s="15">
        <f t="shared" si="128"/>
        <v>0</v>
      </c>
      <c r="DS162" s="15">
        <f t="shared" si="128"/>
        <v>0</v>
      </c>
      <c r="DT162" s="15">
        <f t="shared" si="128"/>
        <v>0</v>
      </c>
      <c r="DU162" s="15">
        <f t="shared" si="128"/>
        <v>0</v>
      </c>
      <c r="DV162" s="15">
        <f t="shared" si="128"/>
        <v>0</v>
      </c>
      <c r="DW162" s="15">
        <f t="shared" si="128"/>
        <v>0</v>
      </c>
      <c r="DX162" s="15">
        <f t="shared" si="128"/>
        <v>0</v>
      </c>
      <c r="DY162" s="15">
        <f t="shared" si="128"/>
        <v>0</v>
      </c>
      <c r="DZ162" s="15">
        <f t="shared" si="128"/>
        <v>0</v>
      </c>
      <c r="EA162" s="15">
        <f t="shared" si="128"/>
        <v>0</v>
      </c>
      <c r="EB162" s="15">
        <f t="shared" si="128"/>
        <v>0</v>
      </c>
      <c r="EC162" s="15">
        <f t="shared" si="128"/>
        <v>0</v>
      </c>
      <c r="ED162" s="15">
        <f t="shared" si="128"/>
        <v>0</v>
      </c>
      <c r="EE162" s="15">
        <f t="shared" si="128"/>
        <v>0</v>
      </c>
      <c r="EF162" s="15">
        <f t="shared" si="128"/>
        <v>0</v>
      </c>
      <c r="EG162" s="15">
        <f t="shared" si="122"/>
        <v>0</v>
      </c>
      <c r="EH162" s="15">
        <f t="shared" si="92"/>
        <v>0</v>
      </c>
      <c r="EI162" s="15">
        <f t="shared" si="92"/>
        <v>0</v>
      </c>
      <c r="EJ162" s="15">
        <f t="shared" si="92"/>
        <v>0</v>
      </c>
      <c r="EK162" s="15">
        <f t="shared" si="92"/>
        <v>0</v>
      </c>
      <c r="EM162" s="15">
        <f t="shared" si="129"/>
        <v>0</v>
      </c>
      <c r="EN162" s="15">
        <f t="shared" si="129"/>
        <v>0</v>
      </c>
      <c r="EO162" s="15">
        <f t="shared" si="129"/>
        <v>0</v>
      </c>
      <c r="EP162" s="15">
        <f t="shared" si="129"/>
        <v>0</v>
      </c>
      <c r="EQ162" s="15">
        <f t="shared" si="129"/>
        <v>0</v>
      </c>
      <c r="ER162" s="15">
        <f t="shared" si="129"/>
        <v>0</v>
      </c>
      <c r="ES162" s="15">
        <f t="shared" si="129"/>
        <v>0</v>
      </c>
      <c r="ET162" s="15">
        <f t="shared" si="129"/>
        <v>0</v>
      </c>
      <c r="EU162" s="15">
        <f t="shared" si="129"/>
        <v>0</v>
      </c>
      <c r="EV162" s="15">
        <f t="shared" si="129"/>
        <v>0</v>
      </c>
      <c r="EW162" s="15">
        <f t="shared" si="129"/>
        <v>0</v>
      </c>
      <c r="EX162" s="15">
        <f t="shared" si="129"/>
        <v>0</v>
      </c>
      <c r="EY162" s="15">
        <f t="shared" si="129"/>
        <v>0</v>
      </c>
      <c r="EZ162" s="15">
        <f t="shared" si="129"/>
        <v>0</v>
      </c>
      <c r="FA162" s="15">
        <f t="shared" si="129"/>
        <v>0</v>
      </c>
      <c r="FB162" s="15">
        <f t="shared" si="123"/>
        <v>0</v>
      </c>
      <c r="FC162" s="15">
        <f t="shared" si="93"/>
        <v>0</v>
      </c>
      <c r="FD162" s="15">
        <f t="shared" si="93"/>
        <v>0</v>
      </c>
      <c r="FE162" s="15">
        <f t="shared" si="93"/>
        <v>0</v>
      </c>
      <c r="FF162" s="15">
        <f t="shared" si="93"/>
        <v>0</v>
      </c>
      <c r="FH162" s="15">
        <f>IFERROR(AL162*[1]Figure!$C$8+BG162*[1]Figure!$D$8+CB162*[1]Figure!$E$8,0)</f>
        <v>0</v>
      </c>
      <c r="FI162" s="15">
        <f>IFERROR(AM162*[1]Figure!$C$8+BH162*[1]Figure!$D$8+CC162*[1]Figure!$E$8,0)</f>
        <v>0</v>
      </c>
      <c r="FJ162" s="15">
        <f>IFERROR(AN162*[1]Figure!$C$8+BI162*[1]Figure!$D$8+CD162*[1]Figure!$E$8,0)</f>
        <v>0</v>
      </c>
      <c r="FK162" s="15">
        <f>IFERROR(AO162*[1]Figure!$C$8+BJ162*[1]Figure!$D$8+CE162*[1]Figure!$E$8,0)</f>
        <v>0</v>
      </c>
      <c r="FL162" s="15">
        <f>IFERROR(AP162*[1]Figure!$C$8+BK162*[1]Figure!$D$8+CF162*[1]Figure!$E$8,0)</f>
        <v>0</v>
      </c>
      <c r="FM162" s="15">
        <f>IFERROR(AQ162*[1]Figure!$C$8+BL162*[1]Figure!$D$8+CG162*[1]Figure!$E$8,0)</f>
        <v>0</v>
      </c>
      <c r="FN162" s="15">
        <f>IFERROR(AR162*[1]Figure!$C$8+BM162*[1]Figure!$D$8+CH162*[1]Figure!$E$8,0)</f>
        <v>0</v>
      </c>
      <c r="FO162" s="15">
        <f>IFERROR(AS162*[1]Figure!$C$8+BN162*[1]Figure!$D$8+CI162*[1]Figure!$E$8,0)</f>
        <v>0</v>
      </c>
      <c r="FP162" s="15">
        <f>IFERROR(AT162*[1]Figure!$C$8+BO162*[1]Figure!$D$8+CJ162*[1]Figure!$E$8,0)</f>
        <v>0</v>
      </c>
      <c r="FQ162" s="15">
        <f>IFERROR(AU162*[1]Figure!$C$8+BP162*[1]Figure!$D$8+CK162*[1]Figure!$E$8,0)</f>
        <v>0</v>
      </c>
      <c r="FR162" s="15">
        <f>IFERROR(AV162*[1]Figure!$C$8+BQ162*[1]Figure!$D$8+CL162*[1]Figure!$E$8,0)</f>
        <v>0</v>
      </c>
      <c r="FS162" s="15">
        <f>IFERROR(AW162*[1]Figure!$C$8+BR162*[1]Figure!$D$8+CM162*[1]Figure!$E$8,0)</f>
        <v>0</v>
      </c>
      <c r="FT162" s="15">
        <f>IFERROR(AX162*[1]Figure!$C$8+BS162*[1]Figure!$D$8+CN162*[1]Figure!$E$8,0)</f>
        <v>0</v>
      </c>
      <c r="FU162" s="15">
        <f>IFERROR(AY162*[1]Figure!$C$8+BT162*[1]Figure!$D$8+CO162*[1]Figure!$E$8,0)</f>
        <v>0</v>
      </c>
      <c r="FV162" s="15">
        <f>IFERROR(AZ162*[1]Figure!$C$8+BU162*[1]Figure!$D$8+CP162*[1]Figure!$E$8,0)</f>
        <v>0</v>
      </c>
      <c r="FW162" s="15">
        <f>IFERROR(BA162*[1]Figure!$C$8+BV162*[1]Figure!$D$8+CQ162*[1]Figure!$E$8,0)</f>
        <v>0</v>
      </c>
      <c r="FX162" s="15">
        <f>IFERROR(BB162*[1]Figure!$C$8+BW162*[1]Figure!$D$8+CR162*[1]Figure!$E$8,0)</f>
        <v>0</v>
      </c>
      <c r="FY162" s="15">
        <f>IFERROR(BC162*[1]Figure!$C$8+BX162*[1]Figure!$D$8+CS162*[1]Figure!$E$8,0)</f>
        <v>0</v>
      </c>
      <c r="FZ162" s="15">
        <f>IFERROR(BD162*[1]Figure!$C$8+BY162*[1]Figure!$D$8+CT162*[1]Figure!$E$8,0)</f>
        <v>0</v>
      </c>
      <c r="GA162" s="15">
        <f>IFERROR(BE162*[1]Figure!$C$8+BZ162*[1]Figure!$D$8+CU162*[1]Figure!$E$8,0)</f>
        <v>0</v>
      </c>
      <c r="GC162" s="15">
        <f>IFERROR(CW162*[1]Figure!$F$8+DR162*[1]Figure!$G$8+EM162*[1]Figure!$H$8,0)</f>
        <v>0</v>
      </c>
      <c r="GD162" s="15">
        <f>IFERROR(CX162*[1]Figure!$F$8+DS162*[1]Figure!$G$8+EN162*[1]Figure!$H$8,0)</f>
        <v>0</v>
      </c>
      <c r="GE162" s="15">
        <f>IFERROR(CY162*[1]Figure!$F$8+DT162*[1]Figure!$G$8+EO162*[1]Figure!$H$8,0)</f>
        <v>0</v>
      </c>
      <c r="GF162" s="15">
        <f>IFERROR(CZ162*[1]Figure!$F$8+DU162*[1]Figure!$G$8+EP162*[1]Figure!$H$8,0)</f>
        <v>0</v>
      </c>
      <c r="GG162" s="15">
        <f>IFERROR(DA162*[1]Figure!$F$8+DV162*[1]Figure!$G$8+EQ162*[1]Figure!$H$8,0)</f>
        <v>0</v>
      </c>
      <c r="GH162" s="15">
        <f>IFERROR(DB162*[1]Figure!$F$8+DW162*[1]Figure!$G$8+ER162*[1]Figure!$H$8,0)</f>
        <v>0</v>
      </c>
      <c r="GI162" s="15">
        <f>IFERROR(DC162*[1]Figure!$F$8+DX162*[1]Figure!$G$8+ES162*[1]Figure!$H$8,0)</f>
        <v>0</v>
      </c>
      <c r="GJ162" s="15">
        <f>IFERROR(DD162*[1]Figure!$F$8+DY162*[1]Figure!$G$8+ET162*[1]Figure!$H$8,0)</f>
        <v>0</v>
      </c>
      <c r="GK162" s="15">
        <f>IFERROR(DE162*[1]Figure!$F$8+DZ162*[1]Figure!$G$8+EU162*[1]Figure!$H$8,0)</f>
        <v>0</v>
      </c>
      <c r="GL162" s="15">
        <f>IFERROR(DF162*[1]Figure!$F$8+EA162*[1]Figure!$G$8+EV162*[1]Figure!$H$8,0)</f>
        <v>0</v>
      </c>
      <c r="GM162" s="15">
        <f>IFERROR(DG162*[1]Figure!$F$8+EB162*[1]Figure!$G$8+EW162*[1]Figure!$H$8,0)</f>
        <v>0</v>
      </c>
      <c r="GN162" s="15">
        <f>IFERROR(DH162*[1]Figure!$F$8+EC162*[1]Figure!$G$8+EX162*[1]Figure!$H$8,0)</f>
        <v>0</v>
      </c>
      <c r="GO162" s="15">
        <f>IFERROR(DI162*[1]Figure!$F$8+ED162*[1]Figure!$G$8+EY162*[1]Figure!$H$8,0)</f>
        <v>0</v>
      </c>
      <c r="GP162" s="15">
        <f>IFERROR(DJ162*[1]Figure!$F$8+EE162*[1]Figure!$G$8+EZ162*[1]Figure!$H$8,0)</f>
        <v>0</v>
      </c>
      <c r="GQ162" s="15">
        <f>IFERROR(DK162*[1]Figure!$F$8+EF162*[1]Figure!$G$8+FA162*[1]Figure!$H$8,0)</f>
        <v>0</v>
      </c>
      <c r="GR162" s="15">
        <f>IFERROR(DL162*[1]Figure!$F$8+EG162*[1]Figure!$G$8+FB162*[1]Figure!$H$8,0)</f>
        <v>0</v>
      </c>
      <c r="GS162" s="15">
        <f>IFERROR(DM162*[1]Figure!$F$8+EH162*[1]Figure!$G$8+FC162*[1]Figure!$H$8,0)</f>
        <v>0</v>
      </c>
      <c r="GT162" s="15">
        <f>IFERROR(DN162*[1]Figure!$F$8+EI162*[1]Figure!$G$8+FD162*[1]Figure!$H$8,0)</f>
        <v>0</v>
      </c>
      <c r="GU162" s="15">
        <f>IFERROR(DO162*[1]Figure!$F$8+EJ162*[1]Figure!$G$8+FE162*[1]Figure!$H$8,0)</f>
        <v>0</v>
      </c>
      <c r="GV162" s="15">
        <f>IFERROR(DP162*[1]Figure!$F$8+EK162*[1]Figure!$G$8+FF162*[1]Figure!$H$8,0)</f>
        <v>0</v>
      </c>
      <c r="GX162" s="15">
        <f>IFERROR(FH162*[1]Figure!$F$10+GC162*[1]Figure!$F$11,0)</f>
        <v>0</v>
      </c>
      <c r="GY162" s="15">
        <f>IFERROR(FI162*[1]Figure!$F$10+GD162*[1]Figure!$F$11,0)</f>
        <v>0</v>
      </c>
      <c r="GZ162" s="15">
        <f>IFERROR(FJ162*[1]Figure!$F$10+GE162*[1]Figure!$F$11,0)</f>
        <v>0</v>
      </c>
      <c r="HA162" s="15">
        <f>IFERROR(FK162*[1]Figure!$F$10+GF162*[1]Figure!$F$11,0)</f>
        <v>0</v>
      </c>
      <c r="HB162" s="15">
        <f>IFERROR(FL162*[1]Figure!$F$10+GG162*[1]Figure!$F$11,0)</f>
        <v>0</v>
      </c>
      <c r="HC162" s="15">
        <f>IFERROR(FM162*[1]Figure!$F$10+GH162*[1]Figure!$F$11,0)</f>
        <v>0</v>
      </c>
      <c r="HD162" s="15">
        <f>IFERROR(FN162*[1]Figure!$F$10+GI162*[1]Figure!$F$11,0)</f>
        <v>0</v>
      </c>
      <c r="HE162" s="15">
        <f>IFERROR(FO162*[1]Figure!$F$10+GJ162*[1]Figure!$F$11,0)</f>
        <v>0</v>
      </c>
      <c r="HF162" s="15">
        <f>IFERROR(FP162*[1]Figure!$F$10+GK162*[1]Figure!$F$11,0)</f>
        <v>0</v>
      </c>
      <c r="HG162" s="15">
        <f>IFERROR(FQ162*[1]Figure!$F$10+GL162*[1]Figure!$F$11,0)</f>
        <v>0</v>
      </c>
      <c r="HH162" s="15">
        <f>IFERROR(FR162*[1]Figure!$F$10+GM162*[1]Figure!$F$11,0)</f>
        <v>0</v>
      </c>
      <c r="HI162" s="15">
        <f>IFERROR(FS162*[1]Figure!$F$10+GN162*[1]Figure!$F$11,0)</f>
        <v>0</v>
      </c>
      <c r="HJ162" s="15">
        <f>IFERROR(FT162*[1]Figure!$F$10+GO162*[1]Figure!$F$11,0)</f>
        <v>0</v>
      </c>
      <c r="HK162" s="15">
        <f>IFERROR(FU162*[1]Figure!$F$10+GP162*[1]Figure!$F$11,0)</f>
        <v>0</v>
      </c>
      <c r="HL162" s="15">
        <f>IFERROR(FV162*[1]Figure!$F$10+GQ162*[1]Figure!$F$11,0)</f>
        <v>0</v>
      </c>
      <c r="HM162" s="15">
        <f>IFERROR(FW162*[1]Figure!$F$10+GR162*[1]Figure!$F$11,0)</f>
        <v>0</v>
      </c>
      <c r="HN162" s="15">
        <f>IFERROR(FX162*[1]Figure!$F$10+GS162*[1]Figure!$F$11,0)</f>
        <v>0</v>
      </c>
      <c r="HO162" s="15">
        <f>IFERROR(FY162*[1]Figure!$F$10+GT162*[1]Figure!$F$11,0)</f>
        <v>0</v>
      </c>
      <c r="HP162" s="15">
        <f>IFERROR(FZ162*[1]Figure!$F$10+GU162*[1]Figure!$F$11,0)</f>
        <v>0</v>
      </c>
      <c r="HQ162" s="15">
        <f>IFERROR(GA162*[1]Figure!$F$10+GV162*[1]Figure!$F$11,0)</f>
        <v>0</v>
      </c>
    </row>
    <row r="163" spans="1:225" s="15" customFormat="1" x14ac:dyDescent="0.2">
      <c r="A163" s="1"/>
      <c r="B163" s="4"/>
      <c r="C163" s="1" t="s">
        <v>191</v>
      </c>
      <c r="D163" s="1" t="s">
        <v>158</v>
      </c>
      <c r="E163" s="2">
        <v>1.6392877202870991E-2</v>
      </c>
      <c r="F163" s="7"/>
      <c r="G163" s="1" t="s">
        <v>77</v>
      </c>
      <c r="H163" s="1" t="s">
        <v>77</v>
      </c>
      <c r="I163" s="1" t="s">
        <v>77</v>
      </c>
      <c r="J163" s="1" t="s">
        <v>77</v>
      </c>
      <c r="K163" s="1" t="s">
        <v>77</v>
      </c>
      <c r="L163" s="1" t="s">
        <v>77</v>
      </c>
      <c r="M163" s="1" t="s">
        <v>177</v>
      </c>
      <c r="N163" s="1" t="str">
        <f>N148</f>
        <v>heat production, natural gas, at industrial furnace &gt;100kW | heat, district or industrial, natural gas | Cutoff, PL</v>
      </c>
      <c r="O163" s="1">
        <v>1</v>
      </c>
      <c r="P163" s="1" t="s">
        <v>12</v>
      </c>
      <c r="Q163" s="1">
        <f t="shared" ref="Q163:AJ163" si="135">Q148</f>
        <v>7.76172036079711E-2</v>
      </c>
      <c r="R163" s="1">
        <f t="shared" si="135"/>
        <v>1.2334492330798601</v>
      </c>
      <c r="S163" s="1">
        <f t="shared" si="135"/>
        <v>1.8845559066769299E-5</v>
      </c>
      <c r="T163" s="1">
        <f t="shared" si="135"/>
        <v>2.6861542418406398E-2</v>
      </c>
      <c r="U163" s="1">
        <f t="shared" si="135"/>
        <v>1.15772382420937E-4</v>
      </c>
      <c r="V163" s="1">
        <f t="shared" si="135"/>
        <v>8.4441301983729495E-7</v>
      </c>
      <c r="W163" s="1">
        <f t="shared" si="135"/>
        <v>7.9148724848107893E-2</v>
      </c>
      <c r="X163" s="1">
        <f t="shared" si="135"/>
        <v>5.34650799649301E-4</v>
      </c>
      <c r="Y163" s="1">
        <f t="shared" si="135"/>
        <v>1.91914568732441E-3</v>
      </c>
      <c r="Z163" s="1">
        <f t="shared" si="135"/>
        <v>2.8436884930436703E-4</v>
      </c>
      <c r="AA163" s="1">
        <f t="shared" si="135"/>
        <v>3.8579556884854302E-5</v>
      </c>
      <c r="AB163" s="1">
        <f t="shared" si="135"/>
        <v>1.6521029759626401E-4</v>
      </c>
      <c r="AC163" s="1">
        <f t="shared" si="135"/>
        <v>8.5032099085209495E-8</v>
      </c>
      <c r="AD163" s="1">
        <f t="shared" si="135"/>
        <v>2.05151655332958E-5</v>
      </c>
      <c r="AE163" s="1">
        <f t="shared" si="135"/>
        <v>3.5325481223865997E-5</v>
      </c>
      <c r="AF163" s="1">
        <f t="shared" si="135"/>
        <v>3.8894325624004503E-5</v>
      </c>
      <c r="AG163" s="1">
        <f t="shared" si="135"/>
        <v>2.24475842794105E-8</v>
      </c>
      <c r="AH163" s="1">
        <f t="shared" si="135"/>
        <v>5.8368053652270399E-5</v>
      </c>
      <c r="AI163" s="1">
        <f t="shared" si="135"/>
        <v>5.7723705293067301E-3</v>
      </c>
      <c r="AJ163" s="1">
        <f t="shared" si="135"/>
        <v>2.5487273851333302E-5</v>
      </c>
      <c r="AK163" s="1"/>
      <c r="AL163" s="1">
        <f t="shared" si="124"/>
        <v>0</v>
      </c>
      <c r="AM163" s="1">
        <f t="shared" si="124"/>
        <v>0</v>
      </c>
      <c r="AN163" s="1">
        <f t="shared" si="124"/>
        <v>0</v>
      </c>
      <c r="AO163" s="1">
        <f t="shared" si="124"/>
        <v>0</v>
      </c>
      <c r="AP163" s="1">
        <f t="shared" si="124"/>
        <v>0</v>
      </c>
      <c r="AQ163" s="1">
        <f t="shared" si="124"/>
        <v>0</v>
      </c>
      <c r="AR163" s="1">
        <f t="shared" si="124"/>
        <v>0</v>
      </c>
      <c r="AS163" s="1">
        <f t="shared" si="124"/>
        <v>0</v>
      </c>
      <c r="AT163" s="1">
        <f t="shared" si="124"/>
        <v>0</v>
      </c>
      <c r="AU163" s="1">
        <f t="shared" si="124"/>
        <v>0</v>
      </c>
      <c r="AV163" s="1">
        <f t="shared" si="124"/>
        <v>0</v>
      </c>
      <c r="AW163" s="1">
        <f t="shared" si="124"/>
        <v>0</v>
      </c>
      <c r="AX163" s="1">
        <f t="shared" si="124"/>
        <v>0</v>
      </c>
      <c r="AY163" s="1">
        <f t="shared" si="124"/>
        <v>0</v>
      </c>
      <c r="AZ163" s="1">
        <f t="shared" si="124"/>
        <v>0</v>
      </c>
      <c r="BA163" s="1">
        <f t="shared" si="118"/>
        <v>0</v>
      </c>
      <c r="BB163" s="1">
        <f t="shared" si="88"/>
        <v>0</v>
      </c>
      <c r="BC163" s="1">
        <f t="shared" si="88"/>
        <v>0</v>
      </c>
      <c r="BD163" s="1">
        <f t="shared" si="88"/>
        <v>0</v>
      </c>
      <c r="BE163" s="1">
        <f t="shared" si="88"/>
        <v>0</v>
      </c>
      <c r="BF163" s="1"/>
      <c r="BG163" s="1">
        <f t="shared" si="125"/>
        <v>0</v>
      </c>
      <c r="BH163" s="1">
        <f t="shared" si="125"/>
        <v>0</v>
      </c>
      <c r="BI163" s="1">
        <f t="shared" si="125"/>
        <v>0</v>
      </c>
      <c r="BJ163" s="1">
        <f t="shared" si="125"/>
        <v>0</v>
      </c>
      <c r="BK163" s="1">
        <f t="shared" si="125"/>
        <v>0</v>
      </c>
      <c r="BL163" s="1">
        <f t="shared" si="125"/>
        <v>0</v>
      </c>
      <c r="BM163" s="1">
        <f t="shared" si="125"/>
        <v>0</v>
      </c>
      <c r="BN163" s="1">
        <f t="shared" si="125"/>
        <v>0</v>
      </c>
      <c r="BO163" s="1">
        <f t="shared" si="125"/>
        <v>0</v>
      </c>
      <c r="BP163" s="1">
        <f t="shared" si="125"/>
        <v>0</v>
      </c>
      <c r="BQ163" s="1">
        <f t="shared" si="125"/>
        <v>0</v>
      </c>
      <c r="BR163" s="1">
        <f t="shared" si="125"/>
        <v>0</v>
      </c>
      <c r="BS163" s="1">
        <f t="shared" si="125"/>
        <v>0</v>
      </c>
      <c r="BT163" s="1">
        <f t="shared" si="125"/>
        <v>0</v>
      </c>
      <c r="BU163" s="1">
        <f t="shared" si="125"/>
        <v>0</v>
      </c>
      <c r="BV163" s="1">
        <f t="shared" si="119"/>
        <v>0</v>
      </c>
      <c r="BW163" s="1">
        <f t="shared" si="89"/>
        <v>0</v>
      </c>
      <c r="BX163" s="1">
        <f t="shared" si="89"/>
        <v>0</v>
      </c>
      <c r="BY163" s="1">
        <f t="shared" si="89"/>
        <v>0</v>
      </c>
      <c r="BZ163" s="1">
        <f t="shared" si="89"/>
        <v>0</v>
      </c>
      <c r="CA163" s="1"/>
      <c r="CB163" s="1">
        <f t="shared" si="126"/>
        <v>0</v>
      </c>
      <c r="CC163" s="1">
        <f t="shared" si="126"/>
        <v>0</v>
      </c>
      <c r="CD163" s="1">
        <f t="shared" si="126"/>
        <v>0</v>
      </c>
      <c r="CE163" s="1">
        <f t="shared" si="126"/>
        <v>0</v>
      </c>
      <c r="CF163" s="1">
        <f t="shared" si="126"/>
        <v>0</v>
      </c>
      <c r="CG163" s="1">
        <f t="shared" si="126"/>
        <v>0</v>
      </c>
      <c r="CH163" s="1">
        <f t="shared" si="126"/>
        <v>0</v>
      </c>
      <c r="CI163" s="1">
        <f t="shared" si="126"/>
        <v>0</v>
      </c>
      <c r="CJ163" s="1">
        <f t="shared" si="126"/>
        <v>0</v>
      </c>
      <c r="CK163" s="1">
        <f t="shared" si="126"/>
        <v>0</v>
      </c>
      <c r="CL163" s="1">
        <f t="shared" si="126"/>
        <v>0</v>
      </c>
      <c r="CM163" s="1">
        <f t="shared" si="126"/>
        <v>0</v>
      </c>
      <c r="CN163" s="1">
        <f t="shared" si="126"/>
        <v>0</v>
      </c>
      <c r="CO163" s="1">
        <f t="shared" si="126"/>
        <v>0</v>
      </c>
      <c r="CP163" s="1">
        <f t="shared" si="126"/>
        <v>0</v>
      </c>
      <c r="CQ163" s="1">
        <f t="shared" si="120"/>
        <v>0</v>
      </c>
      <c r="CR163" s="1">
        <f t="shared" si="90"/>
        <v>0</v>
      </c>
      <c r="CS163" s="1">
        <f t="shared" si="90"/>
        <v>0</v>
      </c>
      <c r="CT163" s="1">
        <f t="shared" si="90"/>
        <v>0</v>
      </c>
      <c r="CU163" s="1">
        <f t="shared" si="90"/>
        <v>0</v>
      </c>
      <c r="CW163" s="15">
        <f t="shared" si="127"/>
        <v>0</v>
      </c>
      <c r="CX163" s="15">
        <f t="shared" si="127"/>
        <v>0</v>
      </c>
      <c r="CY163" s="15">
        <f t="shared" si="127"/>
        <v>0</v>
      </c>
      <c r="CZ163" s="15">
        <f t="shared" si="127"/>
        <v>0</v>
      </c>
      <c r="DA163" s="15">
        <f t="shared" si="127"/>
        <v>0</v>
      </c>
      <c r="DB163" s="15">
        <f t="shared" si="127"/>
        <v>0</v>
      </c>
      <c r="DC163" s="15">
        <f t="shared" si="127"/>
        <v>0</v>
      </c>
      <c r="DD163" s="15">
        <f t="shared" si="127"/>
        <v>0</v>
      </c>
      <c r="DE163" s="15">
        <f t="shared" si="127"/>
        <v>0</v>
      </c>
      <c r="DF163" s="15">
        <f t="shared" si="127"/>
        <v>0</v>
      </c>
      <c r="DG163" s="15">
        <f t="shared" si="127"/>
        <v>0</v>
      </c>
      <c r="DH163" s="15">
        <f t="shared" si="127"/>
        <v>0</v>
      </c>
      <c r="DI163" s="15">
        <f t="shared" si="127"/>
        <v>0</v>
      </c>
      <c r="DJ163" s="15">
        <f t="shared" si="127"/>
        <v>0</v>
      </c>
      <c r="DK163" s="15">
        <f t="shared" si="127"/>
        <v>0</v>
      </c>
      <c r="DL163" s="15">
        <f t="shared" si="121"/>
        <v>0</v>
      </c>
      <c r="DM163" s="15">
        <f t="shared" si="91"/>
        <v>0</v>
      </c>
      <c r="DN163" s="15">
        <f t="shared" si="91"/>
        <v>0</v>
      </c>
      <c r="DO163" s="15">
        <f t="shared" si="91"/>
        <v>0</v>
      </c>
      <c r="DP163" s="15">
        <f t="shared" si="91"/>
        <v>0</v>
      </c>
      <c r="DR163" s="15">
        <f t="shared" si="128"/>
        <v>0</v>
      </c>
      <c r="DS163" s="15">
        <f t="shared" si="128"/>
        <v>0</v>
      </c>
      <c r="DT163" s="15">
        <f t="shared" si="128"/>
        <v>0</v>
      </c>
      <c r="DU163" s="15">
        <f t="shared" si="128"/>
        <v>0</v>
      </c>
      <c r="DV163" s="15">
        <f t="shared" si="128"/>
        <v>0</v>
      </c>
      <c r="DW163" s="15">
        <f t="shared" si="128"/>
        <v>0</v>
      </c>
      <c r="DX163" s="15">
        <f t="shared" si="128"/>
        <v>0</v>
      </c>
      <c r="DY163" s="15">
        <f t="shared" si="128"/>
        <v>0</v>
      </c>
      <c r="DZ163" s="15">
        <f t="shared" si="128"/>
        <v>0</v>
      </c>
      <c r="EA163" s="15">
        <f t="shared" si="128"/>
        <v>0</v>
      </c>
      <c r="EB163" s="15">
        <f t="shared" si="128"/>
        <v>0</v>
      </c>
      <c r="EC163" s="15">
        <f t="shared" si="128"/>
        <v>0</v>
      </c>
      <c r="ED163" s="15">
        <f t="shared" si="128"/>
        <v>0</v>
      </c>
      <c r="EE163" s="15">
        <f t="shared" si="128"/>
        <v>0</v>
      </c>
      <c r="EF163" s="15">
        <f t="shared" si="128"/>
        <v>0</v>
      </c>
      <c r="EG163" s="15">
        <f t="shared" si="122"/>
        <v>0</v>
      </c>
      <c r="EH163" s="15">
        <f t="shared" si="92"/>
        <v>0</v>
      </c>
      <c r="EI163" s="15">
        <f t="shared" si="92"/>
        <v>0</v>
      </c>
      <c r="EJ163" s="15">
        <f t="shared" si="92"/>
        <v>0</v>
      </c>
      <c r="EK163" s="15">
        <f t="shared" si="92"/>
        <v>0</v>
      </c>
      <c r="EM163" s="15">
        <f t="shared" si="129"/>
        <v>0</v>
      </c>
      <c r="EN163" s="15">
        <f t="shared" si="129"/>
        <v>0</v>
      </c>
      <c r="EO163" s="15">
        <f t="shared" si="129"/>
        <v>0</v>
      </c>
      <c r="EP163" s="15">
        <f t="shared" si="129"/>
        <v>0</v>
      </c>
      <c r="EQ163" s="15">
        <f t="shared" si="129"/>
        <v>0</v>
      </c>
      <c r="ER163" s="15">
        <f t="shared" si="129"/>
        <v>0</v>
      </c>
      <c r="ES163" s="15">
        <f t="shared" si="129"/>
        <v>0</v>
      </c>
      <c r="ET163" s="15">
        <f t="shared" si="129"/>
        <v>0</v>
      </c>
      <c r="EU163" s="15">
        <f t="shared" si="129"/>
        <v>0</v>
      </c>
      <c r="EV163" s="15">
        <f t="shared" si="129"/>
        <v>0</v>
      </c>
      <c r="EW163" s="15">
        <f t="shared" si="129"/>
        <v>0</v>
      </c>
      <c r="EX163" s="15">
        <f t="shared" si="129"/>
        <v>0</v>
      </c>
      <c r="EY163" s="15">
        <f t="shared" si="129"/>
        <v>0</v>
      </c>
      <c r="EZ163" s="15">
        <f t="shared" si="129"/>
        <v>0</v>
      </c>
      <c r="FA163" s="15">
        <f t="shared" si="129"/>
        <v>0</v>
      </c>
      <c r="FB163" s="15">
        <f t="shared" si="123"/>
        <v>0</v>
      </c>
      <c r="FC163" s="15">
        <f t="shared" si="93"/>
        <v>0</v>
      </c>
      <c r="FD163" s="15">
        <f t="shared" si="93"/>
        <v>0</v>
      </c>
      <c r="FE163" s="15">
        <f t="shared" si="93"/>
        <v>0</v>
      </c>
      <c r="FF163" s="15">
        <f t="shared" si="93"/>
        <v>0</v>
      </c>
      <c r="FH163" s="15">
        <f>IFERROR(AL163*[1]Figure!$C$8+BG163*[1]Figure!$D$8+CB163*[1]Figure!$E$8,0)</f>
        <v>0</v>
      </c>
      <c r="FI163" s="15">
        <f>IFERROR(AM163*[1]Figure!$C$8+BH163*[1]Figure!$D$8+CC163*[1]Figure!$E$8,0)</f>
        <v>0</v>
      </c>
      <c r="FJ163" s="15">
        <f>IFERROR(AN163*[1]Figure!$C$8+BI163*[1]Figure!$D$8+CD163*[1]Figure!$E$8,0)</f>
        <v>0</v>
      </c>
      <c r="FK163" s="15">
        <f>IFERROR(AO163*[1]Figure!$C$8+BJ163*[1]Figure!$D$8+CE163*[1]Figure!$E$8,0)</f>
        <v>0</v>
      </c>
      <c r="FL163" s="15">
        <f>IFERROR(AP163*[1]Figure!$C$8+BK163*[1]Figure!$D$8+CF163*[1]Figure!$E$8,0)</f>
        <v>0</v>
      </c>
      <c r="FM163" s="15">
        <f>IFERROR(AQ163*[1]Figure!$C$8+BL163*[1]Figure!$D$8+CG163*[1]Figure!$E$8,0)</f>
        <v>0</v>
      </c>
      <c r="FN163" s="15">
        <f>IFERROR(AR163*[1]Figure!$C$8+BM163*[1]Figure!$D$8+CH163*[1]Figure!$E$8,0)</f>
        <v>0</v>
      </c>
      <c r="FO163" s="15">
        <f>IFERROR(AS163*[1]Figure!$C$8+BN163*[1]Figure!$D$8+CI163*[1]Figure!$E$8,0)</f>
        <v>0</v>
      </c>
      <c r="FP163" s="15">
        <f>IFERROR(AT163*[1]Figure!$C$8+BO163*[1]Figure!$D$8+CJ163*[1]Figure!$E$8,0)</f>
        <v>0</v>
      </c>
      <c r="FQ163" s="15">
        <f>IFERROR(AU163*[1]Figure!$C$8+BP163*[1]Figure!$D$8+CK163*[1]Figure!$E$8,0)</f>
        <v>0</v>
      </c>
      <c r="FR163" s="15">
        <f>IFERROR(AV163*[1]Figure!$C$8+BQ163*[1]Figure!$D$8+CL163*[1]Figure!$E$8,0)</f>
        <v>0</v>
      </c>
      <c r="FS163" s="15">
        <f>IFERROR(AW163*[1]Figure!$C$8+BR163*[1]Figure!$D$8+CM163*[1]Figure!$E$8,0)</f>
        <v>0</v>
      </c>
      <c r="FT163" s="15">
        <f>IFERROR(AX163*[1]Figure!$C$8+BS163*[1]Figure!$D$8+CN163*[1]Figure!$E$8,0)</f>
        <v>0</v>
      </c>
      <c r="FU163" s="15">
        <f>IFERROR(AY163*[1]Figure!$C$8+BT163*[1]Figure!$D$8+CO163*[1]Figure!$E$8,0)</f>
        <v>0</v>
      </c>
      <c r="FV163" s="15">
        <f>IFERROR(AZ163*[1]Figure!$C$8+BU163*[1]Figure!$D$8+CP163*[1]Figure!$E$8,0)</f>
        <v>0</v>
      </c>
      <c r="FW163" s="15">
        <f>IFERROR(BA163*[1]Figure!$C$8+BV163*[1]Figure!$D$8+CQ163*[1]Figure!$E$8,0)</f>
        <v>0</v>
      </c>
      <c r="FX163" s="15">
        <f>IFERROR(BB163*[1]Figure!$C$8+BW163*[1]Figure!$D$8+CR163*[1]Figure!$E$8,0)</f>
        <v>0</v>
      </c>
      <c r="FY163" s="15">
        <f>IFERROR(BC163*[1]Figure!$C$8+BX163*[1]Figure!$D$8+CS163*[1]Figure!$E$8,0)</f>
        <v>0</v>
      </c>
      <c r="FZ163" s="15">
        <f>IFERROR(BD163*[1]Figure!$C$8+BY163*[1]Figure!$D$8+CT163*[1]Figure!$E$8,0)</f>
        <v>0</v>
      </c>
      <c r="GA163" s="15">
        <f>IFERROR(BE163*[1]Figure!$C$8+BZ163*[1]Figure!$D$8+CU163*[1]Figure!$E$8,0)</f>
        <v>0</v>
      </c>
      <c r="GC163" s="15">
        <f>IFERROR(CW163*[1]Figure!$F$8+DR163*[1]Figure!$G$8+EM163*[1]Figure!$H$8,0)</f>
        <v>0</v>
      </c>
      <c r="GD163" s="15">
        <f>IFERROR(CX163*[1]Figure!$F$8+DS163*[1]Figure!$G$8+EN163*[1]Figure!$H$8,0)</f>
        <v>0</v>
      </c>
      <c r="GE163" s="15">
        <f>IFERROR(CY163*[1]Figure!$F$8+DT163*[1]Figure!$G$8+EO163*[1]Figure!$H$8,0)</f>
        <v>0</v>
      </c>
      <c r="GF163" s="15">
        <f>IFERROR(CZ163*[1]Figure!$F$8+DU163*[1]Figure!$G$8+EP163*[1]Figure!$H$8,0)</f>
        <v>0</v>
      </c>
      <c r="GG163" s="15">
        <f>IFERROR(DA163*[1]Figure!$F$8+DV163*[1]Figure!$G$8+EQ163*[1]Figure!$H$8,0)</f>
        <v>0</v>
      </c>
      <c r="GH163" s="15">
        <f>IFERROR(DB163*[1]Figure!$F$8+DW163*[1]Figure!$G$8+ER163*[1]Figure!$H$8,0)</f>
        <v>0</v>
      </c>
      <c r="GI163" s="15">
        <f>IFERROR(DC163*[1]Figure!$F$8+DX163*[1]Figure!$G$8+ES163*[1]Figure!$H$8,0)</f>
        <v>0</v>
      </c>
      <c r="GJ163" s="15">
        <f>IFERROR(DD163*[1]Figure!$F$8+DY163*[1]Figure!$G$8+ET163*[1]Figure!$H$8,0)</f>
        <v>0</v>
      </c>
      <c r="GK163" s="15">
        <f>IFERROR(DE163*[1]Figure!$F$8+DZ163*[1]Figure!$G$8+EU163*[1]Figure!$H$8,0)</f>
        <v>0</v>
      </c>
      <c r="GL163" s="15">
        <f>IFERROR(DF163*[1]Figure!$F$8+EA163*[1]Figure!$G$8+EV163*[1]Figure!$H$8,0)</f>
        <v>0</v>
      </c>
      <c r="GM163" s="15">
        <f>IFERROR(DG163*[1]Figure!$F$8+EB163*[1]Figure!$G$8+EW163*[1]Figure!$H$8,0)</f>
        <v>0</v>
      </c>
      <c r="GN163" s="15">
        <f>IFERROR(DH163*[1]Figure!$F$8+EC163*[1]Figure!$G$8+EX163*[1]Figure!$H$8,0)</f>
        <v>0</v>
      </c>
      <c r="GO163" s="15">
        <f>IFERROR(DI163*[1]Figure!$F$8+ED163*[1]Figure!$G$8+EY163*[1]Figure!$H$8,0)</f>
        <v>0</v>
      </c>
      <c r="GP163" s="15">
        <f>IFERROR(DJ163*[1]Figure!$F$8+EE163*[1]Figure!$G$8+EZ163*[1]Figure!$H$8,0)</f>
        <v>0</v>
      </c>
      <c r="GQ163" s="15">
        <f>IFERROR(DK163*[1]Figure!$F$8+EF163*[1]Figure!$G$8+FA163*[1]Figure!$H$8,0)</f>
        <v>0</v>
      </c>
      <c r="GR163" s="15">
        <f>IFERROR(DL163*[1]Figure!$F$8+EG163*[1]Figure!$G$8+FB163*[1]Figure!$H$8,0)</f>
        <v>0</v>
      </c>
      <c r="GS163" s="15">
        <f>IFERROR(DM163*[1]Figure!$F$8+EH163*[1]Figure!$G$8+FC163*[1]Figure!$H$8,0)</f>
        <v>0</v>
      </c>
      <c r="GT163" s="15">
        <f>IFERROR(DN163*[1]Figure!$F$8+EI163*[1]Figure!$G$8+FD163*[1]Figure!$H$8,0)</f>
        <v>0</v>
      </c>
      <c r="GU163" s="15">
        <f>IFERROR(DO163*[1]Figure!$F$8+EJ163*[1]Figure!$G$8+FE163*[1]Figure!$H$8,0)</f>
        <v>0</v>
      </c>
      <c r="GV163" s="15">
        <f>IFERROR(DP163*[1]Figure!$F$8+EK163*[1]Figure!$G$8+FF163*[1]Figure!$H$8,0)</f>
        <v>0</v>
      </c>
      <c r="GX163" s="15">
        <f>IFERROR(FH163*[1]Figure!$F$10+GC163*[1]Figure!$F$11,0)</f>
        <v>0</v>
      </c>
      <c r="GY163" s="15">
        <f>IFERROR(FI163*[1]Figure!$F$10+GD163*[1]Figure!$F$11,0)</f>
        <v>0</v>
      </c>
      <c r="GZ163" s="15">
        <f>IFERROR(FJ163*[1]Figure!$F$10+GE163*[1]Figure!$F$11,0)</f>
        <v>0</v>
      </c>
      <c r="HA163" s="15">
        <f>IFERROR(FK163*[1]Figure!$F$10+GF163*[1]Figure!$F$11,0)</f>
        <v>0</v>
      </c>
      <c r="HB163" s="15">
        <f>IFERROR(FL163*[1]Figure!$F$10+GG163*[1]Figure!$F$11,0)</f>
        <v>0</v>
      </c>
      <c r="HC163" s="15">
        <f>IFERROR(FM163*[1]Figure!$F$10+GH163*[1]Figure!$F$11,0)</f>
        <v>0</v>
      </c>
      <c r="HD163" s="15">
        <f>IFERROR(FN163*[1]Figure!$F$10+GI163*[1]Figure!$F$11,0)</f>
        <v>0</v>
      </c>
      <c r="HE163" s="15">
        <f>IFERROR(FO163*[1]Figure!$F$10+GJ163*[1]Figure!$F$11,0)</f>
        <v>0</v>
      </c>
      <c r="HF163" s="15">
        <f>IFERROR(FP163*[1]Figure!$F$10+GK163*[1]Figure!$F$11,0)</f>
        <v>0</v>
      </c>
      <c r="HG163" s="15">
        <f>IFERROR(FQ163*[1]Figure!$F$10+GL163*[1]Figure!$F$11,0)</f>
        <v>0</v>
      </c>
      <c r="HH163" s="15">
        <f>IFERROR(FR163*[1]Figure!$F$10+GM163*[1]Figure!$F$11,0)</f>
        <v>0</v>
      </c>
      <c r="HI163" s="15">
        <f>IFERROR(FS163*[1]Figure!$F$10+GN163*[1]Figure!$F$11,0)</f>
        <v>0</v>
      </c>
      <c r="HJ163" s="15">
        <f>IFERROR(FT163*[1]Figure!$F$10+GO163*[1]Figure!$F$11,0)</f>
        <v>0</v>
      </c>
      <c r="HK163" s="15">
        <f>IFERROR(FU163*[1]Figure!$F$10+GP163*[1]Figure!$F$11,0)</f>
        <v>0</v>
      </c>
      <c r="HL163" s="15">
        <f>IFERROR(FV163*[1]Figure!$F$10+GQ163*[1]Figure!$F$11,0)</f>
        <v>0</v>
      </c>
      <c r="HM163" s="15">
        <f>IFERROR(FW163*[1]Figure!$F$10+GR163*[1]Figure!$F$11,0)</f>
        <v>0</v>
      </c>
      <c r="HN163" s="15">
        <f>IFERROR(FX163*[1]Figure!$F$10+GS163*[1]Figure!$F$11,0)</f>
        <v>0</v>
      </c>
      <c r="HO163" s="15">
        <f>IFERROR(FY163*[1]Figure!$F$10+GT163*[1]Figure!$F$11,0)</f>
        <v>0</v>
      </c>
      <c r="HP163" s="15">
        <f>IFERROR(FZ163*[1]Figure!$F$10+GU163*[1]Figure!$F$11,0)</f>
        <v>0</v>
      </c>
      <c r="HQ163" s="15">
        <f>IFERROR(GA163*[1]Figure!$F$10+GV163*[1]Figure!$F$11,0)</f>
        <v>0</v>
      </c>
    </row>
    <row r="164" spans="1:225" s="15" customFormat="1" x14ac:dyDescent="0.2">
      <c r="A164" s="1"/>
      <c r="B164" s="4"/>
      <c r="C164" s="1" t="s">
        <v>191</v>
      </c>
      <c r="D164" s="1" t="s">
        <v>164</v>
      </c>
      <c r="E164" s="2">
        <v>3.4729362908164099E-2</v>
      </c>
      <c r="F164" s="7"/>
      <c r="G164" s="1" t="s">
        <v>77</v>
      </c>
      <c r="H164" s="1" t="s">
        <v>77</v>
      </c>
      <c r="I164" s="1" t="s">
        <v>77</v>
      </c>
      <c r="J164" s="1" t="s">
        <v>77</v>
      </c>
      <c r="K164" s="1" t="s">
        <v>77</v>
      </c>
      <c r="L164" s="1" t="s">
        <v>77</v>
      </c>
      <c r="M164" s="1" t="s">
        <v>177</v>
      </c>
      <c r="N164" s="1" t="str">
        <f>N152</f>
        <v>heat production, natural gas, at industrial furnace &gt;100kW | heat, district or industrial, natural gas | Cutoff, US-SERC</v>
      </c>
      <c r="O164" s="1">
        <v>1</v>
      </c>
      <c r="P164" s="1" t="s">
        <v>12</v>
      </c>
      <c r="Q164" s="1">
        <f t="shared" ref="Q164:AJ165" si="136">Q152</f>
        <v>7.2290894371041206E-2</v>
      </c>
      <c r="R164" s="1">
        <f t="shared" si="136"/>
        <v>1.1651318390522101</v>
      </c>
      <c r="S164" s="1">
        <f t="shared" si="136"/>
        <v>2.1461628327861302E-5</v>
      </c>
      <c r="T164" s="1">
        <f t="shared" si="136"/>
        <v>2.53616266533894E-2</v>
      </c>
      <c r="U164" s="1">
        <f t="shared" si="136"/>
        <v>1.73846778041047E-4</v>
      </c>
      <c r="V164" s="1">
        <f t="shared" si="136"/>
        <v>1.07095569178468E-6</v>
      </c>
      <c r="W164" s="1">
        <f t="shared" si="136"/>
        <v>7.3784747358496994E-2</v>
      </c>
      <c r="X164" s="1">
        <f t="shared" si="136"/>
        <v>4.6384307186477598E-4</v>
      </c>
      <c r="Y164" s="1">
        <f t="shared" si="136"/>
        <v>3.4558133004472099E-3</v>
      </c>
      <c r="Z164" s="1">
        <f t="shared" si="136"/>
        <v>3.9195452151208799E-4</v>
      </c>
      <c r="AA164" s="1">
        <f t="shared" si="136"/>
        <v>2.29029851293151E-5</v>
      </c>
      <c r="AB164" s="1">
        <f t="shared" si="136"/>
        <v>2.19003734190835E-4</v>
      </c>
      <c r="AC164" s="1">
        <f t="shared" si="136"/>
        <v>2.5701898703626099E-7</v>
      </c>
      <c r="AD164" s="1">
        <f t="shared" si="136"/>
        <v>1.57829689259479E-5</v>
      </c>
      <c r="AE164" s="1">
        <f t="shared" si="136"/>
        <v>4.2103548927924803E-5</v>
      </c>
      <c r="AF164" s="1">
        <f t="shared" si="136"/>
        <v>4.48044126248476E-5</v>
      </c>
      <c r="AG164" s="1">
        <f t="shared" si="136"/>
        <v>1.33750595577638E-8</v>
      </c>
      <c r="AH164" s="1">
        <f t="shared" si="136"/>
        <v>6.2819614673519301E-5</v>
      </c>
      <c r="AI164" s="1">
        <f t="shared" si="136"/>
        <v>4.23634900580485E-3</v>
      </c>
      <c r="AJ164" s="1">
        <f t="shared" si="136"/>
        <v>1.67358013495633E-5</v>
      </c>
      <c r="AK164" s="1"/>
      <c r="AL164" s="1">
        <f t="shared" si="124"/>
        <v>0</v>
      </c>
      <c r="AM164" s="1">
        <f t="shared" si="124"/>
        <v>0</v>
      </c>
      <c r="AN164" s="1">
        <f t="shared" si="124"/>
        <v>0</v>
      </c>
      <c r="AO164" s="1">
        <f t="shared" si="124"/>
        <v>0</v>
      </c>
      <c r="AP164" s="1">
        <f t="shared" si="124"/>
        <v>0</v>
      </c>
      <c r="AQ164" s="1">
        <f t="shared" si="124"/>
        <v>0</v>
      </c>
      <c r="AR164" s="1">
        <f t="shared" si="124"/>
        <v>0</v>
      </c>
      <c r="AS164" s="1">
        <f t="shared" si="124"/>
        <v>0</v>
      </c>
      <c r="AT164" s="1">
        <f t="shared" si="124"/>
        <v>0</v>
      </c>
      <c r="AU164" s="1">
        <f t="shared" si="124"/>
        <v>0</v>
      </c>
      <c r="AV164" s="1">
        <f t="shared" si="124"/>
        <v>0</v>
      </c>
      <c r="AW164" s="1">
        <f t="shared" si="124"/>
        <v>0</v>
      </c>
      <c r="AX164" s="1">
        <f t="shared" si="124"/>
        <v>0</v>
      </c>
      <c r="AY164" s="1">
        <f t="shared" si="124"/>
        <v>0</v>
      </c>
      <c r="AZ164" s="1">
        <f t="shared" si="124"/>
        <v>0</v>
      </c>
      <c r="BA164" s="1">
        <f t="shared" si="118"/>
        <v>0</v>
      </c>
      <c r="BB164" s="1">
        <f t="shared" si="88"/>
        <v>0</v>
      </c>
      <c r="BC164" s="1">
        <f t="shared" si="88"/>
        <v>0</v>
      </c>
      <c r="BD164" s="1">
        <f t="shared" si="88"/>
        <v>0</v>
      </c>
      <c r="BE164" s="1">
        <f t="shared" si="88"/>
        <v>0</v>
      </c>
      <c r="BF164" s="1"/>
      <c r="BG164" s="1">
        <f t="shared" si="125"/>
        <v>0</v>
      </c>
      <c r="BH164" s="1">
        <f t="shared" si="125"/>
        <v>0</v>
      </c>
      <c r="BI164" s="1">
        <f t="shared" si="125"/>
        <v>0</v>
      </c>
      <c r="BJ164" s="1">
        <f t="shared" si="125"/>
        <v>0</v>
      </c>
      <c r="BK164" s="1">
        <f t="shared" si="125"/>
        <v>0</v>
      </c>
      <c r="BL164" s="1">
        <f t="shared" si="125"/>
        <v>0</v>
      </c>
      <c r="BM164" s="1">
        <f t="shared" si="125"/>
        <v>0</v>
      </c>
      <c r="BN164" s="1">
        <f t="shared" si="125"/>
        <v>0</v>
      </c>
      <c r="BO164" s="1">
        <f t="shared" si="125"/>
        <v>0</v>
      </c>
      <c r="BP164" s="1">
        <f t="shared" si="125"/>
        <v>0</v>
      </c>
      <c r="BQ164" s="1">
        <f t="shared" si="125"/>
        <v>0</v>
      </c>
      <c r="BR164" s="1">
        <f t="shared" si="125"/>
        <v>0</v>
      </c>
      <c r="BS164" s="1">
        <f t="shared" si="125"/>
        <v>0</v>
      </c>
      <c r="BT164" s="1">
        <f t="shared" si="125"/>
        <v>0</v>
      </c>
      <c r="BU164" s="1">
        <f t="shared" si="125"/>
        <v>0</v>
      </c>
      <c r="BV164" s="1">
        <f t="shared" si="119"/>
        <v>0</v>
      </c>
      <c r="BW164" s="1">
        <f t="shared" si="89"/>
        <v>0</v>
      </c>
      <c r="BX164" s="1">
        <f t="shared" si="89"/>
        <v>0</v>
      </c>
      <c r="BY164" s="1">
        <f t="shared" si="89"/>
        <v>0</v>
      </c>
      <c r="BZ164" s="1">
        <f t="shared" si="89"/>
        <v>0</v>
      </c>
      <c r="CA164" s="1"/>
      <c r="CB164" s="1">
        <f t="shared" si="126"/>
        <v>0</v>
      </c>
      <c r="CC164" s="1">
        <f t="shared" si="126"/>
        <v>0</v>
      </c>
      <c r="CD164" s="1">
        <f t="shared" si="126"/>
        <v>0</v>
      </c>
      <c r="CE164" s="1">
        <f t="shared" si="126"/>
        <v>0</v>
      </c>
      <c r="CF164" s="1">
        <f t="shared" si="126"/>
        <v>0</v>
      </c>
      <c r="CG164" s="1">
        <f t="shared" si="126"/>
        <v>0</v>
      </c>
      <c r="CH164" s="1">
        <f t="shared" si="126"/>
        <v>0</v>
      </c>
      <c r="CI164" s="1">
        <f t="shared" si="126"/>
        <v>0</v>
      </c>
      <c r="CJ164" s="1">
        <f t="shared" si="126"/>
        <v>0</v>
      </c>
      <c r="CK164" s="1">
        <f t="shared" si="126"/>
        <v>0</v>
      </c>
      <c r="CL164" s="1">
        <f t="shared" si="126"/>
        <v>0</v>
      </c>
      <c r="CM164" s="1">
        <f t="shared" si="126"/>
        <v>0</v>
      </c>
      <c r="CN164" s="1">
        <f t="shared" si="126"/>
        <v>0</v>
      </c>
      <c r="CO164" s="1">
        <f t="shared" si="126"/>
        <v>0</v>
      </c>
      <c r="CP164" s="1">
        <f t="shared" si="126"/>
        <v>0</v>
      </c>
      <c r="CQ164" s="1">
        <f t="shared" si="120"/>
        <v>0</v>
      </c>
      <c r="CR164" s="1">
        <f t="shared" si="90"/>
        <v>0</v>
      </c>
      <c r="CS164" s="1">
        <f t="shared" si="90"/>
        <v>0</v>
      </c>
      <c r="CT164" s="1">
        <f t="shared" si="90"/>
        <v>0</v>
      </c>
      <c r="CU164" s="1">
        <f t="shared" si="90"/>
        <v>0</v>
      </c>
      <c r="CW164" s="15">
        <f t="shared" si="127"/>
        <v>0</v>
      </c>
      <c r="CX164" s="15">
        <f t="shared" si="127"/>
        <v>0</v>
      </c>
      <c r="CY164" s="15">
        <f t="shared" si="127"/>
        <v>0</v>
      </c>
      <c r="CZ164" s="15">
        <f t="shared" si="127"/>
        <v>0</v>
      </c>
      <c r="DA164" s="15">
        <f t="shared" si="127"/>
        <v>0</v>
      </c>
      <c r="DB164" s="15">
        <f t="shared" si="127"/>
        <v>0</v>
      </c>
      <c r="DC164" s="15">
        <f t="shared" si="127"/>
        <v>0</v>
      </c>
      <c r="DD164" s="15">
        <f t="shared" si="127"/>
        <v>0</v>
      </c>
      <c r="DE164" s="15">
        <f t="shared" si="127"/>
        <v>0</v>
      </c>
      <c r="DF164" s="15">
        <f t="shared" si="127"/>
        <v>0</v>
      </c>
      <c r="DG164" s="15">
        <f t="shared" si="127"/>
        <v>0</v>
      </c>
      <c r="DH164" s="15">
        <f t="shared" si="127"/>
        <v>0</v>
      </c>
      <c r="DI164" s="15">
        <f t="shared" si="127"/>
        <v>0</v>
      </c>
      <c r="DJ164" s="15">
        <f t="shared" si="127"/>
        <v>0</v>
      </c>
      <c r="DK164" s="15">
        <f t="shared" si="127"/>
        <v>0</v>
      </c>
      <c r="DL164" s="15">
        <f t="shared" si="121"/>
        <v>0</v>
      </c>
      <c r="DM164" s="15">
        <f t="shared" si="91"/>
        <v>0</v>
      </c>
      <c r="DN164" s="15">
        <f t="shared" si="91"/>
        <v>0</v>
      </c>
      <c r="DO164" s="15">
        <f t="shared" si="91"/>
        <v>0</v>
      </c>
      <c r="DP164" s="15">
        <f t="shared" si="91"/>
        <v>0</v>
      </c>
      <c r="DR164" s="15">
        <f t="shared" si="128"/>
        <v>0</v>
      </c>
      <c r="DS164" s="15">
        <f t="shared" si="128"/>
        <v>0</v>
      </c>
      <c r="DT164" s="15">
        <f t="shared" si="128"/>
        <v>0</v>
      </c>
      <c r="DU164" s="15">
        <f t="shared" si="128"/>
        <v>0</v>
      </c>
      <c r="DV164" s="15">
        <f t="shared" si="128"/>
        <v>0</v>
      </c>
      <c r="DW164" s="15">
        <f t="shared" si="128"/>
        <v>0</v>
      </c>
      <c r="DX164" s="15">
        <f t="shared" si="128"/>
        <v>0</v>
      </c>
      <c r="DY164" s="15">
        <f t="shared" si="128"/>
        <v>0</v>
      </c>
      <c r="DZ164" s="15">
        <f t="shared" si="128"/>
        <v>0</v>
      </c>
      <c r="EA164" s="15">
        <f t="shared" si="128"/>
        <v>0</v>
      </c>
      <c r="EB164" s="15">
        <f t="shared" si="128"/>
        <v>0</v>
      </c>
      <c r="EC164" s="15">
        <f t="shared" si="128"/>
        <v>0</v>
      </c>
      <c r="ED164" s="15">
        <f t="shared" si="128"/>
        <v>0</v>
      </c>
      <c r="EE164" s="15">
        <f t="shared" si="128"/>
        <v>0</v>
      </c>
      <c r="EF164" s="15">
        <f t="shared" si="128"/>
        <v>0</v>
      </c>
      <c r="EG164" s="15">
        <f t="shared" si="122"/>
        <v>0</v>
      </c>
      <c r="EH164" s="15">
        <f t="shared" si="92"/>
        <v>0</v>
      </c>
      <c r="EI164" s="15">
        <f t="shared" si="92"/>
        <v>0</v>
      </c>
      <c r="EJ164" s="15">
        <f t="shared" si="92"/>
        <v>0</v>
      </c>
      <c r="EK164" s="15">
        <f t="shared" si="92"/>
        <v>0</v>
      </c>
      <c r="EM164" s="15">
        <f t="shared" si="129"/>
        <v>0</v>
      </c>
      <c r="EN164" s="15">
        <f t="shared" si="129"/>
        <v>0</v>
      </c>
      <c r="EO164" s="15">
        <f t="shared" si="129"/>
        <v>0</v>
      </c>
      <c r="EP164" s="15">
        <f t="shared" si="129"/>
        <v>0</v>
      </c>
      <c r="EQ164" s="15">
        <f t="shared" si="129"/>
        <v>0</v>
      </c>
      <c r="ER164" s="15">
        <f t="shared" si="129"/>
        <v>0</v>
      </c>
      <c r="ES164" s="15">
        <f t="shared" si="129"/>
        <v>0</v>
      </c>
      <c r="ET164" s="15">
        <f t="shared" si="129"/>
        <v>0</v>
      </c>
      <c r="EU164" s="15">
        <f t="shared" si="129"/>
        <v>0</v>
      </c>
      <c r="EV164" s="15">
        <f t="shared" si="129"/>
        <v>0</v>
      </c>
      <c r="EW164" s="15">
        <f t="shared" si="129"/>
        <v>0</v>
      </c>
      <c r="EX164" s="15">
        <f t="shared" si="129"/>
        <v>0</v>
      </c>
      <c r="EY164" s="15">
        <f t="shared" si="129"/>
        <v>0</v>
      </c>
      <c r="EZ164" s="15">
        <f t="shared" si="129"/>
        <v>0</v>
      </c>
      <c r="FA164" s="15">
        <f t="shared" si="129"/>
        <v>0</v>
      </c>
      <c r="FB164" s="15">
        <f t="shared" si="123"/>
        <v>0</v>
      </c>
      <c r="FC164" s="15">
        <f t="shared" si="93"/>
        <v>0</v>
      </c>
      <c r="FD164" s="15">
        <f t="shared" si="93"/>
        <v>0</v>
      </c>
      <c r="FE164" s="15">
        <f t="shared" si="93"/>
        <v>0</v>
      </c>
      <c r="FF164" s="15">
        <f t="shared" si="93"/>
        <v>0</v>
      </c>
      <c r="FH164" s="15">
        <f>IFERROR(AL164*[1]Figure!$C$8+BG164*[1]Figure!$D$8+CB164*[1]Figure!$E$8,0)</f>
        <v>0</v>
      </c>
      <c r="FI164" s="15">
        <f>IFERROR(AM164*[1]Figure!$C$8+BH164*[1]Figure!$D$8+CC164*[1]Figure!$E$8,0)</f>
        <v>0</v>
      </c>
      <c r="FJ164" s="15">
        <f>IFERROR(AN164*[1]Figure!$C$8+BI164*[1]Figure!$D$8+CD164*[1]Figure!$E$8,0)</f>
        <v>0</v>
      </c>
      <c r="FK164" s="15">
        <f>IFERROR(AO164*[1]Figure!$C$8+BJ164*[1]Figure!$D$8+CE164*[1]Figure!$E$8,0)</f>
        <v>0</v>
      </c>
      <c r="FL164" s="15">
        <f>IFERROR(AP164*[1]Figure!$C$8+BK164*[1]Figure!$D$8+CF164*[1]Figure!$E$8,0)</f>
        <v>0</v>
      </c>
      <c r="FM164" s="15">
        <f>IFERROR(AQ164*[1]Figure!$C$8+BL164*[1]Figure!$D$8+CG164*[1]Figure!$E$8,0)</f>
        <v>0</v>
      </c>
      <c r="FN164" s="15">
        <f>IFERROR(AR164*[1]Figure!$C$8+BM164*[1]Figure!$D$8+CH164*[1]Figure!$E$8,0)</f>
        <v>0</v>
      </c>
      <c r="FO164" s="15">
        <f>IFERROR(AS164*[1]Figure!$C$8+BN164*[1]Figure!$D$8+CI164*[1]Figure!$E$8,0)</f>
        <v>0</v>
      </c>
      <c r="FP164" s="15">
        <f>IFERROR(AT164*[1]Figure!$C$8+BO164*[1]Figure!$D$8+CJ164*[1]Figure!$E$8,0)</f>
        <v>0</v>
      </c>
      <c r="FQ164" s="15">
        <f>IFERROR(AU164*[1]Figure!$C$8+BP164*[1]Figure!$D$8+CK164*[1]Figure!$E$8,0)</f>
        <v>0</v>
      </c>
      <c r="FR164" s="15">
        <f>IFERROR(AV164*[1]Figure!$C$8+BQ164*[1]Figure!$D$8+CL164*[1]Figure!$E$8,0)</f>
        <v>0</v>
      </c>
      <c r="FS164" s="15">
        <f>IFERROR(AW164*[1]Figure!$C$8+BR164*[1]Figure!$D$8+CM164*[1]Figure!$E$8,0)</f>
        <v>0</v>
      </c>
      <c r="FT164" s="15">
        <f>IFERROR(AX164*[1]Figure!$C$8+BS164*[1]Figure!$D$8+CN164*[1]Figure!$E$8,0)</f>
        <v>0</v>
      </c>
      <c r="FU164" s="15">
        <f>IFERROR(AY164*[1]Figure!$C$8+BT164*[1]Figure!$D$8+CO164*[1]Figure!$E$8,0)</f>
        <v>0</v>
      </c>
      <c r="FV164" s="15">
        <f>IFERROR(AZ164*[1]Figure!$C$8+BU164*[1]Figure!$D$8+CP164*[1]Figure!$E$8,0)</f>
        <v>0</v>
      </c>
      <c r="FW164" s="15">
        <f>IFERROR(BA164*[1]Figure!$C$8+BV164*[1]Figure!$D$8+CQ164*[1]Figure!$E$8,0)</f>
        <v>0</v>
      </c>
      <c r="FX164" s="15">
        <f>IFERROR(BB164*[1]Figure!$C$8+BW164*[1]Figure!$D$8+CR164*[1]Figure!$E$8,0)</f>
        <v>0</v>
      </c>
      <c r="FY164" s="15">
        <f>IFERROR(BC164*[1]Figure!$C$8+BX164*[1]Figure!$D$8+CS164*[1]Figure!$E$8,0)</f>
        <v>0</v>
      </c>
      <c r="FZ164" s="15">
        <f>IFERROR(BD164*[1]Figure!$C$8+BY164*[1]Figure!$D$8+CT164*[1]Figure!$E$8,0)</f>
        <v>0</v>
      </c>
      <c r="GA164" s="15">
        <f>IFERROR(BE164*[1]Figure!$C$8+BZ164*[1]Figure!$D$8+CU164*[1]Figure!$E$8,0)</f>
        <v>0</v>
      </c>
      <c r="GC164" s="15">
        <f>IFERROR(CW164*[1]Figure!$F$8+DR164*[1]Figure!$G$8+EM164*[1]Figure!$H$8,0)</f>
        <v>0</v>
      </c>
      <c r="GD164" s="15">
        <f>IFERROR(CX164*[1]Figure!$F$8+DS164*[1]Figure!$G$8+EN164*[1]Figure!$H$8,0)</f>
        <v>0</v>
      </c>
      <c r="GE164" s="15">
        <f>IFERROR(CY164*[1]Figure!$F$8+DT164*[1]Figure!$G$8+EO164*[1]Figure!$H$8,0)</f>
        <v>0</v>
      </c>
      <c r="GF164" s="15">
        <f>IFERROR(CZ164*[1]Figure!$F$8+DU164*[1]Figure!$G$8+EP164*[1]Figure!$H$8,0)</f>
        <v>0</v>
      </c>
      <c r="GG164" s="15">
        <f>IFERROR(DA164*[1]Figure!$F$8+DV164*[1]Figure!$G$8+EQ164*[1]Figure!$H$8,0)</f>
        <v>0</v>
      </c>
      <c r="GH164" s="15">
        <f>IFERROR(DB164*[1]Figure!$F$8+DW164*[1]Figure!$G$8+ER164*[1]Figure!$H$8,0)</f>
        <v>0</v>
      </c>
      <c r="GI164" s="15">
        <f>IFERROR(DC164*[1]Figure!$F$8+DX164*[1]Figure!$G$8+ES164*[1]Figure!$H$8,0)</f>
        <v>0</v>
      </c>
      <c r="GJ164" s="15">
        <f>IFERROR(DD164*[1]Figure!$F$8+DY164*[1]Figure!$G$8+ET164*[1]Figure!$H$8,0)</f>
        <v>0</v>
      </c>
      <c r="GK164" s="15">
        <f>IFERROR(DE164*[1]Figure!$F$8+DZ164*[1]Figure!$G$8+EU164*[1]Figure!$H$8,0)</f>
        <v>0</v>
      </c>
      <c r="GL164" s="15">
        <f>IFERROR(DF164*[1]Figure!$F$8+EA164*[1]Figure!$G$8+EV164*[1]Figure!$H$8,0)</f>
        <v>0</v>
      </c>
      <c r="GM164" s="15">
        <f>IFERROR(DG164*[1]Figure!$F$8+EB164*[1]Figure!$G$8+EW164*[1]Figure!$H$8,0)</f>
        <v>0</v>
      </c>
      <c r="GN164" s="15">
        <f>IFERROR(DH164*[1]Figure!$F$8+EC164*[1]Figure!$G$8+EX164*[1]Figure!$H$8,0)</f>
        <v>0</v>
      </c>
      <c r="GO164" s="15">
        <f>IFERROR(DI164*[1]Figure!$F$8+ED164*[1]Figure!$G$8+EY164*[1]Figure!$H$8,0)</f>
        <v>0</v>
      </c>
      <c r="GP164" s="15">
        <f>IFERROR(DJ164*[1]Figure!$F$8+EE164*[1]Figure!$G$8+EZ164*[1]Figure!$H$8,0)</f>
        <v>0</v>
      </c>
      <c r="GQ164" s="15">
        <f>IFERROR(DK164*[1]Figure!$F$8+EF164*[1]Figure!$G$8+FA164*[1]Figure!$H$8,0)</f>
        <v>0</v>
      </c>
      <c r="GR164" s="15">
        <f>IFERROR(DL164*[1]Figure!$F$8+EG164*[1]Figure!$G$8+FB164*[1]Figure!$H$8,0)</f>
        <v>0</v>
      </c>
      <c r="GS164" s="15">
        <f>IFERROR(DM164*[1]Figure!$F$8+EH164*[1]Figure!$G$8+FC164*[1]Figure!$H$8,0)</f>
        <v>0</v>
      </c>
      <c r="GT164" s="15">
        <f>IFERROR(DN164*[1]Figure!$F$8+EI164*[1]Figure!$G$8+FD164*[1]Figure!$H$8,0)</f>
        <v>0</v>
      </c>
      <c r="GU164" s="15">
        <f>IFERROR(DO164*[1]Figure!$F$8+EJ164*[1]Figure!$G$8+FE164*[1]Figure!$H$8,0)</f>
        <v>0</v>
      </c>
      <c r="GV164" s="15">
        <f>IFERROR(DP164*[1]Figure!$F$8+EK164*[1]Figure!$G$8+FF164*[1]Figure!$H$8,0)</f>
        <v>0</v>
      </c>
      <c r="GX164" s="15">
        <f>IFERROR(FH164*[1]Figure!$F$10+GC164*[1]Figure!$F$11,0)</f>
        <v>0</v>
      </c>
      <c r="GY164" s="15">
        <f>IFERROR(FI164*[1]Figure!$F$10+GD164*[1]Figure!$F$11,0)</f>
        <v>0</v>
      </c>
      <c r="GZ164" s="15">
        <f>IFERROR(FJ164*[1]Figure!$F$10+GE164*[1]Figure!$F$11,0)</f>
        <v>0</v>
      </c>
      <c r="HA164" s="15">
        <f>IFERROR(FK164*[1]Figure!$F$10+GF164*[1]Figure!$F$11,0)</f>
        <v>0</v>
      </c>
      <c r="HB164" s="15">
        <f>IFERROR(FL164*[1]Figure!$F$10+GG164*[1]Figure!$F$11,0)</f>
        <v>0</v>
      </c>
      <c r="HC164" s="15">
        <f>IFERROR(FM164*[1]Figure!$F$10+GH164*[1]Figure!$F$11,0)</f>
        <v>0</v>
      </c>
      <c r="HD164" s="15">
        <f>IFERROR(FN164*[1]Figure!$F$10+GI164*[1]Figure!$F$11,0)</f>
        <v>0</v>
      </c>
      <c r="HE164" s="15">
        <f>IFERROR(FO164*[1]Figure!$F$10+GJ164*[1]Figure!$F$11,0)</f>
        <v>0</v>
      </c>
      <c r="HF164" s="15">
        <f>IFERROR(FP164*[1]Figure!$F$10+GK164*[1]Figure!$F$11,0)</f>
        <v>0</v>
      </c>
      <c r="HG164" s="15">
        <f>IFERROR(FQ164*[1]Figure!$F$10+GL164*[1]Figure!$F$11,0)</f>
        <v>0</v>
      </c>
      <c r="HH164" s="15">
        <f>IFERROR(FR164*[1]Figure!$F$10+GM164*[1]Figure!$F$11,0)</f>
        <v>0</v>
      </c>
      <c r="HI164" s="15">
        <f>IFERROR(FS164*[1]Figure!$F$10+GN164*[1]Figure!$F$11,0)</f>
        <v>0</v>
      </c>
      <c r="HJ164" s="15">
        <f>IFERROR(FT164*[1]Figure!$F$10+GO164*[1]Figure!$F$11,0)</f>
        <v>0</v>
      </c>
      <c r="HK164" s="15">
        <f>IFERROR(FU164*[1]Figure!$F$10+GP164*[1]Figure!$F$11,0)</f>
        <v>0</v>
      </c>
      <c r="HL164" s="15">
        <f>IFERROR(FV164*[1]Figure!$F$10+GQ164*[1]Figure!$F$11,0)</f>
        <v>0</v>
      </c>
      <c r="HM164" s="15">
        <f>IFERROR(FW164*[1]Figure!$F$10+GR164*[1]Figure!$F$11,0)</f>
        <v>0</v>
      </c>
      <c r="HN164" s="15">
        <f>IFERROR(FX164*[1]Figure!$F$10+GS164*[1]Figure!$F$11,0)</f>
        <v>0</v>
      </c>
      <c r="HO164" s="15">
        <f>IFERROR(FY164*[1]Figure!$F$10+GT164*[1]Figure!$F$11,0)</f>
        <v>0</v>
      </c>
      <c r="HP164" s="15">
        <f>IFERROR(FZ164*[1]Figure!$F$10+GU164*[1]Figure!$F$11,0)</f>
        <v>0</v>
      </c>
      <c r="HQ164" s="15">
        <f>IFERROR(GA164*[1]Figure!$F$10+GV164*[1]Figure!$F$11,0)</f>
        <v>0</v>
      </c>
    </row>
    <row r="165" spans="1:225" s="15" customFormat="1" x14ac:dyDescent="0.2">
      <c r="A165" s="1"/>
      <c r="B165" s="4"/>
      <c r="C165" s="1" t="s">
        <v>191</v>
      </c>
      <c r="D165" s="1" t="s">
        <v>166</v>
      </c>
      <c r="E165" s="2">
        <v>0.58711020187182972</v>
      </c>
      <c r="F165" s="7"/>
      <c r="G165" s="1" t="s">
        <v>77</v>
      </c>
      <c r="H165" s="1" t="s">
        <v>77</v>
      </c>
      <c r="I165" s="1" t="s">
        <v>77</v>
      </c>
      <c r="J165" s="1" t="s">
        <v>77</v>
      </c>
      <c r="K165" s="1" t="s">
        <v>77</v>
      </c>
      <c r="L165" s="1" t="s">
        <v>77</v>
      </c>
      <c r="M165" s="1" t="s">
        <v>177</v>
      </c>
      <c r="N165" s="1" t="str">
        <f>N153</f>
        <v>heat production, natural gas, at industrial furnace &gt;100kW | heat, district or industrial, natural gas | Cutoff, US-WECC</v>
      </c>
      <c r="O165" s="1">
        <v>1</v>
      </c>
      <c r="P165" s="1" t="s">
        <v>12</v>
      </c>
      <c r="Q165" s="1">
        <f t="shared" si="136"/>
        <v>7.2034502968421302E-2</v>
      </c>
      <c r="R165" s="1">
        <f t="shared" si="136"/>
        <v>1.1610970561201699</v>
      </c>
      <c r="S165" s="1">
        <f t="shared" si="136"/>
        <v>2.1540242620791801E-5</v>
      </c>
      <c r="T165" s="1">
        <f t="shared" si="136"/>
        <v>2.52910095230061E-2</v>
      </c>
      <c r="U165" s="1">
        <f t="shared" si="136"/>
        <v>1.7385554705893799E-4</v>
      </c>
      <c r="V165" s="1">
        <f t="shared" si="136"/>
        <v>1.0582697723713099E-6</v>
      </c>
      <c r="W165" s="1">
        <f t="shared" si="136"/>
        <v>7.3524758228043594E-2</v>
      </c>
      <c r="X165" s="1">
        <f t="shared" si="136"/>
        <v>4.6086882361913803E-4</v>
      </c>
      <c r="Y165" s="1">
        <f t="shared" si="136"/>
        <v>3.3936153078921601E-3</v>
      </c>
      <c r="Z165" s="1">
        <f t="shared" si="136"/>
        <v>2.47281460916179E-4</v>
      </c>
      <c r="AA165" s="1">
        <f t="shared" si="136"/>
        <v>2.3751061531718601E-5</v>
      </c>
      <c r="AB165" s="1">
        <f t="shared" si="136"/>
        <v>2.1885449887133301E-4</v>
      </c>
      <c r="AC165" s="1">
        <f t="shared" si="136"/>
        <v>2.5337009719306102E-7</v>
      </c>
      <c r="AD165" s="1">
        <f t="shared" si="136"/>
        <v>1.5698334296043898E-5</v>
      </c>
      <c r="AE165" s="1">
        <f t="shared" si="136"/>
        <v>4.1956862795326499E-5</v>
      </c>
      <c r="AF165" s="1">
        <f t="shared" si="136"/>
        <v>4.4651660565341199E-5</v>
      </c>
      <c r="AG165" s="1">
        <f t="shared" si="136"/>
        <v>1.3287972637684799E-8</v>
      </c>
      <c r="AH165" s="1">
        <f t="shared" si="136"/>
        <v>6.2132984491301802E-5</v>
      </c>
      <c r="AI165" s="1">
        <f t="shared" si="136"/>
        <v>4.27266476631224E-3</v>
      </c>
      <c r="AJ165" s="1">
        <f t="shared" si="136"/>
        <v>1.7430224760931699E-5</v>
      </c>
      <c r="AK165" s="1"/>
      <c r="AL165" s="1">
        <f t="shared" si="124"/>
        <v>0</v>
      </c>
      <c r="AM165" s="1">
        <f t="shared" si="124"/>
        <v>0</v>
      </c>
      <c r="AN165" s="1">
        <f t="shared" si="124"/>
        <v>0</v>
      </c>
      <c r="AO165" s="1">
        <f t="shared" si="124"/>
        <v>0</v>
      </c>
      <c r="AP165" s="1">
        <f t="shared" si="124"/>
        <v>0</v>
      </c>
      <c r="AQ165" s="1">
        <f t="shared" si="124"/>
        <v>0</v>
      </c>
      <c r="AR165" s="1">
        <f t="shared" si="124"/>
        <v>0</v>
      </c>
      <c r="AS165" s="1">
        <f t="shared" si="124"/>
        <v>0</v>
      </c>
      <c r="AT165" s="1">
        <f t="shared" si="124"/>
        <v>0</v>
      </c>
      <c r="AU165" s="1">
        <f t="shared" si="124"/>
        <v>0</v>
      </c>
      <c r="AV165" s="1">
        <f t="shared" si="124"/>
        <v>0</v>
      </c>
      <c r="AW165" s="1">
        <f t="shared" si="124"/>
        <v>0</v>
      </c>
      <c r="AX165" s="1">
        <f t="shared" si="124"/>
        <v>0</v>
      </c>
      <c r="AY165" s="1">
        <f t="shared" si="124"/>
        <v>0</v>
      </c>
      <c r="AZ165" s="1">
        <f t="shared" si="124"/>
        <v>0</v>
      </c>
      <c r="BA165" s="1">
        <f t="shared" si="118"/>
        <v>0</v>
      </c>
      <c r="BB165" s="1">
        <f t="shared" si="88"/>
        <v>0</v>
      </c>
      <c r="BC165" s="1">
        <f t="shared" si="88"/>
        <v>0</v>
      </c>
      <c r="BD165" s="1">
        <f t="shared" si="88"/>
        <v>0</v>
      </c>
      <c r="BE165" s="1">
        <f t="shared" si="88"/>
        <v>0</v>
      </c>
      <c r="BF165" s="1"/>
      <c r="BG165" s="1">
        <f t="shared" si="125"/>
        <v>0</v>
      </c>
      <c r="BH165" s="1">
        <f t="shared" si="125"/>
        <v>0</v>
      </c>
      <c r="BI165" s="1">
        <f t="shared" si="125"/>
        <v>0</v>
      </c>
      <c r="BJ165" s="1">
        <f t="shared" si="125"/>
        <v>0</v>
      </c>
      <c r="BK165" s="1">
        <f t="shared" si="125"/>
        <v>0</v>
      </c>
      <c r="BL165" s="1">
        <f t="shared" si="125"/>
        <v>0</v>
      </c>
      <c r="BM165" s="1">
        <f t="shared" si="125"/>
        <v>0</v>
      </c>
      <c r="BN165" s="1">
        <f t="shared" si="125"/>
        <v>0</v>
      </c>
      <c r="BO165" s="1">
        <f t="shared" si="125"/>
        <v>0</v>
      </c>
      <c r="BP165" s="1">
        <f t="shared" si="125"/>
        <v>0</v>
      </c>
      <c r="BQ165" s="1">
        <f t="shared" si="125"/>
        <v>0</v>
      </c>
      <c r="BR165" s="1">
        <f t="shared" si="125"/>
        <v>0</v>
      </c>
      <c r="BS165" s="1">
        <f t="shared" si="125"/>
        <v>0</v>
      </c>
      <c r="BT165" s="1">
        <f t="shared" si="125"/>
        <v>0</v>
      </c>
      <c r="BU165" s="1">
        <f t="shared" si="125"/>
        <v>0</v>
      </c>
      <c r="BV165" s="1">
        <f t="shared" si="119"/>
        <v>0</v>
      </c>
      <c r="BW165" s="1">
        <f t="shared" si="89"/>
        <v>0</v>
      </c>
      <c r="BX165" s="1">
        <f t="shared" si="89"/>
        <v>0</v>
      </c>
      <c r="BY165" s="1">
        <f t="shared" si="89"/>
        <v>0</v>
      </c>
      <c r="BZ165" s="1">
        <f t="shared" si="89"/>
        <v>0</v>
      </c>
      <c r="CA165" s="1"/>
      <c r="CB165" s="1">
        <f t="shared" si="126"/>
        <v>0</v>
      </c>
      <c r="CC165" s="1">
        <f t="shared" si="126"/>
        <v>0</v>
      </c>
      <c r="CD165" s="1">
        <f t="shared" si="126"/>
        <v>0</v>
      </c>
      <c r="CE165" s="1">
        <f t="shared" si="126"/>
        <v>0</v>
      </c>
      <c r="CF165" s="1">
        <f t="shared" si="126"/>
        <v>0</v>
      </c>
      <c r="CG165" s="1">
        <f t="shared" si="126"/>
        <v>0</v>
      </c>
      <c r="CH165" s="1">
        <f t="shared" si="126"/>
        <v>0</v>
      </c>
      <c r="CI165" s="1">
        <f t="shared" si="126"/>
        <v>0</v>
      </c>
      <c r="CJ165" s="1">
        <f t="shared" si="126"/>
        <v>0</v>
      </c>
      <c r="CK165" s="1">
        <f t="shared" si="126"/>
        <v>0</v>
      </c>
      <c r="CL165" s="1">
        <f t="shared" si="126"/>
        <v>0</v>
      </c>
      <c r="CM165" s="1">
        <f t="shared" si="126"/>
        <v>0</v>
      </c>
      <c r="CN165" s="1">
        <f t="shared" si="126"/>
        <v>0</v>
      </c>
      <c r="CO165" s="1">
        <f t="shared" si="126"/>
        <v>0</v>
      </c>
      <c r="CP165" s="1">
        <f t="shared" si="126"/>
        <v>0</v>
      </c>
      <c r="CQ165" s="1">
        <f t="shared" si="120"/>
        <v>0</v>
      </c>
      <c r="CR165" s="1">
        <f t="shared" si="90"/>
        <v>0</v>
      </c>
      <c r="CS165" s="1">
        <f t="shared" si="90"/>
        <v>0</v>
      </c>
      <c r="CT165" s="1">
        <f t="shared" si="90"/>
        <v>0</v>
      </c>
      <c r="CU165" s="1">
        <f t="shared" si="90"/>
        <v>0</v>
      </c>
      <c r="CW165" s="15">
        <f t="shared" si="127"/>
        <v>0</v>
      </c>
      <c r="CX165" s="15">
        <f t="shared" si="127"/>
        <v>0</v>
      </c>
      <c r="CY165" s="15">
        <f t="shared" si="127"/>
        <v>0</v>
      </c>
      <c r="CZ165" s="15">
        <f t="shared" si="127"/>
        <v>0</v>
      </c>
      <c r="DA165" s="15">
        <f t="shared" si="127"/>
        <v>0</v>
      </c>
      <c r="DB165" s="15">
        <f t="shared" si="127"/>
        <v>0</v>
      </c>
      <c r="DC165" s="15">
        <f t="shared" si="127"/>
        <v>0</v>
      </c>
      <c r="DD165" s="15">
        <f t="shared" si="127"/>
        <v>0</v>
      </c>
      <c r="DE165" s="15">
        <f t="shared" si="127"/>
        <v>0</v>
      </c>
      <c r="DF165" s="15">
        <f t="shared" si="127"/>
        <v>0</v>
      </c>
      <c r="DG165" s="15">
        <f t="shared" si="127"/>
        <v>0</v>
      </c>
      <c r="DH165" s="15">
        <f t="shared" si="127"/>
        <v>0</v>
      </c>
      <c r="DI165" s="15">
        <f t="shared" si="127"/>
        <v>0</v>
      </c>
      <c r="DJ165" s="15">
        <f t="shared" si="127"/>
        <v>0</v>
      </c>
      <c r="DK165" s="15">
        <f t="shared" si="127"/>
        <v>0</v>
      </c>
      <c r="DL165" s="15">
        <f t="shared" si="121"/>
        <v>0</v>
      </c>
      <c r="DM165" s="15">
        <f t="shared" si="91"/>
        <v>0</v>
      </c>
      <c r="DN165" s="15">
        <f t="shared" si="91"/>
        <v>0</v>
      </c>
      <c r="DO165" s="15">
        <f t="shared" si="91"/>
        <v>0</v>
      </c>
      <c r="DP165" s="15">
        <f t="shared" si="91"/>
        <v>0</v>
      </c>
      <c r="DR165" s="15">
        <f t="shared" si="128"/>
        <v>0</v>
      </c>
      <c r="DS165" s="15">
        <f t="shared" si="128"/>
        <v>0</v>
      </c>
      <c r="DT165" s="15">
        <f t="shared" si="128"/>
        <v>0</v>
      </c>
      <c r="DU165" s="15">
        <f t="shared" si="128"/>
        <v>0</v>
      </c>
      <c r="DV165" s="15">
        <f t="shared" si="128"/>
        <v>0</v>
      </c>
      <c r="DW165" s="15">
        <f t="shared" si="128"/>
        <v>0</v>
      </c>
      <c r="DX165" s="15">
        <f t="shared" si="128"/>
        <v>0</v>
      </c>
      <c r="DY165" s="15">
        <f t="shared" si="128"/>
        <v>0</v>
      </c>
      <c r="DZ165" s="15">
        <f t="shared" si="128"/>
        <v>0</v>
      </c>
      <c r="EA165" s="15">
        <f t="shared" si="128"/>
        <v>0</v>
      </c>
      <c r="EB165" s="15">
        <f t="shared" si="128"/>
        <v>0</v>
      </c>
      <c r="EC165" s="15">
        <f t="shared" si="128"/>
        <v>0</v>
      </c>
      <c r="ED165" s="15">
        <f t="shared" si="128"/>
        <v>0</v>
      </c>
      <c r="EE165" s="15">
        <f t="shared" si="128"/>
        <v>0</v>
      </c>
      <c r="EF165" s="15">
        <f t="shared" si="128"/>
        <v>0</v>
      </c>
      <c r="EG165" s="15">
        <f t="shared" si="122"/>
        <v>0</v>
      </c>
      <c r="EH165" s="15">
        <f t="shared" si="92"/>
        <v>0</v>
      </c>
      <c r="EI165" s="15">
        <f t="shared" si="92"/>
        <v>0</v>
      </c>
      <c r="EJ165" s="15">
        <f t="shared" si="92"/>
        <v>0</v>
      </c>
      <c r="EK165" s="15">
        <f t="shared" si="92"/>
        <v>0</v>
      </c>
      <c r="EM165" s="15">
        <f t="shared" si="129"/>
        <v>0</v>
      </c>
      <c r="EN165" s="15">
        <f t="shared" si="129"/>
        <v>0</v>
      </c>
      <c r="EO165" s="15">
        <f t="shared" si="129"/>
        <v>0</v>
      </c>
      <c r="EP165" s="15">
        <f t="shared" si="129"/>
        <v>0</v>
      </c>
      <c r="EQ165" s="15">
        <f t="shared" si="129"/>
        <v>0</v>
      </c>
      <c r="ER165" s="15">
        <f t="shared" si="129"/>
        <v>0</v>
      </c>
      <c r="ES165" s="15">
        <f t="shared" si="129"/>
        <v>0</v>
      </c>
      <c r="ET165" s="15">
        <f t="shared" si="129"/>
        <v>0</v>
      </c>
      <c r="EU165" s="15">
        <f t="shared" si="129"/>
        <v>0</v>
      </c>
      <c r="EV165" s="15">
        <f t="shared" si="129"/>
        <v>0</v>
      </c>
      <c r="EW165" s="15">
        <f t="shared" si="129"/>
        <v>0</v>
      </c>
      <c r="EX165" s="15">
        <f t="shared" si="129"/>
        <v>0</v>
      </c>
      <c r="EY165" s="15">
        <f t="shared" si="129"/>
        <v>0</v>
      </c>
      <c r="EZ165" s="15">
        <f t="shared" si="129"/>
        <v>0</v>
      </c>
      <c r="FA165" s="15">
        <f t="shared" si="129"/>
        <v>0</v>
      </c>
      <c r="FB165" s="15">
        <f t="shared" si="123"/>
        <v>0</v>
      </c>
      <c r="FC165" s="15">
        <f t="shared" si="93"/>
        <v>0</v>
      </c>
      <c r="FD165" s="15">
        <f t="shared" si="93"/>
        <v>0</v>
      </c>
      <c r="FE165" s="15">
        <f t="shared" si="93"/>
        <v>0</v>
      </c>
      <c r="FF165" s="15">
        <f t="shared" si="93"/>
        <v>0</v>
      </c>
      <c r="FH165" s="15">
        <f>IFERROR(AL165*[1]Figure!$C$8+BG165*[1]Figure!$D$8+CB165*[1]Figure!$E$8,0)</f>
        <v>0</v>
      </c>
      <c r="FI165" s="15">
        <f>IFERROR(AM165*[1]Figure!$C$8+BH165*[1]Figure!$D$8+CC165*[1]Figure!$E$8,0)</f>
        <v>0</v>
      </c>
      <c r="FJ165" s="15">
        <f>IFERROR(AN165*[1]Figure!$C$8+BI165*[1]Figure!$D$8+CD165*[1]Figure!$E$8,0)</f>
        <v>0</v>
      </c>
      <c r="FK165" s="15">
        <f>IFERROR(AO165*[1]Figure!$C$8+BJ165*[1]Figure!$D$8+CE165*[1]Figure!$E$8,0)</f>
        <v>0</v>
      </c>
      <c r="FL165" s="15">
        <f>IFERROR(AP165*[1]Figure!$C$8+BK165*[1]Figure!$D$8+CF165*[1]Figure!$E$8,0)</f>
        <v>0</v>
      </c>
      <c r="FM165" s="15">
        <f>IFERROR(AQ165*[1]Figure!$C$8+BL165*[1]Figure!$D$8+CG165*[1]Figure!$E$8,0)</f>
        <v>0</v>
      </c>
      <c r="FN165" s="15">
        <f>IFERROR(AR165*[1]Figure!$C$8+BM165*[1]Figure!$D$8+CH165*[1]Figure!$E$8,0)</f>
        <v>0</v>
      </c>
      <c r="FO165" s="15">
        <f>IFERROR(AS165*[1]Figure!$C$8+BN165*[1]Figure!$D$8+CI165*[1]Figure!$E$8,0)</f>
        <v>0</v>
      </c>
      <c r="FP165" s="15">
        <f>IFERROR(AT165*[1]Figure!$C$8+BO165*[1]Figure!$D$8+CJ165*[1]Figure!$E$8,0)</f>
        <v>0</v>
      </c>
      <c r="FQ165" s="15">
        <f>IFERROR(AU165*[1]Figure!$C$8+BP165*[1]Figure!$D$8+CK165*[1]Figure!$E$8,0)</f>
        <v>0</v>
      </c>
      <c r="FR165" s="15">
        <f>IFERROR(AV165*[1]Figure!$C$8+BQ165*[1]Figure!$D$8+CL165*[1]Figure!$E$8,0)</f>
        <v>0</v>
      </c>
      <c r="FS165" s="15">
        <f>IFERROR(AW165*[1]Figure!$C$8+BR165*[1]Figure!$D$8+CM165*[1]Figure!$E$8,0)</f>
        <v>0</v>
      </c>
      <c r="FT165" s="15">
        <f>IFERROR(AX165*[1]Figure!$C$8+BS165*[1]Figure!$D$8+CN165*[1]Figure!$E$8,0)</f>
        <v>0</v>
      </c>
      <c r="FU165" s="15">
        <f>IFERROR(AY165*[1]Figure!$C$8+BT165*[1]Figure!$D$8+CO165*[1]Figure!$E$8,0)</f>
        <v>0</v>
      </c>
      <c r="FV165" s="15">
        <f>IFERROR(AZ165*[1]Figure!$C$8+BU165*[1]Figure!$D$8+CP165*[1]Figure!$E$8,0)</f>
        <v>0</v>
      </c>
      <c r="FW165" s="15">
        <f>IFERROR(BA165*[1]Figure!$C$8+BV165*[1]Figure!$D$8+CQ165*[1]Figure!$E$8,0)</f>
        <v>0</v>
      </c>
      <c r="FX165" s="15">
        <f>IFERROR(BB165*[1]Figure!$C$8+BW165*[1]Figure!$D$8+CR165*[1]Figure!$E$8,0)</f>
        <v>0</v>
      </c>
      <c r="FY165" s="15">
        <f>IFERROR(BC165*[1]Figure!$C$8+BX165*[1]Figure!$D$8+CS165*[1]Figure!$E$8,0)</f>
        <v>0</v>
      </c>
      <c r="FZ165" s="15">
        <f>IFERROR(BD165*[1]Figure!$C$8+BY165*[1]Figure!$D$8+CT165*[1]Figure!$E$8,0)</f>
        <v>0</v>
      </c>
      <c r="GA165" s="15">
        <f>IFERROR(BE165*[1]Figure!$C$8+BZ165*[1]Figure!$D$8+CU165*[1]Figure!$E$8,0)</f>
        <v>0</v>
      </c>
      <c r="GC165" s="15">
        <f>IFERROR(CW165*[1]Figure!$F$8+DR165*[1]Figure!$G$8+EM165*[1]Figure!$H$8,0)</f>
        <v>0</v>
      </c>
      <c r="GD165" s="15">
        <f>IFERROR(CX165*[1]Figure!$F$8+DS165*[1]Figure!$G$8+EN165*[1]Figure!$H$8,0)</f>
        <v>0</v>
      </c>
      <c r="GE165" s="15">
        <f>IFERROR(CY165*[1]Figure!$F$8+DT165*[1]Figure!$G$8+EO165*[1]Figure!$H$8,0)</f>
        <v>0</v>
      </c>
      <c r="GF165" s="15">
        <f>IFERROR(CZ165*[1]Figure!$F$8+DU165*[1]Figure!$G$8+EP165*[1]Figure!$H$8,0)</f>
        <v>0</v>
      </c>
      <c r="GG165" s="15">
        <f>IFERROR(DA165*[1]Figure!$F$8+DV165*[1]Figure!$G$8+EQ165*[1]Figure!$H$8,0)</f>
        <v>0</v>
      </c>
      <c r="GH165" s="15">
        <f>IFERROR(DB165*[1]Figure!$F$8+DW165*[1]Figure!$G$8+ER165*[1]Figure!$H$8,0)</f>
        <v>0</v>
      </c>
      <c r="GI165" s="15">
        <f>IFERROR(DC165*[1]Figure!$F$8+DX165*[1]Figure!$G$8+ES165*[1]Figure!$H$8,0)</f>
        <v>0</v>
      </c>
      <c r="GJ165" s="15">
        <f>IFERROR(DD165*[1]Figure!$F$8+DY165*[1]Figure!$G$8+ET165*[1]Figure!$H$8,0)</f>
        <v>0</v>
      </c>
      <c r="GK165" s="15">
        <f>IFERROR(DE165*[1]Figure!$F$8+DZ165*[1]Figure!$G$8+EU165*[1]Figure!$H$8,0)</f>
        <v>0</v>
      </c>
      <c r="GL165" s="15">
        <f>IFERROR(DF165*[1]Figure!$F$8+EA165*[1]Figure!$G$8+EV165*[1]Figure!$H$8,0)</f>
        <v>0</v>
      </c>
      <c r="GM165" s="15">
        <f>IFERROR(DG165*[1]Figure!$F$8+EB165*[1]Figure!$G$8+EW165*[1]Figure!$H$8,0)</f>
        <v>0</v>
      </c>
      <c r="GN165" s="15">
        <f>IFERROR(DH165*[1]Figure!$F$8+EC165*[1]Figure!$G$8+EX165*[1]Figure!$H$8,0)</f>
        <v>0</v>
      </c>
      <c r="GO165" s="15">
        <f>IFERROR(DI165*[1]Figure!$F$8+ED165*[1]Figure!$G$8+EY165*[1]Figure!$H$8,0)</f>
        <v>0</v>
      </c>
      <c r="GP165" s="15">
        <f>IFERROR(DJ165*[1]Figure!$F$8+EE165*[1]Figure!$G$8+EZ165*[1]Figure!$H$8,0)</f>
        <v>0</v>
      </c>
      <c r="GQ165" s="15">
        <f>IFERROR(DK165*[1]Figure!$F$8+EF165*[1]Figure!$G$8+FA165*[1]Figure!$H$8,0)</f>
        <v>0</v>
      </c>
      <c r="GR165" s="15">
        <f>IFERROR(DL165*[1]Figure!$F$8+EG165*[1]Figure!$G$8+FB165*[1]Figure!$H$8,0)</f>
        <v>0</v>
      </c>
      <c r="GS165" s="15">
        <f>IFERROR(DM165*[1]Figure!$F$8+EH165*[1]Figure!$G$8+FC165*[1]Figure!$H$8,0)</f>
        <v>0</v>
      </c>
      <c r="GT165" s="15">
        <f>IFERROR(DN165*[1]Figure!$F$8+EI165*[1]Figure!$G$8+FD165*[1]Figure!$H$8,0)</f>
        <v>0</v>
      </c>
      <c r="GU165" s="15">
        <f>IFERROR(DO165*[1]Figure!$F$8+EJ165*[1]Figure!$G$8+FE165*[1]Figure!$H$8,0)</f>
        <v>0</v>
      </c>
      <c r="GV165" s="15">
        <f>IFERROR(DP165*[1]Figure!$F$8+EK165*[1]Figure!$G$8+FF165*[1]Figure!$H$8,0)</f>
        <v>0</v>
      </c>
      <c r="GX165" s="15">
        <f>IFERROR(FH165*[1]Figure!$F$10+GC165*[1]Figure!$F$11,0)</f>
        <v>0</v>
      </c>
      <c r="GY165" s="15">
        <f>IFERROR(FI165*[1]Figure!$F$10+GD165*[1]Figure!$F$11,0)</f>
        <v>0</v>
      </c>
      <c r="GZ165" s="15">
        <f>IFERROR(FJ165*[1]Figure!$F$10+GE165*[1]Figure!$F$11,0)</f>
        <v>0</v>
      </c>
      <c r="HA165" s="15">
        <f>IFERROR(FK165*[1]Figure!$F$10+GF165*[1]Figure!$F$11,0)</f>
        <v>0</v>
      </c>
      <c r="HB165" s="15">
        <f>IFERROR(FL165*[1]Figure!$F$10+GG165*[1]Figure!$F$11,0)</f>
        <v>0</v>
      </c>
      <c r="HC165" s="15">
        <f>IFERROR(FM165*[1]Figure!$F$10+GH165*[1]Figure!$F$11,0)</f>
        <v>0</v>
      </c>
      <c r="HD165" s="15">
        <f>IFERROR(FN165*[1]Figure!$F$10+GI165*[1]Figure!$F$11,0)</f>
        <v>0</v>
      </c>
      <c r="HE165" s="15">
        <f>IFERROR(FO165*[1]Figure!$F$10+GJ165*[1]Figure!$F$11,0)</f>
        <v>0</v>
      </c>
      <c r="HF165" s="15">
        <f>IFERROR(FP165*[1]Figure!$F$10+GK165*[1]Figure!$F$11,0)</f>
        <v>0</v>
      </c>
      <c r="HG165" s="15">
        <f>IFERROR(FQ165*[1]Figure!$F$10+GL165*[1]Figure!$F$11,0)</f>
        <v>0</v>
      </c>
      <c r="HH165" s="15">
        <f>IFERROR(FR165*[1]Figure!$F$10+GM165*[1]Figure!$F$11,0)</f>
        <v>0</v>
      </c>
      <c r="HI165" s="15">
        <f>IFERROR(FS165*[1]Figure!$F$10+GN165*[1]Figure!$F$11,0)</f>
        <v>0</v>
      </c>
      <c r="HJ165" s="15">
        <f>IFERROR(FT165*[1]Figure!$F$10+GO165*[1]Figure!$F$11,0)</f>
        <v>0</v>
      </c>
      <c r="HK165" s="15">
        <f>IFERROR(FU165*[1]Figure!$F$10+GP165*[1]Figure!$F$11,0)</f>
        <v>0</v>
      </c>
      <c r="HL165" s="15">
        <f>IFERROR(FV165*[1]Figure!$F$10+GQ165*[1]Figure!$F$11,0)</f>
        <v>0</v>
      </c>
      <c r="HM165" s="15">
        <f>IFERROR(FW165*[1]Figure!$F$10+GR165*[1]Figure!$F$11,0)</f>
        <v>0</v>
      </c>
      <c r="HN165" s="15">
        <f>IFERROR(FX165*[1]Figure!$F$10+GS165*[1]Figure!$F$11,0)</f>
        <v>0</v>
      </c>
      <c r="HO165" s="15">
        <f>IFERROR(FY165*[1]Figure!$F$10+GT165*[1]Figure!$F$11,0)</f>
        <v>0</v>
      </c>
      <c r="HP165" s="15">
        <f>IFERROR(FZ165*[1]Figure!$F$10+GU165*[1]Figure!$F$11,0)</f>
        <v>0</v>
      </c>
      <c r="HQ165" s="15">
        <f>IFERROR(GA165*[1]Figure!$F$10+GV165*[1]Figure!$F$11,0)</f>
        <v>0</v>
      </c>
    </row>
    <row r="166" spans="1:225" s="15" customFormat="1" x14ac:dyDescent="0.2">
      <c r="A166" s="1"/>
      <c r="B166" s="4"/>
      <c r="C166" s="1" t="s">
        <v>191</v>
      </c>
      <c r="D166" s="1" t="s">
        <v>172</v>
      </c>
      <c r="E166" s="2">
        <v>0.21586482798306408</v>
      </c>
      <c r="F166" s="7"/>
      <c r="G166" s="1" t="s">
        <v>77</v>
      </c>
      <c r="H166" s="1" t="s">
        <v>77</v>
      </c>
      <c r="I166" s="1" t="s">
        <v>77</v>
      </c>
      <c r="J166" s="1" t="s">
        <v>77</v>
      </c>
      <c r="K166" s="1" t="s">
        <v>77</v>
      </c>
      <c r="L166" s="1" t="s">
        <v>77</v>
      </c>
      <c r="M166" s="1" t="s">
        <v>177</v>
      </c>
      <c r="N166" s="1" t="str">
        <f>N165</f>
        <v>heat production, natural gas, at industrial furnace &gt;100kW | heat, district or industrial, natural gas | Cutoff, US-WECC</v>
      </c>
      <c r="O166" s="1">
        <v>1</v>
      </c>
      <c r="P166" s="1" t="s">
        <v>12</v>
      </c>
      <c r="Q166" s="1">
        <f t="shared" ref="Q166:AJ166" si="137">Q165</f>
        <v>7.2034502968421302E-2</v>
      </c>
      <c r="R166" s="1">
        <f t="shared" si="137"/>
        <v>1.1610970561201699</v>
      </c>
      <c r="S166" s="1">
        <f t="shared" si="137"/>
        <v>2.1540242620791801E-5</v>
      </c>
      <c r="T166" s="1">
        <f t="shared" si="137"/>
        <v>2.52910095230061E-2</v>
      </c>
      <c r="U166" s="1">
        <f t="shared" si="137"/>
        <v>1.7385554705893799E-4</v>
      </c>
      <c r="V166" s="1">
        <f t="shared" si="137"/>
        <v>1.0582697723713099E-6</v>
      </c>
      <c r="W166" s="1">
        <f t="shared" si="137"/>
        <v>7.3524758228043594E-2</v>
      </c>
      <c r="X166" s="1">
        <f t="shared" si="137"/>
        <v>4.6086882361913803E-4</v>
      </c>
      <c r="Y166" s="1">
        <f t="shared" si="137"/>
        <v>3.3936153078921601E-3</v>
      </c>
      <c r="Z166" s="1">
        <f t="shared" si="137"/>
        <v>2.47281460916179E-4</v>
      </c>
      <c r="AA166" s="1">
        <f t="shared" si="137"/>
        <v>2.3751061531718601E-5</v>
      </c>
      <c r="AB166" s="1">
        <f t="shared" si="137"/>
        <v>2.1885449887133301E-4</v>
      </c>
      <c r="AC166" s="1">
        <f t="shared" si="137"/>
        <v>2.5337009719306102E-7</v>
      </c>
      <c r="AD166" s="1">
        <f t="shared" si="137"/>
        <v>1.5698334296043898E-5</v>
      </c>
      <c r="AE166" s="1">
        <f t="shared" si="137"/>
        <v>4.1956862795326499E-5</v>
      </c>
      <c r="AF166" s="1">
        <f t="shared" si="137"/>
        <v>4.4651660565341199E-5</v>
      </c>
      <c r="AG166" s="1">
        <f t="shared" si="137"/>
        <v>1.3287972637684799E-8</v>
      </c>
      <c r="AH166" s="1">
        <f t="shared" si="137"/>
        <v>6.2132984491301802E-5</v>
      </c>
      <c r="AI166" s="1">
        <f t="shared" si="137"/>
        <v>4.27266476631224E-3</v>
      </c>
      <c r="AJ166" s="1">
        <f t="shared" si="137"/>
        <v>1.7430224760931699E-5</v>
      </c>
      <c r="AK166" s="1"/>
      <c r="AL166" s="1">
        <f t="shared" si="124"/>
        <v>0</v>
      </c>
      <c r="AM166" s="1">
        <f t="shared" si="124"/>
        <v>0</v>
      </c>
      <c r="AN166" s="1">
        <f t="shared" si="124"/>
        <v>0</v>
      </c>
      <c r="AO166" s="1">
        <f t="shared" si="124"/>
        <v>0</v>
      </c>
      <c r="AP166" s="1">
        <f t="shared" si="124"/>
        <v>0</v>
      </c>
      <c r="AQ166" s="1">
        <f t="shared" si="124"/>
        <v>0</v>
      </c>
      <c r="AR166" s="1">
        <f t="shared" si="124"/>
        <v>0</v>
      </c>
      <c r="AS166" s="1">
        <f t="shared" si="124"/>
        <v>0</v>
      </c>
      <c r="AT166" s="1">
        <f t="shared" si="124"/>
        <v>0</v>
      </c>
      <c r="AU166" s="1">
        <f t="shared" si="124"/>
        <v>0</v>
      </c>
      <c r="AV166" s="1">
        <f t="shared" si="124"/>
        <v>0</v>
      </c>
      <c r="AW166" s="1">
        <f t="shared" si="124"/>
        <v>0</v>
      </c>
      <c r="AX166" s="1">
        <f t="shared" si="124"/>
        <v>0</v>
      </c>
      <c r="AY166" s="1">
        <f t="shared" si="124"/>
        <v>0</v>
      </c>
      <c r="AZ166" s="1">
        <f t="shared" si="124"/>
        <v>0</v>
      </c>
      <c r="BA166" s="1">
        <f t="shared" si="118"/>
        <v>0</v>
      </c>
      <c r="BB166" s="1">
        <f t="shared" si="88"/>
        <v>0</v>
      </c>
      <c r="BC166" s="1">
        <f t="shared" si="88"/>
        <v>0</v>
      </c>
      <c r="BD166" s="1">
        <f t="shared" si="88"/>
        <v>0</v>
      </c>
      <c r="BE166" s="1">
        <f t="shared" si="88"/>
        <v>0</v>
      </c>
      <c r="BF166" s="1"/>
      <c r="BG166" s="1">
        <f t="shared" si="125"/>
        <v>0</v>
      </c>
      <c r="BH166" s="1">
        <f t="shared" si="125"/>
        <v>0</v>
      </c>
      <c r="BI166" s="1">
        <f t="shared" si="125"/>
        <v>0</v>
      </c>
      <c r="BJ166" s="1">
        <f t="shared" si="125"/>
        <v>0</v>
      </c>
      <c r="BK166" s="1">
        <f t="shared" si="125"/>
        <v>0</v>
      </c>
      <c r="BL166" s="1">
        <f t="shared" si="125"/>
        <v>0</v>
      </c>
      <c r="BM166" s="1">
        <f t="shared" si="125"/>
        <v>0</v>
      </c>
      <c r="BN166" s="1">
        <f t="shared" si="125"/>
        <v>0</v>
      </c>
      <c r="BO166" s="1">
        <f t="shared" si="125"/>
        <v>0</v>
      </c>
      <c r="BP166" s="1">
        <f t="shared" si="125"/>
        <v>0</v>
      </c>
      <c r="BQ166" s="1">
        <f t="shared" si="125"/>
        <v>0</v>
      </c>
      <c r="BR166" s="1">
        <f t="shared" si="125"/>
        <v>0</v>
      </c>
      <c r="BS166" s="1">
        <f t="shared" si="125"/>
        <v>0</v>
      </c>
      <c r="BT166" s="1">
        <f t="shared" si="125"/>
        <v>0</v>
      </c>
      <c r="BU166" s="1">
        <f t="shared" si="125"/>
        <v>0</v>
      </c>
      <c r="BV166" s="1">
        <f t="shared" si="119"/>
        <v>0</v>
      </c>
      <c r="BW166" s="1">
        <f t="shared" si="89"/>
        <v>0</v>
      </c>
      <c r="BX166" s="1">
        <f t="shared" si="89"/>
        <v>0</v>
      </c>
      <c r="BY166" s="1">
        <f t="shared" si="89"/>
        <v>0</v>
      </c>
      <c r="BZ166" s="1">
        <f t="shared" si="89"/>
        <v>0</v>
      </c>
      <c r="CA166" s="1"/>
      <c r="CB166" s="1">
        <f t="shared" si="126"/>
        <v>0</v>
      </c>
      <c r="CC166" s="1">
        <f t="shared" si="126"/>
        <v>0</v>
      </c>
      <c r="CD166" s="1">
        <f t="shared" si="126"/>
        <v>0</v>
      </c>
      <c r="CE166" s="1">
        <f t="shared" si="126"/>
        <v>0</v>
      </c>
      <c r="CF166" s="1">
        <f t="shared" si="126"/>
        <v>0</v>
      </c>
      <c r="CG166" s="1">
        <f t="shared" si="126"/>
        <v>0</v>
      </c>
      <c r="CH166" s="1">
        <f t="shared" si="126"/>
        <v>0</v>
      </c>
      <c r="CI166" s="1">
        <f t="shared" si="126"/>
        <v>0</v>
      </c>
      <c r="CJ166" s="1">
        <f t="shared" si="126"/>
        <v>0</v>
      </c>
      <c r="CK166" s="1">
        <f t="shared" si="126"/>
        <v>0</v>
      </c>
      <c r="CL166" s="1">
        <f t="shared" si="126"/>
        <v>0</v>
      </c>
      <c r="CM166" s="1">
        <f t="shared" si="126"/>
        <v>0</v>
      </c>
      <c r="CN166" s="1">
        <f t="shared" si="126"/>
        <v>0</v>
      </c>
      <c r="CO166" s="1">
        <f t="shared" si="126"/>
        <v>0</v>
      </c>
      <c r="CP166" s="1">
        <f t="shared" si="126"/>
        <v>0</v>
      </c>
      <c r="CQ166" s="1">
        <f t="shared" si="120"/>
        <v>0</v>
      </c>
      <c r="CR166" s="1">
        <f t="shared" si="90"/>
        <v>0</v>
      </c>
      <c r="CS166" s="1">
        <f t="shared" si="90"/>
        <v>0</v>
      </c>
      <c r="CT166" s="1">
        <f t="shared" si="90"/>
        <v>0</v>
      </c>
      <c r="CU166" s="1">
        <f t="shared" si="90"/>
        <v>0</v>
      </c>
      <c r="CW166" s="15">
        <f t="shared" si="127"/>
        <v>0</v>
      </c>
      <c r="CX166" s="15">
        <f t="shared" si="127"/>
        <v>0</v>
      </c>
      <c r="CY166" s="15">
        <f t="shared" si="127"/>
        <v>0</v>
      </c>
      <c r="CZ166" s="15">
        <f t="shared" si="127"/>
        <v>0</v>
      </c>
      <c r="DA166" s="15">
        <f t="shared" si="127"/>
        <v>0</v>
      </c>
      <c r="DB166" s="15">
        <f t="shared" si="127"/>
        <v>0</v>
      </c>
      <c r="DC166" s="15">
        <f t="shared" si="127"/>
        <v>0</v>
      </c>
      <c r="DD166" s="15">
        <f t="shared" si="127"/>
        <v>0</v>
      </c>
      <c r="DE166" s="15">
        <f t="shared" si="127"/>
        <v>0</v>
      </c>
      <c r="DF166" s="15">
        <f t="shared" si="127"/>
        <v>0</v>
      </c>
      <c r="DG166" s="15">
        <f t="shared" si="127"/>
        <v>0</v>
      </c>
      <c r="DH166" s="15">
        <f t="shared" si="127"/>
        <v>0</v>
      </c>
      <c r="DI166" s="15">
        <f t="shared" si="127"/>
        <v>0</v>
      </c>
      <c r="DJ166" s="15">
        <f t="shared" si="127"/>
        <v>0</v>
      </c>
      <c r="DK166" s="15">
        <f t="shared" si="127"/>
        <v>0</v>
      </c>
      <c r="DL166" s="15">
        <f t="shared" si="121"/>
        <v>0</v>
      </c>
      <c r="DM166" s="15">
        <f t="shared" si="91"/>
        <v>0</v>
      </c>
      <c r="DN166" s="15">
        <f t="shared" si="91"/>
        <v>0</v>
      </c>
      <c r="DO166" s="15">
        <f t="shared" si="91"/>
        <v>0</v>
      </c>
      <c r="DP166" s="15">
        <f t="shared" si="91"/>
        <v>0</v>
      </c>
      <c r="DR166" s="15">
        <f t="shared" si="128"/>
        <v>0</v>
      </c>
      <c r="DS166" s="15">
        <f t="shared" si="128"/>
        <v>0</v>
      </c>
      <c r="DT166" s="15">
        <f t="shared" si="128"/>
        <v>0</v>
      </c>
      <c r="DU166" s="15">
        <f t="shared" si="128"/>
        <v>0</v>
      </c>
      <c r="DV166" s="15">
        <f t="shared" si="128"/>
        <v>0</v>
      </c>
      <c r="DW166" s="15">
        <f t="shared" si="128"/>
        <v>0</v>
      </c>
      <c r="DX166" s="15">
        <f t="shared" si="128"/>
        <v>0</v>
      </c>
      <c r="DY166" s="15">
        <f t="shared" si="128"/>
        <v>0</v>
      </c>
      <c r="DZ166" s="15">
        <f t="shared" si="128"/>
        <v>0</v>
      </c>
      <c r="EA166" s="15">
        <f t="shared" si="128"/>
        <v>0</v>
      </c>
      <c r="EB166" s="15">
        <f t="shared" si="128"/>
        <v>0</v>
      </c>
      <c r="EC166" s="15">
        <f t="shared" si="128"/>
        <v>0</v>
      </c>
      <c r="ED166" s="15">
        <f t="shared" si="128"/>
        <v>0</v>
      </c>
      <c r="EE166" s="15">
        <f t="shared" si="128"/>
        <v>0</v>
      </c>
      <c r="EF166" s="15">
        <f t="shared" si="128"/>
        <v>0</v>
      </c>
      <c r="EG166" s="15">
        <f t="shared" si="122"/>
        <v>0</v>
      </c>
      <c r="EH166" s="15">
        <f t="shared" si="92"/>
        <v>0</v>
      </c>
      <c r="EI166" s="15">
        <f t="shared" si="92"/>
        <v>0</v>
      </c>
      <c r="EJ166" s="15">
        <f t="shared" si="92"/>
        <v>0</v>
      </c>
      <c r="EK166" s="15">
        <f t="shared" si="92"/>
        <v>0</v>
      </c>
      <c r="EM166" s="15">
        <f t="shared" si="129"/>
        <v>0</v>
      </c>
      <c r="EN166" s="15">
        <f t="shared" si="129"/>
        <v>0</v>
      </c>
      <c r="EO166" s="15">
        <f t="shared" si="129"/>
        <v>0</v>
      </c>
      <c r="EP166" s="15">
        <f t="shared" si="129"/>
        <v>0</v>
      </c>
      <c r="EQ166" s="15">
        <f t="shared" si="129"/>
        <v>0</v>
      </c>
      <c r="ER166" s="15">
        <f t="shared" si="129"/>
        <v>0</v>
      </c>
      <c r="ES166" s="15">
        <f t="shared" si="129"/>
        <v>0</v>
      </c>
      <c r="ET166" s="15">
        <f t="shared" si="129"/>
        <v>0</v>
      </c>
      <c r="EU166" s="15">
        <f t="shared" si="129"/>
        <v>0</v>
      </c>
      <c r="EV166" s="15">
        <f t="shared" si="129"/>
        <v>0</v>
      </c>
      <c r="EW166" s="15">
        <f t="shared" si="129"/>
        <v>0</v>
      </c>
      <c r="EX166" s="15">
        <f t="shared" si="129"/>
        <v>0</v>
      </c>
      <c r="EY166" s="15">
        <f t="shared" si="129"/>
        <v>0</v>
      </c>
      <c r="EZ166" s="15">
        <f t="shared" si="129"/>
        <v>0</v>
      </c>
      <c r="FA166" s="15">
        <f t="shared" si="129"/>
        <v>0</v>
      </c>
      <c r="FB166" s="15">
        <f t="shared" si="123"/>
        <v>0</v>
      </c>
      <c r="FC166" s="15">
        <f t="shared" si="93"/>
        <v>0</v>
      </c>
      <c r="FD166" s="15">
        <f t="shared" si="93"/>
        <v>0</v>
      </c>
      <c r="FE166" s="15">
        <f t="shared" si="93"/>
        <v>0</v>
      </c>
      <c r="FF166" s="15">
        <f t="shared" si="93"/>
        <v>0</v>
      </c>
      <c r="FH166" s="15">
        <f>IFERROR(AL166*[1]Figure!$C$8+BG166*[1]Figure!$D$8+CB166*[1]Figure!$E$8,0)</f>
        <v>0</v>
      </c>
      <c r="FI166" s="15">
        <f>IFERROR(AM166*[1]Figure!$C$8+BH166*[1]Figure!$D$8+CC166*[1]Figure!$E$8,0)</f>
        <v>0</v>
      </c>
      <c r="FJ166" s="15">
        <f>IFERROR(AN166*[1]Figure!$C$8+BI166*[1]Figure!$D$8+CD166*[1]Figure!$E$8,0)</f>
        <v>0</v>
      </c>
      <c r="FK166" s="15">
        <f>IFERROR(AO166*[1]Figure!$C$8+BJ166*[1]Figure!$D$8+CE166*[1]Figure!$E$8,0)</f>
        <v>0</v>
      </c>
      <c r="FL166" s="15">
        <f>IFERROR(AP166*[1]Figure!$C$8+BK166*[1]Figure!$D$8+CF166*[1]Figure!$E$8,0)</f>
        <v>0</v>
      </c>
      <c r="FM166" s="15">
        <f>IFERROR(AQ166*[1]Figure!$C$8+BL166*[1]Figure!$D$8+CG166*[1]Figure!$E$8,0)</f>
        <v>0</v>
      </c>
      <c r="FN166" s="15">
        <f>IFERROR(AR166*[1]Figure!$C$8+BM166*[1]Figure!$D$8+CH166*[1]Figure!$E$8,0)</f>
        <v>0</v>
      </c>
      <c r="FO166" s="15">
        <f>IFERROR(AS166*[1]Figure!$C$8+BN166*[1]Figure!$D$8+CI166*[1]Figure!$E$8,0)</f>
        <v>0</v>
      </c>
      <c r="FP166" s="15">
        <f>IFERROR(AT166*[1]Figure!$C$8+BO166*[1]Figure!$D$8+CJ166*[1]Figure!$E$8,0)</f>
        <v>0</v>
      </c>
      <c r="FQ166" s="15">
        <f>IFERROR(AU166*[1]Figure!$C$8+BP166*[1]Figure!$D$8+CK166*[1]Figure!$E$8,0)</f>
        <v>0</v>
      </c>
      <c r="FR166" s="15">
        <f>IFERROR(AV166*[1]Figure!$C$8+BQ166*[1]Figure!$D$8+CL166*[1]Figure!$E$8,0)</f>
        <v>0</v>
      </c>
      <c r="FS166" s="15">
        <f>IFERROR(AW166*[1]Figure!$C$8+BR166*[1]Figure!$D$8+CM166*[1]Figure!$E$8,0)</f>
        <v>0</v>
      </c>
      <c r="FT166" s="15">
        <f>IFERROR(AX166*[1]Figure!$C$8+BS166*[1]Figure!$D$8+CN166*[1]Figure!$E$8,0)</f>
        <v>0</v>
      </c>
      <c r="FU166" s="15">
        <f>IFERROR(AY166*[1]Figure!$C$8+BT166*[1]Figure!$D$8+CO166*[1]Figure!$E$8,0)</f>
        <v>0</v>
      </c>
      <c r="FV166" s="15">
        <f>IFERROR(AZ166*[1]Figure!$C$8+BU166*[1]Figure!$D$8+CP166*[1]Figure!$E$8,0)</f>
        <v>0</v>
      </c>
      <c r="FW166" s="15">
        <f>IFERROR(BA166*[1]Figure!$C$8+BV166*[1]Figure!$D$8+CQ166*[1]Figure!$E$8,0)</f>
        <v>0</v>
      </c>
      <c r="FX166" s="15">
        <f>IFERROR(BB166*[1]Figure!$C$8+BW166*[1]Figure!$D$8+CR166*[1]Figure!$E$8,0)</f>
        <v>0</v>
      </c>
      <c r="FY166" s="15">
        <f>IFERROR(BC166*[1]Figure!$C$8+BX166*[1]Figure!$D$8+CS166*[1]Figure!$E$8,0)</f>
        <v>0</v>
      </c>
      <c r="FZ166" s="15">
        <f>IFERROR(BD166*[1]Figure!$C$8+BY166*[1]Figure!$D$8+CT166*[1]Figure!$E$8,0)</f>
        <v>0</v>
      </c>
      <c r="GA166" s="15">
        <f>IFERROR(BE166*[1]Figure!$C$8+BZ166*[1]Figure!$D$8+CU166*[1]Figure!$E$8,0)</f>
        <v>0</v>
      </c>
      <c r="GC166" s="15">
        <f>IFERROR(CW166*[1]Figure!$F$8+DR166*[1]Figure!$G$8+EM166*[1]Figure!$H$8,0)</f>
        <v>0</v>
      </c>
      <c r="GD166" s="15">
        <f>IFERROR(CX166*[1]Figure!$F$8+DS166*[1]Figure!$G$8+EN166*[1]Figure!$H$8,0)</f>
        <v>0</v>
      </c>
      <c r="GE166" s="15">
        <f>IFERROR(CY166*[1]Figure!$F$8+DT166*[1]Figure!$G$8+EO166*[1]Figure!$H$8,0)</f>
        <v>0</v>
      </c>
      <c r="GF166" s="15">
        <f>IFERROR(CZ166*[1]Figure!$F$8+DU166*[1]Figure!$G$8+EP166*[1]Figure!$H$8,0)</f>
        <v>0</v>
      </c>
      <c r="GG166" s="15">
        <f>IFERROR(DA166*[1]Figure!$F$8+DV166*[1]Figure!$G$8+EQ166*[1]Figure!$H$8,0)</f>
        <v>0</v>
      </c>
      <c r="GH166" s="15">
        <f>IFERROR(DB166*[1]Figure!$F$8+DW166*[1]Figure!$G$8+ER166*[1]Figure!$H$8,0)</f>
        <v>0</v>
      </c>
      <c r="GI166" s="15">
        <f>IFERROR(DC166*[1]Figure!$F$8+DX166*[1]Figure!$G$8+ES166*[1]Figure!$H$8,0)</f>
        <v>0</v>
      </c>
      <c r="GJ166" s="15">
        <f>IFERROR(DD166*[1]Figure!$F$8+DY166*[1]Figure!$G$8+ET166*[1]Figure!$H$8,0)</f>
        <v>0</v>
      </c>
      <c r="GK166" s="15">
        <f>IFERROR(DE166*[1]Figure!$F$8+DZ166*[1]Figure!$G$8+EU166*[1]Figure!$H$8,0)</f>
        <v>0</v>
      </c>
      <c r="GL166" s="15">
        <f>IFERROR(DF166*[1]Figure!$F$8+EA166*[1]Figure!$G$8+EV166*[1]Figure!$H$8,0)</f>
        <v>0</v>
      </c>
      <c r="GM166" s="15">
        <f>IFERROR(DG166*[1]Figure!$F$8+EB166*[1]Figure!$G$8+EW166*[1]Figure!$H$8,0)</f>
        <v>0</v>
      </c>
      <c r="GN166" s="15">
        <f>IFERROR(DH166*[1]Figure!$F$8+EC166*[1]Figure!$G$8+EX166*[1]Figure!$H$8,0)</f>
        <v>0</v>
      </c>
      <c r="GO166" s="15">
        <f>IFERROR(DI166*[1]Figure!$F$8+ED166*[1]Figure!$G$8+EY166*[1]Figure!$H$8,0)</f>
        <v>0</v>
      </c>
      <c r="GP166" s="15">
        <f>IFERROR(DJ166*[1]Figure!$F$8+EE166*[1]Figure!$G$8+EZ166*[1]Figure!$H$8,0)</f>
        <v>0</v>
      </c>
      <c r="GQ166" s="15">
        <f>IFERROR(DK166*[1]Figure!$F$8+EF166*[1]Figure!$G$8+FA166*[1]Figure!$H$8,0)</f>
        <v>0</v>
      </c>
      <c r="GR166" s="15">
        <f>IFERROR(DL166*[1]Figure!$F$8+EG166*[1]Figure!$G$8+FB166*[1]Figure!$H$8,0)</f>
        <v>0</v>
      </c>
      <c r="GS166" s="15">
        <f>IFERROR(DM166*[1]Figure!$F$8+EH166*[1]Figure!$G$8+FC166*[1]Figure!$H$8,0)</f>
        <v>0</v>
      </c>
      <c r="GT166" s="15">
        <f>IFERROR(DN166*[1]Figure!$F$8+EI166*[1]Figure!$G$8+FD166*[1]Figure!$H$8,0)</f>
        <v>0</v>
      </c>
      <c r="GU166" s="15">
        <f>IFERROR(DO166*[1]Figure!$F$8+EJ166*[1]Figure!$G$8+FE166*[1]Figure!$H$8,0)</f>
        <v>0</v>
      </c>
      <c r="GV166" s="15">
        <f>IFERROR(DP166*[1]Figure!$F$8+EK166*[1]Figure!$G$8+FF166*[1]Figure!$H$8,0)</f>
        <v>0</v>
      </c>
      <c r="GX166" s="15">
        <f>IFERROR(FH166*[1]Figure!$F$10+GC166*[1]Figure!$F$11,0)</f>
        <v>0</v>
      </c>
      <c r="GY166" s="15">
        <f>IFERROR(FI166*[1]Figure!$F$10+GD166*[1]Figure!$F$11,0)</f>
        <v>0</v>
      </c>
      <c r="GZ166" s="15">
        <f>IFERROR(FJ166*[1]Figure!$F$10+GE166*[1]Figure!$F$11,0)</f>
        <v>0</v>
      </c>
      <c r="HA166" s="15">
        <f>IFERROR(FK166*[1]Figure!$F$10+GF166*[1]Figure!$F$11,0)</f>
        <v>0</v>
      </c>
      <c r="HB166" s="15">
        <f>IFERROR(FL166*[1]Figure!$F$10+GG166*[1]Figure!$F$11,0)</f>
        <v>0</v>
      </c>
      <c r="HC166" s="15">
        <f>IFERROR(FM166*[1]Figure!$F$10+GH166*[1]Figure!$F$11,0)</f>
        <v>0</v>
      </c>
      <c r="HD166" s="15">
        <f>IFERROR(FN166*[1]Figure!$F$10+GI166*[1]Figure!$F$11,0)</f>
        <v>0</v>
      </c>
      <c r="HE166" s="15">
        <f>IFERROR(FO166*[1]Figure!$F$10+GJ166*[1]Figure!$F$11,0)</f>
        <v>0</v>
      </c>
      <c r="HF166" s="15">
        <f>IFERROR(FP166*[1]Figure!$F$10+GK166*[1]Figure!$F$11,0)</f>
        <v>0</v>
      </c>
      <c r="HG166" s="15">
        <f>IFERROR(FQ166*[1]Figure!$F$10+GL166*[1]Figure!$F$11,0)</f>
        <v>0</v>
      </c>
      <c r="HH166" s="15">
        <f>IFERROR(FR166*[1]Figure!$F$10+GM166*[1]Figure!$F$11,0)</f>
        <v>0</v>
      </c>
      <c r="HI166" s="15">
        <f>IFERROR(FS166*[1]Figure!$F$10+GN166*[1]Figure!$F$11,0)</f>
        <v>0</v>
      </c>
      <c r="HJ166" s="15">
        <f>IFERROR(FT166*[1]Figure!$F$10+GO166*[1]Figure!$F$11,0)</f>
        <v>0</v>
      </c>
      <c r="HK166" s="15">
        <f>IFERROR(FU166*[1]Figure!$F$10+GP166*[1]Figure!$F$11,0)</f>
        <v>0</v>
      </c>
      <c r="HL166" s="15">
        <f>IFERROR(FV166*[1]Figure!$F$10+GQ166*[1]Figure!$F$11,0)</f>
        <v>0</v>
      </c>
      <c r="HM166" s="15">
        <f>IFERROR(FW166*[1]Figure!$F$10+GR166*[1]Figure!$F$11,0)</f>
        <v>0</v>
      </c>
      <c r="HN166" s="15">
        <f>IFERROR(FX166*[1]Figure!$F$10+GS166*[1]Figure!$F$11,0)</f>
        <v>0</v>
      </c>
      <c r="HO166" s="15">
        <f>IFERROR(FY166*[1]Figure!$F$10+GT166*[1]Figure!$F$11,0)</f>
        <v>0</v>
      </c>
      <c r="HP166" s="15">
        <f>IFERROR(FZ166*[1]Figure!$F$10+GU166*[1]Figure!$F$11,0)</f>
        <v>0</v>
      </c>
      <c r="HQ166" s="15">
        <f>IFERROR(GA166*[1]Figure!$F$10+GV166*[1]Figure!$F$11,0)</f>
        <v>0</v>
      </c>
    </row>
    <row r="167" spans="1:225" s="15" customFormat="1" x14ac:dyDescent="0.2">
      <c r="A167" s="1"/>
      <c r="B167" s="4"/>
      <c r="C167" s="1" t="s">
        <v>193</v>
      </c>
      <c r="D167" s="1" t="s">
        <v>174</v>
      </c>
      <c r="E167" s="2">
        <v>0.15475378809215343</v>
      </c>
      <c r="F167" s="7">
        <f>SUM(E167:E171)</f>
        <v>0.99999999999999989</v>
      </c>
      <c r="G167" s="1" t="s">
        <v>77</v>
      </c>
      <c r="H167" s="1" t="s">
        <v>77</v>
      </c>
      <c r="I167" s="1" t="s">
        <v>77</v>
      </c>
      <c r="J167" s="1" t="s">
        <v>77</v>
      </c>
      <c r="K167" s="1" t="s">
        <v>77</v>
      </c>
      <c r="L167" s="1" t="s">
        <v>77</v>
      </c>
      <c r="M167" s="1" t="s">
        <v>177</v>
      </c>
      <c r="N167" s="1" t="s">
        <v>194</v>
      </c>
      <c r="O167" s="1">
        <v>1</v>
      </c>
      <c r="P167" s="1" t="s">
        <v>12</v>
      </c>
      <c r="Q167" s="1">
        <f>'[1]Unit factor_selected'!J104</f>
        <v>7.2847579946668503E-2</v>
      </c>
      <c r="R167" s="1">
        <f>'[1]Unit factor_selected'!K104</f>
        <v>1.33080674362387</v>
      </c>
      <c r="S167" s="1">
        <f>'[1]Unit factor_selected'!L104</f>
        <v>1.38276612313566E-5</v>
      </c>
      <c r="T167" s="1">
        <f>'[1]Unit factor_selected'!M104</f>
        <v>2.9004453651437799E-2</v>
      </c>
      <c r="U167" s="1">
        <f>'[1]Unit factor_selected'!N104</f>
        <v>1.2433246196952999E-4</v>
      </c>
      <c r="V167" s="1">
        <f>'[1]Unit factor_selected'!O104</f>
        <v>1.2164676569445799E-6</v>
      </c>
      <c r="W167" s="1">
        <f>'[1]Unit factor_selected'!P104</f>
        <v>7.3814884584757198E-2</v>
      </c>
      <c r="X167" s="1">
        <f>'[1]Unit factor_selected'!Q104</f>
        <v>5.1589260164311499E-4</v>
      </c>
      <c r="Y167" s="1">
        <f>'[1]Unit factor_selected'!R104</f>
        <v>2.2036004192619901E-3</v>
      </c>
      <c r="Z167" s="1">
        <f>'[1]Unit factor_selected'!S104</f>
        <v>2.5151741564323601E-4</v>
      </c>
      <c r="AA167" s="1">
        <f>'[1]Unit factor_selected'!T104</f>
        <v>3.0415115594076299E-5</v>
      </c>
      <c r="AB167" s="1">
        <f>'[1]Unit factor_selected'!U104</f>
        <v>2.5952060279352799E-4</v>
      </c>
      <c r="AC167" s="1">
        <f>'[1]Unit factor_selected'!V104</f>
        <v>1.01201919601468E-7</v>
      </c>
      <c r="AD167" s="1">
        <f>'[1]Unit factor_selected'!W104</f>
        <v>1.9373392489753401E-5</v>
      </c>
      <c r="AE167" s="1">
        <f>'[1]Unit factor_selected'!X104</f>
        <v>3.3771139623399301E-5</v>
      </c>
      <c r="AF167" s="1">
        <f>'[1]Unit factor_selected'!Y104</f>
        <v>3.6478904700620197E-5</v>
      </c>
      <c r="AG167" s="1">
        <f>'[1]Unit factor_selected'!Z104</f>
        <v>1.9544155930342399E-8</v>
      </c>
      <c r="AH167" s="1">
        <f>'[1]Unit factor_selected'!AA104</f>
        <v>4.1900804111051503E-5</v>
      </c>
      <c r="AI167" s="1">
        <f>'[1]Unit factor_selected'!AB104</f>
        <v>5.8869188794868996E-3</v>
      </c>
      <c r="AJ167" s="1">
        <f>'[1]Unit factor_selected'!AC104</f>
        <v>2.4076417814117401E-5</v>
      </c>
      <c r="AK167" s="1"/>
      <c r="AL167" s="1">
        <f t="shared" si="124"/>
        <v>0</v>
      </c>
      <c r="AM167" s="1">
        <f t="shared" si="124"/>
        <v>0</v>
      </c>
      <c r="AN167" s="1">
        <f t="shared" si="124"/>
        <v>0</v>
      </c>
      <c r="AO167" s="1">
        <f t="shared" si="124"/>
        <v>0</v>
      </c>
      <c r="AP167" s="1">
        <f t="shared" si="124"/>
        <v>0</v>
      </c>
      <c r="AQ167" s="1">
        <f t="shared" si="124"/>
        <v>0</v>
      </c>
      <c r="AR167" s="1">
        <f t="shared" si="124"/>
        <v>0</v>
      </c>
      <c r="AS167" s="1">
        <f t="shared" si="124"/>
        <v>0</v>
      </c>
      <c r="AT167" s="1">
        <f t="shared" si="124"/>
        <v>0</v>
      </c>
      <c r="AU167" s="1">
        <f t="shared" si="124"/>
        <v>0</v>
      </c>
      <c r="AV167" s="1">
        <f t="shared" si="124"/>
        <v>0</v>
      </c>
      <c r="AW167" s="1">
        <f t="shared" si="124"/>
        <v>0</v>
      </c>
      <c r="AX167" s="1">
        <f t="shared" si="124"/>
        <v>0</v>
      </c>
      <c r="AY167" s="1">
        <f t="shared" si="124"/>
        <v>0</v>
      </c>
      <c r="AZ167" s="1">
        <f t="shared" si="124"/>
        <v>0</v>
      </c>
      <c r="BA167" s="1">
        <f t="shared" si="118"/>
        <v>0</v>
      </c>
      <c r="BB167" s="1">
        <f t="shared" si="88"/>
        <v>0</v>
      </c>
      <c r="BC167" s="1">
        <f t="shared" si="88"/>
        <v>0</v>
      </c>
      <c r="BD167" s="1">
        <f t="shared" si="88"/>
        <v>0</v>
      </c>
      <c r="BE167" s="1">
        <f t="shared" si="88"/>
        <v>0</v>
      </c>
      <c r="BF167" s="1"/>
      <c r="BG167" s="1">
        <f t="shared" si="125"/>
        <v>0</v>
      </c>
      <c r="BH167" s="1">
        <f t="shared" si="125"/>
        <v>0</v>
      </c>
      <c r="BI167" s="1">
        <f t="shared" si="125"/>
        <v>0</v>
      </c>
      <c r="BJ167" s="1">
        <f t="shared" si="125"/>
        <v>0</v>
      </c>
      <c r="BK167" s="1">
        <f t="shared" si="125"/>
        <v>0</v>
      </c>
      <c r="BL167" s="1">
        <f t="shared" si="125"/>
        <v>0</v>
      </c>
      <c r="BM167" s="1">
        <f t="shared" si="125"/>
        <v>0</v>
      </c>
      <c r="BN167" s="1">
        <f t="shared" si="125"/>
        <v>0</v>
      </c>
      <c r="BO167" s="1">
        <f t="shared" si="125"/>
        <v>0</v>
      </c>
      <c r="BP167" s="1">
        <f t="shared" si="125"/>
        <v>0</v>
      </c>
      <c r="BQ167" s="1">
        <f t="shared" si="125"/>
        <v>0</v>
      </c>
      <c r="BR167" s="1">
        <f t="shared" si="125"/>
        <v>0</v>
      </c>
      <c r="BS167" s="1">
        <f t="shared" si="125"/>
        <v>0</v>
      </c>
      <c r="BT167" s="1">
        <f t="shared" si="125"/>
        <v>0</v>
      </c>
      <c r="BU167" s="1">
        <f t="shared" si="125"/>
        <v>0</v>
      </c>
      <c r="BV167" s="1">
        <f t="shared" si="119"/>
        <v>0</v>
      </c>
      <c r="BW167" s="1">
        <f t="shared" si="89"/>
        <v>0</v>
      </c>
      <c r="BX167" s="1">
        <f t="shared" si="89"/>
        <v>0</v>
      </c>
      <c r="BY167" s="1">
        <f t="shared" si="89"/>
        <v>0</v>
      </c>
      <c r="BZ167" s="1">
        <f t="shared" si="89"/>
        <v>0</v>
      </c>
      <c r="CA167" s="1"/>
      <c r="CB167" s="1">
        <f t="shared" si="126"/>
        <v>0</v>
      </c>
      <c r="CC167" s="1">
        <f t="shared" si="126"/>
        <v>0</v>
      </c>
      <c r="CD167" s="1">
        <f t="shared" si="126"/>
        <v>0</v>
      </c>
      <c r="CE167" s="1">
        <f t="shared" si="126"/>
        <v>0</v>
      </c>
      <c r="CF167" s="1">
        <f t="shared" si="126"/>
        <v>0</v>
      </c>
      <c r="CG167" s="1">
        <f t="shared" si="126"/>
        <v>0</v>
      </c>
      <c r="CH167" s="1">
        <f t="shared" si="126"/>
        <v>0</v>
      </c>
      <c r="CI167" s="1">
        <f t="shared" si="126"/>
        <v>0</v>
      </c>
      <c r="CJ167" s="1">
        <f t="shared" si="126"/>
        <v>0</v>
      </c>
      <c r="CK167" s="1">
        <f t="shared" si="126"/>
        <v>0</v>
      </c>
      <c r="CL167" s="1">
        <f t="shared" si="126"/>
        <v>0</v>
      </c>
      <c r="CM167" s="1">
        <f t="shared" si="126"/>
        <v>0</v>
      </c>
      <c r="CN167" s="1">
        <f t="shared" si="126"/>
        <v>0</v>
      </c>
      <c r="CO167" s="1">
        <f t="shared" si="126"/>
        <v>0</v>
      </c>
      <c r="CP167" s="1">
        <f t="shared" si="126"/>
        <v>0</v>
      </c>
      <c r="CQ167" s="1">
        <f t="shared" si="120"/>
        <v>0</v>
      </c>
      <c r="CR167" s="1">
        <f t="shared" si="90"/>
        <v>0</v>
      </c>
      <c r="CS167" s="1">
        <f t="shared" si="90"/>
        <v>0</v>
      </c>
      <c r="CT167" s="1">
        <f t="shared" si="90"/>
        <v>0</v>
      </c>
      <c r="CU167" s="1">
        <f t="shared" si="90"/>
        <v>0</v>
      </c>
      <c r="CW167" s="15">
        <f t="shared" si="127"/>
        <v>0</v>
      </c>
      <c r="CX167" s="15">
        <f t="shared" si="127"/>
        <v>0</v>
      </c>
      <c r="CY167" s="15">
        <f t="shared" si="127"/>
        <v>0</v>
      </c>
      <c r="CZ167" s="15">
        <f t="shared" si="127"/>
        <v>0</v>
      </c>
      <c r="DA167" s="15">
        <f t="shared" si="127"/>
        <v>0</v>
      </c>
      <c r="DB167" s="15">
        <f t="shared" si="127"/>
        <v>0</v>
      </c>
      <c r="DC167" s="15">
        <f t="shared" si="127"/>
        <v>0</v>
      </c>
      <c r="DD167" s="15">
        <f t="shared" si="127"/>
        <v>0</v>
      </c>
      <c r="DE167" s="15">
        <f t="shared" si="127"/>
        <v>0</v>
      </c>
      <c r="DF167" s="15">
        <f t="shared" si="127"/>
        <v>0</v>
      </c>
      <c r="DG167" s="15">
        <f t="shared" si="127"/>
        <v>0</v>
      </c>
      <c r="DH167" s="15">
        <f t="shared" si="127"/>
        <v>0</v>
      </c>
      <c r="DI167" s="15">
        <f t="shared" si="127"/>
        <v>0</v>
      </c>
      <c r="DJ167" s="15">
        <f t="shared" si="127"/>
        <v>0</v>
      </c>
      <c r="DK167" s="15">
        <f t="shared" si="127"/>
        <v>0</v>
      </c>
      <c r="DL167" s="15">
        <f t="shared" si="121"/>
        <v>0</v>
      </c>
      <c r="DM167" s="15">
        <f t="shared" si="91"/>
        <v>0</v>
      </c>
      <c r="DN167" s="15">
        <f t="shared" si="91"/>
        <v>0</v>
      </c>
      <c r="DO167" s="15">
        <f t="shared" si="91"/>
        <v>0</v>
      </c>
      <c r="DP167" s="15">
        <f t="shared" si="91"/>
        <v>0</v>
      </c>
      <c r="DR167" s="15">
        <f t="shared" si="128"/>
        <v>0</v>
      </c>
      <c r="DS167" s="15">
        <f t="shared" si="128"/>
        <v>0</v>
      </c>
      <c r="DT167" s="15">
        <f t="shared" si="128"/>
        <v>0</v>
      </c>
      <c r="DU167" s="15">
        <f t="shared" si="128"/>
        <v>0</v>
      </c>
      <c r="DV167" s="15">
        <f t="shared" si="128"/>
        <v>0</v>
      </c>
      <c r="DW167" s="15">
        <f t="shared" si="128"/>
        <v>0</v>
      </c>
      <c r="DX167" s="15">
        <f t="shared" si="128"/>
        <v>0</v>
      </c>
      <c r="DY167" s="15">
        <f t="shared" si="128"/>
        <v>0</v>
      </c>
      <c r="DZ167" s="15">
        <f t="shared" si="128"/>
        <v>0</v>
      </c>
      <c r="EA167" s="15">
        <f t="shared" si="128"/>
        <v>0</v>
      </c>
      <c r="EB167" s="15">
        <f t="shared" si="128"/>
        <v>0</v>
      </c>
      <c r="EC167" s="15">
        <f t="shared" si="128"/>
        <v>0</v>
      </c>
      <c r="ED167" s="15">
        <f t="shared" si="128"/>
        <v>0</v>
      </c>
      <c r="EE167" s="15">
        <f t="shared" si="128"/>
        <v>0</v>
      </c>
      <c r="EF167" s="15">
        <f t="shared" si="128"/>
        <v>0</v>
      </c>
      <c r="EG167" s="15">
        <f t="shared" si="122"/>
        <v>0</v>
      </c>
      <c r="EH167" s="15">
        <f t="shared" si="92"/>
        <v>0</v>
      </c>
      <c r="EI167" s="15">
        <f t="shared" si="92"/>
        <v>0</v>
      </c>
      <c r="EJ167" s="15">
        <f t="shared" si="92"/>
        <v>0</v>
      </c>
      <c r="EK167" s="15">
        <f t="shared" si="92"/>
        <v>0</v>
      </c>
      <c r="EM167" s="15">
        <f t="shared" si="129"/>
        <v>0</v>
      </c>
      <c r="EN167" s="15">
        <f t="shared" si="129"/>
        <v>0</v>
      </c>
      <c r="EO167" s="15">
        <f t="shared" si="129"/>
        <v>0</v>
      </c>
      <c r="EP167" s="15">
        <f t="shared" si="129"/>
        <v>0</v>
      </c>
      <c r="EQ167" s="15">
        <f t="shared" si="129"/>
        <v>0</v>
      </c>
      <c r="ER167" s="15">
        <f t="shared" si="129"/>
        <v>0</v>
      </c>
      <c r="ES167" s="15">
        <f t="shared" si="129"/>
        <v>0</v>
      </c>
      <c r="ET167" s="15">
        <f t="shared" si="129"/>
        <v>0</v>
      </c>
      <c r="EU167" s="15">
        <f t="shared" si="129"/>
        <v>0</v>
      </c>
      <c r="EV167" s="15">
        <f t="shared" si="129"/>
        <v>0</v>
      </c>
      <c r="EW167" s="15">
        <f t="shared" si="129"/>
        <v>0</v>
      </c>
      <c r="EX167" s="15">
        <f t="shared" si="129"/>
        <v>0</v>
      </c>
      <c r="EY167" s="15">
        <f t="shared" si="129"/>
        <v>0</v>
      </c>
      <c r="EZ167" s="15">
        <f t="shared" si="129"/>
        <v>0</v>
      </c>
      <c r="FA167" s="15">
        <f t="shared" si="129"/>
        <v>0</v>
      </c>
      <c r="FB167" s="15">
        <f t="shared" si="123"/>
        <v>0</v>
      </c>
      <c r="FC167" s="15">
        <f t="shared" si="93"/>
        <v>0</v>
      </c>
      <c r="FD167" s="15">
        <f t="shared" si="93"/>
        <v>0</v>
      </c>
      <c r="FE167" s="15">
        <f t="shared" si="93"/>
        <v>0</v>
      </c>
      <c r="FF167" s="15">
        <f t="shared" si="93"/>
        <v>0</v>
      </c>
      <c r="FH167" s="15">
        <f>IFERROR(AL167*[1]Figure!$C$8+BG167*[1]Figure!$D$8+CB167*[1]Figure!$E$8,0)</f>
        <v>0</v>
      </c>
      <c r="FI167" s="15">
        <f>IFERROR(AM167*[1]Figure!$C$8+BH167*[1]Figure!$D$8+CC167*[1]Figure!$E$8,0)</f>
        <v>0</v>
      </c>
      <c r="FJ167" s="15">
        <f>IFERROR(AN167*[1]Figure!$C$8+BI167*[1]Figure!$D$8+CD167*[1]Figure!$E$8,0)</f>
        <v>0</v>
      </c>
      <c r="FK167" s="15">
        <f>IFERROR(AO167*[1]Figure!$C$8+BJ167*[1]Figure!$D$8+CE167*[1]Figure!$E$8,0)</f>
        <v>0</v>
      </c>
      <c r="FL167" s="15">
        <f>IFERROR(AP167*[1]Figure!$C$8+BK167*[1]Figure!$D$8+CF167*[1]Figure!$E$8,0)</f>
        <v>0</v>
      </c>
      <c r="FM167" s="15">
        <f>IFERROR(AQ167*[1]Figure!$C$8+BL167*[1]Figure!$D$8+CG167*[1]Figure!$E$8,0)</f>
        <v>0</v>
      </c>
      <c r="FN167" s="15">
        <f>IFERROR(AR167*[1]Figure!$C$8+BM167*[1]Figure!$D$8+CH167*[1]Figure!$E$8,0)</f>
        <v>0</v>
      </c>
      <c r="FO167" s="15">
        <f>IFERROR(AS167*[1]Figure!$C$8+BN167*[1]Figure!$D$8+CI167*[1]Figure!$E$8,0)</f>
        <v>0</v>
      </c>
      <c r="FP167" s="15">
        <f>IFERROR(AT167*[1]Figure!$C$8+BO167*[1]Figure!$D$8+CJ167*[1]Figure!$E$8,0)</f>
        <v>0</v>
      </c>
      <c r="FQ167" s="15">
        <f>IFERROR(AU167*[1]Figure!$C$8+BP167*[1]Figure!$D$8+CK167*[1]Figure!$E$8,0)</f>
        <v>0</v>
      </c>
      <c r="FR167" s="15">
        <f>IFERROR(AV167*[1]Figure!$C$8+BQ167*[1]Figure!$D$8+CL167*[1]Figure!$E$8,0)</f>
        <v>0</v>
      </c>
      <c r="FS167" s="15">
        <f>IFERROR(AW167*[1]Figure!$C$8+BR167*[1]Figure!$D$8+CM167*[1]Figure!$E$8,0)</f>
        <v>0</v>
      </c>
      <c r="FT167" s="15">
        <f>IFERROR(AX167*[1]Figure!$C$8+BS167*[1]Figure!$D$8+CN167*[1]Figure!$E$8,0)</f>
        <v>0</v>
      </c>
      <c r="FU167" s="15">
        <f>IFERROR(AY167*[1]Figure!$C$8+BT167*[1]Figure!$D$8+CO167*[1]Figure!$E$8,0)</f>
        <v>0</v>
      </c>
      <c r="FV167" s="15">
        <f>IFERROR(AZ167*[1]Figure!$C$8+BU167*[1]Figure!$D$8+CP167*[1]Figure!$E$8,0)</f>
        <v>0</v>
      </c>
      <c r="FW167" s="15">
        <f>IFERROR(BA167*[1]Figure!$C$8+BV167*[1]Figure!$D$8+CQ167*[1]Figure!$E$8,0)</f>
        <v>0</v>
      </c>
      <c r="FX167" s="15">
        <f>IFERROR(BB167*[1]Figure!$C$8+BW167*[1]Figure!$D$8+CR167*[1]Figure!$E$8,0)</f>
        <v>0</v>
      </c>
      <c r="FY167" s="15">
        <f>IFERROR(BC167*[1]Figure!$C$8+BX167*[1]Figure!$D$8+CS167*[1]Figure!$E$8,0)</f>
        <v>0</v>
      </c>
      <c r="FZ167" s="15">
        <f>IFERROR(BD167*[1]Figure!$C$8+BY167*[1]Figure!$D$8+CT167*[1]Figure!$E$8,0)</f>
        <v>0</v>
      </c>
      <c r="GA167" s="15">
        <f>IFERROR(BE167*[1]Figure!$C$8+BZ167*[1]Figure!$D$8+CU167*[1]Figure!$E$8,0)</f>
        <v>0</v>
      </c>
      <c r="GC167" s="15">
        <f>IFERROR(CW167*[1]Figure!$F$8+DR167*[1]Figure!$G$8+EM167*[1]Figure!$H$8,0)</f>
        <v>0</v>
      </c>
      <c r="GD167" s="15">
        <f>IFERROR(CX167*[1]Figure!$F$8+DS167*[1]Figure!$G$8+EN167*[1]Figure!$H$8,0)</f>
        <v>0</v>
      </c>
      <c r="GE167" s="15">
        <f>IFERROR(CY167*[1]Figure!$F$8+DT167*[1]Figure!$G$8+EO167*[1]Figure!$H$8,0)</f>
        <v>0</v>
      </c>
      <c r="GF167" s="15">
        <f>IFERROR(CZ167*[1]Figure!$F$8+DU167*[1]Figure!$G$8+EP167*[1]Figure!$H$8,0)</f>
        <v>0</v>
      </c>
      <c r="GG167" s="15">
        <f>IFERROR(DA167*[1]Figure!$F$8+DV167*[1]Figure!$G$8+EQ167*[1]Figure!$H$8,0)</f>
        <v>0</v>
      </c>
      <c r="GH167" s="15">
        <f>IFERROR(DB167*[1]Figure!$F$8+DW167*[1]Figure!$G$8+ER167*[1]Figure!$H$8,0)</f>
        <v>0</v>
      </c>
      <c r="GI167" s="15">
        <f>IFERROR(DC167*[1]Figure!$F$8+DX167*[1]Figure!$G$8+ES167*[1]Figure!$H$8,0)</f>
        <v>0</v>
      </c>
      <c r="GJ167" s="15">
        <f>IFERROR(DD167*[1]Figure!$F$8+DY167*[1]Figure!$G$8+ET167*[1]Figure!$H$8,0)</f>
        <v>0</v>
      </c>
      <c r="GK167" s="15">
        <f>IFERROR(DE167*[1]Figure!$F$8+DZ167*[1]Figure!$G$8+EU167*[1]Figure!$H$8,0)</f>
        <v>0</v>
      </c>
      <c r="GL167" s="15">
        <f>IFERROR(DF167*[1]Figure!$F$8+EA167*[1]Figure!$G$8+EV167*[1]Figure!$H$8,0)</f>
        <v>0</v>
      </c>
      <c r="GM167" s="15">
        <f>IFERROR(DG167*[1]Figure!$F$8+EB167*[1]Figure!$G$8+EW167*[1]Figure!$H$8,0)</f>
        <v>0</v>
      </c>
      <c r="GN167" s="15">
        <f>IFERROR(DH167*[1]Figure!$F$8+EC167*[1]Figure!$G$8+EX167*[1]Figure!$H$8,0)</f>
        <v>0</v>
      </c>
      <c r="GO167" s="15">
        <f>IFERROR(DI167*[1]Figure!$F$8+ED167*[1]Figure!$G$8+EY167*[1]Figure!$H$8,0)</f>
        <v>0</v>
      </c>
      <c r="GP167" s="15">
        <f>IFERROR(DJ167*[1]Figure!$F$8+EE167*[1]Figure!$G$8+EZ167*[1]Figure!$H$8,0)</f>
        <v>0</v>
      </c>
      <c r="GQ167" s="15">
        <f>IFERROR(DK167*[1]Figure!$F$8+EF167*[1]Figure!$G$8+FA167*[1]Figure!$H$8,0)</f>
        <v>0</v>
      </c>
      <c r="GR167" s="15">
        <f>IFERROR(DL167*[1]Figure!$F$8+EG167*[1]Figure!$G$8+FB167*[1]Figure!$H$8,0)</f>
        <v>0</v>
      </c>
      <c r="GS167" s="15">
        <f>IFERROR(DM167*[1]Figure!$F$8+EH167*[1]Figure!$G$8+FC167*[1]Figure!$H$8,0)</f>
        <v>0</v>
      </c>
      <c r="GT167" s="15">
        <f>IFERROR(DN167*[1]Figure!$F$8+EI167*[1]Figure!$G$8+FD167*[1]Figure!$H$8,0)</f>
        <v>0</v>
      </c>
      <c r="GU167" s="15">
        <f>IFERROR(DO167*[1]Figure!$F$8+EJ167*[1]Figure!$G$8+FE167*[1]Figure!$H$8,0)</f>
        <v>0</v>
      </c>
      <c r="GV167" s="15">
        <f>IFERROR(DP167*[1]Figure!$F$8+EK167*[1]Figure!$G$8+FF167*[1]Figure!$H$8,0)</f>
        <v>0</v>
      </c>
      <c r="GX167" s="15">
        <f>IFERROR(FH167*[1]Figure!$F$10+GC167*[1]Figure!$F$11,0)</f>
        <v>0</v>
      </c>
      <c r="GY167" s="15">
        <f>IFERROR(FI167*[1]Figure!$F$10+GD167*[1]Figure!$F$11,0)</f>
        <v>0</v>
      </c>
      <c r="GZ167" s="15">
        <f>IFERROR(FJ167*[1]Figure!$F$10+GE167*[1]Figure!$F$11,0)</f>
        <v>0</v>
      </c>
      <c r="HA167" s="15">
        <f>IFERROR(FK167*[1]Figure!$F$10+GF167*[1]Figure!$F$11,0)</f>
        <v>0</v>
      </c>
      <c r="HB167" s="15">
        <f>IFERROR(FL167*[1]Figure!$F$10+GG167*[1]Figure!$F$11,0)</f>
        <v>0</v>
      </c>
      <c r="HC167" s="15">
        <f>IFERROR(FM167*[1]Figure!$F$10+GH167*[1]Figure!$F$11,0)</f>
        <v>0</v>
      </c>
      <c r="HD167" s="15">
        <f>IFERROR(FN167*[1]Figure!$F$10+GI167*[1]Figure!$F$11,0)</f>
        <v>0</v>
      </c>
      <c r="HE167" s="15">
        <f>IFERROR(FO167*[1]Figure!$F$10+GJ167*[1]Figure!$F$11,0)</f>
        <v>0</v>
      </c>
      <c r="HF167" s="15">
        <f>IFERROR(FP167*[1]Figure!$F$10+GK167*[1]Figure!$F$11,0)</f>
        <v>0</v>
      </c>
      <c r="HG167" s="15">
        <f>IFERROR(FQ167*[1]Figure!$F$10+GL167*[1]Figure!$F$11,0)</f>
        <v>0</v>
      </c>
      <c r="HH167" s="15">
        <f>IFERROR(FR167*[1]Figure!$F$10+GM167*[1]Figure!$F$11,0)</f>
        <v>0</v>
      </c>
      <c r="HI167" s="15">
        <f>IFERROR(FS167*[1]Figure!$F$10+GN167*[1]Figure!$F$11,0)</f>
        <v>0</v>
      </c>
      <c r="HJ167" s="15">
        <f>IFERROR(FT167*[1]Figure!$F$10+GO167*[1]Figure!$F$11,0)</f>
        <v>0</v>
      </c>
      <c r="HK167" s="15">
        <f>IFERROR(FU167*[1]Figure!$F$10+GP167*[1]Figure!$F$11,0)</f>
        <v>0</v>
      </c>
      <c r="HL167" s="15">
        <f>IFERROR(FV167*[1]Figure!$F$10+GQ167*[1]Figure!$F$11,0)</f>
        <v>0</v>
      </c>
      <c r="HM167" s="15">
        <f>IFERROR(FW167*[1]Figure!$F$10+GR167*[1]Figure!$F$11,0)</f>
        <v>0</v>
      </c>
      <c r="HN167" s="15">
        <f>IFERROR(FX167*[1]Figure!$F$10+GS167*[1]Figure!$F$11,0)</f>
        <v>0</v>
      </c>
      <c r="HO167" s="15">
        <f>IFERROR(FY167*[1]Figure!$F$10+GT167*[1]Figure!$F$11,0)</f>
        <v>0</v>
      </c>
      <c r="HP167" s="15">
        <f>IFERROR(FZ167*[1]Figure!$F$10+GU167*[1]Figure!$F$11,0)</f>
        <v>0</v>
      </c>
      <c r="HQ167" s="15">
        <f>IFERROR(GA167*[1]Figure!$F$10+GV167*[1]Figure!$F$11,0)</f>
        <v>0</v>
      </c>
    </row>
    <row r="168" spans="1:225" s="15" customFormat="1" x14ac:dyDescent="0.2">
      <c r="A168" s="1"/>
      <c r="B168" s="4"/>
      <c r="C168" s="1" t="s">
        <v>193</v>
      </c>
      <c r="D168" s="1" t="s">
        <v>162</v>
      </c>
      <c r="E168" s="2">
        <v>0.27063549822565197</v>
      </c>
      <c r="F168" s="7"/>
      <c r="G168" s="1" t="s">
        <v>77</v>
      </c>
      <c r="H168" s="1" t="s">
        <v>77</v>
      </c>
      <c r="I168" s="1" t="s">
        <v>77</v>
      </c>
      <c r="J168" s="1" t="s">
        <v>77</v>
      </c>
      <c r="K168" s="1" t="s">
        <v>77</v>
      </c>
      <c r="L168" s="1" t="s">
        <v>77</v>
      </c>
      <c r="M168" s="1" t="s">
        <v>177</v>
      </c>
      <c r="N168" s="1" t="str">
        <f>N150</f>
        <v>heat production, natural gas, at industrial furnace &gt;100kW | heat, district or industrial, natural gas | Cutoff, US-RFC</v>
      </c>
      <c r="O168" s="1">
        <v>1</v>
      </c>
      <c r="P168" s="1" t="s">
        <v>12</v>
      </c>
      <c r="Q168" s="1">
        <f t="shared" ref="Q168:AJ168" si="138">Q150</f>
        <v>7.2782267546568497E-2</v>
      </c>
      <c r="R168" s="1">
        <f t="shared" si="138"/>
        <v>1.17039789836895</v>
      </c>
      <c r="S168" s="1">
        <f t="shared" si="138"/>
        <v>2.2506988576900398E-5</v>
      </c>
      <c r="T168" s="1">
        <f t="shared" si="138"/>
        <v>2.54545402736777E-2</v>
      </c>
      <c r="U168" s="1">
        <f t="shared" si="138"/>
        <v>1.8328465661405401E-4</v>
      </c>
      <c r="V168" s="1">
        <f t="shared" si="138"/>
        <v>1.2287790080515799E-6</v>
      </c>
      <c r="W168" s="1">
        <f t="shared" si="138"/>
        <v>7.4284020865589495E-2</v>
      </c>
      <c r="X168" s="1">
        <f t="shared" si="138"/>
        <v>4.7783192057624302E-4</v>
      </c>
      <c r="Y168" s="1">
        <f t="shared" si="138"/>
        <v>4.0112646926064302E-3</v>
      </c>
      <c r="Z168" s="1">
        <f t="shared" si="138"/>
        <v>4.3274850129381798E-4</v>
      </c>
      <c r="AA168" s="1">
        <f t="shared" si="138"/>
        <v>2.1353809821300601E-5</v>
      </c>
      <c r="AB168" s="1">
        <f t="shared" si="138"/>
        <v>2.3200308400569999E-4</v>
      </c>
      <c r="AC168" s="1">
        <f t="shared" si="138"/>
        <v>2.6772898905443999E-7</v>
      </c>
      <c r="AD168" s="1">
        <f t="shared" si="138"/>
        <v>1.5947609851927301E-5</v>
      </c>
      <c r="AE168" s="1">
        <f t="shared" si="138"/>
        <v>4.3295346578489999E-5</v>
      </c>
      <c r="AF168" s="1">
        <f t="shared" si="138"/>
        <v>4.6004502567944199E-5</v>
      </c>
      <c r="AG168" s="1">
        <f t="shared" si="138"/>
        <v>1.34632074024183E-8</v>
      </c>
      <c r="AH168" s="1">
        <f t="shared" si="138"/>
        <v>6.56582287137063E-5</v>
      </c>
      <c r="AI168" s="1">
        <f t="shared" si="138"/>
        <v>4.4478056863313901E-3</v>
      </c>
      <c r="AJ168" s="1">
        <f t="shared" si="138"/>
        <v>3.17057940251029E-5</v>
      </c>
      <c r="AK168" s="1"/>
      <c r="AL168" s="1">
        <f t="shared" si="124"/>
        <v>0</v>
      </c>
      <c r="AM168" s="1">
        <f t="shared" si="124"/>
        <v>0</v>
      </c>
      <c r="AN168" s="1">
        <f t="shared" si="124"/>
        <v>0</v>
      </c>
      <c r="AO168" s="1">
        <f t="shared" si="124"/>
        <v>0</v>
      </c>
      <c r="AP168" s="1">
        <f t="shared" si="124"/>
        <v>0</v>
      </c>
      <c r="AQ168" s="1">
        <f t="shared" si="124"/>
        <v>0</v>
      </c>
      <c r="AR168" s="1">
        <f t="shared" si="124"/>
        <v>0</v>
      </c>
      <c r="AS168" s="1">
        <f t="shared" si="124"/>
        <v>0</v>
      </c>
      <c r="AT168" s="1">
        <f t="shared" si="124"/>
        <v>0</v>
      </c>
      <c r="AU168" s="1">
        <f t="shared" si="124"/>
        <v>0</v>
      </c>
      <c r="AV168" s="1">
        <f t="shared" si="124"/>
        <v>0</v>
      </c>
      <c r="AW168" s="1">
        <f t="shared" si="124"/>
        <v>0</v>
      </c>
      <c r="AX168" s="1">
        <f t="shared" si="124"/>
        <v>0</v>
      </c>
      <c r="AY168" s="1">
        <f t="shared" si="124"/>
        <v>0</v>
      </c>
      <c r="AZ168" s="1">
        <f t="shared" si="124"/>
        <v>0</v>
      </c>
      <c r="BA168" s="1">
        <f t="shared" si="118"/>
        <v>0</v>
      </c>
      <c r="BB168" s="1">
        <f t="shared" si="88"/>
        <v>0</v>
      </c>
      <c r="BC168" s="1">
        <f t="shared" si="88"/>
        <v>0</v>
      </c>
      <c r="BD168" s="1">
        <f t="shared" si="88"/>
        <v>0</v>
      </c>
      <c r="BE168" s="1">
        <f t="shared" si="88"/>
        <v>0</v>
      </c>
      <c r="BF168" s="1"/>
      <c r="BG168" s="1">
        <f t="shared" si="125"/>
        <v>0</v>
      </c>
      <c r="BH168" s="1">
        <f t="shared" si="125"/>
        <v>0</v>
      </c>
      <c r="BI168" s="1">
        <f t="shared" si="125"/>
        <v>0</v>
      </c>
      <c r="BJ168" s="1">
        <f t="shared" si="125"/>
        <v>0</v>
      </c>
      <c r="BK168" s="1">
        <f t="shared" si="125"/>
        <v>0</v>
      </c>
      <c r="BL168" s="1">
        <f t="shared" si="125"/>
        <v>0</v>
      </c>
      <c r="BM168" s="1">
        <f t="shared" si="125"/>
        <v>0</v>
      </c>
      <c r="BN168" s="1">
        <f t="shared" si="125"/>
        <v>0</v>
      </c>
      <c r="BO168" s="1">
        <f t="shared" si="125"/>
        <v>0</v>
      </c>
      <c r="BP168" s="1">
        <f t="shared" si="125"/>
        <v>0</v>
      </c>
      <c r="BQ168" s="1">
        <f t="shared" si="125"/>
        <v>0</v>
      </c>
      <c r="BR168" s="1">
        <f t="shared" si="125"/>
        <v>0</v>
      </c>
      <c r="BS168" s="1">
        <f t="shared" si="125"/>
        <v>0</v>
      </c>
      <c r="BT168" s="1">
        <f t="shared" si="125"/>
        <v>0</v>
      </c>
      <c r="BU168" s="1">
        <f t="shared" si="125"/>
        <v>0</v>
      </c>
      <c r="BV168" s="1">
        <f t="shared" si="119"/>
        <v>0</v>
      </c>
      <c r="BW168" s="1">
        <f t="shared" si="89"/>
        <v>0</v>
      </c>
      <c r="BX168" s="1">
        <f t="shared" si="89"/>
        <v>0</v>
      </c>
      <c r="BY168" s="1">
        <f t="shared" si="89"/>
        <v>0</v>
      </c>
      <c r="BZ168" s="1">
        <f t="shared" si="89"/>
        <v>0</v>
      </c>
      <c r="CA168" s="1"/>
      <c r="CB168" s="1">
        <f t="shared" si="126"/>
        <v>0</v>
      </c>
      <c r="CC168" s="1">
        <f t="shared" si="126"/>
        <v>0</v>
      </c>
      <c r="CD168" s="1">
        <f t="shared" si="126"/>
        <v>0</v>
      </c>
      <c r="CE168" s="1">
        <f t="shared" si="126"/>
        <v>0</v>
      </c>
      <c r="CF168" s="1">
        <f t="shared" si="126"/>
        <v>0</v>
      </c>
      <c r="CG168" s="1">
        <f t="shared" si="126"/>
        <v>0</v>
      </c>
      <c r="CH168" s="1">
        <f t="shared" si="126"/>
        <v>0</v>
      </c>
      <c r="CI168" s="1">
        <f t="shared" si="126"/>
        <v>0</v>
      </c>
      <c r="CJ168" s="1">
        <f t="shared" si="126"/>
        <v>0</v>
      </c>
      <c r="CK168" s="1">
        <f t="shared" si="126"/>
        <v>0</v>
      </c>
      <c r="CL168" s="1">
        <f t="shared" si="126"/>
        <v>0</v>
      </c>
      <c r="CM168" s="1">
        <f t="shared" si="126"/>
        <v>0</v>
      </c>
      <c r="CN168" s="1">
        <f t="shared" si="126"/>
        <v>0</v>
      </c>
      <c r="CO168" s="1">
        <f t="shared" si="126"/>
        <v>0</v>
      </c>
      <c r="CP168" s="1">
        <f t="shared" si="126"/>
        <v>0</v>
      </c>
      <c r="CQ168" s="1">
        <f t="shared" si="120"/>
        <v>0</v>
      </c>
      <c r="CR168" s="1">
        <f t="shared" si="90"/>
        <v>0</v>
      </c>
      <c r="CS168" s="1">
        <f t="shared" si="90"/>
        <v>0</v>
      </c>
      <c r="CT168" s="1">
        <f t="shared" si="90"/>
        <v>0</v>
      </c>
      <c r="CU168" s="1">
        <f t="shared" si="90"/>
        <v>0</v>
      </c>
      <c r="CW168" s="15">
        <f t="shared" si="127"/>
        <v>0</v>
      </c>
      <c r="CX168" s="15">
        <f t="shared" si="127"/>
        <v>0</v>
      </c>
      <c r="CY168" s="15">
        <f t="shared" si="127"/>
        <v>0</v>
      </c>
      <c r="CZ168" s="15">
        <f t="shared" si="127"/>
        <v>0</v>
      </c>
      <c r="DA168" s="15">
        <f t="shared" si="127"/>
        <v>0</v>
      </c>
      <c r="DB168" s="15">
        <f t="shared" si="127"/>
        <v>0</v>
      </c>
      <c r="DC168" s="15">
        <f t="shared" si="127"/>
        <v>0</v>
      </c>
      <c r="DD168" s="15">
        <f t="shared" si="127"/>
        <v>0</v>
      </c>
      <c r="DE168" s="15">
        <f t="shared" si="127"/>
        <v>0</v>
      </c>
      <c r="DF168" s="15">
        <f t="shared" si="127"/>
        <v>0</v>
      </c>
      <c r="DG168" s="15">
        <f t="shared" si="127"/>
        <v>0</v>
      </c>
      <c r="DH168" s="15">
        <f t="shared" si="127"/>
        <v>0</v>
      </c>
      <c r="DI168" s="15">
        <f t="shared" si="127"/>
        <v>0</v>
      </c>
      <c r="DJ168" s="15">
        <f t="shared" si="127"/>
        <v>0</v>
      </c>
      <c r="DK168" s="15">
        <f t="shared" si="127"/>
        <v>0</v>
      </c>
      <c r="DL168" s="15">
        <f t="shared" si="121"/>
        <v>0</v>
      </c>
      <c r="DM168" s="15">
        <f t="shared" si="91"/>
        <v>0</v>
      </c>
      <c r="DN168" s="15">
        <f t="shared" si="91"/>
        <v>0</v>
      </c>
      <c r="DO168" s="15">
        <f t="shared" si="91"/>
        <v>0</v>
      </c>
      <c r="DP168" s="15">
        <f t="shared" si="91"/>
        <v>0</v>
      </c>
      <c r="DR168" s="15">
        <f t="shared" si="128"/>
        <v>0</v>
      </c>
      <c r="DS168" s="15">
        <f t="shared" si="128"/>
        <v>0</v>
      </c>
      <c r="DT168" s="15">
        <f t="shared" si="128"/>
        <v>0</v>
      </c>
      <c r="DU168" s="15">
        <f t="shared" si="128"/>
        <v>0</v>
      </c>
      <c r="DV168" s="15">
        <f t="shared" si="128"/>
        <v>0</v>
      </c>
      <c r="DW168" s="15">
        <f t="shared" si="128"/>
        <v>0</v>
      </c>
      <c r="DX168" s="15">
        <f t="shared" si="128"/>
        <v>0</v>
      </c>
      <c r="DY168" s="15">
        <f t="shared" si="128"/>
        <v>0</v>
      </c>
      <c r="DZ168" s="15">
        <f t="shared" si="128"/>
        <v>0</v>
      </c>
      <c r="EA168" s="15">
        <f t="shared" si="128"/>
        <v>0</v>
      </c>
      <c r="EB168" s="15">
        <f t="shared" si="128"/>
        <v>0</v>
      </c>
      <c r="EC168" s="15">
        <f t="shared" si="128"/>
        <v>0</v>
      </c>
      <c r="ED168" s="15">
        <f t="shared" si="128"/>
        <v>0</v>
      </c>
      <c r="EE168" s="15">
        <f t="shared" si="128"/>
        <v>0</v>
      </c>
      <c r="EF168" s="15">
        <f t="shared" si="128"/>
        <v>0</v>
      </c>
      <c r="EG168" s="15">
        <f t="shared" si="122"/>
        <v>0</v>
      </c>
      <c r="EH168" s="15">
        <f t="shared" si="92"/>
        <v>0</v>
      </c>
      <c r="EI168" s="15">
        <f t="shared" si="92"/>
        <v>0</v>
      </c>
      <c r="EJ168" s="15">
        <f t="shared" si="92"/>
        <v>0</v>
      </c>
      <c r="EK168" s="15">
        <f t="shared" si="92"/>
        <v>0</v>
      </c>
      <c r="EM168" s="15">
        <f t="shared" si="129"/>
        <v>0</v>
      </c>
      <c r="EN168" s="15">
        <f t="shared" si="129"/>
        <v>0</v>
      </c>
      <c r="EO168" s="15">
        <f t="shared" si="129"/>
        <v>0</v>
      </c>
      <c r="EP168" s="15">
        <f t="shared" si="129"/>
        <v>0</v>
      </c>
      <c r="EQ168" s="15">
        <f t="shared" si="129"/>
        <v>0</v>
      </c>
      <c r="ER168" s="15">
        <f t="shared" si="129"/>
        <v>0</v>
      </c>
      <c r="ES168" s="15">
        <f t="shared" si="129"/>
        <v>0</v>
      </c>
      <c r="ET168" s="15">
        <f t="shared" si="129"/>
        <v>0</v>
      </c>
      <c r="EU168" s="15">
        <f t="shared" si="129"/>
        <v>0</v>
      </c>
      <c r="EV168" s="15">
        <f t="shared" si="129"/>
        <v>0</v>
      </c>
      <c r="EW168" s="15">
        <f t="shared" si="129"/>
        <v>0</v>
      </c>
      <c r="EX168" s="15">
        <f t="shared" si="129"/>
        <v>0</v>
      </c>
      <c r="EY168" s="15">
        <f t="shared" si="129"/>
        <v>0</v>
      </c>
      <c r="EZ168" s="15">
        <f t="shared" si="129"/>
        <v>0</v>
      </c>
      <c r="FA168" s="15">
        <f t="shared" si="129"/>
        <v>0</v>
      </c>
      <c r="FB168" s="15">
        <f t="shared" si="123"/>
        <v>0</v>
      </c>
      <c r="FC168" s="15">
        <f t="shared" si="93"/>
        <v>0</v>
      </c>
      <c r="FD168" s="15">
        <f t="shared" si="93"/>
        <v>0</v>
      </c>
      <c r="FE168" s="15">
        <f t="shared" si="93"/>
        <v>0</v>
      </c>
      <c r="FF168" s="15">
        <f t="shared" si="93"/>
        <v>0</v>
      </c>
      <c r="FH168" s="15">
        <f>IFERROR(AL168*[1]Figure!$C$8+BG168*[1]Figure!$D$8+CB168*[1]Figure!$E$8,0)</f>
        <v>0</v>
      </c>
      <c r="FI168" s="15">
        <f>IFERROR(AM168*[1]Figure!$C$8+BH168*[1]Figure!$D$8+CC168*[1]Figure!$E$8,0)</f>
        <v>0</v>
      </c>
      <c r="FJ168" s="15">
        <f>IFERROR(AN168*[1]Figure!$C$8+BI168*[1]Figure!$D$8+CD168*[1]Figure!$E$8,0)</f>
        <v>0</v>
      </c>
      <c r="FK168" s="15">
        <f>IFERROR(AO168*[1]Figure!$C$8+BJ168*[1]Figure!$D$8+CE168*[1]Figure!$E$8,0)</f>
        <v>0</v>
      </c>
      <c r="FL168" s="15">
        <f>IFERROR(AP168*[1]Figure!$C$8+BK168*[1]Figure!$D$8+CF168*[1]Figure!$E$8,0)</f>
        <v>0</v>
      </c>
      <c r="FM168" s="15">
        <f>IFERROR(AQ168*[1]Figure!$C$8+BL168*[1]Figure!$D$8+CG168*[1]Figure!$E$8,0)</f>
        <v>0</v>
      </c>
      <c r="FN168" s="15">
        <f>IFERROR(AR168*[1]Figure!$C$8+BM168*[1]Figure!$D$8+CH168*[1]Figure!$E$8,0)</f>
        <v>0</v>
      </c>
      <c r="FO168" s="15">
        <f>IFERROR(AS168*[1]Figure!$C$8+BN168*[1]Figure!$D$8+CI168*[1]Figure!$E$8,0)</f>
        <v>0</v>
      </c>
      <c r="FP168" s="15">
        <f>IFERROR(AT168*[1]Figure!$C$8+BO168*[1]Figure!$D$8+CJ168*[1]Figure!$E$8,0)</f>
        <v>0</v>
      </c>
      <c r="FQ168" s="15">
        <f>IFERROR(AU168*[1]Figure!$C$8+BP168*[1]Figure!$D$8+CK168*[1]Figure!$E$8,0)</f>
        <v>0</v>
      </c>
      <c r="FR168" s="15">
        <f>IFERROR(AV168*[1]Figure!$C$8+BQ168*[1]Figure!$D$8+CL168*[1]Figure!$E$8,0)</f>
        <v>0</v>
      </c>
      <c r="FS168" s="15">
        <f>IFERROR(AW168*[1]Figure!$C$8+BR168*[1]Figure!$D$8+CM168*[1]Figure!$E$8,0)</f>
        <v>0</v>
      </c>
      <c r="FT168" s="15">
        <f>IFERROR(AX168*[1]Figure!$C$8+BS168*[1]Figure!$D$8+CN168*[1]Figure!$E$8,0)</f>
        <v>0</v>
      </c>
      <c r="FU168" s="15">
        <f>IFERROR(AY168*[1]Figure!$C$8+BT168*[1]Figure!$D$8+CO168*[1]Figure!$E$8,0)</f>
        <v>0</v>
      </c>
      <c r="FV168" s="15">
        <f>IFERROR(AZ168*[1]Figure!$C$8+BU168*[1]Figure!$D$8+CP168*[1]Figure!$E$8,0)</f>
        <v>0</v>
      </c>
      <c r="FW168" s="15">
        <f>IFERROR(BA168*[1]Figure!$C$8+BV168*[1]Figure!$D$8+CQ168*[1]Figure!$E$8,0)</f>
        <v>0</v>
      </c>
      <c r="FX168" s="15">
        <f>IFERROR(BB168*[1]Figure!$C$8+BW168*[1]Figure!$D$8+CR168*[1]Figure!$E$8,0)</f>
        <v>0</v>
      </c>
      <c r="FY168" s="15">
        <f>IFERROR(BC168*[1]Figure!$C$8+BX168*[1]Figure!$D$8+CS168*[1]Figure!$E$8,0)</f>
        <v>0</v>
      </c>
      <c r="FZ168" s="15">
        <f>IFERROR(BD168*[1]Figure!$C$8+BY168*[1]Figure!$D$8+CT168*[1]Figure!$E$8,0)</f>
        <v>0</v>
      </c>
      <c r="GA168" s="15">
        <f>IFERROR(BE168*[1]Figure!$C$8+BZ168*[1]Figure!$D$8+CU168*[1]Figure!$E$8,0)</f>
        <v>0</v>
      </c>
      <c r="GC168" s="15">
        <f>IFERROR(CW168*[1]Figure!$F$8+DR168*[1]Figure!$G$8+EM168*[1]Figure!$H$8,0)</f>
        <v>0</v>
      </c>
      <c r="GD168" s="15">
        <f>IFERROR(CX168*[1]Figure!$F$8+DS168*[1]Figure!$G$8+EN168*[1]Figure!$H$8,0)</f>
        <v>0</v>
      </c>
      <c r="GE168" s="15">
        <f>IFERROR(CY168*[1]Figure!$F$8+DT168*[1]Figure!$G$8+EO168*[1]Figure!$H$8,0)</f>
        <v>0</v>
      </c>
      <c r="GF168" s="15">
        <f>IFERROR(CZ168*[1]Figure!$F$8+DU168*[1]Figure!$G$8+EP168*[1]Figure!$H$8,0)</f>
        <v>0</v>
      </c>
      <c r="GG168" s="15">
        <f>IFERROR(DA168*[1]Figure!$F$8+DV168*[1]Figure!$G$8+EQ168*[1]Figure!$H$8,0)</f>
        <v>0</v>
      </c>
      <c r="GH168" s="15">
        <f>IFERROR(DB168*[1]Figure!$F$8+DW168*[1]Figure!$G$8+ER168*[1]Figure!$H$8,0)</f>
        <v>0</v>
      </c>
      <c r="GI168" s="15">
        <f>IFERROR(DC168*[1]Figure!$F$8+DX168*[1]Figure!$G$8+ES168*[1]Figure!$H$8,0)</f>
        <v>0</v>
      </c>
      <c r="GJ168" s="15">
        <f>IFERROR(DD168*[1]Figure!$F$8+DY168*[1]Figure!$G$8+ET168*[1]Figure!$H$8,0)</f>
        <v>0</v>
      </c>
      <c r="GK168" s="15">
        <f>IFERROR(DE168*[1]Figure!$F$8+DZ168*[1]Figure!$G$8+EU168*[1]Figure!$H$8,0)</f>
        <v>0</v>
      </c>
      <c r="GL168" s="15">
        <f>IFERROR(DF168*[1]Figure!$F$8+EA168*[1]Figure!$G$8+EV168*[1]Figure!$H$8,0)</f>
        <v>0</v>
      </c>
      <c r="GM168" s="15">
        <f>IFERROR(DG168*[1]Figure!$F$8+EB168*[1]Figure!$G$8+EW168*[1]Figure!$H$8,0)</f>
        <v>0</v>
      </c>
      <c r="GN168" s="15">
        <f>IFERROR(DH168*[1]Figure!$F$8+EC168*[1]Figure!$G$8+EX168*[1]Figure!$H$8,0)</f>
        <v>0</v>
      </c>
      <c r="GO168" s="15">
        <f>IFERROR(DI168*[1]Figure!$F$8+ED168*[1]Figure!$G$8+EY168*[1]Figure!$H$8,0)</f>
        <v>0</v>
      </c>
      <c r="GP168" s="15">
        <f>IFERROR(DJ168*[1]Figure!$F$8+EE168*[1]Figure!$G$8+EZ168*[1]Figure!$H$8,0)</f>
        <v>0</v>
      </c>
      <c r="GQ168" s="15">
        <f>IFERROR(DK168*[1]Figure!$F$8+EF168*[1]Figure!$G$8+FA168*[1]Figure!$H$8,0)</f>
        <v>0</v>
      </c>
      <c r="GR168" s="15">
        <f>IFERROR(DL168*[1]Figure!$F$8+EG168*[1]Figure!$G$8+FB168*[1]Figure!$H$8,0)</f>
        <v>0</v>
      </c>
      <c r="GS168" s="15">
        <f>IFERROR(DM168*[1]Figure!$F$8+EH168*[1]Figure!$G$8+FC168*[1]Figure!$H$8,0)</f>
        <v>0</v>
      </c>
      <c r="GT168" s="15">
        <f>IFERROR(DN168*[1]Figure!$F$8+EI168*[1]Figure!$G$8+FD168*[1]Figure!$H$8,0)</f>
        <v>0</v>
      </c>
      <c r="GU168" s="15">
        <f>IFERROR(DO168*[1]Figure!$F$8+EJ168*[1]Figure!$G$8+FE168*[1]Figure!$H$8,0)</f>
        <v>0</v>
      </c>
      <c r="GV168" s="15">
        <f>IFERROR(DP168*[1]Figure!$F$8+EK168*[1]Figure!$G$8+FF168*[1]Figure!$H$8,0)</f>
        <v>0</v>
      </c>
      <c r="GX168" s="15">
        <f>IFERROR(FH168*[1]Figure!$F$10+GC168*[1]Figure!$F$11,0)</f>
        <v>0</v>
      </c>
      <c r="GY168" s="15">
        <f>IFERROR(FI168*[1]Figure!$F$10+GD168*[1]Figure!$F$11,0)</f>
        <v>0</v>
      </c>
      <c r="GZ168" s="15">
        <f>IFERROR(FJ168*[1]Figure!$F$10+GE168*[1]Figure!$F$11,0)</f>
        <v>0</v>
      </c>
      <c r="HA168" s="15">
        <f>IFERROR(FK168*[1]Figure!$F$10+GF168*[1]Figure!$F$11,0)</f>
        <v>0</v>
      </c>
      <c r="HB168" s="15">
        <f>IFERROR(FL168*[1]Figure!$F$10+GG168*[1]Figure!$F$11,0)</f>
        <v>0</v>
      </c>
      <c r="HC168" s="15">
        <f>IFERROR(FM168*[1]Figure!$F$10+GH168*[1]Figure!$F$11,0)</f>
        <v>0</v>
      </c>
      <c r="HD168" s="15">
        <f>IFERROR(FN168*[1]Figure!$F$10+GI168*[1]Figure!$F$11,0)</f>
        <v>0</v>
      </c>
      <c r="HE168" s="15">
        <f>IFERROR(FO168*[1]Figure!$F$10+GJ168*[1]Figure!$F$11,0)</f>
        <v>0</v>
      </c>
      <c r="HF168" s="15">
        <f>IFERROR(FP168*[1]Figure!$F$10+GK168*[1]Figure!$F$11,0)</f>
        <v>0</v>
      </c>
      <c r="HG168" s="15">
        <f>IFERROR(FQ168*[1]Figure!$F$10+GL168*[1]Figure!$F$11,0)</f>
        <v>0</v>
      </c>
      <c r="HH168" s="15">
        <f>IFERROR(FR168*[1]Figure!$F$10+GM168*[1]Figure!$F$11,0)</f>
        <v>0</v>
      </c>
      <c r="HI168" s="15">
        <f>IFERROR(FS168*[1]Figure!$F$10+GN168*[1]Figure!$F$11,0)</f>
        <v>0</v>
      </c>
      <c r="HJ168" s="15">
        <f>IFERROR(FT168*[1]Figure!$F$10+GO168*[1]Figure!$F$11,0)</f>
        <v>0</v>
      </c>
      <c r="HK168" s="15">
        <f>IFERROR(FU168*[1]Figure!$F$10+GP168*[1]Figure!$F$11,0)</f>
        <v>0</v>
      </c>
      <c r="HL168" s="15">
        <f>IFERROR(FV168*[1]Figure!$F$10+GQ168*[1]Figure!$F$11,0)</f>
        <v>0</v>
      </c>
      <c r="HM168" s="15">
        <f>IFERROR(FW168*[1]Figure!$F$10+GR168*[1]Figure!$F$11,0)</f>
        <v>0</v>
      </c>
      <c r="HN168" s="15">
        <f>IFERROR(FX168*[1]Figure!$F$10+GS168*[1]Figure!$F$11,0)</f>
        <v>0</v>
      </c>
      <c r="HO168" s="15">
        <f>IFERROR(FY168*[1]Figure!$F$10+GT168*[1]Figure!$F$11,0)</f>
        <v>0</v>
      </c>
      <c r="HP168" s="15">
        <f>IFERROR(FZ168*[1]Figure!$F$10+GU168*[1]Figure!$F$11,0)</f>
        <v>0</v>
      </c>
      <c r="HQ168" s="15">
        <f>IFERROR(GA168*[1]Figure!$F$10+GV168*[1]Figure!$F$11,0)</f>
        <v>0</v>
      </c>
    </row>
    <row r="169" spans="1:225" s="15" customFormat="1" x14ac:dyDescent="0.2">
      <c r="A169" s="1"/>
      <c r="B169" s="4"/>
      <c r="C169" s="1" t="s">
        <v>193</v>
      </c>
      <c r="D169" s="1" t="s">
        <v>88</v>
      </c>
      <c r="E169" s="2">
        <v>0.47771080944065786</v>
      </c>
      <c r="F169" s="7"/>
      <c r="G169" s="1" t="s">
        <v>77</v>
      </c>
      <c r="H169" s="1" t="s">
        <v>77</v>
      </c>
      <c r="I169" s="1" t="s">
        <v>77</v>
      </c>
      <c r="J169" s="1" t="s">
        <v>77</v>
      </c>
      <c r="K169" s="1" t="s">
        <v>77</v>
      </c>
      <c r="L169" s="1" t="s">
        <v>77</v>
      </c>
      <c r="M169" s="1" t="s">
        <v>177</v>
      </c>
      <c r="N169" s="1" t="str">
        <f>N141</f>
        <v>heat production, natural gas, at industrial furnace &gt;100kW | heat, district or industrial, natural gas | Cutoff, JP</v>
      </c>
      <c r="O169" s="1">
        <v>1</v>
      </c>
      <c r="P169" s="1" t="s">
        <v>12</v>
      </c>
      <c r="Q169" s="1">
        <f t="shared" ref="Q169:AJ170" si="139">Q141</f>
        <v>8.0255835238889101E-2</v>
      </c>
      <c r="R169" s="1">
        <f t="shared" si="139"/>
        <v>1.3280389228243701</v>
      </c>
      <c r="S169" s="1">
        <f t="shared" si="139"/>
        <v>3.2625467366219097E-5</v>
      </c>
      <c r="T169" s="1">
        <f t="shared" si="139"/>
        <v>2.8866351921018999E-2</v>
      </c>
      <c r="U169" s="1">
        <f t="shared" si="139"/>
        <v>4.5067611718069598E-4</v>
      </c>
      <c r="V169" s="1">
        <f t="shared" si="139"/>
        <v>1.7932671974896699E-6</v>
      </c>
      <c r="W169" s="1">
        <f t="shared" si="139"/>
        <v>8.1484583681056696E-2</v>
      </c>
      <c r="X169" s="1">
        <f t="shared" si="139"/>
        <v>1.6287904140258201E-3</v>
      </c>
      <c r="Y169" s="1">
        <f t="shared" si="139"/>
        <v>9.1574308760159501E-3</v>
      </c>
      <c r="Z169" s="1">
        <f t="shared" si="139"/>
        <v>3.2641218854135499E-4</v>
      </c>
      <c r="AA169" s="1">
        <f t="shared" si="139"/>
        <v>3.1799128651825801E-4</v>
      </c>
      <c r="AB169" s="1">
        <f t="shared" si="139"/>
        <v>5.9619837332342495E-4</v>
      </c>
      <c r="AC169" s="1">
        <f t="shared" si="139"/>
        <v>3.8080593948843199E-7</v>
      </c>
      <c r="AD169" s="1">
        <f t="shared" si="139"/>
        <v>7.2343441805085905E-5</v>
      </c>
      <c r="AE169" s="1">
        <f t="shared" si="139"/>
        <v>7.7023534360772601E-5</v>
      </c>
      <c r="AF169" s="1">
        <f t="shared" si="139"/>
        <v>8.1320434095897697E-5</v>
      </c>
      <c r="AG169" s="1">
        <f t="shared" si="139"/>
        <v>4.7593400183627502E-9</v>
      </c>
      <c r="AH169" s="1">
        <f t="shared" si="139"/>
        <v>9.4186694126161696E-5</v>
      </c>
      <c r="AI169" s="1">
        <f t="shared" si="139"/>
        <v>2.9120398038930798E-2</v>
      </c>
      <c r="AJ169" s="1">
        <f t="shared" si="139"/>
        <v>4.4155716996994898E-5</v>
      </c>
      <c r="AK169" s="1"/>
      <c r="AL169" s="1">
        <f t="shared" si="124"/>
        <v>0</v>
      </c>
      <c r="AM169" s="1">
        <f t="shared" si="124"/>
        <v>0</v>
      </c>
      <c r="AN169" s="1">
        <f t="shared" si="124"/>
        <v>0</v>
      </c>
      <c r="AO169" s="1">
        <f t="shared" si="124"/>
        <v>0</v>
      </c>
      <c r="AP169" s="1">
        <f t="shared" si="124"/>
        <v>0</v>
      </c>
      <c r="AQ169" s="1">
        <f t="shared" si="124"/>
        <v>0</v>
      </c>
      <c r="AR169" s="1">
        <f t="shared" si="124"/>
        <v>0</v>
      </c>
      <c r="AS169" s="1">
        <f t="shared" si="124"/>
        <v>0</v>
      </c>
      <c r="AT169" s="1">
        <f t="shared" si="124"/>
        <v>0</v>
      </c>
      <c r="AU169" s="1">
        <f t="shared" si="124"/>
        <v>0</v>
      </c>
      <c r="AV169" s="1">
        <f t="shared" si="124"/>
        <v>0</v>
      </c>
      <c r="AW169" s="1">
        <f t="shared" si="124"/>
        <v>0</v>
      </c>
      <c r="AX169" s="1">
        <f t="shared" si="124"/>
        <v>0</v>
      </c>
      <c r="AY169" s="1">
        <f t="shared" si="124"/>
        <v>0</v>
      </c>
      <c r="AZ169" s="1">
        <f t="shared" si="124"/>
        <v>0</v>
      </c>
      <c r="BA169" s="1">
        <f t="shared" si="118"/>
        <v>0</v>
      </c>
      <c r="BB169" s="1">
        <f t="shared" si="88"/>
        <v>0</v>
      </c>
      <c r="BC169" s="1">
        <f t="shared" si="88"/>
        <v>0</v>
      </c>
      <c r="BD169" s="1">
        <f t="shared" si="88"/>
        <v>0</v>
      </c>
      <c r="BE169" s="1">
        <f t="shared" si="88"/>
        <v>0</v>
      </c>
      <c r="BF169" s="1"/>
      <c r="BG169" s="1">
        <f t="shared" si="125"/>
        <v>0</v>
      </c>
      <c r="BH169" s="1">
        <f t="shared" si="125"/>
        <v>0</v>
      </c>
      <c r="BI169" s="1">
        <f t="shared" si="125"/>
        <v>0</v>
      </c>
      <c r="BJ169" s="1">
        <f t="shared" si="125"/>
        <v>0</v>
      </c>
      <c r="BK169" s="1">
        <f t="shared" si="125"/>
        <v>0</v>
      </c>
      <c r="BL169" s="1">
        <f t="shared" si="125"/>
        <v>0</v>
      </c>
      <c r="BM169" s="1">
        <f t="shared" si="125"/>
        <v>0</v>
      </c>
      <c r="BN169" s="1">
        <f t="shared" si="125"/>
        <v>0</v>
      </c>
      <c r="BO169" s="1">
        <f t="shared" si="125"/>
        <v>0</v>
      </c>
      <c r="BP169" s="1">
        <f t="shared" si="125"/>
        <v>0</v>
      </c>
      <c r="BQ169" s="1">
        <f t="shared" si="125"/>
        <v>0</v>
      </c>
      <c r="BR169" s="1">
        <f t="shared" si="125"/>
        <v>0</v>
      </c>
      <c r="BS169" s="1">
        <f t="shared" si="125"/>
        <v>0</v>
      </c>
      <c r="BT169" s="1">
        <f t="shared" si="125"/>
        <v>0</v>
      </c>
      <c r="BU169" s="1">
        <f t="shared" si="125"/>
        <v>0</v>
      </c>
      <c r="BV169" s="1">
        <f t="shared" si="119"/>
        <v>0</v>
      </c>
      <c r="BW169" s="1">
        <f t="shared" si="89"/>
        <v>0</v>
      </c>
      <c r="BX169" s="1">
        <f t="shared" si="89"/>
        <v>0</v>
      </c>
      <c r="BY169" s="1">
        <f t="shared" si="89"/>
        <v>0</v>
      </c>
      <c r="BZ169" s="1">
        <f t="shared" si="89"/>
        <v>0</v>
      </c>
      <c r="CA169" s="1"/>
      <c r="CB169" s="1">
        <f t="shared" si="126"/>
        <v>0</v>
      </c>
      <c r="CC169" s="1">
        <f t="shared" si="126"/>
        <v>0</v>
      </c>
      <c r="CD169" s="1">
        <f t="shared" si="126"/>
        <v>0</v>
      </c>
      <c r="CE169" s="1">
        <f t="shared" si="126"/>
        <v>0</v>
      </c>
      <c r="CF169" s="1">
        <f t="shared" si="126"/>
        <v>0</v>
      </c>
      <c r="CG169" s="1">
        <f t="shared" si="126"/>
        <v>0</v>
      </c>
      <c r="CH169" s="1">
        <f t="shared" si="126"/>
        <v>0</v>
      </c>
      <c r="CI169" s="1">
        <f t="shared" si="126"/>
        <v>0</v>
      </c>
      <c r="CJ169" s="1">
        <f t="shared" si="126"/>
        <v>0</v>
      </c>
      <c r="CK169" s="1">
        <f t="shared" si="126"/>
        <v>0</v>
      </c>
      <c r="CL169" s="1">
        <f t="shared" si="126"/>
        <v>0</v>
      </c>
      <c r="CM169" s="1">
        <f t="shared" si="126"/>
        <v>0</v>
      </c>
      <c r="CN169" s="1">
        <f t="shared" si="126"/>
        <v>0</v>
      </c>
      <c r="CO169" s="1">
        <f t="shared" si="126"/>
        <v>0</v>
      </c>
      <c r="CP169" s="1">
        <f t="shared" si="126"/>
        <v>0</v>
      </c>
      <c r="CQ169" s="1">
        <f t="shared" si="120"/>
        <v>0</v>
      </c>
      <c r="CR169" s="1">
        <f t="shared" si="90"/>
        <v>0</v>
      </c>
      <c r="CS169" s="1">
        <f t="shared" si="90"/>
        <v>0</v>
      </c>
      <c r="CT169" s="1">
        <f t="shared" si="90"/>
        <v>0</v>
      </c>
      <c r="CU169" s="1">
        <f t="shared" si="90"/>
        <v>0</v>
      </c>
      <c r="CW169" s="15">
        <f t="shared" si="127"/>
        <v>0</v>
      </c>
      <c r="CX169" s="15">
        <f t="shared" si="127"/>
        <v>0</v>
      </c>
      <c r="CY169" s="15">
        <f t="shared" si="127"/>
        <v>0</v>
      </c>
      <c r="CZ169" s="15">
        <f t="shared" si="127"/>
        <v>0</v>
      </c>
      <c r="DA169" s="15">
        <f t="shared" si="127"/>
        <v>0</v>
      </c>
      <c r="DB169" s="15">
        <f t="shared" si="127"/>
        <v>0</v>
      </c>
      <c r="DC169" s="15">
        <f t="shared" si="127"/>
        <v>0</v>
      </c>
      <c r="DD169" s="15">
        <f t="shared" si="127"/>
        <v>0</v>
      </c>
      <c r="DE169" s="15">
        <f t="shared" si="127"/>
        <v>0</v>
      </c>
      <c r="DF169" s="15">
        <f t="shared" si="127"/>
        <v>0</v>
      </c>
      <c r="DG169" s="15">
        <f t="shared" si="127"/>
        <v>0</v>
      </c>
      <c r="DH169" s="15">
        <f t="shared" si="127"/>
        <v>0</v>
      </c>
      <c r="DI169" s="15">
        <f t="shared" si="127"/>
        <v>0</v>
      </c>
      <c r="DJ169" s="15">
        <f t="shared" si="127"/>
        <v>0</v>
      </c>
      <c r="DK169" s="15">
        <f t="shared" si="127"/>
        <v>0</v>
      </c>
      <c r="DL169" s="15">
        <f t="shared" si="121"/>
        <v>0</v>
      </c>
      <c r="DM169" s="15">
        <f t="shared" si="91"/>
        <v>0</v>
      </c>
      <c r="DN169" s="15">
        <f t="shared" si="91"/>
        <v>0</v>
      </c>
      <c r="DO169" s="15">
        <f t="shared" si="91"/>
        <v>0</v>
      </c>
      <c r="DP169" s="15">
        <f t="shared" si="91"/>
        <v>0</v>
      </c>
      <c r="DR169" s="15">
        <f t="shared" si="128"/>
        <v>0</v>
      </c>
      <c r="DS169" s="15">
        <f t="shared" si="128"/>
        <v>0</v>
      </c>
      <c r="DT169" s="15">
        <f t="shared" si="128"/>
        <v>0</v>
      </c>
      <c r="DU169" s="15">
        <f t="shared" si="128"/>
        <v>0</v>
      </c>
      <c r="DV169" s="15">
        <f t="shared" si="128"/>
        <v>0</v>
      </c>
      <c r="DW169" s="15">
        <f t="shared" si="128"/>
        <v>0</v>
      </c>
      <c r="DX169" s="15">
        <f t="shared" si="128"/>
        <v>0</v>
      </c>
      <c r="DY169" s="15">
        <f t="shared" si="128"/>
        <v>0</v>
      </c>
      <c r="DZ169" s="15">
        <f t="shared" si="128"/>
        <v>0</v>
      </c>
      <c r="EA169" s="15">
        <f t="shared" si="128"/>
        <v>0</v>
      </c>
      <c r="EB169" s="15">
        <f t="shared" si="128"/>
        <v>0</v>
      </c>
      <c r="EC169" s="15">
        <f t="shared" si="128"/>
        <v>0</v>
      </c>
      <c r="ED169" s="15">
        <f t="shared" si="128"/>
        <v>0</v>
      </c>
      <c r="EE169" s="15">
        <f t="shared" si="128"/>
        <v>0</v>
      </c>
      <c r="EF169" s="15">
        <f t="shared" si="128"/>
        <v>0</v>
      </c>
      <c r="EG169" s="15">
        <f t="shared" si="122"/>
        <v>0</v>
      </c>
      <c r="EH169" s="15">
        <f t="shared" si="92"/>
        <v>0</v>
      </c>
      <c r="EI169" s="15">
        <f t="shared" si="92"/>
        <v>0</v>
      </c>
      <c r="EJ169" s="15">
        <f t="shared" si="92"/>
        <v>0</v>
      </c>
      <c r="EK169" s="15">
        <f t="shared" si="92"/>
        <v>0</v>
      </c>
      <c r="EM169" s="15">
        <f t="shared" si="129"/>
        <v>0</v>
      </c>
      <c r="EN169" s="15">
        <f t="shared" si="129"/>
        <v>0</v>
      </c>
      <c r="EO169" s="15">
        <f t="shared" si="129"/>
        <v>0</v>
      </c>
      <c r="EP169" s="15">
        <f t="shared" si="129"/>
        <v>0</v>
      </c>
      <c r="EQ169" s="15">
        <f t="shared" si="129"/>
        <v>0</v>
      </c>
      <c r="ER169" s="15">
        <f t="shared" si="129"/>
        <v>0</v>
      </c>
      <c r="ES169" s="15">
        <f t="shared" si="129"/>
        <v>0</v>
      </c>
      <c r="ET169" s="15">
        <f t="shared" si="129"/>
        <v>0</v>
      </c>
      <c r="EU169" s="15">
        <f t="shared" si="129"/>
        <v>0</v>
      </c>
      <c r="EV169" s="15">
        <f t="shared" si="129"/>
        <v>0</v>
      </c>
      <c r="EW169" s="15">
        <f t="shared" si="129"/>
        <v>0</v>
      </c>
      <c r="EX169" s="15">
        <f t="shared" si="129"/>
        <v>0</v>
      </c>
      <c r="EY169" s="15">
        <f t="shared" si="129"/>
        <v>0</v>
      </c>
      <c r="EZ169" s="15">
        <f t="shared" si="129"/>
        <v>0</v>
      </c>
      <c r="FA169" s="15">
        <f t="shared" si="129"/>
        <v>0</v>
      </c>
      <c r="FB169" s="15">
        <f t="shared" si="123"/>
        <v>0</v>
      </c>
      <c r="FC169" s="15">
        <f t="shared" si="93"/>
        <v>0</v>
      </c>
      <c r="FD169" s="15">
        <f t="shared" si="93"/>
        <v>0</v>
      </c>
      <c r="FE169" s="15">
        <f t="shared" si="93"/>
        <v>0</v>
      </c>
      <c r="FF169" s="15">
        <f t="shared" si="93"/>
        <v>0</v>
      </c>
      <c r="FH169" s="15">
        <f>IFERROR(AL169*[1]Figure!$C$8+BG169*[1]Figure!$D$8+CB169*[1]Figure!$E$8,0)</f>
        <v>0</v>
      </c>
      <c r="FI169" s="15">
        <f>IFERROR(AM169*[1]Figure!$C$8+BH169*[1]Figure!$D$8+CC169*[1]Figure!$E$8,0)</f>
        <v>0</v>
      </c>
      <c r="FJ169" s="15">
        <f>IFERROR(AN169*[1]Figure!$C$8+BI169*[1]Figure!$D$8+CD169*[1]Figure!$E$8,0)</f>
        <v>0</v>
      </c>
      <c r="FK169" s="15">
        <f>IFERROR(AO169*[1]Figure!$C$8+BJ169*[1]Figure!$D$8+CE169*[1]Figure!$E$8,0)</f>
        <v>0</v>
      </c>
      <c r="FL169" s="15">
        <f>IFERROR(AP169*[1]Figure!$C$8+BK169*[1]Figure!$D$8+CF169*[1]Figure!$E$8,0)</f>
        <v>0</v>
      </c>
      <c r="FM169" s="15">
        <f>IFERROR(AQ169*[1]Figure!$C$8+BL169*[1]Figure!$D$8+CG169*[1]Figure!$E$8,0)</f>
        <v>0</v>
      </c>
      <c r="FN169" s="15">
        <f>IFERROR(AR169*[1]Figure!$C$8+BM169*[1]Figure!$D$8+CH169*[1]Figure!$E$8,0)</f>
        <v>0</v>
      </c>
      <c r="FO169" s="15">
        <f>IFERROR(AS169*[1]Figure!$C$8+BN169*[1]Figure!$D$8+CI169*[1]Figure!$E$8,0)</f>
        <v>0</v>
      </c>
      <c r="FP169" s="15">
        <f>IFERROR(AT169*[1]Figure!$C$8+BO169*[1]Figure!$D$8+CJ169*[1]Figure!$E$8,0)</f>
        <v>0</v>
      </c>
      <c r="FQ169" s="15">
        <f>IFERROR(AU169*[1]Figure!$C$8+BP169*[1]Figure!$D$8+CK169*[1]Figure!$E$8,0)</f>
        <v>0</v>
      </c>
      <c r="FR169" s="15">
        <f>IFERROR(AV169*[1]Figure!$C$8+BQ169*[1]Figure!$D$8+CL169*[1]Figure!$E$8,0)</f>
        <v>0</v>
      </c>
      <c r="FS169" s="15">
        <f>IFERROR(AW169*[1]Figure!$C$8+BR169*[1]Figure!$D$8+CM169*[1]Figure!$E$8,0)</f>
        <v>0</v>
      </c>
      <c r="FT169" s="15">
        <f>IFERROR(AX169*[1]Figure!$C$8+BS169*[1]Figure!$D$8+CN169*[1]Figure!$E$8,0)</f>
        <v>0</v>
      </c>
      <c r="FU169" s="15">
        <f>IFERROR(AY169*[1]Figure!$C$8+BT169*[1]Figure!$D$8+CO169*[1]Figure!$E$8,0)</f>
        <v>0</v>
      </c>
      <c r="FV169" s="15">
        <f>IFERROR(AZ169*[1]Figure!$C$8+BU169*[1]Figure!$D$8+CP169*[1]Figure!$E$8,0)</f>
        <v>0</v>
      </c>
      <c r="FW169" s="15">
        <f>IFERROR(BA169*[1]Figure!$C$8+BV169*[1]Figure!$D$8+CQ169*[1]Figure!$E$8,0)</f>
        <v>0</v>
      </c>
      <c r="FX169" s="15">
        <f>IFERROR(BB169*[1]Figure!$C$8+BW169*[1]Figure!$D$8+CR169*[1]Figure!$E$8,0)</f>
        <v>0</v>
      </c>
      <c r="FY169" s="15">
        <f>IFERROR(BC169*[1]Figure!$C$8+BX169*[1]Figure!$D$8+CS169*[1]Figure!$E$8,0)</f>
        <v>0</v>
      </c>
      <c r="FZ169" s="15">
        <f>IFERROR(BD169*[1]Figure!$C$8+BY169*[1]Figure!$D$8+CT169*[1]Figure!$E$8,0)</f>
        <v>0</v>
      </c>
      <c r="GA169" s="15">
        <f>IFERROR(BE169*[1]Figure!$C$8+BZ169*[1]Figure!$D$8+CU169*[1]Figure!$E$8,0)</f>
        <v>0</v>
      </c>
      <c r="GC169" s="15">
        <f>IFERROR(CW169*[1]Figure!$F$8+DR169*[1]Figure!$G$8+EM169*[1]Figure!$H$8,0)</f>
        <v>0</v>
      </c>
      <c r="GD169" s="15">
        <f>IFERROR(CX169*[1]Figure!$F$8+DS169*[1]Figure!$G$8+EN169*[1]Figure!$H$8,0)</f>
        <v>0</v>
      </c>
      <c r="GE169" s="15">
        <f>IFERROR(CY169*[1]Figure!$F$8+DT169*[1]Figure!$G$8+EO169*[1]Figure!$H$8,0)</f>
        <v>0</v>
      </c>
      <c r="GF169" s="15">
        <f>IFERROR(CZ169*[1]Figure!$F$8+DU169*[1]Figure!$G$8+EP169*[1]Figure!$H$8,0)</f>
        <v>0</v>
      </c>
      <c r="GG169" s="15">
        <f>IFERROR(DA169*[1]Figure!$F$8+DV169*[1]Figure!$G$8+EQ169*[1]Figure!$H$8,0)</f>
        <v>0</v>
      </c>
      <c r="GH169" s="15">
        <f>IFERROR(DB169*[1]Figure!$F$8+DW169*[1]Figure!$G$8+ER169*[1]Figure!$H$8,0)</f>
        <v>0</v>
      </c>
      <c r="GI169" s="15">
        <f>IFERROR(DC169*[1]Figure!$F$8+DX169*[1]Figure!$G$8+ES169*[1]Figure!$H$8,0)</f>
        <v>0</v>
      </c>
      <c r="GJ169" s="15">
        <f>IFERROR(DD169*[1]Figure!$F$8+DY169*[1]Figure!$G$8+ET169*[1]Figure!$H$8,0)</f>
        <v>0</v>
      </c>
      <c r="GK169" s="15">
        <f>IFERROR(DE169*[1]Figure!$F$8+DZ169*[1]Figure!$G$8+EU169*[1]Figure!$H$8,0)</f>
        <v>0</v>
      </c>
      <c r="GL169" s="15">
        <f>IFERROR(DF169*[1]Figure!$F$8+EA169*[1]Figure!$G$8+EV169*[1]Figure!$H$8,0)</f>
        <v>0</v>
      </c>
      <c r="GM169" s="15">
        <f>IFERROR(DG169*[1]Figure!$F$8+EB169*[1]Figure!$G$8+EW169*[1]Figure!$H$8,0)</f>
        <v>0</v>
      </c>
      <c r="GN169" s="15">
        <f>IFERROR(DH169*[1]Figure!$F$8+EC169*[1]Figure!$G$8+EX169*[1]Figure!$H$8,0)</f>
        <v>0</v>
      </c>
      <c r="GO169" s="15">
        <f>IFERROR(DI169*[1]Figure!$F$8+ED169*[1]Figure!$G$8+EY169*[1]Figure!$H$8,0)</f>
        <v>0</v>
      </c>
      <c r="GP169" s="15">
        <f>IFERROR(DJ169*[1]Figure!$F$8+EE169*[1]Figure!$G$8+EZ169*[1]Figure!$H$8,0)</f>
        <v>0</v>
      </c>
      <c r="GQ169" s="15">
        <f>IFERROR(DK169*[1]Figure!$F$8+EF169*[1]Figure!$G$8+FA169*[1]Figure!$H$8,0)</f>
        <v>0</v>
      </c>
      <c r="GR169" s="15">
        <f>IFERROR(DL169*[1]Figure!$F$8+EG169*[1]Figure!$G$8+FB169*[1]Figure!$H$8,0)</f>
        <v>0</v>
      </c>
      <c r="GS169" s="15">
        <f>IFERROR(DM169*[1]Figure!$F$8+EH169*[1]Figure!$G$8+FC169*[1]Figure!$H$8,0)</f>
        <v>0</v>
      </c>
      <c r="GT169" s="15">
        <f>IFERROR(DN169*[1]Figure!$F$8+EI169*[1]Figure!$G$8+FD169*[1]Figure!$H$8,0)</f>
        <v>0</v>
      </c>
      <c r="GU169" s="15">
        <f>IFERROR(DO169*[1]Figure!$F$8+EJ169*[1]Figure!$G$8+FE169*[1]Figure!$H$8,0)</f>
        <v>0</v>
      </c>
      <c r="GV169" s="15">
        <f>IFERROR(DP169*[1]Figure!$F$8+EK169*[1]Figure!$G$8+FF169*[1]Figure!$H$8,0)</f>
        <v>0</v>
      </c>
      <c r="GX169" s="15">
        <f>IFERROR(FH169*[1]Figure!$F$10+GC169*[1]Figure!$F$11,0)</f>
        <v>0</v>
      </c>
      <c r="GY169" s="15">
        <f>IFERROR(FI169*[1]Figure!$F$10+GD169*[1]Figure!$F$11,0)</f>
        <v>0</v>
      </c>
      <c r="GZ169" s="15">
        <f>IFERROR(FJ169*[1]Figure!$F$10+GE169*[1]Figure!$F$11,0)</f>
        <v>0</v>
      </c>
      <c r="HA169" s="15">
        <f>IFERROR(FK169*[1]Figure!$F$10+GF169*[1]Figure!$F$11,0)</f>
        <v>0</v>
      </c>
      <c r="HB169" s="15">
        <f>IFERROR(FL169*[1]Figure!$F$10+GG169*[1]Figure!$F$11,0)</f>
        <v>0</v>
      </c>
      <c r="HC169" s="15">
        <f>IFERROR(FM169*[1]Figure!$F$10+GH169*[1]Figure!$F$11,0)</f>
        <v>0</v>
      </c>
      <c r="HD169" s="15">
        <f>IFERROR(FN169*[1]Figure!$F$10+GI169*[1]Figure!$F$11,0)</f>
        <v>0</v>
      </c>
      <c r="HE169" s="15">
        <f>IFERROR(FO169*[1]Figure!$F$10+GJ169*[1]Figure!$F$11,0)</f>
        <v>0</v>
      </c>
      <c r="HF169" s="15">
        <f>IFERROR(FP169*[1]Figure!$F$10+GK169*[1]Figure!$F$11,0)</f>
        <v>0</v>
      </c>
      <c r="HG169" s="15">
        <f>IFERROR(FQ169*[1]Figure!$F$10+GL169*[1]Figure!$F$11,0)</f>
        <v>0</v>
      </c>
      <c r="HH169" s="15">
        <f>IFERROR(FR169*[1]Figure!$F$10+GM169*[1]Figure!$F$11,0)</f>
        <v>0</v>
      </c>
      <c r="HI169" s="15">
        <f>IFERROR(FS169*[1]Figure!$F$10+GN169*[1]Figure!$F$11,0)</f>
        <v>0</v>
      </c>
      <c r="HJ169" s="15">
        <f>IFERROR(FT169*[1]Figure!$F$10+GO169*[1]Figure!$F$11,0)</f>
        <v>0</v>
      </c>
      <c r="HK169" s="15">
        <f>IFERROR(FU169*[1]Figure!$F$10+GP169*[1]Figure!$F$11,0)</f>
        <v>0</v>
      </c>
      <c r="HL169" s="15">
        <f>IFERROR(FV169*[1]Figure!$F$10+GQ169*[1]Figure!$F$11,0)</f>
        <v>0</v>
      </c>
      <c r="HM169" s="15">
        <f>IFERROR(FW169*[1]Figure!$F$10+GR169*[1]Figure!$F$11,0)</f>
        <v>0</v>
      </c>
      <c r="HN169" s="15">
        <f>IFERROR(FX169*[1]Figure!$F$10+GS169*[1]Figure!$F$11,0)</f>
        <v>0</v>
      </c>
      <c r="HO169" s="15">
        <f>IFERROR(FY169*[1]Figure!$F$10+GT169*[1]Figure!$F$11,0)</f>
        <v>0</v>
      </c>
      <c r="HP169" s="15">
        <f>IFERROR(FZ169*[1]Figure!$F$10+GU169*[1]Figure!$F$11,0)</f>
        <v>0</v>
      </c>
      <c r="HQ169" s="15">
        <f>IFERROR(GA169*[1]Figure!$F$10+GV169*[1]Figure!$F$11,0)</f>
        <v>0</v>
      </c>
    </row>
    <row r="170" spans="1:225" s="15" customFormat="1" x14ac:dyDescent="0.2">
      <c r="A170" s="1"/>
      <c r="B170" s="4"/>
      <c r="C170" s="1" t="s">
        <v>193</v>
      </c>
      <c r="D170" s="1" t="s">
        <v>89</v>
      </c>
      <c r="E170" s="2">
        <v>5.8313975102799523E-2</v>
      </c>
      <c r="F170" s="7"/>
      <c r="G170" s="1" t="s">
        <v>77</v>
      </c>
      <c r="H170" s="1" t="s">
        <v>77</v>
      </c>
      <c r="I170" s="1" t="s">
        <v>77</v>
      </c>
      <c r="J170" s="1" t="s">
        <v>77</v>
      </c>
      <c r="K170" s="1" t="s">
        <v>77</v>
      </c>
      <c r="L170" s="1" t="s">
        <v>77</v>
      </c>
      <c r="M170" s="1" t="s">
        <v>177</v>
      </c>
      <c r="N170" s="1" t="str">
        <f>N142</f>
        <v>heat production, natural gas, at industrial furnace &gt;100kW | heat, district or industrial, natural gas | Cutoff, KR</v>
      </c>
      <c r="O170" s="1">
        <v>1</v>
      </c>
      <c r="P170" s="1" t="s">
        <v>12</v>
      </c>
      <c r="Q170" s="1">
        <f t="shared" si="139"/>
        <v>6.76380668220561E-2</v>
      </c>
      <c r="R170" s="1">
        <f t="shared" si="139"/>
        <v>1.1331469326975001</v>
      </c>
      <c r="S170" s="1">
        <f t="shared" si="139"/>
        <v>1.3363769547395101E-5</v>
      </c>
      <c r="T170" s="1">
        <f t="shared" si="139"/>
        <v>2.4674836095740699E-2</v>
      </c>
      <c r="U170" s="1">
        <f t="shared" si="139"/>
        <v>1.3790478552247099E-4</v>
      </c>
      <c r="V170" s="1">
        <f t="shared" si="139"/>
        <v>8.8156541306380197E-7</v>
      </c>
      <c r="W170" s="1">
        <f t="shared" si="139"/>
        <v>6.8354740712245801E-2</v>
      </c>
      <c r="X170" s="1">
        <f t="shared" si="139"/>
        <v>3.1950306154426801E-4</v>
      </c>
      <c r="Y170" s="1">
        <f t="shared" si="139"/>
        <v>3.65490143218206E-3</v>
      </c>
      <c r="Z170" s="1">
        <f t="shared" si="139"/>
        <v>3.5816391347293498E-4</v>
      </c>
      <c r="AA170" s="1">
        <f t="shared" si="139"/>
        <v>1.6743586132534901E-5</v>
      </c>
      <c r="AB170" s="1">
        <f t="shared" si="139"/>
        <v>1.94616790051269E-4</v>
      </c>
      <c r="AC170" s="1">
        <f t="shared" si="139"/>
        <v>1.4538930758673999E-7</v>
      </c>
      <c r="AD170" s="1">
        <f t="shared" si="139"/>
        <v>1.0769443261341801E-5</v>
      </c>
      <c r="AE170" s="1">
        <f t="shared" si="139"/>
        <v>3.8260035533256103E-5</v>
      </c>
      <c r="AF170" s="1">
        <f t="shared" si="139"/>
        <v>4.1124262322827097E-5</v>
      </c>
      <c r="AG170" s="1">
        <f t="shared" si="139"/>
        <v>7.0762297326614196E-9</v>
      </c>
      <c r="AH170" s="1">
        <f t="shared" si="139"/>
        <v>3.9084174521889901E-5</v>
      </c>
      <c r="AI170" s="1">
        <f t="shared" si="139"/>
        <v>4.0342261314306599E-3</v>
      </c>
      <c r="AJ170" s="1">
        <f t="shared" si="139"/>
        <v>1.2922772229057E-5</v>
      </c>
      <c r="AK170" s="1"/>
      <c r="AL170" s="1">
        <f t="shared" si="124"/>
        <v>0</v>
      </c>
      <c r="AM170" s="1">
        <f t="shared" si="124"/>
        <v>0</v>
      </c>
      <c r="AN170" s="1">
        <f t="shared" si="124"/>
        <v>0</v>
      </c>
      <c r="AO170" s="1">
        <f t="shared" si="124"/>
        <v>0</v>
      </c>
      <c r="AP170" s="1">
        <f t="shared" si="124"/>
        <v>0</v>
      </c>
      <c r="AQ170" s="1">
        <f t="shared" si="124"/>
        <v>0</v>
      </c>
      <c r="AR170" s="1">
        <f t="shared" si="124"/>
        <v>0</v>
      </c>
      <c r="AS170" s="1">
        <f t="shared" si="124"/>
        <v>0</v>
      </c>
      <c r="AT170" s="1">
        <f t="shared" si="124"/>
        <v>0</v>
      </c>
      <c r="AU170" s="1">
        <f t="shared" si="124"/>
        <v>0</v>
      </c>
      <c r="AV170" s="1">
        <f t="shared" si="124"/>
        <v>0</v>
      </c>
      <c r="AW170" s="1">
        <f t="shared" si="124"/>
        <v>0</v>
      </c>
      <c r="AX170" s="1">
        <f t="shared" si="124"/>
        <v>0</v>
      </c>
      <c r="AY170" s="1">
        <f t="shared" si="124"/>
        <v>0</v>
      </c>
      <c r="AZ170" s="1">
        <f t="shared" si="124"/>
        <v>0</v>
      </c>
      <c r="BA170" s="1">
        <f t="shared" si="118"/>
        <v>0</v>
      </c>
      <c r="BB170" s="1">
        <f t="shared" si="88"/>
        <v>0</v>
      </c>
      <c r="BC170" s="1">
        <f t="shared" si="88"/>
        <v>0</v>
      </c>
      <c r="BD170" s="1">
        <f t="shared" si="88"/>
        <v>0</v>
      </c>
      <c r="BE170" s="1">
        <f t="shared" si="88"/>
        <v>0</v>
      </c>
      <c r="BF170" s="1"/>
      <c r="BG170" s="1">
        <f t="shared" si="125"/>
        <v>0</v>
      </c>
      <c r="BH170" s="1">
        <f t="shared" si="125"/>
        <v>0</v>
      </c>
      <c r="BI170" s="1">
        <f t="shared" si="125"/>
        <v>0</v>
      </c>
      <c r="BJ170" s="1">
        <f t="shared" si="125"/>
        <v>0</v>
      </c>
      <c r="BK170" s="1">
        <f t="shared" si="125"/>
        <v>0</v>
      </c>
      <c r="BL170" s="1">
        <f t="shared" si="125"/>
        <v>0</v>
      </c>
      <c r="BM170" s="1">
        <f t="shared" si="125"/>
        <v>0</v>
      </c>
      <c r="BN170" s="1">
        <f t="shared" si="125"/>
        <v>0</v>
      </c>
      <c r="BO170" s="1">
        <f t="shared" si="125"/>
        <v>0</v>
      </c>
      <c r="BP170" s="1">
        <f t="shared" si="125"/>
        <v>0</v>
      </c>
      <c r="BQ170" s="1">
        <f t="shared" si="125"/>
        <v>0</v>
      </c>
      <c r="BR170" s="1">
        <f t="shared" si="125"/>
        <v>0</v>
      </c>
      <c r="BS170" s="1">
        <f t="shared" si="125"/>
        <v>0</v>
      </c>
      <c r="BT170" s="1">
        <f t="shared" si="125"/>
        <v>0</v>
      </c>
      <c r="BU170" s="1">
        <f t="shared" si="125"/>
        <v>0</v>
      </c>
      <c r="BV170" s="1">
        <f t="shared" si="119"/>
        <v>0</v>
      </c>
      <c r="BW170" s="1">
        <f t="shared" si="89"/>
        <v>0</v>
      </c>
      <c r="BX170" s="1">
        <f t="shared" si="89"/>
        <v>0</v>
      </c>
      <c r="BY170" s="1">
        <f t="shared" si="89"/>
        <v>0</v>
      </c>
      <c r="BZ170" s="1">
        <f t="shared" si="89"/>
        <v>0</v>
      </c>
      <c r="CA170" s="1"/>
      <c r="CB170" s="1">
        <f t="shared" si="126"/>
        <v>0</v>
      </c>
      <c r="CC170" s="1">
        <f t="shared" si="126"/>
        <v>0</v>
      </c>
      <c r="CD170" s="1">
        <f t="shared" si="126"/>
        <v>0</v>
      </c>
      <c r="CE170" s="1">
        <f t="shared" si="126"/>
        <v>0</v>
      </c>
      <c r="CF170" s="1">
        <f t="shared" si="126"/>
        <v>0</v>
      </c>
      <c r="CG170" s="1">
        <f t="shared" si="126"/>
        <v>0</v>
      </c>
      <c r="CH170" s="1">
        <f t="shared" si="126"/>
        <v>0</v>
      </c>
      <c r="CI170" s="1">
        <f t="shared" si="126"/>
        <v>0</v>
      </c>
      <c r="CJ170" s="1">
        <f t="shared" si="126"/>
        <v>0</v>
      </c>
      <c r="CK170" s="1">
        <f t="shared" si="126"/>
        <v>0</v>
      </c>
      <c r="CL170" s="1">
        <f t="shared" si="126"/>
        <v>0</v>
      </c>
      <c r="CM170" s="1">
        <f t="shared" si="126"/>
        <v>0</v>
      </c>
      <c r="CN170" s="1">
        <f t="shared" si="126"/>
        <v>0</v>
      </c>
      <c r="CO170" s="1">
        <f t="shared" si="126"/>
        <v>0</v>
      </c>
      <c r="CP170" s="1">
        <f t="shared" si="126"/>
        <v>0</v>
      </c>
      <c r="CQ170" s="1">
        <f t="shared" si="120"/>
        <v>0</v>
      </c>
      <c r="CR170" s="1">
        <f t="shared" si="90"/>
        <v>0</v>
      </c>
      <c r="CS170" s="1">
        <f t="shared" si="90"/>
        <v>0</v>
      </c>
      <c r="CT170" s="1">
        <f t="shared" si="90"/>
        <v>0</v>
      </c>
      <c r="CU170" s="1">
        <f t="shared" si="90"/>
        <v>0</v>
      </c>
      <c r="CW170" s="15">
        <f t="shared" si="127"/>
        <v>0</v>
      </c>
      <c r="CX170" s="15">
        <f t="shared" si="127"/>
        <v>0</v>
      </c>
      <c r="CY170" s="15">
        <f t="shared" si="127"/>
        <v>0</v>
      </c>
      <c r="CZ170" s="15">
        <f t="shared" si="127"/>
        <v>0</v>
      </c>
      <c r="DA170" s="15">
        <f t="shared" si="127"/>
        <v>0</v>
      </c>
      <c r="DB170" s="15">
        <f t="shared" si="127"/>
        <v>0</v>
      </c>
      <c r="DC170" s="15">
        <f t="shared" si="127"/>
        <v>0</v>
      </c>
      <c r="DD170" s="15">
        <f t="shared" si="127"/>
        <v>0</v>
      </c>
      <c r="DE170" s="15">
        <f t="shared" si="127"/>
        <v>0</v>
      </c>
      <c r="DF170" s="15">
        <f t="shared" si="127"/>
        <v>0</v>
      </c>
      <c r="DG170" s="15">
        <f t="shared" si="127"/>
        <v>0</v>
      </c>
      <c r="DH170" s="15">
        <f t="shared" si="127"/>
        <v>0</v>
      </c>
      <c r="DI170" s="15">
        <f t="shared" si="127"/>
        <v>0</v>
      </c>
      <c r="DJ170" s="15">
        <f t="shared" si="127"/>
        <v>0</v>
      </c>
      <c r="DK170" s="15">
        <f t="shared" si="127"/>
        <v>0</v>
      </c>
      <c r="DL170" s="15">
        <f t="shared" si="121"/>
        <v>0</v>
      </c>
      <c r="DM170" s="15">
        <f t="shared" si="91"/>
        <v>0</v>
      </c>
      <c r="DN170" s="15">
        <f t="shared" si="91"/>
        <v>0</v>
      </c>
      <c r="DO170" s="15">
        <f t="shared" si="91"/>
        <v>0</v>
      </c>
      <c r="DP170" s="15">
        <f t="shared" si="91"/>
        <v>0</v>
      </c>
      <c r="DR170" s="15">
        <f t="shared" si="128"/>
        <v>0</v>
      </c>
      <c r="DS170" s="15">
        <f t="shared" si="128"/>
        <v>0</v>
      </c>
      <c r="DT170" s="15">
        <f t="shared" si="128"/>
        <v>0</v>
      </c>
      <c r="DU170" s="15">
        <f t="shared" si="128"/>
        <v>0</v>
      </c>
      <c r="DV170" s="15">
        <f t="shared" si="128"/>
        <v>0</v>
      </c>
      <c r="DW170" s="15">
        <f t="shared" si="128"/>
        <v>0</v>
      </c>
      <c r="DX170" s="15">
        <f t="shared" si="128"/>
        <v>0</v>
      </c>
      <c r="DY170" s="15">
        <f t="shared" si="128"/>
        <v>0</v>
      </c>
      <c r="DZ170" s="15">
        <f t="shared" si="128"/>
        <v>0</v>
      </c>
      <c r="EA170" s="15">
        <f t="shared" si="128"/>
        <v>0</v>
      </c>
      <c r="EB170" s="15">
        <f t="shared" si="128"/>
        <v>0</v>
      </c>
      <c r="EC170" s="15">
        <f t="shared" si="128"/>
        <v>0</v>
      </c>
      <c r="ED170" s="15">
        <f t="shared" si="128"/>
        <v>0</v>
      </c>
      <c r="EE170" s="15">
        <f t="shared" si="128"/>
        <v>0</v>
      </c>
      <c r="EF170" s="15">
        <f t="shared" si="128"/>
        <v>0</v>
      </c>
      <c r="EG170" s="15">
        <f t="shared" si="122"/>
        <v>0</v>
      </c>
      <c r="EH170" s="15">
        <f t="shared" si="92"/>
        <v>0</v>
      </c>
      <c r="EI170" s="15">
        <f t="shared" si="92"/>
        <v>0</v>
      </c>
      <c r="EJ170" s="15">
        <f t="shared" si="92"/>
        <v>0</v>
      </c>
      <c r="EK170" s="15">
        <f t="shared" si="92"/>
        <v>0</v>
      </c>
      <c r="EM170" s="15">
        <f t="shared" si="129"/>
        <v>0</v>
      </c>
      <c r="EN170" s="15">
        <f t="shared" si="129"/>
        <v>0</v>
      </c>
      <c r="EO170" s="15">
        <f t="shared" si="129"/>
        <v>0</v>
      </c>
      <c r="EP170" s="15">
        <f t="shared" si="129"/>
        <v>0</v>
      </c>
      <c r="EQ170" s="15">
        <f t="shared" si="129"/>
        <v>0</v>
      </c>
      <c r="ER170" s="15">
        <f t="shared" si="129"/>
        <v>0</v>
      </c>
      <c r="ES170" s="15">
        <f t="shared" si="129"/>
        <v>0</v>
      </c>
      <c r="ET170" s="15">
        <f t="shared" si="129"/>
        <v>0</v>
      </c>
      <c r="EU170" s="15">
        <f t="shared" si="129"/>
        <v>0</v>
      </c>
      <c r="EV170" s="15">
        <f t="shared" si="129"/>
        <v>0</v>
      </c>
      <c r="EW170" s="15">
        <f t="shared" si="129"/>
        <v>0</v>
      </c>
      <c r="EX170" s="15">
        <f t="shared" si="129"/>
        <v>0</v>
      </c>
      <c r="EY170" s="15">
        <f t="shared" si="129"/>
        <v>0</v>
      </c>
      <c r="EZ170" s="15">
        <f t="shared" si="129"/>
        <v>0</v>
      </c>
      <c r="FA170" s="15">
        <f t="shared" si="129"/>
        <v>0</v>
      </c>
      <c r="FB170" s="15">
        <f t="shared" si="123"/>
        <v>0</v>
      </c>
      <c r="FC170" s="15">
        <f t="shared" si="93"/>
        <v>0</v>
      </c>
      <c r="FD170" s="15">
        <f t="shared" si="93"/>
        <v>0</v>
      </c>
      <c r="FE170" s="15">
        <f t="shared" si="93"/>
        <v>0</v>
      </c>
      <c r="FF170" s="15">
        <f t="shared" si="93"/>
        <v>0</v>
      </c>
      <c r="FH170" s="15">
        <f>IFERROR(AL170*[1]Figure!$C$8+BG170*[1]Figure!$D$8+CB170*[1]Figure!$E$8,0)</f>
        <v>0</v>
      </c>
      <c r="FI170" s="15">
        <f>IFERROR(AM170*[1]Figure!$C$8+BH170*[1]Figure!$D$8+CC170*[1]Figure!$E$8,0)</f>
        <v>0</v>
      </c>
      <c r="FJ170" s="15">
        <f>IFERROR(AN170*[1]Figure!$C$8+BI170*[1]Figure!$D$8+CD170*[1]Figure!$E$8,0)</f>
        <v>0</v>
      </c>
      <c r="FK170" s="15">
        <f>IFERROR(AO170*[1]Figure!$C$8+BJ170*[1]Figure!$D$8+CE170*[1]Figure!$E$8,0)</f>
        <v>0</v>
      </c>
      <c r="FL170" s="15">
        <f>IFERROR(AP170*[1]Figure!$C$8+BK170*[1]Figure!$D$8+CF170*[1]Figure!$E$8,0)</f>
        <v>0</v>
      </c>
      <c r="FM170" s="15">
        <f>IFERROR(AQ170*[1]Figure!$C$8+BL170*[1]Figure!$D$8+CG170*[1]Figure!$E$8,0)</f>
        <v>0</v>
      </c>
      <c r="FN170" s="15">
        <f>IFERROR(AR170*[1]Figure!$C$8+BM170*[1]Figure!$D$8+CH170*[1]Figure!$E$8,0)</f>
        <v>0</v>
      </c>
      <c r="FO170" s="15">
        <f>IFERROR(AS170*[1]Figure!$C$8+BN170*[1]Figure!$D$8+CI170*[1]Figure!$E$8,0)</f>
        <v>0</v>
      </c>
      <c r="FP170" s="15">
        <f>IFERROR(AT170*[1]Figure!$C$8+BO170*[1]Figure!$D$8+CJ170*[1]Figure!$E$8,0)</f>
        <v>0</v>
      </c>
      <c r="FQ170" s="15">
        <f>IFERROR(AU170*[1]Figure!$C$8+BP170*[1]Figure!$D$8+CK170*[1]Figure!$E$8,0)</f>
        <v>0</v>
      </c>
      <c r="FR170" s="15">
        <f>IFERROR(AV170*[1]Figure!$C$8+BQ170*[1]Figure!$D$8+CL170*[1]Figure!$E$8,0)</f>
        <v>0</v>
      </c>
      <c r="FS170" s="15">
        <f>IFERROR(AW170*[1]Figure!$C$8+BR170*[1]Figure!$D$8+CM170*[1]Figure!$E$8,0)</f>
        <v>0</v>
      </c>
      <c r="FT170" s="15">
        <f>IFERROR(AX170*[1]Figure!$C$8+BS170*[1]Figure!$D$8+CN170*[1]Figure!$E$8,0)</f>
        <v>0</v>
      </c>
      <c r="FU170" s="15">
        <f>IFERROR(AY170*[1]Figure!$C$8+BT170*[1]Figure!$D$8+CO170*[1]Figure!$E$8,0)</f>
        <v>0</v>
      </c>
      <c r="FV170" s="15">
        <f>IFERROR(AZ170*[1]Figure!$C$8+BU170*[1]Figure!$D$8+CP170*[1]Figure!$E$8,0)</f>
        <v>0</v>
      </c>
      <c r="FW170" s="15">
        <f>IFERROR(BA170*[1]Figure!$C$8+BV170*[1]Figure!$D$8+CQ170*[1]Figure!$E$8,0)</f>
        <v>0</v>
      </c>
      <c r="FX170" s="15">
        <f>IFERROR(BB170*[1]Figure!$C$8+BW170*[1]Figure!$D$8+CR170*[1]Figure!$E$8,0)</f>
        <v>0</v>
      </c>
      <c r="FY170" s="15">
        <f>IFERROR(BC170*[1]Figure!$C$8+BX170*[1]Figure!$D$8+CS170*[1]Figure!$E$8,0)</f>
        <v>0</v>
      </c>
      <c r="FZ170" s="15">
        <f>IFERROR(BD170*[1]Figure!$C$8+BY170*[1]Figure!$D$8+CT170*[1]Figure!$E$8,0)</f>
        <v>0</v>
      </c>
      <c r="GA170" s="15">
        <f>IFERROR(BE170*[1]Figure!$C$8+BZ170*[1]Figure!$D$8+CU170*[1]Figure!$E$8,0)</f>
        <v>0</v>
      </c>
      <c r="GC170" s="15">
        <f>IFERROR(CW170*[1]Figure!$F$8+DR170*[1]Figure!$G$8+EM170*[1]Figure!$H$8,0)</f>
        <v>0</v>
      </c>
      <c r="GD170" s="15">
        <f>IFERROR(CX170*[1]Figure!$F$8+DS170*[1]Figure!$G$8+EN170*[1]Figure!$H$8,0)</f>
        <v>0</v>
      </c>
      <c r="GE170" s="15">
        <f>IFERROR(CY170*[1]Figure!$F$8+DT170*[1]Figure!$G$8+EO170*[1]Figure!$H$8,0)</f>
        <v>0</v>
      </c>
      <c r="GF170" s="15">
        <f>IFERROR(CZ170*[1]Figure!$F$8+DU170*[1]Figure!$G$8+EP170*[1]Figure!$H$8,0)</f>
        <v>0</v>
      </c>
      <c r="GG170" s="15">
        <f>IFERROR(DA170*[1]Figure!$F$8+DV170*[1]Figure!$G$8+EQ170*[1]Figure!$H$8,0)</f>
        <v>0</v>
      </c>
      <c r="GH170" s="15">
        <f>IFERROR(DB170*[1]Figure!$F$8+DW170*[1]Figure!$G$8+ER170*[1]Figure!$H$8,0)</f>
        <v>0</v>
      </c>
      <c r="GI170" s="15">
        <f>IFERROR(DC170*[1]Figure!$F$8+DX170*[1]Figure!$G$8+ES170*[1]Figure!$H$8,0)</f>
        <v>0</v>
      </c>
      <c r="GJ170" s="15">
        <f>IFERROR(DD170*[1]Figure!$F$8+DY170*[1]Figure!$G$8+ET170*[1]Figure!$H$8,0)</f>
        <v>0</v>
      </c>
      <c r="GK170" s="15">
        <f>IFERROR(DE170*[1]Figure!$F$8+DZ170*[1]Figure!$G$8+EU170*[1]Figure!$H$8,0)</f>
        <v>0</v>
      </c>
      <c r="GL170" s="15">
        <f>IFERROR(DF170*[1]Figure!$F$8+EA170*[1]Figure!$G$8+EV170*[1]Figure!$H$8,0)</f>
        <v>0</v>
      </c>
      <c r="GM170" s="15">
        <f>IFERROR(DG170*[1]Figure!$F$8+EB170*[1]Figure!$G$8+EW170*[1]Figure!$H$8,0)</f>
        <v>0</v>
      </c>
      <c r="GN170" s="15">
        <f>IFERROR(DH170*[1]Figure!$F$8+EC170*[1]Figure!$G$8+EX170*[1]Figure!$H$8,0)</f>
        <v>0</v>
      </c>
      <c r="GO170" s="15">
        <f>IFERROR(DI170*[1]Figure!$F$8+ED170*[1]Figure!$G$8+EY170*[1]Figure!$H$8,0)</f>
        <v>0</v>
      </c>
      <c r="GP170" s="15">
        <f>IFERROR(DJ170*[1]Figure!$F$8+EE170*[1]Figure!$G$8+EZ170*[1]Figure!$H$8,0)</f>
        <v>0</v>
      </c>
      <c r="GQ170" s="15">
        <f>IFERROR(DK170*[1]Figure!$F$8+EF170*[1]Figure!$G$8+FA170*[1]Figure!$H$8,0)</f>
        <v>0</v>
      </c>
      <c r="GR170" s="15">
        <f>IFERROR(DL170*[1]Figure!$F$8+EG170*[1]Figure!$G$8+FB170*[1]Figure!$H$8,0)</f>
        <v>0</v>
      </c>
      <c r="GS170" s="15">
        <f>IFERROR(DM170*[1]Figure!$F$8+EH170*[1]Figure!$G$8+FC170*[1]Figure!$H$8,0)</f>
        <v>0</v>
      </c>
      <c r="GT170" s="15">
        <f>IFERROR(DN170*[1]Figure!$F$8+EI170*[1]Figure!$G$8+FD170*[1]Figure!$H$8,0)</f>
        <v>0</v>
      </c>
      <c r="GU170" s="15">
        <f>IFERROR(DO170*[1]Figure!$F$8+EJ170*[1]Figure!$G$8+FE170*[1]Figure!$H$8,0)</f>
        <v>0</v>
      </c>
      <c r="GV170" s="15">
        <f>IFERROR(DP170*[1]Figure!$F$8+EK170*[1]Figure!$G$8+FF170*[1]Figure!$H$8,0)</f>
        <v>0</v>
      </c>
      <c r="GX170" s="15">
        <f>IFERROR(FH170*[1]Figure!$F$10+GC170*[1]Figure!$F$11,0)</f>
        <v>0</v>
      </c>
      <c r="GY170" s="15">
        <f>IFERROR(FI170*[1]Figure!$F$10+GD170*[1]Figure!$F$11,0)</f>
        <v>0</v>
      </c>
      <c r="GZ170" s="15">
        <f>IFERROR(FJ170*[1]Figure!$F$10+GE170*[1]Figure!$F$11,0)</f>
        <v>0</v>
      </c>
      <c r="HA170" s="15">
        <f>IFERROR(FK170*[1]Figure!$F$10+GF170*[1]Figure!$F$11,0)</f>
        <v>0</v>
      </c>
      <c r="HB170" s="15">
        <f>IFERROR(FL170*[1]Figure!$F$10+GG170*[1]Figure!$F$11,0)</f>
        <v>0</v>
      </c>
      <c r="HC170" s="15">
        <f>IFERROR(FM170*[1]Figure!$F$10+GH170*[1]Figure!$F$11,0)</f>
        <v>0</v>
      </c>
      <c r="HD170" s="15">
        <f>IFERROR(FN170*[1]Figure!$F$10+GI170*[1]Figure!$F$11,0)</f>
        <v>0</v>
      </c>
      <c r="HE170" s="15">
        <f>IFERROR(FO170*[1]Figure!$F$10+GJ170*[1]Figure!$F$11,0)</f>
        <v>0</v>
      </c>
      <c r="HF170" s="15">
        <f>IFERROR(FP170*[1]Figure!$F$10+GK170*[1]Figure!$F$11,0)</f>
        <v>0</v>
      </c>
      <c r="HG170" s="15">
        <f>IFERROR(FQ170*[1]Figure!$F$10+GL170*[1]Figure!$F$11,0)</f>
        <v>0</v>
      </c>
      <c r="HH170" s="15">
        <f>IFERROR(FR170*[1]Figure!$F$10+GM170*[1]Figure!$F$11,0)</f>
        <v>0</v>
      </c>
      <c r="HI170" s="15">
        <f>IFERROR(FS170*[1]Figure!$F$10+GN170*[1]Figure!$F$11,0)</f>
        <v>0</v>
      </c>
      <c r="HJ170" s="15">
        <f>IFERROR(FT170*[1]Figure!$F$10+GO170*[1]Figure!$F$11,0)</f>
        <v>0</v>
      </c>
      <c r="HK170" s="15">
        <f>IFERROR(FU170*[1]Figure!$F$10+GP170*[1]Figure!$F$11,0)</f>
        <v>0</v>
      </c>
      <c r="HL170" s="15">
        <f>IFERROR(FV170*[1]Figure!$F$10+GQ170*[1]Figure!$F$11,0)</f>
        <v>0</v>
      </c>
      <c r="HM170" s="15">
        <f>IFERROR(FW170*[1]Figure!$F$10+GR170*[1]Figure!$F$11,0)</f>
        <v>0</v>
      </c>
      <c r="HN170" s="15">
        <f>IFERROR(FX170*[1]Figure!$F$10+GS170*[1]Figure!$F$11,0)</f>
        <v>0</v>
      </c>
      <c r="HO170" s="15">
        <f>IFERROR(FY170*[1]Figure!$F$10+GT170*[1]Figure!$F$11,0)</f>
        <v>0</v>
      </c>
      <c r="HP170" s="15">
        <f>IFERROR(FZ170*[1]Figure!$F$10+GU170*[1]Figure!$F$11,0)</f>
        <v>0</v>
      </c>
      <c r="HQ170" s="15">
        <f>IFERROR(GA170*[1]Figure!$F$10+GV170*[1]Figure!$F$11,0)</f>
        <v>0</v>
      </c>
    </row>
    <row r="171" spans="1:225" s="15" customFormat="1" x14ac:dyDescent="0.2">
      <c r="A171" s="1"/>
      <c r="B171" s="4"/>
      <c r="C171" s="1" t="s">
        <v>193</v>
      </c>
      <c r="D171" s="1" t="s">
        <v>158</v>
      </c>
      <c r="E171" s="2">
        <v>3.858592913873711E-2</v>
      </c>
      <c r="F171" s="7"/>
      <c r="G171" s="1" t="s">
        <v>77</v>
      </c>
      <c r="H171" s="1" t="s">
        <v>77</v>
      </c>
      <c r="I171" s="1" t="s">
        <v>77</v>
      </c>
      <c r="J171" s="1" t="s">
        <v>77</v>
      </c>
      <c r="K171" s="1" t="s">
        <v>77</v>
      </c>
      <c r="L171" s="1" t="s">
        <v>77</v>
      </c>
      <c r="M171" s="1" t="s">
        <v>177</v>
      </c>
      <c r="N171" s="1" t="str">
        <f>N148</f>
        <v>heat production, natural gas, at industrial furnace &gt;100kW | heat, district or industrial, natural gas | Cutoff, PL</v>
      </c>
      <c r="O171" s="1">
        <v>1</v>
      </c>
      <c r="P171" s="1" t="s">
        <v>12</v>
      </c>
      <c r="Q171" s="1">
        <f t="shared" ref="Q171:AJ171" si="140">Q148</f>
        <v>7.76172036079711E-2</v>
      </c>
      <c r="R171" s="1">
        <f t="shared" si="140"/>
        <v>1.2334492330798601</v>
      </c>
      <c r="S171" s="1">
        <f t="shared" si="140"/>
        <v>1.8845559066769299E-5</v>
      </c>
      <c r="T171" s="1">
        <f t="shared" si="140"/>
        <v>2.6861542418406398E-2</v>
      </c>
      <c r="U171" s="1">
        <f t="shared" si="140"/>
        <v>1.15772382420937E-4</v>
      </c>
      <c r="V171" s="1">
        <f t="shared" si="140"/>
        <v>8.4441301983729495E-7</v>
      </c>
      <c r="W171" s="1">
        <f t="shared" si="140"/>
        <v>7.9148724848107893E-2</v>
      </c>
      <c r="X171" s="1">
        <f t="shared" si="140"/>
        <v>5.34650799649301E-4</v>
      </c>
      <c r="Y171" s="1">
        <f t="shared" si="140"/>
        <v>1.91914568732441E-3</v>
      </c>
      <c r="Z171" s="1">
        <f t="shared" si="140"/>
        <v>2.8436884930436703E-4</v>
      </c>
      <c r="AA171" s="1">
        <f t="shared" si="140"/>
        <v>3.8579556884854302E-5</v>
      </c>
      <c r="AB171" s="1">
        <f t="shared" si="140"/>
        <v>1.6521029759626401E-4</v>
      </c>
      <c r="AC171" s="1">
        <f t="shared" si="140"/>
        <v>8.5032099085209495E-8</v>
      </c>
      <c r="AD171" s="1">
        <f t="shared" si="140"/>
        <v>2.05151655332958E-5</v>
      </c>
      <c r="AE171" s="1">
        <f t="shared" si="140"/>
        <v>3.5325481223865997E-5</v>
      </c>
      <c r="AF171" s="1">
        <f t="shared" si="140"/>
        <v>3.8894325624004503E-5</v>
      </c>
      <c r="AG171" s="1">
        <f t="shared" si="140"/>
        <v>2.24475842794105E-8</v>
      </c>
      <c r="AH171" s="1">
        <f t="shared" si="140"/>
        <v>5.8368053652270399E-5</v>
      </c>
      <c r="AI171" s="1">
        <f t="shared" si="140"/>
        <v>5.7723705293067301E-3</v>
      </c>
      <c r="AJ171" s="1">
        <f t="shared" si="140"/>
        <v>2.5487273851333302E-5</v>
      </c>
      <c r="AK171" s="1"/>
      <c r="AL171" s="1">
        <f t="shared" si="124"/>
        <v>0</v>
      </c>
      <c r="AM171" s="1">
        <f t="shared" si="124"/>
        <v>0</v>
      </c>
      <c r="AN171" s="1">
        <f t="shared" si="124"/>
        <v>0</v>
      </c>
      <c r="AO171" s="1">
        <f t="shared" si="124"/>
        <v>0</v>
      </c>
      <c r="AP171" s="1">
        <f t="shared" si="124"/>
        <v>0</v>
      </c>
      <c r="AQ171" s="1">
        <f t="shared" si="124"/>
        <v>0</v>
      </c>
      <c r="AR171" s="1">
        <f t="shared" si="124"/>
        <v>0</v>
      </c>
      <c r="AS171" s="1">
        <f t="shared" si="124"/>
        <v>0</v>
      </c>
      <c r="AT171" s="1">
        <f t="shared" si="124"/>
        <v>0</v>
      </c>
      <c r="AU171" s="1">
        <f t="shared" si="124"/>
        <v>0</v>
      </c>
      <c r="AV171" s="1">
        <f t="shared" si="124"/>
        <v>0</v>
      </c>
      <c r="AW171" s="1">
        <f t="shared" si="124"/>
        <v>0</v>
      </c>
      <c r="AX171" s="1">
        <f t="shared" si="124"/>
        <v>0</v>
      </c>
      <c r="AY171" s="1">
        <f t="shared" si="124"/>
        <v>0</v>
      </c>
      <c r="AZ171" s="1">
        <f t="shared" si="124"/>
        <v>0</v>
      </c>
      <c r="BA171" s="1">
        <f t="shared" si="118"/>
        <v>0</v>
      </c>
      <c r="BB171" s="1">
        <f t="shared" si="88"/>
        <v>0</v>
      </c>
      <c r="BC171" s="1">
        <f t="shared" si="88"/>
        <v>0</v>
      </c>
      <c r="BD171" s="1">
        <f t="shared" si="88"/>
        <v>0</v>
      </c>
      <c r="BE171" s="1">
        <f t="shared" si="88"/>
        <v>0</v>
      </c>
      <c r="BF171" s="1"/>
      <c r="BG171" s="1">
        <f t="shared" si="125"/>
        <v>0</v>
      </c>
      <c r="BH171" s="1">
        <f t="shared" si="125"/>
        <v>0</v>
      </c>
      <c r="BI171" s="1">
        <f t="shared" si="125"/>
        <v>0</v>
      </c>
      <c r="BJ171" s="1">
        <f t="shared" si="125"/>
        <v>0</v>
      </c>
      <c r="BK171" s="1">
        <f t="shared" si="125"/>
        <v>0</v>
      </c>
      <c r="BL171" s="1">
        <f t="shared" si="125"/>
        <v>0</v>
      </c>
      <c r="BM171" s="1">
        <f t="shared" si="125"/>
        <v>0</v>
      </c>
      <c r="BN171" s="1">
        <f t="shared" si="125"/>
        <v>0</v>
      </c>
      <c r="BO171" s="1">
        <f t="shared" si="125"/>
        <v>0</v>
      </c>
      <c r="BP171" s="1">
        <f t="shared" si="125"/>
        <v>0</v>
      </c>
      <c r="BQ171" s="1">
        <f t="shared" si="125"/>
        <v>0</v>
      </c>
      <c r="BR171" s="1">
        <f t="shared" si="125"/>
        <v>0</v>
      </c>
      <c r="BS171" s="1">
        <f t="shared" si="125"/>
        <v>0</v>
      </c>
      <c r="BT171" s="1">
        <f t="shared" si="125"/>
        <v>0</v>
      </c>
      <c r="BU171" s="1">
        <f t="shared" si="125"/>
        <v>0</v>
      </c>
      <c r="BV171" s="1">
        <f t="shared" si="119"/>
        <v>0</v>
      </c>
      <c r="BW171" s="1">
        <f t="shared" si="89"/>
        <v>0</v>
      </c>
      <c r="BX171" s="1">
        <f t="shared" si="89"/>
        <v>0</v>
      </c>
      <c r="BY171" s="1">
        <f t="shared" si="89"/>
        <v>0</v>
      </c>
      <c r="BZ171" s="1">
        <f t="shared" si="89"/>
        <v>0</v>
      </c>
      <c r="CA171" s="1"/>
      <c r="CB171" s="1">
        <f t="shared" si="126"/>
        <v>0</v>
      </c>
      <c r="CC171" s="1">
        <f t="shared" si="126"/>
        <v>0</v>
      </c>
      <c r="CD171" s="1">
        <f t="shared" si="126"/>
        <v>0</v>
      </c>
      <c r="CE171" s="1">
        <f t="shared" si="126"/>
        <v>0</v>
      </c>
      <c r="CF171" s="1">
        <f t="shared" si="126"/>
        <v>0</v>
      </c>
      <c r="CG171" s="1">
        <f t="shared" si="126"/>
        <v>0</v>
      </c>
      <c r="CH171" s="1">
        <f t="shared" si="126"/>
        <v>0</v>
      </c>
      <c r="CI171" s="1">
        <f t="shared" si="126"/>
        <v>0</v>
      </c>
      <c r="CJ171" s="1">
        <f t="shared" si="126"/>
        <v>0</v>
      </c>
      <c r="CK171" s="1">
        <f t="shared" si="126"/>
        <v>0</v>
      </c>
      <c r="CL171" s="1">
        <f t="shared" si="126"/>
        <v>0</v>
      </c>
      <c r="CM171" s="1">
        <f t="shared" si="126"/>
        <v>0</v>
      </c>
      <c r="CN171" s="1">
        <f t="shared" si="126"/>
        <v>0</v>
      </c>
      <c r="CO171" s="1">
        <f t="shared" si="126"/>
        <v>0</v>
      </c>
      <c r="CP171" s="1">
        <f t="shared" si="126"/>
        <v>0</v>
      </c>
      <c r="CQ171" s="1">
        <f t="shared" si="120"/>
        <v>0</v>
      </c>
      <c r="CR171" s="1">
        <f t="shared" si="90"/>
        <v>0</v>
      </c>
      <c r="CS171" s="1">
        <f t="shared" si="90"/>
        <v>0</v>
      </c>
      <c r="CT171" s="1">
        <f t="shared" si="90"/>
        <v>0</v>
      </c>
      <c r="CU171" s="1">
        <f t="shared" si="90"/>
        <v>0</v>
      </c>
      <c r="CW171" s="15">
        <f t="shared" si="127"/>
        <v>0</v>
      </c>
      <c r="CX171" s="15">
        <f t="shared" si="127"/>
        <v>0</v>
      </c>
      <c r="CY171" s="15">
        <f t="shared" si="127"/>
        <v>0</v>
      </c>
      <c r="CZ171" s="15">
        <f t="shared" si="127"/>
        <v>0</v>
      </c>
      <c r="DA171" s="15">
        <f t="shared" si="127"/>
        <v>0</v>
      </c>
      <c r="DB171" s="15">
        <f t="shared" si="127"/>
        <v>0</v>
      </c>
      <c r="DC171" s="15">
        <f t="shared" si="127"/>
        <v>0</v>
      </c>
      <c r="DD171" s="15">
        <f t="shared" si="127"/>
        <v>0</v>
      </c>
      <c r="DE171" s="15">
        <f t="shared" si="127"/>
        <v>0</v>
      </c>
      <c r="DF171" s="15">
        <f t="shared" si="127"/>
        <v>0</v>
      </c>
      <c r="DG171" s="15">
        <f t="shared" si="127"/>
        <v>0</v>
      </c>
      <c r="DH171" s="15">
        <f t="shared" si="127"/>
        <v>0</v>
      </c>
      <c r="DI171" s="15">
        <f t="shared" si="127"/>
        <v>0</v>
      </c>
      <c r="DJ171" s="15">
        <f t="shared" si="127"/>
        <v>0</v>
      </c>
      <c r="DK171" s="15">
        <f t="shared" si="127"/>
        <v>0</v>
      </c>
      <c r="DL171" s="15">
        <f t="shared" si="121"/>
        <v>0</v>
      </c>
      <c r="DM171" s="15">
        <f t="shared" si="91"/>
        <v>0</v>
      </c>
      <c r="DN171" s="15">
        <f t="shared" si="91"/>
        <v>0</v>
      </c>
      <c r="DO171" s="15">
        <f t="shared" si="91"/>
        <v>0</v>
      </c>
      <c r="DP171" s="15">
        <f t="shared" si="91"/>
        <v>0</v>
      </c>
      <c r="DR171" s="15">
        <f t="shared" si="128"/>
        <v>0</v>
      </c>
      <c r="DS171" s="15">
        <f t="shared" si="128"/>
        <v>0</v>
      </c>
      <c r="DT171" s="15">
        <f t="shared" si="128"/>
        <v>0</v>
      </c>
      <c r="DU171" s="15">
        <f t="shared" si="128"/>
        <v>0</v>
      </c>
      <c r="DV171" s="15">
        <f t="shared" si="128"/>
        <v>0</v>
      </c>
      <c r="DW171" s="15">
        <f t="shared" si="128"/>
        <v>0</v>
      </c>
      <c r="DX171" s="15">
        <f t="shared" si="128"/>
        <v>0</v>
      </c>
      <c r="DY171" s="15">
        <f t="shared" si="128"/>
        <v>0</v>
      </c>
      <c r="DZ171" s="15">
        <f t="shared" si="128"/>
        <v>0</v>
      </c>
      <c r="EA171" s="15">
        <f t="shared" si="128"/>
        <v>0</v>
      </c>
      <c r="EB171" s="15">
        <f t="shared" si="128"/>
        <v>0</v>
      </c>
      <c r="EC171" s="15">
        <f t="shared" si="128"/>
        <v>0</v>
      </c>
      <c r="ED171" s="15">
        <f t="shared" si="128"/>
        <v>0</v>
      </c>
      <c r="EE171" s="15">
        <f t="shared" si="128"/>
        <v>0</v>
      </c>
      <c r="EF171" s="15">
        <f t="shared" si="128"/>
        <v>0</v>
      </c>
      <c r="EG171" s="15">
        <f t="shared" si="122"/>
        <v>0</v>
      </c>
      <c r="EH171" s="15">
        <f t="shared" si="92"/>
        <v>0</v>
      </c>
      <c r="EI171" s="15">
        <f t="shared" si="92"/>
        <v>0</v>
      </c>
      <c r="EJ171" s="15">
        <f t="shared" si="92"/>
        <v>0</v>
      </c>
      <c r="EK171" s="15">
        <f t="shared" si="92"/>
        <v>0</v>
      </c>
      <c r="EM171" s="15">
        <f t="shared" si="129"/>
        <v>0</v>
      </c>
      <c r="EN171" s="15">
        <f t="shared" si="129"/>
        <v>0</v>
      </c>
      <c r="EO171" s="15">
        <f t="shared" si="129"/>
        <v>0</v>
      </c>
      <c r="EP171" s="15">
        <f t="shared" si="129"/>
        <v>0</v>
      </c>
      <c r="EQ171" s="15">
        <f t="shared" si="129"/>
        <v>0</v>
      </c>
      <c r="ER171" s="15">
        <f t="shared" si="129"/>
        <v>0</v>
      </c>
      <c r="ES171" s="15">
        <f t="shared" si="129"/>
        <v>0</v>
      </c>
      <c r="ET171" s="15">
        <f t="shared" si="129"/>
        <v>0</v>
      </c>
      <c r="EU171" s="15">
        <f t="shared" si="129"/>
        <v>0</v>
      </c>
      <c r="EV171" s="15">
        <f t="shared" si="129"/>
        <v>0</v>
      </c>
      <c r="EW171" s="15">
        <f t="shared" si="129"/>
        <v>0</v>
      </c>
      <c r="EX171" s="15">
        <f t="shared" si="129"/>
        <v>0</v>
      </c>
      <c r="EY171" s="15">
        <f t="shared" si="129"/>
        <v>0</v>
      </c>
      <c r="EZ171" s="15">
        <f t="shared" si="129"/>
        <v>0</v>
      </c>
      <c r="FA171" s="15">
        <f t="shared" si="129"/>
        <v>0</v>
      </c>
      <c r="FB171" s="15">
        <f t="shared" si="123"/>
        <v>0</v>
      </c>
      <c r="FC171" s="15">
        <f t="shared" si="93"/>
        <v>0</v>
      </c>
      <c r="FD171" s="15">
        <f t="shared" si="93"/>
        <v>0</v>
      </c>
      <c r="FE171" s="15">
        <f t="shared" si="93"/>
        <v>0</v>
      </c>
      <c r="FF171" s="15">
        <f t="shared" si="93"/>
        <v>0</v>
      </c>
      <c r="FH171" s="15">
        <f>IFERROR(AL171*[1]Figure!$C$8+BG171*[1]Figure!$D$8+CB171*[1]Figure!$E$8,0)</f>
        <v>0</v>
      </c>
      <c r="FI171" s="15">
        <f>IFERROR(AM171*[1]Figure!$C$8+BH171*[1]Figure!$D$8+CC171*[1]Figure!$E$8,0)</f>
        <v>0</v>
      </c>
      <c r="FJ171" s="15">
        <f>IFERROR(AN171*[1]Figure!$C$8+BI171*[1]Figure!$D$8+CD171*[1]Figure!$E$8,0)</f>
        <v>0</v>
      </c>
      <c r="FK171" s="15">
        <f>IFERROR(AO171*[1]Figure!$C$8+BJ171*[1]Figure!$D$8+CE171*[1]Figure!$E$8,0)</f>
        <v>0</v>
      </c>
      <c r="FL171" s="15">
        <f>IFERROR(AP171*[1]Figure!$C$8+BK171*[1]Figure!$D$8+CF171*[1]Figure!$E$8,0)</f>
        <v>0</v>
      </c>
      <c r="FM171" s="15">
        <f>IFERROR(AQ171*[1]Figure!$C$8+BL171*[1]Figure!$D$8+CG171*[1]Figure!$E$8,0)</f>
        <v>0</v>
      </c>
      <c r="FN171" s="15">
        <f>IFERROR(AR171*[1]Figure!$C$8+BM171*[1]Figure!$D$8+CH171*[1]Figure!$E$8,0)</f>
        <v>0</v>
      </c>
      <c r="FO171" s="15">
        <f>IFERROR(AS171*[1]Figure!$C$8+BN171*[1]Figure!$D$8+CI171*[1]Figure!$E$8,0)</f>
        <v>0</v>
      </c>
      <c r="FP171" s="15">
        <f>IFERROR(AT171*[1]Figure!$C$8+BO171*[1]Figure!$D$8+CJ171*[1]Figure!$E$8,0)</f>
        <v>0</v>
      </c>
      <c r="FQ171" s="15">
        <f>IFERROR(AU171*[1]Figure!$C$8+BP171*[1]Figure!$D$8+CK171*[1]Figure!$E$8,0)</f>
        <v>0</v>
      </c>
      <c r="FR171" s="15">
        <f>IFERROR(AV171*[1]Figure!$C$8+BQ171*[1]Figure!$D$8+CL171*[1]Figure!$E$8,0)</f>
        <v>0</v>
      </c>
      <c r="FS171" s="15">
        <f>IFERROR(AW171*[1]Figure!$C$8+BR171*[1]Figure!$D$8+CM171*[1]Figure!$E$8,0)</f>
        <v>0</v>
      </c>
      <c r="FT171" s="15">
        <f>IFERROR(AX171*[1]Figure!$C$8+BS171*[1]Figure!$D$8+CN171*[1]Figure!$E$8,0)</f>
        <v>0</v>
      </c>
      <c r="FU171" s="15">
        <f>IFERROR(AY171*[1]Figure!$C$8+BT171*[1]Figure!$D$8+CO171*[1]Figure!$E$8,0)</f>
        <v>0</v>
      </c>
      <c r="FV171" s="15">
        <f>IFERROR(AZ171*[1]Figure!$C$8+BU171*[1]Figure!$D$8+CP171*[1]Figure!$E$8,0)</f>
        <v>0</v>
      </c>
      <c r="FW171" s="15">
        <f>IFERROR(BA171*[1]Figure!$C$8+BV171*[1]Figure!$D$8+CQ171*[1]Figure!$E$8,0)</f>
        <v>0</v>
      </c>
      <c r="FX171" s="15">
        <f>IFERROR(BB171*[1]Figure!$C$8+BW171*[1]Figure!$D$8+CR171*[1]Figure!$E$8,0)</f>
        <v>0</v>
      </c>
      <c r="FY171" s="15">
        <f>IFERROR(BC171*[1]Figure!$C$8+BX171*[1]Figure!$D$8+CS171*[1]Figure!$E$8,0)</f>
        <v>0</v>
      </c>
      <c r="FZ171" s="15">
        <f>IFERROR(BD171*[1]Figure!$C$8+BY171*[1]Figure!$D$8+CT171*[1]Figure!$E$8,0)</f>
        <v>0</v>
      </c>
      <c r="GA171" s="15">
        <f>IFERROR(BE171*[1]Figure!$C$8+BZ171*[1]Figure!$D$8+CU171*[1]Figure!$E$8,0)</f>
        <v>0</v>
      </c>
      <c r="GC171" s="15">
        <f>IFERROR(CW171*[1]Figure!$F$8+DR171*[1]Figure!$G$8+EM171*[1]Figure!$H$8,0)</f>
        <v>0</v>
      </c>
      <c r="GD171" s="15">
        <f>IFERROR(CX171*[1]Figure!$F$8+DS171*[1]Figure!$G$8+EN171*[1]Figure!$H$8,0)</f>
        <v>0</v>
      </c>
      <c r="GE171" s="15">
        <f>IFERROR(CY171*[1]Figure!$F$8+DT171*[1]Figure!$G$8+EO171*[1]Figure!$H$8,0)</f>
        <v>0</v>
      </c>
      <c r="GF171" s="15">
        <f>IFERROR(CZ171*[1]Figure!$F$8+DU171*[1]Figure!$G$8+EP171*[1]Figure!$H$8,0)</f>
        <v>0</v>
      </c>
      <c r="GG171" s="15">
        <f>IFERROR(DA171*[1]Figure!$F$8+DV171*[1]Figure!$G$8+EQ171*[1]Figure!$H$8,0)</f>
        <v>0</v>
      </c>
      <c r="GH171" s="15">
        <f>IFERROR(DB171*[1]Figure!$F$8+DW171*[1]Figure!$G$8+ER171*[1]Figure!$H$8,0)</f>
        <v>0</v>
      </c>
      <c r="GI171" s="15">
        <f>IFERROR(DC171*[1]Figure!$F$8+DX171*[1]Figure!$G$8+ES171*[1]Figure!$H$8,0)</f>
        <v>0</v>
      </c>
      <c r="GJ171" s="15">
        <f>IFERROR(DD171*[1]Figure!$F$8+DY171*[1]Figure!$G$8+ET171*[1]Figure!$H$8,0)</f>
        <v>0</v>
      </c>
      <c r="GK171" s="15">
        <f>IFERROR(DE171*[1]Figure!$F$8+DZ171*[1]Figure!$G$8+EU171*[1]Figure!$H$8,0)</f>
        <v>0</v>
      </c>
      <c r="GL171" s="15">
        <f>IFERROR(DF171*[1]Figure!$F$8+EA171*[1]Figure!$G$8+EV171*[1]Figure!$H$8,0)</f>
        <v>0</v>
      </c>
      <c r="GM171" s="15">
        <f>IFERROR(DG171*[1]Figure!$F$8+EB171*[1]Figure!$G$8+EW171*[1]Figure!$H$8,0)</f>
        <v>0</v>
      </c>
      <c r="GN171" s="15">
        <f>IFERROR(DH171*[1]Figure!$F$8+EC171*[1]Figure!$G$8+EX171*[1]Figure!$H$8,0)</f>
        <v>0</v>
      </c>
      <c r="GO171" s="15">
        <f>IFERROR(DI171*[1]Figure!$F$8+ED171*[1]Figure!$G$8+EY171*[1]Figure!$H$8,0)</f>
        <v>0</v>
      </c>
      <c r="GP171" s="15">
        <f>IFERROR(DJ171*[1]Figure!$F$8+EE171*[1]Figure!$G$8+EZ171*[1]Figure!$H$8,0)</f>
        <v>0</v>
      </c>
      <c r="GQ171" s="15">
        <f>IFERROR(DK171*[1]Figure!$F$8+EF171*[1]Figure!$G$8+FA171*[1]Figure!$H$8,0)</f>
        <v>0</v>
      </c>
      <c r="GR171" s="15">
        <f>IFERROR(DL171*[1]Figure!$F$8+EG171*[1]Figure!$G$8+FB171*[1]Figure!$H$8,0)</f>
        <v>0</v>
      </c>
      <c r="GS171" s="15">
        <f>IFERROR(DM171*[1]Figure!$F$8+EH171*[1]Figure!$G$8+FC171*[1]Figure!$H$8,0)</f>
        <v>0</v>
      </c>
      <c r="GT171" s="15">
        <f>IFERROR(DN171*[1]Figure!$F$8+EI171*[1]Figure!$G$8+FD171*[1]Figure!$H$8,0)</f>
        <v>0</v>
      </c>
      <c r="GU171" s="15">
        <f>IFERROR(DO171*[1]Figure!$F$8+EJ171*[1]Figure!$G$8+FE171*[1]Figure!$H$8,0)</f>
        <v>0</v>
      </c>
      <c r="GV171" s="15">
        <f>IFERROR(DP171*[1]Figure!$F$8+EK171*[1]Figure!$G$8+FF171*[1]Figure!$H$8,0)</f>
        <v>0</v>
      </c>
      <c r="GX171" s="15">
        <f>IFERROR(FH171*[1]Figure!$F$10+GC171*[1]Figure!$F$11,0)</f>
        <v>0</v>
      </c>
      <c r="GY171" s="15">
        <f>IFERROR(FI171*[1]Figure!$F$10+GD171*[1]Figure!$F$11,0)</f>
        <v>0</v>
      </c>
      <c r="GZ171" s="15">
        <f>IFERROR(FJ171*[1]Figure!$F$10+GE171*[1]Figure!$F$11,0)</f>
        <v>0</v>
      </c>
      <c r="HA171" s="15">
        <f>IFERROR(FK171*[1]Figure!$F$10+GF171*[1]Figure!$F$11,0)</f>
        <v>0</v>
      </c>
      <c r="HB171" s="15">
        <f>IFERROR(FL171*[1]Figure!$F$10+GG171*[1]Figure!$F$11,0)</f>
        <v>0</v>
      </c>
      <c r="HC171" s="15">
        <f>IFERROR(FM171*[1]Figure!$F$10+GH171*[1]Figure!$F$11,0)</f>
        <v>0</v>
      </c>
      <c r="HD171" s="15">
        <f>IFERROR(FN171*[1]Figure!$F$10+GI171*[1]Figure!$F$11,0)</f>
        <v>0</v>
      </c>
      <c r="HE171" s="15">
        <f>IFERROR(FO171*[1]Figure!$F$10+GJ171*[1]Figure!$F$11,0)</f>
        <v>0</v>
      </c>
      <c r="HF171" s="15">
        <f>IFERROR(FP171*[1]Figure!$F$10+GK171*[1]Figure!$F$11,0)</f>
        <v>0</v>
      </c>
      <c r="HG171" s="15">
        <f>IFERROR(FQ171*[1]Figure!$F$10+GL171*[1]Figure!$F$11,0)</f>
        <v>0</v>
      </c>
      <c r="HH171" s="15">
        <f>IFERROR(FR171*[1]Figure!$F$10+GM171*[1]Figure!$F$11,0)</f>
        <v>0</v>
      </c>
      <c r="HI171" s="15">
        <f>IFERROR(FS171*[1]Figure!$F$10+GN171*[1]Figure!$F$11,0)</f>
        <v>0</v>
      </c>
      <c r="HJ171" s="15">
        <f>IFERROR(FT171*[1]Figure!$F$10+GO171*[1]Figure!$F$11,0)</f>
        <v>0</v>
      </c>
      <c r="HK171" s="15">
        <f>IFERROR(FU171*[1]Figure!$F$10+GP171*[1]Figure!$F$11,0)</f>
        <v>0</v>
      </c>
      <c r="HL171" s="15">
        <f>IFERROR(FV171*[1]Figure!$F$10+GQ171*[1]Figure!$F$11,0)</f>
        <v>0</v>
      </c>
      <c r="HM171" s="15">
        <f>IFERROR(FW171*[1]Figure!$F$10+GR171*[1]Figure!$F$11,0)</f>
        <v>0</v>
      </c>
      <c r="HN171" s="15">
        <f>IFERROR(FX171*[1]Figure!$F$10+GS171*[1]Figure!$F$11,0)</f>
        <v>0</v>
      </c>
      <c r="HO171" s="15">
        <f>IFERROR(FY171*[1]Figure!$F$10+GT171*[1]Figure!$F$11,0)</f>
        <v>0</v>
      </c>
      <c r="HP171" s="15">
        <f>IFERROR(FZ171*[1]Figure!$F$10+GU171*[1]Figure!$F$11,0)</f>
        <v>0</v>
      </c>
      <c r="HQ171" s="15">
        <f>IFERROR(GA171*[1]Figure!$F$10+GV171*[1]Figure!$F$11,0)</f>
        <v>0</v>
      </c>
    </row>
    <row r="172" spans="1:225" x14ac:dyDescent="0.2">
      <c r="A172" s="1"/>
      <c r="B172" s="4" t="s">
        <v>195</v>
      </c>
      <c r="C172" s="1" t="s">
        <v>84</v>
      </c>
      <c r="D172" s="1" t="s">
        <v>91</v>
      </c>
      <c r="E172" s="2">
        <v>1</v>
      </c>
      <c r="F172" s="1"/>
      <c r="G172" s="5">
        <f>'[1]LIB Maf LCI'!AQ$49</f>
        <v>1021.6959201117761</v>
      </c>
      <c r="H172" s="5">
        <f>'[1]LIB Maf LCI'!AR$49</f>
        <v>1043.634439959874</v>
      </c>
      <c r="I172" s="5">
        <f>'[1]LIB Maf LCI'!AS$49</f>
        <v>1024.6061353653165</v>
      </c>
      <c r="J172" s="5">
        <f>'[1]LIB Maf LCI'!AT$49</f>
        <v>1027.7740769582181</v>
      </c>
      <c r="K172" s="5">
        <f>'[1]LIB Maf LCI'!AU$49</f>
        <v>1050.5379698429485</v>
      </c>
      <c r="L172" s="5">
        <f>'[1]LIB Maf LCI'!AV$49</f>
        <v>1089.828342460658</v>
      </c>
      <c r="M172" s="1" t="s">
        <v>55</v>
      </c>
      <c r="N172" s="1" t="s">
        <v>196</v>
      </c>
      <c r="O172" s="1">
        <v>1</v>
      </c>
      <c r="P172" s="1" t="s">
        <v>56</v>
      </c>
      <c r="Q172" s="1">
        <f>'[1]Unit factor_selected'!J25</f>
        <v>3.97420329431925</v>
      </c>
      <c r="R172" s="1">
        <f>'[1]Unit factor_selected'!K25</f>
        <v>98.591186895985999</v>
      </c>
      <c r="S172" s="1">
        <f>'[1]Unit factor_selected'!L25</f>
        <v>3.0150444894290002E-2</v>
      </c>
      <c r="T172" s="1">
        <f>'[1]Unit factor_selected'!M25</f>
        <v>1.82768658275683</v>
      </c>
      <c r="U172" s="1">
        <f>'[1]Unit factor_selected'!N25</f>
        <v>0.124130797631911</v>
      </c>
      <c r="V172" s="1">
        <f>'[1]Unit factor_selected'!O25</f>
        <v>2.1688637668954998E-3</v>
      </c>
      <c r="W172" s="1">
        <f>'[1]Unit factor_selected'!P25</f>
        <v>4.0417642954612703</v>
      </c>
      <c r="X172" s="1">
        <f>'[1]Unit factor_selected'!Q25</f>
        <v>0.18230225138998599</v>
      </c>
      <c r="Y172" s="1">
        <f>'[1]Unit factor_selected'!R25</f>
        <v>3.5304885809344602</v>
      </c>
      <c r="Z172" s="1">
        <f>'[1]Unit factor_selected'!S25</f>
        <v>0.64039684083625903</v>
      </c>
      <c r="AA172" s="1">
        <f>'[1]Unit factor_selected'!T25</f>
        <v>2.07111151328335E-2</v>
      </c>
      <c r="AB172" s="1">
        <f>'[1]Unit factor_selected'!U25</f>
        <v>0.16666562178300701</v>
      </c>
      <c r="AC172" s="1">
        <f>'[1]Unit factor_selected'!V25</f>
        <v>1.5010829334336401E-4</v>
      </c>
      <c r="AD172" s="1">
        <f>'[1]Unit factor_selected'!W25</f>
        <v>5.2975701139724597E-3</v>
      </c>
      <c r="AE172" s="1">
        <f>'[1]Unit factor_selected'!X25</f>
        <v>1.54309185418612E-2</v>
      </c>
      <c r="AF172" s="1">
        <f>'[1]Unit factor_selected'!Y25</f>
        <v>1.5852436086000302E-2</v>
      </c>
      <c r="AG172" s="1">
        <f>'[1]Unit factor_selected'!Z25</f>
        <v>1.74653803350498E-6</v>
      </c>
      <c r="AH172" s="1">
        <f>'[1]Unit factor_selected'!AA25</f>
        <v>7.8458592619971901E-2</v>
      </c>
      <c r="AI172" s="1">
        <f>'[1]Unit factor_selected'!AB25</f>
        <v>5.8247762656622504</v>
      </c>
      <c r="AJ172" s="1">
        <f>'[1]Unit factor_selected'!AC25</f>
        <v>2.4803150684458999E-2</v>
      </c>
      <c r="AK172" s="1"/>
      <c r="AL172" s="1">
        <f t="shared" ref="AL172:BA187" si="141">IFERROR($G172/1000*Q172,0)</f>
        <v>4.0604272915007575</v>
      </c>
      <c r="AM172" s="1">
        <f t="shared" si="141"/>
        <v>100.7302134106065</v>
      </c>
      <c r="AN172" s="1">
        <f t="shared" si="141"/>
        <v>3.0804586538051026E-2</v>
      </c>
      <c r="AO172" s="1">
        <f t="shared" si="141"/>
        <v>1.8673399248456872</v>
      </c>
      <c r="AP172" s="1">
        <f t="shared" si="141"/>
        <v>0.12682392950074398</v>
      </c>
      <c r="AQ172" s="1">
        <f t="shared" si="141"/>
        <v>2.2159192619153906E-3</v>
      </c>
      <c r="AR172" s="1">
        <f t="shared" si="141"/>
        <v>4.1294540907262274</v>
      </c>
      <c r="AS172" s="1">
        <f t="shared" si="141"/>
        <v>0.18625746647234004</v>
      </c>
      <c r="AT172" s="1">
        <f t="shared" si="141"/>
        <v>3.6070857791419519</v>
      </c>
      <c r="AU172" s="1">
        <f t="shared" si="141"/>
        <v>0.65429083953487632</v>
      </c>
      <c r="AV172" s="1">
        <f t="shared" si="141"/>
        <v>2.1160461832181253E-2</v>
      </c>
      <c r="AW172" s="1">
        <f t="shared" si="141"/>
        <v>0.17028158579859062</v>
      </c>
      <c r="AX172" s="1">
        <f t="shared" si="141"/>
        <v>1.533650308838567E-4</v>
      </c>
      <c r="AY172" s="1">
        <f t="shared" si="141"/>
        <v>5.4125057719517393E-3</v>
      </c>
      <c r="AZ172" s="1">
        <f t="shared" si="141"/>
        <v>1.5765706517796747E-2</v>
      </c>
      <c r="BA172" s="1">
        <f t="shared" si="141"/>
        <v>1.6196369272899202E-2</v>
      </c>
      <c r="BB172" s="1">
        <f t="shared" ref="BB172:BE187" si="142">IFERROR($G172/1000*AG172,0)</f>
        <v>1.7844307831520826E-6</v>
      </c>
      <c r="BC172" s="1">
        <f t="shared" si="142"/>
        <v>8.0160823977537196E-2</v>
      </c>
      <c r="BD172" s="1">
        <f t="shared" si="142"/>
        <v>5.9511501461910283</v>
      </c>
      <c r="BE172" s="1">
        <f t="shared" si="142"/>
        <v>2.5341277860229366E-2</v>
      </c>
      <c r="BF172" s="1"/>
      <c r="BG172" s="1">
        <f t="shared" ref="BG172:BV187" si="143">IFERROR($H172/1000*Q172,0)</f>
        <v>4.1476154293535572</v>
      </c>
      <c r="BH172" s="1">
        <f t="shared" si="143"/>
        <v>102.89315812117162</v>
      </c>
      <c r="BI172" s="1">
        <f t="shared" si="143"/>
        <v>3.1466042671793391E-2</v>
      </c>
      <c r="BJ172" s="1">
        <f t="shared" si="143"/>
        <v>1.9074366632176003</v>
      </c>
      <c r="BK172" s="1">
        <f t="shared" si="143"/>
        <v>0.1295471754683519</v>
      </c>
      <c r="BL172" s="1">
        <f t="shared" si="143"/>
        <v>2.2635009227132477E-3</v>
      </c>
      <c r="BM172" s="1">
        <f t="shared" si="143"/>
        <v>4.2181244169435379</v>
      </c>
      <c r="BN172" s="1">
        <f t="shared" si="143"/>
        <v>0.1902569080328122</v>
      </c>
      <c r="BO172" s="1">
        <f t="shared" si="143"/>
        <v>3.6845394729482659</v>
      </c>
      <c r="BP172" s="1">
        <f t="shared" si="143"/>
        <v>0.66834019833822178</v>
      </c>
      <c r="BQ172" s="1">
        <f t="shared" si="143"/>
        <v>2.161483304259916E-2</v>
      </c>
      <c r="BR172" s="1">
        <f t="shared" si="143"/>
        <v>0.1739379828500727</v>
      </c>
      <c r="BS172" s="1">
        <f t="shared" si="143"/>
        <v>1.5665818465673419E-4</v>
      </c>
      <c r="BT172" s="1">
        <f t="shared" si="143"/>
        <v>5.5287266190438139E-3</v>
      </c>
      <c r="BU172" s="1">
        <f t="shared" si="143"/>
        <v>1.610423803050175E-2</v>
      </c>
      <c r="BV172" s="1">
        <f t="shared" si="143"/>
        <v>1.6544148256612622E-2</v>
      </c>
      <c r="BW172" s="1">
        <f t="shared" ref="BW172:BZ187" si="144">IFERROR($H172/1000*AG172,0)</f>
        <v>1.8227472424655894E-6</v>
      </c>
      <c r="BX172" s="1">
        <f t="shared" si="144"/>
        <v>8.1882089368984279E-2</v>
      </c>
      <c r="BY172" s="1">
        <f t="shared" si="144"/>
        <v>6.0789371159059895</v>
      </c>
      <c r="BZ172" s="1">
        <f t="shared" si="144"/>
        <v>2.5885422273815736E-2</v>
      </c>
      <c r="CA172" s="1"/>
      <c r="CB172" s="1">
        <f t="shared" ref="CB172:CQ187" si="145">IFERROR($I172/1000*Q172,0)</f>
        <v>4.0719930785485561</v>
      </c>
      <c r="CC172" s="1">
        <f t="shared" si="145"/>
        <v>101.01713498657584</v>
      </c>
      <c r="CD172" s="1">
        <f t="shared" si="145"/>
        <v>3.0892330822683414E-2</v>
      </c>
      <c r="CE172" s="1">
        <f t="shared" si="145"/>
        <v>1.8726588862175173</v>
      </c>
      <c r="CF172" s="1">
        <f t="shared" si="145"/>
        <v>0.12718517684144651</v>
      </c>
      <c r="CG172" s="1">
        <f t="shared" si="145"/>
        <v>2.2222311223326608E-3</v>
      </c>
      <c r="CH172" s="1">
        <f t="shared" si="145"/>
        <v>4.1412164948300934</v>
      </c>
      <c r="CI172" s="1">
        <f t="shared" si="145"/>
        <v>0.18678800526508993</v>
      </c>
      <c r="CJ172" s="1">
        <f t="shared" si="145"/>
        <v>3.6173602608626374</v>
      </c>
      <c r="CK172" s="1">
        <f t="shared" si="145"/>
        <v>0.65615453218939701</v>
      </c>
      <c r="CL172" s="1">
        <f t="shared" si="145"/>
        <v>2.1220735635358656E-2</v>
      </c>
      <c r="CM172" s="1">
        <f t="shared" si="145"/>
        <v>0.1707666186333443</v>
      </c>
      <c r="CN172" s="1">
        <f t="shared" si="145"/>
        <v>1.5380187832882746E-4</v>
      </c>
      <c r="CO172" s="1">
        <f t="shared" si="145"/>
        <v>5.4279228413041209E-3</v>
      </c>
      <c r="CP172" s="1">
        <f t="shared" si="145"/>
        <v>1.5810613812313409E-2</v>
      </c>
      <c r="CQ172" s="1">
        <f t="shared" si="145"/>
        <v>1.6242503274202451E-2</v>
      </c>
      <c r="CR172" s="1">
        <f t="shared" ref="CR172:CU187" si="146">IFERROR($I172/1000*AG172,0)</f>
        <v>1.7895135847780772E-6</v>
      </c>
      <c r="CS172" s="1">
        <f t="shared" si="146"/>
        <v>8.0389155370551149E-2</v>
      </c>
      <c r="CT172" s="1">
        <f t="shared" si="146"/>
        <v>5.968101498927818</v>
      </c>
      <c r="CU172" s="1">
        <f t="shared" si="146"/>
        <v>2.5413460367687137E-2</v>
      </c>
      <c r="CW172" s="12">
        <f t="shared" ref="CW172:DL187" si="147">IFERROR($J172/1000*Q172,0)</f>
        <v>4.0845831224632763</v>
      </c>
      <c r="CX172" s="12">
        <f t="shared" si="147"/>
        <v>101.32946610823717</v>
      </c>
      <c r="CY172" s="12">
        <f t="shared" si="147"/>
        <v>3.0987845671108523E-2</v>
      </c>
      <c r="CZ172" s="12">
        <f t="shared" si="147"/>
        <v>1.8784488905618206</v>
      </c>
      <c r="DA172" s="12">
        <f t="shared" si="147"/>
        <v>0.12757841595822467</v>
      </c>
      <c r="DB172" s="12">
        <f t="shared" si="147"/>
        <v>2.229101956069146E-3</v>
      </c>
      <c r="DC172" s="12">
        <f t="shared" si="147"/>
        <v>4.154020568050389</v>
      </c>
      <c r="DD172" s="12">
        <f t="shared" si="147"/>
        <v>0.18736552814974786</v>
      </c>
      <c r="DE172" s="12">
        <f t="shared" si="147"/>
        <v>3.6285446424814438</v>
      </c>
      <c r="DF172" s="12">
        <f t="shared" si="147"/>
        <v>0.65818327197744497</v>
      </c>
      <c r="DG172" s="12">
        <f t="shared" si="147"/>
        <v>2.128634723842333E-2</v>
      </c>
      <c r="DH172" s="12">
        <f t="shared" si="147"/>
        <v>0.1712946055886975</v>
      </c>
      <c r="DI172" s="12">
        <f t="shared" si="147"/>
        <v>1.5427741263474937E-4</v>
      </c>
      <c r="DJ172" s="12">
        <f t="shared" si="147"/>
        <v>5.4447052340094865E-3</v>
      </c>
      <c r="DK172" s="12">
        <f t="shared" si="147"/>
        <v>1.5859498060978847E-2</v>
      </c>
      <c r="DL172" s="12">
        <f t="shared" si="147"/>
        <v>1.6292722865828106E-2</v>
      </c>
      <c r="DM172" s="12">
        <f t="shared" ref="DM172:DP187" si="148">IFERROR($J172/1000*AG172,0)</f>
        <v>1.795046515258002E-6</v>
      </c>
      <c r="DN172" s="12">
        <f t="shared" si="148"/>
        <v>8.063770760943248E-2</v>
      </c>
      <c r="DO172" s="12">
        <f t="shared" si="148"/>
        <v>5.986554049929155</v>
      </c>
      <c r="DP172" s="12">
        <f t="shared" si="148"/>
        <v>2.5492035300375439E-2</v>
      </c>
      <c r="DR172" s="12">
        <f t="shared" ref="DR172:EG187" si="149">IFERROR($K172/1000*Q172,0)</f>
        <v>4.1750514605573024</v>
      </c>
      <c r="DS172" s="12">
        <f t="shared" si="149"/>
        <v>103.57378532611584</v>
      </c>
      <c r="DT172" s="12">
        <f t="shared" si="149"/>
        <v>3.1674187169109108E-2</v>
      </c>
      <c r="DU172" s="12">
        <f t="shared" si="149"/>
        <v>1.9200541521585561</v>
      </c>
      <c r="DV172" s="12">
        <f t="shared" si="149"/>
        <v>0.13040411613921365</v>
      </c>
      <c r="DW172" s="12">
        <f t="shared" si="149"/>
        <v>2.2784737385403283E-3</v>
      </c>
      <c r="DX172" s="12">
        <f t="shared" si="149"/>
        <v>4.2460268575375979</v>
      </c>
      <c r="DY172" s="12">
        <f t="shared" si="149"/>
        <v>0.1915154370730347</v>
      </c>
      <c r="DZ172" s="12">
        <f t="shared" si="149"/>
        <v>3.7089123063685996</v>
      </c>
      <c r="EA172" s="12">
        <f t="shared" si="149"/>
        <v>0.67276119706596138</v>
      </c>
      <c r="EB172" s="12">
        <f t="shared" si="149"/>
        <v>2.1757812844830471E-2</v>
      </c>
      <c r="EC172" s="12">
        <f t="shared" si="149"/>
        <v>0.17508856395053288</v>
      </c>
      <c r="ED172" s="12">
        <f t="shared" si="149"/>
        <v>1.5769446174552739E-4</v>
      </c>
      <c r="EE172" s="12">
        <f t="shared" si="149"/>
        <v>5.5652985526333052E-3</v>
      </c>
      <c r="EF172" s="12">
        <f t="shared" si="149"/>
        <v>1.6210765837778775E-2</v>
      </c>
      <c r="EG172" s="12">
        <f t="shared" si="149"/>
        <v>1.6653586022851854E-2</v>
      </c>
      <c r="EH172" s="12">
        <f t="shared" ref="EH172:EK187" si="150">IFERROR($K172/1000*AG172,0)</f>
        <v>1.8348045199718172E-6</v>
      </c>
      <c r="EI172" s="12">
        <f t="shared" si="150"/>
        <v>8.2423730607720222E-2</v>
      </c>
      <c r="EJ172" s="12">
        <f t="shared" si="150"/>
        <v>6.1191486329182112</v>
      </c>
      <c r="EK172" s="12">
        <f t="shared" si="150"/>
        <v>2.6056651565760293E-2</v>
      </c>
      <c r="EM172" s="12">
        <f t="shared" ref="EM172:FB187" si="151">IFERROR($L172/1000*Q172,0)</f>
        <v>4.3311993888496341</v>
      </c>
      <c r="EN172" s="12">
        <f t="shared" si="151"/>
        <v>107.44746979608135</v>
      </c>
      <c r="EO172" s="12">
        <f t="shared" si="151"/>
        <v>3.2858809383595478E-2</v>
      </c>
      <c r="EP172" s="12">
        <f t="shared" si="151"/>
        <v>1.99186463902346</v>
      </c>
      <c r="EQ172" s="12">
        <f t="shared" si="151"/>
        <v>0.1352812614315049</v>
      </c>
      <c r="ER172" s="12">
        <f t="shared" si="151"/>
        <v>2.363689204098701E-3</v>
      </c>
      <c r="ES172" s="12">
        <f t="shared" si="151"/>
        <v>4.4048292827392244</v>
      </c>
      <c r="ET172" s="12">
        <f t="shared" si="151"/>
        <v>0.19867816045919459</v>
      </c>
      <c r="EU172" s="12">
        <f t="shared" si="151"/>
        <v>3.8476265182360829</v>
      </c>
      <c r="EV172" s="12">
        <f t="shared" si="151"/>
        <v>0.69792262756562196</v>
      </c>
      <c r="EW172" s="12">
        <f t="shared" si="151"/>
        <v>2.2571560275727782E-2</v>
      </c>
      <c r="EX172" s="12">
        <f t="shared" si="151"/>
        <v>0.18163691833294943</v>
      </c>
      <c r="EY172" s="12">
        <f t="shared" si="151"/>
        <v>1.6359227252399659E-4</v>
      </c>
      <c r="EZ172" s="12">
        <f t="shared" si="151"/>
        <v>5.773442056379724E-3</v>
      </c>
      <c r="FA172" s="12">
        <f t="shared" si="151"/>
        <v>1.6817052377122024E-2</v>
      </c>
      <c r="FB172" s="12">
        <f t="shared" si="151"/>
        <v>1.7276434143569226E-2</v>
      </c>
      <c r="FC172" s="12">
        <f t="shared" ref="FC172:FF187" si="152">IFERROR($L172/1000*AG172,0)</f>
        <v>1.9034266500992292E-6</v>
      </c>
      <c r="FD172" s="12">
        <f t="shared" si="152"/>
        <v>8.5506397946819981E-2</v>
      </c>
      <c r="FE172" s="12">
        <f t="shared" si="152"/>
        <v>6.3480062628108707</v>
      </c>
      <c r="FF172" s="12">
        <f t="shared" si="152"/>
        <v>2.7031176598245884E-2</v>
      </c>
      <c r="FH172" s="12">
        <f>IFERROR(AL172*[1]Figure!$C$8+BG172*[1]Figure!$D$8+CB172*[1]Figure!$E$8,0)</f>
        <v>4.1305785747003894</v>
      </c>
      <c r="FI172" s="12">
        <f>IFERROR(AM172*[1]Figure!$C$8+BH172*[1]Figure!$D$8+CC172*[1]Figure!$E$8,0)</f>
        <v>102.47051146803459</v>
      </c>
      <c r="FJ172" s="12">
        <f>IFERROR(AN172*[1]Figure!$C$8+BI172*[1]Figure!$D$8+CD172*[1]Figure!$E$8,0)</f>
        <v>3.1336791924070795E-2</v>
      </c>
      <c r="FK172" s="12">
        <f>IFERROR(AO172*[1]Figure!$C$8+BJ172*[1]Figure!$D$8+CE172*[1]Figure!$E$8,0)</f>
        <v>1.8996016260149284</v>
      </c>
      <c r="FL172" s="12">
        <f>IFERROR(AP172*[1]Figure!$C$8+BK172*[1]Figure!$D$8+CF172*[1]Figure!$E$8,0)</f>
        <v>0.12901504406977457</v>
      </c>
      <c r="FM172" s="12">
        <f>IFERROR(AQ172*[1]Figure!$C$8+BL172*[1]Figure!$D$8+CG172*[1]Figure!$E$8,0)</f>
        <v>2.2542033065565859E-3</v>
      </c>
      <c r="FN172" s="12">
        <f>IFERROR(AR172*[1]Figure!$C$8+BM172*[1]Figure!$D$8+CH172*[1]Figure!$E$8,0)</f>
        <v>4.2007979377111937</v>
      </c>
      <c r="FO172" s="12">
        <f>IFERROR(AS172*[1]Figure!$C$8+BN172*[1]Figure!$D$8+CI172*[1]Figure!$E$8,0)</f>
        <v>0.18947540373374525</v>
      </c>
      <c r="FP172" s="12">
        <f>IFERROR(AT172*[1]Figure!$C$8+BO172*[1]Figure!$D$8+CJ172*[1]Figure!$E$8,0)</f>
        <v>3.6694047613208998</v>
      </c>
      <c r="FQ172" s="12">
        <f>IFERROR(AU172*[1]Figure!$C$8+BP172*[1]Figure!$D$8+CK172*[1]Figure!$E$8,0)</f>
        <v>0.66559490649236419</v>
      </c>
      <c r="FR172" s="12">
        <f>IFERROR(AV172*[1]Figure!$C$8+BQ172*[1]Figure!$D$8+CL172*[1]Figure!$E$8,0)</f>
        <v>2.1526047383665339E-2</v>
      </c>
      <c r="FS172" s="12">
        <f>IFERROR(AW172*[1]Figure!$C$8+BR172*[1]Figure!$D$8+CM172*[1]Figure!$E$8,0)</f>
        <v>0.17322351059897884</v>
      </c>
      <c r="FT172" s="12">
        <f>IFERROR(AX172*[1]Figure!$C$8+BS172*[1]Figure!$D$8+CN172*[1]Figure!$E$8,0)</f>
        <v>1.5601469136096308E-4</v>
      </c>
      <c r="FU172" s="12">
        <f>IFERROR(AY172*[1]Figure!$C$8+BT172*[1]Figure!$D$8+CO172*[1]Figure!$E$8,0)</f>
        <v>5.5060166756003767E-3</v>
      </c>
      <c r="FV172" s="12">
        <f>IFERROR(AZ172*[1]Figure!$C$8+BU172*[1]Figure!$D$8+CP172*[1]Figure!$E$8,0)</f>
        <v>1.6038087837143916E-2</v>
      </c>
      <c r="FW172" s="12">
        <f>IFERROR(BA172*[1]Figure!$C$8+BV172*[1]Figure!$D$8+CQ172*[1]Figure!$E$8,0)</f>
        <v>1.647619107639442E-2</v>
      </c>
      <c r="FX172" s="12">
        <f>IFERROR(BB172*[1]Figure!$C$8+BW172*[1]Figure!$D$8+CR172*[1]Figure!$E$8,0)</f>
        <v>1.8152600777637769E-6</v>
      </c>
      <c r="FY172" s="12">
        <f>IFERROR(BC172*[1]Figure!$C$8+BX172*[1]Figure!$D$8+CS172*[1]Figure!$E$8,0)</f>
        <v>8.1545748336639703E-2</v>
      </c>
      <c r="FZ172" s="12">
        <f>IFERROR(BD172*[1]Figure!$C$8+BY172*[1]Figure!$D$8+CT172*[1]Figure!$E$8,0)</f>
        <v>6.0539671132976283</v>
      </c>
      <c r="GA172" s="12">
        <f>IFERROR(BE172*[1]Figure!$C$8+BZ172*[1]Figure!$D$8+CU172*[1]Figure!$E$8,0)</f>
        <v>2.5779094629793154E-2</v>
      </c>
      <c r="GC172" s="12">
        <f>IFERROR(CW172*[1]Figure!$F$8+DR172*[1]Figure!$G$8+EM172*[1]Figure!$H$8,0)</f>
        <v>4.1573097132344188</v>
      </c>
      <c r="GD172" s="12">
        <f>IFERROR(CX172*[1]Figure!$F$8+DS172*[1]Figure!$G$8+EN172*[1]Figure!$H$8,0)</f>
        <v>103.13365184611192</v>
      </c>
      <c r="GE172" s="12">
        <f>IFERROR(CY172*[1]Figure!$F$8+DT172*[1]Figure!$G$8+EO172*[1]Figure!$H$8,0)</f>
        <v>3.1539588726258526E-2</v>
      </c>
      <c r="GF172" s="12">
        <f>IFERROR(CZ172*[1]Figure!$F$8+DU172*[1]Figure!$G$8+EP172*[1]Figure!$H$8,0)</f>
        <v>1.9118949435989321</v>
      </c>
      <c r="GG172" s="12">
        <f>IFERROR(DA172*[1]Figure!$F$8+DV172*[1]Figure!$G$8+EQ172*[1]Figure!$H$8,0)</f>
        <v>0.12984996802864232</v>
      </c>
      <c r="GH172" s="12">
        <f>IFERROR(DB172*[1]Figure!$F$8+DW172*[1]Figure!$G$8+ER172*[1]Figure!$H$8,0)</f>
        <v>2.2687914374398739E-3</v>
      </c>
      <c r="GI172" s="12">
        <f>IFERROR(DC172*[1]Figure!$F$8+DX172*[1]Figure!$G$8+ES172*[1]Figure!$H$8,0)</f>
        <v>4.2279835025408294</v>
      </c>
      <c r="GJ172" s="12">
        <f>IFERROR(DD172*[1]Figure!$F$8+DY172*[1]Figure!$G$8+ET172*[1]Figure!$H$8,0)</f>
        <v>0.19070159836348072</v>
      </c>
      <c r="GK172" s="12">
        <f>IFERROR(DE172*[1]Figure!$F$8+DZ172*[1]Figure!$G$8+EU172*[1]Figure!$H$8,0)</f>
        <v>3.6931514024362824</v>
      </c>
      <c r="GL172" s="12">
        <f>IFERROR(DF172*[1]Figure!$F$8+EA172*[1]Figure!$G$8+EV172*[1]Figure!$H$8,0)</f>
        <v>0.66990231992881788</v>
      </c>
      <c r="GM172" s="12">
        <f>IFERROR(DG172*[1]Figure!$F$8+EB172*[1]Figure!$G$8+EW172*[1]Figure!$H$8,0)</f>
        <v>2.1665353716736266E-2</v>
      </c>
      <c r="GN172" s="12">
        <f>IFERROR(DH172*[1]Figure!$F$8+EC172*[1]Figure!$G$8+EX172*[1]Figure!$H$8,0)</f>
        <v>0.17434453071164144</v>
      </c>
      <c r="GO172" s="12">
        <f>IFERROR(DI172*[1]Figure!$F$8+ED172*[1]Figure!$G$8+EY172*[1]Figure!$H$8,0)</f>
        <v>1.5702434418627369E-4</v>
      </c>
      <c r="GP172" s="12">
        <f>IFERROR(DJ172*[1]Figure!$F$8+EE172*[1]Figure!$G$8+EZ172*[1]Figure!$H$8,0)</f>
        <v>5.5416489948661657E-3</v>
      </c>
      <c r="GQ172" s="12">
        <f>IFERROR(DK172*[1]Figure!$F$8+EF172*[1]Figure!$G$8+FA172*[1]Figure!$H$8,0)</f>
        <v>1.6141878708093929E-2</v>
      </c>
      <c r="GR172" s="12">
        <f>IFERROR(DL172*[1]Figure!$F$8+EG172*[1]Figure!$G$8+FB172*[1]Figure!$H$8,0)</f>
        <v>1.6582817142988059E-2</v>
      </c>
      <c r="GS172" s="12">
        <f>IFERROR(DM172*[1]Figure!$F$8+EH172*[1]Figure!$G$8+FC172*[1]Figure!$H$8,0)</f>
        <v>1.8270075769909324E-6</v>
      </c>
      <c r="GT172" s="12">
        <f>IFERROR(DN172*[1]Figure!$F$8+EI172*[1]Figure!$G$8+FD172*[1]Figure!$H$8,0)</f>
        <v>8.2073473607137903E-2</v>
      </c>
      <c r="GU172" s="12">
        <f>IFERROR(DO172*[1]Figure!$F$8+EJ172*[1]Figure!$G$8+FE172*[1]Figure!$H$8,0)</f>
        <v>6.0931455069922116</v>
      </c>
      <c r="GV172" s="12">
        <f>IFERROR(DP172*[1]Figure!$F$8+EK172*[1]Figure!$G$8+FF172*[1]Figure!$H$8,0)</f>
        <v>2.5945924660349062E-2</v>
      </c>
      <c r="GX172" s="12">
        <f>IFERROR(FH172*[1]Figure!$F$10+GC172*[1]Figure!$F$11,0)</f>
        <v>4.1321469255211678</v>
      </c>
      <c r="GY172" s="12">
        <f>IFERROR(FI172*[1]Figure!$F$10+GD172*[1]Figure!$F$11,0)</f>
        <v>102.50941878037838</v>
      </c>
      <c r="GZ172" s="12">
        <f>IFERROR(FJ172*[1]Figure!$F$10+GE172*[1]Figure!$F$11,0)</f>
        <v>3.134869027739972E-2</v>
      </c>
      <c r="HA172" s="12">
        <f>IFERROR(FK172*[1]Figure!$F$10+GF172*[1]Figure!$F$11,0)</f>
        <v>1.9003228910182284</v>
      </c>
      <c r="HB172" s="12">
        <f>IFERROR(FL172*[1]Figure!$F$10+GG172*[1]Figure!$F$11,0)</f>
        <v>0.12906403014923057</v>
      </c>
      <c r="HC172" s="12">
        <f>IFERROR(FM172*[1]Figure!$F$10+GH172*[1]Figure!$F$11,0)</f>
        <v>2.2550592112542214E-3</v>
      </c>
      <c r="HD172" s="12">
        <f>IFERROR(FN172*[1]Figure!$F$10+GI172*[1]Figure!$F$11,0)</f>
        <v>4.2023929503164217</v>
      </c>
      <c r="HE172" s="12">
        <f>IFERROR(FO172*[1]Figure!$F$10+GJ172*[1]Figure!$F$11,0)</f>
        <v>0.18954734617463795</v>
      </c>
      <c r="HF172" s="12">
        <f>IFERROR(FP172*[1]Figure!$F$10+GK172*[1]Figure!$F$11,0)</f>
        <v>3.6707980077790188</v>
      </c>
      <c r="HG172" s="12">
        <f>IFERROR(FQ172*[1]Figure!$F$10+GL172*[1]Figure!$F$11,0)</f>
        <v>0.66584762806611575</v>
      </c>
      <c r="HH172" s="12">
        <f>IFERROR(FR172*[1]Figure!$F$10+GM172*[1]Figure!$F$11,0)</f>
        <v>2.1534220668223841E-2</v>
      </c>
      <c r="HI172" s="12">
        <f>IFERROR(FS172*[1]Figure!$F$10+GN172*[1]Figure!$F$11,0)</f>
        <v>0.17328928231354929</v>
      </c>
      <c r="HJ172" s="12">
        <f>IFERROR(FT172*[1]Figure!$F$10+GO172*[1]Figure!$F$11,0)</f>
        <v>1.560739290112884E-4</v>
      </c>
      <c r="HK172" s="12">
        <f>IFERROR(FU172*[1]Figure!$F$10+GP172*[1]Figure!$F$11,0)</f>
        <v>5.5081072703236644E-3</v>
      </c>
      <c r="HL172" s="12">
        <f>IFERROR(FV172*[1]Figure!$F$10+GQ172*[1]Figure!$F$11,0)</f>
        <v>1.6044177383140488E-2</v>
      </c>
      <c r="HM172" s="12">
        <f>IFERROR(FW172*[1]Figure!$F$10+GR172*[1]Figure!$F$11,0)</f>
        <v>1.6482446967023456E-2</v>
      </c>
      <c r="HN172" s="12">
        <f>IFERROR(FX172*[1]Figure!$F$10+GS172*[1]Figure!$F$11,0)</f>
        <v>1.8159493188909942E-6</v>
      </c>
      <c r="HO172" s="12">
        <f>IFERROR(FY172*[1]Figure!$F$10+GT172*[1]Figure!$F$11,0)</f>
        <v>8.1576710667708302E-2</v>
      </c>
      <c r="HP172" s="12">
        <f>IFERROR(FZ172*[1]Figure!$F$10+GU172*[1]Figure!$F$11,0)</f>
        <v>6.0562657608404349</v>
      </c>
      <c r="HQ172" s="12">
        <f>IFERROR(GA172*[1]Figure!$F$10+GV172*[1]Figure!$F$11,0)</f>
        <v>2.5788882765641525E-2</v>
      </c>
    </row>
    <row r="173" spans="1:225" x14ac:dyDescent="0.2">
      <c r="A173" s="1"/>
      <c r="B173" s="4"/>
      <c r="C173" s="1" t="s">
        <v>197</v>
      </c>
      <c r="D173" s="1" t="s">
        <v>91</v>
      </c>
      <c r="E173" s="2">
        <v>1</v>
      </c>
      <c r="F173" s="1"/>
      <c r="G173" s="5">
        <f>'[1]LIB Maf LCI'!AQ$47</f>
        <v>56.513699740322991</v>
      </c>
      <c r="H173" s="5">
        <f>'[1]LIB Maf LCI'!AR$47</f>
        <v>54.048230741975814</v>
      </c>
      <c r="I173" s="5">
        <f>'[1]LIB Maf LCI'!AS$47</f>
        <v>61.689142085937462</v>
      </c>
      <c r="J173" s="5">
        <f>'[1]LIB Maf LCI'!AT$47</f>
        <v>100.79808791615154</v>
      </c>
      <c r="K173" s="5">
        <f>'[1]LIB Maf LCI'!AU$47</f>
        <v>56.961066415784089</v>
      </c>
      <c r="L173" s="5">
        <f>'[1]LIB Maf LCI'!AV$47</f>
        <v>54.3588345996192</v>
      </c>
      <c r="M173" s="1" t="s">
        <v>55</v>
      </c>
      <c r="N173" s="1" t="s">
        <v>198</v>
      </c>
      <c r="O173" s="1">
        <v>1</v>
      </c>
      <c r="P173" s="1" t="s">
        <v>56</v>
      </c>
      <c r="Q173" s="1">
        <f>'[1]Unit factor_selected'!J30</f>
        <v>13.5190817198421</v>
      </c>
      <c r="R173" s="1">
        <f>'[1]Unit factor_selected'!K30</f>
        <v>169.020743152965</v>
      </c>
      <c r="S173" s="1">
        <f>'[1]Unit factor_selected'!L30</f>
        <v>1.9621781096551699E-2</v>
      </c>
      <c r="T173" s="1">
        <f>'[1]Unit factor_selected'!M30</f>
        <v>2.7678169443706002</v>
      </c>
      <c r="U173" s="1">
        <f>'[1]Unit factor_selected'!N30</f>
        <v>0.54804352689675695</v>
      </c>
      <c r="V173" s="1">
        <f>'[1]Unit factor_selected'!O30</f>
        <v>4.63595534893108E-3</v>
      </c>
      <c r="W173" s="1">
        <f>'[1]Unit factor_selected'!P30</f>
        <v>14.5692639992804</v>
      </c>
      <c r="X173" s="1">
        <f>'[1]Unit factor_selected'!Q30</f>
        <v>0.50569825540319802</v>
      </c>
      <c r="Y173" s="1">
        <f>'[1]Unit factor_selected'!R30</f>
        <v>12.493375283614</v>
      </c>
      <c r="Z173" s="1">
        <f>'[1]Unit factor_selected'!S30</f>
        <v>1.64021704237471</v>
      </c>
      <c r="AA173" s="1">
        <f>'[1]Unit factor_selected'!T30</f>
        <v>7.9592977350811195E-2</v>
      </c>
      <c r="AB173" s="1">
        <f>'[1]Unit factor_selected'!U30</f>
        <v>0.72261091716585202</v>
      </c>
      <c r="AC173" s="1">
        <f>'[1]Unit factor_selected'!V30</f>
        <v>3.1997572110617099E-4</v>
      </c>
      <c r="AD173" s="1">
        <f>'[1]Unit factor_selected'!W30</f>
        <v>3.2455175596331702E-2</v>
      </c>
      <c r="AE173" s="1">
        <f>'[1]Unit factor_selected'!X30</f>
        <v>1.38370851457048E-2</v>
      </c>
      <c r="AF173" s="1">
        <f>'[1]Unit factor_selected'!Y30</f>
        <v>1.42147359122643E-2</v>
      </c>
      <c r="AG173" s="1">
        <f>'[1]Unit factor_selected'!Z30</f>
        <v>3.5387887701148399E-6</v>
      </c>
      <c r="AH173" s="1">
        <f>'[1]Unit factor_selected'!AA30</f>
        <v>3.5782699198453297E-2</v>
      </c>
      <c r="AI173" s="1">
        <f>'[1]Unit factor_selected'!AB30</f>
        <v>43.882248854011102</v>
      </c>
      <c r="AJ173" s="1">
        <f>'[1]Unit factor_selected'!AC30</f>
        <v>0.15619278729848099</v>
      </c>
      <c r="AK173" s="1"/>
      <c r="AL173" s="1">
        <f t="shared" si="141"/>
        <v>0.76401332508004582</v>
      </c>
      <c r="AM173" s="1">
        <f t="shared" si="141"/>
        <v>9.5519875284329174</v>
      </c>
      <c r="AN173" s="1">
        <f t="shared" si="141"/>
        <v>1.1088994452608683E-3</v>
      </c>
      <c r="AO173" s="1">
        <f t="shared" si="141"/>
        <v>0.15641957573033835</v>
      </c>
      <c r="AP173" s="1">
        <f t="shared" si="141"/>
        <v>3.0971967323670951E-2</v>
      </c>
      <c r="AQ173" s="1">
        <f t="shared" si="141"/>
        <v>2.6199498859903536E-4</v>
      </c>
      <c r="AR173" s="1">
        <f t="shared" si="141"/>
        <v>0.82336301109282983</v>
      </c>
      <c r="AS173" s="1">
        <f t="shared" si="141"/>
        <v>2.85788793650615E-2</v>
      </c>
      <c r="AT173" s="1">
        <f t="shared" si="141"/>
        <v>0.70604685952133417</v>
      </c>
      <c r="AU173" s="1">
        <f t="shared" si="141"/>
        <v>9.2694733441724991E-2</v>
      </c>
      <c r="AV173" s="1">
        <f t="shared" si="141"/>
        <v>4.4980936234420722E-3</v>
      </c>
      <c r="AW173" s="1">
        <f t="shared" si="141"/>
        <v>4.0837416401790366E-2</v>
      </c>
      <c r="AX173" s="1">
        <f t="shared" si="141"/>
        <v>1.8083011826787477E-5</v>
      </c>
      <c r="AY173" s="1">
        <f t="shared" si="141"/>
        <v>1.8341620486705479E-3</v>
      </c>
      <c r="AZ173" s="1">
        <f t="shared" si="141"/>
        <v>7.819848752056445E-4</v>
      </c>
      <c r="BA173" s="1">
        <f t="shared" si="141"/>
        <v>8.0332731723369087E-4</v>
      </c>
      <c r="BB173" s="1">
        <f t="shared" si="142"/>
        <v>1.9999004599869693E-7</v>
      </c>
      <c r="BC173" s="1">
        <f t="shared" si="142"/>
        <v>2.0222127183996859E-3</v>
      </c>
      <c r="BD173" s="1">
        <f t="shared" si="142"/>
        <v>2.4799482356657161</v>
      </c>
      <c r="BE173" s="1">
        <f t="shared" si="142"/>
        <v>8.827032282990489E-3</v>
      </c>
      <c r="BF173" s="1"/>
      <c r="BG173" s="1">
        <f t="shared" si="143"/>
        <v>0.73068244821365314</v>
      </c>
      <c r="BH173" s="1">
        <f t="shared" si="143"/>
        <v>9.1352721261116816</v>
      </c>
      <c r="BI173" s="1">
        <f t="shared" si="143"/>
        <v>1.0605225522749655E-3</v>
      </c>
      <c r="BJ173" s="1">
        <f t="shared" si="143"/>
        <v>0.14959560886089265</v>
      </c>
      <c r="BK173" s="1">
        <f t="shared" si="143"/>
        <v>2.9620782998362148E-2</v>
      </c>
      <c r="BL173" s="1">
        <f t="shared" si="143"/>
        <v>2.50565184408524E-4</v>
      </c>
      <c r="BM173" s="1">
        <f t="shared" si="143"/>
        <v>0.78744294237386847</v>
      </c>
      <c r="BN173" s="1">
        <f t="shared" si="143"/>
        <v>2.7332095993846665E-2</v>
      </c>
      <c r="BO173" s="1">
        <f t="shared" si="143"/>
        <v>0.67524483007486702</v>
      </c>
      <c r="BP173" s="1">
        <f t="shared" si="143"/>
        <v>8.8650829173189449E-2</v>
      </c>
      <c r="BQ173" s="1">
        <f t="shared" si="143"/>
        <v>4.3018596052974986E-3</v>
      </c>
      <c r="BR173" s="1">
        <f t="shared" si="143"/>
        <v>3.9055841587650741E-2</v>
      </c>
      <c r="BS173" s="1">
        <f t="shared" si="143"/>
        <v>1.729412160617643E-5</v>
      </c>
      <c r="BT173" s="1">
        <f t="shared" si="143"/>
        <v>1.7541448194018784E-3</v>
      </c>
      <c r="BU173" s="1">
        <f t="shared" si="143"/>
        <v>7.478699707514191E-4</v>
      </c>
      <c r="BV173" s="1">
        <f t="shared" si="143"/>
        <v>7.6828132652231103E-4</v>
      </c>
      <c r="BW173" s="1">
        <f t="shared" si="144"/>
        <v>1.9126527199427969E-7</v>
      </c>
      <c r="BX173" s="1">
        <f t="shared" si="144"/>
        <v>1.9339915828487169E-3</v>
      </c>
      <c r="BY173" s="1">
        <f t="shared" si="144"/>
        <v>2.371757911538396</v>
      </c>
      <c r="BZ173" s="1">
        <f t="shared" si="144"/>
        <v>8.4419438081406502E-3</v>
      </c>
      <c r="CA173" s="1"/>
      <c r="CB173" s="1">
        <f t="shared" si="145"/>
        <v>0.83398055308673913</v>
      </c>
      <c r="CC173" s="1">
        <f t="shared" si="145"/>
        <v>10.426744639833998</v>
      </c>
      <c r="CD173" s="1">
        <f t="shared" si="145"/>
        <v>1.2104508420443395E-3</v>
      </c>
      <c r="CE173" s="1">
        <f t="shared" si="145"/>
        <v>0.1707442527491432</v>
      </c>
      <c r="CF173" s="1">
        <f t="shared" si="145"/>
        <v>3.3808335000012325E-2</v>
      </c>
      <c r="CG173" s="1">
        <f t="shared" si="145"/>
        <v>2.8598810822427117E-4</v>
      </c>
      <c r="CH173" s="1">
        <f t="shared" si="145"/>
        <v>0.89876539693914204</v>
      </c>
      <c r="CI173" s="1">
        <f t="shared" si="145"/>
        <v>3.1196091530178573E-2</v>
      </c>
      <c r="CJ173" s="1">
        <f t="shared" si="145"/>
        <v>0.77070560300380331</v>
      </c>
      <c r="CK173" s="1">
        <f t="shared" si="145"/>
        <v>0.10118358217882958</v>
      </c>
      <c r="CL173" s="1">
        <f t="shared" si="145"/>
        <v>4.9100224888369943E-3</v>
      </c>
      <c r="CM173" s="1">
        <f t="shared" si="145"/>
        <v>4.4577247541893829E-2</v>
      </c>
      <c r="CN173" s="1">
        <f t="shared" si="145"/>
        <v>1.973902772336888E-5</v>
      </c>
      <c r="CO173" s="1">
        <f t="shared" si="145"/>
        <v>2.0021319387861563E-3</v>
      </c>
      <c r="CP173" s="1">
        <f t="shared" si="145"/>
        <v>8.5359791160859806E-4</v>
      </c>
      <c r="CQ173" s="1">
        <f t="shared" si="145"/>
        <v>8.7689486340575024E-4</v>
      </c>
      <c r="CR173" s="1">
        <f t="shared" si="146"/>
        <v>2.1830484325173423E-7</v>
      </c>
      <c r="CS173" s="1">
        <f t="shared" si="146"/>
        <v>2.207404015071746E-3</v>
      </c>
      <c r="CT173" s="1">
        <f t="shared" si="146"/>
        <v>2.7070582846055573</v>
      </c>
      <c r="CU173" s="1">
        <f t="shared" si="146"/>
        <v>9.6353990484546025E-3</v>
      </c>
      <c r="CW173" s="12">
        <f t="shared" si="147"/>
        <v>1.3626975877422811</v>
      </c>
      <c r="CX173" s="12">
        <f t="shared" si="147"/>
        <v>17.036967727985832</v>
      </c>
      <c r="CY173" s="12">
        <f t="shared" si="147"/>
        <v>1.9778380160416983E-3</v>
      </c>
      <c r="CZ173" s="12">
        <f t="shared" si="147"/>
        <v>0.27899065569448167</v>
      </c>
      <c r="DA173" s="12">
        <f t="shared" si="147"/>
        <v>5.5241739606017068E-2</v>
      </c>
      <c r="DB173" s="12">
        <f t="shared" si="147"/>
        <v>4.6729543483690797E-4</v>
      </c>
      <c r="DC173" s="12">
        <f t="shared" si="147"/>
        <v>1.4685539534730874</v>
      </c>
      <c r="DD173" s="12">
        <f t="shared" si="147"/>
        <v>5.0973417207176006E-2</v>
      </c>
      <c r="DE173" s="12">
        <f t="shared" si="147"/>
        <v>1.2593083402071987</v>
      </c>
      <c r="DF173" s="12">
        <f t="shared" si="147"/>
        <v>0.16533074163885608</v>
      </c>
      <c r="DG173" s="12">
        <f t="shared" si="147"/>
        <v>8.0228199285153241E-3</v>
      </c>
      <c r="DH173" s="12">
        <f t="shared" si="147"/>
        <v>7.2837798757654448E-2</v>
      </c>
      <c r="DI173" s="12">
        <f t="shared" si="147"/>
        <v>3.2252940867093812E-5</v>
      </c>
      <c r="DJ173" s="12">
        <f t="shared" si="147"/>
        <v>3.2714196430931788E-3</v>
      </c>
      <c r="DK173" s="12">
        <f t="shared" si="147"/>
        <v>1.3947517250200269E-3</v>
      </c>
      <c r="DL173" s="12">
        <f t="shared" si="147"/>
        <v>1.4328182001892935E-3</v>
      </c>
      <c r="DM173" s="12">
        <f t="shared" si="148"/>
        <v>3.5670314156672542E-7</v>
      </c>
      <c r="DN173" s="12">
        <f t="shared" si="148"/>
        <v>3.6068276596829007E-3</v>
      </c>
      <c r="DO173" s="12">
        <f t="shared" si="148"/>
        <v>4.4232467779450513</v>
      </c>
      <c r="DP173" s="12">
        <f t="shared" si="148"/>
        <v>1.5743934305981044E-2</v>
      </c>
      <c r="DR173" s="12">
        <f t="shared" si="149"/>
        <v>0.77006131172433845</v>
      </c>
      <c r="DS173" s="12">
        <f t="shared" si="149"/>
        <v>9.6276017763812227</v>
      </c>
      <c r="DT173" s="12">
        <f t="shared" si="149"/>
        <v>1.1176775762366581E-3</v>
      </c>
      <c r="DU173" s="12">
        <f t="shared" si="149"/>
        <v>0.15765780479502634</v>
      </c>
      <c r="DV173" s="12">
        <f t="shared" si="149"/>
        <v>3.1217143734306726E-2</v>
      </c>
      <c r="DW173" s="12">
        <f t="shared" si="149"/>
        <v>2.6406896053107271E-4</v>
      </c>
      <c r="DX173" s="12">
        <f t="shared" si="149"/>
        <v>0.82988081429210292</v>
      </c>
      <c r="DY173" s="12">
        <f t="shared" si="149"/>
        <v>2.8805111912367707E-2</v>
      </c>
      <c r="DZ173" s="12">
        <f t="shared" si="149"/>
        <v>0.71163597928725242</v>
      </c>
      <c r="EA173" s="12">
        <f t="shared" si="149"/>
        <v>9.3428511887006793E-2</v>
      </c>
      <c r="EB173" s="12">
        <f t="shared" si="149"/>
        <v>4.533700869109555E-3</v>
      </c>
      <c r="EC173" s="12">
        <f t="shared" si="149"/>
        <v>4.116068844545475E-2</v>
      </c>
      <c r="ED173" s="12">
        <f t="shared" si="149"/>
        <v>1.8226158301367011E-5</v>
      </c>
      <c r="EE173" s="12">
        <f t="shared" si="149"/>
        <v>1.8486814126785849E-3</v>
      </c>
      <c r="EF173" s="12">
        <f t="shared" si="149"/>
        <v>7.8817512598535052E-4</v>
      </c>
      <c r="EG173" s="12">
        <f t="shared" si="149"/>
        <v>8.0968651638131791E-4</v>
      </c>
      <c r="EH173" s="12">
        <f t="shared" si="150"/>
        <v>2.0157318216594228E-7</v>
      </c>
      <c r="EI173" s="12">
        <f t="shared" si="150"/>
        <v>2.0382207055791223E-3</v>
      </c>
      <c r="EJ173" s="12">
        <f t="shared" si="150"/>
        <v>2.4995796914472916</v>
      </c>
      <c r="EK173" s="12">
        <f t="shared" si="150"/>
        <v>8.8969077309752134E-3</v>
      </c>
      <c r="EM173" s="12">
        <f t="shared" si="151"/>
        <v>0.73488152714763222</v>
      </c>
      <c r="EN173" s="12">
        <f t="shared" si="151"/>
        <v>9.1877706209567442</v>
      </c>
      <c r="EO173" s="12">
        <f t="shared" si="151"/>
        <v>1.0666171531773885E-3</v>
      </c>
      <c r="EP173" s="12">
        <f t="shared" si="151"/>
        <v>0.15045530348106489</v>
      </c>
      <c r="EQ173" s="12">
        <f t="shared" si="151"/>
        <v>2.9791007431972768E-2</v>
      </c>
      <c r="ER173" s="12">
        <f t="shared" si="151"/>
        <v>2.5200513002376451E-4</v>
      </c>
      <c r="ES173" s="12">
        <f t="shared" si="151"/>
        <v>0.79196821197506984</v>
      </c>
      <c r="ET173" s="12">
        <f t="shared" si="151"/>
        <v>2.7489167822778431E-2</v>
      </c>
      <c r="EU173" s="12">
        <f t="shared" si="151"/>
        <v>0.67912532063294406</v>
      </c>
      <c r="EV173" s="12">
        <f t="shared" si="151"/>
        <v>8.9160286913923456E-2</v>
      </c>
      <c r="EW173" s="12">
        <f t="shared" si="151"/>
        <v>4.3265814911039834E-3</v>
      </c>
      <c r="EX173" s="12">
        <f t="shared" si="151"/>
        <v>3.9280287326097681E-2</v>
      </c>
      <c r="EY173" s="12">
        <f t="shared" si="151"/>
        <v>1.7393507299504231E-5</v>
      </c>
      <c r="EZ173" s="12">
        <f t="shared" si="151"/>
        <v>1.7642255221425925E-3</v>
      </c>
      <c r="FA173" s="12">
        <f t="shared" si="151"/>
        <v>7.5216782277621498E-4</v>
      </c>
      <c r="FB173" s="12">
        <f t="shared" si="151"/>
        <v>7.7269647833204229E-4</v>
      </c>
      <c r="FC173" s="12">
        <f t="shared" si="152"/>
        <v>1.9236443343766245E-7</v>
      </c>
      <c r="FD173" s="12">
        <f t="shared" si="152"/>
        <v>1.9451058272566494E-3</v>
      </c>
      <c r="FE173" s="12">
        <f t="shared" si="152"/>
        <v>2.3853879073145188</v>
      </c>
      <c r="FF173" s="12">
        <f t="shared" si="152"/>
        <v>8.4904578904116314E-3</v>
      </c>
      <c r="FH173" s="12">
        <f>IFERROR(AL173*[1]Figure!$C$8+BG173*[1]Figure!$D$8+CB173*[1]Figure!$E$8,0)</f>
        <v>0.73810477543726727</v>
      </c>
      <c r="FI173" s="12">
        <f>IFERROR(AM173*[1]Figure!$C$8+BH173*[1]Figure!$D$8+CC173*[1]Figure!$E$8,0)</f>
        <v>9.2280689069328563</v>
      </c>
      <c r="FJ173" s="12">
        <f>IFERROR(AN173*[1]Figure!$C$8+BI173*[1]Figure!$D$8+CD173*[1]Figure!$E$8,0)</f>
        <v>1.0712954200648669E-3</v>
      </c>
      <c r="FK173" s="12">
        <f>IFERROR(AO173*[1]Figure!$C$8+BJ173*[1]Figure!$D$8+CE173*[1]Figure!$E$8,0)</f>
        <v>0.15111521229860472</v>
      </c>
      <c r="FL173" s="12">
        <f>IFERROR(AP173*[1]Figure!$C$8+BK173*[1]Figure!$D$8+CF173*[1]Figure!$E$8,0)</f>
        <v>2.9921673138218394E-2</v>
      </c>
      <c r="FM173" s="12">
        <f>IFERROR(AQ173*[1]Figure!$C$8+BL173*[1]Figure!$D$8+CG173*[1]Figure!$E$8,0)</f>
        <v>2.5311044438304785E-4</v>
      </c>
      <c r="FN173" s="12">
        <f>IFERROR(AR173*[1]Figure!$C$8+BM173*[1]Figure!$D$8+CH173*[1]Figure!$E$8,0)</f>
        <v>0.79544184696301412</v>
      </c>
      <c r="FO173" s="12">
        <f>IFERROR(AS173*[1]Figure!$C$8+BN173*[1]Figure!$D$8+CI173*[1]Figure!$E$8,0)</f>
        <v>2.7609737479104078E-2</v>
      </c>
      <c r="FP173" s="12">
        <f>IFERROR(AT173*[1]Figure!$C$8+BO173*[1]Figure!$D$8+CJ173*[1]Figure!$E$8,0)</f>
        <v>0.68210401780699648</v>
      </c>
      <c r="FQ173" s="12">
        <f>IFERROR(AU173*[1]Figure!$C$8+BP173*[1]Figure!$D$8+CK173*[1]Figure!$E$8,0)</f>
        <v>8.9551350958510523E-2</v>
      </c>
      <c r="FR173" s="12">
        <f>IFERROR(AV173*[1]Figure!$C$8+BQ173*[1]Figure!$D$8+CL173*[1]Figure!$E$8,0)</f>
        <v>4.3455582184756666E-3</v>
      </c>
      <c r="FS173" s="12">
        <f>IFERROR(AW173*[1]Figure!$C$8+BR173*[1]Figure!$D$8+CM173*[1]Figure!$E$8,0)</f>
        <v>3.9452573761751653E-2</v>
      </c>
      <c r="FT173" s="12">
        <f>IFERROR(AX173*[1]Figure!$C$8+BS173*[1]Figure!$D$8+CN173*[1]Figure!$E$8,0)</f>
        <v>1.7469796593196898E-5</v>
      </c>
      <c r="FU173" s="12">
        <f>IFERROR(AY173*[1]Figure!$C$8+BT173*[1]Figure!$D$8+CO173*[1]Figure!$E$8,0)</f>
        <v>1.7719635543106457E-3</v>
      </c>
      <c r="FV173" s="12">
        <f>IFERROR(AZ173*[1]Figure!$C$8+BU173*[1]Figure!$D$8+CP173*[1]Figure!$E$8,0)</f>
        <v>7.5546689012070533E-4</v>
      </c>
      <c r="FW173" s="12">
        <f>IFERROR(BA173*[1]Figure!$C$8+BV173*[1]Figure!$D$8+CQ173*[1]Figure!$E$8,0)</f>
        <v>7.7608558597753953E-4</v>
      </c>
      <c r="FX173" s="12">
        <f>IFERROR(BB173*[1]Figure!$C$8+BW173*[1]Figure!$D$8+CR173*[1]Figure!$E$8,0)</f>
        <v>1.9320815900179681E-7</v>
      </c>
      <c r="FY173" s="12">
        <f>IFERROR(BC173*[1]Figure!$C$8+BX173*[1]Figure!$D$8+CS173*[1]Figure!$E$8,0)</f>
        <v>1.9536372146970152E-3</v>
      </c>
      <c r="FZ173" s="12">
        <f>IFERROR(BD173*[1]Figure!$C$8+BY173*[1]Figure!$D$8+CT173*[1]Figure!$E$8,0)</f>
        <v>2.3958504066539845</v>
      </c>
      <c r="GA173" s="12">
        <f>IFERROR(BE173*[1]Figure!$C$8+BZ173*[1]Figure!$D$8+CU173*[1]Figure!$E$8,0)</f>
        <v>8.5276977078005758E-3</v>
      </c>
      <c r="GC173" s="12">
        <f>IFERROR(CW173*[1]Figure!$F$8+DR173*[1]Figure!$G$8+EM173*[1]Figure!$H$8,0)</f>
        <v>0.90126758101159876</v>
      </c>
      <c r="GD173" s="12">
        <f>IFERROR(CX173*[1]Figure!$F$8+DS173*[1]Figure!$G$8+EN173*[1]Figure!$H$8,0)</f>
        <v>11.267992862168652</v>
      </c>
      <c r="GE173" s="12">
        <f>IFERROR(CY173*[1]Figure!$F$8+DT173*[1]Figure!$G$8+EO173*[1]Figure!$H$8,0)</f>
        <v>1.308112159576088E-3</v>
      </c>
      <c r="GF173" s="12">
        <f>IFERROR(CZ173*[1]Figure!$F$8+DU173*[1]Figure!$G$8+EP173*[1]Figure!$H$8,0)</f>
        <v>0.18452020143310011</v>
      </c>
      <c r="GG173" s="12">
        <f>IFERROR(DA173*[1]Figure!$F$8+DV173*[1]Figure!$G$8+EQ173*[1]Figure!$H$8,0)</f>
        <v>3.6536051339223226E-2</v>
      </c>
      <c r="GH173" s="12">
        <f>IFERROR(DB173*[1]Figure!$F$8+DW173*[1]Figure!$G$8+ER173*[1]Figure!$H$8,0)</f>
        <v>3.090621352540872E-4</v>
      </c>
      <c r="GI173" s="12">
        <f>IFERROR(DC173*[1]Figure!$F$8+DX173*[1]Figure!$G$8+ES173*[1]Figure!$H$8,0)</f>
        <v>0.97127938079393328</v>
      </c>
      <c r="GJ173" s="12">
        <f>IFERROR(DD173*[1]Figure!$F$8+DY173*[1]Figure!$G$8+ET173*[1]Figure!$H$8,0)</f>
        <v>3.3713047440203592E-2</v>
      </c>
      <c r="GK173" s="12">
        <f>IFERROR(DE173*[1]Figure!$F$8+DZ173*[1]Figure!$G$8+EU173*[1]Figure!$H$8,0)</f>
        <v>0.83288749590193334</v>
      </c>
      <c r="GL173" s="12">
        <f>IFERROR(DF173*[1]Figure!$F$8+EA173*[1]Figure!$G$8+EV173*[1]Figure!$H$8,0)</f>
        <v>0.10934725277570997</v>
      </c>
      <c r="GM173" s="12">
        <f>IFERROR(DG173*[1]Figure!$F$8+EB173*[1]Figure!$G$8+EW173*[1]Figure!$H$8,0)</f>
        <v>5.3061717984285118E-3</v>
      </c>
      <c r="GN173" s="12">
        <f>IFERROR(DH173*[1]Figure!$F$8+EC173*[1]Figure!$G$8+EX173*[1]Figure!$H$8,0)</f>
        <v>4.8173818815724037E-2</v>
      </c>
      <c r="GO173" s="12">
        <f>IFERROR(DI173*[1]Figure!$F$8+ED173*[1]Figure!$G$8+EY173*[1]Figure!$H$8,0)</f>
        <v>2.1331607436068445E-5</v>
      </c>
      <c r="GP173" s="12">
        <f>IFERROR(DJ173*[1]Figure!$F$8+EE173*[1]Figure!$G$8+EZ173*[1]Figure!$H$8,0)</f>
        <v>2.1636674891964622E-3</v>
      </c>
      <c r="GQ173" s="12">
        <f>IFERROR(DK173*[1]Figure!$F$8+EF173*[1]Figure!$G$8+FA173*[1]Figure!$H$8,0)</f>
        <v>9.2246770275951459E-4</v>
      </c>
      <c r="GR173" s="12">
        <f>IFERROR(DL173*[1]Figure!$F$8+EG173*[1]Figure!$G$8+FB173*[1]Figure!$H$8,0)</f>
        <v>9.4764429388439098E-4</v>
      </c>
      <c r="GS173" s="12">
        <f>IFERROR(DM173*[1]Figure!$F$8+EH173*[1]Figure!$G$8+FC173*[1]Figure!$H$8,0)</f>
        <v>2.3591806460281268E-7</v>
      </c>
      <c r="GT173" s="12">
        <f>IFERROR(DN173*[1]Figure!$F$8+EI173*[1]Figure!$G$8+FD173*[1]Figure!$H$8,0)</f>
        <v>2.3855012801144862E-3</v>
      </c>
      <c r="GU173" s="12">
        <f>IFERROR(DO173*[1]Figure!$F$8+EJ173*[1]Figure!$G$8+FE173*[1]Figure!$H$8,0)</f>
        <v>2.9254685409554222</v>
      </c>
      <c r="GV173" s="12">
        <f>IFERROR(DP173*[1]Figure!$F$8+EK173*[1]Figure!$G$8+FF173*[1]Figure!$H$8,0)</f>
        <v>1.0412800107077489E-2</v>
      </c>
      <c r="GX173" s="12">
        <f>IFERROR(FH173*[1]Figure!$F$10+GC173*[1]Figure!$F$11,0)</f>
        <v>0.74767775040491169</v>
      </c>
      <c r="GY173" s="12">
        <f>IFERROR(FI173*[1]Figure!$F$10+GD173*[1]Figure!$F$11,0)</f>
        <v>9.3477539104520808</v>
      </c>
      <c r="GZ173" s="12">
        <f>IFERROR(FJ173*[1]Figure!$F$10+GE173*[1]Figure!$F$11,0)</f>
        <v>1.0851897675620194E-3</v>
      </c>
      <c r="HA173" s="12">
        <f>IFERROR(FK173*[1]Figure!$F$10+GF173*[1]Figure!$F$11,0)</f>
        <v>0.15307512665318643</v>
      </c>
      <c r="HB173" s="12">
        <f>IFERROR(FL173*[1]Figure!$F$10+GG173*[1]Figure!$F$11,0)</f>
        <v>3.0309747348648088E-2</v>
      </c>
      <c r="HC173" s="12">
        <f>IFERROR(FM173*[1]Figure!$F$10+GH173*[1]Figure!$F$11,0)</f>
        <v>2.5639320318472723E-4</v>
      </c>
      <c r="HD173" s="12">
        <f>IFERROR(FN173*[1]Figure!$F$10+GI173*[1]Figure!$F$11,0)</f>
        <v>0.80575846479641411</v>
      </c>
      <c r="HE173" s="12">
        <f>IFERROR(FO173*[1]Figure!$F$10+GJ173*[1]Figure!$F$11,0)</f>
        <v>2.7967826648211697E-2</v>
      </c>
      <c r="HF173" s="12">
        <f>IFERROR(FP173*[1]Figure!$F$10+GK173*[1]Figure!$F$11,0)</f>
        <v>0.69095068145841065</v>
      </c>
      <c r="HG173" s="12">
        <f>IFERROR(FQ173*[1]Figure!$F$10+GL173*[1]Figure!$F$11,0)</f>
        <v>9.0712802380548407E-2</v>
      </c>
      <c r="HH173" s="12">
        <f>IFERROR(FR173*[1]Figure!$F$10+GM173*[1]Figure!$F$11,0)</f>
        <v>4.4019186722083561E-3</v>
      </c>
      <c r="HI173" s="12">
        <f>IFERROR(FS173*[1]Figure!$F$10+GN173*[1]Figure!$F$11,0)</f>
        <v>3.9964260602968267E-2</v>
      </c>
      <c r="HJ173" s="12">
        <f>IFERROR(FT173*[1]Figure!$F$10+GO173*[1]Figure!$F$11,0)</f>
        <v>1.7696374080623989E-5</v>
      </c>
      <c r="HK173" s="12">
        <f>IFERROR(FU173*[1]Figure!$F$10+GP173*[1]Figure!$F$11,0)</f>
        <v>1.794945335913325E-3</v>
      </c>
      <c r="HL173" s="12">
        <f>IFERROR(FV173*[1]Figure!$F$10+GQ173*[1]Figure!$F$11,0)</f>
        <v>7.6526504597699988E-4</v>
      </c>
      <c r="HM173" s="12">
        <f>IFERROR(FW173*[1]Figure!$F$10+GR173*[1]Figure!$F$11,0)</f>
        <v>7.8615115950388787E-4</v>
      </c>
      <c r="HN173" s="12">
        <f>IFERROR(FX173*[1]Figure!$F$10+GS173*[1]Figure!$F$11,0)</f>
        <v>1.9571400496190882E-7</v>
      </c>
      <c r="HO173" s="12">
        <f>IFERROR(FY173*[1]Figure!$F$10+GT173*[1]Figure!$F$11,0)</f>
        <v>1.9789752436253252E-3</v>
      </c>
      <c r="HP173" s="12">
        <f>IFERROR(FZ173*[1]Figure!$F$10+GU173*[1]Figure!$F$11,0)</f>
        <v>2.4269237945148499</v>
      </c>
      <c r="HQ173" s="12">
        <f>IFERROR(GA173*[1]Figure!$F$10+GV173*[1]Figure!$F$11,0)</f>
        <v>8.6382991283645467E-3</v>
      </c>
    </row>
    <row r="174" spans="1:225" x14ac:dyDescent="0.2">
      <c r="A174" s="1"/>
      <c r="B174" s="4"/>
      <c r="C174" s="1" t="s">
        <v>199</v>
      </c>
      <c r="D174" s="1" t="s">
        <v>91</v>
      </c>
      <c r="E174" s="2">
        <v>1</v>
      </c>
      <c r="F174" s="1"/>
      <c r="G174" s="5">
        <f>'[1]LIB Maf LCI'!AI$48+'[1]LIB Maf LCI'!AI$52</f>
        <v>27.126575875355037</v>
      </c>
      <c r="H174" s="5">
        <f>'[1]LIB Maf LCI'!AJ$48+'[1]LIB Maf LCI'!AJ$52</f>
        <v>25.943150756148395</v>
      </c>
      <c r="I174" s="5">
        <f>'[1]LIB Maf LCI'!AK$48+'[1]LIB Maf LCI'!AK$52</f>
        <v>29.610788201249981</v>
      </c>
      <c r="J174" s="5">
        <f>'[1]LIB Maf LCI'!AL$48+'[1]LIB Maf LCI'!AL$52</f>
        <v>48.383082199752749</v>
      </c>
      <c r="K174" s="5">
        <f>'[1]LIB Maf LCI'!AM$48+'[1]LIB Maf LCI'!AM$52</f>
        <v>27.341311879576359</v>
      </c>
      <c r="L174" s="5">
        <f>'[1]LIB Maf LCI'!AN$48+'[1]LIB Maf LCI'!AN$52</f>
        <v>26.092240607817217</v>
      </c>
      <c r="M174" s="1" t="s">
        <v>55</v>
      </c>
      <c r="N174" s="1" t="s">
        <v>200</v>
      </c>
      <c r="O174" s="1">
        <v>1</v>
      </c>
      <c r="P174" s="1" t="s">
        <v>56</v>
      </c>
      <c r="Q174" s="1">
        <f>'[1]Unit factor_selected'!J35</f>
        <v>6.4879205898290699</v>
      </c>
      <c r="R174" s="1">
        <f>'[1]Unit factor_selected'!K35</f>
        <v>125.952452784318</v>
      </c>
      <c r="S174" s="1">
        <f>'[1]Unit factor_selected'!L35</f>
        <v>9.9214462948709198E-3</v>
      </c>
      <c r="T174" s="1">
        <f>'[1]Unit factor_selected'!M35</f>
        <v>2.41148460558927</v>
      </c>
      <c r="U174" s="1">
        <f>'[1]Unit factor_selected'!N35</f>
        <v>0.25026023429359001</v>
      </c>
      <c r="V174" s="1">
        <f>'[1]Unit factor_selected'!O35</f>
        <v>2.0540745800392301E-3</v>
      </c>
      <c r="W174" s="1">
        <f>'[1]Unit factor_selected'!P35</f>
        <v>6.6156797373169303</v>
      </c>
      <c r="X174" s="1">
        <f>'[1]Unit factor_selected'!Q35</f>
        <v>0.29437182681735002</v>
      </c>
      <c r="Y174" s="1">
        <f>'[1]Unit factor_selected'!R35</f>
        <v>5.6459688834287496</v>
      </c>
      <c r="Z174" s="1">
        <f>'[1]Unit factor_selected'!S35</f>
        <v>0.48805992039867302</v>
      </c>
      <c r="AA174" s="1">
        <f>'[1]Unit factor_selected'!T35</f>
        <v>0.104752477341506</v>
      </c>
      <c r="AB174" s="1">
        <f>'[1]Unit factor_selected'!U35</f>
        <v>0.33219883382772097</v>
      </c>
      <c r="AC174" s="1">
        <f>'[1]Unit factor_selected'!V35</f>
        <v>3.5679405459811998E-4</v>
      </c>
      <c r="AD174" s="1">
        <f>'[1]Unit factor_selected'!W35</f>
        <v>1.7308063390277101E-2</v>
      </c>
      <c r="AE174" s="1">
        <f>'[1]Unit factor_selected'!X35</f>
        <v>1.2446967755457601E-2</v>
      </c>
      <c r="AF174" s="1">
        <f>'[1]Unit factor_selected'!Y35</f>
        <v>1.29668857202617E-2</v>
      </c>
      <c r="AG174" s="1">
        <f>'[1]Unit factor_selected'!Z35</f>
        <v>2.1732299767681099E-6</v>
      </c>
      <c r="AH174" s="1">
        <f>'[1]Unit factor_selected'!AA35</f>
        <v>2.0484364611693701E-2</v>
      </c>
      <c r="AI174" s="1">
        <f>'[1]Unit factor_selected'!AB35</f>
        <v>22.867905043573099</v>
      </c>
      <c r="AJ174" s="1">
        <f>'[1]Unit factor_selected'!AC35</f>
        <v>0.28050704225773299</v>
      </c>
      <c r="AK174" s="1"/>
      <c r="AL174" s="1">
        <f t="shared" si="141"/>
        <v>0.17599507015327648</v>
      </c>
      <c r="AM174" s="1">
        <f t="shared" si="141"/>
        <v>3.4166587671408752</v>
      </c>
      <c r="AN174" s="1">
        <f t="shared" si="141"/>
        <v>2.691348657110761E-4</v>
      </c>
      <c r="AO174" s="1">
        <f t="shared" si="141"/>
        <v>6.5415320125767951E-2</v>
      </c>
      <c r="AP174" s="1">
        <f t="shared" si="141"/>
        <v>6.7887032341491984E-3</v>
      </c>
      <c r="AQ174" s="1">
        <f t="shared" si="141"/>
        <v>5.5720009949072214E-5</v>
      </c>
      <c r="AR174" s="1">
        <f t="shared" si="141"/>
        <v>0.1794607383613766</v>
      </c>
      <c r="AS174" s="1">
        <f t="shared" si="141"/>
        <v>7.985299695727718E-3</v>
      </c>
      <c r="AT174" s="1">
        <f t="shared" si="141"/>
        <v>0.15315580330622355</v>
      </c>
      <c r="AU174" s="1">
        <f t="shared" si="141"/>
        <v>1.3239394462414344E-2</v>
      </c>
      <c r="AV174" s="1">
        <f t="shared" si="141"/>
        <v>2.8415760247357718E-3</v>
      </c>
      <c r="AW174" s="1">
        <f t="shared" si="141"/>
        <v>9.0114168715321324E-3</v>
      </c>
      <c r="AX174" s="1">
        <f t="shared" si="141"/>
        <v>9.6786009939314699E-6</v>
      </c>
      <c r="AY174" s="1">
        <f t="shared" si="141"/>
        <v>4.6950849481180654E-4</v>
      </c>
      <c r="AZ174" s="1">
        <f t="shared" si="141"/>
        <v>3.3764361523651819E-4</v>
      </c>
      <c r="BA174" s="1">
        <f t="shared" si="141"/>
        <v>3.5174720935773679E-4</v>
      </c>
      <c r="BB174" s="1">
        <f t="shared" si="142"/>
        <v>5.89522878593962E-8</v>
      </c>
      <c r="BC174" s="1">
        <f t="shared" si="142"/>
        <v>5.556706708975468E-4</v>
      </c>
      <c r="BD174" s="1">
        <f t="shared" si="142"/>
        <v>0.62032796127489986</v>
      </c>
      <c r="BE174" s="1">
        <f t="shared" si="142"/>
        <v>7.6091955653758156E-3</v>
      </c>
      <c r="BF174" s="1"/>
      <c r="BG174" s="1">
        <f t="shared" si="143"/>
        <v>0.16831710195585478</v>
      </c>
      <c r="BH174" s="1">
        <f t="shared" si="143"/>
        <v>3.2676034706902244</v>
      </c>
      <c r="BI174" s="1">
        <f t="shared" si="143"/>
        <v>2.5739357694686622E-4</v>
      </c>
      <c r="BJ174" s="1">
        <f t="shared" si="143"/>
        <v>6.256150866893348E-2</v>
      </c>
      <c r="BK174" s="1">
        <f t="shared" si="143"/>
        <v>6.4925389865476239E-3</v>
      </c>
      <c r="BL174" s="1">
        <f t="shared" si="143"/>
        <v>5.3289166494329951E-5</v>
      </c>
      <c r="BM174" s="1">
        <f t="shared" si="143"/>
        <v>0.17163157677960933</v>
      </c>
      <c r="BN174" s="1">
        <f t="shared" si="143"/>
        <v>7.6369326814853186E-3</v>
      </c>
      <c r="BO174" s="1">
        <f t="shared" si="143"/>
        <v>0.14647422190731488</v>
      </c>
      <c r="BP174" s="1">
        <f t="shared" si="143"/>
        <v>1.2661812092936559E-2</v>
      </c>
      <c r="BQ174" s="1">
        <f t="shared" si="143"/>
        <v>2.7176093117507092E-3</v>
      </c>
      <c r="BR174" s="1">
        <f t="shared" si="143"/>
        <v>8.6182844270092547E-3</v>
      </c>
      <c r="BS174" s="1">
        <f t="shared" si="143"/>
        <v>9.2563619473364679E-6</v>
      </c>
      <c r="BT174" s="1">
        <f t="shared" si="143"/>
        <v>4.4902569783093174E-4</v>
      </c>
      <c r="BU174" s="1">
        <f t="shared" si="143"/>
        <v>3.2291356093675454E-4</v>
      </c>
      <c r="BV174" s="1">
        <f t="shared" si="143"/>
        <v>3.3640187107849715E-4</v>
      </c>
      <c r="BW174" s="1">
        <f t="shared" si="144"/>
        <v>5.6380432915075949E-8</v>
      </c>
      <c r="BX174" s="1">
        <f t="shared" si="144"/>
        <v>5.3142895926508091E-4</v>
      </c>
      <c r="BY174" s="1">
        <f t="shared" si="144"/>
        <v>0.59326550802270317</v>
      </c>
      <c r="BZ174" s="1">
        <f t="shared" si="144"/>
        <v>7.2772364854536559E-3</v>
      </c>
      <c r="CA174" s="1"/>
      <c r="CB174" s="1">
        <f t="shared" si="145"/>
        <v>0.19211244245195744</v>
      </c>
      <c r="CC174" s="1">
        <f t="shared" si="145"/>
        <v>3.7295514028243786</v>
      </c>
      <c r="CD174" s="1">
        <f t="shared" si="145"/>
        <v>2.9378184488749917E-4</v>
      </c>
      <c r="CE174" s="1">
        <f t="shared" si="145"/>
        <v>7.1405959906678723E-2</v>
      </c>
      <c r="CF174" s="1">
        <f t="shared" si="145"/>
        <v>7.4104027928626913E-3</v>
      </c>
      <c r="CG174" s="1">
        <f t="shared" si="145"/>
        <v>6.0822767339113143E-5</v>
      </c>
      <c r="CH174" s="1">
        <f t="shared" si="145"/>
        <v>0.19589549150899274</v>
      </c>
      <c r="CI174" s="1">
        <f t="shared" si="145"/>
        <v>8.71658181630359E-3</v>
      </c>
      <c r="CJ174" s="1">
        <f t="shared" si="145"/>
        <v>0.16718158879805656</v>
      </c>
      <c r="CK174" s="1">
        <f t="shared" si="145"/>
        <v>1.4451838932444032E-2</v>
      </c>
      <c r="CL174" s="1">
        <f t="shared" si="145"/>
        <v>3.1018034201155719E-3</v>
      </c>
      <c r="CM174" s="1">
        <f t="shared" si="145"/>
        <v>9.8366693091748829E-3</v>
      </c>
      <c r="CN174" s="1">
        <f t="shared" si="145"/>
        <v>1.0564953182170152E-5</v>
      </c>
      <c r="CO174" s="1">
        <f t="shared" si="145"/>
        <v>5.1250539922330395E-4</v>
      </c>
      <c r="CP174" s="1">
        <f t="shared" si="145"/>
        <v>3.6856452595464289E-4</v>
      </c>
      <c r="CQ174" s="1">
        <f t="shared" si="145"/>
        <v>3.83959706692482E-4</v>
      </c>
      <c r="CR174" s="1">
        <f t="shared" si="146"/>
        <v>6.4351052554687925E-8</v>
      </c>
      <c r="CS174" s="1">
        <f t="shared" si="146"/>
        <v>6.0655818195404243E-4</v>
      </c>
      <c r="CT174" s="1">
        <f t="shared" si="146"/>
        <v>0.67713669285153921</v>
      </c>
      <c r="CU174" s="1">
        <f t="shared" si="146"/>
        <v>8.30603461725281E-3</v>
      </c>
      <c r="CW174" s="12">
        <f t="shared" si="147"/>
        <v>0.31390559520316824</v>
      </c>
      <c r="CX174" s="12">
        <f t="shared" si="147"/>
        <v>6.0939678763241352</v>
      </c>
      <c r="CY174" s="12">
        <f t="shared" si="147"/>
        <v>4.8003015162517205E-4</v>
      </c>
      <c r="CZ174" s="12">
        <f t="shared" si="147"/>
        <v>0.11667505789566399</v>
      </c>
      <c r="DA174" s="12">
        <f t="shared" si="147"/>
        <v>1.2108361487156147E-2</v>
      </c>
      <c r="DB174" s="12">
        <f t="shared" si="147"/>
        <v>9.9382459250460677E-5</v>
      </c>
      <c r="DC174" s="12">
        <f t="shared" si="147"/>
        <v>0.32008697653784374</v>
      </c>
      <c r="DD174" s="12">
        <f t="shared" si="147"/>
        <v>1.4242616294195227E-2</v>
      </c>
      <c r="DE174" s="12">
        <f t="shared" si="147"/>
        <v>0.27316937658417945</v>
      </c>
      <c r="DF174" s="12">
        <f t="shared" si="147"/>
        <v>2.3613843247053779E-2</v>
      </c>
      <c r="DG174" s="12">
        <f t="shared" si="147"/>
        <v>5.0682477218418221E-3</v>
      </c>
      <c r="DH174" s="12">
        <f t="shared" si="147"/>
        <v>1.6072803483748628E-2</v>
      </c>
      <c r="DI174" s="12">
        <f t="shared" si="147"/>
        <v>1.7262796072003908E-5</v>
      </c>
      <c r="DJ174" s="12">
        <f t="shared" si="147"/>
        <v>8.3741745373030823E-4</v>
      </c>
      <c r="DK174" s="12">
        <f t="shared" si="147"/>
        <v>6.0222266404997703E-4</v>
      </c>
      <c r="DL174" s="12">
        <f t="shared" si="147"/>
        <v>6.2737789767822194E-4</v>
      </c>
      <c r="DM174" s="12">
        <f t="shared" si="148"/>
        <v>1.0514756460493822E-7</v>
      </c>
      <c r="DN174" s="12">
        <f t="shared" si="148"/>
        <v>9.910966968172826E-4</v>
      </c>
      <c r="DO174" s="12">
        <f t="shared" si="148"/>
        <v>1.1064197294593376</v>
      </c>
      <c r="DP174" s="12">
        <f t="shared" si="148"/>
        <v>1.3571795283165414E-2</v>
      </c>
      <c r="DR174" s="12">
        <f t="shared" si="149"/>
        <v>0.17738826029644161</v>
      </c>
      <c r="DS174" s="12">
        <f t="shared" si="149"/>
        <v>3.4437052935736543</v>
      </c>
      <c r="DT174" s="12">
        <f t="shared" si="149"/>
        <v>2.7126535744453315E-4</v>
      </c>
      <c r="DU174" s="12">
        <f t="shared" si="149"/>
        <v>6.5933152694213418E-2</v>
      </c>
      <c r="DV174" s="12">
        <f t="shared" si="149"/>
        <v>6.8424431168768955E-3</v>
      </c>
      <c r="DW174" s="12">
        <f t="shared" si="149"/>
        <v>5.6161093716762425E-5</v>
      </c>
      <c r="DX174" s="12">
        <f t="shared" si="149"/>
        <v>0.18088136299337601</v>
      </c>
      <c r="DY174" s="12">
        <f t="shared" si="149"/>
        <v>8.0485119255738063E-3</v>
      </c>
      <c r="DZ174" s="12">
        <f t="shared" si="149"/>
        <v>0.15436819610420896</v>
      </c>
      <c r="EA174" s="12">
        <f t="shared" si="149"/>
        <v>1.3344198499541332E-2</v>
      </c>
      <c r="EB174" s="12">
        <f t="shared" si="149"/>
        <v>2.8640701531523717E-3</v>
      </c>
      <c r="EC174" s="12">
        <f t="shared" si="149"/>
        <v>9.0827519217152805E-3</v>
      </c>
      <c r="ED174" s="12">
        <f t="shared" si="149"/>
        <v>9.7552175235457937E-6</v>
      </c>
      <c r="EE174" s="12">
        <f t="shared" si="149"/>
        <v>4.7322515918504397E-4</v>
      </c>
      <c r="EF174" s="12">
        <f t="shared" si="149"/>
        <v>3.4031642735699681E-4</v>
      </c>
      <c r="EG174" s="12">
        <f t="shared" si="149"/>
        <v>3.5453166658450027E-4</v>
      </c>
      <c r="EH174" s="12">
        <f t="shared" si="150"/>
        <v>5.9418958580861378E-8</v>
      </c>
      <c r="EI174" s="12">
        <f t="shared" si="150"/>
        <v>5.6006940150327459E-4</v>
      </c>
      <c r="EJ174" s="12">
        <f t="shared" si="150"/>
        <v>0.62523852382886935</v>
      </c>
      <c r="EK174" s="12">
        <f t="shared" si="150"/>
        <v>7.6694305267861829E-3</v>
      </c>
      <c r="EM174" s="12">
        <f t="shared" si="151"/>
        <v>0.16928438507423149</v>
      </c>
      <c r="EN174" s="12">
        <f t="shared" si="151"/>
        <v>3.2863817031931628</v>
      </c>
      <c r="EO174" s="12">
        <f t="shared" si="151"/>
        <v>2.5887276390330866E-4</v>
      </c>
      <c r="EP174" s="12">
        <f t="shared" si="151"/>
        <v>6.2921036551082429E-2</v>
      </c>
      <c r="EQ174" s="12">
        <f t="shared" si="151"/>
        <v>6.5298502477570599E-3</v>
      </c>
      <c r="ER174" s="12">
        <f t="shared" si="151"/>
        <v>5.3595408168784691E-5</v>
      </c>
      <c r="ES174" s="12">
        <f t="shared" si="151"/>
        <v>0.17261790749033434</v>
      </c>
      <c r="ET174" s="12">
        <f t="shared" si="151"/>
        <v>7.6808205334809969E-3</v>
      </c>
      <c r="EU174" s="12">
        <f t="shared" si="151"/>
        <v>0.14731597857067205</v>
      </c>
      <c r="EV174" s="12">
        <f t="shared" si="151"/>
        <v>1.2734576874074295E-2</v>
      </c>
      <c r="EW174" s="12">
        <f t="shared" si="151"/>
        <v>2.7332268430594955E-3</v>
      </c>
      <c r="EX174" s="12">
        <f t="shared" si="151"/>
        <v>8.6678119018691845E-3</v>
      </c>
      <c r="EY174" s="12">
        <f t="shared" si="151"/>
        <v>9.3095563200128196E-6</v>
      </c>
      <c r="EZ174" s="12">
        <f t="shared" si="151"/>
        <v>4.5160615443446268E-4</v>
      </c>
      <c r="FA174" s="12">
        <f t="shared" si="151"/>
        <v>3.2476927751314233E-4</v>
      </c>
      <c r="FB174" s="12">
        <f t="shared" si="151"/>
        <v>3.3833510214713753E-4</v>
      </c>
      <c r="FC174" s="12">
        <f t="shared" si="152"/>
        <v>5.6704439449954543E-8</v>
      </c>
      <c r="FD174" s="12">
        <f t="shared" si="152"/>
        <v>5.344829701465683E-4</v>
      </c>
      <c r="FE174" s="12">
        <f t="shared" si="152"/>
        <v>0.59667488059362617</v>
      </c>
      <c r="FF174" s="12">
        <f t="shared" si="152"/>
        <v>7.3190572387759204E-3</v>
      </c>
      <c r="FH174" s="12">
        <f>IFERROR(AL174*[1]Figure!$C$8+BG174*[1]Figure!$D$8+CB174*[1]Figure!$E$8,0)</f>
        <v>0.17002687972744493</v>
      </c>
      <c r="FI174" s="12">
        <f>IFERROR(AM174*[1]Figure!$C$8+BH174*[1]Figure!$D$8+CC174*[1]Figure!$E$8,0)</f>
        <v>3.3007960323232202</v>
      </c>
      <c r="FJ174" s="12">
        <f>IFERROR(AN174*[1]Figure!$C$8+BI174*[1]Figure!$D$8+CD174*[1]Figure!$E$8,0)</f>
        <v>2.6000820024598439E-4</v>
      </c>
      <c r="FK174" s="12">
        <f>IFERROR(AO174*[1]Figure!$C$8+BJ174*[1]Figure!$D$8+CE174*[1]Figure!$E$8,0)</f>
        <v>6.3197013175821562E-2</v>
      </c>
      <c r="FL174" s="12">
        <f>IFERROR(AP174*[1]Figure!$C$8+BK174*[1]Figure!$D$8+CF174*[1]Figure!$E$8,0)</f>
        <v>6.5584906855217003E-3</v>
      </c>
      <c r="FM174" s="12">
        <f>IFERROR(AQ174*[1]Figure!$C$8+BL174*[1]Figure!$D$8+CG174*[1]Figure!$E$8,0)</f>
        <v>5.3830481852542734E-5</v>
      </c>
      <c r="FN174" s="12">
        <f>IFERROR(AR174*[1]Figure!$C$8+BM174*[1]Figure!$D$8+CH174*[1]Figure!$E$8,0)</f>
        <v>0.17337502323555956</v>
      </c>
      <c r="FO174" s="12">
        <f>IFERROR(AS174*[1]Figure!$C$8+BN174*[1]Figure!$D$8+CI174*[1]Figure!$E$8,0)</f>
        <v>7.7145092176198263E-3</v>
      </c>
      <c r="FP174" s="12">
        <f>IFERROR(AT174*[1]Figure!$C$8+BO174*[1]Figure!$D$8+CJ174*[1]Figure!$E$8,0)</f>
        <v>0.14796211806176374</v>
      </c>
      <c r="FQ174" s="12">
        <f>IFERROR(AU174*[1]Figure!$C$8+BP174*[1]Figure!$D$8+CK174*[1]Figure!$E$8,0)</f>
        <v>1.2790431731778917E-2</v>
      </c>
      <c r="FR174" s="12">
        <f>IFERROR(AV174*[1]Figure!$C$8+BQ174*[1]Figure!$D$8+CL174*[1]Figure!$E$8,0)</f>
        <v>2.7452149913822204E-3</v>
      </c>
      <c r="FS174" s="12">
        <f>IFERROR(AW174*[1]Figure!$C$8+BR174*[1]Figure!$D$8+CM174*[1]Figure!$E$8,0)</f>
        <v>8.7058296079285807E-3</v>
      </c>
      <c r="FT174" s="12">
        <f>IFERROR(AX174*[1]Figure!$C$8+BS174*[1]Figure!$D$8+CN174*[1]Figure!$E$8,0)</f>
        <v>9.3503887676621874E-6</v>
      </c>
      <c r="FU174" s="12">
        <f>IFERROR(AY174*[1]Figure!$C$8+BT174*[1]Figure!$D$8+CO174*[1]Figure!$E$8,0)</f>
        <v>4.5358693461616009E-4</v>
      </c>
      <c r="FV174" s="12">
        <f>IFERROR(AZ174*[1]Figure!$C$8+BU174*[1]Figure!$D$8+CP174*[1]Figure!$E$8,0)</f>
        <v>3.2619374115741621E-4</v>
      </c>
      <c r="FW174" s="12">
        <f>IFERROR(BA174*[1]Figure!$C$8+BV174*[1]Figure!$D$8+CQ174*[1]Figure!$E$8,0)</f>
        <v>3.3981906656729659E-4</v>
      </c>
      <c r="FX174" s="12">
        <f>IFERROR(BB174*[1]Figure!$C$8+BW174*[1]Figure!$D$8+CR174*[1]Figure!$E$8,0)</f>
        <v>5.6953149589915737E-8</v>
      </c>
      <c r="FY174" s="12">
        <f>IFERROR(BC174*[1]Figure!$C$8+BX174*[1]Figure!$D$8+CS174*[1]Figure!$E$8,0)</f>
        <v>5.3682725457299932E-4</v>
      </c>
      <c r="FZ174" s="12">
        <f>IFERROR(BD174*[1]Figure!$C$8+BY174*[1]Figure!$D$8+CT174*[1]Figure!$E$8,0)</f>
        <v>0.59929194364024596</v>
      </c>
      <c r="GA174" s="12">
        <f>IFERROR(BE174*[1]Figure!$C$8+BZ174*[1]Figure!$D$8+CU174*[1]Figure!$E$8,0)</f>
        <v>7.3511592005957973E-3</v>
      </c>
      <c r="GC174" s="12">
        <f>IFERROR(CW174*[1]Figure!$F$8+DR174*[1]Figure!$G$8+EM174*[1]Figure!$H$8,0)</f>
        <v>0.20761241452220955</v>
      </c>
      <c r="GD174" s="12">
        <f>IFERROR(CX174*[1]Figure!$F$8+DS174*[1]Figure!$G$8+EN174*[1]Figure!$H$8,0)</f>
        <v>4.0304582146921408</v>
      </c>
      <c r="GE174" s="12">
        <f>IFERROR(CY174*[1]Figure!$F$8+DT174*[1]Figure!$G$8+EO174*[1]Figure!$H$8,0)</f>
        <v>3.1748468439328557E-4</v>
      </c>
      <c r="GF174" s="12">
        <f>IFERROR(CZ174*[1]Figure!$F$8+DU174*[1]Figure!$G$8+EP174*[1]Figure!$H$8,0)</f>
        <v>7.7167119205248588E-2</v>
      </c>
      <c r="GG174" s="12">
        <f>IFERROR(DA174*[1]Figure!$F$8+DV174*[1]Figure!$G$8+EQ174*[1]Figure!$H$8,0)</f>
        <v>8.008287213323452E-3</v>
      </c>
      <c r="GH174" s="12">
        <f>IFERROR(DB174*[1]Figure!$F$8+DW174*[1]Figure!$G$8+ER174*[1]Figure!$H$8,0)</f>
        <v>6.5730055919484276E-5</v>
      </c>
      <c r="GI174" s="12">
        <f>IFERROR(DC174*[1]Figure!$F$8+DX174*[1]Figure!$G$8+ES174*[1]Figure!$H$8,0)</f>
        <v>0.21170068667659372</v>
      </c>
      <c r="GJ174" s="12">
        <f>IFERROR(DD174*[1]Figure!$F$8+DY174*[1]Figure!$G$8+ET174*[1]Figure!$H$8,0)</f>
        <v>9.4198510734968596E-3</v>
      </c>
      <c r="GK174" s="12">
        <f>IFERROR(DE174*[1]Figure!$F$8+DZ174*[1]Figure!$G$8+EU174*[1]Figure!$H$8,0)</f>
        <v>0.180670095445294</v>
      </c>
      <c r="GL174" s="12">
        <f>IFERROR(DF174*[1]Figure!$F$8+EA174*[1]Figure!$G$8+EV174*[1]Figure!$H$8,0)</f>
        <v>1.5617838890373265E-2</v>
      </c>
      <c r="GM174" s="12">
        <f>IFERROR(DG174*[1]Figure!$F$8+EB174*[1]Figure!$G$8+EW174*[1]Figure!$H$8,0)</f>
        <v>3.3520624130552248E-3</v>
      </c>
      <c r="GN174" s="12">
        <f>IFERROR(DH174*[1]Figure!$F$8+EC174*[1]Figure!$G$8+EX174*[1]Figure!$H$8,0)</f>
        <v>1.0630309208863552E-2</v>
      </c>
      <c r="GO174" s="12">
        <f>IFERROR(DI174*[1]Figure!$F$8+ED174*[1]Figure!$G$8+EY174*[1]Figure!$H$8,0)</f>
        <v>1.1417352314454934E-5</v>
      </c>
      <c r="GP174" s="12">
        <f>IFERROR(DJ174*[1]Figure!$F$8+EE174*[1]Figure!$G$8+EZ174*[1]Figure!$H$8,0)</f>
        <v>5.5385524243192991E-4</v>
      </c>
      <c r="GQ174" s="12">
        <f>IFERROR(DK174*[1]Figure!$F$8+EF174*[1]Figure!$G$8+FA174*[1]Figure!$H$8,0)</f>
        <v>3.9830096460208395E-4</v>
      </c>
      <c r="GR174" s="12">
        <f>IFERROR(DL174*[1]Figure!$F$8+EG174*[1]Figure!$G$8+FB174*[1]Figure!$H$8,0)</f>
        <v>4.1493825578528196E-4</v>
      </c>
      <c r="GS174" s="12">
        <f>IFERROR(DM174*[1]Figure!$F$8+EH174*[1]Figure!$G$8+FC174*[1]Figure!$H$8,0)</f>
        <v>6.9543009434515854E-8</v>
      </c>
      <c r="GT174" s="12">
        <f>IFERROR(DN174*[1]Figure!$F$8+EI174*[1]Figure!$G$8+FD174*[1]Figure!$H$8,0)</f>
        <v>6.5549637023209573E-4</v>
      </c>
      <c r="GU174" s="12">
        <f>IFERROR(DO174*[1]Figure!$F$8+EJ174*[1]Figure!$G$8+FE174*[1]Figure!$H$8,0)</f>
        <v>0.73176928037676647</v>
      </c>
      <c r="GV174" s="12">
        <f>IFERROR(DP174*[1]Figure!$F$8+EK174*[1]Figure!$G$8+FF174*[1]Figure!$H$8,0)</f>
        <v>8.9761801993858414E-3</v>
      </c>
      <c r="GX174" s="12">
        <f>IFERROR(FH174*[1]Figure!$F$10+GC174*[1]Figure!$F$11,0)</f>
        <v>0.17223207215760264</v>
      </c>
      <c r="GY174" s="12">
        <f>IFERROR(FI174*[1]Figure!$F$10+GD174*[1]Figure!$F$11,0)</f>
        <v>3.343606265832427</v>
      </c>
      <c r="GZ174" s="12">
        <f>IFERROR(FJ174*[1]Figure!$F$10+GE174*[1]Figure!$F$11,0)</f>
        <v>2.6338042066125341E-4</v>
      </c>
      <c r="HA174" s="12">
        <f>IFERROR(FK174*[1]Figure!$F$10+GF174*[1]Figure!$F$11,0)</f>
        <v>6.4016657547860248E-2</v>
      </c>
      <c r="HB174" s="12">
        <f>IFERROR(FL174*[1]Figure!$F$10+GG174*[1]Figure!$F$11,0)</f>
        <v>6.643552141899399E-3</v>
      </c>
      <c r="HC174" s="12">
        <f>IFERROR(FM174*[1]Figure!$F$10+GH174*[1]Figure!$F$11,0)</f>
        <v>5.4528645409288924E-5</v>
      </c>
      <c r="HD174" s="12">
        <f>IFERROR(FN174*[1]Figure!$F$10+GI174*[1]Figure!$F$11,0)</f>
        <v>0.17562363998033748</v>
      </c>
      <c r="HE174" s="12">
        <f>IFERROR(FO174*[1]Figure!$F$10+GJ174*[1]Figure!$F$11,0)</f>
        <v>7.8145638522537589E-3</v>
      </c>
      <c r="HF174" s="12">
        <f>IFERROR(FP174*[1]Figure!$F$10+GK174*[1]Figure!$F$11,0)</f>
        <v>0.14988113782630297</v>
      </c>
      <c r="HG174" s="12">
        <f>IFERROR(FQ174*[1]Figure!$F$10+GL174*[1]Figure!$F$11,0)</f>
        <v>1.2956319403649278E-2</v>
      </c>
      <c r="HH174" s="12">
        <f>IFERROR(FR174*[1]Figure!$F$10+GM174*[1]Figure!$F$11,0)</f>
        <v>2.780819522429639E-3</v>
      </c>
      <c r="HI174" s="12">
        <f>IFERROR(FS174*[1]Figure!$F$10+GN174*[1]Figure!$F$11,0)</f>
        <v>8.818741340358309E-3</v>
      </c>
      <c r="HJ174" s="12">
        <f>IFERROR(FT174*[1]Figure!$F$10+GO174*[1]Figure!$F$11,0)</f>
        <v>9.4716602193440234E-6</v>
      </c>
      <c r="HK174" s="12">
        <f>IFERROR(FU174*[1]Figure!$F$10+GP174*[1]Figure!$F$11,0)</f>
        <v>4.5946980723158068E-4</v>
      </c>
      <c r="HL174" s="12">
        <f>IFERROR(FV174*[1]Figure!$F$10+GQ174*[1]Figure!$F$11,0)</f>
        <v>3.3042436616164046E-4</v>
      </c>
      <c r="HM174" s="12">
        <f>IFERROR(FW174*[1]Figure!$F$10+GR174*[1]Figure!$F$11,0)</f>
        <v>3.442264075384342E-4</v>
      </c>
      <c r="HN174" s="12">
        <f>IFERROR(FX174*[1]Figure!$F$10+GS174*[1]Figure!$F$11,0)</f>
        <v>5.7691813115063333E-8</v>
      </c>
      <c r="HO174" s="12">
        <f>IFERROR(FY174*[1]Figure!$F$10+GT174*[1]Figure!$F$11,0)</f>
        <v>5.4378972662438548E-4</v>
      </c>
      <c r="HP174" s="12">
        <f>IFERROR(FZ174*[1]Figure!$F$10+GU174*[1]Figure!$F$11,0)</f>
        <v>0.60706456206204162</v>
      </c>
      <c r="HQ174" s="12">
        <f>IFERROR(GA174*[1]Figure!$F$10+GV174*[1]Figure!$F$11,0)</f>
        <v>7.4465013056089803E-3</v>
      </c>
    </row>
    <row r="175" spans="1:225" x14ac:dyDescent="0.2">
      <c r="A175" s="1"/>
      <c r="B175" s="4"/>
      <c r="C175" s="1" t="s">
        <v>94</v>
      </c>
      <c r="D175" s="1" t="s">
        <v>91</v>
      </c>
      <c r="E175" s="2">
        <v>1</v>
      </c>
      <c r="F175" s="1"/>
      <c r="G175" s="5">
        <f>'[1]LIB Maf LCI'!AQ$51</f>
        <v>89.915708301460711</v>
      </c>
      <c r="H175" s="5">
        <f>'[1]LIB Maf LCI'!AR$51</f>
        <v>86.029281405675988</v>
      </c>
      <c r="I175" s="5">
        <f>'[1]LIB Maf LCI'!AS$51</f>
        <v>93.250742451040253</v>
      </c>
      <c r="J175" s="5">
        <f>'[1]LIB Maf LCI'!AT$51</f>
        <v>168.47816503359061</v>
      </c>
      <c r="K175" s="5">
        <f>'[1]LIB Maf LCI'!AU$51</f>
        <v>144.38512175186958</v>
      </c>
      <c r="L175" s="5">
        <f>'[1]LIB Maf LCI'!AV$51</f>
        <v>156.53844288139706</v>
      </c>
      <c r="M175" s="1" t="s">
        <v>55</v>
      </c>
      <c r="N175" s="1" t="s">
        <v>201</v>
      </c>
      <c r="O175" s="1">
        <v>1</v>
      </c>
      <c r="P175" s="1" t="s">
        <v>56</v>
      </c>
      <c r="Q175" s="1">
        <f>'[1]Unit factor_selected'!J40</f>
        <v>21.582113501581802</v>
      </c>
      <c r="R175" s="1">
        <f>'[1]Unit factor_selected'!K40</f>
        <v>289.298250749011</v>
      </c>
      <c r="S175" s="1">
        <f>'[1]Unit factor_selected'!L40</f>
        <v>5.2334209385656E-2</v>
      </c>
      <c r="T175" s="1">
        <f>'[1]Unit factor_selected'!M40</f>
        <v>5.0304098668092401</v>
      </c>
      <c r="U175" s="1">
        <f>'[1]Unit factor_selected'!N40</f>
        <v>3.3539263467476701</v>
      </c>
      <c r="V175" s="1">
        <f>'[1]Unit factor_selected'!O40</f>
        <v>9.7503914344923195E-3</v>
      </c>
      <c r="W175" s="1">
        <f>'[1]Unit factor_selected'!P40</f>
        <v>21.869597632417801</v>
      </c>
      <c r="X175" s="1">
        <f>'[1]Unit factor_selected'!Q40</f>
        <v>1.53492245471198</v>
      </c>
      <c r="Y175" s="1">
        <f>'[1]Unit factor_selected'!R40</f>
        <v>65.837454130450595</v>
      </c>
      <c r="Z175" s="1">
        <f>'[1]Unit factor_selected'!S40</f>
        <v>1.7456592895095</v>
      </c>
      <c r="AA175" s="1">
        <f>'[1]Unit factor_selected'!T40</f>
        <v>0.395817790015835</v>
      </c>
      <c r="AB175" s="1">
        <f>'[1]Unit factor_selected'!U40</f>
        <v>4.3935518930352702</v>
      </c>
      <c r="AC175" s="1">
        <f>'[1]Unit factor_selected'!V40</f>
        <v>4.0497990322641304E-3</v>
      </c>
      <c r="AD175" s="1">
        <f>'[1]Unit factor_selected'!W40</f>
        <v>0.57642417982771699</v>
      </c>
      <c r="AE175" s="1">
        <f>'[1]Unit factor_selected'!X40</f>
        <v>5.1253796723808198E-2</v>
      </c>
      <c r="AF175" s="1">
        <f>'[1]Unit factor_selected'!Y40</f>
        <v>5.21186214985246E-2</v>
      </c>
      <c r="AG175" s="1">
        <f>'[1]Unit factor_selected'!Z40</f>
        <v>8.3669869406439604E-6</v>
      </c>
      <c r="AH175" s="1">
        <f>'[1]Unit factor_selected'!AA40</f>
        <v>0.13448317747107</v>
      </c>
      <c r="AI175" s="1">
        <f>'[1]Unit factor_selected'!AB40</f>
        <v>363.83759504071202</v>
      </c>
      <c r="AJ175" s="1">
        <f>'[1]Unit factor_selected'!AC40</f>
        <v>0.309132542931497</v>
      </c>
      <c r="AK175" s="1"/>
      <c r="AL175" s="1">
        <f t="shared" si="141"/>
        <v>1.9405710221372461</v>
      </c>
      <c r="AM175" s="1">
        <f t="shared" si="141"/>
        <v>26.012457126470913</v>
      </c>
      <c r="AN175" s="1">
        <f t="shared" si="141"/>
        <v>4.7056675053082121E-3</v>
      </c>
      <c r="AO175" s="1">
        <f t="shared" si="141"/>
        <v>0.45231286622080946</v>
      </c>
      <c r="AP175" s="1">
        <f t="shared" si="141"/>
        <v>0.3015706630587473</v>
      </c>
      <c r="AQ175" s="1">
        <f t="shared" si="141"/>
        <v>8.7671335204887247E-4</v>
      </c>
      <c r="AR175" s="1">
        <f t="shared" si="141"/>
        <v>1.9664203613867948</v>
      </c>
      <c r="AS175" s="1">
        <f t="shared" si="141"/>
        <v>0.13801363970324443</v>
      </c>
      <c r="AT175" s="1">
        <f t="shared" si="141"/>
        <v>5.9198213209043953</v>
      </c>
      <c r="AU175" s="1">
        <f t="shared" si="141"/>
        <v>0.15696219146927137</v>
      </c>
      <c r="AV175" s="1">
        <f t="shared" si="141"/>
        <v>3.5590236947592647E-2</v>
      </c>
      <c r="AW175" s="1">
        <f t="shared" si="141"/>
        <v>0.39504933042148987</v>
      </c>
      <c r="AX175" s="1">
        <f t="shared" si="141"/>
        <v>3.6414054846459941E-4</v>
      </c>
      <c r="AY175" s="1">
        <f t="shared" si="141"/>
        <v>5.1829588411297735E-2</v>
      </c>
      <c r="AZ175" s="1">
        <f t="shared" si="141"/>
        <v>4.6085214355603005E-3</v>
      </c>
      <c r="BA175" s="1">
        <f t="shared" si="141"/>
        <v>4.6862827677355773E-3</v>
      </c>
      <c r="BB175" s="1">
        <f t="shared" si="142"/>
        <v>7.5232355711707349E-7</v>
      </c>
      <c r="BC175" s="1">
        <f t="shared" si="142"/>
        <v>1.2092150156942302E-2</v>
      </c>
      <c r="BD175" s="1">
        <f t="shared" si="142"/>
        <v>32.714715064785651</v>
      </c>
      <c r="BE175" s="1">
        <f t="shared" si="142"/>
        <v>2.7795871556717266E-2</v>
      </c>
      <c r="BF175" s="1"/>
      <c r="BG175" s="1">
        <f t="shared" si="143"/>
        <v>1.85669371575682</v>
      </c>
      <c r="BH175" s="1">
        <f t="shared" si="143"/>
        <v>24.888120623856484</v>
      </c>
      <c r="BI175" s="1">
        <f t="shared" si="143"/>
        <v>4.5022744263821697E-3</v>
      </c>
      <c r="BJ175" s="1">
        <f t="shared" si="143"/>
        <v>0.43276254601762121</v>
      </c>
      <c r="BK175" s="1">
        <f t="shared" si="143"/>
        <v>0.28853587349826615</v>
      </c>
      <c r="BL175" s="1">
        <f t="shared" si="143"/>
        <v>8.3881916853343252E-4</v>
      </c>
      <c r="BM175" s="1">
        <f t="shared" si="143"/>
        <v>1.8814257689481764</v>
      </c>
      <c r="BN175" s="1">
        <f t="shared" si="143"/>
        <v>0.13204827579230788</v>
      </c>
      <c r="BO175" s="1">
        <f t="shared" si="143"/>
        <v>5.6639488684218193</v>
      </c>
      <c r="BP175" s="1">
        <f t="shared" si="143"/>
        <v>0.15017781425564519</v>
      </c>
      <c r="BQ175" s="1">
        <f t="shared" si="143"/>
        <v>3.405192004264504E-2</v>
      </c>
      <c r="BR175" s="1">
        <f t="shared" si="143"/>
        <v>0.37797411217637172</v>
      </c>
      <c r="BS175" s="1">
        <f t="shared" si="143"/>
        <v>3.484013005830852E-4</v>
      </c>
      <c r="BT175" s="1">
        <f t="shared" si="143"/>
        <v>4.958935797543465E-2</v>
      </c>
      <c r="BU175" s="1">
        <f t="shared" si="143"/>
        <v>4.4093273014618097E-3</v>
      </c>
      <c r="BV175" s="1">
        <f t="shared" si="143"/>
        <v>4.4837275553724874E-3</v>
      </c>
      <c r="BW175" s="1">
        <f t="shared" si="144"/>
        <v>7.1980587403427529E-7</v>
      </c>
      <c r="BX175" s="1">
        <f t="shared" si="144"/>
        <v>1.1569491118988147E-2</v>
      </c>
      <c r="BY175" s="1">
        <f t="shared" si="144"/>
        <v>31.300686849721799</v>
      </c>
      <c r="BZ175" s="1">
        <f t="shared" si="144"/>
        <v>2.6594450527505972E-2</v>
      </c>
      <c r="CA175" s="1"/>
      <c r="CB175" s="1">
        <f t="shared" si="145"/>
        <v>2.0125481076851233</v>
      </c>
      <c r="CC175" s="1">
        <f t="shared" si="145"/>
        <v>26.97727667213249</v>
      </c>
      <c r="CD175" s="1">
        <f t="shared" si="145"/>
        <v>4.8802038808006213E-3</v>
      </c>
      <c r="CE175" s="1">
        <f t="shared" si="145"/>
        <v>0.46908945491300019</v>
      </c>
      <c r="CF175" s="1">
        <f t="shared" si="145"/>
        <v>0.31275612196032532</v>
      </c>
      <c r="CG175" s="1">
        <f t="shared" si="145"/>
        <v>9.0923124045467227E-4</v>
      </c>
      <c r="CH175" s="1">
        <f t="shared" si="145"/>
        <v>2.0393562163284722</v>
      </c>
      <c r="CI175" s="1">
        <f t="shared" si="145"/>
        <v>0.14313265850666534</v>
      </c>
      <c r="CJ175" s="1">
        <f t="shared" si="145"/>
        <v>6.1393914787508255</v>
      </c>
      <c r="CK175" s="1">
        <f t="shared" si="145"/>
        <v>0.1627840248133163</v>
      </c>
      <c r="CL175" s="1">
        <f t="shared" si="145"/>
        <v>3.6910302794306564E-2</v>
      </c>
      <c r="CM175" s="1">
        <f t="shared" si="145"/>
        <v>0.40970197602271236</v>
      </c>
      <c r="CN175" s="1">
        <f t="shared" si="145"/>
        <v>3.7764676653613452E-4</v>
      </c>
      <c r="CO175" s="1">
        <f t="shared" si="145"/>
        <v>5.3751982735666552E-2</v>
      </c>
      <c r="CP175" s="1">
        <f t="shared" si="145"/>
        <v>4.7794545979298097E-3</v>
      </c>
      <c r="CQ175" s="1">
        <f t="shared" si="145"/>
        <v>4.8601001502621673E-3</v>
      </c>
      <c r="CR175" s="1">
        <f t="shared" si="146"/>
        <v>7.8022774429320725E-7</v>
      </c>
      <c r="CS175" s="1">
        <f t="shared" si="146"/>
        <v>1.2540656146352289E-2</v>
      </c>
      <c r="CT175" s="1">
        <f t="shared" si="146"/>
        <v>33.928125869147316</v>
      </c>
      <c r="CU175" s="1">
        <f t="shared" si="146"/>
        <v>2.8826839144140172E-2</v>
      </c>
      <c r="CW175" s="12">
        <f t="shared" si="147"/>
        <v>3.6361148802931829</v>
      </c>
      <c r="CX175" s="12">
        <f t="shared" si="147"/>
        <v>48.740438433620959</v>
      </c>
      <c r="CY175" s="12">
        <f t="shared" si="147"/>
        <v>8.8171715657790386E-3</v>
      </c>
      <c r="CZ175" s="12">
        <f t="shared" si="147"/>
        <v>0.84751422372688978</v>
      </c>
      <c r="DA175" s="12">
        <f t="shared" si="147"/>
        <v>0.56506335655786166</v>
      </c>
      <c r="DB175" s="12">
        <f t="shared" si="147"/>
        <v>1.6427280572425054E-3</v>
      </c>
      <c r="DC175" s="12">
        <f t="shared" si="147"/>
        <v>3.6845496791327088</v>
      </c>
      <c r="DD175" s="12">
        <f t="shared" si="147"/>
        <v>0.25860091863872897</v>
      </c>
      <c r="DE175" s="12">
        <f t="shared" si="147"/>
        <v>11.092173462381508</v>
      </c>
      <c r="DF175" s="12">
        <f t="shared" si="147"/>
        <v>0.29410547387040209</v>
      </c>
      <c r="DG175" s="12">
        <f t="shared" si="147"/>
        <v>6.6686654949518961E-2</v>
      </c>
      <c r="DH175" s="12">
        <f t="shared" si="147"/>
        <v>0.74021756091844071</v>
      </c>
      <c r="DI175" s="12">
        <f t="shared" si="147"/>
        <v>6.8230270971067172E-4</v>
      </c>
      <c r="DJ175" s="12">
        <f t="shared" si="147"/>
        <v>9.7114888098366214E-2</v>
      </c>
      <c r="DK175" s="12">
        <f t="shared" si="147"/>
        <v>8.6351456230318643E-3</v>
      </c>
      <c r="DL175" s="12">
        <f t="shared" si="147"/>
        <v>8.7808497141516721E-3</v>
      </c>
      <c r="DM175" s="12">
        <f t="shared" si="148"/>
        <v>1.4096546066197106E-6</v>
      </c>
      <c r="DN175" s="12">
        <f t="shared" si="148"/>
        <v>2.2657478968212588E-2</v>
      </c>
      <c r="DO175" s="12">
        <f t="shared" si="148"/>
        <v>61.298690382693792</v>
      </c>
      <c r="DP175" s="12">
        <f t="shared" si="148"/>
        <v>5.2082083585266288E-2</v>
      </c>
      <c r="DR175" s="12">
        <f t="shared" si="149"/>
        <v>3.1161360855885567</v>
      </c>
      <c r="DS175" s="12">
        <f t="shared" si="149"/>
        <v>41.770363156998847</v>
      </c>
      <c r="DT175" s="12">
        <f t="shared" si="149"/>
        <v>7.5562811939357769E-3</v>
      </c>
      <c r="DU175" s="12">
        <f t="shared" si="149"/>
        <v>0.72631634108105814</v>
      </c>
      <c r="DV175" s="12">
        <f t="shared" si="149"/>
        <v>0.48425706392196549</v>
      </c>
      <c r="DW175" s="12">
        <f t="shared" si="149"/>
        <v>1.4078114543975599E-3</v>
      </c>
      <c r="DX175" s="12">
        <f t="shared" si="149"/>
        <v>3.1576445168210427</v>
      </c>
      <c r="DY175" s="12">
        <f t="shared" si="149"/>
        <v>0.22161996550326774</v>
      </c>
      <c r="DZ175" s="12">
        <f t="shared" si="149"/>
        <v>9.5059488304582374</v>
      </c>
      <c r="EA175" s="12">
        <f t="shared" si="149"/>
        <v>0.25204722905311128</v>
      </c>
      <c r="EB175" s="12">
        <f t="shared" si="149"/>
        <v>5.7150199802992283E-2</v>
      </c>
      <c r="EC175" s="12">
        <f t="shared" si="149"/>
        <v>0.63436352499905457</v>
      </c>
      <c r="ED175" s="12">
        <f t="shared" si="149"/>
        <v>5.8473072634405998E-4</v>
      </c>
      <c r="EE175" s="12">
        <f t="shared" si="149"/>
        <v>8.3227075385146482E-2</v>
      </c>
      <c r="EF175" s="12">
        <f t="shared" si="149"/>
        <v>7.4002856802126201E-3</v>
      </c>
      <c r="EG175" s="12">
        <f t="shared" si="149"/>
        <v>7.5251535106040813E-3</v>
      </c>
      <c r="EH175" s="12">
        <f t="shared" si="150"/>
        <v>1.2080684281211809E-6</v>
      </c>
      <c r="EI175" s="12">
        <f t="shared" si="150"/>
        <v>1.9417369952738725E-2</v>
      </c>
      <c r="EJ175" s="12">
        <f t="shared" si="150"/>
        <v>52.532735457860625</v>
      </c>
      <c r="EK175" s="12">
        <f t="shared" si="150"/>
        <v>4.463413984862924E-2</v>
      </c>
      <c r="EM175" s="12">
        <f t="shared" si="151"/>
        <v>3.3784304416271911</v>
      </c>
      <c r="EN175" s="12">
        <f t="shared" si="151"/>
        <v>45.286297700562145</v>
      </c>
      <c r="EO175" s="12">
        <f t="shared" si="151"/>
        <v>8.1923156466595856E-3</v>
      </c>
      <c r="EP175" s="12">
        <f t="shared" si="151"/>
        <v>0.78745252760553441</v>
      </c>
      <c r="EQ175" s="12">
        <f t="shared" si="151"/>
        <v>0.52501840785877285</v>
      </c>
      <c r="ER175" s="12">
        <f t="shared" si="151"/>
        <v>1.5263110926395391E-3</v>
      </c>
      <c r="ES175" s="12">
        <f t="shared" si="151"/>
        <v>3.4234327598213703</v>
      </c>
      <c r="ET175" s="12">
        <f t="shared" si="151"/>
        <v>0.24027437100430504</v>
      </c>
      <c r="EU175" s="12">
        <f t="shared" si="151"/>
        <v>10.306092552856139</v>
      </c>
      <c r="EV175" s="12">
        <f t="shared" si="151"/>
        <v>0.27326278698126305</v>
      </c>
      <c r="EW175" s="12">
        <f t="shared" si="151"/>
        <v>6.1960700513834607E-2</v>
      </c>
      <c r="EX175" s="12">
        <f t="shared" si="151"/>
        <v>0.68775977205435557</v>
      </c>
      <c r="EY175" s="12">
        <f t="shared" si="151"/>
        <v>6.3394923449321572E-4</v>
      </c>
      <c r="EZ175" s="12">
        <f t="shared" si="151"/>
        <v>9.0232543549417232E-2</v>
      </c>
      <c r="FA175" s="12">
        <f t="shared" si="151"/>
        <v>8.0231895309045859E-3</v>
      </c>
      <c r="FB175" s="12">
        <f t="shared" si="151"/>
        <v>8.158567854503947E-3</v>
      </c>
      <c r="FC175" s="12">
        <f t="shared" si="152"/>
        <v>1.3097551072973897E-6</v>
      </c>
      <c r="FD175" s="12">
        <f t="shared" si="152"/>
        <v>2.1051787195063877E-2</v>
      </c>
      <c r="FE175" s="12">
        <f t="shared" si="152"/>
        <v>56.954570589385376</v>
      </c>
      <c r="FF175" s="12">
        <f t="shared" si="152"/>
        <v>4.8391126914463171E-2</v>
      </c>
      <c r="FH175" s="12">
        <f>IFERROR(AL175*[1]Figure!$C$8+BG175*[1]Figure!$D$8+CB175*[1]Figure!$E$8,0)</f>
        <v>1.8740995211874216</v>
      </c>
      <c r="FI175" s="12">
        <f>IFERROR(AM175*[1]Figure!$C$8+BH175*[1]Figure!$D$8+CC175*[1]Figure!$E$8,0)</f>
        <v>25.121437396265343</v>
      </c>
      <c r="FJ175" s="12">
        <f>IFERROR(AN175*[1]Figure!$C$8+BI175*[1]Figure!$D$8+CD175*[1]Figure!$E$8,0)</f>
        <v>4.5444815561827027E-3</v>
      </c>
      <c r="FK175" s="12">
        <f>IFERROR(AO175*[1]Figure!$C$8+BJ175*[1]Figure!$D$8+CE175*[1]Figure!$E$8,0)</f>
        <v>0.43681953215901292</v>
      </c>
      <c r="FL175" s="12">
        <f>IFERROR(AP175*[1]Figure!$C$8+BK175*[1]Figure!$D$8+CF175*[1]Figure!$E$8,0)</f>
        <v>0.29124078881695259</v>
      </c>
      <c r="FM175" s="12">
        <f>IFERROR(AQ175*[1]Figure!$C$8+BL175*[1]Figure!$D$8+CG175*[1]Figure!$E$8,0)</f>
        <v>8.4668278282535724E-4</v>
      </c>
      <c r="FN175" s="12">
        <f>IFERROR(AR175*[1]Figure!$C$8+BM175*[1]Figure!$D$8+CH175*[1]Figure!$E$8,0)</f>
        <v>1.8990634280776919</v>
      </c>
      <c r="FO175" s="12">
        <f>IFERROR(AS175*[1]Figure!$C$8+BN175*[1]Figure!$D$8+CI175*[1]Figure!$E$8,0)</f>
        <v>0.13328617872502205</v>
      </c>
      <c r="FP175" s="12">
        <f>IFERROR(AT175*[1]Figure!$C$8+BO175*[1]Figure!$D$8+CJ175*[1]Figure!$E$8,0)</f>
        <v>5.7170462593032445</v>
      </c>
      <c r="FQ175" s="12">
        <f>IFERROR(AU175*[1]Figure!$C$8+BP175*[1]Figure!$D$8+CK175*[1]Figure!$E$8,0)</f>
        <v>0.15158567479437776</v>
      </c>
      <c r="FR175" s="12">
        <f>IFERROR(AV175*[1]Figure!$C$8+BQ175*[1]Figure!$D$8+CL175*[1]Figure!$E$8,0)</f>
        <v>3.437114398882999E-2</v>
      </c>
      <c r="FS175" s="12">
        <f>IFERROR(AW175*[1]Figure!$C$8+BR175*[1]Figure!$D$8+CM175*[1]Figure!$E$8,0)</f>
        <v>0.38151747735206776</v>
      </c>
      <c r="FT175" s="12">
        <f>IFERROR(AX175*[1]Figure!$C$8+BS175*[1]Figure!$D$8+CN175*[1]Figure!$E$8,0)</f>
        <v>3.5166743177007304E-4</v>
      </c>
      <c r="FU175" s="12">
        <f>IFERROR(AY175*[1]Figure!$C$8+BT175*[1]Figure!$D$8+CO175*[1]Figure!$E$8,0)</f>
        <v>5.0054239559846669E-2</v>
      </c>
      <c r="FV175" s="12">
        <f>IFERROR(AZ175*[1]Figure!$C$8+BU175*[1]Figure!$D$8+CP175*[1]Figure!$E$8,0)</f>
        <v>4.4506630869162248E-3</v>
      </c>
      <c r="FW175" s="12">
        <f>IFERROR(BA175*[1]Figure!$C$8+BV175*[1]Figure!$D$8+CQ175*[1]Figure!$E$8,0)</f>
        <v>4.5257608152313054E-3</v>
      </c>
      <c r="FX175" s="12">
        <f>IFERROR(BB175*[1]Figure!$C$8+BW175*[1]Figure!$D$8+CR175*[1]Figure!$E$8,0)</f>
        <v>7.2655378344169075E-7</v>
      </c>
      <c r="FY175" s="12">
        <f>IFERROR(BC175*[1]Figure!$C$8+BX175*[1]Figure!$D$8+CS175*[1]Figure!$E$8,0)</f>
        <v>1.1677950747864575E-2</v>
      </c>
      <c r="FZ175" s="12">
        <f>IFERROR(BD175*[1]Figure!$C$8+BY175*[1]Figure!$D$8+CT175*[1]Figure!$E$8,0)</f>
        <v>31.594119019242758</v>
      </c>
      <c r="GA175" s="12">
        <f>IFERROR(BE175*[1]Figure!$C$8+BZ175*[1]Figure!$D$8+CU175*[1]Figure!$E$8,0)</f>
        <v>2.6843763501146777E-2</v>
      </c>
      <c r="GC175" s="12">
        <f>IFERROR(CW175*[1]Figure!$F$8+DR175*[1]Figure!$G$8+EM175*[1]Figure!$H$8,0)</f>
        <v>3.2357039067875371</v>
      </c>
      <c r="GD175" s="12">
        <f>IFERROR(CX175*[1]Figure!$F$8+DS175*[1]Figure!$G$8+EN175*[1]Figure!$H$8,0)</f>
        <v>43.373114505526438</v>
      </c>
      <c r="GE175" s="12">
        <f>IFERROR(CY175*[1]Figure!$F$8+DT175*[1]Figure!$G$8+EO175*[1]Figure!$H$8,0)</f>
        <v>7.8462197761768309E-3</v>
      </c>
      <c r="GF175" s="12">
        <f>IFERROR(CZ175*[1]Figure!$F$8+DU175*[1]Figure!$G$8+EP175*[1]Figure!$H$8,0)</f>
        <v>0.75418549057228623</v>
      </c>
      <c r="GG175" s="12">
        <f>IFERROR(DA175*[1]Figure!$F$8+DV175*[1]Figure!$G$8+EQ175*[1]Figure!$H$8,0)</f>
        <v>0.5028382684788355</v>
      </c>
      <c r="GH175" s="12">
        <f>IFERROR(DB175*[1]Figure!$F$8+DW175*[1]Figure!$G$8+ER175*[1]Figure!$H$8,0)</f>
        <v>1.4618299387120829E-3</v>
      </c>
      <c r="GI175" s="12">
        <f>IFERROR(DC175*[1]Figure!$F$8+DX175*[1]Figure!$G$8+ES175*[1]Figure!$H$8,0)</f>
        <v>3.2788050388994265</v>
      </c>
      <c r="GJ175" s="12">
        <f>IFERROR(DD175*[1]Figure!$F$8+DY175*[1]Figure!$G$8+ET175*[1]Figure!$H$8,0)</f>
        <v>0.23012364303261867</v>
      </c>
      <c r="GK175" s="12">
        <f>IFERROR(DE175*[1]Figure!$F$8+DZ175*[1]Figure!$G$8+EU175*[1]Figure!$H$8,0)</f>
        <v>9.8706972107820121</v>
      </c>
      <c r="GL175" s="12">
        <f>IFERROR(DF175*[1]Figure!$F$8+EA175*[1]Figure!$G$8+EV175*[1]Figure!$H$8,0)</f>
        <v>0.26171841708514137</v>
      </c>
      <c r="GM175" s="12">
        <f>IFERROR(DG175*[1]Figure!$F$8+EB175*[1]Figure!$G$8+EW175*[1]Figure!$H$8,0)</f>
        <v>5.9343083773346732E-2</v>
      </c>
      <c r="GN175" s="12">
        <f>IFERROR(DH175*[1]Figure!$F$8+EC175*[1]Figure!$G$8+EX175*[1]Figure!$H$8,0)</f>
        <v>0.65870439537471925</v>
      </c>
      <c r="GO175" s="12">
        <f>IFERROR(DI175*[1]Figure!$F$8+ED175*[1]Figure!$G$8+EY175*[1]Figure!$H$8,0)</f>
        <v>6.0716715948329228E-4</v>
      </c>
      <c r="GP175" s="12">
        <f>IFERROR(DJ175*[1]Figure!$F$8+EE175*[1]Figure!$G$8+EZ175*[1]Figure!$H$8,0)</f>
        <v>8.6420543127004035E-2</v>
      </c>
      <c r="GQ175" s="12">
        <f>IFERROR(DK175*[1]Figure!$F$8+EF175*[1]Figure!$G$8+FA175*[1]Figure!$H$8,0)</f>
        <v>7.6842386305106562E-3</v>
      </c>
      <c r="GR175" s="12">
        <f>IFERROR(DL175*[1]Figure!$F$8+EG175*[1]Figure!$G$8+FB175*[1]Figure!$H$8,0)</f>
        <v>7.8138977068579023E-3</v>
      </c>
      <c r="GS175" s="12">
        <f>IFERROR(DM175*[1]Figure!$F$8+EH175*[1]Figure!$G$8+FC175*[1]Figure!$H$8,0)</f>
        <v>1.2544226648561422E-6</v>
      </c>
      <c r="GT175" s="12">
        <f>IFERROR(DN175*[1]Figure!$F$8+EI175*[1]Figure!$G$8+FD175*[1]Figure!$H$8,0)</f>
        <v>2.0162424903772749E-2</v>
      </c>
      <c r="GU175" s="12">
        <f>IFERROR(DO175*[1]Figure!$F$8+EJ175*[1]Figure!$G$8+FE175*[1]Figure!$H$8,0)</f>
        <v>54.548444832482652</v>
      </c>
      <c r="GV175" s="12">
        <f>IFERROR(DP175*[1]Figure!$F$8+EK175*[1]Figure!$G$8+FF175*[1]Figure!$H$8,0)</f>
        <v>4.6346775852388118E-2</v>
      </c>
      <c r="GX175" s="12">
        <f>IFERROR(FH175*[1]Figure!$F$10+GC175*[1]Figure!$F$11,0)</f>
        <v>1.9539866293632282</v>
      </c>
      <c r="GY175" s="12">
        <f>IFERROR(FI175*[1]Figure!$F$10+GD175*[1]Figure!$F$11,0)</f>
        <v>26.192287137230885</v>
      </c>
      <c r="GZ175" s="12">
        <f>IFERROR(FJ175*[1]Figure!$F$10+GE175*[1]Figure!$F$11,0)</f>
        <v>4.7381988511168063E-3</v>
      </c>
      <c r="HA175" s="12">
        <f>IFERROR(FK175*[1]Figure!$F$10+GF175*[1]Figure!$F$11,0)</f>
        <v>0.45543980756294783</v>
      </c>
      <c r="HB175" s="12">
        <f>IFERROR(FL175*[1]Figure!$F$10+GG175*[1]Figure!$F$11,0)</f>
        <v>0.30365548939095716</v>
      </c>
      <c r="HC175" s="12">
        <f>IFERROR(FM175*[1]Figure!$F$10+GH175*[1]Figure!$F$11,0)</f>
        <v>8.827742701223106E-4</v>
      </c>
      <c r="HD175" s="12">
        <f>IFERROR(FN175*[1]Figure!$F$10+GI175*[1]Figure!$F$11,0)</f>
        <v>1.98001467095269</v>
      </c>
      <c r="HE175" s="12">
        <f>IFERROR(FO175*[1]Figure!$F$10+GJ175*[1]Figure!$F$11,0)</f>
        <v>0.13896775926958102</v>
      </c>
      <c r="HF175" s="12">
        <f>IFERROR(FP175*[1]Figure!$F$10+GK175*[1]Figure!$F$11,0)</f>
        <v>5.9607463871778172</v>
      </c>
      <c r="HG175" s="12">
        <f>IFERROR(FQ175*[1]Figure!$F$10+GL175*[1]Figure!$F$11,0)</f>
        <v>0.15804730666786995</v>
      </c>
      <c r="HH175" s="12">
        <f>IFERROR(FR175*[1]Figure!$F$10+GM175*[1]Figure!$F$11,0)</f>
        <v>3.5836280320662654E-2</v>
      </c>
      <c r="HI175" s="12">
        <f>IFERROR(FS175*[1]Figure!$F$10+GN175*[1]Figure!$F$11,0)</f>
        <v>0.39778039596424186</v>
      </c>
      <c r="HJ175" s="12">
        <f>IFERROR(FT175*[1]Figure!$F$10+GO175*[1]Figure!$F$11,0)</f>
        <v>3.6665793459348973E-4</v>
      </c>
      <c r="HK175" s="12">
        <f>IFERROR(FU175*[1]Figure!$F$10+GP175*[1]Figure!$F$11,0)</f>
        <v>5.2187898101011897E-2</v>
      </c>
      <c r="HL175" s="12">
        <f>IFERROR(FV175*[1]Figure!$F$10+GQ175*[1]Figure!$F$11,0)</f>
        <v>4.6403811885745985E-3</v>
      </c>
      <c r="HM175" s="12">
        <f>IFERROR(FW175*[1]Figure!$F$10+GR175*[1]Figure!$F$11,0)</f>
        <v>4.7186801024605846E-3</v>
      </c>
      <c r="HN175" s="12">
        <f>IFERROR(FX175*[1]Figure!$F$10+GS175*[1]Figure!$F$11,0)</f>
        <v>7.5752454035035943E-7</v>
      </c>
      <c r="HO175" s="12">
        <f>IFERROR(FY175*[1]Figure!$F$10+GT175*[1]Figure!$F$11,0)</f>
        <v>1.2175745931161622E-2</v>
      </c>
      <c r="HP175" s="12">
        <f>IFERROR(FZ175*[1]Figure!$F$10+GU175*[1]Figure!$F$11,0)</f>
        <v>32.940879303462019</v>
      </c>
      <c r="HQ175" s="12">
        <f>IFERROR(GA175*[1]Figure!$F$10+GV175*[1]Figure!$F$11,0)</f>
        <v>2.7988030715570454E-2</v>
      </c>
    </row>
    <row r="176" spans="1:225" x14ac:dyDescent="0.2">
      <c r="A176" s="1"/>
      <c r="B176" s="4"/>
      <c r="C176" s="1" t="s">
        <v>99</v>
      </c>
      <c r="D176" s="1" t="s">
        <v>91</v>
      </c>
      <c r="E176" s="2">
        <v>1</v>
      </c>
      <c r="F176" s="1"/>
      <c r="G176" s="5">
        <f>'[1]LIB Maf LCI'!AQ$52</f>
        <v>165.68804883127262</v>
      </c>
      <c r="H176" s="5">
        <f>'[1]LIB Maf LCI'!AR$52</f>
        <v>158.52651386199861</v>
      </c>
      <c r="I176" s="5">
        <f>'[1]LIB Maf LCI'!AS$52</f>
        <v>171.83353009887134</v>
      </c>
      <c r="J176" s="5">
        <f>'[1]LIB Maf LCI'!AT$52</f>
        <v>310.45541388050526</v>
      </c>
      <c r="K176" s="5">
        <f>'[1]LIB Maf LCI'!AU$52</f>
        <v>266.05906304076092</v>
      </c>
      <c r="L176" s="5">
        <f>'[1]LIB Maf LCI'!AV$52</f>
        <v>288.45403832161048</v>
      </c>
      <c r="M176" s="1" t="s">
        <v>55</v>
      </c>
      <c r="N176" s="1" t="s">
        <v>202</v>
      </c>
      <c r="O176" s="1">
        <v>1</v>
      </c>
      <c r="P176" s="1" t="s">
        <v>56</v>
      </c>
      <c r="Q176" s="1">
        <f>'[1]Unit factor_selected'!J45</f>
        <v>1.69935535870043</v>
      </c>
      <c r="R176" s="1">
        <f>'[1]Unit factor_selected'!K45</f>
        <v>40.017620579166802</v>
      </c>
      <c r="S176" s="1">
        <f>'[1]Unit factor_selected'!L45</f>
        <v>2.2165571750494299E-3</v>
      </c>
      <c r="T176" s="1">
        <f>'[1]Unit factor_selected'!M45</f>
        <v>0.81068459283146299</v>
      </c>
      <c r="U176" s="1">
        <f>'[1]Unit factor_selected'!N45</f>
        <v>8.2484232945287006E-2</v>
      </c>
      <c r="V176" s="1">
        <f>'[1]Unit factor_selected'!O45</f>
        <v>4.3003195054142301E-4</v>
      </c>
      <c r="W176" s="1">
        <f>'[1]Unit factor_selected'!P45</f>
        <v>1.7648307266193299</v>
      </c>
      <c r="X176" s="1">
        <f>'[1]Unit factor_selected'!Q45</f>
        <v>8.7733395154900806E-2</v>
      </c>
      <c r="Y176" s="1">
        <f>'[1]Unit factor_selected'!R45</f>
        <v>1.5708226740326501</v>
      </c>
      <c r="Z176" s="1">
        <f>'[1]Unit factor_selected'!S45</f>
        <v>6.2127180566534899E-2</v>
      </c>
      <c r="AA176" s="1">
        <f>'[1]Unit factor_selected'!T45</f>
        <v>1.2909626233769299E-2</v>
      </c>
      <c r="AB176" s="1">
        <f>'[1]Unit factor_selected'!U45</f>
        <v>0.10715183486336401</v>
      </c>
      <c r="AC176" s="1">
        <f>'[1]Unit factor_selected'!V45</f>
        <v>4.65516858764753E-5</v>
      </c>
      <c r="AD176" s="1">
        <f>'[1]Unit factor_selected'!W45</f>
        <v>5.90892496568555E-3</v>
      </c>
      <c r="AE176" s="1">
        <f>'[1]Unit factor_selected'!X45</f>
        <v>3.0874849784239202E-3</v>
      </c>
      <c r="AF176" s="1">
        <f>'[1]Unit factor_selected'!Y45</f>
        <v>3.2482656286305098E-3</v>
      </c>
      <c r="AG176" s="1">
        <f>'[1]Unit factor_selected'!Z45</f>
        <v>3.1883004140686899E-7</v>
      </c>
      <c r="AH176" s="1">
        <f>'[1]Unit factor_selected'!AA45</f>
        <v>4.5700757142521399E-3</v>
      </c>
      <c r="AI176" s="1">
        <f>'[1]Unit factor_selected'!AB45</f>
        <v>8.1546099081349102</v>
      </c>
      <c r="AJ176" s="1">
        <f>'[1]Unit factor_selected'!AC45</f>
        <v>1.60061520124101E-2</v>
      </c>
      <c r="AK176" s="1"/>
      <c r="AL176" s="1">
        <f t="shared" si="141"/>
        <v>0.28156287365404165</v>
      </c>
      <c r="AM176" s="1">
        <f t="shared" si="141"/>
        <v>6.6304414726323291</v>
      </c>
      <c r="AN176" s="1">
        <f t="shared" si="141"/>
        <v>3.6725703345689764E-4</v>
      </c>
      <c r="AO176" s="1">
        <f t="shared" si="141"/>
        <v>0.1343207484038198</v>
      </c>
      <c r="AP176" s="1">
        <f t="shared" si="141"/>
        <v>1.3666651616048778E-2</v>
      </c>
      <c r="AQ176" s="1">
        <f t="shared" si="141"/>
        <v>7.1251154820314703E-5</v>
      </c>
      <c r="AR176" s="1">
        <f t="shared" si="141"/>
        <v>0.29241135961103387</v>
      </c>
      <c r="AS176" s="1">
        <f t="shared" si="141"/>
        <v>1.4536375060558542E-2</v>
      </c>
      <c r="AT176" s="1">
        <f t="shared" si="141"/>
        <v>0.26026654392039195</v>
      </c>
      <c r="AU176" s="1">
        <f t="shared" si="141"/>
        <v>1.0293731327457326E-2</v>
      </c>
      <c r="AV176" s="1">
        <f t="shared" si="141"/>
        <v>2.1389707818142457E-3</v>
      </c>
      <c r="AW176" s="1">
        <f t="shared" si="141"/>
        <v>1.7753778447201513E-2</v>
      </c>
      <c r="AX176" s="1">
        <f t="shared" si="141"/>
        <v>7.7130580026795032E-6</v>
      </c>
      <c r="AY176" s="1">
        <f t="shared" si="141"/>
        <v>9.7903824825483336E-4</v>
      </c>
      <c r="AZ176" s="1">
        <f t="shared" si="141"/>
        <v>5.1155936187092317E-4</v>
      </c>
      <c r="BA176" s="1">
        <f t="shared" si="141"/>
        <v>5.3819879409347635E-4</v>
      </c>
      <c r="BB176" s="1">
        <f t="shared" si="142"/>
        <v>5.2826327469497976E-8</v>
      </c>
      <c r="BC176" s="1">
        <f t="shared" si="142"/>
        <v>7.5720692810562161E-4</v>
      </c>
      <c r="BD176" s="1">
        <f t="shared" si="142"/>
        <v>1.3511214046590365</v>
      </c>
      <c r="BE176" s="1">
        <f t="shared" si="142"/>
        <v>2.6520280962329772E-3</v>
      </c>
      <c r="BF176" s="1"/>
      <c r="BG176" s="1">
        <f t="shared" si="143"/>
        <v>0.26939288082748536</v>
      </c>
      <c r="BH176" s="1">
        <f t="shared" si="143"/>
        <v>6.3438538834674869</v>
      </c>
      <c r="BI176" s="1">
        <f t="shared" si="143"/>
        <v>3.5138308173638592E-4</v>
      </c>
      <c r="BJ176" s="1">
        <f t="shared" si="143"/>
        <v>0.12851500234320562</v>
      </c>
      <c r="BK176" s="1">
        <f t="shared" si="143"/>
        <v>1.3075937897397364E-2</v>
      </c>
      <c r="BL176" s="1">
        <f t="shared" si="143"/>
        <v>6.81714659686072E-5</v>
      </c>
      <c r="BM176" s="1">
        <f t="shared" si="143"/>
        <v>0.27977246264750028</v>
      </c>
      <c r="BN176" s="1">
        <f t="shared" si="143"/>
        <v>1.3908069283183585E-2</v>
      </c>
      <c r="BO176" s="1">
        <f t="shared" si="143"/>
        <v>0.24901704240977865</v>
      </c>
      <c r="BP176" s="1">
        <f t="shared" si="143"/>
        <v>9.8488053512876851E-3</v>
      </c>
      <c r="BQ176" s="1">
        <f t="shared" si="143"/>
        <v>2.0465180421008499E-3</v>
      </c>
      <c r="BR176" s="1">
        <f t="shared" si="143"/>
        <v>1.6986406834805661E-2</v>
      </c>
      <c r="BS176" s="1">
        <f t="shared" si="143"/>
        <v>7.379676476396467E-6</v>
      </c>
      <c r="BT176" s="1">
        <f t="shared" si="143"/>
        <v>9.3672127548226011E-4</v>
      </c>
      <c r="BU176" s="1">
        <f t="shared" si="143"/>
        <v>4.8944823023083209E-4</v>
      </c>
      <c r="BV176" s="1">
        <f t="shared" si="143"/>
        <v>5.1493622620454817E-4</v>
      </c>
      <c r="BW176" s="1">
        <f t="shared" si="144"/>
        <v>5.054301497870761E-8</v>
      </c>
      <c r="BX176" s="1">
        <f t="shared" si="144"/>
        <v>7.2447817106577512E-4</v>
      </c>
      <c r="BY176" s="1">
        <f t="shared" si="144"/>
        <v>1.29272188064114</v>
      </c>
      <c r="BZ176" s="1">
        <f t="shared" si="144"/>
        <v>2.5373994788725866E-3</v>
      </c>
      <c r="CA176" s="1"/>
      <c r="CB176" s="1">
        <f t="shared" si="145"/>
        <v>0.29200623017792865</v>
      </c>
      <c r="CC176" s="1">
        <f t="shared" si="145"/>
        <v>6.8763690102754715</v>
      </c>
      <c r="CD176" s="1">
        <f t="shared" si="145"/>
        <v>3.8087884405472544E-4</v>
      </c>
      <c r="CE176" s="1">
        <f t="shared" si="145"/>
        <v>0.13930279538299645</v>
      </c>
      <c r="CF176" s="1">
        <f t="shared" si="145"/>
        <v>1.417355692448629E-2</v>
      </c>
      <c r="CG176" s="1">
        <f t="shared" si="145"/>
        <v>7.3893908116835967E-5</v>
      </c>
      <c r="CH176" s="1">
        <f t="shared" si="145"/>
        <v>0.30325709378195559</v>
      </c>
      <c r="CI176" s="1">
        <f t="shared" si="145"/>
        <v>1.5075538997025821E-2</v>
      </c>
      <c r="CJ176" s="1">
        <f t="shared" si="145"/>
        <v>0.26992000523837895</v>
      </c>
      <c r="CK176" s="1">
        <f t="shared" si="145"/>
        <v>1.0675532751837689E-2</v>
      </c>
      <c r="CL176" s="1">
        <f t="shared" si="145"/>
        <v>2.218306648005576E-3</v>
      </c>
      <c r="CM176" s="1">
        <f t="shared" si="145"/>
        <v>1.8412278041143152E-2</v>
      </c>
      <c r="CN176" s="1">
        <f t="shared" si="145"/>
        <v>7.9991405162085228E-6</v>
      </c>
      <c r="CO176" s="1">
        <f t="shared" si="145"/>
        <v>1.0153514359431003E-3</v>
      </c>
      <c r="CP176" s="1">
        <f t="shared" si="145"/>
        <v>5.3053344296981981E-4</v>
      </c>
      <c r="CQ176" s="1">
        <f t="shared" si="145"/>
        <v>5.5816094966640989E-4</v>
      </c>
      <c r="CR176" s="1">
        <f t="shared" si="146"/>
        <v>5.4785691516511615E-8</v>
      </c>
      <c r="CS176" s="1">
        <f t="shared" si="146"/>
        <v>7.8529224279906605E-4</v>
      </c>
      <c r="CT176" s="1">
        <f t="shared" si="146"/>
        <v>1.4012354070940545</v>
      </c>
      <c r="CU176" s="1">
        <f t="shared" si="146"/>
        <v>2.7503936035915811E-3</v>
      </c>
      <c r="CW176" s="12">
        <f t="shared" si="147"/>
        <v>0.52757407121539646</v>
      </c>
      <c r="CX176" s="12">
        <f t="shared" si="147"/>
        <v>12.423686959418253</v>
      </c>
      <c r="CY176" s="12">
        <f t="shared" si="147"/>
        <v>6.8814217516977429E-4</v>
      </c>
      <c r="CZ176" s="12">
        <f t="shared" si="147"/>
        <v>0.25168142079404071</v>
      </c>
      <c r="DA176" s="12">
        <f t="shared" si="147"/>
        <v>2.5607676677645082E-2</v>
      </c>
      <c r="DB176" s="12">
        <f t="shared" si="147"/>
        <v>1.3350574718717844E-4</v>
      </c>
      <c r="DC176" s="12">
        <f t="shared" si="147"/>
        <v>0.54790125366163689</v>
      </c>
      <c r="DD176" s="12">
        <f t="shared" si="147"/>
        <v>2.7237307503956643E-2</v>
      </c>
      <c r="DE176" s="12">
        <f t="shared" si="147"/>
        <v>0.48767040339968837</v>
      </c>
      <c r="DF176" s="12">
        <f t="shared" si="147"/>
        <v>1.9287719556012474E-2</v>
      </c>
      <c r="DG176" s="12">
        <f t="shared" si="147"/>
        <v>4.0078633554474757E-3</v>
      </c>
      <c r="DH176" s="12">
        <f t="shared" si="147"/>
        <v>3.3265867240561221E-2</v>
      </c>
      <c r="DI176" s="12">
        <f t="shared" si="147"/>
        <v>1.4452222905616409E-5</v>
      </c>
      <c r="DJ176" s="12">
        <f t="shared" si="147"/>
        <v>1.8344577458107576E-3</v>
      </c>
      <c r="DK176" s="12">
        <f t="shared" si="147"/>
        <v>9.5852642682644096E-4</v>
      </c>
      <c r="DL176" s="12">
        <f t="shared" si="147"/>
        <v>1.0084416501303045E-3</v>
      </c>
      <c r="DM176" s="12">
        <f t="shared" si="148"/>
        <v>9.8982512462508137E-8</v>
      </c>
      <c r="DN176" s="12">
        <f t="shared" si="148"/>
        <v>1.4188047473333936E-3</v>
      </c>
      <c r="DO176" s="12">
        <f t="shared" si="148"/>
        <v>2.5316427940640924</v>
      </c>
      <c r="DP176" s="12">
        <f t="shared" si="148"/>
        <v>4.9691965476470592E-3</v>
      </c>
      <c r="DR176" s="12">
        <f t="shared" si="149"/>
        <v>0.45212889450913263</v>
      </c>
      <c r="DS176" s="12">
        <f t="shared" si="149"/>
        <v>10.647050636413793</v>
      </c>
      <c r="DT176" s="12">
        <f t="shared" si="149"/>
        <v>5.8973512516992724E-4</v>
      </c>
      <c r="DU176" s="12">
        <f t="shared" si="149"/>
        <v>0.21568998319031982</v>
      </c>
      <c r="DV176" s="12">
        <f t="shared" si="149"/>
        <v>2.1945677733058926E-2</v>
      </c>
      <c r="DW176" s="12">
        <f t="shared" si="149"/>
        <v>1.1441389783864186E-4</v>
      </c>
      <c r="DX176" s="12">
        <f t="shared" si="149"/>
        <v>0.46954920954988422</v>
      </c>
      <c r="DY176" s="12">
        <f t="shared" si="149"/>
        <v>2.3342264912297742E-2</v>
      </c>
      <c r="DZ176" s="12">
        <f t="shared" si="149"/>
        <v>0.41793160885630953</v>
      </c>
      <c r="EA176" s="12">
        <f t="shared" si="149"/>
        <v>1.6529499450896445E-2</v>
      </c>
      <c r="EB176" s="12">
        <f t="shared" si="149"/>
        <v>3.4347230599630872E-3</v>
      </c>
      <c r="EC176" s="12">
        <f t="shared" si="149"/>
        <v>2.8508716786844971E-2</v>
      </c>
      <c r="ED176" s="12">
        <f t="shared" si="149"/>
        <v>1.2385497927262843E-5</v>
      </c>
      <c r="EE176" s="12">
        <f t="shared" si="149"/>
        <v>1.5721230399484579E-3</v>
      </c>
      <c r="EF176" s="12">
        <f t="shared" si="149"/>
        <v>8.2145336051189224E-4</v>
      </c>
      <c r="EG176" s="12">
        <f t="shared" si="149"/>
        <v>8.6423050966094172E-4</v>
      </c>
      <c r="EH176" s="12">
        <f t="shared" si="150"/>
        <v>8.4827622085958573E-8</v>
      </c>
      <c r="EI176" s="12">
        <f t="shared" si="150"/>
        <v>1.2159100625592607E-3</v>
      </c>
      <c r="EJ176" s="12">
        <f t="shared" si="150"/>
        <v>2.1696078716212797</v>
      </c>
      <c r="EK176" s="12">
        <f t="shared" si="150"/>
        <v>4.2585818073098214E-3</v>
      </c>
      <c r="EM176" s="12">
        <f t="shared" si="151"/>
        <v>0.49018591576060794</v>
      </c>
      <c r="EN176" s="12">
        <f t="shared" si="151"/>
        <v>11.543244260082648</v>
      </c>
      <c r="EO176" s="12">
        <f t="shared" si="151"/>
        <v>6.3937486831374887E-4</v>
      </c>
      <c r="EP176" s="12">
        <f t="shared" si="151"/>
        <v>0.23384524460734601</v>
      </c>
      <c r="EQ176" s="12">
        <f t="shared" si="151"/>
        <v>2.3792910090928463E-2</v>
      </c>
      <c r="ER176" s="12">
        <f t="shared" si="151"/>
        <v>1.2404445274099253E-4</v>
      </c>
      <c r="ES176" s="12">
        <f t="shared" si="151"/>
        <v>0.50907255004740792</v>
      </c>
      <c r="ET176" s="12">
        <f t="shared" si="151"/>
        <v>2.5307052128096752E-2</v>
      </c>
      <c r="EU176" s="12">
        <f t="shared" si="151"/>
        <v>0.4531101438118687</v>
      </c>
      <c r="EV176" s="12">
        <f t="shared" si="151"/>
        <v>1.7920836123952871E-2</v>
      </c>
      <c r="EW176" s="12">
        <f t="shared" si="151"/>
        <v>3.7238338203533575E-3</v>
      </c>
      <c r="EX176" s="12">
        <f t="shared" si="151"/>
        <v>3.0908379479907679E-2</v>
      </c>
      <c r="EY176" s="12">
        <f t="shared" si="151"/>
        <v>1.3428021781748379E-5</v>
      </c>
      <c r="EZ176" s="12">
        <f t="shared" si="151"/>
        <v>1.7044532684913805E-3</v>
      </c>
      <c r="FA176" s="12">
        <f t="shared" si="151"/>
        <v>8.9059751028369022E-4</v>
      </c>
      <c r="FB176" s="12">
        <f t="shared" si="151"/>
        <v>9.3697533811975522E-4</v>
      </c>
      <c r="FC176" s="12">
        <f t="shared" si="152"/>
        <v>9.1967812982057648E-8</v>
      </c>
      <c r="FD176" s="12">
        <f t="shared" si="152"/>
        <v>1.3182567952115482E-3</v>
      </c>
      <c r="FE176" s="12">
        <f t="shared" si="152"/>
        <v>2.3522301589389318</v>
      </c>
      <c r="FF176" s="12">
        <f t="shared" si="152"/>
        <v>4.6170391859692659E-3</v>
      </c>
      <c r="FH176" s="12">
        <f>IFERROR(AL176*[1]Figure!$C$8+BG176*[1]Figure!$D$8+CB176*[1]Figure!$E$8,0)</f>
        <v>0.27191833778803803</v>
      </c>
      <c r="FI176" s="12">
        <f>IFERROR(AM176*[1]Figure!$C$8+BH176*[1]Figure!$D$8+CC176*[1]Figure!$E$8,0)</f>
        <v>6.4033251282068449</v>
      </c>
      <c r="FJ176" s="12">
        <f>IFERROR(AN176*[1]Figure!$C$8+BI176*[1]Figure!$D$8+CD176*[1]Figure!$E$8,0)</f>
        <v>3.5467716600047565E-4</v>
      </c>
      <c r="FK176" s="12">
        <f>IFERROR(AO176*[1]Figure!$C$8+BJ176*[1]Figure!$D$8+CE176*[1]Figure!$E$8,0)</f>
        <v>0.12971978216591717</v>
      </c>
      <c r="FL176" s="12">
        <f>IFERROR(AP176*[1]Figure!$C$8+BK176*[1]Figure!$D$8+CF176*[1]Figure!$E$8,0)</f>
        <v>1.3198519898366737E-2</v>
      </c>
      <c r="FM176" s="12">
        <f>IFERROR(AQ176*[1]Figure!$C$8+BL176*[1]Figure!$D$8+CG176*[1]Figure!$E$8,0)</f>
        <v>6.8810547828204485E-5</v>
      </c>
      <c r="FN176" s="12">
        <f>IFERROR(AR176*[1]Figure!$C$8+BM176*[1]Figure!$D$8+CH176*[1]Figure!$E$8,0)</f>
        <v>0.28239522428468167</v>
      </c>
      <c r="FO176" s="12">
        <f>IFERROR(AS176*[1]Figure!$C$8+BN176*[1]Figure!$D$8+CI176*[1]Figure!$E$8,0)</f>
        <v>1.4038452202996368E-2</v>
      </c>
      <c r="FP176" s="12">
        <f>IFERROR(AT176*[1]Figure!$C$8+BO176*[1]Figure!$D$8+CJ176*[1]Figure!$E$8,0)</f>
        <v>0.25135148354689518</v>
      </c>
      <c r="FQ176" s="12">
        <f>IFERROR(AU176*[1]Figure!$C$8+BP176*[1]Figure!$D$8+CK176*[1]Figure!$E$8,0)</f>
        <v>9.9411341981047834E-3</v>
      </c>
      <c r="FR176" s="12">
        <f>IFERROR(AV176*[1]Figure!$C$8+BQ176*[1]Figure!$D$8+CL176*[1]Figure!$E$8,0)</f>
        <v>2.0657033792131174E-3</v>
      </c>
      <c r="FS176" s="12">
        <f>IFERROR(AW176*[1]Figure!$C$8+BR176*[1]Figure!$D$8+CM176*[1]Figure!$E$8,0)</f>
        <v>1.7145648011647342E-2</v>
      </c>
      <c r="FT176" s="12">
        <f>IFERROR(AX176*[1]Figure!$C$8+BS176*[1]Figure!$D$8+CN176*[1]Figure!$E$8,0)</f>
        <v>7.4488581684541611E-6</v>
      </c>
      <c r="FU176" s="12">
        <f>IFERROR(AY176*[1]Figure!$C$8+BT176*[1]Figure!$D$8+CO176*[1]Figure!$E$8,0)</f>
        <v>9.4550268521364556E-4</v>
      </c>
      <c r="FV176" s="12">
        <f>IFERROR(AZ176*[1]Figure!$C$8+BU176*[1]Figure!$D$8+CP176*[1]Figure!$E$8,0)</f>
        <v>4.9403662334675193E-4</v>
      </c>
      <c r="FW176" s="12">
        <f>IFERROR(BA176*[1]Figure!$C$8+BV176*[1]Figure!$D$8+CQ176*[1]Figure!$E$8,0)</f>
        <v>5.1976355969871654E-4</v>
      </c>
      <c r="FX176" s="12">
        <f>IFERROR(BB176*[1]Figure!$C$8+BW176*[1]Figure!$D$8+CR176*[1]Figure!$E$8,0)</f>
        <v>5.1016836738930877E-8</v>
      </c>
      <c r="FY176" s="12">
        <f>IFERROR(BC176*[1]Figure!$C$8+BX176*[1]Figure!$D$8+CS176*[1]Figure!$E$8,0)</f>
        <v>7.3126988150098223E-4</v>
      </c>
      <c r="FZ176" s="12">
        <f>IFERROR(BD176*[1]Figure!$C$8+BY176*[1]Figure!$D$8+CT176*[1]Figure!$E$8,0)</f>
        <v>1.3048406621824182</v>
      </c>
      <c r="GA176" s="12">
        <f>IFERROR(BE176*[1]Figure!$C$8+BZ176*[1]Figure!$D$8+CU176*[1]Figure!$E$8,0)</f>
        <v>2.56118664487318E-3</v>
      </c>
      <c r="GC176" s="12">
        <f>IFERROR(CW176*[1]Figure!$F$8+DR176*[1]Figure!$G$8+EM176*[1]Figure!$H$8,0)</f>
        <v>0.46947732388857361</v>
      </c>
      <c r="GD176" s="12">
        <f>IFERROR(CX176*[1]Figure!$F$8+DS176*[1]Figure!$G$8+EN176*[1]Figure!$H$8,0)</f>
        <v>11.055583708085075</v>
      </c>
      <c r="GE176" s="12">
        <f>IFERROR(CY176*[1]Figure!$F$8+DT176*[1]Figure!$G$8+EO176*[1]Figure!$H$8,0)</f>
        <v>6.123635797894751E-4</v>
      </c>
      <c r="GF176" s="12">
        <f>IFERROR(CZ176*[1]Figure!$F$8+DU176*[1]Figure!$G$8+EP176*[1]Figure!$H$8,0)</f>
        <v>0.22396612410206704</v>
      </c>
      <c r="GG176" s="12">
        <f>IFERROR(DA176*[1]Figure!$F$8+DV176*[1]Figure!$G$8+EQ176*[1]Figure!$H$8,0)</f>
        <v>2.2787745216379777E-2</v>
      </c>
      <c r="GH176" s="12">
        <f>IFERROR(DB176*[1]Figure!$F$8+DW176*[1]Figure!$G$8+ER176*[1]Figure!$H$8,0)</f>
        <v>1.1880402076771327E-4</v>
      </c>
      <c r="GI176" s="12">
        <f>IFERROR(DC176*[1]Figure!$F$8+DX176*[1]Figure!$G$8+ES176*[1]Figure!$H$8,0)</f>
        <v>0.4875660658069752</v>
      </c>
      <c r="GJ176" s="12">
        <f>IFERROR(DD176*[1]Figure!$F$8+DY176*[1]Figure!$G$8+ET176*[1]Figure!$H$8,0)</f>
        <v>2.4237920198445399E-2</v>
      </c>
      <c r="GK176" s="12">
        <f>IFERROR(DE176*[1]Figure!$F$8+DZ176*[1]Figure!$G$8+EU176*[1]Figure!$H$8,0)</f>
        <v>0.43396786995294112</v>
      </c>
      <c r="GL176" s="12">
        <f>IFERROR(DF176*[1]Figure!$F$8+EA176*[1]Figure!$G$8+EV176*[1]Figure!$H$8,0)</f>
        <v>1.7163745254214803E-2</v>
      </c>
      <c r="GM176" s="12">
        <f>IFERROR(DG176*[1]Figure!$F$8+EB176*[1]Figure!$G$8+EW176*[1]Figure!$H$8,0)</f>
        <v>3.5665152350869526E-3</v>
      </c>
      <c r="GN176" s="12">
        <f>IFERROR(DH176*[1]Figure!$F$8+EC176*[1]Figure!$G$8+EX176*[1]Figure!$H$8,0)</f>
        <v>2.9602611616132583E-2</v>
      </c>
      <c r="GO176" s="12">
        <f>IFERROR(DI176*[1]Figure!$F$8+ED176*[1]Figure!$G$8+EY176*[1]Figure!$H$8,0)</f>
        <v>1.2860736158505754E-5</v>
      </c>
      <c r="GP176" s="12">
        <f>IFERROR(DJ176*[1]Figure!$F$8+EE176*[1]Figure!$G$8+EZ176*[1]Figure!$H$8,0)</f>
        <v>1.6324462483643869E-3</v>
      </c>
      <c r="GQ176" s="12">
        <f>IFERROR(DK176*[1]Figure!$F$8+EF176*[1]Figure!$G$8+FA176*[1]Figure!$H$8,0)</f>
        <v>8.5297296871746152E-4</v>
      </c>
      <c r="GR176" s="12">
        <f>IFERROR(DL176*[1]Figure!$F$8+EG176*[1]Figure!$G$8+FB176*[1]Figure!$H$8,0)</f>
        <v>8.9739150013621065E-4</v>
      </c>
      <c r="GS176" s="12">
        <f>IFERROR(DM176*[1]Figure!$F$8+EH176*[1]Figure!$G$8+FC176*[1]Figure!$H$8,0)</f>
        <v>8.8082503667419722E-8</v>
      </c>
      <c r="GT176" s="12">
        <f>IFERROR(DN176*[1]Figure!$F$8+EI176*[1]Figure!$G$8+FD176*[1]Figure!$H$8,0)</f>
        <v>1.2625651870342457E-3</v>
      </c>
      <c r="GU176" s="12">
        <f>IFERROR(DO176*[1]Figure!$F$8+EJ176*[1]Figure!$G$8+FE176*[1]Figure!$H$8,0)</f>
        <v>2.2528568950723584</v>
      </c>
      <c r="GV176" s="12">
        <f>IFERROR(DP176*[1]Figure!$F$8+EK176*[1]Figure!$G$8+FF176*[1]Figure!$H$8,0)</f>
        <v>4.4219858866286097E-3</v>
      </c>
      <c r="GX176" s="12">
        <f>IFERROR(FH176*[1]Figure!$F$10+GC176*[1]Figure!$F$11,0)</f>
        <v>0.283509381604161</v>
      </c>
      <c r="GY176" s="12">
        <f>IFERROR(FI176*[1]Figure!$F$10+GD176*[1]Figure!$F$11,0)</f>
        <v>6.6762792170472336</v>
      </c>
      <c r="GZ176" s="12">
        <f>IFERROR(FJ176*[1]Figure!$F$10+GE176*[1]Figure!$F$11,0)</f>
        <v>3.6979596455276179E-4</v>
      </c>
      <c r="HA176" s="12">
        <f>IFERROR(FK176*[1]Figure!$F$10+GF176*[1]Figure!$F$11,0)</f>
        <v>0.13524933817576279</v>
      </c>
      <c r="HB176" s="12">
        <f>IFERROR(FL176*[1]Figure!$F$10+GG176*[1]Figure!$F$11,0)</f>
        <v>1.3761132275650362E-2</v>
      </c>
      <c r="HC176" s="12">
        <f>IFERROR(FM176*[1]Figure!$F$10+GH176*[1]Figure!$F$11,0)</f>
        <v>7.1743730199707022E-5</v>
      </c>
      <c r="HD176" s="12">
        <f>IFERROR(FN176*[1]Figure!$F$10+GI176*[1]Figure!$F$11,0)</f>
        <v>0.29443286560293341</v>
      </c>
      <c r="HE176" s="12">
        <f>IFERROR(FO176*[1]Figure!$F$10+GJ176*[1]Figure!$F$11,0)</f>
        <v>1.463686831541877E-2</v>
      </c>
      <c r="HF176" s="12">
        <f>IFERROR(FP176*[1]Figure!$F$10+GK176*[1]Figure!$F$11,0)</f>
        <v>0.26206582551713264</v>
      </c>
      <c r="HG176" s="12">
        <f>IFERROR(FQ176*[1]Figure!$F$10+GL176*[1]Figure!$F$11,0)</f>
        <v>1.0364894224771364E-2</v>
      </c>
      <c r="HH176" s="12">
        <f>IFERROR(FR176*[1]Figure!$F$10+GM176*[1]Figure!$F$11,0)</f>
        <v>2.153757971537953E-3</v>
      </c>
      <c r="HI176" s="12">
        <f>IFERROR(FS176*[1]Figure!$F$10+GN176*[1]Figure!$F$11,0)</f>
        <v>1.7876514340764659E-2</v>
      </c>
      <c r="HJ176" s="12">
        <f>IFERROR(FT176*[1]Figure!$F$10+GO176*[1]Figure!$F$11,0)</f>
        <v>7.7663801204967651E-6</v>
      </c>
      <c r="HK176" s="12">
        <f>IFERROR(FU176*[1]Figure!$F$10+GP176*[1]Figure!$F$11,0)</f>
        <v>9.8580656152343744E-4</v>
      </c>
      <c r="HL176" s="12">
        <f>IFERROR(FV176*[1]Figure!$F$10+GQ176*[1]Figure!$F$11,0)</f>
        <v>5.1509588766325207E-4</v>
      </c>
      <c r="HM176" s="12">
        <f>IFERROR(FW176*[1]Figure!$F$10+GR176*[1]Figure!$F$11,0)</f>
        <v>5.4191948431748236E-4</v>
      </c>
      <c r="HN176" s="12">
        <f>IFERROR(FX176*[1]Figure!$F$10+GS176*[1]Figure!$F$11,0)</f>
        <v>5.3191527842191051E-8</v>
      </c>
      <c r="HO176" s="12">
        <f>IFERROR(FY176*[1]Figure!$F$10+GT176*[1]Figure!$F$11,0)</f>
        <v>7.6244167118916489E-4</v>
      </c>
      <c r="HP176" s="12">
        <f>IFERROR(FZ176*[1]Figure!$F$10+GU176*[1]Figure!$F$11,0)</f>
        <v>1.3604620131050802</v>
      </c>
      <c r="HQ176" s="12">
        <f>IFERROR(GA176*[1]Figure!$F$10+GV176*[1]Figure!$F$11,0)</f>
        <v>2.6703621674344247E-3</v>
      </c>
    </row>
    <row r="177" spans="1:225" x14ac:dyDescent="0.2">
      <c r="A177" s="1"/>
      <c r="B177" s="4"/>
      <c r="C177" s="1" t="s">
        <v>104</v>
      </c>
      <c r="D177" s="1" t="s">
        <v>91</v>
      </c>
      <c r="E177" s="2">
        <v>1</v>
      </c>
      <c r="F177" s="1"/>
      <c r="G177" s="5">
        <f>'[1]LIB Maf LCI'!AQ$53</f>
        <v>165.68804883127262</v>
      </c>
      <c r="H177" s="5">
        <f>'[1]LIB Maf LCI'!AR$53</f>
        <v>158.52651386199861</v>
      </c>
      <c r="I177" s="5">
        <f>'[1]LIB Maf LCI'!AS$53</f>
        <v>171.83353009887134</v>
      </c>
      <c r="J177" s="5">
        <f>'[1]LIB Maf LCI'!AT$53</f>
        <v>310.45541388050526</v>
      </c>
      <c r="K177" s="5">
        <f>'[1]LIB Maf LCI'!AU$53</f>
        <v>266.05906304076092</v>
      </c>
      <c r="L177" s="5">
        <f>'[1]LIB Maf LCI'!AV$53</f>
        <v>288.45403832161048</v>
      </c>
      <c r="M177" s="1" t="s">
        <v>55</v>
      </c>
      <c r="N177" s="1" t="s">
        <v>203</v>
      </c>
      <c r="O177" s="1">
        <v>1</v>
      </c>
      <c r="P177" s="1" t="s">
        <v>56</v>
      </c>
      <c r="Q177" s="1">
        <f>'[1]Unit factor_selected'!J50</f>
        <v>2.21991496765117</v>
      </c>
      <c r="R177" s="1">
        <f>'[1]Unit factor_selected'!K50</f>
        <v>55.9237202231526</v>
      </c>
      <c r="S177" s="1">
        <f>'[1]Unit factor_selected'!L50</f>
        <v>3.0936544650006E-3</v>
      </c>
      <c r="T177" s="1">
        <f>'[1]Unit factor_selected'!M50</f>
        <v>1.1264221853617</v>
      </c>
      <c r="U177" s="1">
        <f>'[1]Unit factor_selected'!N50</f>
        <v>0.117302948295629</v>
      </c>
      <c r="V177" s="1">
        <f>'[1]Unit factor_selected'!O50</f>
        <v>6.4798584281941995E-4</v>
      </c>
      <c r="W177" s="1">
        <f>'[1]Unit factor_selected'!P50</f>
        <v>2.2984450430778498</v>
      </c>
      <c r="X177" s="1">
        <f>'[1]Unit factor_selected'!Q50</f>
        <v>0.12235040127951199</v>
      </c>
      <c r="Y177" s="1">
        <f>'[1]Unit factor_selected'!R50</f>
        <v>2.24171710967634</v>
      </c>
      <c r="Z177" s="1">
        <f>'[1]Unit factor_selected'!S50</f>
        <v>0.12389818442301601</v>
      </c>
      <c r="AA177" s="1">
        <f>'[1]Unit factor_selected'!T50</f>
        <v>1.8138211995242001E-2</v>
      </c>
      <c r="AB177" s="1">
        <f>'[1]Unit factor_selected'!U50</f>
        <v>0.15279935864931601</v>
      </c>
      <c r="AC177" s="1">
        <f>'[1]Unit factor_selected'!V50</f>
        <v>6.02151997457886E-5</v>
      </c>
      <c r="AD177" s="1">
        <f>'[1]Unit factor_selected'!W50</f>
        <v>8.4287010642867897E-3</v>
      </c>
      <c r="AE177" s="1">
        <f>'[1]Unit factor_selected'!X50</f>
        <v>4.2395153743877197E-3</v>
      </c>
      <c r="AF177" s="1">
        <f>'[1]Unit factor_selected'!Y50</f>
        <v>4.6780016163654103E-3</v>
      </c>
      <c r="AG177" s="1">
        <f>'[1]Unit factor_selected'!Z50</f>
        <v>5.6291910590121796E-7</v>
      </c>
      <c r="AH177" s="1">
        <f>'[1]Unit factor_selected'!AA50</f>
        <v>5.9805161596074704E-3</v>
      </c>
      <c r="AI177" s="1">
        <f>'[1]Unit factor_selected'!AB50</f>
        <v>10.640389675611599</v>
      </c>
      <c r="AJ177" s="1">
        <f>'[1]Unit factor_selected'!AC50</f>
        <v>2.0778323842896702E-2</v>
      </c>
      <c r="AK177" s="1"/>
      <c r="AL177" s="1">
        <f t="shared" si="141"/>
        <v>0.36781337956146004</v>
      </c>
      <c r="AM177" s="1">
        <f t="shared" si="141"/>
        <v>9.265892087160136</v>
      </c>
      <c r="AN177" s="1">
        <f t="shared" si="141"/>
        <v>5.12581572064104E-4</v>
      </c>
      <c r="AO177" s="1">
        <f t="shared" si="141"/>
        <v>0.18663469405283817</v>
      </c>
      <c r="AP177" s="1">
        <f t="shared" si="141"/>
        <v>1.9435696625258424E-2</v>
      </c>
      <c r="AQ177" s="1">
        <f t="shared" si="141"/>
        <v>1.073635099670374E-4</v>
      </c>
      <c r="AR177" s="1">
        <f t="shared" si="141"/>
        <v>0.38082487453347924</v>
      </c>
      <c r="AS177" s="1">
        <f t="shared" si="141"/>
        <v>2.0271999261725581E-2</v>
      </c>
      <c r="AT177" s="1">
        <f t="shared" si="141"/>
        <v>0.37142573393395273</v>
      </c>
      <c r="AU177" s="1">
        <f t="shared" si="141"/>
        <v>2.0528448430786696E-2</v>
      </c>
      <c r="AV177" s="1">
        <f t="shared" si="141"/>
        <v>3.0052849547796312E-3</v>
      </c>
      <c r="AW177" s="1">
        <f t="shared" si="141"/>
        <v>2.531702759727501E-2</v>
      </c>
      <c r="AX177" s="1">
        <f t="shared" si="141"/>
        <v>9.9769389558650562E-6</v>
      </c>
      <c r="AY177" s="1">
        <f t="shared" si="141"/>
        <v>1.3965350335237491E-3</v>
      </c>
      <c r="AZ177" s="1">
        <f t="shared" si="141"/>
        <v>7.0243703037248348E-4</v>
      </c>
      <c r="BA177" s="1">
        <f t="shared" si="141"/>
        <v>7.7508896024512436E-4</v>
      </c>
      <c r="BB177" s="1">
        <f t="shared" si="142"/>
        <v>9.3268968306617314E-8</v>
      </c>
      <c r="BC177" s="1">
        <f t="shared" si="142"/>
        <v>9.9090005348925758E-4</v>
      </c>
      <c r="BD177" s="1">
        <f t="shared" si="142"/>
        <v>1.7629854041565036</v>
      </c>
      <c r="BE177" s="1">
        <f t="shared" si="142"/>
        <v>3.4427199355138646E-3</v>
      </c>
      <c r="BF177" s="1"/>
      <c r="BG177" s="1">
        <f t="shared" si="143"/>
        <v>0.3519153808918114</v>
      </c>
      <c r="BH177" s="1">
        <f t="shared" si="143"/>
        <v>8.8653924091701324</v>
      </c>
      <c r="BI177" s="1">
        <f t="shared" si="143"/>
        <v>4.9042625743015149E-4</v>
      </c>
      <c r="BJ177" s="1">
        <f t="shared" si="143"/>
        <v>0.17856778218220432</v>
      </c>
      <c r="BK177" s="1">
        <f t="shared" si="143"/>
        <v>1.8595627459040337E-2</v>
      </c>
      <c r="BL177" s="1">
        <f t="shared" si="143"/>
        <v>1.0272293669409163E-4</v>
      </c>
      <c r="BM177" s="1">
        <f t="shared" si="143"/>
        <v>0.36436447998252275</v>
      </c>
      <c r="BN177" s="1">
        <f t="shared" si="143"/>
        <v>1.9395782584457653E-2</v>
      </c>
      <c r="BO177" s="1">
        <f t="shared" si="143"/>
        <v>0.35537159846178579</v>
      </c>
      <c r="BP177" s="1">
        <f t="shared" si="143"/>
        <v>1.964114725041171E-2</v>
      </c>
      <c r="BQ177" s="1">
        <f t="shared" si="143"/>
        <v>2.8753875152956005E-3</v>
      </c>
      <c r="BR177" s="1">
        <f t="shared" si="143"/>
        <v>2.4222749647025293E-2</v>
      </c>
      <c r="BS177" s="1">
        <f t="shared" si="143"/>
        <v>9.5457056972037722E-6</v>
      </c>
      <c r="BT177" s="1">
        <f t="shared" si="143"/>
        <v>1.3361725961063022E-3</v>
      </c>
      <c r="BU177" s="1">
        <f t="shared" si="143"/>
        <v>6.7207559276603109E-4</v>
      </c>
      <c r="BV177" s="1">
        <f t="shared" si="143"/>
        <v>7.4158728808320317E-4</v>
      </c>
      <c r="BW177" s="1">
        <f t="shared" si="144"/>
        <v>8.9237603444833299E-8</v>
      </c>
      <c r="BX177" s="1">
        <f t="shared" si="144"/>
        <v>9.4807037787792044E-4</v>
      </c>
      <c r="BY177" s="1">
        <f t="shared" si="144"/>
        <v>1.6867838814079092</v>
      </c>
      <c r="BZ177" s="1">
        <f t="shared" si="144"/>
        <v>3.2939152427100605E-3</v>
      </c>
      <c r="CA177" s="1"/>
      <c r="CB177" s="1">
        <f t="shared" si="145"/>
        <v>0.38145582541082235</v>
      </c>
      <c r="CC177" s="1">
        <f t="shared" si="145"/>
        <v>9.6095702622059527</v>
      </c>
      <c r="CD177" s="1">
        <f t="shared" si="145"/>
        <v>5.3159356762718833E-4</v>
      </c>
      <c r="CE177" s="1">
        <f t="shared" si="145"/>
        <v>0.19355710049238611</v>
      </c>
      <c r="CF177" s="1">
        <f t="shared" si="145"/>
        <v>2.0156579696643313E-2</v>
      </c>
      <c r="CG177" s="1">
        <f t="shared" si="145"/>
        <v>1.1134569482575332E-4</v>
      </c>
      <c r="CH177" s="1">
        <f t="shared" si="145"/>
        <v>0.39494992549031932</v>
      </c>
      <c r="CI177" s="1">
        <f t="shared" si="145"/>
        <v>2.102390136087201E-2</v>
      </c>
      <c r="CJ177" s="1">
        <f t="shared" si="145"/>
        <v>0.38520216443872424</v>
      </c>
      <c r="CK177" s="1">
        <f t="shared" si="145"/>
        <v>2.1289862402247832E-2</v>
      </c>
      <c r="CL177" s="1">
        <f t="shared" si="145"/>
        <v>3.1167529968241254E-3</v>
      </c>
      <c r="CM177" s="1">
        <f t="shared" si="145"/>
        <v>2.6256053193555479E-2</v>
      </c>
      <c r="CN177" s="1">
        <f t="shared" si="145"/>
        <v>1.0346990337927515E-5</v>
      </c>
      <c r="CO177" s="1">
        <f t="shared" si="145"/>
        <v>1.4483334580245131E-3</v>
      </c>
      <c r="CP177" s="1">
        <f t="shared" si="145"/>
        <v>7.2849089268947999E-4</v>
      </c>
      <c r="CQ177" s="1">
        <f t="shared" si="145"/>
        <v>8.0383753154829448E-4</v>
      </c>
      <c r="CR177" s="1">
        <f t="shared" si="146"/>
        <v>9.6728377127106686E-8</v>
      </c>
      <c r="CS177" s="1">
        <f t="shared" si="146"/>
        <v>1.0276532035186968E-3</v>
      </c>
      <c r="CT177" s="1">
        <f t="shared" si="146"/>
        <v>1.8283757195879256</v>
      </c>
      <c r="CU177" s="1">
        <f t="shared" si="146"/>
        <v>3.5704127354624863E-3</v>
      </c>
      <c r="CW177" s="12">
        <f t="shared" si="147"/>
        <v>0.68918462006167236</v>
      </c>
      <c r="CX177" s="12">
        <f t="shared" si="147"/>
        <v>17.361821707616421</v>
      </c>
      <c r="CY177" s="12">
        <f t="shared" si="147"/>
        <v>9.6044177733503426E-4</v>
      </c>
      <c r="CZ177" s="12">
        <f t="shared" si="147"/>
        <v>0.34970386576064977</v>
      </c>
      <c r="DA177" s="12">
        <f t="shared" si="147"/>
        <v>3.6417335362523007E-2</v>
      </c>
      <c r="DB177" s="12">
        <f t="shared" si="147"/>
        <v>2.0117071302121103E-4</v>
      </c>
      <c r="DC177" s="12">
        <f t="shared" si="147"/>
        <v>0.7135647071303296</v>
      </c>
      <c r="DD177" s="12">
        <f t="shared" si="147"/>
        <v>3.7984344467676796E-2</v>
      </c>
      <c r="DE177" s="12">
        <f t="shared" si="147"/>
        <v>0.69595321308757807</v>
      </c>
      <c r="DF177" s="12">
        <f t="shared" si="147"/>
        <v>3.8464862124090601E-2</v>
      </c>
      <c r="DG177" s="12">
        <f t="shared" si="147"/>
        <v>5.6311061120352E-3</v>
      </c>
      <c r="DH177" s="12">
        <f t="shared" si="147"/>
        <v>4.7437388130149159E-2</v>
      </c>
      <c r="DI177" s="12">
        <f t="shared" si="147"/>
        <v>1.8694134758976094E-5</v>
      </c>
      <c r="DJ177" s="12">
        <f t="shared" si="147"/>
        <v>2.6167358773882101E-3</v>
      </c>
      <c r="DK177" s="12">
        <f t="shared" si="147"/>
        <v>1.3161805002083046E-3</v>
      </c>
      <c r="DL177" s="12">
        <f t="shared" si="147"/>
        <v>1.4523109279423959E-3</v>
      </c>
      <c r="DM177" s="12">
        <f t="shared" si="148"/>
        <v>1.7476128400380658E-7</v>
      </c>
      <c r="DN177" s="12">
        <f t="shared" si="148"/>
        <v>1.8566836195499869E-3</v>
      </c>
      <c r="DO177" s="12">
        <f t="shared" si="148"/>
        <v>3.3033665805918542</v>
      </c>
      <c r="DP177" s="12">
        <f t="shared" si="148"/>
        <v>6.4507431283896653E-3</v>
      </c>
      <c r="DR177" s="12">
        <f t="shared" si="149"/>
        <v>0.5906284963234314</v>
      </c>
      <c r="DS177" s="12">
        <f t="shared" si="149"/>
        <v>14.879012604325634</v>
      </c>
      <c r="DT177" s="12">
        <f t="shared" si="149"/>
        <v>8.2309480832992623E-4</v>
      </c>
      <c r="DU177" s="12">
        <f t="shared" si="149"/>
        <v>0.29969483122566026</v>
      </c>
      <c r="DV177" s="12">
        <f t="shared" si="149"/>
        <v>3.1209512515453876E-2</v>
      </c>
      <c r="DW177" s="12">
        <f t="shared" si="149"/>
        <v>1.7240250620421266E-4</v>
      </c>
      <c r="DX177" s="12">
        <f t="shared" si="149"/>
        <v>0.61152213461197413</v>
      </c>
      <c r="DY177" s="12">
        <f t="shared" si="149"/>
        <v>3.2552433127088082E-2</v>
      </c>
      <c r="DZ177" s="12">
        <f t="shared" si="149"/>
        <v>0.59642915380292971</v>
      </c>
      <c r="EA177" s="12">
        <f t="shared" si="149"/>
        <v>3.2964234860039042E-2</v>
      </c>
      <c r="EB177" s="12">
        <f t="shared" si="149"/>
        <v>4.8258356886887776E-3</v>
      </c>
      <c r="EC177" s="12">
        <f t="shared" si="149"/>
        <v>4.065365419546621E-2</v>
      </c>
      <c r="ED177" s="12">
        <f t="shared" si="149"/>
        <v>1.6020799625176782E-5</v>
      </c>
      <c r="EE177" s="12">
        <f t="shared" si="149"/>
        <v>2.2425323078148077E-3</v>
      </c>
      <c r="EF177" s="12">
        <f t="shared" si="149"/>
        <v>1.1279614882564975E-3</v>
      </c>
      <c r="EG177" s="12">
        <f t="shared" si="149"/>
        <v>1.2446247269533462E-3</v>
      </c>
      <c r="EH177" s="12">
        <f t="shared" si="150"/>
        <v>1.4976972988382093E-7</v>
      </c>
      <c r="EI177" s="12">
        <f t="shared" si="150"/>
        <v>1.5911705259252934E-3</v>
      </c>
      <c r="EJ177" s="12">
        <f t="shared" si="150"/>
        <v>2.8309721074818084</v>
      </c>
      <c r="EK177" s="12">
        <f t="shared" si="150"/>
        <v>5.5282613731985992E-3</v>
      </c>
      <c r="EM177" s="12">
        <f t="shared" si="151"/>
        <v>0.64034343714956732</v>
      </c>
      <c r="EN177" s="12">
        <f t="shared" si="151"/>
        <v>16.131422936336282</v>
      </c>
      <c r="EO177" s="12">
        <f t="shared" si="151"/>
        <v>8.9237712360110447E-4</v>
      </c>
      <c r="EP177" s="12">
        <f t="shared" si="151"/>
        <v>0.32492102822263602</v>
      </c>
      <c r="EQ177" s="12">
        <f t="shared" si="151"/>
        <v>3.3836509142905258E-2</v>
      </c>
      <c r="ER177" s="12">
        <f t="shared" si="151"/>
        <v>1.8691413313649404E-4</v>
      </c>
      <c r="ES177" s="12">
        <f t="shared" si="151"/>
        <v>0.66299575453609372</v>
      </c>
      <c r="ET177" s="12">
        <f t="shared" si="151"/>
        <v>3.5292467339344775E-2</v>
      </c>
      <c r="EU177" s="12">
        <f t="shared" si="151"/>
        <v>0.64663235306078881</v>
      </c>
      <c r="EV177" s="12">
        <f t="shared" si="151"/>
        <v>3.5738931637534624E-2</v>
      </c>
      <c r="EW177" s="12">
        <f t="shared" si="151"/>
        <v>5.2320404979610312E-3</v>
      </c>
      <c r="EX177" s="12">
        <f t="shared" si="151"/>
        <v>4.4075592055347307E-2</v>
      </c>
      <c r="EY177" s="12">
        <f t="shared" si="151"/>
        <v>1.7369317535015134E-5</v>
      </c>
      <c r="EZ177" s="12">
        <f t="shared" si="151"/>
        <v>2.4312928597991809E-3</v>
      </c>
      <c r="FA177" s="12">
        <f t="shared" si="151"/>
        <v>1.2229053302686922E-3</v>
      </c>
      <c r="FB177" s="12">
        <f t="shared" si="151"/>
        <v>1.3493884575156239E-3</v>
      </c>
      <c r="FC177" s="12">
        <f t="shared" si="152"/>
        <v>1.6237628934559663E-7</v>
      </c>
      <c r="FD177" s="12">
        <f t="shared" si="152"/>
        <v>1.725104037486424E-3</v>
      </c>
      <c r="FE177" s="12">
        <f t="shared" si="152"/>
        <v>3.0692633712457367</v>
      </c>
      <c r="FF177" s="12">
        <f t="shared" si="152"/>
        <v>5.9935914220377584E-3</v>
      </c>
      <c r="FH177" s="12">
        <f>IFERROR(AL177*[1]Figure!$C$8+BG177*[1]Figure!$D$8+CB177*[1]Figure!$E$8,0)</f>
        <v>0.35521445526032791</v>
      </c>
      <c r="FI177" s="12">
        <f>IFERROR(AM177*[1]Figure!$C$8+BH177*[1]Figure!$D$8+CC177*[1]Figure!$E$8,0)</f>
        <v>8.9485021294381593</v>
      </c>
      <c r="FJ177" s="12">
        <f>IFERROR(AN177*[1]Figure!$C$8+BI177*[1]Figure!$D$8+CD177*[1]Figure!$E$8,0)</f>
        <v>4.9502381918330683E-4</v>
      </c>
      <c r="FK177" s="12">
        <f>IFERROR(AO177*[1]Figure!$C$8+BJ177*[1]Figure!$D$8+CE177*[1]Figure!$E$8,0)</f>
        <v>0.18024178799504276</v>
      </c>
      <c r="FL177" s="12">
        <f>IFERROR(AP177*[1]Figure!$C$8+BK177*[1]Figure!$D$8+CF177*[1]Figure!$E$8,0)</f>
        <v>1.8769954474134522E-2</v>
      </c>
      <c r="FM177" s="12">
        <f>IFERROR(AQ177*[1]Figure!$C$8+BL177*[1]Figure!$D$8+CG177*[1]Figure!$E$8,0)</f>
        <v>1.0368592559968425E-4</v>
      </c>
      <c r="FN177" s="12">
        <f>IFERROR(AR177*[1]Figure!$C$8+BM177*[1]Figure!$D$8+CH177*[1]Figure!$E$8,0)</f>
        <v>0.36778025997390007</v>
      </c>
      <c r="FO177" s="12">
        <f>IFERROR(AS177*[1]Figure!$C$8+BN177*[1]Figure!$D$8+CI177*[1]Figure!$E$8,0)</f>
        <v>1.9577610752978012E-2</v>
      </c>
      <c r="FP177" s="12">
        <f>IFERROR(AT177*[1]Figure!$C$8+BO177*[1]Figure!$D$8+CJ177*[1]Figure!$E$8,0)</f>
        <v>0.35870307357041264</v>
      </c>
      <c r="FQ177" s="12">
        <f>IFERROR(AU177*[1]Figure!$C$8+BP177*[1]Figure!$D$8+CK177*[1]Figure!$E$8,0)</f>
        <v>1.9825275620413276E-2</v>
      </c>
      <c r="FR177" s="12">
        <f>IFERROR(AV177*[1]Figure!$C$8+BQ177*[1]Figure!$D$8+CL177*[1]Figure!$E$8,0)</f>
        <v>2.9023431920472804E-3</v>
      </c>
      <c r="FS177" s="12">
        <f>IFERROR(AW177*[1]Figure!$C$8+BR177*[1]Figure!$D$8+CM177*[1]Figure!$E$8,0)</f>
        <v>2.4449828816719386E-2</v>
      </c>
      <c r="FT177" s="12">
        <f>IFERROR(AX177*[1]Figure!$C$8+BS177*[1]Figure!$D$8+CN177*[1]Figure!$E$8,0)</f>
        <v>9.6351930987354743E-6</v>
      </c>
      <c r="FU177" s="12">
        <f>IFERROR(AY177*[1]Figure!$C$8+BT177*[1]Figure!$D$8+CO177*[1]Figure!$E$8,0)</f>
        <v>1.3486987117667134E-3</v>
      </c>
      <c r="FV177" s="12">
        <f>IFERROR(AZ177*[1]Figure!$C$8+BU177*[1]Figure!$D$8+CP177*[1]Figure!$E$8,0)</f>
        <v>6.7837604873411382E-4</v>
      </c>
      <c r="FW177" s="12">
        <f>IFERROR(BA177*[1]Figure!$C$8+BV177*[1]Figure!$D$8+CQ177*[1]Figure!$E$8,0)</f>
        <v>7.4853939005707258E-4</v>
      </c>
      <c r="FX177" s="12">
        <f>IFERROR(BB177*[1]Figure!$C$8+BW177*[1]Figure!$D$8+CR177*[1]Figure!$E$8,0)</f>
        <v>9.0074172421973846E-8</v>
      </c>
      <c r="FY177" s="12">
        <f>IFERROR(BC177*[1]Figure!$C$8+BX177*[1]Figure!$D$8+CS177*[1]Figure!$E$8,0)</f>
        <v>9.5695818117677188E-4</v>
      </c>
      <c r="FZ177" s="12">
        <f>IFERROR(BD177*[1]Figure!$C$8+BY177*[1]Figure!$D$8+CT177*[1]Figure!$E$8,0)</f>
        <v>1.702596846031045</v>
      </c>
      <c r="GA177" s="12">
        <f>IFERROR(BE177*[1]Figure!$C$8+BZ177*[1]Figure!$D$8+CU177*[1]Figure!$E$8,0)</f>
        <v>3.3247944595313091E-3</v>
      </c>
      <c r="GC177" s="12">
        <f>IFERROR(CW177*[1]Figure!$F$8+DR177*[1]Figure!$G$8+EM177*[1]Figure!$H$8,0)</f>
        <v>0.61329123007566566</v>
      </c>
      <c r="GD177" s="12">
        <f>IFERROR(CX177*[1]Figure!$F$8+DS177*[1]Figure!$G$8+EN177*[1]Figure!$H$8,0)</f>
        <v>15.449928337729933</v>
      </c>
      <c r="GE177" s="12">
        <f>IFERROR(CY177*[1]Figure!$F$8+DT177*[1]Figure!$G$8+EO177*[1]Figure!$H$8,0)</f>
        <v>8.5467739977301263E-4</v>
      </c>
      <c r="GF177" s="12">
        <f>IFERROR(CZ177*[1]Figure!$F$8+DU177*[1]Figure!$G$8+EP177*[1]Figure!$H$8,0)</f>
        <v>0.31119428343507183</v>
      </c>
      <c r="GG177" s="12">
        <f>IFERROR(DA177*[1]Figure!$F$8+DV177*[1]Figure!$G$8+EQ177*[1]Figure!$H$8,0)</f>
        <v>3.2407038332575029E-2</v>
      </c>
      <c r="GH177" s="12">
        <f>IFERROR(DB177*[1]Figure!$F$8+DW177*[1]Figure!$G$8+ER177*[1]Figure!$H$8,0)</f>
        <v>1.7901768329208623E-4</v>
      </c>
      <c r="GI177" s="12">
        <f>IFERROR(DC177*[1]Figure!$F$8+DX177*[1]Figure!$G$8+ES177*[1]Figure!$H$8,0)</f>
        <v>0.63498656852699475</v>
      </c>
      <c r="GJ177" s="12">
        <f>IFERROR(DD177*[1]Figure!$F$8+DY177*[1]Figure!$G$8+ET177*[1]Figure!$H$8,0)</f>
        <v>3.3801487531910812E-2</v>
      </c>
      <c r="GK177" s="12">
        <f>IFERROR(DE177*[1]Figure!$F$8+DZ177*[1]Figure!$G$8+EU177*[1]Figure!$H$8,0)</f>
        <v>0.61931446190920225</v>
      </c>
      <c r="GL177" s="12">
        <f>IFERROR(DF177*[1]Figure!$F$8+EA177*[1]Figure!$G$8+EV177*[1]Figure!$H$8,0)</f>
        <v>3.4229090319315918E-2</v>
      </c>
      <c r="GM177" s="12">
        <f>IFERROR(DG177*[1]Figure!$F$8+EB177*[1]Figure!$G$8+EW177*[1]Figure!$H$8,0)</f>
        <v>5.0110056051854823E-3</v>
      </c>
      <c r="GN177" s="12">
        <f>IFERROR(DH177*[1]Figure!$F$8+EC177*[1]Figure!$G$8+EX177*[1]Figure!$H$8,0)</f>
        <v>4.2213556819234527E-2</v>
      </c>
      <c r="GO177" s="12">
        <f>IFERROR(DI177*[1]Figure!$F$8+ED177*[1]Figure!$G$8+EY177*[1]Figure!$H$8,0)</f>
        <v>1.6635526341993464E-5</v>
      </c>
      <c r="GP177" s="12">
        <f>IFERROR(DJ177*[1]Figure!$F$8+EE177*[1]Figure!$G$8+EZ177*[1]Figure!$H$8,0)</f>
        <v>2.3285794811888473E-3</v>
      </c>
      <c r="GQ177" s="12">
        <f>IFERROR(DK177*[1]Figure!$F$8+EF177*[1]Figure!$G$8+FA177*[1]Figure!$H$8,0)</f>
        <v>1.1712419785312718E-3</v>
      </c>
      <c r="GR177" s="12">
        <f>IFERROR(DL177*[1]Figure!$F$8+EG177*[1]Figure!$G$8+FB177*[1]Figure!$H$8,0)</f>
        <v>1.2923816485783143E-3</v>
      </c>
      <c r="GS177" s="12">
        <f>IFERROR(DM177*[1]Figure!$F$8+EH177*[1]Figure!$G$8+FC177*[1]Figure!$H$8,0)</f>
        <v>1.5551647514523209E-7</v>
      </c>
      <c r="GT177" s="12">
        <f>IFERROR(DN177*[1]Figure!$F$8+EI177*[1]Figure!$G$8+FD177*[1]Figure!$H$8,0)</f>
        <v>1.6522245966447335E-3</v>
      </c>
      <c r="GU177" s="12">
        <f>IFERROR(DO177*[1]Figure!$F$8+EJ177*[1]Figure!$G$8+FE177*[1]Figure!$H$8,0)</f>
        <v>2.9395980331376692</v>
      </c>
      <c r="GV177" s="12">
        <f>IFERROR(DP177*[1]Figure!$F$8+EK177*[1]Figure!$G$8+FF177*[1]Figure!$H$8,0)</f>
        <v>5.7403837418168483E-3</v>
      </c>
      <c r="GX177" s="12">
        <f>IFERROR(FH177*[1]Figure!$F$10+GC177*[1]Figure!$F$11,0)</f>
        <v>0.37035615680401779</v>
      </c>
      <c r="GY177" s="12">
        <f>IFERROR(FI177*[1]Figure!$F$10+GD177*[1]Figure!$F$11,0)</f>
        <v>9.329949298888863</v>
      </c>
      <c r="GZ177" s="12">
        <f>IFERROR(FJ177*[1]Figure!$F$10+GE177*[1]Figure!$F$11,0)</f>
        <v>5.1612516462713981E-4</v>
      </c>
      <c r="HA177" s="12">
        <f>IFERROR(FK177*[1]Figure!$F$10+GF177*[1]Figure!$F$11,0)</f>
        <v>0.18792494198583917</v>
      </c>
      <c r="HB177" s="12">
        <f>IFERROR(FL177*[1]Figure!$F$10+GG177*[1]Figure!$F$11,0)</f>
        <v>1.9570060000323485E-2</v>
      </c>
      <c r="HC177" s="12">
        <f>IFERROR(FM177*[1]Figure!$F$10+GH177*[1]Figure!$F$11,0)</f>
        <v>1.0810573824092672E-4</v>
      </c>
      <c r="HD177" s="12">
        <f>IFERROR(FN177*[1]Figure!$F$10+GI177*[1]Figure!$F$11,0)</f>
        <v>0.38345760318929434</v>
      </c>
      <c r="HE177" s="12">
        <f>IFERROR(FO177*[1]Figure!$F$10+GJ177*[1]Figure!$F$11,0)</f>
        <v>2.0412144186429851E-2</v>
      </c>
      <c r="HF177" s="12">
        <f>IFERROR(FP177*[1]Figure!$F$10+GK177*[1]Figure!$F$11,0)</f>
        <v>0.3739934842008778</v>
      </c>
      <c r="HG177" s="12">
        <f>IFERROR(FQ177*[1]Figure!$F$10+GL177*[1]Figure!$F$11,0)</f>
        <v>2.0670366246710248E-2</v>
      </c>
      <c r="HH177" s="12">
        <f>IFERROR(FR177*[1]Figure!$F$10+GM177*[1]Figure!$F$11,0)</f>
        <v>3.0260611706952292E-3</v>
      </c>
      <c r="HI177" s="12">
        <f>IFERROR(FS177*[1]Figure!$F$10+GN177*[1]Figure!$F$11,0)</f>
        <v>2.5492049946109388E-2</v>
      </c>
      <c r="HJ177" s="12">
        <f>IFERROR(FT177*[1]Figure!$F$10+GO177*[1]Figure!$F$11,0)</f>
        <v>1.0045911795726427E-5</v>
      </c>
      <c r="HK177" s="12">
        <f>IFERROR(FU177*[1]Figure!$F$10+GP177*[1]Figure!$F$11,0)</f>
        <v>1.4061895966772503E-3</v>
      </c>
      <c r="HL177" s="12">
        <f>IFERROR(FV177*[1]Figure!$F$10+GQ177*[1]Figure!$F$11,0)</f>
        <v>7.0729313674167149E-4</v>
      </c>
      <c r="HM177" s="12">
        <f>IFERROR(FW177*[1]Figure!$F$10+GR177*[1]Figure!$F$11,0)</f>
        <v>7.8044732586906912E-4</v>
      </c>
      <c r="HN177" s="12">
        <f>IFERROR(FX177*[1]Figure!$F$10+GS177*[1]Figure!$F$11,0)</f>
        <v>9.3913757820064803E-8</v>
      </c>
      <c r="HO177" s="12">
        <f>IFERROR(FY177*[1]Figure!$F$10+GT177*[1]Figure!$F$11,0)</f>
        <v>9.9775037010543365E-4</v>
      </c>
      <c r="HP177" s="12">
        <f>IFERROR(FZ177*[1]Figure!$F$10+GU177*[1]Figure!$F$11,0)</f>
        <v>1.775173321762969</v>
      </c>
      <c r="HQ177" s="12">
        <f>IFERROR(GA177*[1]Figure!$F$10+GV177*[1]Figure!$F$11,0)</f>
        <v>3.4665202385777772E-3</v>
      </c>
    </row>
    <row r="178" spans="1:225" x14ac:dyDescent="0.2">
      <c r="A178" s="1"/>
      <c r="B178" s="4"/>
      <c r="C178" s="1" t="s">
        <v>109</v>
      </c>
      <c r="D178" s="1" t="s">
        <v>204</v>
      </c>
      <c r="E178" s="2">
        <f>78%/0.9384</f>
        <v>0.83120204603580561</v>
      </c>
      <c r="F178" s="7">
        <f>SUM(E178:E183)</f>
        <v>0.99999999999999989</v>
      </c>
      <c r="G178" s="5">
        <f>('[1]LIB Maf LCI'!AQ$58+'[1]LIB Maf LCI'!AQ$61+'[1]LIB Maf LCI'!AQ$62+'[1]LIB Maf LCI'!AQ$64+'[1]LIB Maf LCI'!AQ$48)*$E178</f>
        <v>785.38936530862065</v>
      </c>
      <c r="H178" s="5">
        <f>('[1]LIB Maf LCI'!AR$58+'[1]LIB Maf LCI'!AR$61+'[1]LIB Maf LCI'!AR$62+'[1]LIB Maf LCI'!AR$64+'[1]LIB Maf LCI'!AR$48)*$E178</f>
        <v>754.59361499513432</v>
      </c>
      <c r="I178" s="5">
        <f>('[1]LIB Maf LCI'!AS$58+'[1]LIB Maf LCI'!AS$61+'[1]LIB Maf LCI'!AS$62+'[1]LIB Maf LCI'!AS$64+'[1]LIB Maf LCI'!AS$48)*$E178</f>
        <v>1032.0861907897086</v>
      </c>
      <c r="J178" s="5">
        <f>('[1]LIB Maf LCI'!AT$58+'[1]LIB Maf LCI'!AT$61+'[1]LIB Maf LCI'!AT$62+'[1]LIB Maf LCI'!AT$64+'[1]LIB Maf LCI'!AT$48)*$E178</f>
        <v>1783.4510963477101</v>
      </c>
      <c r="K178" s="5">
        <f>('[1]LIB Maf LCI'!AU$58+'[1]LIB Maf LCI'!AU$61+'[1]LIB Maf LCI'!AU$62+'[1]LIB Maf LCI'!AU$64+'[1]LIB Maf LCI'!AU$48)*$E178</f>
        <v>1562.7314928875926</v>
      </c>
      <c r="L178" s="5">
        <f>('[1]LIB Maf LCI'!AV$58+'[1]LIB Maf LCI'!AV$61+'[1]LIB Maf LCI'!AV$62+'[1]LIB Maf LCI'!AV$64+'[1]LIB Maf LCI'!AV$48)*$E178</f>
        <v>1888.3261593189495</v>
      </c>
      <c r="M178" s="1" t="s">
        <v>55</v>
      </c>
      <c r="N178" s="1" t="s">
        <v>67</v>
      </c>
      <c r="O178" s="1">
        <v>1</v>
      </c>
      <c r="P178" s="1" t="s">
        <v>56</v>
      </c>
      <c r="Q178" s="1">
        <f>[1]Use!Z71</f>
        <v>2.2652502912447572</v>
      </c>
      <c r="R178" s="1">
        <f>[1]Use!AA71</f>
        <v>38.619833012184259</v>
      </c>
      <c r="S178" s="1">
        <f>[1]Use!AB71</f>
        <v>6.4031962412444791E-3</v>
      </c>
      <c r="T178" s="1">
        <f>[1]Use!AC71</f>
        <v>0.48882125558487777</v>
      </c>
      <c r="U178" s="1">
        <f>[1]Use!AD71</f>
        <v>4.4556605096605653</v>
      </c>
      <c r="V178" s="1">
        <f>[1]Use!AE71</f>
        <v>1.0891270503207299E-3</v>
      </c>
      <c r="W178" s="1">
        <f>[1]Use!AF71</f>
        <v>2.3025078607917702</v>
      </c>
      <c r="X178" s="1">
        <f>[1]Use!AG71</f>
        <v>0.9789680592280785</v>
      </c>
      <c r="Y178" s="1">
        <f>[1]Use!AH71</f>
        <v>9.1868736435955434</v>
      </c>
      <c r="Z178" s="1">
        <f>[1]Use!AI71</f>
        <v>5.9974286775209815E-2</v>
      </c>
      <c r="AA178" s="1">
        <f>[1]Use!AJ71</f>
        <v>2.1804041156683475E-2</v>
      </c>
      <c r="AB178" s="1">
        <f>[1]Use!AK71</f>
        <v>5.3648612586345958</v>
      </c>
      <c r="AC178" s="1">
        <f>[1]Use!AL71</f>
        <v>5.5078944963530361E-5</v>
      </c>
      <c r="AD178" s="1">
        <f>[1]Use!AM71</f>
        <v>7.6777438359454844E-2</v>
      </c>
      <c r="AE178" s="1">
        <f>[1]Use!AN71</f>
        <v>6.0037655388888514E-3</v>
      </c>
      <c r="AF178" s="1">
        <f>[1]Use!AO71</f>
        <v>6.0931446734490795E-3</v>
      </c>
      <c r="AG178" s="1">
        <f>[1]Use!AP71</f>
        <v>8.8173536076826556E-7</v>
      </c>
      <c r="AH178" s="1">
        <f>[1]Use!AQ71</f>
        <v>1.7319045656217218E-2</v>
      </c>
      <c r="AI178" s="1">
        <f>[1]Use!AR71</f>
        <v>38.887657647521863</v>
      </c>
      <c r="AJ178" s="1">
        <f>[1]Use!AS71</f>
        <v>8.5612931512637713E-2</v>
      </c>
      <c r="AK178" s="1"/>
      <c r="AL178" s="1">
        <f t="shared" si="141"/>
        <v>1.7791034885058881</v>
      </c>
      <c r="AM178" s="1">
        <f t="shared" si="141"/>
        <v>30.331606137764311</v>
      </c>
      <c r="AN178" s="1">
        <f t="shared" si="141"/>
        <v>5.0290022318575473E-3</v>
      </c>
      <c r="AO178" s="1">
        <f t="shared" si="141"/>
        <v>0.38391501567317021</v>
      </c>
      <c r="AP178" s="1">
        <f t="shared" si="141"/>
        <v>3.4994283797129966</v>
      </c>
      <c r="AQ178" s="1">
        <f t="shared" si="141"/>
        <v>8.5538880279184819E-4</v>
      </c>
      <c r="AR178" s="1">
        <f t="shared" si="141"/>
        <v>1.8083651874053583</v>
      </c>
      <c r="AS178" s="1">
        <f t="shared" si="141"/>
        <v>0.76887110269455272</v>
      </c>
      <c r="AT178" s="1">
        <f t="shared" si="141"/>
        <v>7.2152728601139993</v>
      </c>
      <c r="AU178" s="1">
        <f t="shared" si="141"/>
        <v>4.7103167025219238E-2</v>
      </c>
      <c r="AV178" s="1">
        <f t="shared" si="141"/>
        <v>1.7124662045210678E-2</v>
      </c>
      <c r="AW178" s="1">
        <f t="shared" si="141"/>
        <v>4.2135049788878334</v>
      </c>
      <c r="AX178" s="1">
        <f t="shared" si="141"/>
        <v>4.325841762677556E-5</v>
      </c>
      <c r="AY178" s="1">
        <f t="shared" si="141"/>
        <v>6.0300183583153991E-2</v>
      </c>
      <c r="AZ178" s="1">
        <f t="shared" si="141"/>
        <v>4.7152936060496841E-3</v>
      </c>
      <c r="BA178" s="1">
        <f t="shared" si="141"/>
        <v>4.7854910278137758E-3</v>
      </c>
      <c r="BB178" s="1">
        <f t="shared" si="142"/>
        <v>6.925055753639558E-7</v>
      </c>
      <c r="BC178" s="1">
        <f t="shared" si="142"/>
        <v>1.3602194275687464E-2</v>
      </c>
      <c r="BD178" s="1">
        <f t="shared" si="142"/>
        <v>30.541952758126126</v>
      </c>
      <c r="BE178" s="1">
        <f t="shared" si="142"/>
        <v>6.7239485942920951E-2</v>
      </c>
      <c r="BF178" s="1"/>
      <c r="BG178" s="1">
        <f t="shared" si="143"/>
        <v>1.7093434061391621</v>
      </c>
      <c r="BH178" s="1">
        <f t="shared" si="143"/>
        <v>29.142279403172548</v>
      </c>
      <c r="BI178" s="1">
        <f t="shared" si="143"/>
        <v>4.8318109992039277E-3</v>
      </c>
      <c r="BJ178" s="1">
        <f t="shared" si="143"/>
        <v>0.36886139833825343</v>
      </c>
      <c r="BK178" s="1">
        <f t="shared" si="143"/>
        <v>3.3622129711758286</v>
      </c>
      <c r="BL178" s="1">
        <f t="shared" si="143"/>
        <v>8.2184831809050708E-4</v>
      </c>
      <c r="BM178" s="1">
        <f t="shared" si="143"/>
        <v>1.7374577302295753</v>
      </c>
      <c r="BN178" s="1">
        <f t="shared" si="143"/>
        <v>0.73872304677768652</v>
      </c>
      <c r="BO178" s="1">
        <f t="shared" si="143"/>
        <v>6.9323561932242823</v>
      </c>
      <c r="BP178" s="1">
        <f t="shared" si="143"/>
        <v>4.5256213864460451E-2</v>
      </c>
      <c r="BQ178" s="1">
        <f t="shared" si="143"/>
        <v>1.6453190237924475E-2</v>
      </c>
      <c r="BR178" s="1">
        <f t="shared" si="143"/>
        <v>4.0482900511004258</v>
      </c>
      <c r="BS178" s="1">
        <f t="shared" si="143"/>
        <v>4.1562220190148422E-5</v>
      </c>
      <c r="BT178" s="1">
        <f t="shared" si="143"/>
        <v>5.7935764761727127E-2</v>
      </c>
      <c r="BU178" s="1">
        <f t="shared" si="143"/>
        <v>4.5304031415733491E-3</v>
      </c>
      <c r="BV178" s="1">
        <f t="shared" si="143"/>
        <v>4.5978480658262879E-3</v>
      </c>
      <c r="BW178" s="1">
        <f t="shared" si="144"/>
        <v>6.6535187335116443E-7</v>
      </c>
      <c r="BX178" s="1">
        <f t="shared" si="144"/>
        <v>1.3068841269990729E-2</v>
      </c>
      <c r="BY178" s="1">
        <f t="shared" si="144"/>
        <v>29.344378162936703</v>
      </c>
      <c r="BZ178" s="1">
        <f t="shared" si="144"/>
        <v>6.4602971480452145E-2</v>
      </c>
      <c r="CA178" s="1"/>
      <c r="CB178" s="1">
        <f t="shared" si="145"/>
        <v>2.3379335442760794</v>
      </c>
      <c r="CC178" s="1">
        <f t="shared" si="145"/>
        <v>39.858996342479884</v>
      </c>
      <c r="CD178" s="1">
        <f t="shared" si="145"/>
        <v>6.6086504175049939E-3</v>
      </c>
      <c r="CE178" s="1">
        <f t="shared" si="145"/>
        <v>0.50450566765363902</v>
      </c>
      <c r="CF178" s="1">
        <f t="shared" si="145"/>
        <v>4.5986256828677039</v>
      </c>
      <c r="CG178" s="1">
        <f t="shared" si="145"/>
        <v>1.1240729886515533E-3</v>
      </c>
      <c r="CH178" s="1">
        <f t="shared" si="145"/>
        <v>2.3763865673079385</v>
      </c>
      <c r="CI178" s="1">
        <f t="shared" si="145"/>
        <v>1.0103794151535013</v>
      </c>
      <c r="CJ178" s="1">
        <f t="shared" si="145"/>
        <v>9.4816454240848955</v>
      </c>
      <c r="CK178" s="1">
        <f t="shared" si="145"/>
        <v>6.1898633183155888E-2</v>
      </c>
      <c r="CL178" s="1">
        <f t="shared" si="145"/>
        <v>2.2503649781223479E-2</v>
      </c>
      <c r="CM178" s="1">
        <f t="shared" si="145"/>
        <v>5.5369992205394611</v>
      </c>
      <c r="CN178" s="1">
        <f t="shared" si="145"/>
        <v>5.6846218500126051E-5</v>
      </c>
      <c r="CO178" s="1">
        <f t="shared" si="145"/>
        <v>7.9240933895001406E-2</v>
      </c>
      <c r="CP178" s="1">
        <f t="shared" si="145"/>
        <v>6.1964035054263168E-3</v>
      </c>
      <c r="CQ178" s="1">
        <f t="shared" si="145"/>
        <v>6.2886504759506632E-3</v>
      </c>
      <c r="CR178" s="1">
        <f t="shared" si="146"/>
        <v>9.1002688977990865E-7</v>
      </c>
      <c r="CS178" s="1">
        <f t="shared" si="146"/>
        <v>1.7874747859438277E-2</v>
      </c>
      <c r="CT178" s="1">
        <f t="shared" si="146"/>
        <v>40.135414450165115</v>
      </c>
      <c r="CU178" s="1">
        <f t="shared" si="146"/>
        <v>8.8359924367218456E-2</v>
      </c>
      <c r="CW178" s="12">
        <f t="shared" si="147"/>
        <v>4.0399631154224318</v>
      </c>
      <c r="CX178" s="12">
        <f t="shared" si="147"/>
        <v>68.876583526345499</v>
      </c>
      <c r="CY178" s="12">
        <f t="shared" si="147"/>
        <v>1.1419787356577003E-2</v>
      </c>
      <c r="CZ178" s="12">
        <f t="shared" si="147"/>
        <v>0.87178880419091453</v>
      </c>
      <c r="DA178" s="12">
        <f t="shared" si="147"/>
        <v>7.9464526209073325</v>
      </c>
      <c r="DB178" s="12">
        <f t="shared" si="147"/>
        <v>1.9424048319564534E-3</v>
      </c>
      <c r="DC178" s="12">
        <f t="shared" si="147"/>
        <v>4.1064101686783037</v>
      </c>
      <c r="DD178" s="12">
        <f t="shared" si="147"/>
        <v>1.7459416585197067</v>
      </c>
      <c r="DE178" s="12">
        <f t="shared" si="147"/>
        <v>16.384339871678353</v>
      </c>
      <c r="DF178" s="12">
        <f t="shared" si="147"/>
        <v>0.10696120750191992</v>
      </c>
      <c r="DG178" s="12">
        <f t="shared" si="147"/>
        <v>3.8886441105697736E-2</v>
      </c>
      <c r="DH178" s="12">
        <f t="shared" si="147"/>
        <v>9.567967693465226</v>
      </c>
      <c r="DI178" s="12">
        <f t="shared" si="147"/>
        <v>9.8230604780883413E-5</v>
      </c>
      <c r="DJ178" s="12">
        <f t="shared" si="147"/>
        <v>0.13692880661693849</v>
      </c>
      <c r="DK178" s="12">
        <f t="shared" si="147"/>
        <v>1.0707422232545923E-2</v>
      </c>
      <c r="DL178" s="12">
        <f t="shared" si="147"/>
        <v>1.0866825548067971E-2</v>
      </c>
      <c r="DM178" s="12">
        <f t="shared" si="148"/>
        <v>1.5725318958507069E-6</v>
      </c>
      <c r="DN178" s="12">
        <f t="shared" si="148"/>
        <v>3.0887670963276645E-2</v>
      </c>
      <c r="DO178" s="12">
        <f t="shared" si="148"/>
        <v>69.354235665867279</v>
      </c>
      <c r="DP178" s="12">
        <f t="shared" si="148"/>
        <v>0.15268647656775516</v>
      </c>
      <c r="DR178" s="12">
        <f t="shared" si="149"/>
        <v>3.5399779694009732</v>
      </c>
      <c r="DS178" s="12">
        <f t="shared" si="149"/>
        <v>60.352429298200242</v>
      </c>
      <c r="DT178" s="12">
        <f t="shared" si="149"/>
        <v>1.0006476421332207E-2</v>
      </c>
      <c r="DU178" s="12">
        <f t="shared" si="149"/>
        <v>0.76389637049534354</v>
      </c>
      <c r="DV178" s="12">
        <f t="shared" si="149"/>
        <v>6.963001000062147</v>
      </c>
      <c r="DW178" s="12">
        <f t="shared" si="149"/>
        <v>1.7020131412919743E-3</v>
      </c>
      <c r="DX178" s="12">
        <f t="shared" si="149"/>
        <v>3.5982015466805404</v>
      </c>
      <c r="DY178" s="12">
        <f t="shared" si="149"/>
        <v>1.5298642166867642</v>
      </c>
      <c r="DZ178" s="12">
        <f t="shared" si="149"/>
        <v>14.356616764025741</v>
      </c>
      <c r="EA178" s="12">
        <f t="shared" si="149"/>
        <v>9.3723706707092236E-2</v>
      </c>
      <c r="EB178" s="12">
        <f t="shared" si="149"/>
        <v>3.4073861787766481E-2</v>
      </c>
      <c r="EC178" s="12">
        <f t="shared" si="149"/>
        <v>8.3838376438408506</v>
      </c>
      <c r="ED178" s="12">
        <f t="shared" si="149"/>
        <v>8.6073601889531353E-5</v>
      </c>
      <c r="EE178" s="12">
        <f t="shared" si="149"/>
        <v>0.11998252086755599</v>
      </c>
      <c r="EF178" s="12">
        <f t="shared" si="149"/>
        <v>9.3822734835348563E-3</v>
      </c>
      <c r="EG178" s="12">
        <f t="shared" si="149"/>
        <v>9.5219490719191634E-3</v>
      </c>
      <c r="EH178" s="12">
        <f t="shared" si="150"/>
        <v>1.3779156166651717E-6</v>
      </c>
      <c r="EI178" s="12">
        <f t="shared" si="150"/>
        <v>2.7065018073728707E-2</v>
      </c>
      <c r="EJ178" s="12">
        <f t="shared" si="150"/>
        <v>60.770967290413445</v>
      </c>
      <c r="EK178" s="12">
        <f t="shared" si="150"/>
        <v>0.13379002427322756</v>
      </c>
      <c r="EM178" s="12">
        <f t="shared" si="151"/>
        <v>4.2775313823623442</v>
      </c>
      <c r="EN178" s="12">
        <f t="shared" si="151"/>
        <v>72.926840945437078</v>
      </c>
      <c r="EO178" s="12">
        <f t="shared" si="151"/>
        <v>1.209132296559472E-2</v>
      </c>
      <c r="EP178" s="12">
        <f t="shared" si="151"/>
        <v>0.92305396415205887</v>
      </c>
      <c r="EQ178" s="12">
        <f t="shared" si="151"/>
        <v>8.4137402974364477</v>
      </c>
      <c r="ER178" s="12">
        <f t="shared" si="151"/>
        <v>2.0566270999425201E-3</v>
      </c>
      <c r="ES178" s="12">
        <f t="shared" si="151"/>
        <v>4.3478858255706143</v>
      </c>
      <c r="ET178" s="12">
        <f t="shared" si="151"/>
        <v>1.8486109953780834</v>
      </c>
      <c r="EU178" s="12">
        <f t="shared" si="151"/>
        <v>17.347813823559257</v>
      </c>
      <c r="EV178" s="12">
        <f t="shared" si="151"/>
        <v>0.11325101460412522</v>
      </c>
      <c r="EW178" s="12">
        <f t="shared" si="151"/>
        <v>4.1173141295032412E-2</v>
      </c>
      <c r="EX178" s="12">
        <f t="shared" si="151"/>
        <v>10.130607855796493</v>
      </c>
      <c r="EY178" s="12">
        <f t="shared" si="151"/>
        <v>1.0400701260232308E-4</v>
      </c>
      <c r="EZ178" s="12">
        <f t="shared" si="151"/>
        <v>0.14498084529965677</v>
      </c>
      <c r="FA178" s="12">
        <f t="shared" si="151"/>
        <v>1.1337067521501449E-2</v>
      </c>
      <c r="FB178" s="12">
        <f t="shared" si="151"/>
        <v>1.1505844479388815E-2</v>
      </c>
      <c r="FC178" s="12">
        <f t="shared" si="152"/>
        <v>1.6650039473352473E-6</v>
      </c>
      <c r="FD178" s="12">
        <f t="shared" si="152"/>
        <v>3.2704006967074192E-2</v>
      </c>
      <c r="FE178" s="12">
        <f t="shared" si="152"/>
        <v>73.43258121045514</v>
      </c>
      <c r="FF178" s="12">
        <f t="shared" si="152"/>
        <v>0.16166513815129543</v>
      </c>
      <c r="FH178" s="12">
        <f>IFERROR(AL178*[1]Figure!$C$8+BG178*[1]Figure!$D$8+CB178*[1]Figure!$E$8,0)</f>
        <v>1.7299192849324441</v>
      </c>
      <c r="FI178" s="12">
        <f>IFERROR(AM178*[1]Figure!$C$8+BH178*[1]Figure!$D$8+CC178*[1]Figure!$E$8,0)</f>
        <v>29.493073752983157</v>
      </c>
      <c r="FJ178" s="12">
        <f>IFERROR(AN178*[1]Figure!$C$8+BI178*[1]Figure!$D$8+CD178*[1]Figure!$E$8,0)</f>
        <v>4.8899729560784805E-3</v>
      </c>
      <c r="FK178" s="12">
        <f>IFERROR(AO178*[1]Figure!$C$8+BJ178*[1]Figure!$D$8+CE178*[1]Figure!$E$8,0)</f>
        <v>0.37330149352127517</v>
      </c>
      <c r="FL178" s="12">
        <f>IFERROR(AP178*[1]Figure!$C$8+BK178*[1]Figure!$D$8+CF178*[1]Figure!$E$8,0)</f>
        <v>3.4026849362143636</v>
      </c>
      <c r="FM178" s="12">
        <f>IFERROR(AQ178*[1]Figure!$C$8+BL178*[1]Figure!$D$8+CG178*[1]Figure!$E$8,0)</f>
        <v>8.3174115256645805E-4</v>
      </c>
      <c r="FN178" s="12">
        <f>IFERROR(AR178*[1]Figure!$C$8+BM178*[1]Figure!$D$8+CH178*[1]Figure!$E$8,0)</f>
        <v>1.7583720295665362</v>
      </c>
      <c r="FO178" s="12">
        <f>IFERROR(AS178*[1]Figure!$C$8+BN178*[1]Figure!$D$8+CI178*[1]Figure!$E$8,0)</f>
        <v>0.74761527745392808</v>
      </c>
      <c r="FP178" s="12">
        <f>IFERROR(AT178*[1]Figure!$C$8+BO178*[1]Figure!$D$8+CJ178*[1]Figure!$E$8,0)</f>
        <v>7.0158030420384812</v>
      </c>
      <c r="FQ178" s="12">
        <f>IFERROR(AU178*[1]Figure!$C$8+BP178*[1]Figure!$D$8+CK178*[1]Figure!$E$8,0)</f>
        <v>4.5800976472005317E-2</v>
      </c>
      <c r="FR178" s="12">
        <f>IFERROR(AV178*[1]Figure!$C$8+BQ178*[1]Figure!$D$8+CL178*[1]Figure!$E$8,0)</f>
        <v>1.6651242219101851E-2</v>
      </c>
      <c r="FS178" s="12">
        <f>IFERROR(AW178*[1]Figure!$C$8+BR178*[1]Figure!$D$8+CM178*[1]Figure!$E$8,0)</f>
        <v>4.0970205315365567</v>
      </c>
      <c r="FT178" s="12">
        <f>IFERROR(AX178*[1]Figure!$C$8+BS178*[1]Figure!$D$8+CN178*[1]Figure!$E$8,0)</f>
        <v>4.2062517088911299E-5</v>
      </c>
      <c r="FU178" s="12">
        <f>IFERROR(AY178*[1]Figure!$C$8+BT178*[1]Figure!$D$8+CO178*[1]Figure!$E$8,0)</f>
        <v>5.8633154922915348E-2</v>
      </c>
      <c r="FV178" s="12">
        <f>IFERROR(AZ178*[1]Figure!$C$8+BU178*[1]Figure!$D$8+CP178*[1]Figure!$E$8,0)</f>
        <v>4.5849369617471806E-3</v>
      </c>
      <c r="FW178" s="12">
        <f>IFERROR(BA178*[1]Figure!$C$8+BV178*[1]Figure!$D$8+CQ178*[1]Figure!$E$8,0)</f>
        <v>4.6531937407635728E-3</v>
      </c>
      <c r="FX178" s="12">
        <f>IFERROR(BB178*[1]Figure!$C$8+BW178*[1]Figure!$D$8+CR178*[1]Figure!$E$8,0)</f>
        <v>6.7336091322681972E-7</v>
      </c>
      <c r="FY178" s="12">
        <f>IFERROR(BC178*[1]Figure!$C$8+BX178*[1]Figure!$D$8+CS178*[1]Figure!$E$8,0)</f>
        <v>1.3226154828503429E-2</v>
      </c>
      <c r="FZ178" s="12">
        <f>IFERROR(BD178*[1]Figure!$C$8+BY178*[1]Figure!$D$8+CT178*[1]Figure!$E$8,0)</f>
        <v>29.697605236078534</v>
      </c>
      <c r="GA178" s="12">
        <f>IFERROR(BE178*[1]Figure!$C$8+BZ178*[1]Figure!$D$8+CU178*[1]Figure!$E$8,0)</f>
        <v>6.5380616806776606E-2</v>
      </c>
      <c r="GC178" s="12">
        <f>IFERROR(CW178*[1]Figure!$F$8+DR178*[1]Figure!$G$8+EM178*[1]Figure!$H$8,0)</f>
        <v>3.6623113871819197</v>
      </c>
      <c r="GD178" s="12">
        <f>IFERROR(CX178*[1]Figure!$F$8+DS178*[1]Figure!$G$8+EN178*[1]Figure!$H$8,0)</f>
        <v>62.438069099139767</v>
      </c>
      <c r="GE178" s="12">
        <f>IFERROR(CY178*[1]Figure!$F$8+DT178*[1]Figure!$G$8+EO178*[1]Figure!$H$8,0)</f>
        <v>1.0352277008552575E-2</v>
      </c>
      <c r="GF178" s="12">
        <f>IFERROR(CZ178*[1]Figure!$F$8+DU178*[1]Figure!$G$8+EP178*[1]Figure!$H$8,0)</f>
        <v>0.79029485507375707</v>
      </c>
      <c r="GG178" s="12">
        <f>IFERROR(DA178*[1]Figure!$F$8+DV178*[1]Figure!$G$8+EQ178*[1]Figure!$H$8,0)</f>
        <v>7.2036261445440175</v>
      </c>
      <c r="GH178" s="12">
        <f>IFERROR(DB178*[1]Figure!$F$8+DW178*[1]Figure!$G$8+ER178*[1]Figure!$H$8,0)</f>
        <v>1.7608307628936041E-3</v>
      </c>
      <c r="GI178" s="12">
        <f>IFERROR(DC178*[1]Figure!$F$8+DX178*[1]Figure!$G$8+ES178*[1]Figure!$H$8,0)</f>
        <v>3.7225470360804653</v>
      </c>
      <c r="GJ178" s="12">
        <f>IFERROR(DD178*[1]Figure!$F$8+DY178*[1]Figure!$G$8+ET178*[1]Figure!$H$8,0)</f>
        <v>1.5827327712330885</v>
      </c>
      <c r="GK178" s="12">
        <f>IFERROR(DE178*[1]Figure!$F$8+DZ178*[1]Figure!$G$8+EU178*[1]Figure!$H$8,0)</f>
        <v>14.852748099219248</v>
      </c>
      <c r="GL178" s="12">
        <f>IFERROR(DF178*[1]Figure!$F$8+EA178*[1]Figure!$G$8+EV178*[1]Figure!$H$8,0)</f>
        <v>9.6962580357630168E-2</v>
      </c>
      <c r="GM178" s="12">
        <f>IFERROR(DG178*[1]Figure!$F$8+EB178*[1]Figure!$G$8+EW178*[1]Figure!$H$8,0)</f>
        <v>3.5251375321896872E-2</v>
      </c>
      <c r="GN178" s="12">
        <f>IFERROR(DH178*[1]Figure!$F$8+EC178*[1]Figure!$G$8+EX178*[1]Figure!$H$8,0)</f>
        <v>8.6735636031425578</v>
      </c>
      <c r="GO178" s="12">
        <f>IFERROR(DI178*[1]Figure!$F$8+ED178*[1]Figure!$G$8+EY178*[1]Figure!$H$8,0)</f>
        <v>8.9048105683306296E-5</v>
      </c>
      <c r="GP178" s="12">
        <f>IFERROR(DJ178*[1]Figure!$F$8+EE178*[1]Figure!$G$8+EZ178*[1]Figure!$H$8,0)</f>
        <v>0.12412883815500103</v>
      </c>
      <c r="GQ178" s="12">
        <f>IFERROR(DK178*[1]Figure!$F$8+EF178*[1]Figure!$G$8+FA178*[1]Figure!$H$8,0)</f>
        <v>9.7065030668027387E-3</v>
      </c>
      <c r="GR178" s="12">
        <f>IFERROR(DL178*[1]Figure!$F$8+EG178*[1]Figure!$G$8+FB178*[1]Figure!$H$8,0)</f>
        <v>9.8510055191549338E-3</v>
      </c>
      <c r="GS178" s="12">
        <f>IFERROR(DM178*[1]Figure!$F$8+EH178*[1]Figure!$G$8+FC178*[1]Figure!$H$8,0)</f>
        <v>1.4255331804628682E-6</v>
      </c>
      <c r="GT178" s="12">
        <f>IFERROR(DN178*[1]Figure!$F$8+EI178*[1]Figure!$G$8+FD178*[1]Figure!$H$8,0)</f>
        <v>2.8000322245642126E-2</v>
      </c>
      <c r="GU178" s="12">
        <f>IFERROR(DO178*[1]Figure!$F$8+EJ178*[1]Figure!$G$8+FE178*[1]Figure!$H$8,0)</f>
        <v>62.87107079239891</v>
      </c>
      <c r="GV178" s="12">
        <f>IFERROR(DP178*[1]Figure!$F$8+EK178*[1]Figure!$G$8+FF178*[1]Figure!$H$8,0)</f>
        <v>0.13841349681339971</v>
      </c>
      <c r="GX178" s="12">
        <f>IFERROR(FH178*[1]Figure!$F$10+GC178*[1]Figure!$F$11,0)</f>
        <v>1.8432952541516086</v>
      </c>
      <c r="GY178" s="12">
        <f>IFERROR(FI178*[1]Figure!$F$10+GD178*[1]Figure!$F$11,0)</f>
        <v>31.425999671042593</v>
      </c>
      <c r="GZ178" s="12">
        <f>IFERROR(FJ178*[1]Figure!$F$10+GE178*[1]Figure!$F$11,0)</f>
        <v>5.2104534710827113E-3</v>
      </c>
      <c r="HA178" s="12">
        <f>IFERROR(FK178*[1]Figure!$F$10+GF178*[1]Figure!$F$11,0)</f>
        <v>0.39776703882594472</v>
      </c>
      <c r="HB178" s="12">
        <f>IFERROR(FL178*[1]Figure!$F$10+GG178*[1]Figure!$F$11,0)</f>
        <v>3.6256911226595419</v>
      </c>
      <c r="HC178" s="12">
        <f>IFERROR(FM178*[1]Figure!$F$10+GH178*[1]Figure!$F$11,0)</f>
        <v>8.8625205381661081E-4</v>
      </c>
      <c r="HD178" s="12">
        <f>IFERROR(FN178*[1]Figure!$F$10+GI178*[1]Figure!$F$11,0)</f>
        <v>1.8736127433017788</v>
      </c>
      <c r="HE178" s="12">
        <f>IFERROR(FO178*[1]Figure!$F$10+GJ178*[1]Figure!$F$11,0)</f>
        <v>0.79661271185602145</v>
      </c>
      <c r="HF178" s="12">
        <f>IFERROR(FP178*[1]Figure!$F$10+GK178*[1]Figure!$F$11,0)</f>
        <v>7.4756068471466124</v>
      </c>
      <c r="HG178" s="12">
        <f>IFERROR(FQ178*[1]Figure!$F$10+GL178*[1]Figure!$F$11,0)</f>
        <v>4.8802694612225098E-2</v>
      </c>
      <c r="HH178" s="12">
        <f>IFERROR(FR178*[1]Figure!$F$10+GM178*[1]Figure!$F$11,0)</f>
        <v>1.7742536328449542E-2</v>
      </c>
      <c r="HI178" s="12">
        <f>IFERROR(FS178*[1]Figure!$F$10+GN178*[1]Figure!$F$11,0)</f>
        <v>4.3655322925878322</v>
      </c>
      <c r="HJ178" s="12">
        <f>IFERROR(FT178*[1]Figure!$F$10+GO178*[1]Figure!$F$11,0)</f>
        <v>4.4819222956225346E-5</v>
      </c>
      <c r="HK178" s="12">
        <f>IFERROR(FU178*[1]Figure!$F$10+GP178*[1]Figure!$F$11,0)</f>
        <v>6.2475872225198362E-2</v>
      </c>
      <c r="HL178" s="12">
        <f>IFERROR(FV178*[1]Figure!$F$10+GQ178*[1]Figure!$F$11,0)</f>
        <v>4.8854259362181235E-3</v>
      </c>
      <c r="HM178" s="12">
        <f>IFERROR(FW178*[1]Figure!$F$10+GR178*[1]Figure!$F$11,0)</f>
        <v>4.9581561485005452E-3</v>
      </c>
      <c r="HN178" s="12">
        <f>IFERROR(FX178*[1]Figure!$F$10+GS178*[1]Figure!$F$11,0)</f>
        <v>7.1749184282355739E-7</v>
      </c>
      <c r="HO178" s="12">
        <f>IFERROR(FY178*[1]Figure!$F$10+GT178*[1]Figure!$F$11,0)</f>
        <v>1.4092974532627872E-2</v>
      </c>
      <c r="HP178" s="12">
        <f>IFERROR(FZ178*[1]Figure!$F$10+GU178*[1]Figure!$F$11,0)</f>
        <v>31.643935799853956</v>
      </c>
      <c r="HQ178" s="12">
        <f>IFERROR(GA178*[1]Figure!$F$10+GV178*[1]Figure!$F$11,0)</f>
        <v>6.9665551290817904E-2</v>
      </c>
    </row>
    <row r="179" spans="1:225" x14ac:dyDescent="0.2">
      <c r="A179" s="1"/>
      <c r="B179" s="4"/>
      <c r="C179" s="1" t="s">
        <v>109</v>
      </c>
      <c r="D179" s="1" t="s">
        <v>205</v>
      </c>
      <c r="E179" s="2">
        <f>10.56%/0.9384</f>
        <v>0.11253196930946291</v>
      </c>
      <c r="F179" s="7"/>
      <c r="G179" s="5">
        <f>('[1]LIB Maf LCI'!AQ$58+'[1]LIB Maf LCI'!AQ$61+'[1]LIB Maf LCI'!AQ$62+'[1]LIB Maf LCI'!AQ$64+'[1]LIB Maf LCI'!AQ$48)*$E179</f>
        <v>106.32963714947479</v>
      </c>
      <c r="H179" s="5">
        <f>('[1]LIB Maf LCI'!AR$58+'[1]LIB Maf LCI'!AR$61+'[1]LIB Maf LCI'!AR$62+'[1]LIB Maf LCI'!AR$64+'[1]LIB Maf LCI'!AR$48)*$E179</f>
        <v>102.1603663378028</v>
      </c>
      <c r="I179" s="5">
        <f>('[1]LIB Maf LCI'!AS$58+'[1]LIB Maf LCI'!AS$61+'[1]LIB Maf LCI'!AS$62+'[1]LIB Maf LCI'!AS$64+'[1]LIB Maf LCI'!AS$48)*$E179</f>
        <v>139.72859198383745</v>
      </c>
      <c r="J179" s="5">
        <f>('[1]LIB Maf LCI'!AT$58+'[1]LIB Maf LCI'!AT$61+'[1]LIB Maf LCI'!AT$62+'[1]LIB Maf LCI'!AT$64+'[1]LIB Maf LCI'!AT$48)*$E179</f>
        <v>241.45184073630534</v>
      </c>
      <c r="K179" s="5">
        <f>('[1]LIB Maf LCI'!AU$58+'[1]LIB Maf LCI'!AU$61+'[1]LIB Maf LCI'!AU$62+'[1]LIB Maf LCI'!AU$64+'[1]LIB Maf LCI'!AU$48)*$E179</f>
        <v>211.56980211401253</v>
      </c>
      <c r="L179" s="5">
        <f>('[1]LIB Maf LCI'!AV$58+'[1]LIB Maf LCI'!AV$61+'[1]LIB Maf LCI'!AV$62+'[1]LIB Maf LCI'!AV$64+'[1]LIB Maf LCI'!AV$48)*$E179</f>
        <v>255.65031080010394</v>
      </c>
      <c r="M179" s="1" t="s">
        <v>55</v>
      </c>
      <c r="N179" s="1" t="s">
        <v>67</v>
      </c>
      <c r="O179" s="1">
        <v>1</v>
      </c>
      <c r="P179" s="1" t="s">
        <v>56</v>
      </c>
      <c r="Q179" s="1">
        <f>[1]Use!Z74</f>
        <v>5.0139911162504056</v>
      </c>
      <c r="R179" s="1">
        <f>[1]Use!AA74</f>
        <v>87.933747714833601</v>
      </c>
      <c r="S179" s="1">
        <f>[1]Use!AB74</f>
        <v>1.3132545393233823E-2</v>
      </c>
      <c r="T179" s="1">
        <f>[1]Use!AC74</f>
        <v>1.0408273613657613</v>
      </c>
      <c r="U179" s="1">
        <f>[1]Use!AD74</f>
        <v>2.863337373030276</v>
      </c>
      <c r="V179" s="1">
        <f>[1]Use!AE74</f>
        <v>1.611717795678286E-3</v>
      </c>
      <c r="W179" s="1">
        <f>[1]Use!AF74</f>
        <v>5.0979747473962576</v>
      </c>
      <c r="X179" s="1">
        <f>[1]Use!AG74</f>
        <v>2.490274543945449</v>
      </c>
      <c r="Y179" s="1">
        <f>[1]Use!AH74</f>
        <v>9.9304183180353913</v>
      </c>
      <c r="Z179" s="1">
        <f>[1]Use!AI74</f>
        <v>7.8148776172902223E-2</v>
      </c>
      <c r="AA179" s="1">
        <f>[1]Use!AJ74</f>
        <v>3.5126632624131883E-2</v>
      </c>
      <c r="AB179" s="1">
        <f>[1]Use!AK74</f>
        <v>3.4765952493598968</v>
      </c>
      <c r="AC179" s="1">
        <f>[1]Use!AL74</f>
        <v>1.0824201962877042E-4</v>
      </c>
      <c r="AD179" s="1">
        <f>[1]Use!AM74</f>
        <v>0.16516014760589257</v>
      </c>
      <c r="AE179" s="1">
        <f>[1]Use!AN74</f>
        <v>1.2901327746316851E-2</v>
      </c>
      <c r="AF179" s="1">
        <f>[1]Use!AO74</f>
        <v>1.306103447179938E-2</v>
      </c>
      <c r="AG179" s="1">
        <f>[1]Use!AP74</f>
        <v>1.8271729026433433E-6</v>
      </c>
      <c r="AH179" s="1">
        <f>[1]Use!AQ74</f>
        <v>3.6199086767236897E-2</v>
      </c>
      <c r="AI179" s="1">
        <f>[1]Use!AR74</f>
        <v>23.303349540861298</v>
      </c>
      <c r="AJ179" s="1">
        <f>[1]Use!AS74</f>
        <v>0.20398338392869972</v>
      </c>
      <c r="AK179" s="1"/>
      <c r="AL179" s="1">
        <f t="shared" si="141"/>
        <v>0.53313585606159575</v>
      </c>
      <c r="AM179" s="1">
        <f t="shared" si="141"/>
        <v>9.3499634877117153</v>
      </c>
      <c r="AN179" s="1">
        <f t="shared" si="141"/>
        <v>1.3963787865115592E-3</v>
      </c>
      <c r="AO179" s="1">
        <f t="shared" si="141"/>
        <v>0.11067079566926667</v>
      </c>
      <c r="AP179" s="1">
        <f t="shared" si="141"/>
        <v>0.30445762391083964</v>
      </c>
      <c r="AQ179" s="1">
        <f t="shared" si="141"/>
        <v>1.7137336840182351E-4</v>
      </c>
      <c r="AR179" s="1">
        <f t="shared" si="141"/>
        <v>0.54206580508782953</v>
      </c>
      <c r="AS179" s="1">
        <f t="shared" si="141"/>
        <v>0.26478998866029341</v>
      </c>
      <c r="AT179" s="1">
        <f t="shared" si="141"/>
        <v>1.055897776499201</v>
      </c>
      <c r="AU179" s="1">
        <f t="shared" si="141"/>
        <v>8.3095310141402152E-3</v>
      </c>
      <c r="AV179" s="1">
        <f t="shared" si="141"/>
        <v>3.735002101206847E-3</v>
      </c>
      <c r="AW179" s="1">
        <f t="shared" si="141"/>
        <v>0.36966511138002567</v>
      </c>
      <c r="AX179" s="1">
        <f t="shared" si="141"/>
        <v>1.1509334671453488E-5</v>
      </c>
      <c r="AY179" s="1">
        <f t="shared" si="141"/>
        <v>1.7561418566488254E-2</v>
      </c>
      <c r="AZ179" s="1">
        <f t="shared" si="141"/>
        <v>1.3717934980123222E-3</v>
      </c>
      <c r="BA179" s="1">
        <f t="shared" si="141"/>
        <v>1.3887750561832103E-3</v>
      </c>
      <c r="BB179" s="1">
        <f t="shared" si="142"/>
        <v>1.9428263174741934E-7</v>
      </c>
      <c r="BC179" s="1">
        <f t="shared" si="142"/>
        <v>3.8490357611026538E-3</v>
      </c>
      <c r="BD179" s="1">
        <f t="shared" si="142"/>
        <v>2.477836701047162</v>
      </c>
      <c r="BE179" s="1">
        <f t="shared" si="142"/>
        <v>2.1689479197660649E-2</v>
      </c>
      <c r="BF179" s="1"/>
      <c r="BG179" s="1">
        <f t="shared" si="143"/>
        <v>0.51223116925063028</v>
      </c>
      <c r="BH179" s="1">
        <f t="shared" si="143"/>
        <v>8.9833438800033303</v>
      </c>
      <c r="BI179" s="1">
        <f t="shared" si="143"/>
        <v>1.3416256483205918E-3</v>
      </c>
      <c r="BJ179" s="1">
        <f t="shared" si="143"/>
        <v>0.10633130453153483</v>
      </c>
      <c r="BK179" s="1">
        <f t="shared" si="143"/>
        <v>0.29251959497749491</v>
      </c>
      <c r="BL179" s="1">
        <f t="shared" si="143"/>
        <v>1.646536804396497E-4</v>
      </c>
      <c r="BM179" s="1">
        <f t="shared" si="143"/>
        <v>0.52081096777486935</v>
      </c>
      <c r="BN179" s="1">
        <f t="shared" si="143"/>
        <v>0.2544073596911719</v>
      </c>
      <c r="BO179" s="1">
        <f t="shared" si="143"/>
        <v>1.0144951732581231</v>
      </c>
      <c r="BP179" s="1">
        <f t="shared" si="143"/>
        <v>7.9837076026746459E-3</v>
      </c>
      <c r="BQ179" s="1">
        <f t="shared" si="143"/>
        <v>3.5885496570947284E-3</v>
      </c>
      <c r="BR179" s="1">
        <f t="shared" si="143"/>
        <v>0.35517024428287192</v>
      </c>
      <c r="BS179" s="1">
        <f t="shared" si="143"/>
        <v>1.1058044378418829E-5</v>
      </c>
      <c r="BT179" s="1">
        <f t="shared" si="143"/>
        <v>1.6872821183823571E-2</v>
      </c>
      <c r="BU179" s="1">
        <f t="shared" si="143"/>
        <v>1.3180043688077892E-3</v>
      </c>
      <c r="BV179" s="1">
        <f t="shared" si="143"/>
        <v>1.3343200663896953E-3</v>
      </c>
      <c r="BW179" s="1">
        <f t="shared" si="144"/>
        <v>1.8666465309655045E-7</v>
      </c>
      <c r="BX179" s="1">
        <f t="shared" si="144"/>
        <v>3.6981119652348313E-3</v>
      </c>
      <c r="BY179" s="1">
        <f t="shared" si="144"/>
        <v>2.3806787259922588</v>
      </c>
      <c r="BZ179" s="1">
        <f t="shared" si="144"/>
        <v>2.0839017228980641E-2</v>
      </c>
      <c r="CA179" s="1"/>
      <c r="CB179" s="1">
        <f t="shared" si="145"/>
        <v>0.7005979188931386</v>
      </c>
      <c r="CC179" s="1">
        <f t="shared" si="145"/>
        <v>12.286858756055683</v>
      </c>
      <c r="CD179" s="1">
        <f t="shared" si="145"/>
        <v>1.8349920769603928E-3</v>
      </c>
      <c r="CE179" s="1">
        <f t="shared" si="145"/>
        <v>0.14543334170189059</v>
      </c>
      <c r="CF179" s="1">
        <f t="shared" si="145"/>
        <v>0.40009009950822039</v>
      </c>
      <c r="CG179" s="1">
        <f t="shared" si="145"/>
        <v>2.252030582654211E-4</v>
      </c>
      <c r="CH179" s="1">
        <f t="shared" si="145"/>
        <v>0.71233283342283837</v>
      </c>
      <c r="CI179" s="1">
        <f t="shared" si="145"/>
        <v>0.3479625556786905</v>
      </c>
      <c r="CJ179" s="1">
        <f t="shared" si="145"/>
        <v>1.3875633693895926</v>
      </c>
      <c r="CK179" s="1">
        <f t="shared" si="145"/>
        <v>1.0919618459899692E-2</v>
      </c>
      <c r="CL179" s="1">
        <f t="shared" si="145"/>
        <v>4.9081949177034769E-3</v>
      </c>
      <c r="CM179" s="1">
        <f t="shared" si="145"/>
        <v>0.4857797590907566</v>
      </c>
      <c r="CN179" s="1">
        <f t="shared" si="145"/>
        <v>1.5124504996214985E-5</v>
      </c>
      <c r="CO179" s="1">
        <f t="shared" si="145"/>
        <v>2.3077594876814128E-2</v>
      </c>
      <c r="CP179" s="1">
        <f t="shared" si="145"/>
        <v>1.8026843607148683E-3</v>
      </c>
      <c r="CQ179" s="1">
        <f t="shared" si="145"/>
        <v>1.8249999565968914E-3</v>
      </c>
      <c r="CR179" s="1">
        <f t="shared" si="146"/>
        <v>2.5530829699737567E-7</v>
      </c>
      <c r="CS179" s="1">
        <f t="shared" si="146"/>
        <v>5.0580474250867735E-3</v>
      </c>
      <c r="CT179" s="1">
        <f t="shared" si="146"/>
        <v>3.2561442198517541</v>
      </c>
      <c r="CU179" s="1">
        <f t="shared" si="146"/>
        <v>2.8502311024455745E-2</v>
      </c>
      <c r="CW179" s="12">
        <f t="shared" si="147"/>
        <v>1.2106373844541429</v>
      </c>
      <c r="CX179" s="12">
        <f t="shared" si="147"/>
        <v>21.231765248588456</v>
      </c>
      <c r="CY179" s="12">
        <f t="shared" si="147"/>
        <v>3.1708772587493933E-3</v>
      </c>
      <c r="CZ179" s="12">
        <f t="shared" si="147"/>
        <v>0.25130968229047473</v>
      </c>
      <c r="DA179" s="12">
        <f t="shared" si="147"/>
        <v>0.69135807936721716</v>
      </c>
      <c r="DB179" s="12">
        <f t="shared" si="147"/>
        <v>3.8915222851398262E-4</v>
      </c>
      <c r="DC179" s="12">
        <f t="shared" si="147"/>
        <v>1.2309153867860276</v>
      </c>
      <c r="DD179" s="12">
        <f t="shared" si="147"/>
        <v>0.60128137257439196</v>
      </c>
      <c r="DE179" s="12">
        <f t="shared" si="147"/>
        <v>2.3977177821711706</v>
      </c>
      <c r="DF179" s="12">
        <f t="shared" si="147"/>
        <v>1.8869165858236763E-2</v>
      </c>
      <c r="DG179" s="12">
        <f t="shared" si="147"/>
        <v>8.4813901059645983E-3</v>
      </c>
      <c r="DH179" s="12">
        <f t="shared" si="147"/>
        <v>0.83943032245304161</v>
      </c>
      <c r="DI179" s="12">
        <f t="shared" si="147"/>
        <v>2.6135234884381913E-5</v>
      </c>
      <c r="DJ179" s="12">
        <f t="shared" si="147"/>
        <v>3.9878221655722655E-2</v>
      </c>
      <c r="DK179" s="12">
        <f t="shared" si="147"/>
        <v>3.1150493322905735E-3</v>
      </c>
      <c r="DL179" s="12">
        <f t="shared" si="147"/>
        <v>3.1536108151362981E-3</v>
      </c>
      <c r="DM179" s="12">
        <f t="shared" si="148"/>
        <v>4.4117426068673331E-7</v>
      </c>
      <c r="DN179" s="12">
        <f t="shared" si="148"/>
        <v>8.7403361329225823E-3</v>
      </c>
      <c r="DO179" s="12">
        <f t="shared" si="148"/>
        <v>5.6266366419624969</v>
      </c>
      <c r="DP179" s="12">
        <f t="shared" si="148"/>
        <v>4.9252163529205036E-2</v>
      </c>
      <c r="DR179" s="12">
        <f t="shared" si="149"/>
        <v>1.060809108266515</v>
      </c>
      <c r="DS179" s="12">
        <f t="shared" si="149"/>
        <v>18.604125603170846</v>
      </c>
      <c r="DT179" s="12">
        <f t="shared" si="149"/>
        <v>2.7784500300997669E-3</v>
      </c>
      <c r="DU179" s="12">
        <f t="shared" si="149"/>
        <v>0.22020763887900391</v>
      </c>
      <c r="DV179" s="12">
        <f t="shared" si="149"/>
        <v>0.6057957213976719</v>
      </c>
      <c r="DW179" s="12">
        <f t="shared" si="149"/>
        <v>3.4099081509528743E-4</v>
      </c>
      <c r="DX179" s="12">
        <f t="shared" si="149"/>
        <v>1.0785775084888591</v>
      </c>
      <c r="DY179" s="12">
        <f t="shared" si="149"/>
        <v>0.52686689247210139</v>
      </c>
      <c r="DZ179" s="12">
        <f t="shared" si="149"/>
        <v>2.1009766384561126</v>
      </c>
      <c r="EA179" s="12">
        <f t="shared" si="149"/>
        <v>1.6533921110353181E-2</v>
      </c>
      <c r="EB179" s="12">
        <f t="shared" si="149"/>
        <v>7.4317347132191987E-3</v>
      </c>
      <c r="EC179" s="12">
        <f t="shared" si="149"/>
        <v>0.7355425689375894</v>
      </c>
      <c r="ED179" s="12">
        <f t="shared" si="149"/>
        <v>2.2900742673280019E-5</v>
      </c>
      <c r="EE179" s="12">
        <f t="shared" si="149"/>
        <v>3.4942899746099793E-2</v>
      </c>
      <c r="EF179" s="12">
        <f t="shared" si="149"/>
        <v>2.7295313582962753E-3</v>
      </c>
      <c r="EG179" s="12">
        <f t="shared" si="149"/>
        <v>2.7633204786028909E-3</v>
      </c>
      <c r="EH179" s="12">
        <f t="shared" si="150"/>
        <v>3.8657460944033801E-7</v>
      </c>
      <c r="EI179" s="12">
        <f t="shared" si="150"/>
        <v>7.6586336240522801E-3</v>
      </c>
      <c r="EJ179" s="12">
        <f t="shared" si="150"/>
        <v>4.9302850509536897</v>
      </c>
      <c r="EK179" s="12">
        <f t="shared" si="150"/>
        <v>4.3156724172341641E-2</v>
      </c>
      <c r="EM179" s="12">
        <f t="shared" si="151"/>
        <v>1.2818283872183762</v>
      </c>
      <c r="EN179" s="12">
        <f t="shared" si="151"/>
        <v>22.480289933115138</v>
      </c>
      <c r="EO179" s="12">
        <f t="shared" si="151"/>
        <v>3.3573393113766996E-3</v>
      </c>
      <c r="EP179" s="12">
        <f t="shared" si="151"/>
        <v>0.26608783842240896</v>
      </c>
      <c r="EQ179" s="12">
        <f t="shared" si="151"/>
        <v>0.73201308934074316</v>
      </c>
      <c r="ER179" s="12">
        <f t="shared" si="151"/>
        <v>4.1203615538721222E-4</v>
      </c>
      <c r="ES179" s="12">
        <f t="shared" si="151"/>
        <v>1.3032988286229346</v>
      </c>
      <c r="ET179" s="12">
        <f t="shared" si="151"/>
        <v>0.63663946113724112</v>
      </c>
      <c r="EU179" s="12">
        <f t="shared" si="151"/>
        <v>2.5387145293807931</v>
      </c>
      <c r="EV179" s="12">
        <f t="shared" si="151"/>
        <v>1.9978758917250209E-2</v>
      </c>
      <c r="EW179" s="12">
        <f t="shared" si="151"/>
        <v>8.9801345477203854E-3</v>
      </c>
      <c r="EX179" s="12">
        <f t="shared" si="151"/>
        <v>0.88879265602502244</v>
      </c>
      <c r="EY179" s="12">
        <f t="shared" si="151"/>
        <v>2.7672105959726106E-5</v>
      </c>
      <c r="EZ179" s="12">
        <f t="shared" si="151"/>
        <v>4.2223243067237473E-2</v>
      </c>
      <c r="FA179" s="12">
        <f t="shared" si="151"/>
        <v>3.2982284480799072E-3</v>
      </c>
      <c r="FB179" s="12">
        <f t="shared" si="151"/>
        <v>3.3390575220863827E-3</v>
      </c>
      <c r="FC179" s="12">
        <f t="shared" si="152"/>
        <v>4.6711732044629873E-7</v>
      </c>
      <c r="FD179" s="12">
        <f t="shared" si="152"/>
        <v>9.2543077827240416E-3</v>
      </c>
      <c r="FE179" s="12">
        <f t="shared" si="152"/>
        <v>5.9575085528046499</v>
      </c>
      <c r="FF179" s="12">
        <f t="shared" si="152"/>
        <v>5.2148415499429009E-2</v>
      </c>
      <c r="FH179" s="12">
        <f>IFERROR(AL179*[1]Figure!$C$8+BG179*[1]Figure!$D$8+CB179*[1]Figure!$E$8,0)</f>
        <v>0.5183970493276171</v>
      </c>
      <c r="FI179" s="12">
        <f>IFERROR(AM179*[1]Figure!$C$8+BH179*[1]Figure!$D$8+CC179*[1]Figure!$E$8,0)</f>
        <v>9.0914790821923468</v>
      </c>
      <c r="FJ179" s="12">
        <f>IFERROR(AN179*[1]Figure!$C$8+BI179*[1]Figure!$D$8+CD179*[1]Figure!$E$8,0)</f>
        <v>1.3577751982744855E-3</v>
      </c>
      <c r="FK179" s="12">
        <f>IFERROR(AO179*[1]Figure!$C$8+BJ179*[1]Figure!$D$8+CE179*[1]Figure!$E$8,0)</f>
        <v>0.1076112463069058</v>
      </c>
      <c r="FL179" s="12">
        <f>IFERROR(AP179*[1]Figure!$C$8+BK179*[1]Figure!$D$8+CF179*[1]Figure!$E$8,0)</f>
        <v>0.29604074099724731</v>
      </c>
      <c r="FM179" s="12">
        <f>IFERROR(AQ179*[1]Figure!$C$8+BL179*[1]Figure!$D$8+CG179*[1]Figure!$E$8,0)</f>
        <v>1.6663566613042802E-4</v>
      </c>
      <c r="FN179" s="12">
        <f>IFERROR(AR179*[1]Figure!$C$8+BM179*[1]Figure!$D$8+CH179*[1]Figure!$E$8,0)</f>
        <v>0.52708012545767335</v>
      </c>
      <c r="FO179" s="12">
        <f>IFERROR(AS179*[1]Figure!$C$8+BN179*[1]Figure!$D$8+CI179*[1]Figure!$E$8,0)</f>
        <v>0.25746973731425454</v>
      </c>
      <c r="FP179" s="12">
        <f>IFERROR(AT179*[1]Figure!$C$8+BO179*[1]Figure!$D$8+CJ179*[1]Figure!$E$8,0)</f>
        <v>1.0267069556573525</v>
      </c>
      <c r="FQ179" s="12">
        <f>IFERROR(AU179*[1]Figure!$C$8+BP179*[1]Figure!$D$8+CK179*[1]Figure!$E$8,0)</f>
        <v>8.0798098834472826E-3</v>
      </c>
      <c r="FR179" s="12">
        <f>IFERROR(AV179*[1]Figure!$C$8+BQ179*[1]Figure!$D$8+CL179*[1]Figure!$E$8,0)</f>
        <v>3.6317461046446271E-3</v>
      </c>
      <c r="FS179" s="12">
        <f>IFERROR(AW179*[1]Figure!$C$8+BR179*[1]Figure!$D$8+CM179*[1]Figure!$E$8,0)</f>
        <v>0.3594455349419039</v>
      </c>
      <c r="FT179" s="12">
        <f>IFERROR(AX179*[1]Figure!$C$8+BS179*[1]Figure!$D$8+CN179*[1]Figure!$E$8,0)</f>
        <v>1.1191153372201998E-5</v>
      </c>
      <c r="FU179" s="12">
        <f>IFERROR(AY179*[1]Figure!$C$8+BT179*[1]Figure!$D$8+CO179*[1]Figure!$E$8,0)</f>
        <v>1.7075924388441317E-2</v>
      </c>
      <c r="FV179" s="12">
        <f>IFERROR(AZ179*[1]Figure!$C$8+BU179*[1]Figure!$D$8+CP179*[1]Figure!$E$8,0)</f>
        <v>1.3338695823419486E-3</v>
      </c>
      <c r="FW179" s="12">
        <f>IFERROR(BA179*[1]Figure!$C$8+BV179*[1]Figure!$D$8+CQ179*[1]Figure!$E$8,0)</f>
        <v>1.3503816768647313E-3</v>
      </c>
      <c r="FX179" s="12">
        <f>IFERROR(BB179*[1]Figure!$C$8+BW179*[1]Figure!$D$8+CR179*[1]Figure!$E$8,0)</f>
        <v>1.8891159146090156E-7</v>
      </c>
      <c r="FY179" s="12">
        <f>IFERROR(BC179*[1]Figure!$C$8+BX179*[1]Figure!$D$8+CS179*[1]Figure!$E$8,0)</f>
        <v>3.7426272471187245E-3</v>
      </c>
      <c r="FZ179" s="12">
        <f>IFERROR(BD179*[1]Figure!$C$8+BY179*[1]Figure!$D$8+CT179*[1]Figure!$E$8,0)</f>
        <v>2.4093356691997108</v>
      </c>
      <c r="GA179" s="12">
        <f>IFERROR(BE179*[1]Figure!$C$8+BZ179*[1]Figure!$D$8+CU179*[1]Figure!$E$8,0)</f>
        <v>2.1089862723885085E-2</v>
      </c>
      <c r="GC179" s="12">
        <f>IFERROR(CW179*[1]Figure!$F$8+DR179*[1]Figure!$G$8+EM179*[1]Figure!$H$8,0)</f>
        <v>1.0974682075459834</v>
      </c>
      <c r="GD179" s="12">
        <f>IFERROR(CX179*[1]Figure!$F$8+DS179*[1]Figure!$G$8+EN179*[1]Figure!$H$8,0)</f>
        <v>19.247040979914566</v>
      </c>
      <c r="GE179" s="12">
        <f>IFERROR(CY179*[1]Figure!$F$8+DT179*[1]Figure!$G$8+EO179*[1]Figure!$H$8,0)</f>
        <v>2.8744668107841941E-3</v>
      </c>
      <c r="GF179" s="12">
        <f>IFERROR(CZ179*[1]Figure!$F$8+DU179*[1]Figure!$G$8+EP179*[1]Figure!$H$8,0)</f>
        <v>0.22781750349352847</v>
      </c>
      <c r="GG179" s="12">
        <f>IFERROR(DA179*[1]Figure!$F$8+DV179*[1]Figure!$G$8+EQ179*[1]Figure!$H$8,0)</f>
        <v>0.62673061469820623</v>
      </c>
      <c r="GH179" s="12">
        <f>IFERROR(DB179*[1]Figure!$F$8+DW179*[1]Figure!$G$8+ER179*[1]Figure!$H$8,0)</f>
        <v>3.5277466578675828E-4</v>
      </c>
      <c r="GI179" s="12">
        <f>IFERROR(DC179*[1]Figure!$F$8+DX179*[1]Figure!$G$8+ES179*[1]Figure!$H$8,0)</f>
        <v>1.1158506424167032</v>
      </c>
      <c r="GJ179" s="12">
        <f>IFERROR(DD179*[1]Figure!$F$8+DY179*[1]Figure!$G$8+ET179*[1]Figure!$H$8,0)</f>
        <v>0.54507418874028846</v>
      </c>
      <c r="GK179" s="12">
        <f>IFERROR(DE179*[1]Figure!$F$8+DZ179*[1]Figure!$G$8+EU179*[1]Figure!$H$8,0)</f>
        <v>2.1735815120123605</v>
      </c>
      <c r="GL179" s="12">
        <f>IFERROR(DF179*[1]Figure!$F$8+EA179*[1]Figure!$G$8+EV179*[1]Figure!$H$8,0)</f>
        <v>1.7105295027432195E-2</v>
      </c>
      <c r="GM179" s="12">
        <f>IFERROR(DG179*[1]Figure!$F$8+EB179*[1]Figure!$G$8+EW179*[1]Figure!$H$8,0)</f>
        <v>7.6885582062940017E-3</v>
      </c>
      <c r="GN179" s="12">
        <f>IFERROR(DH179*[1]Figure!$F$8+EC179*[1]Figure!$G$8+EX179*[1]Figure!$H$8,0)</f>
        <v>0.76096121197980571</v>
      </c>
      <c r="GO179" s="12">
        <f>IFERROR(DI179*[1]Figure!$F$8+ED179*[1]Figure!$G$8+EY179*[1]Figure!$H$8,0)</f>
        <v>2.3692139157992712E-5</v>
      </c>
      <c r="GP179" s="12">
        <f>IFERROR(DJ179*[1]Figure!$F$8+EE179*[1]Figure!$G$8+EZ179*[1]Figure!$H$8,0)</f>
        <v>3.615044521391543E-2</v>
      </c>
      <c r="GQ179" s="12">
        <f>IFERROR(DK179*[1]Figure!$F$8+EF179*[1]Figure!$G$8+FA179*[1]Figure!$H$8,0)</f>
        <v>2.8238576232863248E-3</v>
      </c>
      <c r="GR179" s="12">
        <f>IFERROR(DL179*[1]Figure!$F$8+EG179*[1]Figure!$G$8+FB179*[1]Figure!$H$8,0)</f>
        <v>2.8588144171227329E-3</v>
      </c>
      <c r="GS179" s="12">
        <f>IFERROR(DM179*[1]Figure!$F$8+EH179*[1]Figure!$G$8+FC179*[1]Figure!$H$8,0)</f>
        <v>3.9993373020576287E-7</v>
      </c>
      <c r="GT179" s="12">
        <f>IFERROR(DN179*[1]Figure!$F$8+EI179*[1]Figure!$G$8+FD179*[1]Figure!$H$8,0)</f>
        <v>7.9232982165612937E-3</v>
      </c>
      <c r="GU179" s="12">
        <f>IFERROR(DO179*[1]Figure!$F$8+EJ179*[1]Figure!$G$8+FE179*[1]Figure!$H$8,0)</f>
        <v>5.1006642527823196</v>
      </c>
      <c r="GV179" s="12">
        <f>IFERROR(DP179*[1]Figure!$F$8+EK179*[1]Figure!$G$8+FF179*[1]Figure!$H$8,0)</f>
        <v>4.4648120337478094E-2</v>
      </c>
      <c r="GX179" s="12">
        <f>IFERROR(FH179*[1]Figure!$F$10+GC179*[1]Figure!$F$11,0)</f>
        <v>0.55237191070975888</v>
      </c>
      <c r="GY179" s="12">
        <f>IFERROR(FI179*[1]Figure!$F$10+GD179*[1]Figure!$F$11,0)</f>
        <v>9.6873191664998473</v>
      </c>
      <c r="GZ179" s="12">
        <f>IFERROR(FJ179*[1]Figure!$F$10+GE179*[1]Figure!$F$11,0)</f>
        <v>1.4467614766673093E-3</v>
      </c>
      <c r="HA179" s="12">
        <f>IFERROR(FK179*[1]Figure!$F$10+GF179*[1]Figure!$F$11,0)</f>
        <v>0.1146639044599156</v>
      </c>
      <c r="HB179" s="12">
        <f>IFERROR(FL179*[1]Figure!$F$10+GG179*[1]Figure!$F$11,0)</f>
        <v>0.31544274791818483</v>
      </c>
      <c r="HC179" s="12">
        <f>IFERROR(FM179*[1]Figure!$F$10+GH179*[1]Figure!$F$11,0)</f>
        <v>1.7755668442218962E-4</v>
      </c>
      <c r="HD179" s="12">
        <f>IFERROR(FN179*[1]Figure!$F$10+GI179*[1]Figure!$F$11,0)</f>
        <v>0.56162406088888983</v>
      </c>
      <c r="HE179" s="12">
        <f>IFERROR(FO179*[1]Figure!$F$10+GJ179*[1]Figure!$F$11,0)</f>
        <v>0.27434386622122681</v>
      </c>
      <c r="HF179" s="12">
        <f>IFERROR(FP179*[1]Figure!$F$10+GK179*[1]Figure!$F$11,0)</f>
        <v>1.0939955842168381</v>
      </c>
      <c r="HG179" s="12">
        <f>IFERROR(FQ179*[1]Figure!$F$10+GL179*[1]Figure!$F$11,0)</f>
        <v>8.6093468882204247E-3</v>
      </c>
      <c r="HH179" s="12">
        <f>IFERROR(FR179*[1]Figure!$F$10+GM179*[1]Figure!$F$11,0)</f>
        <v>3.8697645706842663E-3</v>
      </c>
      <c r="HI179" s="12">
        <f>IFERROR(FS179*[1]Figure!$F$10+GN179*[1]Figure!$F$11,0)</f>
        <v>0.38300298427522983</v>
      </c>
      <c r="HJ179" s="12">
        <f>IFERROR(FT179*[1]Figure!$F$10+GO179*[1]Figure!$F$11,0)</f>
        <v>1.1924602540209436E-5</v>
      </c>
      <c r="HK179" s="12">
        <f>IFERROR(FU179*[1]Figure!$F$10+GP179*[1]Figure!$F$11,0)</f>
        <v>1.8195051445244033E-2</v>
      </c>
      <c r="HL179" s="12">
        <f>IFERROR(FV179*[1]Figure!$F$10+GQ179*[1]Figure!$F$11,0)</f>
        <v>1.4212891273040632E-3</v>
      </c>
      <c r="HM179" s="12">
        <f>IFERROR(FW179*[1]Figure!$F$10+GR179*[1]Figure!$F$11,0)</f>
        <v>1.4388833964327158E-3</v>
      </c>
      <c r="HN179" s="12">
        <f>IFERROR(FX179*[1]Figure!$F$10+GS179*[1]Figure!$F$11,0)</f>
        <v>2.0129253603164837E-7</v>
      </c>
      <c r="HO179" s="12">
        <f>IFERROR(FY179*[1]Figure!$F$10+GT179*[1]Figure!$F$11,0)</f>
        <v>3.9879126747476264E-3</v>
      </c>
      <c r="HP179" s="12">
        <f>IFERROR(FZ179*[1]Figure!$F$10+GU179*[1]Figure!$F$11,0)</f>
        <v>2.5672394332938193</v>
      </c>
      <c r="HQ179" s="12">
        <f>IFERROR(GA179*[1]Figure!$F$10+GV179*[1]Figure!$F$11,0)</f>
        <v>2.2472056475839806E-2</v>
      </c>
    </row>
    <row r="180" spans="1:225" x14ac:dyDescent="0.2">
      <c r="A180" s="1"/>
      <c r="B180" s="4"/>
      <c r="C180" s="1" t="s">
        <v>109</v>
      </c>
      <c r="D180" s="1" t="s">
        <v>206</v>
      </c>
      <c r="E180" s="2">
        <f>1.98%/0.9384</f>
        <v>2.1099744245524295E-2</v>
      </c>
      <c r="F180" s="7"/>
      <c r="G180" s="5">
        <f>('[1]LIB Maf LCI'!AQ$58+'[1]LIB Maf LCI'!AQ$61+'[1]LIB Maf LCI'!AQ$62+'[1]LIB Maf LCI'!AQ$64+'[1]LIB Maf LCI'!AQ$48)*$E180</f>
        <v>19.936806965526525</v>
      </c>
      <c r="H180" s="5">
        <f>('[1]LIB Maf LCI'!AR$58+'[1]LIB Maf LCI'!AR$61+'[1]LIB Maf LCI'!AR$62+'[1]LIB Maf LCI'!AR$64+'[1]LIB Maf LCI'!AR$48)*$E180</f>
        <v>19.155068688338027</v>
      </c>
      <c r="I180" s="5">
        <f>('[1]LIB Maf LCI'!AS$58+'[1]LIB Maf LCI'!AS$61+'[1]LIB Maf LCI'!AS$62+'[1]LIB Maf LCI'!AS$64+'[1]LIB Maf LCI'!AS$48)*$E180</f>
        <v>26.199110996969523</v>
      </c>
      <c r="J180" s="5">
        <f>('[1]LIB Maf LCI'!AT$58+'[1]LIB Maf LCI'!AT$61+'[1]LIB Maf LCI'!AT$62+'[1]LIB Maf LCI'!AT$64+'[1]LIB Maf LCI'!AT$48)*$E180</f>
        <v>45.272220138057257</v>
      </c>
      <c r="K180" s="5">
        <f>('[1]LIB Maf LCI'!AU$58+'[1]LIB Maf LCI'!AU$61+'[1]LIB Maf LCI'!AU$62+'[1]LIB Maf LCI'!AU$64+'[1]LIB Maf LCI'!AU$48)*$E180</f>
        <v>39.66933789637735</v>
      </c>
      <c r="L180" s="5">
        <f>('[1]LIB Maf LCI'!AV$58+'[1]LIB Maf LCI'!AV$61+'[1]LIB Maf LCI'!AV$62+'[1]LIB Maf LCI'!AV$64+'[1]LIB Maf LCI'!AV$48)*$E180</f>
        <v>47.934433275019487</v>
      </c>
      <c r="M180" s="1" t="s">
        <v>55</v>
      </c>
      <c r="N180" s="1" t="s">
        <v>67</v>
      </c>
      <c r="O180" s="1">
        <v>1</v>
      </c>
      <c r="P180" s="1" t="s">
        <v>56</v>
      </c>
      <c r="Q180" s="1">
        <f>[1]Use!Z77</f>
        <v>6.0021885361969778</v>
      </c>
      <c r="R180" s="1">
        <f>[1]Use!AA77</f>
        <v>105.4242375805096</v>
      </c>
      <c r="S180" s="1">
        <f>[1]Use!AB77</f>
        <v>1.3138092903863119E-2</v>
      </c>
      <c r="T180" s="1">
        <f>[1]Use!AC77</f>
        <v>1.1705875290219401</v>
      </c>
      <c r="U180" s="1">
        <f>[1]Use!AD77</f>
        <v>2.8917045024432642</v>
      </c>
      <c r="V180" s="1">
        <f>[1]Use!AE77</f>
        <v>2.3613941935270743E-3</v>
      </c>
      <c r="W180" s="1">
        <f>[1]Use!AF77</f>
        <v>6.1479190889972646</v>
      </c>
      <c r="X180" s="1">
        <f>[1]Use!AG77</f>
        <v>2.573387531769491</v>
      </c>
      <c r="Y180" s="1">
        <f>[1]Use!AH77</f>
        <v>11.098352785594258</v>
      </c>
      <c r="Z180" s="1">
        <f>[1]Use!AI77</f>
        <v>0.48433080715072752</v>
      </c>
      <c r="AA180" s="1">
        <f>[1]Use!AJ77</f>
        <v>3.3753438283109928E-2</v>
      </c>
      <c r="AB180" s="1">
        <f>[1]Use!AK77</f>
        <v>3.5173180954104115</v>
      </c>
      <c r="AC180" s="1">
        <f>[1]Use!AL77</f>
        <v>1.7528503486675828E-4</v>
      </c>
      <c r="AD180" s="1">
        <f>[1]Use!AM77</f>
        <v>0.17329015581570609</v>
      </c>
      <c r="AE180" s="1">
        <f>[1]Use!AN77</f>
        <v>1.3504328304599297E-2</v>
      </c>
      <c r="AF180" s="1">
        <f>[1]Use!AO77</f>
        <v>1.3672568906625857E-2</v>
      </c>
      <c r="AG180" s="1">
        <f>[1]Use!AP77</f>
        <v>2.0888505224837862E-6</v>
      </c>
      <c r="AH180" s="1">
        <f>[1]Use!AQ77</f>
        <v>3.0929009717710985E-2</v>
      </c>
      <c r="AI180" s="1">
        <f>[1]Use!AR77</f>
        <v>23.863592522515685</v>
      </c>
      <c r="AJ180" s="1">
        <f>[1]Use!AS77</f>
        <v>0.11169896579148834</v>
      </c>
      <c r="AK180" s="1"/>
      <c r="AL180" s="1">
        <f t="shared" si="141"/>
        <v>0.11966447421685536</v>
      </c>
      <c r="AM180" s="1">
        <f t="shared" si="141"/>
        <v>2.1018226741304269</v>
      </c>
      <c r="AN180" s="1">
        <f t="shared" si="141"/>
        <v>2.6193162211947282E-4</v>
      </c>
      <c r="AO180" s="1">
        <f t="shared" si="141"/>
        <v>2.3337777602363097E-2</v>
      </c>
      <c r="AP180" s="1">
        <f t="shared" si="141"/>
        <v>5.7651354466555282E-2</v>
      </c>
      <c r="AQ180" s="1">
        <f t="shared" si="141"/>
        <v>4.7078660205864464E-5</v>
      </c>
      <c r="AR180" s="1">
        <f t="shared" si="141"/>
        <v>0.12256987611701416</v>
      </c>
      <c r="AS180" s="1">
        <f t="shared" si="141"/>
        <v>5.1305130468381095E-2</v>
      </c>
      <c r="AT180" s="1">
        <f t="shared" si="141"/>
        <v>0.22126571712170631</v>
      </c>
      <c r="AU180" s="1">
        <f t="shared" si="141"/>
        <v>9.6560098096217083E-3</v>
      </c>
      <c r="AV180" s="1">
        <f t="shared" si="141"/>
        <v>6.7293578347317571E-4</v>
      </c>
      <c r="AW180" s="1">
        <f t="shared" si="141"/>
        <v>7.0124091904550781E-2</v>
      </c>
      <c r="AX180" s="1">
        <f t="shared" si="141"/>
        <v>3.4946239040841462E-6</v>
      </c>
      <c r="AY180" s="1">
        <f t="shared" si="141"/>
        <v>3.4548523855237457E-3</v>
      </c>
      <c r="AZ180" s="1">
        <f t="shared" si="141"/>
        <v>2.6923318660789224E-4</v>
      </c>
      <c r="BA180" s="1">
        <f t="shared" si="141"/>
        <v>2.7258736701425977E-4</v>
      </c>
      <c r="BB180" s="1">
        <f t="shared" si="142"/>
        <v>4.1645009646598468E-8</v>
      </c>
      <c r="BC180" s="1">
        <f t="shared" si="142"/>
        <v>6.1662569637689797E-4</v>
      </c>
      <c r="BD180" s="1">
        <f t="shared" si="142"/>
        <v>0.47576383762537738</v>
      </c>
      <c r="BE180" s="1">
        <f t="shared" si="142"/>
        <v>2.2269207192338538E-3</v>
      </c>
      <c r="BF180" s="1"/>
      <c r="BG180" s="1">
        <f t="shared" si="143"/>
        <v>0.11497233369120818</v>
      </c>
      <c r="BH180" s="1">
        <f t="shared" si="143"/>
        <v>2.0194085122703282</v>
      </c>
      <c r="BI180" s="1">
        <f t="shared" si="143"/>
        <v>2.5166107200726444E-4</v>
      </c>
      <c r="BJ180" s="1">
        <f t="shared" si="143"/>
        <v>2.2422684524127146E-2</v>
      </c>
      <c r="BK180" s="1">
        <f t="shared" si="143"/>
        <v>5.5390798370677063E-2</v>
      </c>
      <c r="BL180" s="1">
        <f t="shared" si="143"/>
        <v>4.5232667977253686E-5</v>
      </c>
      <c r="BM180" s="1">
        <f t="shared" si="143"/>
        <v>0.11776381244008714</v>
      </c>
      <c r="BN180" s="1">
        <f t="shared" si="143"/>
        <v>4.9293414932757254E-2</v>
      </c>
      <c r="BO180" s="1">
        <f t="shared" si="143"/>
        <v>0.21258970993546569</v>
      </c>
      <c r="BP180" s="1">
        <f t="shared" si="143"/>
        <v>9.2773898788503836E-3</v>
      </c>
      <c r="BQ180" s="1">
        <f t="shared" si="143"/>
        <v>6.46549428780549E-4</v>
      </c>
      <c r="BR180" s="1">
        <f t="shared" si="143"/>
        <v>6.7374469716320717E-2</v>
      </c>
      <c r="BS180" s="1">
        <f t="shared" si="143"/>
        <v>3.357596882910481E-6</v>
      </c>
      <c r="BT180" s="1">
        <f t="shared" si="143"/>
        <v>3.3193848376626492E-3</v>
      </c>
      <c r="BU180" s="1">
        <f t="shared" si="143"/>
        <v>2.5867633626446696E-4</v>
      </c>
      <c r="BV180" s="1">
        <f t="shared" si="143"/>
        <v>2.6189899655245302E-4</v>
      </c>
      <c r="BW180" s="1">
        <f t="shared" si="144"/>
        <v>4.0012075237847701E-8</v>
      </c>
      <c r="BX180" s="1">
        <f t="shared" si="144"/>
        <v>5.9244730560502822E-4</v>
      </c>
      <c r="BY180" s="1">
        <f t="shared" si="144"/>
        <v>0.45710875391929767</v>
      </c>
      <c r="BZ180" s="1">
        <f t="shared" si="144"/>
        <v>2.1396013621522787E-3</v>
      </c>
      <c r="CA180" s="1"/>
      <c r="CB180" s="1">
        <f t="shared" si="145"/>
        <v>0.15725200368456263</v>
      </c>
      <c r="CC180" s="1">
        <f t="shared" si="145"/>
        <v>2.7620213021426565</v>
      </c>
      <c r="CD180" s="1">
        <f t="shared" si="145"/>
        <v>3.4420635427680749E-4</v>
      </c>
      <c r="CE180" s="1">
        <f t="shared" si="145"/>
        <v>3.0668352604514091E-2</v>
      </c>
      <c r="CF180" s="1">
        <f t="shared" si="145"/>
        <v>7.5760087229947606E-2</v>
      </c>
      <c r="CG180" s="1">
        <f t="shared" si="145"/>
        <v>6.1866428583815146E-5</v>
      </c>
      <c r="CH180" s="1">
        <f t="shared" si="145"/>
        <v>0.16107001461302708</v>
      </c>
      <c r="CI180" s="1">
        <f t="shared" si="145"/>
        <v>6.7420465583046332E-2</v>
      </c>
      <c r="CJ180" s="1">
        <f t="shared" si="145"/>
        <v>0.29076697651330985</v>
      </c>
      <c r="CK180" s="1">
        <f t="shared" si="145"/>
        <v>1.268903657579375E-2</v>
      </c>
      <c r="CL180" s="1">
        <f t="shared" si="145"/>
        <v>8.8431007610855741E-4</v>
      </c>
      <c r="CM180" s="1">
        <f t="shared" si="145"/>
        <v>9.215060719330681E-2</v>
      </c>
      <c r="CN180" s="1">
        <f t="shared" si="145"/>
        <v>4.5923120845818729E-6</v>
      </c>
      <c r="CO180" s="1">
        <f t="shared" si="145"/>
        <v>4.5400480268978274E-3</v>
      </c>
      <c r="CP180" s="1">
        <f t="shared" si="145"/>
        <v>3.538013961917142E-4</v>
      </c>
      <c r="CQ180" s="1">
        <f t="shared" si="145"/>
        <v>3.5820915039840506E-4</v>
      </c>
      <c r="CR180" s="1">
        <f t="shared" si="146"/>
        <v>5.4726026694630496E-8</v>
      </c>
      <c r="CS180" s="1">
        <f t="shared" si="146"/>
        <v>8.1031255862065905E-4</v>
      </c>
      <c r="CT180" s="1">
        <f t="shared" si="146"/>
        <v>0.62520490928384032</v>
      </c>
      <c r="CU180" s="1">
        <f t="shared" si="146"/>
        <v>2.9264136030179048E-3</v>
      </c>
      <c r="CW180" s="12">
        <f t="shared" si="147"/>
        <v>0.27173240072083321</v>
      </c>
      <c r="CX180" s="12">
        <f t="shared" si="147"/>
        <v>4.7727892916316792</v>
      </c>
      <c r="CY180" s="12">
        <f t="shared" si="147"/>
        <v>5.9479063413793898E-4</v>
      </c>
      <c r="CZ180" s="12">
        <f t="shared" si="147"/>
        <v>5.2995096304745755E-2</v>
      </c>
      <c r="DA180" s="12">
        <f t="shared" si="147"/>
        <v>0.13091388280882277</v>
      </c>
      <c r="DB180" s="12">
        <f t="shared" si="147"/>
        <v>1.0690555776208788E-4</v>
      </c>
      <c r="DC180" s="12">
        <f t="shared" si="147"/>
        <v>0.27832994638804859</v>
      </c>
      <c r="DD180" s="12">
        <f t="shared" si="147"/>
        <v>0.11650296683880021</v>
      </c>
      <c r="DE180" s="12">
        <f t="shared" si="147"/>
        <v>0.5024470704792442</v>
      </c>
      <c r="DF180" s="12">
        <f t="shared" si="147"/>
        <v>2.1926730920970691E-2</v>
      </c>
      <c r="DG180" s="12">
        <f t="shared" si="147"/>
        <v>1.5280930883692821E-3</v>
      </c>
      <c r="DH180" s="12">
        <f t="shared" si="147"/>
        <v>0.15923679911099242</v>
      </c>
      <c r="DI180" s="12">
        <f t="shared" si="147"/>
        <v>7.9355426853949226E-6</v>
      </c>
      <c r="DJ180" s="12">
        <f t="shared" si="147"/>
        <v>7.8452300818468886E-3</v>
      </c>
      <c r="DK180" s="12">
        <f t="shared" si="147"/>
        <v>6.1137092382241686E-4</v>
      </c>
      <c r="DL180" s="12">
        <f t="shared" si="147"/>
        <v>6.1898754939352263E-4</v>
      </c>
      <c r="DM180" s="12">
        <f t="shared" si="148"/>
        <v>9.4566900689381888E-8</v>
      </c>
      <c r="DN180" s="12">
        <f t="shared" si="148"/>
        <v>1.4002249365923237E-3</v>
      </c>
      <c r="DO180" s="12">
        <f t="shared" si="148"/>
        <v>1.0803578139642271</v>
      </c>
      <c r="DP180" s="12">
        <f t="shared" si="148"/>
        <v>5.0568601685055869E-3</v>
      </c>
      <c r="DR180" s="12">
        <f t="shared" si="149"/>
        <v>0.23810284516016045</v>
      </c>
      <c r="DS180" s="12">
        <f t="shared" si="149"/>
        <v>4.182109703049198</v>
      </c>
      <c r="DT180" s="12">
        <f t="shared" si="149"/>
        <v>5.2117944671734354E-4</v>
      </c>
      <c r="DU180" s="12">
        <f t="shared" si="149"/>
        <v>4.6436432226056763E-2</v>
      </c>
      <c r="DV180" s="12">
        <f t="shared" si="149"/>
        <v>0.11471200300389758</v>
      </c>
      <c r="DW180" s="12">
        <f t="shared" si="149"/>
        <v>9.3674944169568996E-5</v>
      </c>
      <c r="DX180" s="12">
        <f t="shared" si="149"/>
        <v>0.24388387970102088</v>
      </c>
      <c r="DY180" s="12">
        <f t="shared" si="149"/>
        <v>0.10208457953608843</v>
      </c>
      <c r="DZ180" s="12">
        <f t="shared" si="149"/>
        <v>0.44026430674493938</v>
      </c>
      <c r="EA180" s="12">
        <f t="shared" si="149"/>
        <v>1.9213082442487383E-2</v>
      </c>
      <c r="EB180" s="12">
        <f t="shared" si="149"/>
        <v>1.3389765484172066E-3</v>
      </c>
      <c r="EC180" s="12">
        <f t="shared" si="149"/>
        <v>0.13952968001587804</v>
      </c>
      <c r="ED180" s="12">
        <f t="shared" si="149"/>
        <v>6.953441276307719E-6</v>
      </c>
      <c r="EE180" s="12">
        <f t="shared" si="149"/>
        <v>6.874305745169125E-3</v>
      </c>
      <c r="EF180" s="12">
        <f t="shared" si="149"/>
        <v>5.3570776257876214E-4</v>
      </c>
      <c r="EG180" s="12">
        <f t="shared" si="149"/>
        <v>5.4238175586844367E-4</v>
      </c>
      <c r="EH180" s="12">
        <f t="shared" si="150"/>
        <v>8.2863317191433672E-8</v>
      </c>
      <c r="EI180" s="12">
        <f t="shared" si="150"/>
        <v>1.2269333372922156E-3</v>
      </c>
      <c r="EJ180" s="12">
        <f t="shared" si="150"/>
        <v>0.94665291519713857</v>
      </c>
      <c r="EK180" s="12">
        <f t="shared" si="150"/>
        <v>4.431024016658445E-3</v>
      </c>
      <c r="EM180" s="12">
        <f t="shared" si="151"/>
        <v>0.28771150589242089</v>
      </c>
      <c r="EN180" s="12">
        <f t="shared" si="151"/>
        <v>5.0534510818727387</v>
      </c>
      <c r="EO180" s="12">
        <f t="shared" si="151"/>
        <v>6.2976703766123366E-4</v>
      </c>
      <c r="EP180" s="12">
        <f t="shared" si="151"/>
        <v>5.6111449802472124E-2</v>
      </c>
      <c r="EQ180" s="12">
        <f t="shared" si="151"/>
        <v>0.13861221652344005</v>
      </c>
      <c r="ER180" s="12">
        <f t="shared" si="151"/>
        <v>1.1319209240564199E-4</v>
      </c>
      <c r="ES180" s="12">
        <f t="shared" si="151"/>
        <v>0.29469701735175796</v>
      </c>
      <c r="ET180" s="12">
        <f t="shared" si="151"/>
        <v>0.12335387293237175</v>
      </c>
      <c r="EU180" s="12">
        <f t="shared" si="151"/>
        <v>0.53199325106369466</v>
      </c>
      <c r="EV180" s="12">
        <f t="shared" si="151"/>
        <v>2.3216122758402877E-2</v>
      </c>
      <c r="EW180" s="12">
        <f t="shared" si="151"/>
        <v>1.6179519351842211E-3</v>
      </c>
      <c r="EX180" s="12">
        <f t="shared" si="151"/>
        <v>0.168600649551469</v>
      </c>
      <c r="EY180" s="12">
        <f t="shared" si="151"/>
        <v>8.4021888079300891E-6</v>
      </c>
      <c r="EZ180" s="12">
        <f t="shared" si="151"/>
        <v>8.3065654111656936E-3</v>
      </c>
      <c r="FA180" s="12">
        <f t="shared" si="151"/>
        <v>6.4732232404077195E-4</v>
      </c>
      <c r="FB180" s="12">
        <f t="shared" si="151"/>
        <v>6.5538684195276325E-4</v>
      </c>
      <c r="FC180" s="12">
        <f t="shared" si="152"/>
        <v>1.0012786599148864E-7</v>
      </c>
      <c r="FD180" s="12">
        <f t="shared" si="152"/>
        <v>1.4825645525760464E-3</v>
      </c>
      <c r="FE180" s="12">
        <f t="shared" si="152"/>
        <v>1.1438877834727821</v>
      </c>
      <c r="FF180" s="12">
        <f t="shared" si="152"/>
        <v>5.3542266226207823E-3</v>
      </c>
      <c r="FH180" s="12">
        <f>IFERROR(AL180*[1]Figure!$C$8+BG180*[1]Figure!$D$8+CB180*[1]Figure!$E$8,0)</f>
        <v>0.11635629012390319</v>
      </c>
      <c r="FI180" s="12">
        <f>IFERROR(AM180*[1]Figure!$C$8+BH180*[1]Figure!$D$8+CC180*[1]Figure!$E$8,0)</f>
        <v>2.0437167376587229</v>
      </c>
      <c r="FJ180" s="12">
        <f>IFERROR(AN180*[1]Figure!$C$8+BI180*[1]Figure!$D$8+CD180*[1]Figure!$E$8,0)</f>
        <v>2.5469039174255665E-4</v>
      </c>
      <c r="FK180" s="12">
        <f>IFERROR(AO180*[1]Figure!$C$8+BJ180*[1]Figure!$D$8+CE180*[1]Figure!$E$8,0)</f>
        <v>2.2692593096817357E-2</v>
      </c>
      <c r="FL180" s="12">
        <f>IFERROR(AP180*[1]Figure!$C$8+BK180*[1]Figure!$D$8+CF180*[1]Figure!$E$8,0)</f>
        <v>5.6057554008803884E-2</v>
      </c>
      <c r="FM180" s="12">
        <f>IFERROR(AQ180*[1]Figure!$C$8+BL180*[1]Figure!$D$8+CG180*[1]Figure!$E$8,0)</f>
        <v>4.5777147155898597E-5</v>
      </c>
      <c r="FN180" s="12">
        <f>IFERROR(AR180*[1]Figure!$C$8+BM180*[1]Figure!$D$8+CH180*[1]Figure!$E$8,0)</f>
        <v>0.11918137073896344</v>
      </c>
      <c r="FO180" s="12">
        <f>IFERROR(AS180*[1]Figure!$C$8+BN180*[1]Figure!$D$8+CI180*[1]Figure!$E$8,0)</f>
        <v>4.9886774539329375E-2</v>
      </c>
      <c r="FP180" s="12">
        <f>IFERROR(AT180*[1]Figure!$C$8+BO180*[1]Figure!$D$8+CJ180*[1]Figure!$E$8,0)</f>
        <v>0.21514871597756408</v>
      </c>
      <c r="FQ180" s="12">
        <f>IFERROR(AU180*[1]Figure!$C$8+BP180*[1]Figure!$D$8+CK180*[1]Figure!$E$8,0)</f>
        <v>9.3890646008399255E-3</v>
      </c>
      <c r="FR180" s="12">
        <f>IFERROR(AV180*[1]Figure!$C$8+BQ180*[1]Figure!$D$8+CL180*[1]Figure!$E$8,0)</f>
        <v>6.5433213799665792E-4</v>
      </c>
      <c r="FS180" s="12">
        <f>IFERROR(AW180*[1]Figure!$C$8+BR180*[1]Figure!$D$8+CM180*[1]Figure!$E$8,0)</f>
        <v>6.8185476397404091E-2</v>
      </c>
      <c r="FT180" s="12">
        <f>IFERROR(AX180*[1]Figure!$C$8+BS180*[1]Figure!$D$8+CN180*[1]Figure!$E$8,0)</f>
        <v>3.3980132827113315E-6</v>
      </c>
      <c r="FU180" s="12">
        <f>IFERROR(AY180*[1]Figure!$C$8+BT180*[1]Figure!$D$8+CO180*[1]Figure!$E$8,0)</f>
        <v>3.3593412676244149E-3</v>
      </c>
      <c r="FV180" s="12">
        <f>IFERROR(AZ180*[1]Figure!$C$8+BU180*[1]Figure!$D$8+CP180*[1]Figure!$E$8,0)</f>
        <v>2.6179010083778325E-4</v>
      </c>
      <c r="FW180" s="12">
        <f>IFERROR(BA180*[1]Figure!$C$8+BV180*[1]Figure!$D$8+CQ180*[1]Figure!$E$8,0)</f>
        <v>2.6505155325334264E-4</v>
      </c>
      <c r="FX180" s="12">
        <f>IFERROR(BB180*[1]Figure!$C$8+BW180*[1]Figure!$D$8+CR180*[1]Figure!$E$8,0)</f>
        <v>4.0493712577310796E-8</v>
      </c>
      <c r="FY180" s="12">
        <f>IFERROR(BC180*[1]Figure!$C$8+BX180*[1]Figure!$D$8+CS180*[1]Figure!$E$8,0)</f>
        <v>5.9957877135249275E-4</v>
      </c>
      <c r="FZ180" s="12">
        <f>IFERROR(BD180*[1]Figure!$C$8+BY180*[1]Figure!$D$8+CT180*[1]Figure!$E$8,0)</f>
        <v>0.46261110896522456</v>
      </c>
      <c r="GA180" s="12">
        <f>IFERROR(BE180*[1]Figure!$C$8+BZ180*[1]Figure!$D$8+CU180*[1]Figure!$E$8,0)</f>
        <v>2.165356384891111E-3</v>
      </c>
      <c r="GC180" s="12">
        <f>IFERROR(CW180*[1]Figure!$F$8+DR180*[1]Figure!$G$8+EM180*[1]Figure!$H$8,0)</f>
        <v>0.24633112654597339</v>
      </c>
      <c r="GD180" s="12">
        <f>IFERROR(CX180*[1]Figure!$F$8+DS180*[1]Figure!$G$8+EN180*[1]Figure!$H$8,0)</f>
        <v>4.326633702331443</v>
      </c>
      <c r="GE180" s="12">
        <f>IFERROR(CY180*[1]Figure!$F$8+DT180*[1]Figure!$G$8+EO180*[1]Figure!$H$8,0)</f>
        <v>5.3919019806812228E-4</v>
      </c>
      <c r="GF180" s="12">
        <f>IFERROR(CZ180*[1]Figure!$F$8+DU180*[1]Figure!$G$8+EP180*[1]Figure!$H$8,0)</f>
        <v>4.8041167485109261E-2</v>
      </c>
      <c r="GG180" s="12">
        <f>IFERROR(DA180*[1]Figure!$F$8+DV180*[1]Figure!$G$8+EQ180*[1]Figure!$H$8,0)</f>
        <v>0.11867618343362484</v>
      </c>
      <c r="GH180" s="12">
        <f>IFERROR(DB180*[1]Figure!$F$8+DW180*[1]Figure!$G$8+ER180*[1]Figure!$H$8,0)</f>
        <v>9.6912132700050692E-5</v>
      </c>
      <c r="GI180" s="12">
        <f>IFERROR(DC180*[1]Figure!$F$8+DX180*[1]Figure!$G$8+ES180*[1]Figure!$H$8,0)</f>
        <v>0.25231194021534992</v>
      </c>
      <c r="GJ180" s="12">
        <f>IFERROR(DD180*[1]Figure!$F$8+DY180*[1]Figure!$G$8+ET180*[1]Figure!$H$8,0)</f>
        <v>0.10561238553525792</v>
      </c>
      <c r="GK180" s="12">
        <f>IFERROR(DE180*[1]Figure!$F$8+DZ180*[1]Figure!$G$8+EU180*[1]Figure!$H$8,0)</f>
        <v>0.45547881876637475</v>
      </c>
      <c r="GL180" s="12">
        <f>IFERROR(DF180*[1]Figure!$F$8+EA180*[1]Figure!$G$8+EV180*[1]Figure!$H$8,0)</f>
        <v>1.9877041953425895E-2</v>
      </c>
      <c r="GM180" s="12">
        <f>IFERROR(DG180*[1]Figure!$F$8+EB180*[1]Figure!$G$8+EW180*[1]Figure!$H$8,0)</f>
        <v>1.3852484684439095E-3</v>
      </c>
      <c r="GN180" s="12">
        <f>IFERROR(DH180*[1]Figure!$F$8+EC180*[1]Figure!$G$8+EX180*[1]Figure!$H$8,0)</f>
        <v>0.14435150172939357</v>
      </c>
      <c r="GO180" s="12">
        <f>IFERROR(DI180*[1]Figure!$F$8+ED180*[1]Figure!$G$8+EY180*[1]Figure!$H$8,0)</f>
        <v>7.1937360589370501E-6</v>
      </c>
      <c r="GP180" s="12">
        <f>IFERROR(DJ180*[1]Figure!$F$8+EE180*[1]Figure!$G$8+EZ180*[1]Figure!$H$8,0)</f>
        <v>7.1118657876176493E-3</v>
      </c>
      <c r="GQ180" s="12">
        <f>IFERROR(DK180*[1]Figure!$F$8+EF180*[1]Figure!$G$8+FA180*[1]Figure!$H$8,0)</f>
        <v>5.5422057878680572E-4</v>
      </c>
      <c r="GR180" s="12">
        <f>IFERROR(DL180*[1]Figure!$F$8+EG180*[1]Figure!$G$8+FB180*[1]Figure!$H$8,0)</f>
        <v>5.6112520978565705E-4</v>
      </c>
      <c r="GS180" s="12">
        <f>IFERROR(DM180*[1]Figure!$F$8+EH180*[1]Figure!$G$8+FC180*[1]Figure!$H$8,0)</f>
        <v>8.5726881001241819E-8</v>
      </c>
      <c r="GT180" s="12">
        <f>IFERROR(DN180*[1]Figure!$F$8+EI180*[1]Figure!$G$8+FD180*[1]Figure!$H$8,0)</f>
        <v>1.2693333041388279E-3</v>
      </c>
      <c r="GU180" s="12">
        <f>IFERROR(DO180*[1]Figure!$F$8+EJ180*[1]Figure!$G$8+FE180*[1]Figure!$H$8,0)</f>
        <v>0.97936704154746701</v>
      </c>
      <c r="GV180" s="12">
        <f>IFERROR(DP180*[1]Figure!$F$8+EK180*[1]Figure!$G$8+FF180*[1]Figure!$H$8,0)</f>
        <v>4.5841499165687801E-3</v>
      </c>
      <c r="GX180" s="12">
        <f>IFERROR(FH180*[1]Figure!$F$10+GC180*[1]Figure!$F$11,0)</f>
        <v>0.12398208358285004</v>
      </c>
      <c r="GY180" s="12">
        <f>IFERROR(FI180*[1]Figure!$F$10+GD180*[1]Figure!$F$11,0)</f>
        <v>2.1776584585006495</v>
      </c>
      <c r="GZ180" s="12">
        <f>IFERROR(FJ180*[1]Figure!$F$10+GE180*[1]Figure!$F$11,0)</f>
        <v>2.7138236706541032E-4</v>
      </c>
      <c r="HA180" s="12">
        <f>IFERROR(FK180*[1]Figure!$F$10+GF180*[1]Figure!$F$11,0)</f>
        <v>2.4179827072909058E-2</v>
      </c>
      <c r="HB180" s="12">
        <f>IFERROR(FL180*[1]Figure!$F$10+GG180*[1]Figure!$F$11,0)</f>
        <v>5.9731470805478012E-2</v>
      </c>
      <c r="HC180" s="12">
        <f>IFERROR(FM180*[1]Figure!$F$10+GH180*[1]Figure!$F$11,0)</f>
        <v>4.8777303563248551E-5</v>
      </c>
      <c r="HD180" s="12">
        <f>IFERROR(FN180*[1]Figure!$F$10+GI180*[1]Figure!$F$11,0)</f>
        <v>0.12699231517902512</v>
      </c>
      <c r="HE180" s="12">
        <f>IFERROR(FO180*[1]Figure!$F$10+GJ180*[1]Figure!$F$11,0)</f>
        <v>5.3156268939373176E-2</v>
      </c>
      <c r="HF180" s="12">
        <f>IFERROR(FP180*[1]Figure!$F$10+GK180*[1]Figure!$F$11,0)</f>
        <v>0.22924919708825803</v>
      </c>
      <c r="HG180" s="12">
        <f>IFERROR(FQ180*[1]Figure!$F$10+GL180*[1]Figure!$F$11,0)</f>
        <v>1.0004407934169577E-2</v>
      </c>
      <c r="HH180" s="12">
        <f>IFERROR(FR180*[1]Figure!$F$10+GM180*[1]Figure!$F$11,0)</f>
        <v>6.9721595401210645E-4</v>
      </c>
      <c r="HI180" s="12">
        <f>IFERROR(FS180*[1]Figure!$F$10+GN180*[1]Figure!$F$11,0)</f>
        <v>7.2654236610992934E-2</v>
      </c>
      <c r="HJ180" s="12">
        <f>IFERROR(FT180*[1]Figure!$F$10+GO180*[1]Figure!$F$11,0)</f>
        <v>3.6207132969273341E-6</v>
      </c>
      <c r="HK180" s="12">
        <f>IFERROR(FU180*[1]Figure!$F$10+GP180*[1]Figure!$F$11,0)</f>
        <v>3.5795067837107496E-3</v>
      </c>
      <c r="HL180" s="12">
        <f>IFERROR(FV180*[1]Figure!$F$10+GQ180*[1]Figure!$F$11,0)</f>
        <v>2.7894737902583788E-4</v>
      </c>
      <c r="HM180" s="12">
        <f>IFERROR(FW180*[1]Figure!$F$10+GR180*[1]Figure!$F$11,0)</f>
        <v>2.8242258148852199E-4</v>
      </c>
      <c r="HN180" s="12">
        <f>IFERROR(FX180*[1]Figure!$F$10+GS180*[1]Figure!$F$11,0)</f>
        <v>4.3147601663768474E-8</v>
      </c>
      <c r="HO180" s="12">
        <f>IFERROR(FY180*[1]Figure!$F$10+GT180*[1]Figure!$F$11,0)</f>
        <v>6.3887414479413826E-4</v>
      </c>
      <c r="HP180" s="12">
        <f>IFERROR(FZ180*[1]Figure!$F$10+GU180*[1]Figure!$F$11,0)</f>
        <v>0.49292985464735795</v>
      </c>
      <c r="HQ180" s="12">
        <f>IFERROR(GA180*[1]Figure!$F$10+GV180*[1]Figure!$F$11,0)</f>
        <v>2.3072701614356181E-3</v>
      </c>
    </row>
    <row r="181" spans="1:225" x14ac:dyDescent="0.2">
      <c r="A181" s="1"/>
      <c r="B181" s="4"/>
      <c r="C181" s="1" t="s">
        <v>109</v>
      </c>
      <c r="D181" s="1" t="s">
        <v>207</v>
      </c>
      <c r="E181" s="2">
        <f>1.98%/0.9384</f>
        <v>2.1099744245524295E-2</v>
      </c>
      <c r="F181" s="7"/>
      <c r="G181" s="5">
        <f>('[1]LIB Maf LCI'!AQ$58+'[1]LIB Maf LCI'!AQ$61+'[1]LIB Maf LCI'!AQ$62+'[1]LIB Maf LCI'!AQ$64+'[1]LIB Maf LCI'!AQ$48)*$E181</f>
        <v>19.936806965526525</v>
      </c>
      <c r="H181" s="5">
        <f>('[1]LIB Maf LCI'!AR$58+'[1]LIB Maf LCI'!AR$61+'[1]LIB Maf LCI'!AR$62+'[1]LIB Maf LCI'!AR$64+'[1]LIB Maf LCI'!AR$48)*$E181</f>
        <v>19.155068688338027</v>
      </c>
      <c r="I181" s="5">
        <f>('[1]LIB Maf LCI'!AS$58+'[1]LIB Maf LCI'!AS$61+'[1]LIB Maf LCI'!AS$62+'[1]LIB Maf LCI'!AS$64+'[1]LIB Maf LCI'!AS$48)*$E181</f>
        <v>26.199110996969523</v>
      </c>
      <c r="J181" s="5">
        <f>('[1]LIB Maf LCI'!AT$58+'[1]LIB Maf LCI'!AT$61+'[1]LIB Maf LCI'!AT$62+'[1]LIB Maf LCI'!AT$64+'[1]LIB Maf LCI'!AT$48)*$E181</f>
        <v>45.272220138057257</v>
      </c>
      <c r="K181" s="5">
        <f>('[1]LIB Maf LCI'!AU$58+'[1]LIB Maf LCI'!AU$61+'[1]LIB Maf LCI'!AU$62+'[1]LIB Maf LCI'!AU$64+'[1]LIB Maf LCI'!AU$48)*$E181</f>
        <v>39.66933789637735</v>
      </c>
      <c r="L181" s="5">
        <f>('[1]LIB Maf LCI'!AV$58+'[1]LIB Maf LCI'!AV$61+'[1]LIB Maf LCI'!AV$62+'[1]LIB Maf LCI'!AV$64+'[1]LIB Maf LCI'!AV$48)*$E181</f>
        <v>47.934433275019487</v>
      </c>
      <c r="M181" s="1" t="s">
        <v>55</v>
      </c>
      <c r="N181" s="1" t="s">
        <v>67</v>
      </c>
      <c r="O181" s="1">
        <v>1</v>
      </c>
      <c r="P181" s="1" t="s">
        <v>56</v>
      </c>
      <c r="Q181" s="1">
        <f>[1]Use!Z80</f>
        <v>10.467996033505898</v>
      </c>
      <c r="R181" s="1">
        <f>[1]Use!AA80</f>
        <v>162.21108248454445</v>
      </c>
      <c r="S181" s="1">
        <f>[1]Use!AB80</f>
        <v>1.179256253842551E-2</v>
      </c>
      <c r="T181" s="1">
        <f>[1]Use!AC80</f>
        <v>3.4821962847189996</v>
      </c>
      <c r="U181" s="1">
        <f>[1]Use!AD80</f>
        <v>2.8711682750018386</v>
      </c>
      <c r="V181" s="1">
        <f>[1]Use!AE80</f>
        <v>1.6396218574436805E-3</v>
      </c>
      <c r="W181" s="1">
        <f>[1]Use!AF80</f>
        <v>10.588802119481475</v>
      </c>
      <c r="X181" s="1">
        <f>[1]Use!AG80</f>
        <v>2.409706517154127</v>
      </c>
      <c r="Y181" s="1">
        <f>[1]Use!AH80</f>
        <v>10.128506346414355</v>
      </c>
      <c r="Z181" s="1">
        <f>[1]Use!AI80</f>
        <v>7.7986879379341512E-2</v>
      </c>
      <c r="AA181" s="1">
        <f>[1]Use!AJ80</f>
        <v>3.4297636842318499E-2</v>
      </c>
      <c r="AB181" s="1">
        <f>[1]Use!AK80</f>
        <v>3.4876373267186791</v>
      </c>
      <c r="AC181" s="1">
        <f>[1]Use!AL80</f>
        <v>1.1625116160868112E-4</v>
      </c>
      <c r="AD181" s="1">
        <f>[1]Use!AM80</f>
        <v>0.1651504368045473</v>
      </c>
      <c r="AE181" s="1">
        <f>[1]Use!AN80</f>
        <v>1.7497592346779993E-2</v>
      </c>
      <c r="AF181" s="1">
        <f>[1]Use!AO80</f>
        <v>1.7752579383447084E-2</v>
      </c>
      <c r="AG181" s="1">
        <f>[1]Use!AP80</f>
        <v>3.2682831493748331E-6</v>
      </c>
      <c r="AH181" s="1">
        <f>[1]Use!AQ80</f>
        <v>3.3119782351258398E-2</v>
      </c>
      <c r="AI181" s="1">
        <f>[1]Use!AR80</f>
        <v>24.433137606983742</v>
      </c>
      <c r="AJ181" s="1">
        <f>[1]Use!AS80</f>
        <v>2.7738468364873911E-2</v>
      </c>
      <c r="AK181" s="1"/>
      <c r="AL181" s="1">
        <f t="shared" si="141"/>
        <v>0.2086984162359044</v>
      </c>
      <c r="AM181" s="1">
        <f t="shared" si="141"/>
        <v>3.2339710391634635</v>
      </c>
      <c r="AN181" s="1">
        <f t="shared" si="141"/>
        <v>2.3510604295748887E-4</v>
      </c>
      <c r="AO181" s="1">
        <f t="shared" si="141"/>
        <v>6.9423875144516339E-2</v>
      </c>
      <c r="AP181" s="1">
        <f t="shared" si="141"/>
        <v>5.7241927664255433E-2</v>
      </c>
      <c r="AQ181" s="1">
        <f t="shared" si="141"/>
        <v>3.2688824468312709E-5</v>
      </c>
      <c r="AR181" s="1">
        <f t="shared" si="141"/>
        <v>0.2111069038522603</v>
      </c>
      <c r="AS181" s="1">
        <f t="shared" si="141"/>
        <v>4.8041853676073061E-2</v>
      </c>
      <c r="AT181" s="1">
        <f t="shared" si="141"/>
        <v>0.20193007587757331</v>
      </c>
      <c r="AU181" s="1">
        <f t="shared" si="141"/>
        <v>1.5548093600297327E-3</v>
      </c>
      <c r="AV181" s="1">
        <f t="shared" si="141"/>
        <v>6.8378536509903457E-4</v>
      </c>
      <c r="AW181" s="1">
        <f t="shared" si="141"/>
        <v>6.9532352148555271E-2</v>
      </c>
      <c r="AX181" s="1">
        <f t="shared" si="141"/>
        <v>2.3176769685105035E-6</v>
      </c>
      <c r="AY181" s="1">
        <f t="shared" si="141"/>
        <v>3.2925723788446467E-3</v>
      </c>
      <c r="AZ181" s="1">
        <f t="shared" si="141"/>
        <v>3.4884612097922695E-4</v>
      </c>
      <c r="BA181" s="1">
        <f t="shared" si="141"/>
        <v>3.5392974830797039E-4</v>
      </c>
      <c r="BB181" s="1">
        <f t="shared" si="142"/>
        <v>6.5159130257769136E-8</v>
      </c>
      <c r="BC181" s="1">
        <f t="shared" si="142"/>
        <v>6.6030270747729092E-4</v>
      </c>
      <c r="BD181" s="1">
        <f t="shared" si="142"/>
        <v>0.48711874803258154</v>
      </c>
      <c r="BE181" s="1">
        <f t="shared" si="142"/>
        <v>5.5301648930985536E-4</v>
      </c>
      <c r="BF181" s="1"/>
      <c r="BG181" s="1">
        <f t="shared" si="143"/>
        <v>0.20051518305105548</v>
      </c>
      <c r="BH181" s="1">
        <f t="shared" si="143"/>
        <v>3.1071644270011141</v>
      </c>
      <c r="BI181" s="1">
        <f t="shared" si="143"/>
        <v>2.2588734543506247E-4</v>
      </c>
      <c r="BJ181" s="1">
        <f t="shared" si="143"/>
        <v>6.6701709020067917E-2</v>
      </c>
      <c r="BK181" s="1">
        <f t="shared" si="143"/>
        <v>5.499742552343722E-2</v>
      </c>
      <c r="BL181" s="1">
        <f t="shared" si="143"/>
        <v>3.1407069302234076E-5</v>
      </c>
      <c r="BM181" s="1">
        <f t="shared" si="143"/>
        <v>0.20282923192588692</v>
      </c>
      <c r="BN181" s="1">
        <f t="shared" si="143"/>
        <v>4.6158093854823098E-2</v>
      </c>
      <c r="BO181" s="1">
        <f t="shared" si="143"/>
        <v>0.1940122347758346</v>
      </c>
      <c r="BP181" s="1">
        <f t="shared" si="143"/>
        <v>1.4938440313004191E-3</v>
      </c>
      <c r="BQ181" s="1">
        <f t="shared" si="143"/>
        <v>6.569735895622838E-4</v>
      </c>
      <c r="BR181" s="1">
        <f t="shared" si="143"/>
        <v>6.6805932553307912E-2</v>
      </c>
      <c r="BS181" s="1">
        <f t="shared" si="143"/>
        <v>2.2267989857133712E-6</v>
      </c>
      <c r="BT181" s="1">
        <f t="shared" si="143"/>
        <v>3.1634679609001321E-3</v>
      </c>
      <c r="BU181" s="1">
        <f t="shared" si="143"/>
        <v>3.3516758328310854E-4</v>
      </c>
      <c r="BV181" s="1">
        <f t="shared" si="143"/>
        <v>3.4005187748510244E-4</v>
      </c>
      <c r="BW181" s="1">
        <f t="shared" si="144"/>
        <v>6.2604188219212659E-8</v>
      </c>
      <c r="BX181" s="1">
        <f t="shared" si="144"/>
        <v>6.3441170588116015E-4</v>
      </c>
      <c r="BY181" s="1">
        <f t="shared" si="144"/>
        <v>0.46801842913338859</v>
      </c>
      <c r="BZ181" s="1">
        <f t="shared" si="144"/>
        <v>5.313322668384511E-4</v>
      </c>
      <c r="CA181" s="1"/>
      <c r="CB181" s="1">
        <f t="shared" si="145"/>
        <v>0.27425218999765771</v>
      </c>
      <c r="CC181" s="1">
        <f t="shared" si="145"/>
        <v>4.2497861549511589</v>
      </c>
      <c r="CD181" s="1">
        <f t="shared" si="145"/>
        <v>3.0895465488291462E-4</v>
      </c>
      <c r="CE181" s="1">
        <f t="shared" si="145"/>
        <v>9.1230446976587956E-2</v>
      </c>
      <c r="CF181" s="1">
        <f t="shared" si="145"/>
        <v>7.5222056327750683E-2</v>
      </c>
      <c r="CG181" s="1">
        <f t="shared" si="145"/>
        <v>4.2956635036224323E-5</v>
      </c>
      <c r="CH181" s="1">
        <f t="shared" si="145"/>
        <v>0.27741720205324127</v>
      </c>
      <c r="CI181" s="1">
        <f t="shared" si="145"/>
        <v>6.313216851304182E-2</v>
      </c>
      <c r="CJ181" s="1">
        <f t="shared" si="145"/>
        <v>0.26535786200321992</v>
      </c>
      <c r="CK181" s="1">
        <f t="shared" si="145"/>
        <v>2.0431869091666419E-3</v>
      </c>
      <c r="CL181" s="1">
        <f t="shared" si="145"/>
        <v>8.9856759456565362E-4</v>
      </c>
      <c r="CM181" s="1">
        <f t="shared" si="145"/>
        <v>9.137299743987673E-2</v>
      </c>
      <c r="CN181" s="1">
        <f t="shared" si="145"/>
        <v>3.0456770865124787E-6</v>
      </c>
      <c r="CO181" s="1">
        <f t="shared" si="145"/>
        <v>4.3267946250403356E-3</v>
      </c>
      <c r="CP181" s="1">
        <f t="shared" si="145"/>
        <v>4.5842136407301347E-4</v>
      </c>
      <c r="CQ181" s="1">
        <f t="shared" si="145"/>
        <v>4.6510179774944294E-4</v>
      </c>
      <c r="CR181" s="1">
        <f t="shared" si="146"/>
        <v>8.5626112999996375E-8</v>
      </c>
      <c r="CS181" s="1">
        <f t="shared" si="146"/>
        <v>8.6770885401609094E-4</v>
      </c>
      <c r="CT181" s="1">
        <f t="shared" si="146"/>
        <v>0.64012648416959739</v>
      </c>
      <c r="CU181" s="1">
        <f t="shared" si="146"/>
        <v>7.2672321157725927E-4</v>
      </c>
      <c r="CW181" s="12">
        <f t="shared" si="147"/>
        <v>0.47390942083318915</v>
      </c>
      <c r="CX181" s="12">
        <f t="shared" si="147"/>
        <v>7.3436558350728598</v>
      </c>
      <c r="CY181" s="12">
        <f t="shared" si="147"/>
        <v>5.3387548723140697E-4</v>
      </c>
      <c r="CZ181" s="12">
        <f t="shared" si="147"/>
        <v>0.15764675676572365</v>
      </c>
      <c r="DA181" s="12">
        <f t="shared" si="147"/>
        <v>0.12998416219928935</v>
      </c>
      <c r="DB181" s="12">
        <f t="shared" si="147"/>
        <v>7.4229321673360634E-5</v>
      </c>
      <c r="DC181" s="12">
        <f t="shared" si="147"/>
        <v>0.47937858055149257</v>
      </c>
      <c r="DD181" s="12">
        <f t="shared" si="147"/>
        <v>0.10909276391271287</v>
      </c>
      <c r="DE181" s="12">
        <f t="shared" si="147"/>
        <v>0.45853996898458066</v>
      </c>
      <c r="DF181" s="12">
        <f t="shared" si="147"/>
        <v>3.5306391711416667E-3</v>
      </c>
      <c r="DG181" s="12">
        <f t="shared" si="147"/>
        <v>1.5527301653405861E-3</v>
      </c>
      <c r="DH181" s="12">
        <f t="shared" si="147"/>
        <v>0.15789308481691355</v>
      </c>
      <c r="DI181" s="12">
        <f t="shared" si="147"/>
        <v>5.2629481796530815E-6</v>
      </c>
      <c r="DJ181" s="12">
        <f t="shared" si="147"/>
        <v>7.4767269309117786E-3</v>
      </c>
      <c r="DK181" s="12">
        <f t="shared" si="147"/>
        <v>7.9215485260940972E-4</v>
      </c>
      <c r="DL181" s="12">
        <f t="shared" si="147"/>
        <v>8.0369868186575314E-4</v>
      </c>
      <c r="DM181" s="12">
        <f t="shared" si="148"/>
        <v>1.4796243421200051E-7</v>
      </c>
      <c r="DN181" s="12">
        <f t="shared" si="148"/>
        <v>1.4994060775307136E-3</v>
      </c>
      <c r="DO181" s="12">
        <f t="shared" si="148"/>
        <v>1.1061423844068135</v>
      </c>
      <c r="DP181" s="12">
        <f t="shared" si="148"/>
        <v>1.2557820461071088E-3</v>
      </c>
      <c r="DR181" s="12">
        <f t="shared" si="149"/>
        <v>0.41525847175108327</v>
      </c>
      <c r="DS181" s="12">
        <f t="shared" si="149"/>
        <v>6.4348062416165304</v>
      </c>
      <c r="DT181" s="12">
        <f t="shared" si="149"/>
        <v>4.6780314800096292E-4</v>
      </c>
      <c r="DU181" s="12">
        <f t="shared" si="149"/>
        <v>0.1381364210400278</v>
      </c>
      <c r="DV181" s="12">
        <f t="shared" si="149"/>
        <v>0.11389734445840681</v>
      </c>
      <c r="DW181" s="12">
        <f t="shared" si="149"/>
        <v>6.5042713485219207E-5</v>
      </c>
      <c r="DX181" s="12">
        <f t="shared" si="149"/>
        <v>0.42005076919558726</v>
      </c>
      <c r="DY181" s="12">
        <f t="shared" si="149"/>
        <v>9.5591462060089671E-2</v>
      </c>
      <c r="DZ181" s="12">
        <f t="shared" si="149"/>
        <v>0.40179114064151344</v>
      </c>
      <c r="EA181" s="12">
        <f t="shared" si="149"/>
        <v>3.0936878695831211E-3</v>
      </c>
      <c r="EB181" s="12">
        <f t="shared" si="149"/>
        <v>1.3605645449451731E-3</v>
      </c>
      <c r="EC181" s="12">
        <f t="shared" si="149"/>
        <v>0.13835226357362149</v>
      </c>
      <c r="ED181" s="12">
        <f t="shared" si="149"/>
        <v>4.6116066107011409E-6</v>
      </c>
      <c r="EE181" s="12">
        <f t="shared" si="149"/>
        <v>6.5514084813339006E-3</v>
      </c>
      <c r="EF181" s="12">
        <f t="shared" si="149"/>
        <v>6.9411790317748176E-4</v>
      </c>
      <c r="EG181" s="12">
        <f t="shared" si="149"/>
        <v>7.0423307009422455E-4</v>
      </c>
      <c r="EH181" s="12">
        <f t="shared" si="150"/>
        <v>1.2965062859358658E-7</v>
      </c>
      <c r="EI181" s="12">
        <f t="shared" si="150"/>
        <v>1.3138398371465444E-3</v>
      </c>
      <c r="EJ181" s="12">
        <f t="shared" si="150"/>
        <v>0.9692463916001226</v>
      </c>
      <c r="EK181" s="12">
        <f t="shared" si="150"/>
        <v>1.1003666742941567E-3</v>
      </c>
      <c r="EM181" s="12">
        <f t="shared" si="151"/>
        <v>0.50177745739125712</v>
      </c>
      <c r="EN181" s="12">
        <f t="shared" si="151"/>
        <v>7.7754963098240779</v>
      </c>
      <c r="EO181" s="12">
        <f t="shared" si="151"/>
        <v>5.6526980213965198E-4</v>
      </c>
      <c r="EP181" s="12">
        <f t="shared" si="151"/>
        <v>0.16691710546038363</v>
      </c>
      <c r="EQ181" s="12">
        <f t="shared" si="151"/>
        <v>0.13762782409942842</v>
      </c>
      <c r="ER181" s="12">
        <f t="shared" si="151"/>
        <v>7.859434452189761E-5</v>
      </c>
      <c r="ES181" s="12">
        <f t="shared" si="151"/>
        <v>0.50756822865866968</v>
      </c>
      <c r="ET181" s="12">
        <f t="shared" si="151"/>
        <v>0.11550791625890409</v>
      </c>
      <c r="EU181" s="12">
        <f t="shared" si="151"/>
        <v>0.48550421163781027</v>
      </c>
      <c r="EV181" s="12">
        <f t="shared" si="151"/>
        <v>3.7382568659360387E-3</v>
      </c>
      <c r="EW181" s="12">
        <f t="shared" si="151"/>
        <v>1.6440377847089661E-3</v>
      </c>
      <c r="EX181" s="12">
        <f t="shared" si="151"/>
        <v>0.16717791872506385</v>
      </c>
      <c r="EY181" s="12">
        <f t="shared" si="151"/>
        <v>5.5724335492748315E-6</v>
      </c>
      <c r="EZ181" s="12">
        <f t="shared" si="151"/>
        <v>7.9163925933478946E-3</v>
      </c>
      <c r="FA181" s="12">
        <f t="shared" si="151"/>
        <v>8.3873717282021722E-4</v>
      </c>
      <c r="FB181" s="12">
        <f t="shared" si="151"/>
        <v>8.5095983191533077E-4</v>
      </c>
      <c r="FC181" s="12">
        <f t="shared" si="152"/>
        <v>1.5666330054757849E-7</v>
      </c>
      <c r="FD181" s="12">
        <f t="shared" si="152"/>
        <v>1.5875779971995635E-3</v>
      </c>
      <c r="FE181" s="12">
        <f t="shared" si="152"/>
        <v>1.1711886043213313</v>
      </c>
      <c r="FF181" s="12">
        <f t="shared" si="152"/>
        <v>1.3296277609872874E-3</v>
      </c>
      <c r="FH181" s="12">
        <f>IFERROR(AL181*[1]Figure!$C$8+BG181*[1]Figure!$D$8+CB181*[1]Figure!$E$8,0)</f>
        <v>0.20292884439485184</v>
      </c>
      <c r="FI181" s="12">
        <f>IFERROR(AM181*[1]Figure!$C$8+BH181*[1]Figure!$D$8+CC181*[1]Figure!$E$8,0)</f>
        <v>3.1445662962868037</v>
      </c>
      <c r="FJ181" s="12">
        <f>IFERROR(AN181*[1]Figure!$C$8+BI181*[1]Figure!$D$8+CD181*[1]Figure!$E$8,0)</f>
        <v>2.286064191003747E-4</v>
      </c>
      <c r="FK181" s="12">
        <f>IFERROR(AO181*[1]Figure!$C$8+BJ181*[1]Figure!$D$8+CE181*[1]Figure!$E$8,0)</f>
        <v>6.7504617479054285E-2</v>
      </c>
      <c r="FL181" s="12">
        <f>IFERROR(AP181*[1]Figure!$C$8+BK181*[1]Figure!$D$8+CF181*[1]Figure!$E$8,0)</f>
        <v>5.5659446014725604E-2</v>
      </c>
      <c r="FM181" s="12">
        <f>IFERROR(AQ181*[1]Figure!$C$8+BL181*[1]Figure!$D$8+CG181*[1]Figure!$E$8,0)</f>
        <v>3.178512560671569E-5</v>
      </c>
      <c r="FN181" s="12">
        <f>IFERROR(AR181*[1]Figure!$C$8+BM181*[1]Figure!$D$8+CH181*[1]Figure!$E$8,0)</f>
        <v>0.20527074816940635</v>
      </c>
      <c r="FO181" s="12">
        <f>IFERROR(AS181*[1]Figure!$C$8+BN181*[1]Figure!$D$8+CI181*[1]Figure!$E$8,0)</f>
        <v>4.6713712662064963E-2</v>
      </c>
      <c r="FP181" s="12">
        <f>IFERROR(AT181*[1]Figure!$C$8+BO181*[1]Figure!$D$8+CJ181*[1]Figure!$E$8,0)</f>
        <v>0.19634761818260008</v>
      </c>
      <c r="FQ181" s="12">
        <f>IFERROR(AU181*[1]Figure!$C$8+BP181*[1]Figure!$D$8+CK181*[1]Figure!$E$8,0)</f>
        <v>1.5118258795432662E-3</v>
      </c>
      <c r="FR181" s="12">
        <f>IFERROR(AV181*[1]Figure!$C$8+BQ181*[1]Figure!$D$8+CL181*[1]Figure!$E$8,0)</f>
        <v>6.6488177752537609E-4</v>
      </c>
      <c r="FS181" s="12">
        <f>IFERROR(AW181*[1]Figure!$C$8+BR181*[1]Figure!$D$8+CM181*[1]Figure!$E$8,0)</f>
        <v>6.7610095582194996E-2</v>
      </c>
      <c r="FT181" s="12">
        <f>IFERROR(AX181*[1]Figure!$C$8+BS181*[1]Figure!$D$8+CN181*[1]Figure!$E$8,0)</f>
        <v>2.2536036323762266E-6</v>
      </c>
      <c r="FU181" s="12">
        <f>IFERROR(AY181*[1]Figure!$C$8+BT181*[1]Figure!$D$8+CO181*[1]Figure!$E$8,0)</f>
        <v>3.2015475726950094E-3</v>
      </c>
      <c r="FV181" s="12">
        <f>IFERROR(AZ181*[1]Figure!$C$8+BU181*[1]Figure!$D$8+CP181*[1]Figure!$E$8,0)</f>
        <v>3.3920209591778569E-4</v>
      </c>
      <c r="FW181" s="12">
        <f>IFERROR(BA181*[1]Figure!$C$8+BV181*[1]Figure!$D$8+CQ181*[1]Figure!$E$8,0)</f>
        <v>3.4414518383269296E-4</v>
      </c>
      <c r="FX181" s="12">
        <f>IFERROR(BB181*[1]Figure!$C$8+BW181*[1]Figure!$D$8+CR181*[1]Figure!$E$8,0)</f>
        <v>6.3357773592475831E-8</v>
      </c>
      <c r="FY181" s="12">
        <f>IFERROR(BC181*[1]Figure!$C$8+BX181*[1]Figure!$D$8+CS181*[1]Figure!$E$8,0)</f>
        <v>6.4204830968959785E-4</v>
      </c>
      <c r="FZ181" s="12">
        <f>IFERROR(BD181*[1]Figure!$C$8+BY181*[1]Figure!$D$8+CT181*[1]Figure!$E$8,0)</f>
        <v>0.47365210720900808</v>
      </c>
      <c r="GA181" s="12">
        <f>IFERROR(BE181*[1]Figure!$C$8+BZ181*[1]Figure!$D$8+CU181*[1]Figure!$E$8,0)</f>
        <v>5.3772807255084512E-4</v>
      </c>
      <c r="GC181" s="12">
        <f>IFERROR(CW181*[1]Figure!$F$8+DR181*[1]Figure!$G$8+EM181*[1]Figure!$H$8,0)</f>
        <v>0.4296088401858334</v>
      </c>
      <c r="GD181" s="12">
        <f>IFERROR(CX181*[1]Figure!$F$8+DS181*[1]Figure!$G$8+EN181*[1]Figure!$H$8,0)</f>
        <v>6.6571782018658547</v>
      </c>
      <c r="GE181" s="12">
        <f>IFERROR(CY181*[1]Figure!$F$8+DT181*[1]Figure!$G$8+EO181*[1]Figure!$H$8,0)</f>
        <v>4.839693384231388E-4</v>
      </c>
      <c r="GF181" s="12">
        <f>IFERROR(CZ181*[1]Figure!$F$8+DU181*[1]Figure!$G$8+EP181*[1]Figure!$H$8,0)</f>
        <v>0.14291009495888385</v>
      </c>
      <c r="GG181" s="12">
        <f>IFERROR(DA181*[1]Figure!$F$8+DV181*[1]Figure!$G$8+EQ181*[1]Figure!$H$8,0)</f>
        <v>0.11783337218067209</v>
      </c>
      <c r="GH181" s="12">
        <f>IFERROR(DB181*[1]Figure!$F$8+DW181*[1]Figure!$G$8+ER181*[1]Figure!$H$8,0)</f>
        <v>6.7290438615480444E-5</v>
      </c>
      <c r="GI181" s="12">
        <f>IFERROR(DC181*[1]Figure!$F$8+DX181*[1]Figure!$G$8+ES181*[1]Figure!$H$8,0)</f>
        <v>0.43456674830093378</v>
      </c>
      <c r="GJ181" s="12">
        <f>IFERROR(DD181*[1]Figure!$F$8+DY181*[1]Figure!$G$8+ET181*[1]Figure!$H$8,0)</f>
        <v>9.8894880998164944E-2</v>
      </c>
      <c r="GK181" s="12">
        <f>IFERROR(DE181*[1]Figure!$F$8+DZ181*[1]Figure!$G$8+EU181*[1]Figure!$H$8,0)</f>
        <v>0.41567610938811234</v>
      </c>
      <c r="GL181" s="12">
        <f>IFERROR(DF181*[1]Figure!$F$8+EA181*[1]Figure!$G$8+EV181*[1]Figure!$H$8,0)</f>
        <v>3.2005985379276475E-3</v>
      </c>
      <c r="GM181" s="12">
        <f>IFERROR(DG181*[1]Figure!$F$8+EB181*[1]Figure!$G$8+EW181*[1]Figure!$H$8,0)</f>
        <v>1.4075824959983785E-3</v>
      </c>
      <c r="GN181" s="12">
        <f>IFERROR(DH181*[1]Figure!$F$8+EC181*[1]Figure!$G$8+EX181*[1]Figure!$H$8,0)</f>
        <v>0.14313339650919044</v>
      </c>
      <c r="GO181" s="12">
        <f>IFERROR(DI181*[1]Figure!$F$8+ED181*[1]Figure!$G$8+EY181*[1]Figure!$H$8,0)</f>
        <v>4.7709730256971475E-6</v>
      </c>
      <c r="GP181" s="12">
        <f>IFERROR(DJ181*[1]Figure!$F$8+EE181*[1]Figure!$G$8+EZ181*[1]Figure!$H$8,0)</f>
        <v>6.7778099442040987E-3</v>
      </c>
      <c r="GQ181" s="12">
        <f>IFERROR(DK181*[1]Figure!$F$8+EF181*[1]Figure!$G$8+FA181*[1]Figure!$H$8,0)</f>
        <v>7.1810500597095314E-4</v>
      </c>
      <c r="GR181" s="12">
        <f>IFERROR(DL181*[1]Figure!$F$8+EG181*[1]Figure!$G$8+FB181*[1]Figure!$H$8,0)</f>
        <v>7.2856972956602737E-4</v>
      </c>
      <c r="GS181" s="12">
        <f>IFERROR(DM181*[1]Figure!$F$8+EH181*[1]Figure!$G$8+FC181*[1]Figure!$H$8,0)</f>
        <v>1.3413105323193128E-7</v>
      </c>
      <c r="GT181" s="12">
        <f>IFERROR(DN181*[1]Figure!$F$8+EI181*[1]Figure!$G$8+FD181*[1]Figure!$H$8,0)</f>
        <v>1.3592430908063676E-3</v>
      </c>
      <c r="GU181" s="12">
        <f>IFERROR(DO181*[1]Figure!$F$8+EJ181*[1]Figure!$G$8+FE181*[1]Figure!$H$8,0)</f>
        <v>1.0027412960264224</v>
      </c>
      <c r="GV181" s="12">
        <f>IFERROR(DP181*[1]Figure!$F$8+EK181*[1]Figure!$G$8+FF181*[1]Figure!$H$8,0)</f>
        <v>1.1383927911915556E-3</v>
      </c>
      <c r="GX181" s="12">
        <f>IFERROR(FH181*[1]Figure!$F$10+GC181*[1]Figure!$F$11,0)</f>
        <v>0.21622845589475473</v>
      </c>
      <c r="GY181" s="12">
        <f>IFERROR(FI181*[1]Figure!$F$10+GD181*[1]Figure!$F$11,0)</f>
        <v>3.3506558258508132</v>
      </c>
      <c r="GZ181" s="12">
        <f>IFERROR(FJ181*[1]Figure!$F$10+GE181*[1]Figure!$F$11,0)</f>
        <v>2.4358889519678959E-4</v>
      </c>
      <c r="HA181" s="12">
        <f>IFERROR(FK181*[1]Figure!$F$10+GF181*[1]Figure!$F$11,0)</f>
        <v>7.1928755356536589E-2</v>
      </c>
      <c r="HB181" s="12">
        <f>IFERROR(FL181*[1]Figure!$F$10+GG181*[1]Figure!$F$11,0)</f>
        <v>5.9307271490217486E-2</v>
      </c>
      <c r="HC181" s="12">
        <f>IFERROR(FM181*[1]Figure!$F$10+GH181*[1]Figure!$F$11,0)</f>
        <v>3.3868268706976003E-5</v>
      </c>
      <c r="HD181" s="12">
        <f>IFERROR(FN181*[1]Figure!$F$10+GI181*[1]Figure!$F$11,0)</f>
        <v>0.21872384406165679</v>
      </c>
      <c r="HE181" s="12">
        <f>IFERROR(FO181*[1]Figure!$F$10+GJ181*[1]Figure!$F$11,0)</f>
        <v>4.9775249980607547E-2</v>
      </c>
      <c r="HF181" s="12">
        <f>IFERROR(FP181*[1]Figure!$F$10+GK181*[1]Figure!$F$11,0)</f>
        <v>0.20921590730407552</v>
      </c>
      <c r="HG181" s="12">
        <f>IFERROR(FQ181*[1]Figure!$F$10+GL181*[1]Figure!$F$11,0)</f>
        <v>1.6109083777134205E-3</v>
      </c>
      <c r="HH181" s="12">
        <f>IFERROR(FR181*[1]Figure!$F$10+GM181*[1]Figure!$F$11,0)</f>
        <v>7.0845699898204899E-4</v>
      </c>
      <c r="HI181" s="12">
        <f>IFERROR(FS181*[1]Figure!$F$10+GN181*[1]Figure!$F$11,0)</f>
        <v>7.2041146315253365E-2</v>
      </c>
      <c r="HJ181" s="12">
        <f>IFERROR(FT181*[1]Figure!$F$10+GO181*[1]Figure!$F$11,0)</f>
        <v>2.4013009835081101E-6</v>
      </c>
      <c r="HK181" s="12">
        <f>IFERROR(FU181*[1]Figure!$F$10+GP181*[1]Figure!$F$11,0)</f>
        <v>3.4113715582515004E-3</v>
      </c>
      <c r="HL181" s="12">
        <f>IFERROR(FV181*[1]Figure!$F$10+GQ181*[1]Figure!$F$11,0)</f>
        <v>3.6143282466959142E-4</v>
      </c>
      <c r="HM181" s="12">
        <f>IFERROR(FW181*[1]Figure!$F$10+GR181*[1]Figure!$F$11,0)</f>
        <v>3.6669987416361368E-4</v>
      </c>
      <c r="HN181" s="12">
        <f>IFERROR(FX181*[1]Figure!$F$10+GS181*[1]Figure!$F$11,0)</f>
        <v>6.7510134370912879E-8</v>
      </c>
      <c r="HO181" s="12">
        <f>IFERROR(FY181*[1]Figure!$F$10+GT181*[1]Figure!$F$11,0)</f>
        <v>6.8412706447926251E-4</v>
      </c>
      <c r="HP181" s="12">
        <f>IFERROR(FZ181*[1]Figure!$F$10+GU181*[1]Figure!$F$11,0)</f>
        <v>0.50469446114728334</v>
      </c>
      <c r="HQ181" s="12">
        <f>IFERROR(GA181*[1]Figure!$F$10+GV181*[1]Figure!$F$11,0)</f>
        <v>5.729698563339457E-4</v>
      </c>
    </row>
    <row r="182" spans="1:225" x14ac:dyDescent="0.2">
      <c r="A182" s="1"/>
      <c r="B182" s="4"/>
      <c r="C182" s="1" t="s">
        <v>109</v>
      </c>
      <c r="D182" s="1" t="s">
        <v>208</v>
      </c>
      <c r="E182" s="2">
        <f>1.32%/0.9384</f>
        <v>1.4066496163682864E-2</v>
      </c>
      <c r="F182" s="7"/>
      <c r="G182" s="5">
        <f>('[1]LIB Maf LCI'!AQ$58+'[1]LIB Maf LCI'!AQ$61+'[1]LIB Maf LCI'!AQ$62+'[1]LIB Maf LCI'!AQ$64+'[1]LIB Maf LCI'!AQ$48)*$E182</f>
        <v>13.291204643684349</v>
      </c>
      <c r="H182" s="5">
        <f>('[1]LIB Maf LCI'!AR$58+'[1]LIB Maf LCI'!AR$61+'[1]LIB Maf LCI'!AR$62+'[1]LIB Maf LCI'!AR$64+'[1]LIB Maf LCI'!AR$48)*$E182</f>
        <v>12.77004579222535</v>
      </c>
      <c r="I182" s="5">
        <f>('[1]LIB Maf LCI'!AS$58+'[1]LIB Maf LCI'!AS$61+'[1]LIB Maf LCI'!AS$62+'[1]LIB Maf LCI'!AS$64+'[1]LIB Maf LCI'!AS$48)*$E182</f>
        <v>17.466073997979681</v>
      </c>
      <c r="J182" s="5">
        <f>('[1]LIB Maf LCI'!AT$58+'[1]LIB Maf LCI'!AT$61+'[1]LIB Maf LCI'!AT$62+'[1]LIB Maf LCI'!AT$64+'[1]LIB Maf LCI'!AT$48)*$E182</f>
        <v>30.181480092038168</v>
      </c>
      <c r="K182" s="5">
        <f>('[1]LIB Maf LCI'!AU$58+'[1]LIB Maf LCI'!AU$61+'[1]LIB Maf LCI'!AU$62+'[1]LIB Maf LCI'!AU$64+'[1]LIB Maf LCI'!AU$48)*$E182</f>
        <v>26.446225264251567</v>
      </c>
      <c r="L182" s="5">
        <f>('[1]LIB Maf LCI'!AV$58+'[1]LIB Maf LCI'!AV$61+'[1]LIB Maf LCI'!AV$62+'[1]LIB Maf LCI'!AV$64+'[1]LIB Maf LCI'!AV$48)*$E182</f>
        <v>31.956288850012992</v>
      </c>
      <c r="M182" s="1" t="s">
        <v>55</v>
      </c>
      <c r="N182" s="1" t="s">
        <v>67</v>
      </c>
      <c r="O182" s="1">
        <v>1</v>
      </c>
      <c r="P182" s="1" t="s">
        <v>56</v>
      </c>
      <c r="Q182" s="1">
        <f>[1]Use!Z83</f>
        <v>15.403079895915489</v>
      </c>
      <c r="R182" s="1">
        <f>[1]Use!AA83</f>
        <v>148.33623684471632</v>
      </c>
      <c r="S182" s="1">
        <f>[1]Use!AB83</f>
        <v>2.8439442907493357E-2</v>
      </c>
      <c r="T182" s="1">
        <f>[1]Use!AC83</f>
        <v>3.0265740713465794</v>
      </c>
      <c r="U182" s="1">
        <f>[1]Use!AD83</f>
        <v>2.94011188464314</v>
      </c>
      <c r="V182" s="1">
        <f>[1]Use!AE83</f>
        <v>3.5325786097661527E-3</v>
      </c>
      <c r="W182" s="1">
        <f>[1]Use!AF83</f>
        <v>15.825030313662252</v>
      </c>
      <c r="X182" s="1">
        <f>[1]Use!AG83</f>
        <v>2.6829401907117472</v>
      </c>
      <c r="Y182" s="1">
        <f>[1]Use!AH83</f>
        <v>14.522913317807113</v>
      </c>
      <c r="Z182" s="1">
        <f>[1]Use!AI83</f>
        <v>9.0271173629036083E-2</v>
      </c>
      <c r="AA182" s="1">
        <f>[1]Use!AJ83</f>
        <v>4.5254372086123436E-2</v>
      </c>
      <c r="AB182" s="1">
        <f>[1]Use!AK83</f>
        <v>3.5868017058075341</v>
      </c>
      <c r="AC182" s="1">
        <f>[1]Use!AL83</f>
        <v>2.4590122059104307E-4</v>
      </c>
      <c r="AD182" s="1">
        <f>[1]Use!AM83</f>
        <v>0.16444037031079442</v>
      </c>
      <c r="AE182" s="1">
        <f>[1]Use!AN83</f>
        <v>4.3015453248571152E-2</v>
      </c>
      <c r="AF182" s="1">
        <f>[1]Use!AO83</f>
        <v>4.3217650035638565E-2</v>
      </c>
      <c r="AG182" s="1">
        <f>[1]Use!AP83</f>
        <v>3.3104122618443724E-6</v>
      </c>
      <c r="AH182" s="1">
        <f>[1]Use!AQ83</f>
        <v>6.9486255932727253E-2</v>
      </c>
      <c r="AI182" s="1">
        <f>[1]Use!AR83</f>
        <v>28.218556704033823</v>
      </c>
      <c r="AJ182" s="1">
        <f>[1]Use!AS83</f>
        <v>4.0620426316610128E-2</v>
      </c>
      <c r="AK182" s="1"/>
      <c r="AL182" s="1">
        <f t="shared" si="141"/>
        <v>0.204725487039633</v>
      </c>
      <c r="AM182" s="1">
        <f t="shared" si="141"/>
        <v>1.9715672799771551</v>
      </c>
      <c r="AN182" s="1">
        <f t="shared" si="141"/>
        <v>3.7799445563587163E-4</v>
      </c>
      <c r="AO182" s="1">
        <f t="shared" si="141"/>
        <v>4.0226815351536306E-2</v>
      </c>
      <c r="AP182" s="1">
        <f t="shared" si="141"/>
        <v>3.9077628734120448E-2</v>
      </c>
      <c r="AQ182" s="1">
        <f t="shared" si="141"/>
        <v>4.6952225222303894E-5</v>
      </c>
      <c r="AR182" s="1">
        <f t="shared" si="141"/>
        <v>0.21033371639139331</v>
      </c>
      <c r="AS182" s="1">
        <f t="shared" si="141"/>
        <v>3.5659507121515346E-2</v>
      </c>
      <c r="AT182" s="1">
        <f t="shared" si="141"/>
        <v>0.1930270129294632</v>
      </c>
      <c r="AU182" s="1">
        <f t="shared" si="141"/>
        <v>1.1998126421290806E-3</v>
      </c>
      <c r="AV182" s="1">
        <f t="shared" si="141"/>
        <v>6.0148512041810324E-4</v>
      </c>
      <c r="AW182" s="1">
        <f t="shared" si="141"/>
        <v>4.7672915488204043E-2</v>
      </c>
      <c r="AX182" s="1">
        <f t="shared" si="141"/>
        <v>3.2683234450073213E-6</v>
      </c>
      <c r="AY182" s="1">
        <f t="shared" si="141"/>
        <v>2.1856106134840051E-3</v>
      </c>
      <c r="AZ182" s="1">
        <f t="shared" si="141"/>
        <v>5.7172719196759596E-4</v>
      </c>
      <c r="BA182" s="1">
        <f t="shared" si="141"/>
        <v>5.7441463084280441E-4</v>
      </c>
      <c r="BB182" s="1">
        <f t="shared" si="142"/>
        <v>4.3999366827135535E-8</v>
      </c>
      <c r="BC182" s="1">
        <f t="shared" si="142"/>
        <v>9.2355604752530364E-4</v>
      </c>
      <c r="BD182" s="1">
        <f t="shared" si="142"/>
        <v>0.37505861190272449</v>
      </c>
      <c r="BE182" s="1">
        <f t="shared" si="142"/>
        <v>5.3989439888776653E-4</v>
      </c>
      <c r="BF182" s="1"/>
      <c r="BG182" s="1">
        <f t="shared" si="143"/>
        <v>0.19669803561214649</v>
      </c>
      <c r="BH182" s="1">
        <f t="shared" si="143"/>
        <v>1.8942605371534127</v>
      </c>
      <c r="BI182" s="1">
        <f t="shared" si="143"/>
        <v>3.6317298823406862E-4</v>
      </c>
      <c r="BJ182" s="1">
        <f t="shared" si="143"/>
        <v>3.8649489484657733E-2</v>
      </c>
      <c r="BK182" s="1">
        <f t="shared" si="143"/>
        <v>3.7545363401158875E-2</v>
      </c>
      <c r="BL182" s="1">
        <f t="shared" si="143"/>
        <v>4.5111190611349535E-5</v>
      </c>
      <c r="BM182" s="1">
        <f t="shared" si="143"/>
        <v>0.20208636176882125</v>
      </c>
      <c r="BN182" s="1">
        <f t="shared" si="143"/>
        <v>3.4261269093190827E-2</v>
      </c>
      <c r="BO182" s="1">
        <f t="shared" si="143"/>
        <v>0.18545826810491622</v>
      </c>
      <c r="BP182" s="1">
        <f t="shared" si="143"/>
        <v>1.1527670209607163E-3</v>
      </c>
      <c r="BQ182" s="1">
        <f t="shared" si="143"/>
        <v>5.7790040383820095E-4</v>
      </c>
      <c r="BR182" s="1">
        <f t="shared" si="143"/>
        <v>4.580362203079421E-2</v>
      </c>
      <c r="BS182" s="1">
        <f t="shared" si="143"/>
        <v>3.1401698473117272E-6</v>
      </c>
      <c r="BT182" s="1">
        <f t="shared" si="143"/>
        <v>2.0999110589593386E-3</v>
      </c>
      <c r="BU182" s="1">
        <f t="shared" si="143"/>
        <v>5.4930930775758233E-4</v>
      </c>
      <c r="BV182" s="1">
        <f t="shared" si="143"/>
        <v>5.5189136998747403E-4</v>
      </c>
      <c r="BW182" s="1">
        <f t="shared" si="144"/>
        <v>4.2274116174896934E-8</v>
      </c>
      <c r="BX182" s="1">
        <f t="shared" si="144"/>
        <v>8.8734267019121747E-4</v>
      </c>
      <c r="BY182" s="1">
        <f t="shared" si="144"/>
        <v>0.36035226130101955</v>
      </c>
      <c r="BZ182" s="1">
        <f t="shared" si="144"/>
        <v>5.1872470416282704E-4</v>
      </c>
      <c r="CA182" s="1"/>
      <c r="CB182" s="1">
        <f t="shared" si="145"/>
        <v>0.26903133325885309</v>
      </c>
      <c r="CC182" s="1">
        <f t="shared" si="145"/>
        <v>2.5908516893116551</v>
      </c>
      <c r="CD182" s="1">
        <f t="shared" si="145"/>
        <v>4.9672541428359739E-4</v>
      </c>
      <c r="CE182" s="1">
        <f t="shared" si="145"/>
        <v>5.2862366690505987E-2</v>
      </c>
      <c r="CF182" s="1">
        <f t="shared" si="145"/>
        <v>5.1352211739516582E-2</v>
      </c>
      <c r="CG182" s="1">
        <f t="shared" si="145"/>
        <v>6.1700279401855814E-5</v>
      </c>
      <c r="CH182" s="1">
        <f t="shared" si="145"/>
        <v>0.27640115047869646</v>
      </c>
      <c r="CI182" s="1">
        <f t="shared" si="145"/>
        <v>4.686043190312509E-2</v>
      </c>
      <c r="CJ182" s="1">
        <f t="shared" si="145"/>
        <v>0.25365827867506363</v>
      </c>
      <c r="CK182" s="1">
        <f t="shared" si="145"/>
        <v>1.576682998489216E-3</v>
      </c>
      <c r="CL182" s="1">
        <f t="shared" si="145"/>
        <v>7.9041621158833794E-4</v>
      </c>
      <c r="CM182" s="1">
        <f t="shared" si="145"/>
        <v>6.264734400971414E-2</v>
      </c>
      <c r="CN182" s="1">
        <f t="shared" si="145"/>
        <v>4.2949289150366826E-6</v>
      </c>
      <c r="CO182" s="1">
        <f t="shared" si="145"/>
        <v>2.8721276761035164E-3</v>
      </c>
      <c r="CP182" s="1">
        <f t="shared" si="145"/>
        <v>7.5131108949617919E-4</v>
      </c>
      <c r="CQ182" s="1">
        <f t="shared" si="145"/>
        <v>7.5484267354125232E-4</v>
      </c>
      <c r="CR182" s="1">
        <f t="shared" si="146"/>
        <v>5.7819905529193095E-8</v>
      </c>
      <c r="CS182" s="1">
        <f t="shared" si="146"/>
        <v>1.2136520879635687E-3</v>
      </c>
      <c r="CT182" s="1">
        <f t="shared" si="146"/>
        <v>0.49286739950884034</v>
      </c>
      <c r="CU182" s="1">
        <f t="shared" si="146"/>
        <v>7.0947937187539371E-4</v>
      </c>
      <c r="CW182" s="12">
        <f t="shared" si="147"/>
        <v>0.46488774923464671</v>
      </c>
      <c r="CX182" s="12">
        <f t="shared" si="147"/>
        <v>4.4770071792566641</v>
      </c>
      <c r="CY182" s="12">
        <f t="shared" si="147"/>
        <v>8.5834447994116681E-4</v>
      </c>
      <c r="CZ182" s="12">
        <f t="shared" si="147"/>
        <v>9.1346485081425691E-2</v>
      </c>
      <c r="DA182" s="12">
        <f t="shared" si="147"/>
        <v>8.8736928314721755E-2</v>
      </c>
      <c r="DB182" s="12">
        <f t="shared" si="147"/>
        <v>1.0661845098421701E-4</v>
      </c>
      <c r="DC182" s="12">
        <f t="shared" si="147"/>
        <v>0.47762283736769778</v>
      </c>
      <c r="DD182" s="12">
        <f t="shared" si="147"/>
        <v>8.0975105954095683E-2</v>
      </c>
      <c r="DE182" s="12">
        <f t="shared" si="147"/>
        <v>0.43832301917979138</v>
      </c>
      <c r="DF182" s="12">
        <f t="shared" si="147"/>
        <v>2.7245176297696736E-3</v>
      </c>
      <c r="DG182" s="12">
        <f t="shared" si="147"/>
        <v>1.3658439301950224E-3</v>
      </c>
      <c r="DH182" s="12">
        <f t="shared" si="147"/>
        <v>0.10825498427791863</v>
      </c>
      <c r="DI182" s="12">
        <f t="shared" si="147"/>
        <v>7.4216627938764526E-6</v>
      </c>
      <c r="DJ182" s="12">
        <f t="shared" si="147"/>
        <v>4.9630537628626258E-3</v>
      </c>
      <c r="DK182" s="12">
        <f t="shared" si="147"/>
        <v>1.2982700458717487E-3</v>
      </c>
      <c r="DL182" s="12">
        <f t="shared" si="147"/>
        <v>1.304372644175298E-3</v>
      </c>
      <c r="DM182" s="12">
        <f t="shared" si="148"/>
        <v>9.9913141777294976E-8</v>
      </c>
      <c r="DN182" s="12">
        <f t="shared" si="148"/>
        <v>2.0971980501038765E-3</v>
      </c>
      <c r="DO182" s="12">
        <f t="shared" si="148"/>
        <v>0.85167780738884702</v>
      </c>
      <c r="DP182" s="12">
        <f t="shared" si="148"/>
        <v>1.2259845882048718E-3</v>
      </c>
      <c r="DR182" s="12">
        <f t="shared" si="149"/>
        <v>0.40735332069064556</v>
      </c>
      <c r="DS182" s="12">
        <f t="shared" si="149"/>
        <v>3.9229335344467406</v>
      </c>
      <c r="DT182" s="12">
        <f t="shared" si="149"/>
        <v>7.5211591352139083E-4</v>
      </c>
      <c r="DU182" s="12">
        <f t="shared" si="149"/>
        <v>8.0041459669774634E-2</v>
      </c>
      <c r="DV182" s="12">
        <f t="shared" si="149"/>
        <v>7.77548612033757E-2</v>
      </c>
      <c r="DW182" s="12">
        <f t="shared" si="149"/>
        <v>9.3423369677552299E-5</v>
      </c>
      <c r="DX182" s="12">
        <f t="shared" si="149"/>
        <v>0.4185123164887215</v>
      </c>
      <c r="DY182" s="12">
        <f t="shared" si="149"/>
        <v>7.0953640654076916E-2</v>
      </c>
      <c r="DZ182" s="12">
        <f t="shared" si="149"/>
        <v>0.38407623709592598</v>
      </c>
      <c r="EA182" s="12">
        <f t="shared" si="149"/>
        <v>2.3873317926618536E-3</v>
      </c>
      <c r="EB182" s="12">
        <f t="shared" si="149"/>
        <v>1.1968073183818784E-3</v>
      </c>
      <c r="EC182" s="12">
        <f t="shared" si="149"/>
        <v>9.4857365889987819E-2</v>
      </c>
      <c r="ED182" s="12">
        <f t="shared" si="149"/>
        <v>6.5031590725051404E-6</v>
      </c>
      <c r="EE182" s="12">
        <f t="shared" si="149"/>
        <v>4.3488270757762147E-3</v>
      </c>
      <c r="EF182" s="12">
        <f t="shared" si="149"/>
        <v>1.1375963664555944E-3</v>
      </c>
      <c r="EG182" s="12">
        <f t="shared" si="149"/>
        <v>1.1429437082340873E-3</v>
      </c>
      <c r="EH182" s="12">
        <f t="shared" si="150"/>
        <v>8.7547908394276812E-8</v>
      </c>
      <c r="EI182" s="12">
        <f t="shared" si="150"/>
        <v>1.8376491771663417E-3</v>
      </c>
      <c r="EJ182" s="12">
        <f t="shared" si="150"/>
        <v>0.74627430722693466</v>
      </c>
      <c r="EK182" s="12">
        <f t="shared" si="150"/>
        <v>1.0742569446990039E-3</v>
      </c>
      <c r="EM182" s="12">
        <f t="shared" si="151"/>
        <v>0.49222527033370339</v>
      </c>
      <c r="EN182" s="12">
        <f t="shared" si="151"/>
        <v>4.7402756315336942</v>
      </c>
      <c r="EO182" s="12">
        <f t="shared" si="151"/>
        <v>9.0881905228531101E-4</v>
      </c>
      <c r="EP182" s="12">
        <f t="shared" si="151"/>
        <v>9.671807524991112E-2</v>
      </c>
      <c r="EQ182" s="12">
        <f t="shared" si="151"/>
        <v>9.3955064637012253E-2</v>
      </c>
      <c r="ER182" s="12">
        <f t="shared" si="151"/>
        <v>1.1288810243906449E-4</v>
      </c>
      <c r="ES182" s="12">
        <f t="shared" si="151"/>
        <v>0.5057092397636026</v>
      </c>
      <c r="ET182" s="12">
        <f t="shared" si="151"/>
        <v>8.5736811701693533E-2</v>
      </c>
      <c r="EU182" s="12">
        <f t="shared" si="151"/>
        <v>0.46409841292754461</v>
      </c>
      <c r="EV182" s="12">
        <f t="shared" si="151"/>
        <v>2.8847316993191523E-3</v>
      </c>
      <c r="EW182" s="12">
        <f t="shared" si="151"/>
        <v>1.4461617861101254E-3</v>
      </c>
      <c r="EX182" s="12">
        <f t="shared" si="151"/>
        <v>0.11462087135850488</v>
      </c>
      <c r="EY182" s="12">
        <f t="shared" si="151"/>
        <v>7.858090433778135E-6</v>
      </c>
      <c r="EZ182" s="12">
        <f t="shared" si="151"/>
        <v>5.2549039722548469E-3</v>
      </c>
      <c r="FA182" s="12">
        <f t="shared" si="151"/>
        <v>1.3746142490255694E-3</v>
      </c>
      <c r="FB182" s="12">
        <f t="shared" si="151"/>
        <v>1.3810757079576403E-3</v>
      </c>
      <c r="FC182" s="12">
        <f t="shared" si="152"/>
        <v>1.0578849045212361E-7</v>
      </c>
      <c r="FD182" s="12">
        <f t="shared" si="152"/>
        <v>2.2205228656921607E-3</v>
      </c>
      <c r="FE182" s="12">
        <f t="shared" si="152"/>
        <v>0.90176034896457535</v>
      </c>
      <c r="FF182" s="12">
        <f t="shared" si="152"/>
        <v>1.2980780765842624E-3</v>
      </c>
      <c r="FH182" s="12">
        <f>IFERROR(AL182*[1]Figure!$C$8+BG182*[1]Figure!$D$8+CB182*[1]Figure!$E$8,0)</f>
        <v>0.19906574880839276</v>
      </c>
      <c r="FI182" s="12">
        <f>IFERROR(AM182*[1]Figure!$C$8+BH182*[1]Figure!$D$8+CC182*[1]Figure!$E$8,0)</f>
        <v>1.9170623188640874</v>
      </c>
      <c r="FJ182" s="12">
        <f>IFERROR(AN182*[1]Figure!$C$8+BI182*[1]Figure!$D$8+CD182*[1]Figure!$E$8,0)</f>
        <v>3.6754461032010481E-4</v>
      </c>
      <c r="FK182" s="12">
        <f>IFERROR(AO182*[1]Figure!$C$8+BJ182*[1]Figure!$D$8+CE182*[1]Figure!$E$8,0)</f>
        <v>3.9114724971103812E-2</v>
      </c>
      <c r="FL182" s="12">
        <f>IFERROR(AP182*[1]Figure!$C$8+BK182*[1]Figure!$D$8+CF182*[1]Figure!$E$8,0)</f>
        <v>3.7997308191080791E-2</v>
      </c>
      <c r="FM182" s="12">
        <f>IFERROR(AQ182*[1]Figure!$C$8+BL182*[1]Figure!$D$8+CG182*[1]Figure!$E$8,0)</f>
        <v>4.5654207530539737E-5</v>
      </c>
      <c r="FN182" s="12">
        <f>IFERROR(AR182*[1]Figure!$C$8+BM182*[1]Figure!$D$8+CH182*[1]Figure!$E$8,0)</f>
        <v>0.20451893586165518</v>
      </c>
      <c r="FO182" s="12">
        <f>IFERROR(AS182*[1]Figure!$C$8+BN182*[1]Figure!$D$8+CI182*[1]Figure!$E$8,0)</f>
        <v>3.4673682255831902E-2</v>
      </c>
      <c r="FP182" s="12">
        <f>IFERROR(AT182*[1]Figure!$C$8+BO182*[1]Figure!$D$8+CJ182*[1]Figure!$E$8,0)</f>
        <v>0.18769068485162355</v>
      </c>
      <c r="FQ182" s="12">
        <f>IFERROR(AU182*[1]Figure!$C$8+BP182*[1]Figure!$D$8+CK182*[1]Figure!$E$8,0)</f>
        <v>1.1666432230246155E-3</v>
      </c>
      <c r="FR182" s="12">
        <f>IFERROR(AV182*[1]Figure!$C$8+BQ182*[1]Figure!$D$8+CL182*[1]Figure!$E$8,0)</f>
        <v>5.8485676417004378E-4</v>
      </c>
      <c r="FS182" s="12">
        <f>IFERROR(AW182*[1]Figure!$C$8+BR182*[1]Figure!$D$8+CM182*[1]Figure!$E$8,0)</f>
        <v>4.635497395447092E-2</v>
      </c>
      <c r="FT182" s="12">
        <f>IFERROR(AX182*[1]Figure!$C$8+BS182*[1]Figure!$D$8+CN182*[1]Figure!$E$8,0)</f>
        <v>3.1779690127319408E-6</v>
      </c>
      <c r="FU182" s="12">
        <f>IFERROR(AY182*[1]Figure!$C$8+BT182*[1]Figure!$D$8+CO182*[1]Figure!$E$8,0)</f>
        <v>2.125188317625233E-3</v>
      </c>
      <c r="FV182" s="12">
        <f>IFERROR(AZ182*[1]Figure!$C$8+BU182*[1]Figure!$D$8+CP182*[1]Figure!$E$8,0)</f>
        <v>5.5592150849843305E-4</v>
      </c>
      <c r="FW182" s="12">
        <f>IFERROR(BA182*[1]Figure!$C$8+BV182*[1]Figure!$D$8+CQ182*[1]Figure!$E$8,0)</f>
        <v>5.5853465178511434E-4</v>
      </c>
      <c r="FX182" s="12">
        <f>IFERROR(BB182*[1]Figure!$C$8+BW182*[1]Figure!$D$8+CR182*[1]Figure!$E$8,0)</f>
        <v>4.2782982378951537E-8</v>
      </c>
      <c r="FY182" s="12">
        <f>IFERROR(BC182*[1]Figure!$C$8+BX182*[1]Figure!$D$8+CS182*[1]Figure!$E$8,0)</f>
        <v>8.980238798091258E-4</v>
      </c>
      <c r="FZ182" s="12">
        <f>IFERROR(BD182*[1]Figure!$C$8+BY182*[1]Figure!$D$8+CT182*[1]Figure!$E$8,0)</f>
        <v>0.36468992945171724</v>
      </c>
      <c r="GA182" s="12">
        <f>IFERROR(BE182*[1]Figure!$C$8+BZ182*[1]Figure!$D$8+CU182*[1]Figure!$E$8,0)</f>
        <v>5.2496874886537315E-4</v>
      </c>
      <c r="GC182" s="12">
        <f>IFERROR(CW182*[1]Figure!$F$8+DR182*[1]Figure!$G$8+EM182*[1]Figure!$H$8,0)</f>
        <v>0.42143050546276922</v>
      </c>
      <c r="GD182" s="12">
        <f>IFERROR(CX182*[1]Figure!$F$8+DS182*[1]Figure!$G$8+EN182*[1]Figure!$H$8,0)</f>
        <v>4.0585010072232919</v>
      </c>
      <c r="GE182" s="12">
        <f>IFERROR(CY182*[1]Figure!$F$8+DT182*[1]Figure!$G$8+EO182*[1]Figure!$H$8,0)</f>
        <v>7.7810729286437576E-4</v>
      </c>
      <c r="GF182" s="12">
        <f>IFERROR(CZ182*[1]Figure!$F$8+DU182*[1]Figure!$G$8+EP182*[1]Figure!$H$8,0)</f>
        <v>8.2807506636794662E-2</v>
      </c>
      <c r="GG182" s="12">
        <f>IFERROR(DA182*[1]Figure!$F$8+DV182*[1]Figure!$G$8+EQ182*[1]Figure!$H$8,0)</f>
        <v>8.0441888637532766E-2</v>
      </c>
      <c r="GH182" s="12">
        <f>IFERROR(DB182*[1]Figure!$F$8+DW182*[1]Figure!$G$8+ER182*[1]Figure!$H$8,0)</f>
        <v>9.665186437781785E-5</v>
      </c>
      <c r="GI182" s="12">
        <f>IFERROR(DC182*[1]Figure!$F$8+DX182*[1]Figure!$G$8+ES182*[1]Figure!$H$8,0)</f>
        <v>0.43297513024124606</v>
      </c>
      <c r="GJ182" s="12">
        <f>IFERROR(DD182*[1]Figure!$F$8+DY182*[1]Figure!$G$8+ET182*[1]Figure!$H$8,0)</f>
        <v>7.3405633700430004E-2</v>
      </c>
      <c r="GK182" s="12">
        <f>IFERROR(DE182*[1]Figure!$F$8+DZ182*[1]Figure!$G$8+EU182*[1]Figure!$H$8,0)</f>
        <v>0.39734901991506327</v>
      </c>
      <c r="GL182" s="12">
        <f>IFERROR(DF182*[1]Figure!$F$8+EA182*[1]Figure!$G$8+EV182*[1]Figure!$H$8,0)</f>
        <v>2.4698324353488637E-3</v>
      </c>
      <c r="GM182" s="12">
        <f>IFERROR(DG182*[1]Figure!$F$8+EB182*[1]Figure!$G$8+EW182*[1]Figure!$H$8,0)</f>
        <v>1.2381661999761838E-3</v>
      </c>
      <c r="GN182" s="12">
        <f>IFERROR(DH182*[1]Figure!$F$8+EC182*[1]Figure!$G$8+EX182*[1]Figure!$H$8,0)</f>
        <v>9.8135416169205694E-2</v>
      </c>
      <c r="GO182" s="12">
        <f>IFERROR(DI182*[1]Figure!$F$8+ED182*[1]Figure!$G$8+EY182*[1]Figure!$H$8,0)</f>
        <v>6.7278931478551477E-6</v>
      </c>
      <c r="GP182" s="12">
        <f>IFERROR(DJ182*[1]Figure!$F$8+EE182*[1]Figure!$G$8+EZ182*[1]Figure!$H$8,0)</f>
        <v>4.4991124402944706E-3</v>
      </c>
      <c r="GQ182" s="12">
        <f>IFERROR(DK182*[1]Figure!$F$8+EF182*[1]Figure!$G$8+FA182*[1]Figure!$H$8,0)</f>
        <v>1.1769090550560967E-3</v>
      </c>
      <c r="GR182" s="12">
        <f>IFERROR(DL182*[1]Figure!$F$8+EG182*[1]Figure!$G$8+FB182*[1]Figure!$H$8,0)</f>
        <v>1.182441188548397E-3</v>
      </c>
      <c r="GS182" s="12">
        <f>IFERROR(DM182*[1]Figure!$F$8+EH182*[1]Figure!$G$8+FC182*[1]Figure!$H$8,0)</f>
        <v>9.0573360797094289E-8</v>
      </c>
      <c r="GT182" s="12">
        <f>IFERROR(DN182*[1]Figure!$F$8+EI182*[1]Figure!$G$8+FD182*[1]Figure!$H$8,0)</f>
        <v>1.9011540651821118E-3</v>
      </c>
      <c r="GU182" s="12">
        <f>IFERROR(DO182*[1]Figure!$F$8+EJ182*[1]Figure!$G$8+FE182*[1]Figure!$H$8,0)</f>
        <v>0.77206381422226422</v>
      </c>
      <c r="GV182" s="12">
        <f>IFERROR(DP182*[1]Figure!$F$8+EK182*[1]Figure!$G$8+FF182*[1]Figure!$H$8,0)</f>
        <v>1.1113807699758558E-3</v>
      </c>
      <c r="GX182" s="12">
        <f>IFERROR(FH182*[1]Figure!$F$10+GC182*[1]Figure!$F$11,0)</f>
        <v>0.21211217959049228</v>
      </c>
      <c r="GY182" s="12">
        <f>IFERROR(FI182*[1]Figure!$F$10+GD182*[1]Figure!$F$11,0)</f>
        <v>2.0427033243999282</v>
      </c>
      <c r="GZ182" s="12">
        <f>IFERROR(FJ182*[1]Figure!$F$10+GE182*[1]Figure!$F$11,0)</f>
        <v>3.9163285928598031E-4</v>
      </c>
      <c r="HA182" s="12">
        <f>IFERROR(FK182*[1]Figure!$F$10+GF182*[1]Figure!$F$11,0)</f>
        <v>4.1678237554012058E-2</v>
      </c>
      <c r="HB182" s="12">
        <f>IFERROR(FL182*[1]Figure!$F$10+GG182*[1]Figure!$F$11,0)</f>
        <v>4.0487587177739592E-2</v>
      </c>
      <c r="HC182" s="12">
        <f>IFERROR(FM182*[1]Figure!$F$10+GH182*[1]Figure!$F$11,0)</f>
        <v>4.8646306683830554E-5</v>
      </c>
      <c r="HD182" s="12">
        <f>IFERROR(FN182*[1]Figure!$F$10+GI182*[1]Figure!$F$11,0)</f>
        <v>0.21792275925327242</v>
      </c>
      <c r="HE182" s="12">
        <f>IFERROR(FO182*[1]Figure!$F$10+GJ182*[1]Figure!$F$11,0)</f>
        <v>3.6946136448575237E-2</v>
      </c>
      <c r="HF182" s="12">
        <f>IFERROR(FP182*[1]Figure!$F$10+GK182*[1]Figure!$F$11,0)</f>
        <v>0.19999161327863543</v>
      </c>
      <c r="HG182" s="12">
        <f>IFERROR(FQ182*[1]Figure!$F$10+GL182*[1]Figure!$F$11,0)</f>
        <v>1.2431030366676266E-3</v>
      </c>
      <c r="HH182" s="12">
        <f>IFERROR(FR182*[1]Figure!$F$10+GM182*[1]Figure!$F$11,0)</f>
        <v>6.2318728228710871E-4</v>
      </c>
      <c r="HI182" s="12">
        <f>IFERROR(FS182*[1]Figure!$F$10+GN182*[1]Figure!$F$11,0)</f>
        <v>4.9393000147943011E-2</v>
      </c>
      <c r="HJ182" s="12">
        <f>IFERROR(FT182*[1]Figure!$F$10+GO182*[1]Figure!$F$11,0)</f>
        <v>3.3862476995499939E-6</v>
      </c>
      <c r="HK182" s="12">
        <f>IFERROR(FU182*[1]Figure!$F$10+GP182*[1]Figure!$F$11,0)</f>
        <v>2.2644695473234243E-3</v>
      </c>
      <c r="HL182" s="12">
        <f>IFERROR(FV182*[1]Figure!$F$10+GQ182*[1]Figure!$F$11,0)</f>
        <v>5.9235565914624857E-4</v>
      </c>
      <c r="HM182" s="12">
        <f>IFERROR(FW182*[1]Figure!$F$10+GR182*[1]Figure!$F$11,0)</f>
        <v>5.9514006340181805E-4</v>
      </c>
      <c r="HN182" s="12">
        <f>IFERROR(FX182*[1]Figure!$F$10+GS182*[1]Figure!$F$11,0)</f>
        <v>4.5586906316645248E-8</v>
      </c>
      <c r="HO182" s="12">
        <f>IFERROR(FY182*[1]Figure!$F$10+GT182*[1]Figure!$F$11,0)</f>
        <v>9.5687883832777719E-4</v>
      </c>
      <c r="HP182" s="12">
        <f>IFERROR(FZ182*[1]Figure!$F$10+GU182*[1]Figure!$F$11,0)</f>
        <v>0.38859108748619275</v>
      </c>
      <c r="HQ182" s="12">
        <f>IFERROR(GA182*[1]Figure!$F$10+GV182*[1]Figure!$F$11,0)</f>
        <v>5.593743082638905E-4</v>
      </c>
    </row>
    <row r="183" spans="1:225" x14ac:dyDescent="0.2">
      <c r="A183" s="1"/>
      <c r="B183" s="4"/>
      <c r="C183" s="1" t="s">
        <v>109</v>
      </c>
      <c r="D183" s="1" t="s">
        <v>209</v>
      </c>
      <c r="E183" s="2">
        <v>0</v>
      </c>
      <c r="F183" s="7"/>
      <c r="G183" s="5">
        <f>('[1]LIB Maf LCI'!AQ$58+'[1]LIB Maf LCI'!AQ$61+'[1]LIB Maf LCI'!AQ$62+'[1]LIB Maf LCI'!AQ$64+'[1]LIB Maf LCI'!AQ$48)*$E183</f>
        <v>0</v>
      </c>
      <c r="H183" s="5">
        <f>('[1]LIB Maf LCI'!AR$58+'[1]LIB Maf LCI'!AR$61+'[1]LIB Maf LCI'!AR$62+'[1]LIB Maf LCI'!AR$64+'[1]LIB Maf LCI'!AR$48)*$E183</f>
        <v>0</v>
      </c>
      <c r="I183" s="5">
        <f>('[1]LIB Maf LCI'!AS$58+'[1]LIB Maf LCI'!AS$61+'[1]LIB Maf LCI'!AS$62+'[1]LIB Maf LCI'!AS$64+'[1]LIB Maf LCI'!AS$48)*$E183</f>
        <v>0</v>
      </c>
      <c r="J183" s="5">
        <f>('[1]LIB Maf LCI'!AT$58+'[1]LIB Maf LCI'!AT$61+'[1]LIB Maf LCI'!AT$62+'[1]LIB Maf LCI'!AT$64+'[1]LIB Maf LCI'!AT$48)*$E183</f>
        <v>0</v>
      </c>
      <c r="K183" s="5">
        <f>('[1]LIB Maf LCI'!AU$58+'[1]LIB Maf LCI'!AU$61+'[1]LIB Maf LCI'!AU$62+'[1]LIB Maf LCI'!AU$64+'[1]LIB Maf LCI'!AU$48)*$E183</f>
        <v>0</v>
      </c>
      <c r="L183" s="5">
        <f>('[1]LIB Maf LCI'!AV$58+'[1]LIB Maf LCI'!AV$61+'[1]LIB Maf LCI'!AV$62+'[1]LIB Maf LCI'!AV$64+'[1]LIB Maf LCI'!AV$48)*$E183</f>
        <v>0</v>
      </c>
      <c r="M183" s="1" t="s">
        <v>55</v>
      </c>
      <c r="N183" s="1"/>
      <c r="O183" s="1">
        <v>1</v>
      </c>
      <c r="P183" s="1" t="s">
        <v>56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/>
      <c r="AL183" s="1">
        <f t="shared" si="141"/>
        <v>0</v>
      </c>
      <c r="AM183" s="1">
        <f t="shared" si="141"/>
        <v>0</v>
      </c>
      <c r="AN183" s="1">
        <f t="shared" si="141"/>
        <v>0</v>
      </c>
      <c r="AO183" s="1">
        <f t="shared" si="141"/>
        <v>0</v>
      </c>
      <c r="AP183" s="1">
        <f t="shared" si="141"/>
        <v>0</v>
      </c>
      <c r="AQ183" s="1">
        <f t="shared" si="141"/>
        <v>0</v>
      </c>
      <c r="AR183" s="1">
        <f t="shared" si="141"/>
        <v>0</v>
      </c>
      <c r="AS183" s="1">
        <f t="shared" si="141"/>
        <v>0</v>
      </c>
      <c r="AT183" s="1">
        <f t="shared" si="141"/>
        <v>0</v>
      </c>
      <c r="AU183" s="1">
        <f t="shared" si="141"/>
        <v>0</v>
      </c>
      <c r="AV183" s="1">
        <f t="shared" si="141"/>
        <v>0</v>
      </c>
      <c r="AW183" s="1">
        <f t="shared" si="141"/>
        <v>0</v>
      </c>
      <c r="AX183" s="1">
        <f t="shared" si="141"/>
        <v>0</v>
      </c>
      <c r="AY183" s="1">
        <f t="shared" si="141"/>
        <v>0</v>
      </c>
      <c r="AZ183" s="1">
        <f t="shared" si="141"/>
        <v>0</v>
      </c>
      <c r="BA183" s="1">
        <f t="shared" si="141"/>
        <v>0</v>
      </c>
      <c r="BB183" s="1">
        <f t="shared" si="142"/>
        <v>0</v>
      </c>
      <c r="BC183" s="1">
        <f t="shared" si="142"/>
        <v>0</v>
      </c>
      <c r="BD183" s="1">
        <f t="shared" si="142"/>
        <v>0</v>
      </c>
      <c r="BE183" s="1">
        <f t="shared" si="142"/>
        <v>0</v>
      </c>
      <c r="BF183" s="1"/>
      <c r="BG183" s="1">
        <f t="shared" si="143"/>
        <v>0</v>
      </c>
      <c r="BH183" s="1">
        <f t="shared" si="143"/>
        <v>0</v>
      </c>
      <c r="BI183" s="1">
        <f t="shared" si="143"/>
        <v>0</v>
      </c>
      <c r="BJ183" s="1">
        <f t="shared" si="143"/>
        <v>0</v>
      </c>
      <c r="BK183" s="1">
        <f t="shared" si="143"/>
        <v>0</v>
      </c>
      <c r="BL183" s="1">
        <f t="shared" si="143"/>
        <v>0</v>
      </c>
      <c r="BM183" s="1">
        <f t="shared" si="143"/>
        <v>0</v>
      </c>
      <c r="BN183" s="1">
        <f t="shared" si="143"/>
        <v>0</v>
      </c>
      <c r="BO183" s="1">
        <f t="shared" si="143"/>
        <v>0</v>
      </c>
      <c r="BP183" s="1">
        <f t="shared" si="143"/>
        <v>0</v>
      </c>
      <c r="BQ183" s="1">
        <f t="shared" si="143"/>
        <v>0</v>
      </c>
      <c r="BR183" s="1">
        <f t="shared" si="143"/>
        <v>0</v>
      </c>
      <c r="BS183" s="1">
        <f t="shared" si="143"/>
        <v>0</v>
      </c>
      <c r="BT183" s="1">
        <f t="shared" si="143"/>
        <v>0</v>
      </c>
      <c r="BU183" s="1">
        <f t="shared" si="143"/>
        <v>0</v>
      </c>
      <c r="BV183" s="1">
        <f t="shared" si="143"/>
        <v>0</v>
      </c>
      <c r="BW183" s="1">
        <f t="shared" si="144"/>
        <v>0</v>
      </c>
      <c r="BX183" s="1">
        <f t="shared" si="144"/>
        <v>0</v>
      </c>
      <c r="BY183" s="1">
        <f t="shared" si="144"/>
        <v>0</v>
      </c>
      <c r="BZ183" s="1">
        <f t="shared" si="144"/>
        <v>0</v>
      </c>
      <c r="CA183" s="1"/>
      <c r="CB183" s="1">
        <f t="shared" si="145"/>
        <v>0</v>
      </c>
      <c r="CC183" s="1">
        <f t="shared" si="145"/>
        <v>0</v>
      </c>
      <c r="CD183" s="1">
        <f t="shared" si="145"/>
        <v>0</v>
      </c>
      <c r="CE183" s="1">
        <f t="shared" si="145"/>
        <v>0</v>
      </c>
      <c r="CF183" s="1">
        <f t="shared" si="145"/>
        <v>0</v>
      </c>
      <c r="CG183" s="1">
        <f t="shared" si="145"/>
        <v>0</v>
      </c>
      <c r="CH183" s="1">
        <f t="shared" si="145"/>
        <v>0</v>
      </c>
      <c r="CI183" s="1">
        <f t="shared" si="145"/>
        <v>0</v>
      </c>
      <c r="CJ183" s="1">
        <f t="shared" si="145"/>
        <v>0</v>
      </c>
      <c r="CK183" s="1">
        <f t="shared" si="145"/>
        <v>0</v>
      </c>
      <c r="CL183" s="1">
        <f t="shared" si="145"/>
        <v>0</v>
      </c>
      <c r="CM183" s="1">
        <f t="shared" si="145"/>
        <v>0</v>
      </c>
      <c r="CN183" s="1">
        <f t="shared" si="145"/>
        <v>0</v>
      </c>
      <c r="CO183" s="1">
        <f t="shared" si="145"/>
        <v>0</v>
      </c>
      <c r="CP183" s="1">
        <f t="shared" si="145"/>
        <v>0</v>
      </c>
      <c r="CQ183" s="1">
        <f t="shared" si="145"/>
        <v>0</v>
      </c>
      <c r="CR183" s="1">
        <f t="shared" si="146"/>
        <v>0</v>
      </c>
      <c r="CS183" s="1">
        <f t="shared" si="146"/>
        <v>0</v>
      </c>
      <c r="CT183" s="1">
        <f t="shared" si="146"/>
        <v>0</v>
      </c>
      <c r="CU183" s="1">
        <f t="shared" si="146"/>
        <v>0</v>
      </c>
      <c r="CW183" s="12">
        <f t="shared" si="147"/>
        <v>0</v>
      </c>
      <c r="CX183" s="12">
        <f t="shared" si="147"/>
        <v>0</v>
      </c>
      <c r="CY183" s="12">
        <f t="shared" si="147"/>
        <v>0</v>
      </c>
      <c r="CZ183" s="12">
        <f t="shared" si="147"/>
        <v>0</v>
      </c>
      <c r="DA183" s="12">
        <f t="shared" si="147"/>
        <v>0</v>
      </c>
      <c r="DB183" s="12">
        <f t="shared" si="147"/>
        <v>0</v>
      </c>
      <c r="DC183" s="12">
        <f t="shared" si="147"/>
        <v>0</v>
      </c>
      <c r="DD183" s="12">
        <f t="shared" si="147"/>
        <v>0</v>
      </c>
      <c r="DE183" s="12">
        <f t="shared" si="147"/>
        <v>0</v>
      </c>
      <c r="DF183" s="12">
        <f t="shared" si="147"/>
        <v>0</v>
      </c>
      <c r="DG183" s="12">
        <f t="shared" si="147"/>
        <v>0</v>
      </c>
      <c r="DH183" s="12">
        <f t="shared" si="147"/>
        <v>0</v>
      </c>
      <c r="DI183" s="12">
        <f t="shared" si="147"/>
        <v>0</v>
      </c>
      <c r="DJ183" s="12">
        <f t="shared" si="147"/>
        <v>0</v>
      </c>
      <c r="DK183" s="12">
        <f t="shared" si="147"/>
        <v>0</v>
      </c>
      <c r="DL183" s="12">
        <f t="shared" si="147"/>
        <v>0</v>
      </c>
      <c r="DM183" s="12">
        <f t="shared" si="148"/>
        <v>0</v>
      </c>
      <c r="DN183" s="12">
        <f t="shared" si="148"/>
        <v>0</v>
      </c>
      <c r="DO183" s="12">
        <f t="shared" si="148"/>
        <v>0</v>
      </c>
      <c r="DP183" s="12">
        <f t="shared" si="148"/>
        <v>0</v>
      </c>
      <c r="DR183" s="12">
        <f t="shared" si="149"/>
        <v>0</v>
      </c>
      <c r="DS183" s="12">
        <f t="shared" si="149"/>
        <v>0</v>
      </c>
      <c r="DT183" s="12">
        <f t="shared" si="149"/>
        <v>0</v>
      </c>
      <c r="DU183" s="12">
        <f t="shared" si="149"/>
        <v>0</v>
      </c>
      <c r="DV183" s="12">
        <f t="shared" si="149"/>
        <v>0</v>
      </c>
      <c r="DW183" s="12">
        <f t="shared" si="149"/>
        <v>0</v>
      </c>
      <c r="DX183" s="12">
        <f t="shared" si="149"/>
        <v>0</v>
      </c>
      <c r="DY183" s="12">
        <f t="shared" si="149"/>
        <v>0</v>
      </c>
      <c r="DZ183" s="12">
        <f t="shared" si="149"/>
        <v>0</v>
      </c>
      <c r="EA183" s="12">
        <f t="shared" si="149"/>
        <v>0</v>
      </c>
      <c r="EB183" s="12">
        <f t="shared" si="149"/>
        <v>0</v>
      </c>
      <c r="EC183" s="12">
        <f t="shared" si="149"/>
        <v>0</v>
      </c>
      <c r="ED183" s="12">
        <f t="shared" si="149"/>
        <v>0</v>
      </c>
      <c r="EE183" s="12">
        <f t="shared" si="149"/>
        <v>0</v>
      </c>
      <c r="EF183" s="12">
        <f t="shared" si="149"/>
        <v>0</v>
      </c>
      <c r="EG183" s="12">
        <f t="shared" si="149"/>
        <v>0</v>
      </c>
      <c r="EH183" s="12">
        <f t="shared" si="150"/>
        <v>0</v>
      </c>
      <c r="EI183" s="12">
        <f t="shared" si="150"/>
        <v>0</v>
      </c>
      <c r="EJ183" s="12">
        <f t="shared" si="150"/>
        <v>0</v>
      </c>
      <c r="EK183" s="12">
        <f t="shared" si="150"/>
        <v>0</v>
      </c>
      <c r="EM183" s="12">
        <f t="shared" si="151"/>
        <v>0</v>
      </c>
      <c r="EN183" s="12">
        <f t="shared" si="151"/>
        <v>0</v>
      </c>
      <c r="EO183" s="12">
        <f t="shared" si="151"/>
        <v>0</v>
      </c>
      <c r="EP183" s="12">
        <f t="shared" si="151"/>
        <v>0</v>
      </c>
      <c r="EQ183" s="12">
        <f t="shared" si="151"/>
        <v>0</v>
      </c>
      <c r="ER183" s="12">
        <f t="shared" si="151"/>
        <v>0</v>
      </c>
      <c r="ES183" s="12">
        <f t="shared" si="151"/>
        <v>0</v>
      </c>
      <c r="ET183" s="12">
        <f t="shared" si="151"/>
        <v>0</v>
      </c>
      <c r="EU183" s="12">
        <f t="shared" si="151"/>
        <v>0</v>
      </c>
      <c r="EV183" s="12">
        <f t="shared" si="151"/>
        <v>0</v>
      </c>
      <c r="EW183" s="12">
        <f t="shared" si="151"/>
        <v>0</v>
      </c>
      <c r="EX183" s="12">
        <f t="shared" si="151"/>
        <v>0</v>
      </c>
      <c r="EY183" s="12">
        <f t="shared" si="151"/>
        <v>0</v>
      </c>
      <c r="EZ183" s="12">
        <f t="shared" si="151"/>
        <v>0</v>
      </c>
      <c r="FA183" s="12">
        <f t="shared" si="151"/>
        <v>0</v>
      </c>
      <c r="FB183" s="12">
        <f t="shared" si="151"/>
        <v>0</v>
      </c>
      <c r="FC183" s="12">
        <f t="shared" si="152"/>
        <v>0</v>
      </c>
      <c r="FD183" s="12">
        <f t="shared" si="152"/>
        <v>0</v>
      </c>
      <c r="FE183" s="12">
        <f t="shared" si="152"/>
        <v>0</v>
      </c>
      <c r="FF183" s="12">
        <f t="shared" si="152"/>
        <v>0</v>
      </c>
      <c r="FH183" s="12">
        <f>IFERROR(AL183*[1]Figure!$C$8+BG183*[1]Figure!$D$8+CB183*[1]Figure!$E$8,0)</f>
        <v>0</v>
      </c>
      <c r="FI183" s="12">
        <f>IFERROR(AM183*[1]Figure!$C$8+BH183*[1]Figure!$D$8+CC183*[1]Figure!$E$8,0)</f>
        <v>0</v>
      </c>
      <c r="FJ183" s="12">
        <f>IFERROR(AN183*[1]Figure!$C$8+BI183*[1]Figure!$D$8+CD183*[1]Figure!$E$8,0)</f>
        <v>0</v>
      </c>
      <c r="FK183" s="12">
        <f>IFERROR(AO183*[1]Figure!$C$8+BJ183*[1]Figure!$D$8+CE183*[1]Figure!$E$8,0)</f>
        <v>0</v>
      </c>
      <c r="FL183" s="12">
        <f>IFERROR(AP183*[1]Figure!$C$8+BK183*[1]Figure!$D$8+CF183*[1]Figure!$E$8,0)</f>
        <v>0</v>
      </c>
      <c r="FM183" s="12">
        <f>IFERROR(AQ183*[1]Figure!$C$8+BL183*[1]Figure!$D$8+CG183*[1]Figure!$E$8,0)</f>
        <v>0</v>
      </c>
      <c r="FN183" s="12">
        <f>IFERROR(AR183*[1]Figure!$C$8+BM183*[1]Figure!$D$8+CH183*[1]Figure!$E$8,0)</f>
        <v>0</v>
      </c>
      <c r="FO183" s="12">
        <f>IFERROR(AS183*[1]Figure!$C$8+BN183*[1]Figure!$D$8+CI183*[1]Figure!$E$8,0)</f>
        <v>0</v>
      </c>
      <c r="FP183" s="12">
        <f>IFERROR(AT183*[1]Figure!$C$8+BO183*[1]Figure!$D$8+CJ183*[1]Figure!$E$8,0)</f>
        <v>0</v>
      </c>
      <c r="FQ183" s="12">
        <f>IFERROR(AU183*[1]Figure!$C$8+BP183*[1]Figure!$D$8+CK183*[1]Figure!$E$8,0)</f>
        <v>0</v>
      </c>
      <c r="FR183" s="12">
        <f>IFERROR(AV183*[1]Figure!$C$8+BQ183*[1]Figure!$D$8+CL183*[1]Figure!$E$8,0)</f>
        <v>0</v>
      </c>
      <c r="FS183" s="12">
        <f>IFERROR(AW183*[1]Figure!$C$8+BR183*[1]Figure!$D$8+CM183*[1]Figure!$E$8,0)</f>
        <v>0</v>
      </c>
      <c r="FT183" s="12">
        <f>IFERROR(AX183*[1]Figure!$C$8+BS183*[1]Figure!$D$8+CN183*[1]Figure!$E$8,0)</f>
        <v>0</v>
      </c>
      <c r="FU183" s="12">
        <f>IFERROR(AY183*[1]Figure!$C$8+BT183*[1]Figure!$D$8+CO183*[1]Figure!$E$8,0)</f>
        <v>0</v>
      </c>
      <c r="FV183" s="12">
        <f>IFERROR(AZ183*[1]Figure!$C$8+BU183*[1]Figure!$D$8+CP183*[1]Figure!$E$8,0)</f>
        <v>0</v>
      </c>
      <c r="FW183" s="12">
        <f>IFERROR(BA183*[1]Figure!$C$8+BV183*[1]Figure!$D$8+CQ183*[1]Figure!$E$8,0)</f>
        <v>0</v>
      </c>
      <c r="FX183" s="12">
        <f>IFERROR(BB183*[1]Figure!$C$8+BW183*[1]Figure!$D$8+CR183*[1]Figure!$E$8,0)</f>
        <v>0</v>
      </c>
      <c r="FY183" s="12">
        <f>IFERROR(BC183*[1]Figure!$C$8+BX183*[1]Figure!$D$8+CS183*[1]Figure!$E$8,0)</f>
        <v>0</v>
      </c>
      <c r="FZ183" s="12">
        <f>IFERROR(BD183*[1]Figure!$C$8+BY183*[1]Figure!$D$8+CT183*[1]Figure!$E$8,0)</f>
        <v>0</v>
      </c>
      <c r="GA183" s="12">
        <f>IFERROR(BE183*[1]Figure!$C$8+BZ183*[1]Figure!$D$8+CU183*[1]Figure!$E$8,0)</f>
        <v>0</v>
      </c>
      <c r="GC183" s="12">
        <f>IFERROR(CW183*[1]Figure!$F$8+DR183*[1]Figure!$G$8+EM183*[1]Figure!$H$8,0)</f>
        <v>0</v>
      </c>
      <c r="GD183" s="12">
        <f>IFERROR(CX183*[1]Figure!$F$8+DS183*[1]Figure!$G$8+EN183*[1]Figure!$H$8,0)</f>
        <v>0</v>
      </c>
      <c r="GE183" s="12">
        <f>IFERROR(CY183*[1]Figure!$F$8+DT183*[1]Figure!$G$8+EO183*[1]Figure!$H$8,0)</f>
        <v>0</v>
      </c>
      <c r="GF183" s="12">
        <f>IFERROR(CZ183*[1]Figure!$F$8+DU183*[1]Figure!$G$8+EP183*[1]Figure!$H$8,0)</f>
        <v>0</v>
      </c>
      <c r="GG183" s="12">
        <f>IFERROR(DA183*[1]Figure!$F$8+DV183*[1]Figure!$G$8+EQ183*[1]Figure!$H$8,0)</f>
        <v>0</v>
      </c>
      <c r="GH183" s="12">
        <f>IFERROR(DB183*[1]Figure!$F$8+DW183*[1]Figure!$G$8+ER183*[1]Figure!$H$8,0)</f>
        <v>0</v>
      </c>
      <c r="GI183" s="12">
        <f>IFERROR(DC183*[1]Figure!$F$8+DX183*[1]Figure!$G$8+ES183*[1]Figure!$H$8,0)</f>
        <v>0</v>
      </c>
      <c r="GJ183" s="12">
        <f>IFERROR(DD183*[1]Figure!$F$8+DY183*[1]Figure!$G$8+ET183*[1]Figure!$H$8,0)</f>
        <v>0</v>
      </c>
      <c r="GK183" s="12">
        <f>IFERROR(DE183*[1]Figure!$F$8+DZ183*[1]Figure!$G$8+EU183*[1]Figure!$H$8,0)</f>
        <v>0</v>
      </c>
      <c r="GL183" s="12">
        <f>IFERROR(DF183*[1]Figure!$F$8+EA183*[1]Figure!$G$8+EV183*[1]Figure!$H$8,0)</f>
        <v>0</v>
      </c>
      <c r="GM183" s="12">
        <f>IFERROR(DG183*[1]Figure!$F$8+EB183*[1]Figure!$G$8+EW183*[1]Figure!$H$8,0)</f>
        <v>0</v>
      </c>
      <c r="GN183" s="12">
        <f>IFERROR(DH183*[1]Figure!$F$8+EC183*[1]Figure!$G$8+EX183*[1]Figure!$H$8,0)</f>
        <v>0</v>
      </c>
      <c r="GO183" s="12">
        <f>IFERROR(DI183*[1]Figure!$F$8+ED183*[1]Figure!$G$8+EY183*[1]Figure!$H$8,0)</f>
        <v>0</v>
      </c>
      <c r="GP183" s="12">
        <f>IFERROR(DJ183*[1]Figure!$F$8+EE183*[1]Figure!$G$8+EZ183*[1]Figure!$H$8,0)</f>
        <v>0</v>
      </c>
      <c r="GQ183" s="12">
        <f>IFERROR(DK183*[1]Figure!$F$8+EF183*[1]Figure!$G$8+FA183*[1]Figure!$H$8,0)</f>
        <v>0</v>
      </c>
      <c r="GR183" s="12">
        <f>IFERROR(DL183*[1]Figure!$F$8+EG183*[1]Figure!$G$8+FB183*[1]Figure!$H$8,0)</f>
        <v>0</v>
      </c>
      <c r="GS183" s="12">
        <f>IFERROR(DM183*[1]Figure!$F$8+EH183*[1]Figure!$G$8+FC183*[1]Figure!$H$8,0)</f>
        <v>0</v>
      </c>
      <c r="GT183" s="12">
        <f>IFERROR(DN183*[1]Figure!$F$8+EI183*[1]Figure!$G$8+FD183*[1]Figure!$H$8,0)</f>
        <v>0</v>
      </c>
      <c r="GU183" s="12">
        <f>IFERROR(DO183*[1]Figure!$F$8+EJ183*[1]Figure!$G$8+FE183*[1]Figure!$H$8,0)</f>
        <v>0</v>
      </c>
      <c r="GV183" s="12">
        <f>IFERROR(DP183*[1]Figure!$F$8+EK183*[1]Figure!$G$8+FF183*[1]Figure!$H$8,0)</f>
        <v>0</v>
      </c>
      <c r="GX183" s="12">
        <f>IFERROR(FH183*[1]Figure!$F$10+GC183*[1]Figure!$F$11,0)</f>
        <v>0</v>
      </c>
      <c r="GY183" s="12">
        <f>IFERROR(FI183*[1]Figure!$F$10+GD183*[1]Figure!$F$11,0)</f>
        <v>0</v>
      </c>
      <c r="GZ183" s="12">
        <f>IFERROR(FJ183*[1]Figure!$F$10+GE183*[1]Figure!$F$11,0)</f>
        <v>0</v>
      </c>
      <c r="HA183" s="12">
        <f>IFERROR(FK183*[1]Figure!$F$10+GF183*[1]Figure!$F$11,0)</f>
        <v>0</v>
      </c>
      <c r="HB183" s="12">
        <f>IFERROR(FL183*[1]Figure!$F$10+GG183*[1]Figure!$F$11,0)</f>
        <v>0</v>
      </c>
      <c r="HC183" s="12">
        <f>IFERROR(FM183*[1]Figure!$F$10+GH183*[1]Figure!$F$11,0)</f>
        <v>0</v>
      </c>
      <c r="HD183" s="12">
        <f>IFERROR(FN183*[1]Figure!$F$10+GI183*[1]Figure!$F$11,0)</f>
        <v>0</v>
      </c>
      <c r="HE183" s="12">
        <f>IFERROR(FO183*[1]Figure!$F$10+GJ183*[1]Figure!$F$11,0)</f>
        <v>0</v>
      </c>
      <c r="HF183" s="12">
        <f>IFERROR(FP183*[1]Figure!$F$10+GK183*[1]Figure!$F$11,0)</f>
        <v>0</v>
      </c>
      <c r="HG183" s="12">
        <f>IFERROR(FQ183*[1]Figure!$F$10+GL183*[1]Figure!$F$11,0)</f>
        <v>0</v>
      </c>
      <c r="HH183" s="12">
        <f>IFERROR(FR183*[1]Figure!$F$10+GM183*[1]Figure!$F$11,0)</f>
        <v>0</v>
      </c>
      <c r="HI183" s="12">
        <f>IFERROR(FS183*[1]Figure!$F$10+GN183*[1]Figure!$F$11,0)</f>
        <v>0</v>
      </c>
      <c r="HJ183" s="12">
        <f>IFERROR(FT183*[1]Figure!$F$10+GO183*[1]Figure!$F$11,0)</f>
        <v>0</v>
      </c>
      <c r="HK183" s="12">
        <f>IFERROR(FU183*[1]Figure!$F$10+GP183*[1]Figure!$F$11,0)</f>
        <v>0</v>
      </c>
      <c r="HL183" s="12">
        <f>IFERROR(FV183*[1]Figure!$F$10+GQ183*[1]Figure!$F$11,0)</f>
        <v>0</v>
      </c>
      <c r="HM183" s="12">
        <f>IFERROR(FW183*[1]Figure!$F$10+GR183*[1]Figure!$F$11,0)</f>
        <v>0</v>
      </c>
      <c r="HN183" s="12">
        <f>IFERROR(FX183*[1]Figure!$F$10+GS183*[1]Figure!$F$11,0)</f>
        <v>0</v>
      </c>
      <c r="HO183" s="12">
        <f>IFERROR(FY183*[1]Figure!$F$10+GT183*[1]Figure!$F$11,0)</f>
        <v>0</v>
      </c>
      <c r="HP183" s="12">
        <f>IFERROR(FZ183*[1]Figure!$F$10+GU183*[1]Figure!$F$11,0)</f>
        <v>0</v>
      </c>
      <c r="HQ183" s="12">
        <f>IFERROR(GA183*[1]Figure!$F$10+GV183*[1]Figure!$F$11,0)</f>
        <v>0</v>
      </c>
    </row>
    <row r="184" spans="1:225" x14ac:dyDescent="0.2">
      <c r="A184" s="1"/>
      <c r="B184" s="4"/>
      <c r="C184" s="1" t="s">
        <v>111</v>
      </c>
      <c r="D184" s="1" t="s">
        <v>204</v>
      </c>
      <c r="E184" s="2">
        <f>E178</f>
        <v>0.83120204603580561</v>
      </c>
      <c r="F184" s="7">
        <f>SUM(E184:E189)</f>
        <v>0.99999999999999989</v>
      </c>
      <c r="G184" s="5">
        <f t="shared" ref="G184:L189" si="153">G178</f>
        <v>785.38936530862065</v>
      </c>
      <c r="H184" s="5">
        <f t="shared" si="153"/>
        <v>754.59361499513432</v>
      </c>
      <c r="I184" s="5">
        <f t="shared" si="153"/>
        <v>1032.0861907897086</v>
      </c>
      <c r="J184" s="5">
        <f t="shared" si="153"/>
        <v>1783.4510963477101</v>
      </c>
      <c r="K184" s="5">
        <f t="shared" si="153"/>
        <v>1562.7314928875926</v>
      </c>
      <c r="L184" s="5">
        <f t="shared" si="153"/>
        <v>1888.3261593189495</v>
      </c>
      <c r="M184" s="1" t="s">
        <v>55</v>
      </c>
      <c r="N184" s="1" t="s">
        <v>210</v>
      </c>
      <c r="O184" s="1">
        <v>1</v>
      </c>
      <c r="P184" s="1" t="s">
        <v>56</v>
      </c>
      <c r="Q184" s="1">
        <f>'[1]Unit factor_selected'!J56</f>
        <v>0.59044869387988796</v>
      </c>
      <c r="R184" s="1">
        <f>'[1]Unit factor_selected'!K56</f>
        <v>9.4394495109585108</v>
      </c>
      <c r="S184" s="1">
        <f>'[1]Unit factor_selected'!L56</f>
        <v>1.2245543785572399E-3</v>
      </c>
      <c r="T184" s="1">
        <f>'[1]Unit factor_selected'!M56</f>
        <v>0.15912655430405701</v>
      </c>
      <c r="U184" s="1">
        <f>'[1]Unit factor_selected'!N56</f>
        <v>2.7946241941981399E-2</v>
      </c>
      <c r="V184" s="1">
        <f>'[1]Unit factor_selected'!O56</f>
        <v>2.9722690672188501E-4</v>
      </c>
      <c r="W184" s="1">
        <f>'[1]Unit factor_selected'!P56</f>
        <v>0.60143584779464898</v>
      </c>
      <c r="X184" s="1">
        <f>'[1]Unit factor_selected'!Q56</f>
        <v>5.2067291008062101E-2</v>
      </c>
      <c r="Y184" s="1">
        <f>'[1]Unit factor_selected'!R56</f>
        <v>0.58660400107513899</v>
      </c>
      <c r="Z184" s="1">
        <f>'[1]Unit factor_selected'!S56</f>
        <v>8.4873628179110497E-2</v>
      </c>
      <c r="AA184" s="1">
        <f>'[1]Unit factor_selected'!T56</f>
        <v>2.6570664485049801E-3</v>
      </c>
      <c r="AB184" s="1">
        <f>'[1]Unit factor_selected'!U56</f>
        <v>3.6247702725857797E-2</v>
      </c>
      <c r="AC184" s="1">
        <f>'[1]Unit factor_selected'!V56</f>
        <v>2.5133155466098601E-5</v>
      </c>
      <c r="AD184" s="1">
        <f>'[1]Unit factor_selected'!W56</f>
        <v>2.4587687121898098E-3</v>
      </c>
      <c r="AE184" s="1">
        <f>'[1]Unit factor_selected'!X56</f>
        <v>1.0323292741295301E-3</v>
      </c>
      <c r="AF184" s="1">
        <f>'[1]Unit factor_selected'!Y56</f>
        <v>1.1046939632364001E-3</v>
      </c>
      <c r="AG184" s="1">
        <f>'[1]Unit factor_selected'!Z56</f>
        <v>1.9031396044306899E-7</v>
      </c>
      <c r="AH184" s="1">
        <f>'[1]Unit factor_selected'!AA56</f>
        <v>1.748507121044E-3</v>
      </c>
      <c r="AI184" s="1">
        <f>'[1]Unit factor_selected'!AB56</f>
        <v>0.65618787606498996</v>
      </c>
      <c r="AJ184" s="1">
        <f>'[1]Unit factor_selected'!AC56</f>
        <v>5.3891790526404996E-3</v>
      </c>
      <c r="AK184" s="1"/>
      <c r="AL184" s="1">
        <f t="shared" si="141"/>
        <v>0.46373212493362925</v>
      </c>
      <c r="AM184" s="1">
        <f t="shared" si="141"/>
        <v>7.4136432602744744</v>
      </c>
      <c r="AN184" s="1">
        <f t="shared" si="141"/>
        <v>9.6175198616096306E-4</v>
      </c>
      <c r="AO184" s="1">
        <f t="shared" si="141"/>
        <v>0.12497630348861109</v>
      </c>
      <c r="AP184" s="1">
        <f t="shared" si="141"/>
        <v>2.1948681221573927E-2</v>
      </c>
      <c r="AQ184" s="1">
        <f t="shared" si="141"/>
        <v>2.3343885162294587E-4</v>
      </c>
      <c r="AR184" s="1">
        <f t="shared" si="141"/>
        <v>0.47236131877329157</v>
      </c>
      <c r="AS184" s="1">
        <f t="shared" si="141"/>
        <v>4.0893096638161146E-2</v>
      </c>
      <c r="AT184" s="1">
        <f t="shared" si="141"/>
        <v>0.46071254409190088</v>
      </c>
      <c r="AU184" s="1">
        <f t="shared" si="141"/>
        <v>6.6658844967031464E-2</v>
      </c>
      <c r="AV184" s="1">
        <f t="shared" si="141"/>
        <v>2.0868317315741571E-3</v>
      </c>
      <c r="AW184" s="1">
        <f t="shared" si="141"/>
        <v>2.8468560237757016E-2</v>
      </c>
      <c r="AX184" s="1">
        <f t="shared" si="141"/>
        <v>1.9739313019722069E-5</v>
      </c>
      <c r="AY184" s="1">
        <f t="shared" si="141"/>
        <v>1.9310907983074493E-3</v>
      </c>
      <c r="AZ184" s="1">
        <f t="shared" si="141"/>
        <v>8.1078043339810071E-4</v>
      </c>
      <c r="BA184" s="1">
        <f t="shared" si="141"/>
        <v>8.6761489064650095E-4</v>
      </c>
      <c r="BB184" s="1">
        <f t="shared" si="142"/>
        <v>1.4947056060175189E-7</v>
      </c>
      <c r="BC184" s="1">
        <f t="shared" si="142"/>
        <v>1.3732588980343507E-3</v>
      </c>
      <c r="BD184" s="1">
        <f t="shared" si="142"/>
        <v>0.51536297950589427</v>
      </c>
      <c r="BE184" s="1">
        <f t="shared" si="142"/>
        <v>4.232603915687836E-3</v>
      </c>
      <c r="BF184" s="1"/>
      <c r="BG184" s="1">
        <f t="shared" si="143"/>
        <v>0.44554881438398009</v>
      </c>
      <c r="BH184" s="1">
        <f t="shared" si="143"/>
        <v>7.1229483300382359</v>
      </c>
      <c r="BI184" s="1">
        <f t="shared" si="143"/>
        <v>9.2404091527362783E-4</v>
      </c>
      <c r="BJ184" s="1">
        <f t="shared" si="143"/>
        <v>0.12007588185401792</v>
      </c>
      <c r="BK184" s="1">
        <f t="shared" si="143"/>
        <v>2.1088055732528387E-2</v>
      </c>
      <c r="BL184" s="1">
        <f t="shared" si="143"/>
        <v>2.2428552601708881E-4</v>
      </c>
      <c r="BM184" s="1">
        <f t="shared" si="143"/>
        <v>0.45383965057502756</v>
      </c>
      <c r="BN184" s="1">
        <f t="shared" si="143"/>
        <v>3.9289645344777233E-2</v>
      </c>
      <c r="BO184" s="1">
        <f t="shared" si="143"/>
        <v>0.4426476337418988</v>
      </c>
      <c r="BP184" s="1">
        <f t="shared" si="143"/>
        <v>6.4045097905427895E-2</v>
      </c>
      <c r="BQ184" s="1">
        <f t="shared" si="143"/>
        <v>2.005005376659656E-3</v>
      </c>
      <c r="BR184" s="1">
        <f t="shared" si="143"/>
        <v>2.735228503517402E-2</v>
      </c>
      <c r="BS184" s="1">
        <f t="shared" si="143"/>
        <v>1.8965318639398062E-5</v>
      </c>
      <c r="BT184" s="1">
        <f t="shared" si="143"/>
        <v>1.8553711709682395E-3</v>
      </c>
      <c r="BU184" s="1">
        <f t="shared" si="143"/>
        <v>7.789890788307051E-4</v>
      </c>
      <c r="BV184" s="1">
        <f t="shared" si="143"/>
        <v>8.3359501118185711E-4</v>
      </c>
      <c r="BW184" s="1">
        <f t="shared" si="144"/>
        <v>1.4360969939477643E-7</v>
      </c>
      <c r="BX184" s="1">
        <f t="shared" si="144"/>
        <v>1.3194123093133267E-3</v>
      </c>
      <c r="BY184" s="1">
        <f t="shared" si="144"/>
        <v>0.49515518151585997</v>
      </c>
      <c r="BZ184" s="1">
        <f t="shared" si="144"/>
        <v>4.0666401031880482E-3</v>
      </c>
      <c r="CA184" s="1"/>
      <c r="CB184" s="1">
        <f t="shared" si="145"/>
        <v>0.60939394332325225</v>
      </c>
      <c r="CC184" s="1">
        <f t="shared" si="145"/>
        <v>9.7423254889169471</v>
      </c>
      <c r="CD184" s="1">
        <f t="shared" si="145"/>
        <v>1.2638456639800005E-3</v>
      </c>
      <c r="CE184" s="1">
        <f t="shared" si="145"/>
        <v>0.16423231928516591</v>
      </c>
      <c r="CF184" s="1">
        <f t="shared" si="145"/>
        <v>2.884293039278717E-2</v>
      </c>
      <c r="CG184" s="1">
        <f t="shared" si="145"/>
        <v>3.0676378595879831E-4</v>
      </c>
      <c r="CH184" s="1">
        <f t="shared" si="145"/>
        <v>0.62073363315475816</v>
      </c>
      <c r="CI184" s="1">
        <f t="shared" si="145"/>
        <v>5.3737932041250054E-2</v>
      </c>
      <c r="CJ184" s="1">
        <f t="shared" si="145"/>
        <v>0.60542588897164229</v>
      </c>
      <c r="CK184" s="1">
        <f t="shared" si="145"/>
        <v>8.7596899605880213E-2</v>
      </c>
      <c r="CL184" s="1">
        <f t="shared" si="145"/>
        <v>2.7423215895126443E-3</v>
      </c>
      <c r="CM184" s="1">
        <f t="shared" si="145"/>
        <v>3.741075343120831E-2</v>
      </c>
      <c r="CN184" s="1">
        <f t="shared" si="145"/>
        <v>2.5939582687531245E-5</v>
      </c>
      <c r="CO184" s="1">
        <f t="shared" si="145"/>
        <v>2.5376612341968981E-3</v>
      </c>
      <c r="CP184" s="1">
        <f t="shared" si="145"/>
        <v>1.0654527881770516E-3</v>
      </c>
      <c r="CQ184" s="1">
        <f t="shared" si="145"/>
        <v>1.1401393845050425E-3</v>
      </c>
      <c r="CR184" s="1">
        <f t="shared" si="146"/>
        <v>1.9642041048779035E-7</v>
      </c>
      <c r="CS184" s="1">
        <f t="shared" si="146"/>
        <v>1.8046100541269817E-3</v>
      </c>
      <c r="CT184" s="1">
        <f t="shared" si="146"/>
        <v>0.67724244545030488</v>
      </c>
      <c r="CU184" s="1">
        <f t="shared" si="146"/>
        <v>5.5620972799234232E-3</v>
      </c>
      <c r="CW184" s="12">
        <f t="shared" si="147"/>
        <v>1.0530363704371597</v>
      </c>
      <c r="CX184" s="12">
        <f t="shared" si="147"/>
        <v>16.834796579237814</v>
      </c>
      <c r="CY184" s="12">
        <f t="shared" si="147"/>
        <v>2.1839328489752985E-3</v>
      </c>
      <c r="CZ184" s="12">
        <f t="shared" si="147"/>
        <v>0.2837944277316039</v>
      </c>
      <c r="DA184" s="12">
        <f t="shared" si="147"/>
        <v>4.9840755830225084E-2</v>
      </c>
      <c r="DB184" s="12">
        <f t="shared" si="147"/>
        <v>5.3008965265718445E-4</v>
      </c>
      <c r="DC184" s="12">
        <f t="shared" si="147"/>
        <v>1.0726314221321813</v>
      </c>
      <c r="DD184" s="12">
        <f t="shared" si="147"/>
        <v>9.2859467232183621E-2</v>
      </c>
      <c r="DE184" s="12">
        <f t="shared" si="147"/>
        <v>1.0461795488394099</v>
      </c>
      <c r="DF184" s="12">
        <f t="shared" si="147"/>
        <v>0.15136796522704252</v>
      </c>
      <c r="DG184" s="12">
        <f t="shared" si="147"/>
        <v>4.738748070654923E-3</v>
      </c>
      <c r="DH184" s="12">
        <f t="shared" si="147"/>
        <v>6.4646005166516973E-2</v>
      </c>
      <c r="DI184" s="12">
        <f t="shared" si="147"/>
        <v>4.4823753670690995E-5</v>
      </c>
      <c r="DJ184" s="12">
        <f t="shared" si="147"/>
        <v>4.3850937554203639E-3</v>
      </c>
      <c r="DK184" s="12">
        <f t="shared" si="147"/>
        <v>1.8411087757381462E-3</v>
      </c>
      <c r="DL184" s="12">
        <f t="shared" si="147"/>
        <v>1.9701676598626546E-3</v>
      </c>
      <c r="DM184" s="12">
        <f t="shared" si="148"/>
        <v>3.3941564140246614E-7</v>
      </c>
      <c r="DN184" s="12">
        <f t="shared" si="148"/>
        <v>3.1183769419977003E-3</v>
      </c>
      <c r="DO184" s="12">
        <f t="shared" si="148"/>
        <v>1.1702789869781818</v>
      </c>
      <c r="DP184" s="12">
        <f t="shared" si="148"/>
        <v>9.6113372898458133E-3</v>
      </c>
      <c r="DR184" s="12">
        <f t="shared" si="149"/>
        <v>0.92271276886044651</v>
      </c>
      <c r="DS184" s="12">
        <f t="shared" si="149"/>
        <v>14.75132502629725</v>
      </c>
      <c r="DT184" s="12">
        <f t="shared" si="149"/>
        <v>1.9136496921247938E-3</v>
      </c>
      <c r="DU184" s="12">
        <f t="shared" si="149"/>
        <v>0.24867207776563757</v>
      </c>
      <c r="DV184" s="12">
        <f t="shared" si="149"/>
        <v>4.3672472390590446E-2</v>
      </c>
      <c r="DW184" s="12">
        <f t="shared" si="149"/>
        <v>4.6448584766785257E-4</v>
      </c>
      <c r="DX184" s="12">
        <f t="shared" si="149"/>
        <v>0.93988274030024677</v>
      </c>
      <c r="DY184" s="12">
        <f t="shared" si="149"/>
        <v>8.1367195407641618E-2</v>
      </c>
      <c r="DZ184" s="12">
        <f t="shared" si="149"/>
        <v>0.9167045463339869</v>
      </c>
      <c r="EA184" s="12">
        <f t="shared" si="149"/>
        <v>0.13263469167112779</v>
      </c>
      <c r="EB184" s="12">
        <f t="shared" si="149"/>
        <v>4.1522814177737217E-3</v>
      </c>
      <c r="EC184" s="12">
        <f t="shared" si="149"/>
        <v>5.6645426594525414E-2</v>
      </c>
      <c r="ED184" s="12">
        <f t="shared" si="149"/>
        <v>3.9276373562512224E-5</v>
      </c>
      <c r="EE184" s="12">
        <f t="shared" si="149"/>
        <v>3.8423953002656849E-3</v>
      </c>
      <c r="EF184" s="12">
        <f t="shared" si="149"/>
        <v>1.6132534677120054E-3</v>
      </c>
      <c r="EG184" s="12">
        <f t="shared" si="149"/>
        <v>1.7263400463523309E-3</v>
      </c>
      <c r="EH184" s="12">
        <f t="shared" si="150"/>
        <v>2.9740961952054744E-7</v>
      </c>
      <c r="EI184" s="12">
        <f t="shared" si="150"/>
        <v>2.7324471435936767E-3</v>
      </c>
      <c r="EJ184" s="12">
        <f t="shared" si="150"/>
        <v>1.0254454591777804</v>
      </c>
      <c r="EK184" s="12">
        <f t="shared" si="150"/>
        <v>8.42183982637143E-3</v>
      </c>
      <c r="EM184" s="12">
        <f t="shared" si="151"/>
        <v>1.114959714389099</v>
      </c>
      <c r="EN184" s="12">
        <f t="shared" si="151"/>
        <v>17.824759441113422</v>
      </c>
      <c r="EO184" s="12">
        <f t="shared" si="151"/>
        <v>2.312358066538196E-3</v>
      </c>
      <c r="EP184" s="12">
        <f t="shared" si="151"/>
        <v>0.30048283513463825</v>
      </c>
      <c r="EQ184" s="12">
        <f t="shared" si="151"/>
        <v>5.2771619713699876E-2</v>
      </c>
      <c r="ER184" s="12">
        <f t="shared" si="151"/>
        <v>5.6126134321638876E-4</v>
      </c>
      <c r="ES184" s="12">
        <f t="shared" si="151"/>
        <v>1.1357070445428059</v>
      </c>
      <c r="ET184" s="12">
        <f t="shared" si="151"/>
        <v>9.8320027655395978E-2</v>
      </c>
      <c r="EU184" s="12">
        <f t="shared" si="151"/>
        <v>1.1076996803913461</v>
      </c>
      <c r="EV184" s="12">
        <f t="shared" si="151"/>
        <v>0.1602690923269243</v>
      </c>
      <c r="EW184" s="12">
        <f t="shared" si="151"/>
        <v>5.0174080817606504E-3</v>
      </c>
      <c r="EX184" s="12">
        <f t="shared" si="151"/>
        <v>6.8447485272454076E-2</v>
      </c>
      <c r="EY184" s="12">
        <f t="shared" si="151"/>
        <v>4.7459594932864035E-5</v>
      </c>
      <c r="EZ184" s="12">
        <f t="shared" si="151"/>
        <v>4.6429572789429829E-3</v>
      </c>
      <c r="FA184" s="12">
        <f t="shared" si="151"/>
        <v>1.9493743733695345E-3</v>
      </c>
      <c r="FB184" s="12">
        <f t="shared" si="151"/>
        <v>2.0860225088210203E-3</v>
      </c>
      <c r="FC184" s="12">
        <f t="shared" si="152"/>
        <v>3.5937482998823897E-7</v>
      </c>
      <c r="FD184" s="12">
        <f t="shared" si="152"/>
        <v>3.3017517364228501E-3</v>
      </c>
      <c r="FE184" s="12">
        <f t="shared" si="152"/>
        <v>1.2390967318014614</v>
      </c>
      <c r="FF184" s="12">
        <f t="shared" si="152"/>
        <v>1.0176527782354769E-2</v>
      </c>
      <c r="FH184" s="12">
        <f>IFERROR(AL184*[1]Figure!$C$8+BG184*[1]Figure!$D$8+CB184*[1]Figure!$E$8,0)</f>
        <v>0.45091201897372479</v>
      </c>
      <c r="FI184" s="12">
        <f>IFERROR(AM184*[1]Figure!$C$8+BH184*[1]Figure!$D$8+CC184*[1]Figure!$E$8,0)</f>
        <v>7.2086893935151828</v>
      </c>
      <c r="FJ184" s="12">
        <f>IFERROR(AN184*[1]Figure!$C$8+BI184*[1]Figure!$D$8+CD184*[1]Figure!$E$8,0)</f>
        <v>9.3516387266441201E-4</v>
      </c>
      <c r="FK184" s="12">
        <f>IFERROR(AO184*[1]Figure!$C$8+BJ184*[1]Figure!$D$8+CE184*[1]Figure!$E$8,0)</f>
        <v>0.12152127122525326</v>
      </c>
      <c r="FL184" s="12">
        <f>IFERROR(AP184*[1]Figure!$C$8+BK184*[1]Figure!$D$8+CF184*[1]Figure!$E$8,0)</f>
        <v>2.1341898978525706E-2</v>
      </c>
      <c r="FM184" s="12">
        <f>IFERROR(AQ184*[1]Figure!$C$8+BL184*[1]Figure!$D$8+CG184*[1]Figure!$E$8,0)</f>
        <v>2.2698531810207343E-4</v>
      </c>
      <c r="FN184" s="12">
        <f>IFERROR(AR184*[1]Figure!$C$8+BM184*[1]Figure!$D$8+CH184*[1]Figure!$E$8,0)</f>
        <v>0.45930265444439577</v>
      </c>
      <c r="FO184" s="12">
        <f>IFERROR(AS184*[1]Figure!$C$8+BN184*[1]Figure!$D$8+CI184*[1]Figure!$E$8,0)</f>
        <v>3.9762586579137581E-2</v>
      </c>
      <c r="FP184" s="12">
        <f>IFERROR(AT184*[1]Figure!$C$8+BO184*[1]Figure!$D$8+CJ184*[1]Figure!$E$8,0)</f>
        <v>0.44797591595090097</v>
      </c>
      <c r="FQ184" s="12">
        <f>IFERROR(AU184*[1]Figure!$C$8+BP184*[1]Figure!$D$8+CK184*[1]Figure!$E$8,0)</f>
        <v>6.481602794036008E-2</v>
      </c>
      <c r="FR184" s="12">
        <f>IFERROR(AV184*[1]Figure!$C$8+BQ184*[1]Figure!$D$8+CL184*[1]Figure!$E$8,0)</f>
        <v>2.0291402271887305E-3</v>
      </c>
      <c r="FS184" s="12">
        <f>IFERROR(AW184*[1]Figure!$C$8+BR184*[1]Figure!$D$8+CM184*[1]Figure!$E$8,0)</f>
        <v>2.768153268639597E-2</v>
      </c>
      <c r="FT184" s="12">
        <f>IFERROR(AX184*[1]Figure!$C$8+BS184*[1]Figure!$D$8+CN184*[1]Figure!$E$8,0)</f>
        <v>1.9193609862916235E-5</v>
      </c>
      <c r="FU184" s="12">
        <f>IFERROR(AY184*[1]Figure!$C$8+BT184*[1]Figure!$D$8+CO184*[1]Figure!$E$8,0)</f>
        <v>1.8777048297247438E-3</v>
      </c>
      <c r="FV184" s="12">
        <f>IFERROR(AZ184*[1]Figure!$C$8+BU184*[1]Figure!$D$8+CP184*[1]Figure!$E$8,0)</f>
        <v>7.8836600380069336E-4</v>
      </c>
      <c r="FW184" s="12">
        <f>IFERROR(BA184*[1]Figure!$C$8+BV184*[1]Figure!$D$8+CQ184*[1]Figure!$E$8,0)</f>
        <v>8.4362924412250599E-4</v>
      </c>
      <c r="FX184" s="12">
        <f>IFERROR(BB184*[1]Figure!$C$8+BW184*[1]Figure!$D$8+CR184*[1]Figure!$E$8,0)</f>
        <v>1.453383723797799E-7</v>
      </c>
      <c r="FY184" s="12">
        <f>IFERROR(BC184*[1]Figure!$C$8+BX184*[1]Figure!$D$8+CS184*[1]Figure!$E$8,0)</f>
        <v>1.3352944706492482E-3</v>
      </c>
      <c r="FZ184" s="12">
        <f>IFERROR(BD184*[1]Figure!$C$8+BY184*[1]Figure!$D$8+CT184*[1]Figure!$E$8,0)</f>
        <v>0.50111551281157529</v>
      </c>
      <c r="GA184" s="12">
        <f>IFERROR(BE184*[1]Figure!$C$8+BZ184*[1]Figure!$D$8+CU184*[1]Figure!$E$8,0)</f>
        <v>4.1155914686998446E-3</v>
      </c>
      <c r="GC184" s="12">
        <f>IFERROR(CW184*[1]Figure!$F$8+DR184*[1]Figure!$G$8+EM184*[1]Figure!$H$8,0)</f>
        <v>0.95459957934924733</v>
      </c>
      <c r="GD184" s="12">
        <f>IFERROR(CX184*[1]Figure!$F$8+DS184*[1]Figure!$G$8+EN184*[1]Figure!$H$8,0)</f>
        <v>15.261096562409358</v>
      </c>
      <c r="GE184" s="12">
        <f>IFERROR(CY184*[1]Figure!$F$8+DT184*[1]Figure!$G$8+EO184*[1]Figure!$H$8,0)</f>
        <v>1.9797809814425904E-3</v>
      </c>
      <c r="GF184" s="12">
        <f>IFERROR(CZ184*[1]Figure!$F$8+DU184*[1]Figure!$G$8+EP184*[1]Figure!$H$8,0)</f>
        <v>0.25726560728551406</v>
      </c>
      <c r="GG184" s="12">
        <f>IFERROR(DA184*[1]Figure!$F$8+DV184*[1]Figure!$G$8+EQ184*[1]Figure!$H$8,0)</f>
        <v>4.518169161643467E-2</v>
      </c>
      <c r="GH184" s="12">
        <f>IFERROR(DB184*[1]Figure!$F$8+DW184*[1]Figure!$G$8+ER184*[1]Figure!$H$8,0)</f>
        <v>4.805373998942366E-4</v>
      </c>
      <c r="GI184" s="12">
        <f>IFERROR(DC184*[1]Figure!$F$8+DX184*[1]Figure!$G$8+ES184*[1]Figure!$H$8,0)</f>
        <v>0.9723629051284215</v>
      </c>
      <c r="GJ184" s="12">
        <f>IFERROR(DD184*[1]Figure!$F$8+DY184*[1]Figure!$G$8+ET184*[1]Figure!$H$8,0)</f>
        <v>8.4179056723024684E-2</v>
      </c>
      <c r="GK184" s="12">
        <f>IFERROR(DE184*[1]Figure!$F$8+DZ184*[1]Figure!$G$8+EU184*[1]Figure!$H$8,0)</f>
        <v>0.94838372660508474</v>
      </c>
      <c r="GL184" s="12">
        <f>IFERROR(DF184*[1]Figure!$F$8+EA184*[1]Figure!$G$8+EV184*[1]Figure!$H$8,0)</f>
        <v>0.13721823859958415</v>
      </c>
      <c r="GM184" s="12">
        <f>IFERROR(DG184*[1]Figure!$F$8+EB184*[1]Figure!$G$8+EW184*[1]Figure!$H$8,0)</f>
        <v>4.2957746207866569E-3</v>
      </c>
      <c r="GN184" s="12">
        <f>IFERROR(DH184*[1]Figure!$F$8+EC184*[1]Figure!$G$8+EX184*[1]Figure!$H$8,0)</f>
        <v>5.8602960990746709E-2</v>
      </c>
      <c r="GO184" s="12">
        <f>IFERROR(DI184*[1]Figure!$F$8+ED184*[1]Figure!$G$8+EY184*[1]Figure!$H$8,0)</f>
        <v>4.0633673821857173E-5</v>
      </c>
      <c r="GP184" s="12">
        <f>IFERROR(DJ184*[1]Figure!$F$8+EE184*[1]Figure!$G$8+EZ184*[1]Figure!$H$8,0)</f>
        <v>3.975179558701759E-3</v>
      </c>
      <c r="GQ184" s="12">
        <f>IFERROR(DK184*[1]Figure!$F$8+EF184*[1]Figure!$G$8+FA184*[1]Figure!$H$8,0)</f>
        <v>1.6690037611200655E-3</v>
      </c>
      <c r="GR184" s="12">
        <f>IFERROR(DL184*[1]Figure!$F$8+EG184*[1]Figure!$G$8+FB184*[1]Figure!$H$8,0)</f>
        <v>1.7859983492988134E-3</v>
      </c>
      <c r="GS184" s="12">
        <f>IFERROR(DM184*[1]Figure!$F$8+EH184*[1]Figure!$G$8+FC184*[1]Figure!$H$8,0)</f>
        <v>3.0768740530095899E-7</v>
      </c>
      <c r="GT184" s="12">
        <f>IFERROR(DN184*[1]Figure!$F$8+EI184*[1]Figure!$G$8+FD184*[1]Figure!$H$8,0)</f>
        <v>2.8268741713523165E-3</v>
      </c>
      <c r="GU184" s="12">
        <f>IFERROR(DO184*[1]Figure!$F$8+EJ184*[1]Figure!$G$8+FE184*[1]Figure!$H$8,0)</f>
        <v>1.0608824728692519</v>
      </c>
      <c r="GV184" s="12">
        <f>IFERROR(DP184*[1]Figure!$F$8+EK184*[1]Figure!$G$8+FF184*[1]Figure!$H$8,0)</f>
        <v>8.7128790528494537E-3</v>
      </c>
      <c r="GX184" s="12">
        <f>IFERROR(FH184*[1]Figure!$F$10+GC184*[1]Figure!$F$11,0)</f>
        <v>0.48046402618527095</v>
      </c>
      <c r="GY184" s="12">
        <f>IFERROR(FI184*[1]Figure!$F$10+GD184*[1]Figure!$F$11,0)</f>
        <v>7.6811346422087432</v>
      </c>
      <c r="GZ184" s="12">
        <f>IFERROR(FJ184*[1]Figure!$F$10+GE184*[1]Figure!$F$11,0)</f>
        <v>9.9645292317997723E-4</v>
      </c>
      <c r="HA184" s="12">
        <f>IFERROR(FK184*[1]Figure!$F$10+GF184*[1]Figure!$F$11,0)</f>
        <v>0.12948556876555503</v>
      </c>
      <c r="HB184" s="12">
        <f>IFERROR(FL184*[1]Figure!$F$10+GG184*[1]Figure!$F$11,0)</f>
        <v>2.2740610758169424E-2</v>
      </c>
      <c r="HC184" s="12">
        <f>IFERROR(FM184*[1]Figure!$F$10+GH184*[1]Figure!$F$11,0)</f>
        <v>2.4186154999479318E-4</v>
      </c>
      <c r="HD184" s="12">
        <f>IFERROR(FN184*[1]Figure!$F$10+GI184*[1]Figure!$F$11,0)</f>
        <v>0.48940456964132473</v>
      </c>
      <c r="HE184" s="12">
        <f>IFERROR(FO184*[1]Figure!$F$10+GJ184*[1]Figure!$F$11,0)</f>
        <v>4.2368558910526856E-2</v>
      </c>
      <c r="HF184" s="12">
        <f>IFERROR(FP184*[1]Figure!$F$10+GK184*[1]Figure!$F$11,0)</f>
        <v>0.47733549596145608</v>
      </c>
      <c r="HG184" s="12">
        <f>IFERROR(FQ184*[1]Figure!$F$10+GL184*[1]Figure!$F$11,0)</f>
        <v>6.9063960229849383E-2</v>
      </c>
      <c r="HH184" s="12">
        <f>IFERROR(FR184*[1]Figure!$F$10+GM184*[1]Figure!$F$11,0)</f>
        <v>2.1621266283132793E-3</v>
      </c>
      <c r="HI184" s="12">
        <f>IFERROR(FS184*[1]Figure!$F$10+GN184*[1]Figure!$F$11,0)</f>
        <v>2.9495733282416659E-2</v>
      </c>
      <c r="HJ184" s="12">
        <f>IFERROR(FT184*[1]Figure!$F$10+GO184*[1]Figure!$F$11,0)</f>
        <v>2.0451526425831262E-5</v>
      </c>
      <c r="HK184" s="12">
        <f>IFERROR(FU184*[1]Figure!$F$10+GP184*[1]Figure!$F$11,0)</f>
        <v>2.0007664123267684E-3</v>
      </c>
      <c r="HL184" s="12">
        <f>IFERROR(FV184*[1]Figure!$F$10+GQ184*[1]Figure!$F$11,0)</f>
        <v>8.4003417153479291E-4</v>
      </c>
      <c r="HM184" s="12">
        <f>IFERROR(FW184*[1]Figure!$F$10+GR184*[1]Figure!$F$11,0)</f>
        <v>8.9891927068449996E-4</v>
      </c>
      <c r="HN184" s="12">
        <f>IFERROR(FX184*[1]Figure!$F$10+GS184*[1]Figure!$F$11,0)</f>
        <v>1.548636022427078E-7</v>
      </c>
      <c r="HO184" s="12">
        <f>IFERROR(FY184*[1]Figure!$F$10+GT184*[1]Figure!$F$11,0)</f>
        <v>1.4228074003688343E-3</v>
      </c>
      <c r="HP184" s="12">
        <f>IFERROR(FZ184*[1]Figure!$F$10+GU184*[1]Figure!$F$11,0)</f>
        <v>0.53395777166759451</v>
      </c>
      <c r="HQ184" s="12">
        <f>IFERROR(GA184*[1]Figure!$F$10+GV184*[1]Figure!$F$11,0)</f>
        <v>4.3853203374037922E-3</v>
      </c>
    </row>
    <row r="185" spans="1:225" x14ac:dyDescent="0.2">
      <c r="A185" s="1"/>
      <c r="B185" s="4"/>
      <c r="C185" s="1" t="s">
        <v>111</v>
      </c>
      <c r="D185" s="1" t="s">
        <v>205</v>
      </c>
      <c r="E185" s="2">
        <f t="shared" ref="E185:E189" si="154">E179</f>
        <v>0.11253196930946291</v>
      </c>
      <c r="F185" s="7"/>
      <c r="G185" s="5">
        <f t="shared" si="153"/>
        <v>106.32963714947479</v>
      </c>
      <c r="H185" s="5">
        <f t="shared" si="153"/>
        <v>102.1603663378028</v>
      </c>
      <c r="I185" s="5">
        <f t="shared" si="153"/>
        <v>139.72859198383745</v>
      </c>
      <c r="J185" s="5">
        <f t="shared" si="153"/>
        <v>241.45184073630534</v>
      </c>
      <c r="K185" s="5">
        <f t="shared" si="153"/>
        <v>211.56980211401253</v>
      </c>
      <c r="L185" s="5">
        <f t="shared" si="153"/>
        <v>255.65031080010394</v>
      </c>
      <c r="M185" s="1" t="s">
        <v>55</v>
      </c>
      <c r="N185" s="1" t="s">
        <v>210</v>
      </c>
      <c r="O185" s="1">
        <v>1</v>
      </c>
      <c r="P185" s="1" t="s">
        <v>56</v>
      </c>
      <c r="Q185" s="1">
        <f>'[1]Unit factor_selected'!J57</f>
        <v>0.44668991722743701</v>
      </c>
      <c r="R185" s="1">
        <f>'[1]Unit factor_selected'!K57</f>
        <v>8.9559509694075707</v>
      </c>
      <c r="S185" s="1">
        <f>'[1]Unit factor_selected'!L57</f>
        <v>5.90207803237186E-4</v>
      </c>
      <c r="T185" s="1">
        <f>'[1]Unit factor_selected'!M57</f>
        <v>0.127304337712769</v>
      </c>
      <c r="U185" s="1">
        <f>'[1]Unit factor_selected'!N57</f>
        <v>2.3716460760129999E-2</v>
      </c>
      <c r="V185" s="1">
        <f>'[1]Unit factor_selected'!O57</f>
        <v>1.7723175196512501E-4</v>
      </c>
      <c r="W185" s="1">
        <f>'[1]Unit factor_selected'!P57</f>
        <v>0.45581749660612197</v>
      </c>
      <c r="X185" s="1">
        <f>'[1]Unit factor_selected'!Q57</f>
        <v>4.5307909037112501E-2</v>
      </c>
      <c r="Y185" s="1">
        <f>'[1]Unit factor_selected'!R57</f>
        <v>0.39837454848590398</v>
      </c>
      <c r="Z185" s="1">
        <f>'[1]Unit factor_selected'!S57</f>
        <v>8.7639543709659998E-2</v>
      </c>
      <c r="AA185" s="1">
        <f>'[1]Unit factor_selected'!T57</f>
        <v>4.3959884962822098E-3</v>
      </c>
      <c r="AB185" s="1">
        <f>'[1]Unit factor_selected'!U57</f>
        <v>3.04615308710844E-2</v>
      </c>
      <c r="AC185" s="1">
        <f>'[1]Unit factor_selected'!V57</f>
        <v>1.7294770288085399E-5</v>
      </c>
      <c r="AD185" s="1">
        <f>'[1]Unit factor_selected'!W57</f>
        <v>2.4581101444578501E-3</v>
      </c>
      <c r="AE185" s="1">
        <f>'[1]Unit factor_selected'!X57</f>
        <v>9.1848553661240298E-4</v>
      </c>
      <c r="AF185" s="1">
        <f>'[1]Unit factor_selected'!Y57</f>
        <v>9.8881565931625902E-4</v>
      </c>
      <c r="AG185" s="1">
        <f>'[1]Unit factor_selected'!Z57</f>
        <v>1.85036096060308E-7</v>
      </c>
      <c r="AH185" s="1">
        <f>'[1]Unit factor_selected'!AA57</f>
        <v>1.4301254951932299E-3</v>
      </c>
      <c r="AI185" s="1">
        <f>'[1]Unit factor_selected'!AB57</f>
        <v>0.59183946769621398</v>
      </c>
      <c r="AJ185" s="1">
        <f>'[1]Unit factor_selected'!AC57</f>
        <v>1.3497201742468601E-2</v>
      </c>
      <c r="AK185" s="1"/>
      <c r="AL185" s="1">
        <f t="shared" si="141"/>
        <v>4.7496376817122307E-2</v>
      </c>
      <c r="AM185" s="1">
        <f t="shared" si="141"/>
        <v>0.95228301690559403</v>
      </c>
      <c r="AN185" s="1">
        <f t="shared" si="141"/>
        <v>6.2756581560998611E-5</v>
      </c>
      <c r="AO185" s="1">
        <f t="shared" si="141"/>
        <v>1.3536224036552929E-2</v>
      </c>
      <c r="AP185" s="1">
        <f t="shared" si="141"/>
        <v>2.52176266709438E-3</v>
      </c>
      <c r="AQ185" s="1">
        <f t="shared" si="141"/>
        <v>1.884498787781746E-5</v>
      </c>
      <c r="AR185" s="1">
        <f t="shared" si="141"/>
        <v>4.8466909020510908E-2</v>
      </c>
      <c r="AS185" s="1">
        <f t="shared" si="141"/>
        <v>4.8175735279175824E-3</v>
      </c>
      <c r="AT185" s="1">
        <f t="shared" si="141"/>
        <v>4.2359021190092022E-2</v>
      </c>
      <c r="AU185" s="1">
        <f t="shared" si="141"/>
        <v>9.3186808825936832E-3</v>
      </c>
      <c r="AV185" s="1">
        <f t="shared" si="141"/>
        <v>4.6742386172295272E-4</v>
      </c>
      <c r="AW185" s="1">
        <f t="shared" si="141"/>
        <v>3.2389635245399294E-3</v>
      </c>
      <c r="AX185" s="1">
        <f t="shared" si="141"/>
        <v>1.8389466493156382E-6</v>
      </c>
      <c r="AY185" s="1">
        <f t="shared" si="141"/>
        <v>2.613699597336463E-4</v>
      </c>
      <c r="AZ185" s="1">
        <f t="shared" si="141"/>
        <v>9.7662233835037462E-5</v>
      </c>
      <c r="BA185" s="1">
        <f t="shared" si="141"/>
        <v>1.0514041026281652E-4</v>
      </c>
      <c r="BB185" s="1">
        <f t="shared" si="142"/>
        <v>1.9674820953647914E-8</v>
      </c>
      <c r="BC185" s="1">
        <f t="shared" si="142"/>
        <v>1.5206472498210911E-4</v>
      </c>
      <c r="BD185" s="1">
        <f t="shared" si="142"/>
        <v>6.2930075850876746E-2</v>
      </c>
      <c r="BE185" s="1">
        <f t="shared" si="142"/>
        <v>1.4351525638099452E-3</v>
      </c>
      <c r="BF185" s="1"/>
      <c r="BG185" s="1">
        <f t="shared" si="143"/>
        <v>4.5634005583357777E-2</v>
      </c>
      <c r="BH185" s="1">
        <f t="shared" si="143"/>
        <v>0.91494323193807758</v>
      </c>
      <c r="BI185" s="1">
        <f t="shared" si="143"/>
        <v>6.0295845394140757E-5</v>
      </c>
      <c r="BJ185" s="1">
        <f t="shared" si="143"/>
        <v>1.3005457777127846E-2</v>
      </c>
      <c r="BK185" s="1">
        <f t="shared" si="143"/>
        <v>2.4228823194910056E-3</v>
      </c>
      <c r="BL185" s="1">
        <f t="shared" si="143"/>
        <v>1.8106060707447772E-5</v>
      </c>
      <c r="BM185" s="1">
        <f t="shared" si="143"/>
        <v>4.6566482436461609E-2</v>
      </c>
      <c r="BN185" s="1">
        <f t="shared" si="143"/>
        <v>4.6286725852312596E-3</v>
      </c>
      <c r="BO185" s="1">
        <f t="shared" si="143"/>
        <v>4.0698089812976734E-2</v>
      </c>
      <c r="BP185" s="1">
        <f t="shared" si="143"/>
        <v>8.9532878910567465E-3</v>
      </c>
      <c r="BQ185" s="1">
        <f t="shared" si="143"/>
        <v>4.4909579519695743E-4</v>
      </c>
      <c r="BR185" s="1">
        <f t="shared" si="143"/>
        <v>3.1119611530002716E-3</v>
      </c>
      <c r="BS185" s="1">
        <f t="shared" si="143"/>
        <v>1.7668400683589516E-6</v>
      </c>
      <c r="BT185" s="1">
        <f t="shared" si="143"/>
        <v>2.5112143285648333E-4</v>
      </c>
      <c r="BU185" s="1">
        <f t="shared" si="143"/>
        <v>9.3832818896296481E-5</v>
      </c>
      <c r="BV185" s="1">
        <f t="shared" si="143"/>
        <v>1.0101776999630504E-4</v>
      </c>
      <c r="BW185" s="1">
        <f t="shared" si="144"/>
        <v>1.8903355359237934E-8</v>
      </c>
      <c r="BX185" s="1">
        <f t="shared" si="144"/>
        <v>1.46102144497972E-4</v>
      </c>
      <c r="BY185" s="1">
        <f t="shared" si="144"/>
        <v>6.0462536833015425E-2</v>
      </c>
      <c r="BZ185" s="1">
        <f t="shared" si="144"/>
        <v>1.3788790745458226E-3</v>
      </c>
      <c r="CA185" s="1"/>
      <c r="CB185" s="1">
        <f t="shared" si="145"/>
        <v>6.2415353187566663E-2</v>
      </c>
      <c r="CC185" s="1">
        <f t="shared" si="145"/>
        <v>1.2514024188316037</v>
      </c>
      <c r="CD185" s="1">
        <f t="shared" si="145"/>
        <v>8.2468905324205777E-5</v>
      </c>
      <c r="CE185" s="1">
        <f t="shared" si="145"/>
        <v>1.7788055862040148E-2</v>
      </c>
      <c r="CF185" s="1">
        <f t="shared" si="145"/>
        <v>3.3138676688528957E-3</v>
      </c>
      <c r="CG185" s="1">
        <f t="shared" si="145"/>
        <v>2.4764343156915632E-5</v>
      </c>
      <c r="CH185" s="1">
        <f t="shared" si="145"/>
        <v>6.3690737002371031E-2</v>
      </c>
      <c r="CI185" s="1">
        <f t="shared" si="145"/>
        <v>6.3308103354875137E-3</v>
      </c>
      <c r="CJ185" s="1">
        <f t="shared" si="145"/>
        <v>5.5664314742132341E-2</v>
      </c>
      <c r="CK185" s="1">
        <f t="shared" si="145"/>
        <v>1.2245750044656769E-2</v>
      </c>
      <c r="CL185" s="1">
        <f t="shared" si="145"/>
        <v>6.1424528296265995E-4</v>
      </c>
      <c r="CM185" s="1">
        <f t="shared" si="145"/>
        <v>4.2563468182888206E-3</v>
      </c>
      <c r="CN185" s="1">
        <f t="shared" si="145"/>
        <v>2.4165739010380796E-6</v>
      </c>
      <c r="CO185" s="1">
        <f t="shared" si="145"/>
        <v>3.4346826942628265E-4</v>
      </c>
      <c r="CP185" s="1">
        <f t="shared" si="145"/>
        <v>1.2833869078837044E-4</v>
      </c>
      <c r="CQ185" s="1">
        <f t="shared" si="145"/>
        <v>1.3816581980783077E-4</v>
      </c>
      <c r="CR185" s="1">
        <f t="shared" si="146"/>
        <v>2.5854833168692926E-8</v>
      </c>
      <c r="CS185" s="1">
        <f t="shared" si="146"/>
        <v>1.9982942180353831E-4</v>
      </c>
      <c r="CT185" s="1">
        <f t="shared" si="146"/>
        <v>8.269689550165582E-2</v>
      </c>
      <c r="CU185" s="1">
        <f t="shared" si="146"/>
        <v>1.8859449951969349E-3</v>
      </c>
      <c r="CW185" s="12">
        <f t="shared" si="147"/>
        <v>0.10785410275291255</v>
      </c>
      <c r="CX185" s="12">
        <f t="shared" si="147"/>
        <v>2.1624308471075562</v>
      </c>
      <c r="CY185" s="12">
        <f t="shared" si="147"/>
        <v>1.4250676050854967E-4</v>
      </c>
      <c r="CZ185" s="12">
        <f t="shared" si="147"/>
        <v>3.0737866674464331E-2</v>
      </c>
      <c r="DA185" s="12">
        <f t="shared" si="147"/>
        <v>5.7263831062837438E-3</v>
      </c>
      <c r="DB185" s="12">
        <f t="shared" si="147"/>
        <v>4.2792932748899738E-5</v>
      </c>
      <c r="DC185" s="12">
        <f t="shared" si="147"/>
        <v>0.11005797359536276</v>
      </c>
      <c r="DD185" s="12">
        <f t="shared" si="147"/>
        <v>1.0939678036923898E-2</v>
      </c>
      <c r="DE185" s="12">
        <f t="shared" si="147"/>
        <v>9.6188268034416047E-2</v>
      </c>
      <c r="DF185" s="12">
        <f t="shared" si="147"/>
        <v>2.1160729149987297E-2</v>
      </c>
      <c r="DG185" s="12">
        <f t="shared" si="147"/>
        <v>1.0614195142829626E-3</v>
      </c>
      <c r="DH185" s="12">
        <f t="shared" si="147"/>
        <v>7.3549927004691196E-3</v>
      </c>
      <c r="DI185" s="12">
        <f t="shared" si="147"/>
        <v>4.1758541211697819E-6</v>
      </c>
      <c r="DJ185" s="12">
        <f t="shared" si="147"/>
        <v>5.9351521911193332E-4</v>
      </c>
      <c r="DK185" s="12">
        <f t="shared" si="147"/>
        <v>2.2177002350473788E-4</v>
      </c>
      <c r="DL185" s="12">
        <f t="shared" si="147"/>
        <v>2.3875136109079414E-4</v>
      </c>
      <c r="DM185" s="12">
        <f t="shared" si="148"/>
        <v>4.4677305996421182E-8</v>
      </c>
      <c r="DN185" s="12">
        <f t="shared" si="148"/>
        <v>3.4530643329832558E-4</v>
      </c>
      <c r="DO185" s="12">
        <f t="shared" si="148"/>
        <v>0.14290072889564601</v>
      </c>
      <c r="DP185" s="12">
        <f t="shared" si="148"/>
        <v>3.2589242055083116E-3</v>
      </c>
      <c r="DR185" s="12">
        <f t="shared" si="149"/>
        <v>9.4506097394133487E-2</v>
      </c>
      <c r="DS185" s="12">
        <f t="shared" si="149"/>
        <v>1.8948087743403583</v>
      </c>
      <c r="DT185" s="12">
        <f t="shared" si="149"/>
        <v>1.2487014813703748E-4</v>
      </c>
      <c r="DU185" s="12">
        <f t="shared" si="149"/>
        <v>2.693375353814596E-2</v>
      </c>
      <c r="DV185" s="12">
        <f t="shared" si="149"/>
        <v>5.0176869098654472E-3</v>
      </c>
      <c r="DW185" s="12">
        <f t="shared" si="149"/>
        <v>3.7496886691581251E-5</v>
      </c>
      <c r="DX185" s="12">
        <f t="shared" si="149"/>
        <v>9.6437217557061805E-2</v>
      </c>
      <c r="DY185" s="12">
        <f t="shared" si="149"/>
        <v>9.585785349181572E-3</v>
      </c>
      <c r="DZ185" s="12">
        <f t="shared" si="149"/>
        <v>8.4284024390421791E-2</v>
      </c>
      <c r="EA185" s="12">
        <f t="shared" si="149"/>
        <v>1.8541880920015116E-2</v>
      </c>
      <c r="EB185" s="12">
        <f t="shared" si="149"/>
        <v>9.3005841625390254E-4</v>
      </c>
      <c r="EC185" s="12">
        <f t="shared" si="149"/>
        <v>6.4447400584852097E-3</v>
      </c>
      <c r="ED185" s="12">
        <f t="shared" si="149"/>
        <v>3.6590511274575313E-6</v>
      </c>
      <c r="EE185" s="12">
        <f t="shared" si="149"/>
        <v>5.2006187683739408E-4</v>
      </c>
      <c r="EF185" s="12">
        <f t="shared" si="149"/>
        <v>1.9432380322566869E-4</v>
      </c>
      <c r="EG185" s="12">
        <f t="shared" si="149"/>
        <v>2.0920353336877776E-4</v>
      </c>
      <c r="EH185" s="12">
        <f t="shared" si="150"/>
        <v>3.9148050227428773E-8</v>
      </c>
      <c r="EI185" s="12">
        <f t="shared" si="150"/>
        <v>3.0257136801623583E-4</v>
      </c>
      <c r="EJ185" s="12">
        <f t="shared" si="150"/>
        <v>0.1252153590637505</v>
      </c>
      <c r="EK185" s="12">
        <f t="shared" si="150"/>
        <v>2.855600301746987E-3</v>
      </c>
      <c r="EM185" s="12">
        <f t="shared" si="151"/>
        <v>0.11419641617046697</v>
      </c>
      <c r="EN185" s="12">
        <f t="shared" si="151"/>
        <v>2.2895916488395374</v>
      </c>
      <c r="EO185" s="12">
        <f t="shared" si="151"/>
        <v>1.5088680833423319E-4</v>
      </c>
      <c r="EP185" s="12">
        <f t="shared" si="151"/>
        <v>3.2545393502470786E-2</v>
      </c>
      <c r="EQ185" s="12">
        <f t="shared" si="151"/>
        <v>6.0631205644057027E-3</v>
      </c>
      <c r="ER185" s="12">
        <f t="shared" si="151"/>
        <v>4.5309352473531139E-5</v>
      </c>
      <c r="ES185" s="12">
        <f t="shared" si="151"/>
        <v>0.11652988467548039</v>
      </c>
      <c r="ET185" s="12">
        <f t="shared" si="151"/>
        <v>1.1582981027040648E-2</v>
      </c>
      <c r="EU185" s="12">
        <f t="shared" si="151"/>
        <v>0.10184457713527242</v>
      </c>
      <c r="EV185" s="12">
        <f t="shared" si="151"/>
        <v>2.2405076587753869E-2</v>
      </c>
      <c r="EW185" s="12">
        <f t="shared" si="151"/>
        <v>1.1238358253482285E-3</v>
      </c>
      <c r="EX185" s="12">
        <f t="shared" si="151"/>
        <v>7.787499834639687E-3</v>
      </c>
      <c r="EY185" s="12">
        <f t="shared" si="151"/>
        <v>4.4214133993654351E-6</v>
      </c>
      <c r="EZ185" s="12">
        <f t="shared" si="151"/>
        <v>6.284166224115377E-4</v>
      </c>
      <c r="FA185" s="12">
        <f t="shared" si="151"/>
        <v>2.3481111290036104E-4</v>
      </c>
      <c r="FB185" s="12">
        <f t="shared" si="151"/>
        <v>2.5279103062821127E-4</v>
      </c>
      <c r="FC185" s="12">
        <f t="shared" si="152"/>
        <v>4.7304535467055621E-8</v>
      </c>
      <c r="FD185" s="12">
        <f t="shared" si="152"/>
        <v>3.6561202732930177E-4</v>
      </c>
      <c r="FE185" s="12">
        <f t="shared" si="152"/>
        <v>0.15130394386030516</v>
      </c>
      <c r="FF185" s="12">
        <f t="shared" si="152"/>
        <v>3.4505638203938022E-3</v>
      </c>
      <c r="FH185" s="12">
        <f>IFERROR(AL185*[1]Figure!$C$8+BG185*[1]Figure!$D$8+CB185*[1]Figure!$E$8,0)</f>
        <v>4.6183315783030254E-2</v>
      </c>
      <c r="FI185" s="12">
        <f>IFERROR(AM185*[1]Figure!$C$8+BH185*[1]Figure!$D$8+CC185*[1]Figure!$E$8,0)</f>
        <v>0.92595667778838386</v>
      </c>
      <c r="FJ185" s="12">
        <f>IFERROR(AN185*[1]Figure!$C$8+BI185*[1]Figure!$D$8+CD185*[1]Figure!$E$8,0)</f>
        <v>6.1021644553111694E-5</v>
      </c>
      <c r="FK185" s="12">
        <f>IFERROR(AO185*[1]Figure!$C$8+BJ185*[1]Figure!$D$8+CE185*[1]Figure!$E$8,0)</f>
        <v>1.3162008369543766E-2</v>
      </c>
      <c r="FL185" s="12">
        <f>IFERROR(AP185*[1]Figure!$C$8+BK185*[1]Figure!$D$8+CF185*[1]Figure!$E$8,0)</f>
        <v>2.4520472799999266E-3</v>
      </c>
      <c r="FM185" s="12">
        <f>IFERROR(AQ185*[1]Figure!$C$8+BL185*[1]Figure!$D$8+CG185*[1]Figure!$E$8,0)</f>
        <v>1.8324008785757979E-5</v>
      </c>
      <c r="FN185" s="12">
        <f>IFERROR(AR185*[1]Figure!$C$8+BM185*[1]Figure!$D$8+CH185*[1]Figure!$E$8,0)</f>
        <v>4.71270171394364E-2</v>
      </c>
      <c r="FO185" s="12">
        <f>IFERROR(AS185*[1]Figure!$C$8+BN185*[1]Figure!$D$8+CI185*[1]Figure!$E$8,0)</f>
        <v>4.6843893041453484E-3</v>
      </c>
      <c r="FP185" s="12">
        <f>IFERROR(AT185*[1]Figure!$C$8+BO185*[1]Figure!$D$8+CJ185*[1]Figure!$E$8,0)</f>
        <v>4.1187984915448464E-2</v>
      </c>
      <c r="FQ185" s="12">
        <f>IFERROR(AU185*[1]Figure!$C$8+BP185*[1]Figure!$D$8+CK185*[1]Figure!$E$8,0)</f>
        <v>9.0610613003003805E-3</v>
      </c>
      <c r="FR185" s="12">
        <f>IFERROR(AV185*[1]Figure!$C$8+BQ185*[1]Figure!$D$8+CL185*[1]Figure!$E$8,0)</f>
        <v>4.5450169585761904E-4</v>
      </c>
      <c r="FS185" s="12">
        <f>IFERROR(AW185*[1]Figure!$C$8+BR185*[1]Figure!$D$8+CM185*[1]Figure!$E$8,0)</f>
        <v>3.1494207619141771E-3</v>
      </c>
      <c r="FT185" s="12">
        <f>IFERROR(AX185*[1]Figure!$C$8+BS185*[1]Figure!$D$8+CN185*[1]Figure!$E$8,0)</f>
        <v>1.7881080517045452E-6</v>
      </c>
      <c r="FU185" s="12">
        <f>IFERROR(AY185*[1]Figure!$C$8+BT185*[1]Figure!$D$8+CO185*[1]Figure!$E$8,0)</f>
        <v>2.5414425679361191E-4</v>
      </c>
      <c r="FV185" s="12">
        <f>IFERROR(AZ185*[1]Figure!$C$8+BU185*[1]Figure!$D$8+CP185*[1]Figure!$E$8,0)</f>
        <v>9.496231265484028E-5</v>
      </c>
      <c r="FW185" s="12">
        <f>IFERROR(BA185*[1]Figure!$C$8+BV185*[1]Figure!$D$8+CQ185*[1]Figure!$E$8,0)</f>
        <v>1.0223375116424739E-4</v>
      </c>
      <c r="FX185" s="12">
        <f>IFERROR(BB185*[1]Figure!$C$8+BW185*[1]Figure!$D$8+CR185*[1]Figure!$E$8,0)</f>
        <v>1.9130900712185202E-8</v>
      </c>
      <c r="FY185" s="12">
        <f>IFERROR(BC185*[1]Figure!$C$8+BX185*[1]Figure!$D$8+CS185*[1]Figure!$E$8,0)</f>
        <v>1.478608197915567E-4</v>
      </c>
      <c r="FZ185" s="12">
        <f>IFERROR(BD185*[1]Figure!$C$8+BY185*[1]Figure!$D$8+CT185*[1]Figure!$E$8,0)</f>
        <v>6.1190342506786052E-2</v>
      </c>
      <c r="GA185" s="12">
        <f>IFERROR(BE185*[1]Figure!$C$8+BZ185*[1]Figure!$D$8+CU185*[1]Figure!$E$8,0)</f>
        <v>1.3954770551543709E-3</v>
      </c>
      <c r="GC185" s="12">
        <f>IFERROR(CW185*[1]Figure!$F$8+DR185*[1]Figure!$G$8+EM185*[1]Figure!$H$8,0)</f>
        <v>9.777200864988056E-2</v>
      </c>
      <c r="GD185" s="12">
        <f>IFERROR(CX185*[1]Figure!$F$8+DS185*[1]Figure!$G$8+EN185*[1]Figure!$H$8,0)</f>
        <v>1.960288965293526</v>
      </c>
      <c r="GE185" s="12">
        <f>IFERROR(CY185*[1]Figure!$F$8+DT185*[1]Figure!$G$8+EO185*[1]Figure!$H$8,0)</f>
        <v>1.2918537047244705E-4</v>
      </c>
      <c r="GF185" s="12">
        <f>IFERROR(CZ185*[1]Figure!$F$8+DU185*[1]Figure!$G$8+EP185*[1]Figure!$H$8,0)</f>
        <v>2.7864521512543438E-2</v>
      </c>
      <c r="GG185" s="12">
        <f>IFERROR(DA185*[1]Figure!$F$8+DV185*[1]Figure!$G$8+EQ185*[1]Figure!$H$8,0)</f>
        <v>5.1910865169659476E-3</v>
      </c>
      <c r="GH185" s="12">
        <f>IFERROR(DB185*[1]Figure!$F$8+DW185*[1]Figure!$G$8+ER185*[1]Figure!$H$8,0)</f>
        <v>3.8792692017144398E-5</v>
      </c>
      <c r="GI185" s="12">
        <f>IFERROR(DC185*[1]Figure!$F$8+DX185*[1]Figure!$G$8+ES185*[1]Figure!$H$8,0)</f>
        <v>9.9769863841026221E-2</v>
      </c>
      <c r="GJ185" s="12">
        <f>IFERROR(DD185*[1]Figure!$F$8+DY185*[1]Figure!$G$8+ET185*[1]Figure!$H$8,0)</f>
        <v>9.9170478299134331E-3</v>
      </c>
      <c r="GK185" s="12">
        <f>IFERROR(DE185*[1]Figure!$F$8+DZ185*[1]Figure!$G$8+EU185*[1]Figure!$H$8,0)</f>
        <v>8.7196684541738415E-2</v>
      </c>
      <c r="GL185" s="12">
        <f>IFERROR(DF185*[1]Figure!$F$8+EA185*[1]Figure!$G$8+EV185*[1]Figure!$H$8,0)</f>
        <v>1.9182645265058938E-2</v>
      </c>
      <c r="GM185" s="12">
        <f>IFERROR(DG185*[1]Figure!$F$8+EB185*[1]Figure!$G$8+EW185*[1]Figure!$H$8,0)</f>
        <v>9.6219907525792658E-4</v>
      </c>
      <c r="GN185" s="12">
        <f>IFERROR(DH185*[1]Figure!$F$8+EC185*[1]Figure!$G$8+EX185*[1]Figure!$H$8,0)</f>
        <v>6.6674553083763514E-3</v>
      </c>
      <c r="GO185" s="12">
        <f>IFERROR(DI185*[1]Figure!$F$8+ED185*[1]Figure!$G$8+EY185*[1]Figure!$H$8,0)</f>
        <v>3.7854994370589755E-6</v>
      </c>
      <c r="GP185" s="12">
        <f>IFERROR(DJ185*[1]Figure!$F$8+EE185*[1]Figure!$G$8+EZ185*[1]Figure!$H$8,0)</f>
        <v>5.3803400756843856E-4</v>
      </c>
      <c r="GQ185" s="12">
        <f>IFERROR(DK185*[1]Figure!$F$8+EF185*[1]Figure!$G$8+FA185*[1]Figure!$H$8,0)</f>
        <v>2.0103918258968512E-4</v>
      </c>
      <c r="GR185" s="12">
        <f>IFERROR(DL185*[1]Figure!$F$8+EG185*[1]Figure!$G$8+FB185*[1]Figure!$H$8,0)</f>
        <v>2.1643312165154992E-4</v>
      </c>
      <c r="GS185" s="12">
        <f>IFERROR(DM185*[1]Figure!$F$8+EH185*[1]Figure!$G$8+FC185*[1]Figure!$H$8,0)</f>
        <v>4.050091593031673E-8</v>
      </c>
      <c r="GT185" s="12">
        <f>IFERROR(DN185*[1]Figure!$F$8+EI185*[1]Figure!$G$8+FD185*[1]Figure!$H$8,0)</f>
        <v>3.1302753183760169E-4</v>
      </c>
      <c r="GU185" s="12">
        <f>IFERROR(DO185*[1]Figure!$F$8+EJ185*[1]Figure!$G$8+FE185*[1]Figure!$H$8,0)</f>
        <v>0.12954251108710876</v>
      </c>
      <c r="GV185" s="12">
        <f>IFERROR(DP185*[1]Figure!$F$8+EK185*[1]Figure!$G$8+FF185*[1]Figure!$H$8,0)</f>
        <v>2.9542832166545405E-3</v>
      </c>
      <c r="GX185" s="12">
        <f>IFERROR(FH185*[1]Figure!$F$10+GC185*[1]Figure!$F$11,0)</f>
        <v>4.9210091791750378E-2</v>
      </c>
      <c r="GY185" s="12">
        <f>IFERROR(FI185*[1]Figure!$F$10+GD185*[1]Figure!$F$11,0)</f>
        <v>0.98664230440322065</v>
      </c>
      <c r="GZ185" s="12">
        <f>IFERROR(FJ185*[1]Figure!$F$10+GE185*[1]Figure!$F$11,0)</f>
        <v>6.5020899405529028E-5</v>
      </c>
      <c r="HA185" s="12">
        <f>IFERROR(FK185*[1]Figure!$F$10+GF185*[1]Figure!$F$11,0)</f>
        <v>1.4024624023791505E-2</v>
      </c>
      <c r="HB185" s="12">
        <f>IFERROR(FL185*[1]Figure!$F$10+GG185*[1]Figure!$F$11,0)</f>
        <v>2.6127502904597839E-3</v>
      </c>
      <c r="HC185" s="12">
        <f>IFERROR(FM185*[1]Figure!$F$10+GH185*[1]Figure!$F$11,0)</f>
        <v>1.9524933172323751E-5</v>
      </c>
      <c r="HD185" s="12">
        <f>IFERROR(FN185*[1]Figure!$F$10+GI185*[1]Figure!$F$11,0)</f>
        <v>5.021564173084353E-2</v>
      </c>
      <c r="HE185" s="12">
        <f>IFERROR(FO185*[1]Figure!$F$10+GJ185*[1]Figure!$F$11,0)</f>
        <v>4.9913962160765641E-3</v>
      </c>
      <c r="HF185" s="12">
        <f>IFERROR(FP185*[1]Figure!$F$10+GK185*[1]Figure!$F$11,0)</f>
        <v>4.3887375430743898E-2</v>
      </c>
      <c r="HG185" s="12">
        <f>IFERROR(FQ185*[1]Figure!$F$10+GL185*[1]Figure!$F$11,0)</f>
        <v>9.6549078548903173E-3</v>
      </c>
      <c r="HH185" s="12">
        <f>IFERROR(FR185*[1]Figure!$F$10+GM185*[1]Figure!$F$11,0)</f>
        <v>4.8428896438999097E-4</v>
      </c>
      <c r="HI185" s="12">
        <f>IFERROR(FS185*[1]Figure!$F$10+GN185*[1]Figure!$F$11,0)</f>
        <v>3.355828444903227E-3</v>
      </c>
      <c r="HJ185" s="12">
        <f>IFERROR(FT185*[1]Figure!$F$10+GO185*[1]Figure!$F$11,0)</f>
        <v>1.9052976137820106E-6</v>
      </c>
      <c r="HK185" s="12">
        <f>IFERROR(FU185*[1]Figure!$F$10+GP185*[1]Figure!$F$11,0)</f>
        <v>2.7080043936029464E-4</v>
      </c>
      <c r="HL185" s="12">
        <f>IFERROR(FV185*[1]Figure!$F$10+GQ185*[1]Figure!$F$11,0)</f>
        <v>1.0118598119840259E-4</v>
      </c>
      <c r="HM185" s="12">
        <f>IFERROR(FW185*[1]Figure!$F$10+GR185*[1]Figure!$F$11,0)</f>
        <v>1.0893397742689067E-4</v>
      </c>
      <c r="HN185" s="12">
        <f>IFERROR(FX185*[1]Figure!$F$10+GS185*[1]Figure!$F$11,0)</f>
        <v>2.0384707423961526E-8</v>
      </c>
      <c r="HO185" s="12">
        <f>IFERROR(FY185*[1]Figure!$F$10+GT185*[1]Figure!$F$11,0)</f>
        <v>1.5755136656990691E-4</v>
      </c>
      <c r="HP185" s="12">
        <f>IFERROR(FZ185*[1]Figure!$F$10+GU185*[1]Figure!$F$11,0)</f>
        <v>6.5200653536315059E-2</v>
      </c>
      <c r="HQ185" s="12">
        <f>IFERROR(GA185*[1]Figure!$F$10+GV185*[1]Figure!$F$11,0)</f>
        <v>1.4869342491571598E-3</v>
      </c>
    </row>
    <row r="186" spans="1:225" x14ac:dyDescent="0.2">
      <c r="A186" s="1"/>
      <c r="B186" s="4"/>
      <c r="C186" s="1" t="s">
        <v>111</v>
      </c>
      <c r="D186" s="1" t="s">
        <v>206</v>
      </c>
      <c r="E186" s="2">
        <f t="shared" si="154"/>
        <v>2.1099744245524295E-2</v>
      </c>
      <c r="F186" s="7"/>
      <c r="G186" s="5">
        <f t="shared" si="153"/>
        <v>19.936806965526525</v>
      </c>
      <c r="H186" s="5">
        <f t="shared" si="153"/>
        <v>19.155068688338027</v>
      </c>
      <c r="I186" s="5">
        <f t="shared" si="153"/>
        <v>26.199110996969523</v>
      </c>
      <c r="J186" s="5">
        <f t="shared" si="153"/>
        <v>45.272220138057257</v>
      </c>
      <c r="K186" s="5">
        <f t="shared" si="153"/>
        <v>39.66933789637735</v>
      </c>
      <c r="L186" s="5">
        <f t="shared" si="153"/>
        <v>47.934433275019487</v>
      </c>
      <c r="M186" s="1" t="s">
        <v>55</v>
      </c>
      <c r="N186" s="1" t="s">
        <v>210</v>
      </c>
      <c r="O186" s="1">
        <v>1</v>
      </c>
      <c r="P186" s="1" t="s">
        <v>56</v>
      </c>
      <c r="Q186" s="1">
        <f>'[1]Unit factor_selected'!J58</f>
        <v>0.64669771614924898</v>
      </c>
      <c r="R186" s="1">
        <f>'[1]Unit factor_selected'!K58</f>
        <v>11.1630572771899</v>
      </c>
      <c r="S186" s="1">
        <f>'[1]Unit factor_selected'!L58</f>
        <v>1.0582922726184701E-3</v>
      </c>
      <c r="T186" s="1">
        <f>'[1]Unit factor_selected'!M58</f>
        <v>0.19348865611298499</v>
      </c>
      <c r="U186" s="1">
        <f>'[1]Unit factor_selected'!N58</f>
        <v>2.67447700667592E-2</v>
      </c>
      <c r="V186" s="1">
        <f>'[1]Unit factor_selected'!O58</f>
        <v>2.7093942622513899E-4</v>
      </c>
      <c r="W186" s="1">
        <f>'[1]Unit factor_selected'!P58</f>
        <v>0.66029733530213397</v>
      </c>
      <c r="X186" s="1">
        <f>'[1]Unit factor_selected'!Q58</f>
        <v>5.0944172407849202E-2</v>
      </c>
      <c r="Y186" s="1">
        <f>'[1]Unit factor_selected'!R58</f>
        <v>0.52259507326423005</v>
      </c>
      <c r="Z186" s="1">
        <f>'[1]Unit factor_selected'!S58</f>
        <v>9.1616077460286202E-2</v>
      </c>
      <c r="AA186" s="1">
        <f>'[1]Unit factor_selected'!T58</f>
        <v>1.95469625203388E-3</v>
      </c>
      <c r="AB186" s="1">
        <f>'[1]Unit factor_selected'!U58</f>
        <v>3.4628764490735597E-2</v>
      </c>
      <c r="AC186" s="1">
        <f>'[1]Unit factor_selected'!V58</f>
        <v>2.3184599702217E-5</v>
      </c>
      <c r="AD186" s="1">
        <f>'[1]Unit factor_selected'!W58</f>
        <v>2.46597540455561E-3</v>
      </c>
      <c r="AE186" s="1">
        <f>'[1]Unit factor_selected'!X58</f>
        <v>7.1807448588175299E-4</v>
      </c>
      <c r="AF186" s="1">
        <f>'[1]Unit factor_selected'!Y58</f>
        <v>7.9702633479224497E-4</v>
      </c>
      <c r="AG186" s="1">
        <f>'[1]Unit factor_selected'!Z58</f>
        <v>4.9662988916436996E-7</v>
      </c>
      <c r="AH186" s="1">
        <f>'[1]Unit factor_selected'!AA58</f>
        <v>1.1085953344925599E-3</v>
      </c>
      <c r="AI186" s="1">
        <f>'[1]Unit factor_selected'!AB58</f>
        <v>0.67354457487459296</v>
      </c>
      <c r="AJ186" s="1">
        <f>'[1]Unit factor_selected'!AC58</f>
        <v>8.9797201640615994E-3</v>
      </c>
      <c r="AK186" s="1"/>
      <c r="AL186" s="1">
        <f t="shared" si="141"/>
        <v>1.2893087531914442E-2</v>
      </c>
      <c r="AM186" s="1">
        <f t="shared" si="141"/>
        <v>0.22255571808045116</v>
      </c>
      <c r="AN186" s="1">
        <f t="shared" si="141"/>
        <v>2.109896875230281E-5</v>
      </c>
      <c r="AO186" s="1">
        <f t="shared" si="141"/>
        <v>3.8575459869437255E-3</v>
      </c>
      <c r="AP186" s="1">
        <f t="shared" si="141"/>
        <v>5.3320531815837012E-4</v>
      </c>
      <c r="AQ186" s="1">
        <f t="shared" si="141"/>
        <v>5.4016670400011106E-6</v>
      </c>
      <c r="AR186" s="1">
        <f t="shared" si="141"/>
        <v>1.3164220513770187E-2</v>
      </c>
      <c r="AS186" s="1">
        <f t="shared" si="141"/>
        <v>1.0156641313137922E-3</v>
      </c>
      <c r="AT186" s="1">
        <f t="shared" si="141"/>
        <v>1.0418877096804146E-2</v>
      </c>
      <c r="AU186" s="1">
        <f t="shared" si="141"/>
        <v>1.8265320512644515E-3</v>
      </c>
      <c r="AV186" s="1">
        <f t="shared" si="141"/>
        <v>3.897040185303765E-5</v>
      </c>
      <c r="AW186" s="1">
        <f t="shared" si="141"/>
        <v>6.9038699310647507E-4</v>
      </c>
      <c r="AX186" s="1">
        <f t="shared" si="141"/>
        <v>4.6222688883610407E-7</v>
      </c>
      <c r="AY186" s="1">
        <f t="shared" si="141"/>
        <v>4.9163675622361371E-5</v>
      </c>
      <c r="AZ186" s="1">
        <f t="shared" si="141"/>
        <v>1.431611241189421E-5</v>
      </c>
      <c r="BA186" s="1">
        <f t="shared" si="141"/>
        <v>1.5890160183194107E-5</v>
      </c>
      <c r="BB186" s="1">
        <f t="shared" si="142"/>
        <v>9.9012142335808769E-9</v>
      </c>
      <c r="BC186" s="1">
        <f t="shared" si="142"/>
        <v>2.2101851186661476E-5</v>
      </c>
      <c r="BD186" s="1">
        <f t="shared" si="142"/>
        <v>1.3428328171952386E-2</v>
      </c>
      <c r="BE186" s="1">
        <f t="shared" si="142"/>
        <v>1.7902694751534227E-4</v>
      </c>
      <c r="BF186" s="1"/>
      <c r="BG186" s="1">
        <f t="shared" si="143"/>
        <v>1.2387539173430192E-2</v>
      </c>
      <c r="BH186" s="1">
        <f t="shared" si="143"/>
        <v>0.21382912891642419</v>
      </c>
      <c r="BI186" s="1">
        <f t="shared" si="143"/>
        <v>2.0271661174344145E-5</v>
      </c>
      <c r="BJ186" s="1">
        <f t="shared" si="143"/>
        <v>3.706288498258443E-3</v>
      </c>
      <c r="BK186" s="1">
        <f t="shared" si="143"/>
        <v>5.1229790768257926E-4</v>
      </c>
      <c r="BL186" s="1">
        <f t="shared" si="143"/>
        <v>5.1898633197214303E-6</v>
      </c>
      <c r="BM186" s="1">
        <f t="shared" si="143"/>
        <v>1.2648040812438942E-2</v>
      </c>
      <c r="BN186" s="1">
        <f t="shared" si="143"/>
        <v>9.7583912174288633E-4</v>
      </c>
      <c r="BO186" s="1">
        <f t="shared" si="143"/>
        <v>1.0010344524563369E-2</v>
      </c>
      <c r="BP186" s="1">
        <f t="shared" si="143"/>
        <v>1.7549122567078795E-3</v>
      </c>
      <c r="BQ186" s="1">
        <f t="shared" si="143"/>
        <v>3.7442340972545871E-5</v>
      </c>
      <c r="BR186" s="1">
        <f t="shared" si="143"/>
        <v>6.6331636241232113E-4</v>
      </c>
      <c r="BS186" s="1">
        <f t="shared" si="143"/>
        <v>4.4410259980758802E-7</v>
      </c>
      <c r="BT186" s="1">
        <f t="shared" si="143"/>
        <v>4.7235928258014858E-5</v>
      </c>
      <c r="BU186" s="1">
        <f t="shared" si="143"/>
        <v>1.3754766100407993E-5</v>
      </c>
      <c r="BV186" s="1">
        <f t="shared" si="143"/>
        <v>1.5267094189359753E-5</v>
      </c>
      <c r="BW186" s="1">
        <f t="shared" si="144"/>
        <v>9.5129796396252078E-9</v>
      </c>
      <c r="BX186" s="1">
        <f t="shared" si="144"/>
        <v>2.1235219779776056E-5</v>
      </c>
      <c r="BY186" s="1">
        <f t="shared" si="144"/>
        <v>1.2901792596380263E-2</v>
      </c>
      <c r="BZ186" s="1">
        <f t="shared" si="144"/>
        <v>1.7200715654465396E-4</v>
      </c>
      <c r="CA186" s="1"/>
      <c r="CB186" s="1">
        <f t="shared" si="145"/>
        <v>1.6942905246880864E-2</v>
      </c>
      <c r="CC186" s="1">
        <f t="shared" si="145"/>
        <v>0.29246217667062657</v>
      </c>
      <c r="CD186" s="1">
        <f t="shared" si="145"/>
        <v>2.7726316717566427E-5</v>
      </c>
      <c r="CE186" s="1">
        <f t="shared" si="145"/>
        <v>5.0692307781585594E-3</v>
      </c>
      <c r="CF186" s="1">
        <f t="shared" si="145"/>
        <v>7.006891995674523E-4</v>
      </c>
      <c r="CG186" s="1">
        <f t="shared" si="145"/>
        <v>7.0983721011276513E-6</v>
      </c>
      <c r="CH186" s="1">
        <f t="shared" si="145"/>
        <v>1.729920317858381E-2</v>
      </c>
      <c r="CI186" s="1">
        <f t="shared" si="145"/>
        <v>1.3346920275619932E-3</v>
      </c>
      <c r="CJ186" s="1">
        <f t="shared" si="145"/>
        <v>1.3691526330918982E-2</v>
      </c>
      <c r="CK186" s="1">
        <f t="shared" si="145"/>
        <v>2.400259782488996E-3</v>
      </c>
      <c r="CL186" s="1">
        <f t="shared" si="145"/>
        <v>5.1211304072395933E-5</v>
      </c>
      <c r="CM186" s="1">
        <f t="shared" si="145"/>
        <v>9.0724284458069872E-4</v>
      </c>
      <c r="CN186" s="1">
        <f t="shared" si="145"/>
        <v>6.0741590101868976E-7</v>
      </c>
      <c r="CO186" s="1">
        <f t="shared" si="145"/>
        <v>6.4606363339749249E-5</v>
      </c>
      <c r="CP186" s="1">
        <f t="shared" si="145"/>
        <v>1.8812913159707872E-5</v>
      </c>
      <c r="CQ186" s="1">
        <f t="shared" si="145"/>
        <v>2.0881381412729818E-5</v>
      </c>
      <c r="CR186" s="1">
        <f t="shared" si="146"/>
        <v>1.301126159063E-8</v>
      </c>
      <c r="CS186" s="1">
        <f t="shared" si="146"/>
        <v>2.9044212219093134E-5</v>
      </c>
      <c r="CT186" s="1">
        <f t="shared" si="146"/>
        <v>1.764626907854611E-2</v>
      </c>
      <c r="CU186" s="1">
        <f t="shared" si="146"/>
        <v>2.3526068529997521E-4</v>
      </c>
      <c r="CW186" s="12">
        <f t="shared" si="147"/>
        <v>2.9277441368287666E-2</v>
      </c>
      <c r="CX186" s="12">
        <f t="shared" si="147"/>
        <v>0.50537638646668315</v>
      </c>
      <c r="CY186" s="12">
        <f t="shared" si="147"/>
        <v>4.7911240736388278E-5</v>
      </c>
      <c r="CZ186" s="12">
        <f t="shared" si="147"/>
        <v>8.7596610337639137E-3</v>
      </c>
      <c r="DA186" s="12">
        <f t="shared" si="147"/>
        <v>1.2107951180040468E-3</v>
      </c>
      <c r="DB186" s="12">
        <f t="shared" si="147"/>
        <v>1.2266029348143416E-5</v>
      </c>
      <c r="DC186" s="12">
        <f t="shared" si="147"/>
        <v>2.9893126320370812E-2</v>
      </c>
      <c r="DD186" s="12">
        <f t="shared" si="147"/>
        <v>2.3063557879992912E-3</v>
      </c>
      <c r="DE186" s="12">
        <f t="shared" si="147"/>
        <v>2.3659039199882381E-2</v>
      </c>
      <c r="DF186" s="12">
        <f t="shared" si="147"/>
        <v>4.1476632269673826E-3</v>
      </c>
      <c r="DG186" s="12">
        <f t="shared" si="147"/>
        <v>8.8493439025113255E-5</v>
      </c>
      <c r="DH186" s="12">
        <f t="shared" si="147"/>
        <v>1.5677210491335221E-3</v>
      </c>
      <c r="DI186" s="12">
        <f t="shared" si="147"/>
        <v>1.0496183015315048E-6</v>
      </c>
      <c r="DJ186" s="12">
        <f t="shared" si="147"/>
        <v>1.1164018137007637E-4</v>
      </c>
      <c r="DK186" s="12">
        <f t="shared" si="147"/>
        <v>3.2508826200361009E-5</v>
      </c>
      <c r="DL186" s="12">
        <f t="shared" si="147"/>
        <v>3.6083151684543439E-5</v>
      </c>
      <c r="DM186" s="12">
        <f t="shared" si="148"/>
        <v>2.2483537669388333E-8</v>
      </c>
      <c r="DN186" s="12">
        <f t="shared" si="148"/>
        <v>5.018857202717039E-5</v>
      </c>
      <c r="DO186" s="12">
        <f t="shared" si="148"/>
        <v>3.0492858266516761E-2</v>
      </c>
      <c r="DP186" s="12">
        <f t="shared" si="148"/>
        <v>4.0653186804554832E-4</v>
      </c>
      <c r="DR186" s="12">
        <f t="shared" si="149"/>
        <v>2.5654070218740083E-2</v>
      </c>
      <c r="DS186" s="12">
        <f t="shared" si="149"/>
        <v>0.4428310910854602</v>
      </c>
      <c r="DT186" s="12">
        <f t="shared" si="149"/>
        <v>4.1981753755627179E-5</v>
      </c>
      <c r="DU186" s="12">
        <f t="shared" si="149"/>
        <v>7.6755668784619594E-3</v>
      </c>
      <c r="DV186" s="12">
        <f t="shared" si="149"/>
        <v>1.0609473207391891E-3</v>
      </c>
      <c r="DW186" s="12">
        <f t="shared" si="149"/>
        <v>1.0747987648375641E-5</v>
      </c>
      <c r="DX186" s="12">
        <f t="shared" si="149"/>
        <v>2.6193558106177923E-2</v>
      </c>
      <c r="DY186" s="12">
        <f t="shared" si="149"/>
        <v>2.0209215890982734E-3</v>
      </c>
      <c r="DZ186" s="12">
        <f t="shared" si="149"/>
        <v>2.0731000544300816E-2</v>
      </c>
      <c r="EA186" s="12">
        <f t="shared" si="149"/>
        <v>3.634349133512774E-3</v>
      </c>
      <c r="EB186" s="12">
        <f t="shared" si="149"/>
        <v>7.7541506106714367E-5</v>
      </c>
      <c r="EC186" s="12">
        <f t="shared" si="149"/>
        <v>1.3737001595170639E-3</v>
      </c>
      <c r="ED186" s="12">
        <f t="shared" si="149"/>
        <v>9.1971771957949575E-7</v>
      </c>
      <c r="EE186" s="12">
        <f t="shared" si="149"/>
        <v>9.7823611567472311E-5</v>
      </c>
      <c r="EF186" s="12">
        <f t="shared" si="149"/>
        <v>2.8485539415210703E-5</v>
      </c>
      <c r="EG186" s="12">
        <f t="shared" si="149"/>
        <v>3.1617506987184743E-5</v>
      </c>
      <c r="EH186" s="12">
        <f t="shared" si="150"/>
        <v>1.9700978882701824E-8</v>
      </c>
      <c r="EI186" s="12">
        <f t="shared" si="150"/>
        <v>4.397724291433283E-5</v>
      </c>
      <c r="EJ186" s="12">
        <f t="shared" si="150"/>
        <v>2.6719067328972061E-2</v>
      </c>
      <c r="EK186" s="12">
        <f t="shared" si="150"/>
        <v>3.5621955340307262E-4</v>
      </c>
      <c r="EM186" s="12">
        <f t="shared" si="151"/>
        <v>3.0999088523863665E-2</v>
      </c>
      <c r="EN186" s="12">
        <f t="shared" si="151"/>
        <v>0.53509482419867993</v>
      </c>
      <c r="EO186" s="12">
        <f t="shared" si="151"/>
        <v>5.0728640327298786E-5</v>
      </c>
      <c r="EP186" s="12">
        <f t="shared" si="151"/>
        <v>9.2747690759210702E-3</v>
      </c>
      <c r="EQ186" s="12">
        <f t="shared" si="151"/>
        <v>1.2819953962208072E-3</v>
      </c>
      <c r="ER186" s="12">
        <f t="shared" si="151"/>
        <v>1.2987327847960989E-5</v>
      </c>
      <c r="ES186" s="12">
        <f t="shared" si="151"/>
        <v>3.1650978560713305E-2</v>
      </c>
      <c r="ET186" s="12">
        <f t="shared" si="151"/>
        <v>2.4419800330351361E-3</v>
      </c>
      <c r="EU186" s="12">
        <f t="shared" si="151"/>
        <v>2.5050298669238153E-2</v>
      </c>
      <c r="EV186" s="12">
        <f t="shared" si="151"/>
        <v>4.3915647519391053E-3</v>
      </c>
      <c r="EW186" s="12">
        <f t="shared" si="151"/>
        <v>9.3697257066048686E-5</v>
      </c>
      <c r="EX186" s="12">
        <f t="shared" si="151"/>
        <v>1.6599102008775296E-3</v>
      </c>
      <c r="EY186" s="12">
        <f t="shared" si="151"/>
        <v>1.1113406474339574E-6</v>
      </c>
      <c r="EZ186" s="12">
        <f t="shared" si="151"/>
        <v>1.1820513348751006E-4</v>
      </c>
      <c r="FA186" s="12">
        <f t="shared" si="151"/>
        <v>3.4420493529992812E-5</v>
      </c>
      <c r="FB186" s="12">
        <f t="shared" si="151"/>
        <v>3.8205005663532209E-5</v>
      </c>
      <c r="FC186" s="12">
        <f t="shared" si="152"/>
        <v>2.3805672284529815E-8</v>
      </c>
      <c r="FD186" s="12">
        <f t="shared" si="152"/>
        <v>5.3139889090231519E-5</v>
      </c>
      <c r="FE186" s="12">
        <f t="shared" si="152"/>
        <v>3.2285977482077545E-2</v>
      </c>
      <c r="FF186" s="12">
        <f t="shared" si="152"/>
        <v>4.3043779703255778E-4</v>
      </c>
      <c r="FH186" s="12">
        <f>IFERROR(AL186*[1]Figure!$C$8+BG186*[1]Figure!$D$8+CB186*[1]Figure!$E$8,0)</f>
        <v>1.2536651694450899E-2</v>
      </c>
      <c r="FI186" s="12">
        <f>IFERROR(AM186*[1]Figure!$C$8+BH186*[1]Figure!$D$8+CC186*[1]Figure!$E$8,0)</f>
        <v>0.21640305421619468</v>
      </c>
      <c r="FJ186" s="12">
        <f>IFERROR(AN186*[1]Figure!$C$8+BI186*[1]Figure!$D$8+CD186*[1]Figure!$E$8,0)</f>
        <v>2.0515677234407753E-5</v>
      </c>
      <c r="FK186" s="12">
        <f>IFERROR(AO186*[1]Figure!$C$8+BJ186*[1]Figure!$D$8+CE186*[1]Figure!$E$8,0)</f>
        <v>3.7509022035204813E-3</v>
      </c>
      <c r="FL186" s="12">
        <f>IFERROR(AP186*[1]Figure!$C$8+BK186*[1]Figure!$D$8+CF186*[1]Figure!$E$8,0)</f>
        <v>5.1846459111006991E-4</v>
      </c>
      <c r="FM186" s="12">
        <f>IFERROR(AQ186*[1]Figure!$C$8+BL186*[1]Figure!$D$8+CG186*[1]Figure!$E$8,0)</f>
        <v>5.2523352596702815E-6</v>
      </c>
      <c r="FN186" s="12">
        <f>IFERROR(AR186*[1]Figure!$C$8+BM186*[1]Figure!$D$8+CH186*[1]Figure!$E$8,0)</f>
        <v>1.280028906974906E-2</v>
      </c>
      <c r="FO186" s="12">
        <f>IFERROR(AS186*[1]Figure!$C$8+BN186*[1]Figure!$D$8+CI186*[1]Figure!$E$8,0)</f>
        <v>9.875855896665411E-4</v>
      </c>
      <c r="FP186" s="12">
        <f>IFERROR(AT186*[1]Figure!$C$8+BO186*[1]Figure!$D$8+CJ186*[1]Figure!$E$8,0)</f>
        <v>1.0130842041257006E-2</v>
      </c>
      <c r="FQ186" s="12">
        <f>IFERROR(AU186*[1]Figure!$C$8+BP186*[1]Figure!$D$8+CK186*[1]Figure!$E$8,0)</f>
        <v>1.7760366614103988E-3</v>
      </c>
      <c r="FR186" s="12">
        <f>IFERROR(AV186*[1]Figure!$C$8+BQ186*[1]Figure!$D$8+CL186*[1]Figure!$E$8,0)</f>
        <v>3.7893045650623369E-5</v>
      </c>
      <c r="FS186" s="12">
        <f>IFERROR(AW186*[1]Figure!$C$8+BR186*[1]Figure!$D$8+CM186*[1]Figure!$E$8,0)</f>
        <v>6.7130090023285408E-4</v>
      </c>
      <c r="FT186" s="12">
        <f>IFERROR(AX186*[1]Figure!$C$8+BS186*[1]Figure!$D$8+CN186*[1]Figure!$E$8,0)</f>
        <v>4.4944839587911098E-7</v>
      </c>
      <c r="FU186" s="12">
        <f>IFERROR(AY186*[1]Figure!$C$8+BT186*[1]Figure!$D$8+CO186*[1]Figure!$E$8,0)</f>
        <v>4.7804521280946582E-5</v>
      </c>
      <c r="FV186" s="12">
        <f>IFERROR(AZ186*[1]Figure!$C$8+BU186*[1]Figure!$D$8+CP186*[1]Figure!$E$8,0)</f>
        <v>1.3920336341645347E-5</v>
      </c>
      <c r="FW186" s="12">
        <f>IFERROR(BA186*[1]Figure!$C$8+BV186*[1]Figure!$D$8+CQ186*[1]Figure!$E$8,0)</f>
        <v>1.5450868776980748E-5</v>
      </c>
      <c r="FX186" s="12">
        <f>IFERROR(BB186*[1]Figure!$C$8+BW186*[1]Figure!$D$8+CR186*[1]Figure!$E$8,0)</f>
        <v>9.6274902261608854E-9</v>
      </c>
      <c r="FY186" s="12">
        <f>IFERROR(BC186*[1]Figure!$C$8+BX186*[1]Figure!$D$8+CS186*[1]Figure!$E$8,0)</f>
        <v>2.1490834483508565E-5</v>
      </c>
      <c r="FZ186" s="12">
        <f>IFERROR(BD186*[1]Figure!$C$8+BY186*[1]Figure!$D$8+CT186*[1]Figure!$E$8,0)</f>
        <v>1.3057095339951716E-2</v>
      </c>
      <c r="GA186" s="12">
        <f>IFERROR(BE186*[1]Figure!$C$8+BZ186*[1]Figure!$D$8+CU186*[1]Figure!$E$8,0)</f>
        <v>1.7407765823081531E-4</v>
      </c>
      <c r="GC186" s="12">
        <f>IFERROR(CW186*[1]Figure!$F$8+DR186*[1]Figure!$G$8+EM186*[1]Figure!$H$8,0)</f>
        <v>2.6540615309409654E-2</v>
      </c>
      <c r="GD186" s="12">
        <f>IFERROR(CX186*[1]Figure!$F$8+DS186*[1]Figure!$G$8+EN186*[1]Figure!$H$8,0)</f>
        <v>0.45813430521289639</v>
      </c>
      <c r="GE186" s="12">
        <f>IFERROR(CY186*[1]Figure!$F$8+DT186*[1]Figure!$G$8+EO186*[1]Figure!$H$8,0)</f>
        <v>4.3432545671779416E-5</v>
      </c>
      <c r="GF186" s="12">
        <f>IFERROR(CZ186*[1]Figure!$F$8+DU186*[1]Figure!$G$8+EP186*[1]Figure!$H$8,0)</f>
        <v>7.94081664491951E-3</v>
      </c>
      <c r="GG186" s="12">
        <f>IFERROR(DA186*[1]Figure!$F$8+DV186*[1]Figure!$G$8+EQ186*[1]Figure!$H$8,0)</f>
        <v>1.0976111963207442E-3</v>
      </c>
      <c r="GH186" s="12">
        <f>IFERROR(DB186*[1]Figure!$F$8+DW186*[1]Figure!$G$8+ER186*[1]Figure!$H$8,0)</f>
        <v>1.1119413141601431E-5</v>
      </c>
      <c r="GI186" s="12">
        <f>IFERROR(DC186*[1]Figure!$F$8+DX186*[1]Figure!$G$8+ES186*[1]Figure!$H$8,0)</f>
        <v>2.7098746645392136E-2</v>
      </c>
      <c r="GJ186" s="12">
        <f>IFERROR(DD186*[1]Figure!$F$8+DY186*[1]Figure!$G$8+ET186*[1]Figure!$H$8,0)</f>
        <v>2.0907599460594406E-3</v>
      </c>
      <c r="GK186" s="12">
        <f>IFERROR(DE186*[1]Figure!$F$8+DZ186*[1]Figure!$G$8+EU186*[1]Figure!$H$8,0)</f>
        <v>2.1447415779797929E-2</v>
      </c>
      <c r="GL186" s="12">
        <f>IFERROR(DF186*[1]Figure!$F$8+EA186*[1]Figure!$G$8+EV186*[1]Figure!$H$8,0)</f>
        <v>3.7599437995685841E-3</v>
      </c>
      <c r="GM186" s="12">
        <f>IFERROR(DG186*[1]Figure!$F$8+EB186*[1]Figure!$G$8+EW186*[1]Figure!$H$8,0)</f>
        <v>8.0221160484202401E-5</v>
      </c>
      <c r="GN186" s="12">
        <f>IFERROR(DH186*[1]Figure!$F$8+EC186*[1]Figure!$G$8+EX186*[1]Figure!$H$8,0)</f>
        <v>1.4211720469052191E-3</v>
      </c>
      <c r="GO186" s="12">
        <f>IFERROR(DI186*[1]Figure!$F$8+ED186*[1]Figure!$G$8+EY186*[1]Figure!$H$8,0)</f>
        <v>9.5150102812050826E-7</v>
      </c>
      <c r="GP186" s="12">
        <f>IFERROR(DJ186*[1]Figure!$F$8+EE186*[1]Figure!$G$8+EZ186*[1]Figure!$H$8,0)</f>
        <v>1.0120416840883301E-4</v>
      </c>
      <c r="GQ186" s="12">
        <f>IFERROR(DK186*[1]Figure!$F$8+EF186*[1]Figure!$G$8+FA186*[1]Figure!$H$8,0)</f>
        <v>2.9469933505828805E-5</v>
      </c>
      <c r="GR186" s="12">
        <f>IFERROR(DL186*[1]Figure!$F$8+EG186*[1]Figure!$G$8+FB186*[1]Figure!$H$8,0)</f>
        <v>3.2710134603765576E-5</v>
      </c>
      <c r="GS186" s="12">
        <f>IFERROR(DM186*[1]Figure!$F$8+EH186*[1]Figure!$G$8+FC186*[1]Figure!$H$8,0)</f>
        <v>2.0381798961579038E-8</v>
      </c>
      <c r="GT186" s="12">
        <f>IFERROR(DN186*[1]Figure!$F$8+EI186*[1]Figure!$G$8+FD186*[1]Figure!$H$8,0)</f>
        <v>4.549699430171325E-5</v>
      </c>
      <c r="GU186" s="12">
        <f>IFERROR(DO186*[1]Figure!$F$8+EJ186*[1]Figure!$G$8+FE186*[1]Figure!$H$8,0)</f>
        <v>2.7642416246543285E-2</v>
      </c>
      <c r="GV186" s="12">
        <f>IFERROR(DP186*[1]Figure!$F$8+EK186*[1]Figure!$G$8+FF186*[1]Figure!$H$8,0)</f>
        <v>3.6852967392497359E-4</v>
      </c>
      <c r="GX186" s="12">
        <f>IFERROR(FH186*[1]Figure!$F$10+GC186*[1]Figure!$F$11,0)</f>
        <v>1.3358282535266087E-2</v>
      </c>
      <c r="GY186" s="12">
        <f>IFERROR(FI186*[1]Figure!$F$10+GD186*[1]Figure!$F$11,0)</f>
        <v>0.23058574252278038</v>
      </c>
      <c r="GZ186" s="12">
        <f>IFERROR(FJ186*[1]Figure!$F$10+GE186*[1]Figure!$F$11,0)</f>
        <v>2.1860239845448512E-5</v>
      </c>
      <c r="HA186" s="12">
        <f>IFERROR(FK186*[1]Figure!$F$10+GF186*[1]Figure!$F$11,0)</f>
        <v>3.9967299577252343E-3</v>
      </c>
      <c r="HB186" s="12">
        <f>IFERROR(FL186*[1]Figure!$F$10+GG186*[1]Figure!$F$11,0)</f>
        <v>5.524438790658183E-4</v>
      </c>
      <c r="HC186" s="12">
        <f>IFERROR(FM186*[1]Figure!$F$10+GH186*[1]Figure!$F$11,0)</f>
        <v>5.5965643840668947E-6</v>
      </c>
      <c r="HD186" s="12">
        <f>IFERROR(FN186*[1]Figure!$F$10+GI186*[1]Figure!$F$11,0)</f>
        <v>1.3639198255980227E-2</v>
      </c>
      <c r="HE186" s="12">
        <f>IFERROR(FO186*[1]Figure!$F$10+GJ186*[1]Figure!$F$11,0)</f>
        <v>1.0523102704019759E-3</v>
      </c>
      <c r="HF186" s="12">
        <f>IFERROR(FP186*[1]Figure!$F$10+GK186*[1]Figure!$F$11,0)</f>
        <v>1.079480020707318E-2</v>
      </c>
      <c r="HG186" s="12">
        <f>IFERROR(FQ186*[1]Figure!$F$10+GL186*[1]Figure!$F$11,0)</f>
        <v>1.8924350850883199E-3</v>
      </c>
      <c r="HH186" s="12">
        <f>IFERROR(FR186*[1]Figure!$F$10+GM186*[1]Figure!$F$11,0)</f>
        <v>4.0376491447618021E-5</v>
      </c>
      <c r="HI186" s="12">
        <f>IFERROR(FS186*[1]Figure!$F$10+GN186*[1]Figure!$F$11,0)</f>
        <v>7.1529682007981366E-4</v>
      </c>
      <c r="HJ186" s="12">
        <f>IFERROR(FT186*[1]Figure!$F$10+GO186*[1]Figure!$F$11,0)</f>
        <v>4.789044797210706E-7</v>
      </c>
      <c r="HK186" s="12">
        <f>IFERROR(FU186*[1]Figure!$F$10+GP186*[1]Figure!$F$11,0)</f>
        <v>5.0937548342089004E-5</v>
      </c>
      <c r="HL186" s="12">
        <f>IFERROR(FV186*[1]Figure!$F$10+GQ186*[1]Figure!$F$11,0)</f>
        <v>1.4832651522091719E-5</v>
      </c>
      <c r="HM186" s="12">
        <f>IFERROR(FW186*[1]Figure!$F$10+GR186*[1]Figure!$F$11,0)</f>
        <v>1.646349245146434E-5</v>
      </c>
      <c r="HN186" s="12">
        <f>IFERROR(FX186*[1]Figure!$F$10+GS186*[1]Figure!$F$11,0)</f>
        <v>1.0258459569670833E-8</v>
      </c>
      <c r="HO186" s="12">
        <f>IFERROR(FY186*[1]Figure!$F$10+GT186*[1]Figure!$F$11,0)</f>
        <v>2.28993072429712E-5</v>
      </c>
      <c r="HP186" s="12">
        <f>IFERROR(FZ186*[1]Figure!$F$10+GU186*[1]Figure!$F$11,0)</f>
        <v>1.3912835172583196E-2</v>
      </c>
      <c r="HQ186" s="12">
        <f>IFERROR(GA186*[1]Figure!$F$10+GV186*[1]Figure!$F$11,0)</f>
        <v>1.8548641203408416E-4</v>
      </c>
    </row>
    <row r="187" spans="1:225" x14ac:dyDescent="0.2">
      <c r="A187" s="1"/>
      <c r="B187" s="4"/>
      <c r="C187" s="1" t="s">
        <v>111</v>
      </c>
      <c r="D187" s="1" t="s">
        <v>207</v>
      </c>
      <c r="E187" s="2">
        <f t="shared" si="154"/>
        <v>2.1099744245524295E-2</v>
      </c>
      <c r="F187" s="7"/>
      <c r="G187" s="5">
        <f t="shared" si="153"/>
        <v>19.936806965526525</v>
      </c>
      <c r="H187" s="5">
        <f t="shared" si="153"/>
        <v>19.155068688338027</v>
      </c>
      <c r="I187" s="5">
        <f t="shared" si="153"/>
        <v>26.199110996969523</v>
      </c>
      <c r="J187" s="5">
        <f t="shared" si="153"/>
        <v>45.272220138057257</v>
      </c>
      <c r="K187" s="5">
        <f t="shared" si="153"/>
        <v>39.66933789637735</v>
      </c>
      <c r="L187" s="5">
        <f t="shared" si="153"/>
        <v>47.934433275019487</v>
      </c>
      <c r="M187" s="1" t="s">
        <v>55</v>
      </c>
      <c r="N187" s="1" t="s">
        <v>210</v>
      </c>
      <c r="O187" s="1">
        <v>1</v>
      </c>
      <c r="P187" s="1" t="s">
        <v>56</v>
      </c>
      <c r="Q187" s="1">
        <f>'[1]Unit factor_selected'!J59</f>
        <v>0.54544818033674003</v>
      </c>
      <c r="R187" s="1">
        <f>'[1]Unit factor_selected'!K59</f>
        <v>9.0548672955732901</v>
      </c>
      <c r="S187" s="1">
        <f>'[1]Unit factor_selected'!L59</f>
        <v>4.3686073571440998E-4</v>
      </c>
      <c r="T187" s="1">
        <f>'[1]Unit factor_selected'!M59</f>
        <v>0.192440058985966</v>
      </c>
      <c r="U187" s="1">
        <f>'[1]Unit factor_selected'!N59</f>
        <v>2.0967641623969201E-2</v>
      </c>
      <c r="V187" s="1">
        <f>'[1]Unit factor_selected'!O59</f>
        <v>6.3180180204980795E-5</v>
      </c>
      <c r="W187" s="1">
        <f>'[1]Unit factor_selected'!P59</f>
        <v>0.55456476931889498</v>
      </c>
      <c r="X187" s="1">
        <f>'[1]Unit factor_selected'!Q59</f>
        <v>3.8602058047389497E-2</v>
      </c>
      <c r="Y187" s="1">
        <f>'[1]Unit factor_selected'!R59</f>
        <v>0.27720581597470301</v>
      </c>
      <c r="Z187" s="1">
        <f>'[1]Unit factor_selected'!S59</f>
        <v>3.8108849194041601E-3</v>
      </c>
      <c r="AA187" s="1">
        <f>'[1]Unit factor_selected'!T59</f>
        <v>1.53249032618427E-3</v>
      </c>
      <c r="AB187" s="1">
        <f>'[1]Unit factor_selected'!U59</f>
        <v>2.6679799094483599E-2</v>
      </c>
      <c r="AC187" s="1">
        <f>'[1]Unit factor_selected'!V59</f>
        <v>9.1187921492286007E-6</v>
      </c>
      <c r="AD187" s="1">
        <f>'[1]Unit factor_selected'!W59</f>
        <v>2.36305310741433E-3</v>
      </c>
      <c r="AE187" s="1">
        <f>'[1]Unit factor_selected'!X59</f>
        <v>8.4180874616025803E-4</v>
      </c>
      <c r="AF187" s="1">
        <f>'[1]Unit factor_selected'!Y59</f>
        <v>9.1236516362743099E-4</v>
      </c>
      <c r="AG187" s="1">
        <f>'[1]Unit factor_selected'!Z59</f>
        <v>1.8149427273469301E-7</v>
      </c>
      <c r="AH187" s="1">
        <f>'[1]Unit factor_selected'!AA59</f>
        <v>1.00474543039185E-3</v>
      </c>
      <c r="AI187" s="1">
        <f>'[1]Unit factor_selected'!AB59</f>
        <v>0.58512287494133297</v>
      </c>
      <c r="AJ187" s="1">
        <f>'[1]Unit factor_selected'!AC59</f>
        <v>2.8837870289668902E-3</v>
      </c>
      <c r="AK187" s="1"/>
      <c r="AL187" s="1">
        <f t="shared" si="141"/>
        <v>1.0874495081071286E-2</v>
      </c>
      <c r="AM187" s="1">
        <f t="shared" si="141"/>
        <v>0.1805251413703039</v>
      </c>
      <c r="AN187" s="1">
        <f t="shared" si="141"/>
        <v>8.709608158756091E-6</v>
      </c>
      <c r="AO187" s="1">
        <f t="shared" si="141"/>
        <v>3.836640308437742E-3</v>
      </c>
      <c r="AP187" s="1">
        <f t="shared" si="141"/>
        <v>4.1802782357941307E-4</v>
      </c>
      <c r="AQ187" s="1">
        <f t="shared" si="141"/>
        <v>1.2596110567938821E-6</v>
      </c>
      <c r="AR187" s="1">
        <f t="shared" si="141"/>
        <v>1.1056250755792555E-2</v>
      </c>
      <c r="AS187" s="1">
        <f t="shared" si="141"/>
        <v>7.6960177976285419E-4</v>
      </c>
      <c r="AT187" s="1">
        <f t="shared" si="141"/>
        <v>5.5265988428089231E-3</v>
      </c>
      <c r="AU187" s="1">
        <f t="shared" si="141"/>
        <v>7.5976877005996842E-5</v>
      </c>
      <c r="AV187" s="1">
        <f t="shared" si="141"/>
        <v>3.0552963809672569E-5</v>
      </c>
      <c r="AW187" s="1">
        <f t="shared" si="141"/>
        <v>5.3191000442574885E-4</v>
      </c>
      <c r="AX187" s="1">
        <f t="shared" si="141"/>
        <v>1.8179959883792935E-7</v>
      </c>
      <c r="AY187" s="1">
        <f t="shared" si="141"/>
        <v>4.7111733651807115E-5</v>
      </c>
      <c r="AZ187" s="1">
        <f t="shared" si="141"/>
        <v>1.6782978474088984E-5</v>
      </c>
      <c r="BA187" s="1">
        <f>IFERROR($G187/1000*AF187,0)</f>
        <v>1.8189648149311113E-5</v>
      </c>
      <c r="BB187" s="1">
        <f t="shared" si="142"/>
        <v>3.6184162808601983E-9</v>
      </c>
      <c r="BC187" s="1">
        <f t="shared" si="142"/>
        <v>2.0031415695217183E-5</v>
      </c>
      <c r="BD187" s="1">
        <f t="shared" si="142"/>
        <v>1.1665481808819272E-2</v>
      </c>
      <c r="BE187" s="1">
        <f t="shared" si="142"/>
        <v>5.749350532620214E-5</v>
      </c>
      <c r="BF187" s="1"/>
      <c r="BG187" s="1">
        <f t="shared" si="143"/>
        <v>1.0448097360279242E-2</v>
      </c>
      <c r="BH187" s="1">
        <f t="shared" si="143"/>
        <v>0.17344660501049194</v>
      </c>
      <c r="BI187" s="1">
        <f t="shared" si="143"/>
        <v>8.368097399847409E-6</v>
      </c>
      <c r="BJ187" s="1">
        <f t="shared" si="143"/>
        <v>3.6862025482640001E-3</v>
      </c>
      <c r="BK187" s="1">
        <f t="shared" si="143"/>
        <v>4.0163661553958553E-4</v>
      </c>
      <c r="BL187" s="1">
        <f t="shared" si="143"/>
        <v>1.2102206915679816E-6</v>
      </c>
      <c r="BM187" s="1">
        <f t="shared" si="143"/>
        <v>1.0622726248435766E-2</v>
      </c>
      <c r="BN187" s="1">
        <f t="shared" si="143"/>
        <v>7.3942507340895745E-4</v>
      </c>
      <c r="BO187" s="1">
        <f t="shared" si="143"/>
        <v>5.3098964458022264E-3</v>
      </c>
      <c r="BP187" s="1">
        <f t="shared" si="143"/>
        <v>7.2997762394538213E-5</v>
      </c>
      <c r="BQ187" s="1">
        <f t="shared" si="143"/>
        <v>2.9354957462273237E-5</v>
      </c>
      <c r="BR187" s="1">
        <f t="shared" si="143"/>
        <v>5.1105338424589197E-4</v>
      </c>
      <c r="BS187" s="1">
        <f t="shared" si="143"/>
        <v>1.7467108997315138E-7</v>
      </c>
      <c r="BT187" s="1">
        <f t="shared" si="143"/>
        <v>4.5264444586712109E-5</v>
      </c>
      <c r="BU187" s="1">
        <f t="shared" si="143"/>
        <v>1.6124904355143452E-5</v>
      </c>
      <c r="BV187" s="1">
        <f>IFERROR($H187/1000*AF187,0)</f>
        <v>1.7476417378130203E-5</v>
      </c>
      <c r="BW187" s="1">
        <f t="shared" si="144"/>
        <v>3.4765352607729999E-9</v>
      </c>
      <c r="BX187" s="1">
        <f t="shared" si="144"/>
        <v>1.9245967733449639E-5</v>
      </c>
      <c r="BY187" s="1">
        <f t="shared" si="144"/>
        <v>1.1208068860619053E-2</v>
      </c>
      <c r="BZ187" s="1">
        <f t="shared" si="144"/>
        <v>5.5239138622399025E-5</v>
      </c>
      <c r="CA187" s="1"/>
      <c r="CB187" s="1">
        <f t="shared" si="145"/>
        <v>1.4290257419737301E-2</v>
      </c>
      <c r="CC187" s="1">
        <f t="shared" si="145"/>
        <v>0.23722947333955385</v>
      </c>
      <c r="CD187" s="1">
        <f t="shared" si="145"/>
        <v>1.1445362905199594E-5</v>
      </c>
      <c r="CE187" s="1">
        <f t="shared" si="145"/>
        <v>5.0417584656366849E-3</v>
      </c>
      <c r="CF187" s="1">
        <f t="shared" si="145"/>
        <v>5.4933357025104739E-4</v>
      </c>
      <c r="CG187" s="1">
        <f t="shared" si="145"/>
        <v>1.6552645539988284E-6</v>
      </c>
      <c r="CH187" s="1">
        <f t="shared" si="145"/>
        <v>1.4529103946394527E-2</v>
      </c>
      <c r="CI187" s="1">
        <f t="shared" si="145"/>
        <v>1.0113396034950181E-3</v>
      </c>
      <c r="CJ187" s="1">
        <f t="shared" si="145"/>
        <v>7.2625459417267509E-3</v>
      </c>
      <c r="CK187" s="1">
        <f t="shared" si="145"/>
        <v>9.9841797000146837E-5</v>
      </c>
      <c r="CL187" s="1">
        <f t="shared" si="145"/>
        <v>4.0149884157483716E-5</v>
      </c>
      <c r="CM187" s="1">
        <f t="shared" si="145"/>
        <v>6.9898701785322279E-4</v>
      </c>
      <c r="CN187" s="1">
        <f t="shared" si="145"/>
        <v>2.3890424767593436E-7</v>
      </c>
      <c r="CO187" s="1">
        <f t="shared" si="145"/>
        <v>6.1909890652881775E-5</v>
      </c>
      <c r="CP187" s="1">
        <f t="shared" si="145"/>
        <v>2.2054640778872341E-5</v>
      </c>
      <c r="CQ187" s="1">
        <f>IFERROR($I187/1000*AF187,0)</f>
        <v>2.3903156191643323E-5</v>
      </c>
      <c r="CR187" s="1">
        <f t="shared" si="146"/>
        <v>4.7549885966904817E-9</v>
      </c>
      <c r="CS187" s="1">
        <f t="shared" si="146"/>
        <v>2.6323437054533994E-5</v>
      </c>
      <c r="CT187" s="1">
        <f t="shared" si="146"/>
        <v>1.5329699147453899E-2</v>
      </c>
      <c r="CU187" s="1">
        <f t="shared" si="146"/>
        <v>7.5552656463524515E-5</v>
      </c>
      <c r="CW187" s="12">
        <f t="shared" si="147"/>
        <v>2.4693650094107646E-2</v>
      </c>
      <c r="CX187" s="12">
        <f t="shared" si="147"/>
        <v>0.40993394552608914</v>
      </c>
      <c r="CY187" s="12">
        <f t="shared" si="147"/>
        <v>1.9777655396936419E-5</v>
      </c>
      <c r="CZ187" s="12">
        <f t="shared" si="147"/>
        <v>8.712188713793376E-3</v>
      </c>
      <c r="DA187" s="12">
        <f t="shared" si="147"/>
        <v>9.4925168737622606E-4</v>
      </c>
      <c r="DB187" s="12">
        <f t="shared" si="147"/>
        <v>2.8603070266020179E-6</v>
      </c>
      <c r="DC187" s="12">
        <f t="shared" si="147"/>
        <v>2.5106378317415953E-2</v>
      </c>
      <c r="DD187" s="12">
        <f t="shared" si="147"/>
        <v>1.747600869703482E-3</v>
      </c>
      <c r="DE187" s="12">
        <f t="shared" si="147"/>
        <v>1.2549722724356543E-2</v>
      </c>
      <c r="DF187" s="12">
        <f t="shared" si="147"/>
        <v>1.7252722099206773E-4</v>
      </c>
      <c r="DG187" s="12">
        <f t="shared" si="147"/>
        <v>6.9379239406457442E-5</v>
      </c>
      <c r="DH187" s="12">
        <f t="shared" si="147"/>
        <v>1.2078537378446021E-3</v>
      </c>
      <c r="DI187" s="12">
        <f t="shared" si="147"/>
        <v>4.1282796557306544E-7</v>
      </c>
      <c r="DJ187" s="12">
        <f t="shared" si="147"/>
        <v>1.0698066047678181E-4</v>
      </c>
      <c r="DK187" s="12">
        <f t="shared" si="147"/>
        <v>3.8110550870309159E-5</v>
      </c>
      <c r="DL187" s="12">
        <f>IFERROR($J187/1000*AF187,0)</f>
        <v>4.1304796534035686E-5</v>
      </c>
      <c r="DM187" s="12">
        <f t="shared" si="148"/>
        <v>8.2166486690416246E-9</v>
      </c>
      <c r="DN187" s="12">
        <f t="shared" si="148"/>
        <v>4.5487056307406918E-5</v>
      </c>
      <c r="DO187" s="12">
        <f t="shared" si="148"/>
        <v>2.6489811602156972E-2</v>
      </c>
      <c r="DP187" s="12">
        <f t="shared" si="148"/>
        <v>1.3055544120666314E-4</v>
      </c>
      <c r="DR187" s="12">
        <f t="shared" si="149"/>
        <v>2.1637568170742305E-2</v>
      </c>
      <c r="DS187" s="12">
        <f t="shared" si="149"/>
        <v>0.35920059035495339</v>
      </c>
      <c r="DT187" s="12">
        <f t="shared" si="149"/>
        <v>1.7329976138714933E-5</v>
      </c>
      <c r="DU187" s="12">
        <f t="shared" si="149"/>
        <v>7.6339697247130725E-3</v>
      </c>
      <c r="DV187" s="12">
        <f t="shared" si="149"/>
        <v>8.3177246047138047E-4</v>
      </c>
      <c r="DW187" s="12">
        <f t="shared" si="149"/>
        <v>2.5063159169053945E-6</v>
      </c>
      <c r="DX187" s="12">
        <f t="shared" si="149"/>
        <v>2.1999217219537803E-2</v>
      </c>
      <c r="DY187" s="12">
        <f t="shared" si="149"/>
        <v>1.5313180841774663E-3</v>
      </c>
      <c r="DZ187" s="12">
        <f t="shared" si="149"/>
        <v>1.0996571180741491E-2</v>
      </c>
      <c r="EA187" s="12">
        <f t="shared" si="149"/>
        <v>1.5117528155205237E-4</v>
      </c>
      <c r="EB187" s="12">
        <f t="shared" si="149"/>
        <v>6.0792876572333345E-5</v>
      </c>
      <c r="EC187" s="12">
        <f t="shared" si="149"/>
        <v>1.0583699652865323E-3</v>
      </c>
      <c r="ED187" s="12">
        <f t="shared" si="149"/>
        <v>3.6173644697458238E-7</v>
      </c>
      <c r="EE187" s="12">
        <f t="shared" si="149"/>
        <v>9.374075218510353E-5</v>
      </c>
      <c r="EF187" s="12">
        <f t="shared" si="149"/>
        <v>3.3393995595557023E-5</v>
      </c>
      <c r="EG187" s="12">
        <f>IFERROR($K187/1000*AF187,0)</f>
        <v>3.619292196082017E-5</v>
      </c>
      <c r="EH187" s="12">
        <f t="shared" si="150"/>
        <v>7.1997576313698028E-9</v>
      </c>
      <c r="EI187" s="12">
        <f t="shared" si="150"/>
        <v>3.985758597805538E-5</v>
      </c>
      <c r="EJ187" s="12">
        <f t="shared" si="150"/>
        <v>2.3211437036947481E-2</v>
      </c>
      <c r="EK187" s="12">
        <f t="shared" si="150"/>
        <v>1.1439792207327769E-4</v>
      </c>
      <c r="EM187" s="12">
        <f t="shared" si="151"/>
        <v>2.614574940533226E-2</v>
      </c>
      <c r="EN187" s="12">
        <f t="shared" si="151"/>
        <v>0.43403993219381398</v>
      </c>
      <c r="EO187" s="12">
        <f t="shared" si="151"/>
        <v>2.0940671786578307E-5</v>
      </c>
      <c r="EP187" s="12">
        <f t="shared" si="151"/>
        <v>9.2245051669036012E-3</v>
      </c>
      <c r="EQ187" s="12">
        <f t="shared" si="151"/>
        <v>1.005072018358673E-3</v>
      </c>
      <c r="ER187" s="12">
        <f t="shared" si="151"/>
        <v>3.0285061323393588E-6</v>
      </c>
      <c r="ES187" s="12">
        <f t="shared" si="151"/>
        <v>2.6582747931593143E-2</v>
      </c>
      <c r="ET187" s="12">
        <f t="shared" si="151"/>
        <v>1.8503677757510208E-3</v>
      </c>
      <c r="EU187" s="12">
        <f t="shared" si="151"/>
        <v>1.3287703689286732E-2</v>
      </c>
      <c r="EV187" s="12">
        <f t="shared" si="151"/>
        <v>1.8267260888795673E-4</v>
      </c>
      <c r="EW187" s="12">
        <f t="shared" si="151"/>
        <v>7.3459055285092736E-5</v>
      </c>
      <c r="EX187" s="12">
        <f t="shared" si="151"/>
        <v>1.2788810494854493E-3</v>
      </c>
      <c r="EY187" s="12">
        <f t="shared" si="151"/>
        <v>4.3710413382596986E-7</v>
      </c>
      <c r="EZ187" s="12">
        <f t="shared" si="151"/>
        <v>1.1327161150267965E-4</v>
      </c>
      <c r="FA187" s="12">
        <f t="shared" si="151"/>
        <v>4.0351625173146704E-5</v>
      </c>
      <c r="FB187" s="12">
        <f>IFERROR($L187/1000*AF187,0)</f>
        <v>4.3733707058351324E-5</v>
      </c>
      <c r="FC187" s="12">
        <f t="shared" si="152"/>
        <v>8.6998251061993306E-9</v>
      </c>
      <c r="FD187" s="12">
        <f t="shared" si="152"/>
        <v>4.8161902791498868E-5</v>
      </c>
      <c r="FE187" s="12">
        <f t="shared" si="152"/>
        <v>2.8047533406562897E-2</v>
      </c>
      <c r="FF187" s="12">
        <f t="shared" si="152"/>
        <v>1.3823269691938008E-4</v>
      </c>
      <c r="FH187" s="12">
        <f>IFERROR(AL187*[1]Figure!$C$8+BG187*[1]Figure!$D$8+CB187*[1]Figure!$E$8,0)</f>
        <v>1.0573864239031288E-2</v>
      </c>
      <c r="FI187" s="12">
        <f>IFERROR(AM187*[1]Figure!$C$8+BH187*[1]Figure!$D$8+CC187*[1]Figure!$E$8,0)</f>
        <v>0.17553443376917474</v>
      </c>
      <c r="FJ187" s="12">
        <f>IFERROR(AN187*[1]Figure!$C$8+BI187*[1]Figure!$D$8+CD187*[1]Figure!$E$8,0)</f>
        <v>8.4688266957930025E-6</v>
      </c>
      <c r="FK187" s="12">
        <f>IFERROR(AO187*[1]Figure!$C$8+BJ187*[1]Figure!$D$8+CE187*[1]Figure!$E$8,0)</f>
        <v>3.7305744729270963E-3</v>
      </c>
      <c r="FL187" s="12">
        <f>IFERROR(AP187*[1]Figure!$C$8+BK187*[1]Figure!$D$8+CF187*[1]Figure!$E$8,0)</f>
        <v>4.0647123583332291E-4</v>
      </c>
      <c r="FM187" s="12">
        <f>IFERROR(AQ187*[1]Figure!$C$8+BL187*[1]Figure!$D$8+CG187*[1]Figure!$E$8,0)</f>
        <v>1.2247884806812697E-6</v>
      </c>
      <c r="FN187" s="12">
        <f>IFERROR(AR187*[1]Figure!$C$8+BM187*[1]Figure!$D$8+CH187*[1]Figure!$E$8,0)</f>
        <v>1.0750595187443002E-2</v>
      </c>
      <c r="FO187" s="12">
        <f>IFERROR(AS187*[1]Figure!$C$8+BN187*[1]Figure!$D$8+CI187*[1]Figure!$E$8,0)</f>
        <v>7.4832575459012551E-4</v>
      </c>
      <c r="FP187" s="12">
        <f>IFERROR(AT187*[1]Figure!$C$8+BO187*[1]Figure!$D$8+CJ187*[1]Figure!$E$8,0)</f>
        <v>5.3738132604582581E-3</v>
      </c>
      <c r="FQ187" s="12">
        <f>IFERROR(AU187*[1]Figure!$C$8+BP187*[1]Figure!$D$8+CK187*[1]Figure!$E$8,0)</f>
        <v>7.3876458334638006E-5</v>
      </c>
      <c r="FR187" s="12">
        <f>IFERROR(AV187*[1]Figure!$C$8+BQ187*[1]Figure!$D$8+CL187*[1]Figure!$E$8,0)</f>
        <v>2.9708311881611324E-5</v>
      </c>
      <c r="FS187" s="12">
        <f>IFERROR(AW187*[1]Figure!$C$8+BR187*[1]Figure!$D$8+CM187*[1]Figure!$E$8,0)</f>
        <v>5.1720508697184733E-4</v>
      </c>
      <c r="FT187" s="12">
        <f>IFERROR(AX187*[1]Figure!$C$8+BS187*[1]Figure!$D$8+CN187*[1]Figure!$E$8,0)</f>
        <v>1.7677365822425295E-7</v>
      </c>
      <c r="FU187" s="12">
        <f>IFERROR(AY187*[1]Figure!$C$8+BT187*[1]Figure!$D$8+CO187*[1]Figure!$E$8,0)</f>
        <v>4.5809306269927091E-5</v>
      </c>
      <c r="FV187" s="12">
        <f>IFERROR(AZ187*[1]Figure!$C$8+BU187*[1]Figure!$D$8+CP187*[1]Figure!$E$8,0)</f>
        <v>1.6319004660777231E-5</v>
      </c>
      <c r="FW187" s="12">
        <f>IFERROR(BA187*[1]Figure!$C$8+BV187*[1]Figure!$D$8+CQ187*[1]Figure!$E$8,0)</f>
        <v>1.7686786251009533E-5</v>
      </c>
      <c r="FX187" s="12">
        <f>IFERROR(BB187*[1]Figure!$C$8+BW187*[1]Figure!$D$8+CR187*[1]Figure!$E$8,0)</f>
        <v>3.5183833574686814E-9</v>
      </c>
      <c r="FY187" s="12">
        <f>IFERROR(BC187*[1]Figure!$C$8+BX187*[1]Figure!$D$8+CS187*[1]Figure!$E$8,0)</f>
        <v>1.9477637214210864E-5</v>
      </c>
      <c r="FZ187" s="12">
        <f>IFERROR(BD187*[1]Figure!$C$8+BY187*[1]Figure!$D$8+CT187*[1]Figure!$E$8,0)</f>
        <v>1.1342983744050081E-2</v>
      </c>
      <c r="GA187" s="12">
        <f>IFERROR(BE187*[1]Figure!$C$8+BZ187*[1]Figure!$D$8+CU187*[1]Figure!$E$8,0)</f>
        <v>5.5904068686690184E-5</v>
      </c>
      <c r="GC187" s="12">
        <f>IFERROR(CW187*[1]Figure!$F$8+DR187*[1]Figure!$G$8+EM187*[1]Figure!$H$8,0)</f>
        <v>2.2385312278099857E-2</v>
      </c>
      <c r="GD187" s="12">
        <f>IFERROR(CX187*[1]Figure!$F$8+DS187*[1]Figure!$G$8+EN187*[1]Figure!$H$8,0)</f>
        <v>0.37161372859109076</v>
      </c>
      <c r="GE187" s="12">
        <f>IFERROR(CY187*[1]Figure!$F$8+DT187*[1]Figure!$G$8+EO187*[1]Figure!$H$8,0)</f>
        <v>1.7928859868906616E-5</v>
      </c>
      <c r="GF187" s="12">
        <f>IFERROR(CZ187*[1]Figure!$F$8+DU187*[1]Figure!$G$8+EP187*[1]Figure!$H$8,0)</f>
        <v>7.8977819901375531E-3</v>
      </c>
      <c r="GG187" s="12">
        <f>IFERROR(DA187*[1]Figure!$F$8+DV187*[1]Figure!$G$8+EQ187*[1]Figure!$H$8,0)</f>
        <v>8.6051658509166725E-4</v>
      </c>
      <c r="GH187" s="12">
        <f>IFERROR(DB187*[1]Figure!$F$8+DW187*[1]Figure!$G$8+ER187*[1]Figure!$H$8,0)</f>
        <v>2.5929283746110868E-6</v>
      </c>
      <c r="GI187" s="12">
        <f>IFERROR(DC187*[1]Figure!$F$8+DX187*[1]Figure!$G$8+ES187*[1]Figure!$H$8,0)</f>
        <v>2.2759459078169172E-2</v>
      </c>
      <c r="GJ187" s="12">
        <f>IFERROR(DD187*[1]Figure!$F$8+DY187*[1]Figure!$G$8+ET187*[1]Figure!$H$8,0)</f>
        <v>1.5842368810079733E-3</v>
      </c>
      <c r="GK187" s="12">
        <f>IFERROR(DE187*[1]Figure!$F$8+DZ187*[1]Figure!$G$8+EU187*[1]Figure!$H$8,0)</f>
        <v>1.1376587143563771E-2</v>
      </c>
      <c r="GL187" s="12">
        <f>IFERROR(DF187*[1]Figure!$F$8+EA187*[1]Figure!$G$8+EV187*[1]Figure!$H$8,0)</f>
        <v>1.5639954821023978E-4</v>
      </c>
      <c r="GM187" s="12">
        <f>IFERROR(DG187*[1]Figure!$F$8+EB187*[1]Figure!$G$8+EW187*[1]Figure!$H$8,0)</f>
        <v>6.2893737208222347E-5</v>
      </c>
      <c r="GN187" s="12">
        <f>IFERROR(DH187*[1]Figure!$F$8+EC187*[1]Figure!$G$8+EX187*[1]Figure!$H$8,0)</f>
        <v>1.0949447734490002E-3</v>
      </c>
      <c r="GO187" s="12">
        <f>IFERROR(DI187*[1]Figure!$F$8+ED187*[1]Figure!$G$8+EY187*[1]Figure!$H$8,0)</f>
        <v>3.7423721852650961E-7</v>
      </c>
      <c r="GP187" s="12">
        <f>IFERROR(DJ187*[1]Figure!$F$8+EE187*[1]Figure!$G$8+EZ187*[1]Figure!$H$8,0)</f>
        <v>9.698021488777707E-5</v>
      </c>
      <c r="GQ187" s="12">
        <f>IFERROR(DK187*[1]Figure!$F$8+EF187*[1]Figure!$G$8+FA187*[1]Figure!$H$8,0)</f>
        <v>3.4548014532928445E-5</v>
      </c>
      <c r="GR187" s="12">
        <f>IFERROR(DL187*[1]Figure!$F$8+EG187*[1]Figure!$G$8+FB187*[1]Figure!$H$8,0)</f>
        <v>3.7443665293467358E-5</v>
      </c>
      <c r="GS187" s="12">
        <f>IFERROR(DM187*[1]Figure!$F$8+EH187*[1]Figure!$G$8+FC187*[1]Figure!$H$8,0)</f>
        <v>7.4485645352130385E-9</v>
      </c>
      <c r="GT187" s="12">
        <f>IFERROR(DN187*[1]Figure!$F$8+EI187*[1]Figure!$G$8+FD187*[1]Figure!$H$8,0)</f>
        <v>4.1234971588739996E-5</v>
      </c>
      <c r="GU187" s="12">
        <f>IFERROR(DO187*[1]Figure!$F$8+EJ187*[1]Figure!$G$8+FE187*[1]Figure!$H$8,0)</f>
        <v>2.4013570397347327E-2</v>
      </c>
      <c r="GV187" s="12">
        <f>IFERROR(DP187*[1]Figure!$F$8+EK187*[1]Figure!$G$8+FF187*[1]Figure!$H$8,0)</f>
        <v>1.183512485954285E-4</v>
      </c>
      <c r="GX187" s="12">
        <f>IFERROR(FH187*[1]Figure!$F$10+GC187*[1]Figure!$F$11,0)</f>
        <v>1.126685732658962E-2</v>
      </c>
      <c r="GY187" s="12">
        <f>IFERROR(FI187*[1]Figure!$F$10+GD187*[1]Figure!$F$11,0)</f>
        <v>0.18703866216483345</v>
      </c>
      <c r="GZ187" s="12">
        <f>IFERROR(FJ187*[1]Figure!$F$10+GE187*[1]Figure!$F$11,0)</f>
        <v>9.0238592011518644E-6</v>
      </c>
      <c r="HA187" s="12">
        <f>IFERROR(FK187*[1]Figure!$F$10+GF187*[1]Figure!$F$11,0)</f>
        <v>3.9750699822241678E-3</v>
      </c>
      <c r="HB187" s="12">
        <f>IFERROR(FL187*[1]Figure!$F$10+GG187*[1]Figure!$F$11,0)</f>
        <v>4.3311066966338985E-4</v>
      </c>
      <c r="HC187" s="12">
        <f>IFERROR(FM187*[1]Figure!$F$10+GH187*[1]Figure!$F$11,0)</f>
        <v>1.3050590356691168E-6</v>
      </c>
      <c r="HD187" s="12">
        <f>IFERROR(FN187*[1]Figure!$F$10+GI187*[1]Figure!$F$11,0)</f>
        <v>1.1455170920932692E-2</v>
      </c>
      <c r="HE187" s="12">
        <f>IFERROR(FO187*[1]Figure!$F$10+GJ187*[1]Figure!$F$11,0)</f>
        <v>7.9736975245597473E-4</v>
      </c>
      <c r="HF187" s="12">
        <f>IFERROR(FP187*[1]Figure!$F$10+GK187*[1]Figure!$F$11,0)</f>
        <v>5.7260038465242694E-3</v>
      </c>
      <c r="HG187" s="12">
        <f>IFERROR(FQ187*[1]Figure!$F$10+GL187*[1]Figure!$F$11,0)</f>
        <v>7.8718195830209024E-5</v>
      </c>
      <c r="HH187" s="12">
        <f>IFERROR(FR187*[1]Figure!$F$10+GM187*[1]Figure!$F$11,0)</f>
        <v>3.165534414073458E-5</v>
      </c>
      <c r="HI187" s="12">
        <f>IFERROR(FS187*[1]Figure!$F$10+GN187*[1]Figure!$F$11,0)</f>
        <v>5.5110182916742636E-4</v>
      </c>
      <c r="HJ187" s="12">
        <f>IFERROR(FT187*[1]Figure!$F$10+GO187*[1]Figure!$F$11,0)</f>
        <v>1.8835910328412156E-7</v>
      </c>
      <c r="HK187" s="12">
        <f>IFERROR(FU187*[1]Figure!$F$10+GP187*[1]Figure!$F$11,0)</f>
        <v>4.8811570330942722E-5</v>
      </c>
      <c r="HL187" s="12">
        <f>IFERROR(FV187*[1]Figure!$F$10+GQ187*[1]Figure!$F$11,0)</f>
        <v>1.7388524485327853E-5</v>
      </c>
      <c r="HM187" s="12">
        <f>IFERROR(FW187*[1]Figure!$F$10+GR187*[1]Figure!$F$11,0)</f>
        <v>1.884594815587188E-5</v>
      </c>
      <c r="HN187" s="12">
        <f>IFERROR(FX187*[1]Figure!$F$10+GS187*[1]Figure!$F$11,0)</f>
        <v>3.7489722217654153E-9</v>
      </c>
      <c r="HO187" s="12">
        <f>IFERROR(FY187*[1]Figure!$F$10+GT187*[1]Figure!$F$11,0)</f>
        <v>2.0754168446907456E-5</v>
      </c>
      <c r="HP187" s="12">
        <f>IFERROR(FZ187*[1]Figure!$F$10+GU187*[1]Figure!$F$11,0)</f>
        <v>1.2086383616529753E-2</v>
      </c>
      <c r="HQ187" s="12">
        <f>IFERROR(GA187*[1]Figure!$F$10+GV187*[1]Figure!$F$11,0)</f>
        <v>5.9567926316264945E-5</v>
      </c>
    </row>
    <row r="188" spans="1:225" x14ac:dyDescent="0.2">
      <c r="A188" s="1"/>
      <c r="B188" s="4"/>
      <c r="C188" s="1" t="s">
        <v>111</v>
      </c>
      <c r="D188" s="1" t="s">
        <v>208</v>
      </c>
      <c r="E188" s="2">
        <f t="shared" si="154"/>
        <v>1.4066496163682864E-2</v>
      </c>
      <c r="F188" s="7"/>
      <c r="G188" s="5">
        <f t="shared" si="153"/>
        <v>13.291204643684349</v>
      </c>
      <c r="H188" s="5">
        <f t="shared" si="153"/>
        <v>12.77004579222535</v>
      </c>
      <c r="I188" s="5">
        <f t="shared" si="153"/>
        <v>17.466073997979681</v>
      </c>
      <c r="J188" s="5">
        <f t="shared" si="153"/>
        <v>30.181480092038168</v>
      </c>
      <c r="K188" s="5">
        <f t="shared" si="153"/>
        <v>26.446225264251567</v>
      </c>
      <c r="L188" s="5">
        <f t="shared" si="153"/>
        <v>31.956288850012992</v>
      </c>
      <c r="M188" s="1" t="s">
        <v>55</v>
      </c>
      <c r="N188" s="1" t="s">
        <v>210</v>
      </c>
      <c r="O188" s="1">
        <v>1</v>
      </c>
      <c r="P188" s="1" t="s">
        <v>56</v>
      </c>
      <c r="Q188" s="1">
        <f>'[1]Unit factor_selected'!J60</f>
        <v>0.75471402769765195</v>
      </c>
      <c r="R188" s="1">
        <f>'[1]Unit factor_selected'!K60</f>
        <v>9.0276298172024099</v>
      </c>
      <c r="S188" s="1">
        <f>'[1]Unit factor_selected'!L60</f>
        <v>1.15996848245821E-3</v>
      </c>
      <c r="T188" s="1">
        <f>'[1]Unit factor_selected'!M60</f>
        <v>0.17082224228169099</v>
      </c>
      <c r="U188" s="1">
        <f>'[1]Unit factor_selected'!N60</f>
        <v>2.61745257316395E-2</v>
      </c>
      <c r="V188" s="1">
        <f>'[1]Unit factor_selected'!O60</f>
        <v>1.5111568822145899E-4</v>
      </c>
      <c r="W188" s="1">
        <f>'[1]Unit factor_selected'!P60</f>
        <v>0.77562422643052398</v>
      </c>
      <c r="X188" s="1">
        <f>'[1]Unit factor_selected'!Q60</f>
        <v>5.2393490757795799E-2</v>
      </c>
      <c r="Y188" s="1">
        <f>'[1]Unit factor_selected'!R60</f>
        <v>0.49327420146838402</v>
      </c>
      <c r="Z188" s="1">
        <f>'[1]Unit factor_selected'!S60</f>
        <v>2.30523481240438E-2</v>
      </c>
      <c r="AA188" s="1">
        <f>'[1]Unit factor_selected'!T60</f>
        <v>2.11307168141335E-3</v>
      </c>
      <c r="AB188" s="1">
        <f>'[1]Unit factor_selected'!U60</f>
        <v>3.3750405430076097E-2</v>
      </c>
      <c r="AC188" s="1">
        <f>'[1]Unit factor_selected'!V60</f>
        <v>1.48223568365862E-5</v>
      </c>
      <c r="AD188" s="1">
        <f>'[1]Unit factor_selected'!W60</f>
        <v>2.44645833814609E-3</v>
      </c>
      <c r="AE188" s="1">
        <f>'[1]Unit factor_selected'!X60</f>
        <v>2.0176488669760699E-3</v>
      </c>
      <c r="AF188" s="1">
        <f>'[1]Unit factor_selected'!Y60</f>
        <v>2.0862979488105301E-3</v>
      </c>
      <c r="AG188" s="1">
        <f>'[1]Unit factor_selected'!Z60</f>
        <v>1.8489897974120801E-7</v>
      </c>
      <c r="AH188" s="1">
        <f>'[1]Unit factor_selected'!AA60</f>
        <v>2.5980325635761E-3</v>
      </c>
      <c r="AI188" s="1">
        <f>'[1]Unit factor_selected'!AB60</f>
        <v>0.81524030254421298</v>
      </c>
      <c r="AJ188" s="1">
        <f>'[1]Unit factor_selected'!AC60</f>
        <v>3.66701444108973E-3</v>
      </c>
      <c r="AK188" s="1"/>
      <c r="AL188" s="1">
        <f t="shared" ref="AL188:AZ204" si="155">IFERROR($G188/1000*Q188,0)</f>
        <v>1.003105858958875E-2</v>
      </c>
      <c r="AM188" s="1">
        <f t="shared" si="155"/>
        <v>0.11998807534786397</v>
      </c>
      <c r="AN188" s="1">
        <f t="shared" si="155"/>
        <v>1.5417378480576051E-5</v>
      </c>
      <c r="AO188" s="1">
        <f t="shared" si="155"/>
        <v>2.2704333798589842E-3</v>
      </c>
      <c r="AP188" s="1">
        <f t="shared" si="155"/>
        <v>3.4789097795060239E-4</v>
      </c>
      <c r="AQ188" s="1">
        <f t="shared" si="155"/>
        <v>2.0085095370226121E-6</v>
      </c>
      <c r="AR188" s="1">
        <f t="shared" si="155"/>
        <v>1.0308980320087462E-2</v>
      </c>
      <c r="AS188" s="1">
        <f t="shared" si="155"/>
        <v>6.9637260765884859E-4</v>
      </c>
      <c r="AT188" s="1">
        <f t="shared" si="155"/>
        <v>6.5562083571662749E-3</v>
      </c>
      <c r="AU188" s="1">
        <f t="shared" si="155"/>
        <v>3.0639347643411917E-4</v>
      </c>
      <c r="AV188" s="1">
        <f t="shared" si="155"/>
        <v>2.8085268144439015E-5</v>
      </c>
      <c r="AW188" s="1">
        <f t="shared" si="155"/>
        <v>4.4858354537845692E-4</v>
      </c>
      <c r="AX188" s="1">
        <f t="shared" si="155"/>
        <v>1.9700697801678098E-7</v>
      </c>
      <c r="AY188" s="1">
        <f t="shared" si="155"/>
        <v>3.251637842454761E-5</v>
      </c>
      <c r="AZ188" s="1">
        <f t="shared" si="155"/>
        <v>2.6816983990076806E-5</v>
      </c>
      <c r="BA188" s="1">
        <f>IFERROR($G188/1000*AF188,0)</f>
        <v>2.7729412985339653E-5</v>
      </c>
      <c r="BB188" s="1">
        <f>IFERROR($G188/1000*AG188,0)</f>
        <v>2.4575301781488424E-9</v>
      </c>
      <c r="BC188" s="1">
        <f>IFERROR($G188/1000*AH188,0)</f>
        <v>3.4530982473445816E-5</v>
      </c>
      <c r="BD188" s="1">
        <f>IFERROR($G188/1000*AI188,0)</f>
        <v>1.0835525694894278E-2</v>
      </c>
      <c r="BE188" s="1">
        <f>IFERROR($G188/1000*AJ188,0)</f>
        <v>4.8739039367869393E-5</v>
      </c>
      <c r="BF188" s="1"/>
      <c r="BG188" s="1">
        <f t="shared" ref="BG188:BU204" si="156">IFERROR($H188/1000*Q188,0)</f>
        <v>9.637732693733846E-3</v>
      </c>
      <c r="BH188" s="1">
        <f t="shared" si="156"/>
        <v>0.11528324616093374</v>
      </c>
      <c r="BI188" s="1">
        <f t="shared" si="156"/>
        <v>1.481285063852949E-5</v>
      </c>
      <c r="BJ188" s="1">
        <f t="shared" si="156"/>
        <v>2.1814078562678073E-3</v>
      </c>
      <c r="BK188" s="1">
        <f t="shared" si="156"/>
        <v>3.3424989218281716E-4</v>
      </c>
      <c r="BL188" s="1">
        <f t="shared" si="156"/>
        <v>1.9297542585116803E-6</v>
      </c>
      <c r="BM188" s="1">
        <f t="shared" si="156"/>
        <v>9.9047568890771546E-3</v>
      </c>
      <c r="BN188" s="1">
        <f t="shared" si="156"/>
        <v>6.6906727619158802E-4</v>
      </c>
      <c r="BO188" s="1">
        <f t="shared" si="156"/>
        <v>6.2991341408746571E-3</v>
      </c>
      <c r="BP188" s="1">
        <f t="shared" si="156"/>
        <v>2.9437954116235949E-4</v>
      </c>
      <c r="BQ188" s="1">
        <f t="shared" si="156"/>
        <v>2.6984022133903096E-5</v>
      </c>
      <c r="BR188" s="1">
        <f t="shared" si="156"/>
        <v>4.3099422284824287E-4</v>
      </c>
      <c r="BS188" s="1">
        <f t="shared" si="156"/>
        <v>1.8928217555191027E-7</v>
      </c>
      <c r="BT188" s="1">
        <f t="shared" si="156"/>
        <v>3.1241385006897099E-5</v>
      </c>
      <c r="BU188" s="1">
        <f t="shared" si="156"/>
        <v>2.5765468423916007E-5</v>
      </c>
      <c r="BV188" s="1">
        <f>IFERROR($H188/1000*AF188,0)</f>
        <v>2.664212034253629E-5</v>
      </c>
      <c r="BW188" s="1">
        <f>IFERROR($H188/1000*AG188,0)</f>
        <v>2.3611684382309735E-9</v>
      </c>
      <c r="BX188" s="1">
        <f>IFERROR($H188/1000*AH188,0)</f>
        <v>3.3176994806559417E-5</v>
      </c>
      <c r="BY188" s="1">
        <f>IFERROR($H188/1000*AI188,0)</f>
        <v>1.0410655995157248E-2</v>
      </c>
      <c r="BZ188" s="1">
        <f>IFERROR($H188/1000*AJ188,0)</f>
        <v>4.6827942333467501E-5</v>
      </c>
      <c r="CA188" s="1"/>
      <c r="CB188" s="1">
        <f t="shared" ref="CB188:CP204" si="157">IFERROR($I188/1000*Q188,0)</f>
        <v>1.3181891055080474E-2</v>
      </c>
      <c r="CC188" s="1">
        <f t="shared" si="157"/>
        <v>0.15767725041362507</v>
      </c>
      <c r="CD188" s="1">
        <f t="shared" si="157"/>
        <v>2.0260095349939291E-5</v>
      </c>
      <c r="CE188" s="1">
        <f t="shared" si="157"/>
        <v>2.9835939241928283E-3</v>
      </c>
      <c r="CF188" s="1">
        <f t="shared" si="157"/>
        <v>4.5716620329083871E-4</v>
      </c>
      <c r="CG188" s="1">
        <f t="shared" si="157"/>
        <v>2.6393977927316291E-6</v>
      </c>
      <c r="CH188" s="1">
        <f t="shared" si="157"/>
        <v>1.3547110133461278E-2</v>
      </c>
      <c r="CI188" s="1">
        <f t="shared" si="157"/>
        <v>9.1510858658812593E-4</v>
      </c>
      <c r="CJ188" s="1">
        <f t="shared" si="157"/>
        <v>8.6155637041411322E-3</v>
      </c>
      <c r="CK188" s="1">
        <f t="shared" si="157"/>
        <v>4.0263401816173706E-4</v>
      </c>
      <c r="CL188" s="1">
        <f t="shared" si="157"/>
        <v>3.6907066350600914E-5</v>
      </c>
      <c r="CM188" s="1">
        <f t="shared" si="157"/>
        <v>5.8948707870352436E-4</v>
      </c>
      <c r="CN188" s="1">
        <f t="shared" si="157"/>
        <v>2.5888838133227458E-7</v>
      </c>
      <c r="CO188" s="1">
        <f t="shared" si="157"/>
        <v>4.2730022367034005E-5</v>
      </c>
      <c r="CP188" s="1">
        <f t="shared" si="157"/>
        <v>3.5240404412543893E-5</v>
      </c>
      <c r="CQ188" s="1">
        <f>IFERROR($I188/1000*AF188,0)</f>
        <v>3.6439434355757939E-5</v>
      </c>
      <c r="CR188" s="1">
        <f>IFERROR($I188/1000*AG188,0)</f>
        <v>3.2294592623108847E-9</v>
      </c>
      <c r="CS188" s="1">
        <f>IFERROR($I188/1000*AH188,0)</f>
        <v>4.5377429004581008E-5</v>
      </c>
      <c r="CT188" s="1">
        <f>IFERROR($I188/1000*AI188,0)</f>
        <v>1.4239047450372567E-2</v>
      </c>
      <c r="CU188" s="1">
        <f>IFERROR($I188/1000*AJ188,0)</f>
        <v>6.4048345579733321E-5</v>
      </c>
      <c r="CW188" s="12">
        <f t="shared" ref="CW188:DK204" si="158">IFERROR($J188/1000*Q188,0)</f>
        <v>2.2778386402138626E-2</v>
      </c>
      <c r="CX188" s="12">
        <f t="shared" si="158"/>
        <v>0.27246722960618469</v>
      </c>
      <c r="CY188" s="12">
        <f t="shared" si="158"/>
        <v>3.5009565660704193E-5</v>
      </c>
      <c r="CZ188" s="12">
        <f t="shared" si="158"/>
        <v>5.155668104702177E-3</v>
      </c>
      <c r="DA188" s="12">
        <f t="shared" si="158"/>
        <v>7.8998592728801839E-4</v>
      </c>
      <c r="DB188" s="12">
        <f t="shared" si="158"/>
        <v>4.5608951356506116E-6</v>
      </c>
      <c r="DC188" s="12">
        <f t="shared" si="158"/>
        <v>2.3409487148915366E-2</v>
      </c>
      <c r="DD188" s="12">
        <f t="shared" si="158"/>
        <v>1.5813130982587997E-3</v>
      </c>
      <c r="DE188" s="12">
        <f t="shared" si="158"/>
        <v>1.4887745491534057E-2</v>
      </c>
      <c r="DF188" s="12">
        <f t="shared" si="158"/>
        <v>6.9575398598056132E-4</v>
      </c>
      <c r="DG188" s="12">
        <f t="shared" si="158"/>
        <v>6.377563088562665E-5</v>
      </c>
      <c r="DH188" s="12">
        <f t="shared" si="158"/>
        <v>1.0186371895860586E-3</v>
      </c>
      <c r="DI188" s="12">
        <f t="shared" si="158"/>
        <v>4.4736066778051226E-7</v>
      </c>
      <c r="DJ188" s="12">
        <f t="shared" si="158"/>
        <v>7.3837733628756992E-5</v>
      </c>
      <c r="DK188" s="12">
        <f t="shared" si="158"/>
        <v>6.0895629111361617E-5</v>
      </c>
      <c r="DL188" s="12">
        <f>IFERROR($J188/1000*AF188,0)</f>
        <v>6.2967560008085079E-5</v>
      </c>
      <c r="DM188" s="12">
        <f>IFERROR($J188/1000*AG188,0)</f>
        <v>5.5805248760974379E-9</v>
      </c>
      <c r="DN188" s="12">
        <f>IFERROR($J188/1000*AH188,0)</f>
        <v>7.8412468096038948E-5</v>
      </c>
      <c r="DO188" s="12">
        <f>IFERROR($J188/1000*AI188,0)</f>
        <v>2.4605158961465336E-2</v>
      </c>
      <c r="DP188" s="12">
        <f>IFERROR($J188/1000*AJ188,0)</f>
        <v>1.1067592335096616E-4</v>
      </c>
      <c r="DR188" s="12">
        <f t="shared" ref="DR188:EF204" si="159">IFERROR($K188/1000*Q188,0)</f>
        <v>1.9959337186582698E-2</v>
      </c>
      <c r="DS188" s="12">
        <f t="shared" si="159"/>
        <v>0.23874673174800912</v>
      </c>
      <c r="DT188" s="12">
        <f t="shared" si="159"/>
        <v>3.0676787786521864E-5</v>
      </c>
      <c r="DU188" s="12">
        <f t="shared" si="159"/>
        <v>4.5176034995261585E-3</v>
      </c>
      <c r="DV188" s="12">
        <f t="shared" si="159"/>
        <v>6.9221740368388717E-4</v>
      </c>
      <c r="DW188" s="12">
        <f t="shared" si="159"/>
        <v>3.9964395316671112E-6</v>
      </c>
      <c r="DX188" s="12">
        <f t="shared" si="159"/>
        <v>2.0512333012592501E-2</v>
      </c>
      <c r="DY188" s="12">
        <f t="shared" si="159"/>
        <v>1.3856100589611502E-3</v>
      </c>
      <c r="DZ188" s="12">
        <f t="shared" si="159"/>
        <v>1.3045240649076695E-2</v>
      </c>
      <c r="EA188" s="12">
        <f t="shared" si="159"/>
        <v>6.0964759135840934E-4</v>
      </c>
      <c r="EB188" s="12">
        <f t="shared" si="159"/>
        <v>5.5882769686168273E-5</v>
      </c>
      <c r="EC188" s="12">
        <f t="shared" si="159"/>
        <v>8.9257082476361166E-4</v>
      </c>
      <c r="ED188" s="12">
        <f t="shared" si="159"/>
        <v>3.9199538784747786E-7</v>
      </c>
      <c r="EE188" s="12">
        <f t="shared" si="159"/>
        <v>6.4699588310218031E-5</v>
      </c>
      <c r="EF188" s="12">
        <f t="shared" si="159"/>
        <v>5.3359196440211084E-5</v>
      </c>
      <c r="EG188" s="12">
        <f>IFERROR($K188/1000*AF188,0)</f>
        <v>5.5174705522589261E-5</v>
      </c>
      <c r="EH188" s="12">
        <f>IFERROR($K188/1000*AG188,0)</f>
        <v>4.8898800693662735E-9</v>
      </c>
      <c r="EI188" s="12">
        <f>IFERROR($K188/1000*AH188,0)</f>
        <v>6.870815442019452E-5</v>
      </c>
      <c r="EJ188" s="12">
        <f>IFERROR($K188/1000*AI188,0)</f>
        <v>2.1560028685580854E-2</v>
      </c>
      <c r="EK188" s="12">
        <f>IFERROR($K188/1000*AJ188,0)</f>
        <v>9.6978689956322549E-5</v>
      </c>
      <c r="EM188" s="12">
        <f t="shared" ref="EM188:FA204" si="160">IFERROR($L188/1000*Q188,0)</f>
        <v>2.4117859468262871E-2</v>
      </c>
      <c r="EN188" s="12">
        <f t="shared" si="160"/>
        <v>0.28848954606951016</v>
      </c>
      <c r="EO188" s="12">
        <f t="shared" si="160"/>
        <v>3.7068287882345788E-5</v>
      </c>
      <c r="EP188" s="12">
        <f t="shared" si="160"/>
        <v>5.4588449163606194E-3</v>
      </c>
      <c r="EQ188" s="12">
        <f t="shared" si="160"/>
        <v>8.3644070479236947E-4</v>
      </c>
      <c r="ER188" s="12">
        <f t="shared" si="160"/>
        <v>4.8290965825734495E-6</v>
      </c>
      <c r="ES188" s="12">
        <f t="shared" si="160"/>
        <v>2.4786071818881705E-2</v>
      </c>
      <c r="ET188" s="12">
        <f t="shared" si="160"/>
        <v>1.6743015245166085E-3</v>
      </c>
      <c r="EU188" s="12">
        <f t="shared" si="160"/>
        <v>1.5763212864383182E-2</v>
      </c>
      <c r="EV188" s="12">
        <f t="shared" si="160"/>
        <v>7.3666749532299875E-4</v>
      </c>
      <c r="EW188" s="12">
        <f t="shared" si="160"/>
        <v>6.752592901202764E-5</v>
      </c>
      <c r="EX188" s="12">
        <f t="shared" si="160"/>
        <v>1.0785377047285586E-3</v>
      </c>
      <c r="EY188" s="12">
        <f t="shared" si="160"/>
        <v>4.7366751650791343E-7</v>
      </c>
      <c r="EZ188" s="12">
        <f t="shared" si="160"/>
        <v>7.8179729313319207E-5</v>
      </c>
      <c r="FA188" s="12">
        <f t="shared" si="160"/>
        <v>6.4476569990988718E-5</v>
      </c>
      <c r="FB188" s="12">
        <f>IFERROR($L188/1000*AF188,0)</f>
        <v>6.6670339879378911E-5</v>
      </c>
      <c r="FC188" s="12">
        <f>IFERROR($L188/1000*AG188,0)</f>
        <v>5.908685204682743E-9</v>
      </c>
      <c r="FD188" s="12">
        <f>IFERROR($L188/1000*AH188,0)</f>
        <v>8.3023479043377592E-5</v>
      </c>
      <c r="FE188" s="12">
        <f>IFERROR($L188/1000*AI188,0)</f>
        <v>2.6052054590274851E-2</v>
      </c>
      <c r="FF188" s="12">
        <f>IFERROR($L188/1000*AJ188,0)</f>
        <v>1.1718417269663235E-4</v>
      </c>
      <c r="FH188" s="12">
        <f>IFERROR(AL188*[1]Figure!$C$8+BG188*[1]Figure!$D$8+CB188*[1]Figure!$E$8,0)</f>
        <v>9.753744970164728E-3</v>
      </c>
      <c r="FI188" s="12">
        <f>IFERROR(AM188*[1]Figure!$C$8+BH188*[1]Figure!$D$8+CC188*[1]Figure!$E$8,0)</f>
        <v>0.11667094514019337</v>
      </c>
      <c r="FJ188" s="12">
        <f>IFERROR(AN188*[1]Figure!$C$8+BI188*[1]Figure!$D$8+CD188*[1]Figure!$E$8,0)</f>
        <v>1.4991157360412711E-5</v>
      </c>
      <c r="FK188" s="12">
        <f>IFERROR(AO188*[1]Figure!$C$8+BJ188*[1]Figure!$D$8+CE188*[1]Figure!$E$8,0)</f>
        <v>2.2076661163038399E-3</v>
      </c>
      <c r="FL188" s="12">
        <f>IFERROR(AP188*[1]Figure!$C$8+BK188*[1]Figure!$D$8+CF188*[1]Figure!$E$8,0)</f>
        <v>3.3827335829472927E-4</v>
      </c>
      <c r="FM188" s="12">
        <f>IFERROR(AQ188*[1]Figure!$C$8+BL188*[1]Figure!$D$8+CG188*[1]Figure!$E$8,0)</f>
        <v>1.9529832887822211E-6</v>
      </c>
      <c r="FN188" s="12">
        <f>IFERROR(AR188*[1]Figure!$C$8+BM188*[1]Figure!$D$8+CH188*[1]Figure!$E$8,0)</f>
        <v>1.0023983415762563E-2</v>
      </c>
      <c r="FO188" s="12">
        <f>IFERROR(AS188*[1]Figure!$C$8+BN188*[1]Figure!$D$8+CI188*[1]Figure!$E$8,0)</f>
        <v>6.7712103948457309E-4</v>
      </c>
      <c r="FP188" s="12">
        <f>IFERROR(AT188*[1]Figure!$C$8+BO188*[1]Figure!$D$8+CJ188*[1]Figure!$E$8,0)</f>
        <v>6.3749587060964626E-3</v>
      </c>
      <c r="FQ188" s="12">
        <f>IFERROR(AU188*[1]Figure!$C$8+BP188*[1]Figure!$D$8+CK188*[1]Figure!$E$8,0)</f>
        <v>2.9792307591168163E-4</v>
      </c>
      <c r="FR188" s="12">
        <f>IFERROR(AV188*[1]Figure!$C$8+BQ188*[1]Figure!$D$8+CL188*[1]Figure!$E$8,0)</f>
        <v>2.7308836894230569E-5</v>
      </c>
      <c r="FS188" s="12">
        <f>IFERROR(AW188*[1]Figure!$C$8+BR188*[1]Figure!$D$8+CM188*[1]Figure!$E$8,0)</f>
        <v>4.3618222945831332E-4</v>
      </c>
      <c r="FT188" s="12">
        <f>IFERROR(AX188*[1]Figure!$C$8+BS188*[1]Figure!$D$8+CN188*[1]Figure!$E$8,0)</f>
        <v>1.9156062181841068E-7</v>
      </c>
      <c r="FU188" s="12">
        <f>IFERROR(AY188*[1]Figure!$C$8+BT188*[1]Figure!$D$8+CO188*[1]Figure!$E$8,0)</f>
        <v>3.1617446919867581E-5</v>
      </c>
      <c r="FV188" s="12">
        <f>IFERROR(AZ188*[1]Figure!$C$8+BU188*[1]Figure!$D$8+CP188*[1]Figure!$E$8,0)</f>
        <v>2.6075615088090447E-5</v>
      </c>
      <c r="FW188" s="12">
        <f>IFERROR(BA188*[1]Figure!$C$8+BV188*[1]Figure!$D$8+CQ188*[1]Figure!$E$8,0)</f>
        <v>2.6962819528548438E-5</v>
      </c>
      <c r="FX188" s="12">
        <f>IFERROR(BB188*[1]Figure!$C$8+BW188*[1]Figure!$D$8+CR188*[1]Figure!$E$8,0)</f>
        <v>2.3895905302582837E-9</v>
      </c>
      <c r="FY188" s="12">
        <f>IFERROR(BC188*[1]Figure!$C$8+BX188*[1]Figure!$D$8+CS188*[1]Figure!$E$8,0)</f>
        <v>3.3576356234703918E-5</v>
      </c>
      <c r="FZ188" s="12">
        <f>IFERROR(BD188*[1]Figure!$C$8+BY188*[1]Figure!$D$8+CT188*[1]Figure!$E$8,0)</f>
        <v>1.0535972180977826E-2</v>
      </c>
      <c r="GA188" s="12">
        <f>IFERROR(BE188*[1]Figure!$C$8+BZ188*[1]Figure!$D$8+CU188*[1]Figure!$E$8,0)</f>
        <v>4.7391624307570363E-5</v>
      </c>
      <c r="GC188" s="12">
        <f>IFERROR(CW188*[1]Figure!$F$8+DR188*[1]Figure!$G$8+EM188*[1]Figure!$H$8,0)</f>
        <v>2.0649085528460141E-2</v>
      </c>
      <c r="GD188" s="12">
        <f>IFERROR(CX188*[1]Figure!$F$8+DS188*[1]Figure!$G$8+EN188*[1]Figure!$H$8,0)</f>
        <v>0.24699726435900926</v>
      </c>
      <c r="GE188" s="12">
        <f>IFERROR(CY188*[1]Figure!$F$8+DT188*[1]Figure!$G$8+EO188*[1]Figure!$H$8,0)</f>
        <v>3.1736906332146902E-5</v>
      </c>
      <c r="GF188" s="12">
        <f>IFERROR(CZ188*[1]Figure!$F$8+DU188*[1]Figure!$G$8+EP188*[1]Figure!$H$8,0)</f>
        <v>4.6737213853020746E-3</v>
      </c>
      <c r="GG188" s="12">
        <f>IFERROR(DA188*[1]Figure!$F$8+DV188*[1]Figure!$G$8+EQ188*[1]Figure!$H$8,0)</f>
        <v>7.1613882962836346E-4</v>
      </c>
      <c r="GH188" s="12">
        <f>IFERROR(DB188*[1]Figure!$F$8+DW188*[1]Figure!$G$8+ER188*[1]Figure!$H$8,0)</f>
        <v>4.134547201005645E-6</v>
      </c>
      <c r="GI188" s="12">
        <f>IFERROR(DC188*[1]Figure!$F$8+DX188*[1]Figure!$G$8+ES188*[1]Figure!$H$8,0)</f>
        <v>2.1221191606002339E-2</v>
      </c>
      <c r="GJ188" s="12">
        <f>IFERROR(DD188*[1]Figure!$F$8+DY188*[1]Figure!$G$8+ET188*[1]Figure!$H$8,0)</f>
        <v>1.4334935248158994E-3</v>
      </c>
      <c r="GK188" s="12">
        <f>IFERROR(DE188*[1]Figure!$F$8+DZ188*[1]Figure!$G$8+EU188*[1]Figure!$H$8,0)</f>
        <v>1.3496053871128056E-2</v>
      </c>
      <c r="GL188" s="12">
        <f>IFERROR(DF188*[1]Figure!$F$8+EA188*[1]Figure!$G$8+EV188*[1]Figure!$H$8,0)</f>
        <v>6.3071559633964261E-4</v>
      </c>
      <c r="GM188" s="12">
        <f>IFERROR(DG188*[1]Figure!$F$8+EB188*[1]Figure!$G$8+EW188*[1]Figure!$H$8,0)</f>
        <v>5.7813948430744264E-5</v>
      </c>
      <c r="GN188" s="12">
        <f>IFERROR(DH188*[1]Figure!$F$8+EC188*[1]Figure!$G$8+EX188*[1]Figure!$H$8,0)</f>
        <v>9.2341599966264305E-4</v>
      </c>
      <c r="GO188" s="12">
        <f>IFERROR(DI188*[1]Figure!$F$8+ED188*[1]Figure!$G$8+EY188*[1]Figure!$H$8,0)</f>
        <v>4.055418381260553E-7</v>
      </c>
      <c r="GP188" s="12">
        <f>IFERROR(DJ188*[1]Figure!$F$8+EE188*[1]Figure!$G$8+EZ188*[1]Figure!$H$8,0)</f>
        <v>6.6935455831266052E-5</v>
      </c>
      <c r="GQ188" s="12">
        <f>IFERROR(DK188*[1]Figure!$F$8+EF188*[1]Figure!$G$8+FA188*[1]Figure!$H$8,0)</f>
        <v>5.5203166353865809E-5</v>
      </c>
      <c r="GR188" s="12">
        <f>IFERROR(DL188*[1]Figure!$F$8+EG188*[1]Figure!$G$8+FB188*[1]Figure!$H$8,0)</f>
        <v>5.7081415213999506E-5</v>
      </c>
      <c r="GS188" s="12">
        <f>IFERROR(DM188*[1]Figure!$F$8+EH188*[1]Figure!$G$8+FC188*[1]Figure!$H$8,0)</f>
        <v>5.0588629688631683E-9</v>
      </c>
      <c r="GT188" s="12">
        <f>IFERROR(DN188*[1]Figure!$F$8+EI188*[1]Figure!$G$8+FD188*[1]Figure!$H$8,0)</f>
        <v>7.1082548676966052E-5</v>
      </c>
      <c r="GU188" s="12">
        <f>IFERROR(DO188*[1]Figure!$F$8+EJ188*[1]Figure!$G$8+FE188*[1]Figure!$H$8,0)</f>
        <v>2.230509320840009E-2</v>
      </c>
      <c r="GV188" s="12">
        <f>IFERROR(DP188*[1]Figure!$F$8+EK188*[1]Figure!$G$8+FF188*[1]Figure!$H$8,0)</f>
        <v>1.0033004826895159E-4</v>
      </c>
      <c r="GX188" s="12">
        <f>IFERROR(FH188*[1]Figure!$F$10+GC188*[1]Figure!$F$11,0)</f>
        <v>1.0392988834974387E-2</v>
      </c>
      <c r="GY188" s="12">
        <f>IFERROR(FI188*[1]Figure!$F$10+GD188*[1]Figure!$F$11,0)</f>
        <v>0.12431736055402115</v>
      </c>
      <c r="GZ188" s="12">
        <f>IFERROR(FJ188*[1]Figure!$F$10+GE188*[1]Figure!$F$11,0)</f>
        <v>1.5973652330124652E-5</v>
      </c>
      <c r="HA188" s="12">
        <f>IFERROR(FK188*[1]Figure!$F$10+GF188*[1]Figure!$F$11,0)</f>
        <v>2.3523528007222006E-3</v>
      </c>
      <c r="HB188" s="12">
        <f>IFERROR(FL188*[1]Figure!$F$10+GG188*[1]Figure!$F$11,0)</f>
        <v>3.6044321916149468E-4</v>
      </c>
      <c r="HC188" s="12">
        <f>IFERROR(FM188*[1]Figure!$F$10+GH188*[1]Figure!$F$11,0)</f>
        <v>2.0809784936239099E-6</v>
      </c>
      <c r="HD188" s="12">
        <f>IFERROR(FN188*[1]Figure!$F$10+GI188*[1]Figure!$F$11,0)</f>
        <v>1.0680938248914387E-2</v>
      </c>
      <c r="HE188" s="12">
        <f>IFERROR(FO188*[1]Figure!$F$10+GJ188*[1]Figure!$F$11,0)</f>
        <v>7.2149840136434974E-4</v>
      </c>
      <c r="HF188" s="12">
        <f>IFERROR(FP188*[1]Figure!$F$10+GK188*[1]Figure!$F$11,0)</f>
        <v>6.7927626628076932E-3</v>
      </c>
      <c r="HG188" s="12">
        <f>IFERROR(FQ188*[1]Figure!$F$10+GL188*[1]Figure!$F$11,0)</f>
        <v>3.174484478631023E-4</v>
      </c>
      <c r="HH188" s="12">
        <f>IFERROR(FR188*[1]Figure!$F$10+GM188*[1]Figure!$F$11,0)</f>
        <v>2.9098611641583815E-5</v>
      </c>
      <c r="HI188" s="12">
        <f>IFERROR(FS188*[1]Figure!$F$10+GN188*[1]Figure!$F$11,0)</f>
        <v>4.6476887130440586E-4</v>
      </c>
      <c r="HJ188" s="12">
        <f>IFERROR(FT188*[1]Figure!$F$10+GO188*[1]Figure!$F$11,0)</f>
        <v>2.0411517933566286E-7</v>
      </c>
      <c r="HK188" s="12">
        <f>IFERROR(FU188*[1]Figure!$F$10+GP188*[1]Figure!$F$11,0)</f>
        <v>3.3689600644031347E-5</v>
      </c>
      <c r="HL188" s="12">
        <f>IFERROR(FV188*[1]Figure!$F$10+GQ188*[1]Figure!$F$11,0)</f>
        <v>2.7784566574641204E-5</v>
      </c>
      <c r="HM188" s="12">
        <f>IFERROR(FW188*[1]Figure!$F$10+GR188*[1]Figure!$F$11,0)</f>
        <v>2.8729916885954899E-5</v>
      </c>
      <c r="HN188" s="12">
        <f>IFERROR(FX188*[1]Figure!$F$10+GS188*[1]Figure!$F$11,0)</f>
        <v>2.5462002315112244E-9</v>
      </c>
      <c r="HO188" s="12">
        <f>IFERROR(FY188*[1]Figure!$F$10+GT188*[1]Figure!$F$11,0)</f>
        <v>3.5776893545383211E-5</v>
      </c>
      <c r="HP188" s="12">
        <f>IFERROR(FZ188*[1]Figure!$F$10+GU188*[1]Figure!$F$11,0)</f>
        <v>1.1226481887464602E-2</v>
      </c>
      <c r="HQ188" s="12">
        <f>IFERROR(GA188*[1]Figure!$F$10+GV188*[1]Figure!$F$11,0)</f>
        <v>5.0497590802967361E-5</v>
      </c>
    </row>
    <row r="189" spans="1:225" x14ac:dyDescent="0.2">
      <c r="A189" s="1"/>
      <c r="B189" s="4"/>
      <c r="C189" s="1" t="s">
        <v>111</v>
      </c>
      <c r="D189" s="1" t="s">
        <v>209</v>
      </c>
      <c r="E189" s="2">
        <f t="shared" si="154"/>
        <v>0</v>
      </c>
      <c r="F189" s="7"/>
      <c r="G189" s="5">
        <f t="shared" si="153"/>
        <v>0</v>
      </c>
      <c r="H189" s="5">
        <f t="shared" si="153"/>
        <v>0</v>
      </c>
      <c r="I189" s="5">
        <f t="shared" si="153"/>
        <v>0</v>
      </c>
      <c r="J189" s="5">
        <f t="shared" si="153"/>
        <v>0</v>
      </c>
      <c r="K189" s="5">
        <f t="shared" si="153"/>
        <v>0</v>
      </c>
      <c r="L189" s="5">
        <f t="shared" si="153"/>
        <v>0</v>
      </c>
      <c r="M189" s="1" t="s">
        <v>55</v>
      </c>
      <c r="N189" s="1" t="s">
        <v>210</v>
      </c>
      <c r="O189" s="1">
        <v>1</v>
      </c>
      <c r="P189" s="1" t="s">
        <v>56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/>
      <c r="AL189" s="1">
        <f t="shared" si="155"/>
        <v>0</v>
      </c>
      <c r="AM189" s="1">
        <f t="shared" si="155"/>
        <v>0</v>
      </c>
      <c r="AN189" s="1">
        <f t="shared" si="155"/>
        <v>0</v>
      </c>
      <c r="AO189" s="1">
        <f t="shared" si="155"/>
        <v>0</v>
      </c>
      <c r="AP189" s="1">
        <f t="shared" si="155"/>
        <v>0</v>
      </c>
      <c r="AQ189" s="1">
        <f t="shared" si="155"/>
        <v>0</v>
      </c>
      <c r="AR189" s="1">
        <f t="shared" si="155"/>
        <v>0</v>
      </c>
      <c r="AS189" s="1">
        <f t="shared" si="155"/>
        <v>0</v>
      </c>
      <c r="AT189" s="1">
        <f t="shared" si="155"/>
        <v>0</v>
      </c>
      <c r="AU189" s="1">
        <f t="shared" si="155"/>
        <v>0</v>
      </c>
      <c r="AV189" s="1">
        <f t="shared" si="155"/>
        <v>0</v>
      </c>
      <c r="AW189" s="1">
        <f t="shared" si="155"/>
        <v>0</v>
      </c>
      <c r="AX189" s="1">
        <f t="shared" si="155"/>
        <v>0</v>
      </c>
      <c r="AY189" s="1">
        <f t="shared" si="155"/>
        <v>0</v>
      </c>
      <c r="AZ189" s="1">
        <f t="shared" si="155"/>
        <v>0</v>
      </c>
      <c r="BA189" s="1">
        <f>IFERROR($G189/1000*AF189,0)</f>
        <v>0</v>
      </c>
      <c r="BB189" s="1">
        <f>IFERROR($G189/1000*AG189,0)</f>
        <v>0</v>
      </c>
      <c r="BC189" s="1">
        <f>IFERROR($G189/1000*AH189,0)</f>
        <v>0</v>
      </c>
      <c r="BD189" s="1">
        <f>IFERROR($G189/1000*AI189,0)</f>
        <v>0</v>
      </c>
      <c r="BE189" s="1">
        <f>IFERROR($G189/1000*AJ189,0)</f>
        <v>0</v>
      </c>
      <c r="BF189" s="1"/>
      <c r="BG189" s="1">
        <f t="shared" si="156"/>
        <v>0</v>
      </c>
      <c r="BH189" s="1">
        <f t="shared" si="156"/>
        <v>0</v>
      </c>
      <c r="BI189" s="1">
        <f t="shared" si="156"/>
        <v>0</v>
      </c>
      <c r="BJ189" s="1">
        <f t="shared" si="156"/>
        <v>0</v>
      </c>
      <c r="BK189" s="1">
        <f t="shared" si="156"/>
        <v>0</v>
      </c>
      <c r="BL189" s="1">
        <f t="shared" si="156"/>
        <v>0</v>
      </c>
      <c r="BM189" s="1">
        <f t="shared" si="156"/>
        <v>0</v>
      </c>
      <c r="BN189" s="1">
        <f t="shared" si="156"/>
        <v>0</v>
      </c>
      <c r="BO189" s="1">
        <f t="shared" si="156"/>
        <v>0</v>
      </c>
      <c r="BP189" s="1">
        <f t="shared" si="156"/>
        <v>0</v>
      </c>
      <c r="BQ189" s="1">
        <f t="shared" si="156"/>
        <v>0</v>
      </c>
      <c r="BR189" s="1">
        <f t="shared" si="156"/>
        <v>0</v>
      </c>
      <c r="BS189" s="1">
        <f t="shared" si="156"/>
        <v>0</v>
      </c>
      <c r="BT189" s="1">
        <f t="shared" si="156"/>
        <v>0</v>
      </c>
      <c r="BU189" s="1">
        <f t="shared" si="156"/>
        <v>0</v>
      </c>
      <c r="BV189" s="1">
        <f>IFERROR($H189/1000*AF189,0)</f>
        <v>0</v>
      </c>
      <c r="BW189" s="1">
        <f>IFERROR($H189/1000*AG189,0)</f>
        <v>0</v>
      </c>
      <c r="BX189" s="1">
        <f>IFERROR($H189/1000*AH189,0)</f>
        <v>0</v>
      </c>
      <c r="BY189" s="1">
        <f>IFERROR($H189/1000*AI189,0)</f>
        <v>0</v>
      </c>
      <c r="BZ189" s="1">
        <f>IFERROR($H189/1000*AJ189,0)</f>
        <v>0</v>
      </c>
      <c r="CA189" s="1"/>
      <c r="CB189" s="1">
        <f t="shared" si="157"/>
        <v>0</v>
      </c>
      <c r="CC189" s="1">
        <f t="shared" si="157"/>
        <v>0</v>
      </c>
      <c r="CD189" s="1">
        <f t="shared" si="157"/>
        <v>0</v>
      </c>
      <c r="CE189" s="1">
        <f t="shared" si="157"/>
        <v>0</v>
      </c>
      <c r="CF189" s="1">
        <f t="shared" si="157"/>
        <v>0</v>
      </c>
      <c r="CG189" s="1">
        <f t="shared" si="157"/>
        <v>0</v>
      </c>
      <c r="CH189" s="1">
        <f t="shared" si="157"/>
        <v>0</v>
      </c>
      <c r="CI189" s="1">
        <f t="shared" si="157"/>
        <v>0</v>
      </c>
      <c r="CJ189" s="1">
        <f t="shared" si="157"/>
        <v>0</v>
      </c>
      <c r="CK189" s="1">
        <f t="shared" si="157"/>
        <v>0</v>
      </c>
      <c r="CL189" s="1">
        <f t="shared" si="157"/>
        <v>0</v>
      </c>
      <c r="CM189" s="1">
        <f t="shared" si="157"/>
        <v>0</v>
      </c>
      <c r="CN189" s="1">
        <f t="shared" si="157"/>
        <v>0</v>
      </c>
      <c r="CO189" s="1">
        <f t="shared" si="157"/>
        <v>0</v>
      </c>
      <c r="CP189" s="1">
        <f t="shared" si="157"/>
        <v>0</v>
      </c>
      <c r="CQ189" s="1">
        <f>IFERROR($I189/1000*AF189,0)</f>
        <v>0</v>
      </c>
      <c r="CR189" s="1">
        <f>IFERROR($I189/1000*AG189,0)</f>
        <v>0</v>
      </c>
      <c r="CS189" s="1">
        <f>IFERROR($I189/1000*AH189,0)</f>
        <v>0</v>
      </c>
      <c r="CT189" s="1">
        <f>IFERROR($I189/1000*AI189,0)</f>
        <v>0</v>
      </c>
      <c r="CU189" s="1">
        <f>IFERROR($I189/1000*AJ189,0)</f>
        <v>0</v>
      </c>
      <c r="CW189" s="12">
        <f t="shared" si="158"/>
        <v>0</v>
      </c>
      <c r="CX189" s="12">
        <f t="shared" si="158"/>
        <v>0</v>
      </c>
      <c r="CY189" s="12">
        <f t="shared" si="158"/>
        <v>0</v>
      </c>
      <c r="CZ189" s="12">
        <f t="shared" si="158"/>
        <v>0</v>
      </c>
      <c r="DA189" s="12">
        <f t="shared" si="158"/>
        <v>0</v>
      </c>
      <c r="DB189" s="12">
        <f t="shared" si="158"/>
        <v>0</v>
      </c>
      <c r="DC189" s="12">
        <f t="shared" si="158"/>
        <v>0</v>
      </c>
      <c r="DD189" s="12">
        <f t="shared" si="158"/>
        <v>0</v>
      </c>
      <c r="DE189" s="12">
        <f t="shared" si="158"/>
        <v>0</v>
      </c>
      <c r="DF189" s="12">
        <f t="shared" si="158"/>
        <v>0</v>
      </c>
      <c r="DG189" s="12">
        <f t="shared" si="158"/>
        <v>0</v>
      </c>
      <c r="DH189" s="12">
        <f t="shared" si="158"/>
        <v>0</v>
      </c>
      <c r="DI189" s="12">
        <f t="shared" si="158"/>
        <v>0</v>
      </c>
      <c r="DJ189" s="12">
        <f t="shared" si="158"/>
        <v>0</v>
      </c>
      <c r="DK189" s="12">
        <f t="shared" si="158"/>
        <v>0</v>
      </c>
      <c r="DL189" s="12">
        <f>IFERROR($J189/1000*AF189,0)</f>
        <v>0</v>
      </c>
      <c r="DM189" s="12">
        <f>IFERROR($J189/1000*AG189,0)</f>
        <v>0</v>
      </c>
      <c r="DN189" s="12">
        <f>IFERROR($J189/1000*AH189,0)</f>
        <v>0</v>
      </c>
      <c r="DO189" s="12">
        <f>IFERROR($J189/1000*AI189,0)</f>
        <v>0</v>
      </c>
      <c r="DP189" s="12">
        <f>IFERROR($J189/1000*AJ189,0)</f>
        <v>0</v>
      </c>
      <c r="DR189" s="12">
        <f t="shared" si="159"/>
        <v>0</v>
      </c>
      <c r="DS189" s="12">
        <f t="shared" si="159"/>
        <v>0</v>
      </c>
      <c r="DT189" s="12">
        <f t="shared" si="159"/>
        <v>0</v>
      </c>
      <c r="DU189" s="12">
        <f t="shared" si="159"/>
        <v>0</v>
      </c>
      <c r="DV189" s="12">
        <f t="shared" si="159"/>
        <v>0</v>
      </c>
      <c r="DW189" s="12">
        <f t="shared" si="159"/>
        <v>0</v>
      </c>
      <c r="DX189" s="12">
        <f t="shared" si="159"/>
        <v>0</v>
      </c>
      <c r="DY189" s="12">
        <f t="shared" si="159"/>
        <v>0</v>
      </c>
      <c r="DZ189" s="12">
        <f t="shared" si="159"/>
        <v>0</v>
      </c>
      <c r="EA189" s="12">
        <f t="shared" si="159"/>
        <v>0</v>
      </c>
      <c r="EB189" s="12">
        <f t="shared" si="159"/>
        <v>0</v>
      </c>
      <c r="EC189" s="12">
        <f t="shared" si="159"/>
        <v>0</v>
      </c>
      <c r="ED189" s="12">
        <f t="shared" si="159"/>
        <v>0</v>
      </c>
      <c r="EE189" s="12">
        <f t="shared" si="159"/>
        <v>0</v>
      </c>
      <c r="EF189" s="12">
        <f t="shared" si="159"/>
        <v>0</v>
      </c>
      <c r="EG189" s="12">
        <f>IFERROR($K189/1000*AF189,0)</f>
        <v>0</v>
      </c>
      <c r="EH189" s="12">
        <f>IFERROR($K189/1000*AG189,0)</f>
        <v>0</v>
      </c>
      <c r="EI189" s="12">
        <f>IFERROR($K189/1000*AH189,0)</f>
        <v>0</v>
      </c>
      <c r="EJ189" s="12">
        <f>IFERROR($K189/1000*AI189,0)</f>
        <v>0</v>
      </c>
      <c r="EK189" s="12">
        <f>IFERROR($K189/1000*AJ189,0)</f>
        <v>0</v>
      </c>
      <c r="EM189" s="12">
        <f t="shared" si="160"/>
        <v>0</v>
      </c>
      <c r="EN189" s="12">
        <f t="shared" si="160"/>
        <v>0</v>
      </c>
      <c r="EO189" s="12">
        <f t="shared" si="160"/>
        <v>0</v>
      </c>
      <c r="EP189" s="12">
        <f t="shared" si="160"/>
        <v>0</v>
      </c>
      <c r="EQ189" s="12">
        <f t="shared" si="160"/>
        <v>0</v>
      </c>
      <c r="ER189" s="12">
        <f t="shared" si="160"/>
        <v>0</v>
      </c>
      <c r="ES189" s="12">
        <f t="shared" si="160"/>
        <v>0</v>
      </c>
      <c r="ET189" s="12">
        <f t="shared" si="160"/>
        <v>0</v>
      </c>
      <c r="EU189" s="12">
        <f t="shared" si="160"/>
        <v>0</v>
      </c>
      <c r="EV189" s="12">
        <f t="shared" si="160"/>
        <v>0</v>
      </c>
      <c r="EW189" s="12">
        <f t="shared" si="160"/>
        <v>0</v>
      </c>
      <c r="EX189" s="12">
        <f t="shared" si="160"/>
        <v>0</v>
      </c>
      <c r="EY189" s="12">
        <f t="shared" si="160"/>
        <v>0</v>
      </c>
      <c r="EZ189" s="12">
        <f t="shared" si="160"/>
        <v>0</v>
      </c>
      <c r="FA189" s="12">
        <f t="shared" si="160"/>
        <v>0</v>
      </c>
      <c r="FB189" s="12">
        <f>IFERROR($L189/1000*AF189,0)</f>
        <v>0</v>
      </c>
      <c r="FC189" s="12">
        <f>IFERROR($L189/1000*AG189,0)</f>
        <v>0</v>
      </c>
      <c r="FD189" s="12">
        <f>IFERROR($L189/1000*AH189,0)</f>
        <v>0</v>
      </c>
      <c r="FE189" s="12">
        <f>IFERROR($L189/1000*AI189,0)</f>
        <v>0</v>
      </c>
      <c r="FF189" s="12">
        <f>IFERROR($L189/1000*AJ189,0)</f>
        <v>0</v>
      </c>
      <c r="FH189" s="12">
        <f>IFERROR(AL189*[1]Figure!$C$8+BG189*[1]Figure!$D$8+CB189*[1]Figure!$E$8,0)</f>
        <v>0</v>
      </c>
      <c r="FI189" s="12">
        <f>IFERROR(AM189*[1]Figure!$C$8+BH189*[1]Figure!$D$8+CC189*[1]Figure!$E$8,0)</f>
        <v>0</v>
      </c>
      <c r="FJ189" s="12">
        <f>IFERROR(AN189*[1]Figure!$C$8+BI189*[1]Figure!$D$8+CD189*[1]Figure!$E$8,0)</f>
        <v>0</v>
      </c>
      <c r="FK189" s="12">
        <f>IFERROR(AO189*[1]Figure!$C$8+BJ189*[1]Figure!$D$8+CE189*[1]Figure!$E$8,0)</f>
        <v>0</v>
      </c>
      <c r="FL189" s="12">
        <f>IFERROR(AP189*[1]Figure!$C$8+BK189*[1]Figure!$D$8+CF189*[1]Figure!$E$8,0)</f>
        <v>0</v>
      </c>
      <c r="FM189" s="12">
        <f>IFERROR(AQ189*[1]Figure!$C$8+BL189*[1]Figure!$D$8+CG189*[1]Figure!$E$8,0)</f>
        <v>0</v>
      </c>
      <c r="FN189" s="12">
        <f>IFERROR(AR189*[1]Figure!$C$8+BM189*[1]Figure!$D$8+CH189*[1]Figure!$E$8,0)</f>
        <v>0</v>
      </c>
      <c r="FO189" s="12">
        <f>IFERROR(AS189*[1]Figure!$C$8+BN189*[1]Figure!$D$8+CI189*[1]Figure!$E$8,0)</f>
        <v>0</v>
      </c>
      <c r="FP189" s="12">
        <f>IFERROR(AT189*[1]Figure!$C$8+BO189*[1]Figure!$D$8+CJ189*[1]Figure!$E$8,0)</f>
        <v>0</v>
      </c>
      <c r="FQ189" s="12">
        <f>IFERROR(AU189*[1]Figure!$C$8+BP189*[1]Figure!$D$8+CK189*[1]Figure!$E$8,0)</f>
        <v>0</v>
      </c>
      <c r="FR189" s="12">
        <f>IFERROR(AV189*[1]Figure!$C$8+BQ189*[1]Figure!$D$8+CL189*[1]Figure!$E$8,0)</f>
        <v>0</v>
      </c>
      <c r="FS189" s="12">
        <f>IFERROR(AW189*[1]Figure!$C$8+BR189*[1]Figure!$D$8+CM189*[1]Figure!$E$8,0)</f>
        <v>0</v>
      </c>
      <c r="FT189" s="12">
        <f>IFERROR(AX189*[1]Figure!$C$8+BS189*[1]Figure!$D$8+CN189*[1]Figure!$E$8,0)</f>
        <v>0</v>
      </c>
      <c r="FU189" s="12">
        <f>IFERROR(AY189*[1]Figure!$C$8+BT189*[1]Figure!$D$8+CO189*[1]Figure!$E$8,0)</f>
        <v>0</v>
      </c>
      <c r="FV189" s="12">
        <f>IFERROR(AZ189*[1]Figure!$C$8+BU189*[1]Figure!$D$8+CP189*[1]Figure!$E$8,0)</f>
        <v>0</v>
      </c>
      <c r="FW189" s="12">
        <f>IFERROR(BA189*[1]Figure!$C$8+BV189*[1]Figure!$D$8+CQ189*[1]Figure!$E$8,0)</f>
        <v>0</v>
      </c>
      <c r="FX189" s="12">
        <f>IFERROR(BB189*[1]Figure!$C$8+BW189*[1]Figure!$D$8+CR189*[1]Figure!$E$8,0)</f>
        <v>0</v>
      </c>
      <c r="FY189" s="12">
        <f>IFERROR(BC189*[1]Figure!$C$8+BX189*[1]Figure!$D$8+CS189*[1]Figure!$E$8,0)</f>
        <v>0</v>
      </c>
      <c r="FZ189" s="12">
        <f>IFERROR(BD189*[1]Figure!$C$8+BY189*[1]Figure!$D$8+CT189*[1]Figure!$E$8,0)</f>
        <v>0</v>
      </c>
      <c r="GA189" s="12">
        <f>IFERROR(BE189*[1]Figure!$C$8+BZ189*[1]Figure!$D$8+CU189*[1]Figure!$E$8,0)</f>
        <v>0</v>
      </c>
      <c r="GC189" s="12">
        <f>IFERROR(CW189*[1]Figure!$F$8+DR189*[1]Figure!$G$8+EM189*[1]Figure!$H$8,0)</f>
        <v>0</v>
      </c>
      <c r="GD189" s="12">
        <f>IFERROR(CX189*[1]Figure!$F$8+DS189*[1]Figure!$G$8+EN189*[1]Figure!$H$8,0)</f>
        <v>0</v>
      </c>
      <c r="GE189" s="12">
        <f>IFERROR(CY189*[1]Figure!$F$8+DT189*[1]Figure!$G$8+EO189*[1]Figure!$H$8,0)</f>
        <v>0</v>
      </c>
      <c r="GF189" s="12">
        <f>IFERROR(CZ189*[1]Figure!$F$8+DU189*[1]Figure!$G$8+EP189*[1]Figure!$H$8,0)</f>
        <v>0</v>
      </c>
      <c r="GG189" s="12">
        <f>IFERROR(DA189*[1]Figure!$F$8+DV189*[1]Figure!$G$8+EQ189*[1]Figure!$H$8,0)</f>
        <v>0</v>
      </c>
      <c r="GH189" s="12">
        <f>IFERROR(DB189*[1]Figure!$F$8+DW189*[1]Figure!$G$8+ER189*[1]Figure!$H$8,0)</f>
        <v>0</v>
      </c>
      <c r="GI189" s="12">
        <f>IFERROR(DC189*[1]Figure!$F$8+DX189*[1]Figure!$G$8+ES189*[1]Figure!$H$8,0)</f>
        <v>0</v>
      </c>
      <c r="GJ189" s="12">
        <f>IFERROR(DD189*[1]Figure!$F$8+DY189*[1]Figure!$G$8+ET189*[1]Figure!$H$8,0)</f>
        <v>0</v>
      </c>
      <c r="GK189" s="12">
        <f>IFERROR(DE189*[1]Figure!$F$8+DZ189*[1]Figure!$G$8+EU189*[1]Figure!$H$8,0)</f>
        <v>0</v>
      </c>
      <c r="GL189" s="12">
        <f>IFERROR(DF189*[1]Figure!$F$8+EA189*[1]Figure!$G$8+EV189*[1]Figure!$H$8,0)</f>
        <v>0</v>
      </c>
      <c r="GM189" s="12">
        <f>IFERROR(DG189*[1]Figure!$F$8+EB189*[1]Figure!$G$8+EW189*[1]Figure!$H$8,0)</f>
        <v>0</v>
      </c>
      <c r="GN189" s="12">
        <f>IFERROR(DH189*[1]Figure!$F$8+EC189*[1]Figure!$G$8+EX189*[1]Figure!$H$8,0)</f>
        <v>0</v>
      </c>
      <c r="GO189" s="12">
        <f>IFERROR(DI189*[1]Figure!$F$8+ED189*[1]Figure!$G$8+EY189*[1]Figure!$H$8,0)</f>
        <v>0</v>
      </c>
      <c r="GP189" s="12">
        <f>IFERROR(DJ189*[1]Figure!$F$8+EE189*[1]Figure!$G$8+EZ189*[1]Figure!$H$8,0)</f>
        <v>0</v>
      </c>
      <c r="GQ189" s="12">
        <f>IFERROR(DK189*[1]Figure!$F$8+EF189*[1]Figure!$G$8+FA189*[1]Figure!$H$8,0)</f>
        <v>0</v>
      </c>
      <c r="GR189" s="12">
        <f>IFERROR(DL189*[1]Figure!$F$8+EG189*[1]Figure!$G$8+FB189*[1]Figure!$H$8,0)</f>
        <v>0</v>
      </c>
      <c r="GS189" s="12">
        <f>IFERROR(DM189*[1]Figure!$F$8+EH189*[1]Figure!$G$8+FC189*[1]Figure!$H$8,0)</f>
        <v>0</v>
      </c>
      <c r="GT189" s="12">
        <f>IFERROR(DN189*[1]Figure!$F$8+EI189*[1]Figure!$G$8+FD189*[1]Figure!$H$8,0)</f>
        <v>0</v>
      </c>
      <c r="GU189" s="12">
        <f>IFERROR(DO189*[1]Figure!$F$8+EJ189*[1]Figure!$G$8+FE189*[1]Figure!$H$8,0)</f>
        <v>0</v>
      </c>
      <c r="GV189" s="12">
        <f>IFERROR(DP189*[1]Figure!$F$8+EK189*[1]Figure!$G$8+FF189*[1]Figure!$H$8,0)</f>
        <v>0</v>
      </c>
      <c r="GX189" s="12">
        <f>IFERROR(FH189*[1]Figure!$F$10+GC189*[1]Figure!$F$11,0)</f>
        <v>0</v>
      </c>
      <c r="GY189" s="12">
        <f>IFERROR(FI189*[1]Figure!$F$10+GD189*[1]Figure!$F$11,0)</f>
        <v>0</v>
      </c>
      <c r="GZ189" s="12">
        <f>IFERROR(FJ189*[1]Figure!$F$10+GE189*[1]Figure!$F$11,0)</f>
        <v>0</v>
      </c>
      <c r="HA189" s="12">
        <f>IFERROR(FK189*[1]Figure!$F$10+GF189*[1]Figure!$F$11,0)</f>
        <v>0</v>
      </c>
      <c r="HB189" s="12">
        <f>IFERROR(FL189*[1]Figure!$F$10+GG189*[1]Figure!$F$11,0)</f>
        <v>0</v>
      </c>
      <c r="HC189" s="12">
        <f>IFERROR(FM189*[1]Figure!$F$10+GH189*[1]Figure!$F$11,0)</f>
        <v>0</v>
      </c>
      <c r="HD189" s="12">
        <f>IFERROR(FN189*[1]Figure!$F$10+GI189*[1]Figure!$F$11,0)</f>
        <v>0</v>
      </c>
      <c r="HE189" s="12">
        <f>IFERROR(FO189*[1]Figure!$F$10+GJ189*[1]Figure!$F$11,0)</f>
        <v>0</v>
      </c>
      <c r="HF189" s="12">
        <f>IFERROR(FP189*[1]Figure!$F$10+GK189*[1]Figure!$F$11,0)</f>
        <v>0</v>
      </c>
      <c r="HG189" s="12">
        <f>IFERROR(FQ189*[1]Figure!$F$10+GL189*[1]Figure!$F$11,0)</f>
        <v>0</v>
      </c>
      <c r="HH189" s="12">
        <f>IFERROR(FR189*[1]Figure!$F$10+GM189*[1]Figure!$F$11,0)</f>
        <v>0</v>
      </c>
      <c r="HI189" s="12">
        <f>IFERROR(FS189*[1]Figure!$F$10+GN189*[1]Figure!$F$11,0)</f>
        <v>0</v>
      </c>
      <c r="HJ189" s="12">
        <f>IFERROR(FT189*[1]Figure!$F$10+GO189*[1]Figure!$F$11,0)</f>
        <v>0</v>
      </c>
      <c r="HK189" s="12">
        <f>IFERROR(FU189*[1]Figure!$F$10+GP189*[1]Figure!$F$11,0)</f>
        <v>0</v>
      </c>
      <c r="HL189" s="12">
        <f>IFERROR(FV189*[1]Figure!$F$10+GQ189*[1]Figure!$F$11,0)</f>
        <v>0</v>
      </c>
      <c r="HM189" s="12">
        <f>IFERROR(FW189*[1]Figure!$F$10+GR189*[1]Figure!$F$11,0)</f>
        <v>0</v>
      </c>
      <c r="HN189" s="12">
        <f>IFERROR(FX189*[1]Figure!$F$10+GS189*[1]Figure!$F$11,0)</f>
        <v>0</v>
      </c>
      <c r="HO189" s="12">
        <f>IFERROR(FY189*[1]Figure!$F$10+GT189*[1]Figure!$F$11,0)</f>
        <v>0</v>
      </c>
      <c r="HP189" s="12">
        <f>IFERROR(FZ189*[1]Figure!$F$10+GU189*[1]Figure!$F$11,0)</f>
        <v>0</v>
      </c>
      <c r="HQ189" s="12">
        <f>IFERROR(GA189*[1]Figure!$F$10+GV189*[1]Figure!$F$11,0)</f>
        <v>0</v>
      </c>
    </row>
    <row r="190" spans="1:225" x14ac:dyDescent="0.2">
      <c r="A190" s="1"/>
      <c r="B190" s="4"/>
      <c r="C190" s="1" t="s">
        <v>113</v>
      </c>
      <c r="D190" s="1" t="s">
        <v>204</v>
      </c>
      <c r="E190" s="2">
        <f>'[1]LIB Maf LCIA'!D20</f>
        <v>0.65</v>
      </c>
      <c r="F190" s="7">
        <f>SUM(E190:E194)</f>
        <v>0.99999999999999989</v>
      </c>
      <c r="G190" s="5">
        <f>('[1]LIB Maf LCI'!AQ$50+'[1]LIB Maf LCI'!AQ$67)*$E190</f>
        <v>178.84400308099541</v>
      </c>
      <c r="H190" s="5">
        <f>('[1]LIB Maf LCI'!AR$50+'[1]LIB Maf LCI'!AR$67)*$E190</f>
        <v>162.13616044811459</v>
      </c>
      <c r="I190" s="5">
        <f>('[1]LIB Maf LCI'!AS$50+'[1]LIB Maf LCI'!AS$67)*$E190</f>
        <v>215.32385968389366</v>
      </c>
      <c r="J190" s="5">
        <f>('[1]LIB Maf LCI'!AT$50+'[1]LIB Maf LCI'!AT$67)*$E190</f>
        <v>339.28393456726138</v>
      </c>
      <c r="K190" s="5">
        <f>('[1]LIB Maf LCI'!AU$50+'[1]LIB Maf LCI'!AU$67)*$E190</f>
        <v>325.44867913023052</v>
      </c>
      <c r="L190" s="5">
        <f>('[1]LIB Maf LCI'!AV$50+'[1]LIB Maf LCI'!AV$67)*$E190</f>
        <v>633.95686345002071</v>
      </c>
      <c r="M190" s="1" t="s">
        <v>55</v>
      </c>
      <c r="N190" s="1" t="s">
        <v>67</v>
      </c>
      <c r="O190" s="1">
        <v>1</v>
      </c>
      <c r="P190" s="1" t="s">
        <v>56</v>
      </c>
      <c r="Q190" s="1">
        <f>[1]Use!Z122</f>
        <v>5.5077888524739214</v>
      </c>
      <c r="R190" s="1">
        <f>[1]Use!AA122</f>
        <v>94.729055947076688</v>
      </c>
      <c r="S190" s="1">
        <f>[1]Use!AB122</f>
        <v>3.1428701724302975E-2</v>
      </c>
      <c r="T190" s="1">
        <f>[1]Use!AC122</f>
        <v>1.408242908136335</v>
      </c>
      <c r="U190" s="1">
        <f>[1]Use!AD122</f>
        <v>30.815772937224992</v>
      </c>
      <c r="V190" s="1">
        <f>[1]Use!AE122</f>
        <v>3.7473066912964446E-2</v>
      </c>
      <c r="W190" s="1">
        <f>[1]Use!AF122</f>
        <v>5.5966478868932121</v>
      </c>
      <c r="X190" s="1">
        <f>[1]Use!AG122</f>
        <v>3.0306094272792024</v>
      </c>
      <c r="Y190" s="1">
        <f>[1]Use!AH122</f>
        <v>383.24618874943855</v>
      </c>
      <c r="Z190" s="1">
        <f>[1]Use!AI122</f>
        <v>0.64640587427919893</v>
      </c>
      <c r="AA190" s="1">
        <f>[1]Use!AJ122</f>
        <v>-0.58273160762231568</v>
      </c>
      <c r="AB190" s="1">
        <f>[1]Use!AK122</f>
        <v>38.378143072049319</v>
      </c>
      <c r="AC190" s="1">
        <f>[1]Use!AL122</f>
        <v>6.5738275524886841E-4</v>
      </c>
      <c r="AD190" s="1">
        <f>[1]Use!AM122</f>
        <v>1.401043121517948</v>
      </c>
      <c r="AE190" s="1">
        <f>[1]Use!AN122</f>
        <v>5.1859996767845792E-2</v>
      </c>
      <c r="AF190" s="1">
        <f>[1]Use!AO122</f>
        <v>5.2820644040782634E-2</v>
      </c>
      <c r="AG190" s="1">
        <f>[1]Use!AP122</f>
        <v>7.0534383428070526E-6</v>
      </c>
      <c r="AH190" s="1">
        <f>[1]Use!AQ122</f>
        <v>6.5723993771939077E-2</v>
      </c>
      <c r="AI190" s="1">
        <f>[1]Use!AR122</f>
        <v>373.79846060688965</v>
      </c>
      <c r="AJ190" s="1">
        <f>[1]Use!AS122</f>
        <v>0.17764447574582082</v>
      </c>
      <c r="AK190" s="1"/>
      <c r="AL190" s="1">
        <f t="shared" si="155"/>
        <v>0.98503500650131814</v>
      </c>
      <c r="AM190" s="1">
        <f t="shared" si="155"/>
        <v>16.94172357365877</v>
      </c>
      <c r="AN190" s="1">
        <f t="shared" si="155"/>
        <v>5.6208348280129272E-3</v>
      </c>
      <c r="AO190" s="1">
        <f t="shared" si="155"/>
        <v>0.25185579900152461</v>
      </c>
      <c r="AP190" s="1">
        <f t="shared" si="155"/>
        <v>5.5112161901283212</v>
      </c>
      <c r="AQ190" s="1">
        <f t="shared" si="155"/>
        <v>6.7018332944365601E-3</v>
      </c>
      <c r="AR190" s="1">
        <f t="shared" si="155"/>
        <v>1.0009269119267761</v>
      </c>
      <c r="AS190" s="1">
        <f t="shared" si="155"/>
        <v>0.54200632174961538</v>
      </c>
      <c r="AT190" s="1">
        <f t="shared" si="155"/>
        <v>68.541282561484337</v>
      </c>
      <c r="AU190" s="1">
        <f t="shared" si="155"/>
        <v>0.11560581417116259</v>
      </c>
      <c r="AV190" s="1">
        <f t="shared" si="155"/>
        <v>-0.10421805342899883</v>
      </c>
      <c r="AW190" s="1">
        <f t="shared" si="155"/>
        <v>6.8637007378204711</v>
      </c>
      <c r="AX190" s="1">
        <f t="shared" si="155"/>
        <v>1.1756896350512187E-4</v>
      </c>
      <c r="AY190" s="1">
        <f t="shared" si="155"/>
        <v>0.25056816034136331</v>
      </c>
      <c r="AZ190" s="1">
        <f t="shared" si="155"/>
        <v>9.2748494217290249E-3</v>
      </c>
      <c r="BA190" s="1">
        <f>IFERROR($G190/1000*AF190,0)</f>
        <v>9.4466554255698918E-3</v>
      </c>
      <c r="BB190" s="1">
        <f>IFERROR($G190/1000*AG190,0)</f>
        <v>1.2614651487125956E-6</v>
      </c>
      <c r="BC190" s="1">
        <f>IFERROR($G190/1000*AH190,0)</f>
        <v>1.1754342144643996E-2</v>
      </c>
      <c r="BD190" s="1">
        <f>IFERROR($G190/1000*AI190,0)</f>
        <v>66.851613040449905</v>
      </c>
      <c r="BE190" s="1">
        <f>IFERROR($G190/1000*AJ190,0)</f>
        <v>3.1770649167607391E-2</v>
      </c>
      <c r="BF190" s="1"/>
      <c r="BG190" s="1">
        <f t="shared" si="156"/>
        <v>0.89301173709904869</v>
      </c>
      <c r="BH190" s="1">
        <f t="shared" si="156"/>
        <v>15.35900541413365</v>
      </c>
      <c r="BI190" s="1">
        <f t="shared" si="156"/>
        <v>5.0957290254475237E-3</v>
      </c>
      <c r="BJ190" s="1">
        <f t="shared" si="156"/>
        <v>0.22832709810351232</v>
      </c>
      <c r="BK190" s="1">
        <f t="shared" si="156"/>
        <v>4.9963511052825789</v>
      </c>
      <c r="BL190" s="1">
        <f t="shared" si="156"/>
        <v>6.075739189483338E-3</v>
      </c>
      <c r="BM190" s="1">
        <f t="shared" si="156"/>
        <v>0.90741899976091944</v>
      </c>
      <c r="BN190" s="1">
        <f t="shared" si="156"/>
        <v>0.49137137635690947</v>
      </c>
      <c r="BO190" s="1">
        <f t="shared" si="156"/>
        <v>62.138065550207379</v>
      </c>
      <c r="BP190" s="1">
        <f t="shared" si="156"/>
        <v>0.104805766546736</v>
      </c>
      <c r="BQ190" s="1">
        <f t="shared" si="156"/>
        <v>-9.4481865431639542E-2</v>
      </c>
      <c r="BR190" s="1">
        <f t="shared" si="156"/>
        <v>6.2224847628304865</v>
      </c>
      <c r="BS190" s="1">
        <f t="shared" si="156"/>
        <v>1.0658551588085419E-4</v>
      </c>
      <c r="BT190" s="1">
        <f t="shared" si="156"/>
        <v>0.22715975234516134</v>
      </c>
      <c r="BU190" s="1">
        <f t="shared" si="156"/>
        <v>8.4083807567901497E-3</v>
      </c>
      <c r="BV190" s="1">
        <f>IFERROR($H190/1000*AF190,0)</f>
        <v>8.5641364171690822E-3</v>
      </c>
      <c r="BW190" s="1">
        <f>IFERROR($H190/1000*AG190,0)</f>
        <v>1.1436174108602479E-6</v>
      </c>
      <c r="BX190" s="1">
        <f>IFERROR($H190/1000*AH190,0)</f>
        <v>1.0656235999497998E-2</v>
      </c>
      <c r="BY190" s="1">
        <f>IFERROR($H190/1000*AI190,0)</f>
        <v>60.606247184216905</v>
      </c>
      <c r="BZ190" s="1">
        <f>IFERROR($H190/1000*AJ190,0)</f>
        <v>2.8802593222245609E-2</v>
      </c>
      <c r="CA190" s="1"/>
      <c r="CB190" s="1">
        <f t="shared" si="157"/>
        <v>1.1859583540386083</v>
      </c>
      <c r="CC190" s="1">
        <f t="shared" si="157"/>
        <v>20.397425950736054</v>
      </c>
      <c r="CD190" s="1">
        <f t="shared" si="157"/>
        <v>6.7673493601307609E-3</v>
      </c>
      <c r="CE190" s="1">
        <f t="shared" si="157"/>
        <v>0.30322829835238657</v>
      </c>
      <c r="CF190" s="1">
        <f t="shared" si="157"/>
        <v>6.6353711679857623</v>
      </c>
      <c r="CG190" s="1">
        <f t="shared" si="157"/>
        <v>8.0688454018923144E-3</v>
      </c>
      <c r="CH190" s="1">
        <f t="shared" si="157"/>
        <v>1.2050918242975541</v>
      </c>
      <c r="CI190" s="1">
        <f t="shared" si="157"/>
        <v>0.65256251907615237</v>
      </c>
      <c r="CJ190" s="1">
        <f t="shared" si="157"/>
        <v>82.522048570671132</v>
      </c>
      <c r="CK190" s="1">
        <f t="shared" si="157"/>
        <v>0.13918660777213884</v>
      </c>
      <c r="CL190" s="1">
        <f t="shared" si="157"/>
        <v>-0.12547601891303728</v>
      </c>
      <c r="CM190" s="1">
        <f t="shared" si="157"/>
        <v>8.2637298937743431</v>
      </c>
      <c r="CN190" s="1">
        <f t="shared" si="157"/>
        <v>1.4155019214981876E-4</v>
      </c>
      <c r="CO190" s="1">
        <f t="shared" si="157"/>
        <v>0.30167801250881504</v>
      </c>
      <c r="CP190" s="1">
        <f t="shared" si="157"/>
        <v>1.1166694667246806E-2</v>
      </c>
      <c r="CQ190" s="1">
        <f>IFERROR($I190/1000*AF190,0)</f>
        <v>1.1373544945850375E-2</v>
      </c>
      <c r="CR190" s="1">
        <f>IFERROR($I190/1000*AG190,0)</f>
        <v>1.5187735680155814E-6</v>
      </c>
      <c r="CS190" s="1">
        <f>IFERROR($I190/1000*AH190,0)</f>
        <v>1.4151944012814111E-2</v>
      </c>
      <c r="CT190" s="1">
        <f>IFERROR($I190/1000*AI190,0)</f>
        <v>80.48772728177336</v>
      </c>
      <c r="CU190" s="1">
        <f>IFERROR($I190/1000*AJ190,0)</f>
        <v>3.8251094169111974E-2</v>
      </c>
      <c r="CW190" s="12">
        <f t="shared" si="158"/>
        <v>1.8687042726330534</v>
      </c>
      <c r="CX190" s="12">
        <f t="shared" si="158"/>
        <v>32.140046819566408</v>
      </c>
      <c r="CY190" s="12">
        <f t="shared" si="158"/>
        <v>1.0663253579362385E-2</v>
      </c>
      <c r="CZ190" s="12">
        <f t="shared" si="158"/>
        <v>0.47779419469893813</v>
      </c>
      <c r="DA190" s="12">
        <f t="shared" si="158"/>
        <v>10.455296688873027</v>
      </c>
      <c r="DB190" s="12">
        <f t="shared" si="158"/>
        <v>1.2714009582532836E-2</v>
      </c>
      <c r="DC190" s="12">
        <f t="shared" si="158"/>
        <v>1.8988527154526782</v>
      </c>
      <c r="DD190" s="12">
        <f t="shared" si="158"/>
        <v>1.0282370906239222</v>
      </c>
      <c r="DE190" s="12">
        <f t="shared" si="158"/>
        <v>130.02927482681682</v>
      </c>
      <c r="DF190" s="12">
        <f t="shared" si="158"/>
        <v>0.21931512835283709</v>
      </c>
      <c r="DG190" s="12">
        <f t="shared" si="158"/>
        <v>-0.19771147263080477</v>
      </c>
      <c r="DH190" s="12">
        <f t="shared" si="158"/>
        <v>13.021087382870176</v>
      </c>
      <c r="DI190" s="12">
        <f t="shared" si="158"/>
        <v>2.2303940771750306E-4</v>
      </c>
      <c r="DJ190" s="12">
        <f t="shared" si="158"/>
        <v>0.47535142276700704</v>
      </c>
      <c r="DK190" s="12">
        <f t="shared" si="158"/>
        <v>1.7595263750040176E-2</v>
      </c>
      <c r="DL190" s="12">
        <f>IFERROR($J190/1000*AF190,0)</f>
        <v>1.7921195936533497E-2</v>
      </c>
      <c r="DM190" s="12">
        <f>IFERROR($J190/1000*AG190,0)</f>
        <v>2.3931183131751603E-6</v>
      </c>
      <c r="DN190" s="12">
        <f>IFERROR($J190/1000*AH190,0)</f>
        <v>2.2299095202417671E-2</v>
      </c>
      <c r="DO190" s="12">
        <f>IFERROR($J190/1000*AI190,0)</f>
        <v>126.82381244989097</v>
      </c>
      <c r="DP190" s="12">
        <f>IFERROR($J190/1000*AJ190,0)</f>
        <v>6.0271916685180518E-2</v>
      </c>
      <c r="DR190" s="12">
        <f t="shared" si="159"/>
        <v>1.7925026069658458</v>
      </c>
      <c r="DS190" s="12">
        <f t="shared" si="159"/>
        <v>30.829446133229816</v>
      </c>
      <c r="DT190" s="12">
        <f t="shared" si="159"/>
        <v>1.0228429462952401E-2</v>
      </c>
      <c r="DU190" s="12">
        <f t="shared" si="159"/>
        <v>0.45831079434748478</v>
      </c>
      <c r="DV190" s="12">
        <f t="shared" si="159"/>
        <v>10.028952598796977</v>
      </c>
      <c r="DW190" s="12">
        <f t="shared" si="159"/>
        <v>1.2195560129783024E-2</v>
      </c>
      <c r="DX190" s="12">
        <f t="shared" si="159"/>
        <v>1.8214216623463917</v>
      </c>
      <c r="DY190" s="12">
        <f t="shared" si="159"/>
        <v>0.98630783506764075</v>
      </c>
      <c r="DZ190" s="12">
        <f t="shared" si="159"/>
        <v>124.72696591019978</v>
      </c>
      <c r="EA190" s="12">
        <f t="shared" si="159"/>
        <v>0.21037193796618714</v>
      </c>
      <c r="EB190" s="12">
        <f t="shared" si="159"/>
        <v>-0.18964923198811839</v>
      </c>
      <c r="EC190" s="12">
        <f t="shared" si="159"/>
        <v>12.490115970269457</v>
      </c>
      <c r="ED190" s="12">
        <f t="shared" si="159"/>
        <v>2.1394434937873583E-4</v>
      </c>
      <c r="EE190" s="12">
        <f t="shared" si="159"/>
        <v>0.45596763330251122</v>
      </c>
      <c r="EF190" s="12">
        <f t="shared" si="159"/>
        <v>1.6877767447793436E-2</v>
      </c>
      <c r="EG190" s="12">
        <f>IFERROR($K190/1000*AF190,0)</f>
        <v>1.7190408833880792E-2</v>
      </c>
      <c r="EH190" s="12">
        <f>IFERROR($K190/1000*AG190,0)</f>
        <v>2.2955321919930774E-6</v>
      </c>
      <c r="EI190" s="12">
        <f>IFERROR($K190/1000*AH190,0)</f>
        <v>2.1389786960241068E-2</v>
      </c>
      <c r="EJ190" s="12">
        <f>IFERROR($K190/1000*AI190,0)</f>
        <v>121.65221526542574</v>
      </c>
      <c r="EK190" s="12">
        <f>IFERROR($K190/1000*AJ190,0)</f>
        <v>5.7814159986259654E-2</v>
      </c>
      <c r="EM190" s="12">
        <f t="shared" si="160"/>
        <v>3.4917005454593557</v>
      </c>
      <c r="EN190" s="12">
        <f t="shared" si="160"/>
        <v>60.054135185790265</v>
      </c>
      <c r="EO190" s="12">
        <f t="shared" si="160"/>
        <v>1.9924441167445371E-2</v>
      </c>
      <c r="EP190" s="12">
        <f t="shared" si="160"/>
        <v>0.89276525701784659</v>
      </c>
      <c r="EQ190" s="12">
        <f t="shared" si="160"/>
        <v>19.535870756071187</v>
      </c>
      <c r="ER190" s="12">
        <f t="shared" si="160"/>
        <v>2.375630796399569E-2</v>
      </c>
      <c r="ES190" s="12">
        <f t="shared" si="160"/>
        <v>3.548033340209007</v>
      </c>
      <c r="ET190" s="12">
        <f t="shared" si="160"/>
        <v>1.9212756468599865</v>
      </c>
      <c r="EU190" s="12">
        <f t="shared" si="160"/>
        <v>242.96155174876867</v>
      </c>
      <c r="EV190" s="12">
        <f t="shared" si="160"/>
        <v>0.40979344057370937</v>
      </c>
      <c r="EW190" s="12">
        <f t="shared" si="160"/>
        <v>-0.36942670220143142</v>
      </c>
      <c r="EX190" s="12">
        <f t="shared" si="160"/>
        <v>24.330087206992527</v>
      </c>
      <c r="EY190" s="12">
        <f t="shared" si="160"/>
        <v>4.1675230960370525E-4</v>
      </c>
      <c r="EZ190" s="12">
        <f t="shared" si="160"/>
        <v>0.88820090287574449</v>
      </c>
      <c r="FA190" s="12">
        <f t="shared" si="160"/>
        <v>3.2877000889471729E-2</v>
      </c>
      <c r="FB190" s="12">
        <f>IFERROR($L190/1000*AF190,0)</f>
        <v>3.3486009821504584E-2</v>
      </c>
      <c r="FC190" s="12">
        <f>IFERROR($L190/1000*AG190,0)</f>
        <v>4.471575648344071E-6</v>
      </c>
      <c r="FD190" s="12">
        <f>IFERROR($L190/1000*AH190,0)</f>
        <v>4.166617694506719E-2</v>
      </c>
      <c r="FE190" s="12">
        <f>IFERROR($L190/1000*AI190,0)</f>
        <v>236.97209964878988</v>
      </c>
      <c r="FF190" s="12">
        <f>IFERROR($L190/1000*AJ190,0)</f>
        <v>0.11261893465304383</v>
      </c>
      <c r="FH190" s="12">
        <f>IFERROR(AL190*[1]Figure!$C$8+BG190*[1]Figure!$D$8+CB190*[1]Figure!$E$8,0)</f>
        <v>0.91359880022271811</v>
      </c>
      <c r="FI190" s="12">
        <f>IFERROR(AM190*[1]Figure!$C$8+BH190*[1]Figure!$D$8+CC190*[1]Figure!$E$8,0)</f>
        <v>15.713084538563432</v>
      </c>
      <c r="FJ190" s="12">
        <f>IFERROR(AN190*[1]Figure!$C$8+BI190*[1]Figure!$D$8+CD190*[1]Figure!$E$8,0)</f>
        <v>5.2132035117838293E-3</v>
      </c>
      <c r="FK190" s="12">
        <f>IFERROR(AO190*[1]Figure!$C$8+BJ190*[1]Figure!$D$8+CE190*[1]Figure!$E$8,0)</f>
        <v>0.23359084121709237</v>
      </c>
      <c r="FL190" s="12">
        <f>IFERROR(AP190*[1]Figure!$C$8+BK190*[1]Figure!$D$8+CF190*[1]Figure!$E$8,0)</f>
        <v>5.1115345808398098</v>
      </c>
      <c r="FM190" s="12">
        <f>IFERROR(AQ190*[1]Figure!$C$8+BL190*[1]Figure!$D$8+CG190*[1]Figure!$E$8,0)</f>
        <v>6.2158063588389992E-3</v>
      </c>
      <c r="FN190" s="12">
        <f>IFERROR(AR190*[1]Figure!$C$8+BM190*[1]Figure!$D$8+CH190*[1]Figure!$E$8,0)</f>
        <v>0.92833820098931608</v>
      </c>
      <c r="FO190" s="12">
        <f>IFERROR(AS190*[1]Figure!$C$8+BN190*[1]Figure!$D$8+CI190*[1]Figure!$E$8,0)</f>
        <v>0.50269921575920617</v>
      </c>
      <c r="FP190" s="12">
        <f>IFERROR(AT190*[1]Figure!$C$8+BO190*[1]Figure!$D$8+CJ190*[1]Figure!$E$8,0)</f>
        <v>63.570566630227276</v>
      </c>
      <c r="FQ190" s="12">
        <f>IFERROR(AU190*[1]Figure!$C$8+BP190*[1]Figure!$D$8+CK190*[1]Figure!$E$8,0)</f>
        <v>0.10722190828596032</v>
      </c>
      <c r="FR190" s="12">
        <f>IFERROR(AV190*[1]Figure!$C$8+BQ190*[1]Figure!$D$8+CL190*[1]Figure!$E$8,0)</f>
        <v>-9.6660004919483095E-2</v>
      </c>
      <c r="FS190" s="12">
        <f>IFERROR(AW190*[1]Figure!$C$8+BR190*[1]Figure!$D$8+CM190*[1]Figure!$E$8,0)</f>
        <v>6.3659349340618343</v>
      </c>
      <c r="FT190" s="12">
        <f>IFERROR(AX190*[1]Figure!$C$8+BS190*[1]Figure!$D$8+CN190*[1]Figure!$E$8,0)</f>
        <v>1.0904268710531777E-4</v>
      </c>
      <c r="FU190" s="12">
        <f>IFERROR(AY190*[1]Figure!$C$8+BT190*[1]Figure!$D$8+CO190*[1]Figure!$E$8,0)</f>
        <v>0.23239658403102334</v>
      </c>
      <c r="FV190" s="12">
        <f>IFERROR(AZ190*[1]Figure!$C$8+BU190*[1]Figure!$D$8+CP190*[1]Figure!$E$8,0)</f>
        <v>8.6022235230344257E-3</v>
      </c>
      <c r="FW190" s="12">
        <f>IFERROR(BA190*[1]Figure!$C$8+BV190*[1]Figure!$D$8+CQ190*[1]Figure!$E$8,0)</f>
        <v>8.7615698995023843E-3</v>
      </c>
      <c r="FX190" s="12">
        <f>IFERROR(BB190*[1]Figure!$C$8+BW190*[1]Figure!$D$8+CR190*[1]Figure!$E$8,0)</f>
        <v>1.1699818166665918E-6</v>
      </c>
      <c r="FY190" s="12">
        <f>IFERROR(BC190*[1]Figure!$C$8+BX190*[1]Figure!$D$8+CS190*[1]Figure!$E$8,0)</f>
        <v>1.0901899739478664E-2</v>
      </c>
      <c r="FZ190" s="12">
        <f>IFERROR(BD190*[1]Figure!$C$8+BY190*[1]Figure!$D$8+CT190*[1]Figure!$E$8,0)</f>
        <v>62.003434460302842</v>
      </c>
      <c r="GA190" s="12">
        <f>IFERROR(BE190*[1]Figure!$C$8+BZ190*[1]Figure!$D$8+CU190*[1]Figure!$E$8,0)</f>
        <v>2.9466594354770451E-2</v>
      </c>
      <c r="GC190" s="12">
        <f>IFERROR(CW190*[1]Figure!$F$8+DR190*[1]Figure!$G$8+EM190*[1]Figure!$H$8,0)</f>
        <v>1.8352201102479755</v>
      </c>
      <c r="GD190" s="12">
        <f>IFERROR(CX190*[1]Figure!$F$8+DS190*[1]Figure!$G$8+EN190*[1]Figure!$H$8,0)</f>
        <v>31.564149090572613</v>
      </c>
      <c r="GE190" s="12">
        <f>IFERROR(CY190*[1]Figure!$F$8+DT190*[1]Figure!$G$8+EO190*[1]Figure!$H$8,0)</f>
        <v>1.0472185297647835E-2</v>
      </c>
      <c r="GF190" s="12">
        <f>IFERROR(CZ190*[1]Figure!$F$8+DU190*[1]Figure!$G$8+EP190*[1]Figure!$H$8,0)</f>
        <v>0.46923289442460175</v>
      </c>
      <c r="GG190" s="12">
        <f>IFERROR(DA190*[1]Figure!$F$8+DV190*[1]Figure!$G$8+EQ190*[1]Figure!$H$8,0)</f>
        <v>10.267954658760841</v>
      </c>
      <c r="GH190" s="12">
        <f>IFERROR(DB190*[1]Figure!$F$8+DW190*[1]Figure!$G$8+ER190*[1]Figure!$H$8,0)</f>
        <v>1.2486195065457256E-2</v>
      </c>
      <c r="GI190" s="12">
        <f>IFERROR(DC190*[1]Figure!$F$8+DX190*[1]Figure!$G$8+ES190*[1]Figure!$H$8,0)</f>
        <v>1.8648283416656071</v>
      </c>
      <c r="GJ190" s="12">
        <f>IFERROR(DD190*[1]Figure!$F$8+DY190*[1]Figure!$G$8+ET190*[1]Figure!$H$8,0)</f>
        <v>1.0098127426856049</v>
      </c>
      <c r="GK190" s="12">
        <f>IFERROR(DE190*[1]Figure!$F$8+DZ190*[1]Figure!$G$8+EU190*[1]Figure!$H$8,0)</f>
        <v>127.69936023472337</v>
      </c>
      <c r="GL190" s="12">
        <f>IFERROR(DF190*[1]Figure!$F$8+EA190*[1]Figure!$G$8+EV190*[1]Figure!$H$8,0)</f>
        <v>0.21538535547287072</v>
      </c>
      <c r="GM190" s="12">
        <f>IFERROR(DG190*[1]Figure!$F$8+EB190*[1]Figure!$G$8+EW190*[1]Figure!$H$8,0)</f>
        <v>-0.19416880236889397</v>
      </c>
      <c r="GN190" s="12">
        <f>IFERROR(DH190*[1]Figure!$F$8+EC190*[1]Figure!$G$8+EX190*[1]Figure!$H$8,0)</f>
        <v>12.787770527579863</v>
      </c>
      <c r="GO190" s="12">
        <f>IFERROR(DI190*[1]Figure!$F$8+ED190*[1]Figure!$G$8+EY190*[1]Figure!$H$8,0)</f>
        <v>2.190429017664777E-4</v>
      </c>
      <c r="GP190" s="12">
        <f>IFERROR(DJ190*[1]Figure!$F$8+EE190*[1]Figure!$G$8+EZ190*[1]Figure!$H$8,0)</f>
        <v>0.46683389302032263</v>
      </c>
      <c r="GQ190" s="12">
        <f>IFERROR(DK190*[1]Figure!$F$8+EF190*[1]Figure!$G$8+FA190*[1]Figure!$H$8,0)</f>
        <v>1.7279985042091127E-2</v>
      </c>
      <c r="GR190" s="12">
        <f>IFERROR(DL190*[1]Figure!$F$8+EG190*[1]Figure!$G$8+FB190*[1]Figure!$H$8,0)</f>
        <v>1.7600077050221881E-2</v>
      </c>
      <c r="GS190" s="12">
        <f>IFERROR(DM190*[1]Figure!$F$8+EH190*[1]Figure!$G$8+FC190*[1]Figure!$H$8,0)</f>
        <v>2.3502374981748533E-6</v>
      </c>
      <c r="GT190" s="12">
        <f>IFERROR(DN190*[1]Figure!$F$8+EI190*[1]Figure!$G$8+FD190*[1]Figure!$H$8,0)</f>
        <v>2.1899531432091404E-2</v>
      </c>
      <c r="GU190" s="12">
        <f>IFERROR(DO190*[1]Figure!$F$8+EJ190*[1]Figure!$G$8+FE190*[1]Figure!$H$8,0)</f>
        <v>124.55133456638761</v>
      </c>
      <c r="GV190" s="12">
        <f>IFERROR(DP190*[1]Figure!$F$8+EK190*[1]Figure!$G$8+FF190*[1]Figure!$H$8,0)</f>
        <v>5.9191941284523437E-2</v>
      </c>
      <c r="GX190" s="12">
        <f>IFERROR(FH190*[1]Figure!$F$10+GC190*[1]Figure!$F$11,0)</f>
        <v>0.96767152653717292</v>
      </c>
      <c r="GY190" s="12">
        <f>IFERROR(FI190*[1]Figure!$F$10+GD190*[1]Figure!$F$11,0)</f>
        <v>16.643087204506624</v>
      </c>
      <c r="GZ190" s="12">
        <f>IFERROR(FJ190*[1]Figure!$F$10+GE190*[1]Figure!$F$11,0)</f>
        <v>5.521754843774985E-3</v>
      </c>
      <c r="HA190" s="12">
        <f>IFERROR(FK190*[1]Figure!$F$10+GF190*[1]Figure!$F$11,0)</f>
        <v>0.24741626833413313</v>
      </c>
      <c r="HB190" s="12">
        <f>IFERROR(FL190*[1]Figure!$F$10+GG190*[1]Figure!$F$11,0)</f>
        <v>5.4140684834338604</v>
      </c>
      <c r="HC190" s="12">
        <f>IFERROR(FM190*[1]Figure!$F$10+GH190*[1]Figure!$F$11,0)</f>
        <v>6.5836982562267939E-3</v>
      </c>
      <c r="HD190" s="12">
        <f>IFERROR(FN190*[1]Figure!$F$10+GI190*[1]Figure!$F$11,0)</f>
        <v>0.98328330102350103</v>
      </c>
      <c r="HE190" s="12">
        <f>IFERROR(FO190*[1]Figure!$F$10+GJ190*[1]Figure!$F$11,0)</f>
        <v>0.53245222890415778</v>
      </c>
      <c r="HF190" s="12">
        <f>IFERROR(FP190*[1]Figure!$F$10+GK190*[1]Figure!$F$11,0)</f>
        <v>67.333086732282027</v>
      </c>
      <c r="HG190" s="12">
        <f>IFERROR(FQ190*[1]Figure!$F$10+GL190*[1]Figure!$F$11,0)</f>
        <v>0.11356799904291721</v>
      </c>
      <c r="HH190" s="12">
        <f>IFERROR(FR190*[1]Figure!$F$10+GM190*[1]Figure!$F$11,0)</f>
        <v>-0.10238097345653775</v>
      </c>
      <c r="HI190" s="12">
        <f>IFERROR(FS190*[1]Figure!$F$10+GN190*[1]Figure!$F$11,0)</f>
        <v>6.742712418162335</v>
      </c>
      <c r="HJ190" s="12">
        <f>IFERROR(FT190*[1]Figure!$F$10+GO190*[1]Figure!$F$11,0)</f>
        <v>1.1549654340963995E-4</v>
      </c>
      <c r="HK190" s="12">
        <f>IFERROR(FU190*[1]Figure!$F$10+GP190*[1]Figure!$F$11,0)</f>
        <v>0.24615132723083957</v>
      </c>
      <c r="HL190" s="12">
        <f>IFERROR(FV190*[1]Figure!$F$10+GQ190*[1]Figure!$F$11,0)</f>
        <v>9.1113591284483243E-3</v>
      </c>
      <c r="HM190" s="12">
        <f>IFERROR(FW190*[1]Figure!$F$10+GR190*[1]Figure!$F$11,0)</f>
        <v>9.2801366611326118E-3</v>
      </c>
      <c r="HN190" s="12">
        <f>IFERROR(FX190*[1]Figure!$F$10+GS190*[1]Figure!$F$11,0)</f>
        <v>1.2392289594497023E-6</v>
      </c>
      <c r="HO190" s="12">
        <f>IFERROR(FY190*[1]Figure!$F$10+GT190*[1]Figure!$F$11,0)</f>
        <v>1.1547145158777318E-2</v>
      </c>
      <c r="HP190" s="12">
        <f>IFERROR(FZ190*[1]Figure!$F$10+GU190*[1]Figure!$F$11,0)</f>
        <v>65.673201475442156</v>
      </c>
      <c r="HQ190" s="12">
        <f>IFERROR(GA190*[1]Figure!$F$10+GV190*[1]Figure!$F$11,0)</f>
        <v>3.121061929391894E-2</v>
      </c>
    </row>
    <row r="191" spans="1:225" x14ac:dyDescent="0.2">
      <c r="A191" s="1"/>
      <c r="B191" s="4"/>
      <c r="C191" s="1" t="s">
        <v>113</v>
      </c>
      <c r="D191" s="1" t="s">
        <v>205</v>
      </c>
      <c r="E191" s="2">
        <f>'[1]LIB Maf LCIA'!D$21*'[1]LIB Maf LCIA'!M3/SUM('[1]LIB Maf LCIA'!M$3,'[1]LIB Maf LCIA'!M$7:M$8)</f>
        <v>0.11413043478260869</v>
      </c>
      <c r="F191" s="7"/>
      <c r="G191" s="5">
        <f>('[1]LIB Maf LCI'!AQ$50+'[1]LIB Maf LCI'!AQ$67)*$E191</f>
        <v>31.402375122917253</v>
      </c>
      <c r="H191" s="5">
        <f>('[1]LIB Maf LCI'!AR$50+'[1]LIB Maf LCI'!AR$67)*$E191</f>
        <v>28.468723824501726</v>
      </c>
      <c r="I191" s="5">
        <f>('[1]LIB Maf LCI'!AS$50+'[1]LIB Maf LCI'!AS$67)*$E191</f>
        <v>37.807701115064937</v>
      </c>
      <c r="J191" s="5">
        <f>('[1]LIB Maf LCI'!AT$50+'[1]LIB Maf LCI'!AT$67)*$E191</f>
        <v>59.573266102947223</v>
      </c>
      <c r="K191" s="5">
        <f>('[1]LIB Maf LCI'!AU$50+'[1]LIB Maf LCI'!AU$67)*$E191</f>
        <v>57.143998843936792</v>
      </c>
      <c r="L191" s="5">
        <f>('[1]LIB Maf LCI'!AV$50+'[1]LIB Maf LCI'!AV$67)*$E191</f>
        <v>111.31349609072269</v>
      </c>
      <c r="M191" s="1" t="s">
        <v>55</v>
      </c>
      <c r="N191" s="1" t="s">
        <v>67</v>
      </c>
      <c r="O191" s="1">
        <v>1</v>
      </c>
      <c r="P191" s="1" t="s">
        <v>56</v>
      </c>
      <c r="Q191" s="1">
        <f>[1]Use!Z125</f>
        <v>5.3758577321096048</v>
      </c>
      <c r="R191" s="1">
        <f>[1]Use!AA125</f>
        <v>108.88038722755047</v>
      </c>
      <c r="S191" s="1">
        <f>[1]Use!AB125</f>
        <v>3.4979001161899892E-2</v>
      </c>
      <c r="T191" s="1">
        <f>[1]Use!AC125</f>
        <v>1.4009915236058319</v>
      </c>
      <c r="U191" s="1">
        <f>[1]Use!AD125</f>
        <v>40.896011785071416</v>
      </c>
      <c r="V191" s="1">
        <f>[1]Use!AE125</f>
        <v>4.88011876927796E-2</v>
      </c>
      <c r="W191" s="1">
        <f>[1]Use!AF125</f>
        <v>5.4597938812850666</v>
      </c>
      <c r="X191" s="1">
        <f>[1]Use!AG125</f>
        <v>3.932575611965246</v>
      </c>
      <c r="Y191" s="1">
        <f>[1]Use!AH125</f>
        <v>504.38252725493516</v>
      </c>
      <c r="Z191" s="1">
        <f>[1]Use!AI125</f>
        <v>0.92458601492188675</v>
      </c>
      <c r="AA191" s="1">
        <f>[1]Use!AJ125</f>
        <v>-0.74870235499831328</v>
      </c>
      <c r="AB191" s="1">
        <f>[1]Use!AK125</f>
        <v>50.886711341624768</v>
      </c>
      <c r="AC191" s="1">
        <f>[1]Use!AL125</f>
        <v>8.0528110329925883E-4</v>
      </c>
      <c r="AD191" s="1">
        <f>[1]Use!AM125</f>
        <v>1.8246331622056897</v>
      </c>
      <c r="AE191" s="1">
        <f>[1]Use!AN125</f>
        <v>6.5142610987627969E-2</v>
      </c>
      <c r="AF191" s="1">
        <f>[1]Use!AO125</f>
        <v>6.636665807084545E-2</v>
      </c>
      <c r="AG191" s="1">
        <f>[1]Use!AP125</f>
        <v>8.8688175181653009E-6</v>
      </c>
      <c r="AH191" s="1">
        <f>[1]Use!AQ125</f>
        <v>7.90539847065512E-2</v>
      </c>
      <c r="AI191" s="1">
        <f>[1]Use!AR125</f>
        <v>404.93691701677392</v>
      </c>
      <c r="AJ191" s="1">
        <f>[1]Use!AS125</f>
        <v>0.29161330380920514</v>
      </c>
      <c r="AK191" s="1"/>
      <c r="AL191" s="1">
        <f t="shared" si="155"/>
        <v>0.16881470111114102</v>
      </c>
      <c r="AM191" s="1">
        <f t="shared" si="155"/>
        <v>3.4191027632480289</v>
      </c>
      <c r="AN191" s="1">
        <f t="shared" si="155"/>
        <v>1.0984237159109389E-3</v>
      </c>
      <c r="AO191" s="1">
        <f t="shared" si="155"/>
        <v>4.3994461368297717E-2</v>
      </c>
      <c r="AP191" s="1">
        <f t="shared" si="155"/>
        <v>1.2842319031060576</v>
      </c>
      <c r="AQ191" s="1">
        <f t="shared" si="155"/>
        <v>1.5324732023725579E-3</v>
      </c>
      <c r="AR191" s="1">
        <f t="shared" si="155"/>
        <v>0.17145049555392203</v>
      </c>
      <c r="AS191" s="1">
        <f t="shared" si="155"/>
        <v>0.12349221456616855</v>
      </c>
      <c r="AT191" s="1">
        <f t="shared" si="155"/>
        <v>15.83880932630451</v>
      </c>
      <c r="AU191" s="1">
        <f t="shared" si="155"/>
        <v>2.9034196873980258E-2</v>
      </c>
      <c r="AV191" s="1">
        <f t="shared" si="155"/>
        <v>-2.3511032207068596E-2</v>
      </c>
      <c r="AW191" s="1">
        <f t="shared" si="155"/>
        <v>1.597963598321309</v>
      </c>
      <c r="AX191" s="1">
        <f t="shared" si="155"/>
        <v>2.5287739285200007E-5</v>
      </c>
      <c r="AY191" s="1">
        <f t="shared" si="155"/>
        <v>5.7297815021297799E-2</v>
      </c>
      <c r="AZ191" s="1">
        <f t="shared" si="155"/>
        <v>2.0456327067197647E-3</v>
      </c>
      <c r="BA191" s="1">
        <f>IFERROR($G191/1000*AF191,0)</f>
        <v>2.0840706923950731E-3</v>
      </c>
      <c r="BB191" s="1">
        <f>IFERROR($G191/1000*AG191,0)</f>
        <v>2.785019346021268E-7</v>
      </c>
      <c r="BC191" s="1">
        <f>IFERROR($G191/1000*AH191,0)</f>
        <v>2.4824828827164848E-3</v>
      </c>
      <c r="BD191" s="1">
        <f>IFERROR($G191/1000*AI191,0)</f>
        <v>12.71598096927835</v>
      </c>
      <c r="BE191" s="1">
        <f>IFERROR($G191/1000*AJ191,0)</f>
        <v>9.1573503570498947E-3</v>
      </c>
      <c r="BF191" s="1"/>
      <c r="BG191" s="1">
        <f t="shared" si="156"/>
        <v>0.15304380909524051</v>
      </c>
      <c r="BH191" s="1">
        <f t="shared" si="156"/>
        <v>3.0996856738859395</v>
      </c>
      <c r="BI191" s="1">
        <f t="shared" si="156"/>
        <v>9.9580752373505297E-4</v>
      </c>
      <c r="BJ191" s="1">
        <f t="shared" si="156"/>
        <v>3.9884440766002317E-2</v>
      </c>
      <c r="BK191" s="1">
        <f t="shared" si="156"/>
        <v>1.1642572650327658</v>
      </c>
      <c r="BL191" s="1">
        <f t="shared" si="156"/>
        <v>1.3893075347334149E-3</v>
      </c>
      <c r="BM191" s="1">
        <f t="shared" si="156"/>
        <v>0.15543336414500891</v>
      </c>
      <c r="BN191" s="1">
        <f t="shared" si="156"/>
        <v>0.11195540901600945</v>
      </c>
      <c r="BO191" s="1">
        <f t="shared" si="156"/>
        <v>14.359126870324964</v>
      </c>
      <c r="BP191" s="1">
        <f t="shared" si="156"/>
        <v>2.6321783910807826E-2</v>
      </c>
      <c r="BQ191" s="1">
        <f t="shared" si="156"/>
        <v>-2.131460057120103E-2</v>
      </c>
      <c r="BR191" s="1">
        <f t="shared" si="156"/>
        <v>1.4486797315218551</v>
      </c>
      <c r="BS191" s="1">
        <f t="shared" si="156"/>
        <v>2.2925325330916644E-5</v>
      </c>
      <c r="BT191" s="1">
        <f t="shared" si="156"/>
        <v>5.1944977575861043E-2</v>
      </c>
      <c r="BU191" s="1">
        <f t="shared" si="156"/>
        <v>1.8545270014137323E-3</v>
      </c>
      <c r="BV191" s="1">
        <f>IFERROR($H191/1000*AF191,0)</f>
        <v>1.8893740597740376E-3</v>
      </c>
      <c r="BW191" s="1">
        <f>IFERROR($H191/1000*AG191,0)</f>
        <v>2.5248391657455077E-7</v>
      </c>
      <c r="BX191" s="1">
        <f>IFERROR($H191/1000*AH191,0)</f>
        <v>2.2505660578371893E-3</v>
      </c>
      <c r="BY191" s="1">
        <f>IFERROR($H191/1000*AI191,0)</f>
        <v>11.528037256895709</v>
      </c>
      <c r="BZ191" s="1">
        <f>IFERROR($H191/1000*AJ191,0)</f>
        <v>8.3018586096947778E-3</v>
      </c>
      <c r="CA191" s="1"/>
      <c r="CB191" s="1">
        <f t="shared" si="157"/>
        <v>0.20324882237271077</v>
      </c>
      <c r="CC191" s="1">
        <f t="shared" si="157"/>
        <v>4.116517137591762</v>
      </c>
      <c r="CD191" s="1">
        <f t="shared" si="157"/>
        <v>1.3224756212326203E-3</v>
      </c>
      <c r="CE191" s="1">
        <f t="shared" si="157"/>
        <v>5.2968268789228737E-2</v>
      </c>
      <c r="CF191" s="1">
        <f t="shared" si="157"/>
        <v>1.5461841903681532</v>
      </c>
      <c r="CG191" s="1">
        <f t="shared" si="157"/>
        <v>1.8450607183487966E-3</v>
      </c>
      <c r="CH191" s="1">
        <f t="shared" si="157"/>
        <v>0.20642225521348612</v>
      </c>
      <c r="CI191" s="1">
        <f t="shared" si="157"/>
        <v>0.14868164334957559</v>
      </c>
      <c r="CJ191" s="1">
        <f t="shared" si="157"/>
        <v>19.069543838115681</v>
      </c>
      <c r="CK191" s="1">
        <f t="shared" si="157"/>
        <v>3.4956471707335665E-2</v>
      </c>
      <c r="CL191" s="1">
        <f t="shared" si="157"/>
        <v>-2.8306714861921472E-2</v>
      </c>
      <c r="CM191" s="1">
        <f t="shared" si="157"/>
        <v>1.9239095731327343</v>
      </c>
      <c r="CN191" s="1">
        <f t="shared" si="157"/>
        <v>3.044582726714811E-5</v>
      </c>
      <c r="CO191" s="1">
        <f t="shared" si="157"/>
        <v>6.8985185241308519E-2</v>
      </c>
      <c r="CP191" s="1">
        <f t="shared" si="157"/>
        <v>2.4628923660751831E-3</v>
      </c>
      <c r="CQ191" s="1">
        <f>IFERROR($I191/1000*AF191,0)</f>
        <v>2.5091707723482368E-3</v>
      </c>
      <c r="CR191" s="1">
        <f>IFERROR($I191/1000*AG191,0)</f>
        <v>3.353096019708457E-7</v>
      </c>
      <c r="CS191" s="1">
        <f>IFERROR($I191/1000*AH191,0)</f>
        <v>2.9888494257402022E-3</v>
      </c>
      <c r="CT191" s="1">
        <f>IFERROR($I191/1000*AI191,0)</f>
        <v>15.309733929026041</v>
      </c>
      <c r="CU191" s="1">
        <f>IFERROR($I191/1000*AJ191,0)</f>
        <v>1.1025228631595056E-2</v>
      </c>
      <c r="CW191" s="12">
        <f t="shared" si="158"/>
        <v>0.32025740320655183</v>
      </c>
      <c r="CX191" s="12">
        <f t="shared" si="158"/>
        <v>6.4863602816987997</v>
      </c>
      <c r="CY191" s="12">
        <f t="shared" si="158"/>
        <v>2.0838133442331623E-3</v>
      </c>
      <c r="CZ191" s="12">
        <f t="shared" si="158"/>
        <v>8.346164084374369E-2</v>
      </c>
      <c r="DA191" s="12">
        <f t="shared" si="158"/>
        <v>2.4363089926213251</v>
      </c>
      <c r="DB191" s="12">
        <f t="shared" si="158"/>
        <v>2.9072461405618322E-3</v>
      </c>
      <c r="DC191" s="12">
        <f t="shared" si="158"/>
        <v>0.3252577537570383</v>
      </c>
      <c r="DD191" s="12">
        <f t="shared" si="158"/>
        <v>0.2342763734015661</v>
      </c>
      <c r="DE191" s="12">
        <f t="shared" si="158"/>
        <v>30.047714513835281</v>
      </c>
      <c r="DF191" s="12">
        <f t="shared" si="158"/>
        <v>5.5080608702005089E-2</v>
      </c>
      <c r="DG191" s="12">
        <f t="shared" si="158"/>
        <v>-4.4602644626217776E-2</v>
      </c>
      <c r="DH191" s="12">
        <f t="shared" si="158"/>
        <v>3.0314875958584748</v>
      </c>
      <c r="DI191" s="12">
        <f t="shared" si="158"/>
        <v>4.7973225454521673E-5</v>
      </c>
      <c r="DJ191" s="12">
        <f t="shared" si="158"/>
        <v>0.10869935691234162</v>
      </c>
      <c r="DK191" s="12">
        <f t="shared" si="158"/>
        <v>3.8807580990067344E-3</v>
      </c>
      <c r="DL191" s="12">
        <f>IFERROR($J191/1000*AF191,0)</f>
        <v>3.9536785816177856E-3</v>
      </c>
      <c r="DM191" s="12">
        <f>IFERROR($J191/1000*AG191,0)</f>
        <v>5.2834442602814139E-7</v>
      </c>
      <c r="DN191" s="12">
        <f>IFERROR($J191/1000*AH191,0)</f>
        <v>4.7095040674216947E-3</v>
      </c>
      <c r="DO191" s="12">
        <f>IFERROR($J191/1000*AI191,0)</f>
        <v>24.12341471234733</v>
      </c>
      <c r="DP191" s="12">
        <f>IFERROR($J191/1000*AJ191,0)</f>
        <v>1.7372356946985371E-2</v>
      </c>
      <c r="DR191" s="12">
        <f t="shared" si="159"/>
        <v>0.3071980080288399</v>
      </c>
      <c r="DS191" s="12">
        <f t="shared" si="159"/>
        <v>6.2218607218585342</v>
      </c>
      <c r="DT191" s="12">
        <f t="shared" si="159"/>
        <v>1.998840001957671E-3</v>
      </c>
      <c r="DU191" s="12">
        <f t="shared" si="159"/>
        <v>8.0058258005296895E-2</v>
      </c>
      <c r="DV191" s="12">
        <f t="shared" si="159"/>
        <v>2.3369616501677464</v>
      </c>
      <c r="DW191" s="12">
        <f t="shared" si="159"/>
        <v>2.7886950130989398E-3</v>
      </c>
      <c r="DX191" s="12">
        <f t="shared" si="159"/>
        <v>0.31199445524028702</v>
      </c>
      <c r="DY191" s="12">
        <f t="shared" si="159"/>
        <v>0.22472309622383602</v>
      </c>
      <c r="DZ191" s="12">
        <f t="shared" si="159"/>
        <v>28.82243455435793</v>
      </c>
      <c r="EA191" s="12">
        <f t="shared" si="159"/>
        <v>5.2834542167816419E-2</v>
      </c>
      <c r="EB191" s="12">
        <f t="shared" si="159"/>
        <v>-4.2783846508476366E-2</v>
      </c>
      <c r="EC191" s="12">
        <f t="shared" si="159"/>
        <v>2.907870174077551</v>
      </c>
      <c r="ED191" s="12">
        <f t="shared" si="159"/>
        <v>4.6016982435976986E-5</v>
      </c>
      <c r="EE191" s="12">
        <f t="shared" si="159"/>
        <v>0.10426683531169066</v>
      </c>
      <c r="EF191" s="12">
        <f t="shared" si="159"/>
        <v>3.7225092869680367E-3</v>
      </c>
      <c r="EG191" s="12">
        <f>IFERROR($K191/1000*AF191,0)</f>
        <v>3.7924562320763404E-3</v>
      </c>
      <c r="EH191" s="12">
        <f>IFERROR($K191/1000*AG191,0)</f>
        <v>5.0679969800512426E-7</v>
      </c>
      <c r="EI191" s="12">
        <f>IFERROR($K191/1000*AH191,0)</f>
        <v>4.5174608106797586E-3</v>
      </c>
      <c r="EJ191" s="12">
        <f>IFERROR($K191/1000*AI191,0)</f>
        <v>23.139714717873858</v>
      </c>
      <c r="EK191" s="12">
        <f>IFERROR($K191/1000*AJ191,0)</f>
        <v>1.6663950295749807E-2</v>
      </c>
      <c r="EM191" s="12">
        <f t="shared" si="160"/>
        <v>0.59840551864746383</v>
      </c>
      <c r="EN191" s="12">
        <f t="shared" si="160"/>
        <v>12.119856558010312</v>
      </c>
      <c r="EO191" s="12">
        <f t="shared" si="160"/>
        <v>3.8936349090925282E-3</v>
      </c>
      <c r="EP191" s="12">
        <f t="shared" si="160"/>
        <v>0.15594926448603338</v>
      </c>
      <c r="EQ191" s="12">
        <f t="shared" si="160"/>
        <v>4.5522780479636964</v>
      </c>
      <c r="ER191" s="12">
        <f t="shared" si="160"/>
        <v>5.4322308154628463E-3</v>
      </c>
      <c r="ES191" s="12">
        <f t="shared" si="160"/>
        <v>0.60774874486057695</v>
      </c>
      <c r="ET191" s="12">
        <f t="shared" si="160"/>
        <v>0.4377487400089648</v>
      </c>
      <c r="EU191" s="12">
        <f t="shared" si="160"/>
        <v>56.144582475821053</v>
      </c>
      <c r="EV191" s="12">
        <f t="shared" si="160"/>
        <v>0.10291890175754431</v>
      </c>
      <c r="EW191" s="12">
        <f t="shared" si="160"/>
        <v>-8.3340676666219624E-2</v>
      </c>
      <c r="EX191" s="12">
        <f t="shared" si="160"/>
        <v>5.6643777439956828</v>
      </c>
      <c r="EY191" s="12">
        <f t="shared" si="160"/>
        <v>8.9638654944034903E-5</v>
      </c>
      <c r="EZ191" s="12">
        <f t="shared" si="160"/>
        <v>0.20310629636818603</v>
      </c>
      <c r="FA191" s="12">
        <f t="shared" si="160"/>
        <v>7.2512517735107947E-3</v>
      </c>
      <c r="FB191" s="12">
        <f>IFERROR($L191/1000*AF191,0)</f>
        <v>7.3875047337233846E-3</v>
      </c>
      <c r="FC191" s="12">
        <f>IFERROR($L191/1000*AG191,0)</f>
        <v>9.8721908413762616E-7</v>
      </c>
      <c r="FD191" s="12">
        <f>IFERROR($L191/1000*AH191,0)</f>
        <v>8.7997754175887389E-3</v>
      </c>
      <c r="FE191" s="12">
        <f>IFERROR($L191/1000*AI191,0)</f>
        <v>45.074943929335966</v>
      </c>
      <c r="FF191" s="12">
        <f>IFERROR($L191/1000*AJ191,0)</f>
        <v>3.2460496353568687E-2</v>
      </c>
      <c r="FH191" s="12">
        <f>IFERROR(AL191*[1]Figure!$C$8+BG191*[1]Figure!$D$8+CB191*[1]Figure!$E$8,0)</f>
        <v>0.15657200746894348</v>
      </c>
      <c r="FI191" s="12">
        <f>IFERROR(AM191*[1]Figure!$C$8+BH191*[1]Figure!$D$8+CC191*[1]Figure!$E$8,0)</f>
        <v>3.1711443367240362</v>
      </c>
      <c r="FJ191" s="12">
        <f>IFERROR(AN191*[1]Figure!$C$8+BI191*[1]Figure!$D$8+CD191*[1]Figure!$E$8,0)</f>
        <v>1.0187643914877156E-3</v>
      </c>
      <c r="FK191" s="12">
        <f>IFERROR(AO191*[1]Figure!$C$8+BJ191*[1]Figure!$D$8+CE191*[1]Figure!$E$8,0)</f>
        <v>4.0803917482365878E-2</v>
      </c>
      <c r="FL191" s="12">
        <f>IFERROR(AP191*[1]Figure!$C$8+BK191*[1]Figure!$D$8+CF191*[1]Figure!$E$8,0)</f>
        <v>1.1910974921111721</v>
      </c>
      <c r="FM191" s="12">
        <f>IFERROR(AQ191*[1]Figure!$C$8+BL191*[1]Figure!$D$8+CG191*[1]Figure!$E$8,0)</f>
        <v>1.4213359624992798E-3</v>
      </c>
      <c r="FN191" s="12">
        <f>IFERROR(AR191*[1]Figure!$C$8+BM191*[1]Figure!$D$8+CH191*[1]Figure!$E$8,0)</f>
        <v>0.15901665017165459</v>
      </c>
      <c r="FO191" s="12">
        <f>IFERROR(AS191*[1]Figure!$C$8+BN191*[1]Figure!$D$8+CI191*[1]Figure!$E$8,0)</f>
        <v>0.11453637517434469</v>
      </c>
      <c r="FP191" s="12">
        <f>IFERROR(AT191*[1]Figure!$C$8+BO191*[1]Figure!$D$8+CJ191*[1]Figure!$E$8,0)</f>
        <v>14.690155275663125</v>
      </c>
      <c r="FQ191" s="12">
        <f>IFERROR(AU191*[1]Figure!$C$8+BP191*[1]Figure!$D$8+CK191*[1]Figure!$E$8,0)</f>
        <v>2.692859365852706E-2</v>
      </c>
      <c r="FR191" s="12">
        <f>IFERROR(AV191*[1]Figure!$C$8+BQ191*[1]Figure!$D$8+CL191*[1]Figure!$E$8,0)</f>
        <v>-2.1805977122242314E-2</v>
      </c>
      <c r="FS191" s="12">
        <f>IFERROR(AW191*[1]Figure!$C$8+BR191*[1]Figure!$D$8+CM191*[1]Figure!$E$8,0)</f>
        <v>1.4820768973594562</v>
      </c>
      <c r="FT191" s="12">
        <f>IFERROR(AX191*[1]Figure!$C$8+BS191*[1]Figure!$D$8+CN191*[1]Figure!$E$8,0)</f>
        <v>2.3453834755945503E-5</v>
      </c>
      <c r="FU191" s="12">
        <f>IFERROR(AY191*[1]Figure!$C$8+BT191*[1]Figure!$D$8+CO191*[1]Figure!$E$8,0)</f>
        <v>5.3142492107736944E-2</v>
      </c>
      <c r="FV191" s="12">
        <f>IFERROR(AZ191*[1]Figure!$C$8+BU191*[1]Figure!$D$8+CP191*[1]Figure!$E$8,0)</f>
        <v>1.897280375033075E-3</v>
      </c>
      <c r="FW191" s="12">
        <f>IFERROR(BA191*[1]Figure!$C$8+BV191*[1]Figure!$D$8+CQ191*[1]Figure!$E$8,0)</f>
        <v>1.9329307807183197E-3</v>
      </c>
      <c r="FX191" s="12">
        <f>IFERROR(BB191*[1]Figure!$C$8+BW191*[1]Figure!$D$8+CR191*[1]Figure!$E$8,0)</f>
        <v>2.5830455936376761E-7</v>
      </c>
      <c r="FY191" s="12">
        <f>IFERROR(BC191*[1]Figure!$C$8+BX191*[1]Figure!$D$8+CS191*[1]Figure!$E$8,0)</f>
        <v>2.3024495254018976E-3</v>
      </c>
      <c r="FZ191" s="12">
        <f>IFERROR(BD191*[1]Figure!$C$8+BY191*[1]Figure!$D$8+CT191*[1]Figure!$E$8,0)</f>
        <v>11.793799083801465</v>
      </c>
      <c r="GA191" s="12">
        <f>IFERROR(BE191*[1]Figure!$C$8+BZ191*[1]Figure!$D$8+CU191*[1]Figure!$E$8,0)</f>
        <v>8.493245665588095E-3</v>
      </c>
      <c r="GC191" s="12">
        <f>IFERROR(CW191*[1]Figure!$F$8+DR191*[1]Figure!$G$8+EM191*[1]Figure!$H$8,0)</f>
        <v>0.31451890779503239</v>
      </c>
      <c r="GD191" s="12">
        <f>IFERROR(CX191*[1]Figure!$F$8+DS191*[1]Figure!$G$8+EN191*[1]Figure!$H$8,0)</f>
        <v>6.370135181697024</v>
      </c>
      <c r="GE191" s="12">
        <f>IFERROR(CY191*[1]Figure!$F$8+DT191*[1]Figure!$G$8+EO191*[1]Figure!$H$8,0)</f>
        <v>2.0464747747118428E-3</v>
      </c>
      <c r="GF191" s="12">
        <f>IFERROR(CZ191*[1]Figure!$F$8+DU191*[1]Figure!$G$8+EP191*[1]Figure!$H$8,0)</f>
        <v>8.1966143040338307E-2</v>
      </c>
      <c r="GG191" s="12">
        <f>IFERROR(DA191*[1]Figure!$F$8+DV191*[1]Figure!$G$8+EQ191*[1]Figure!$H$8,0)</f>
        <v>2.3926542704034466</v>
      </c>
      <c r="GH191" s="12">
        <f>IFERROR(DB191*[1]Figure!$F$8+DW191*[1]Figure!$G$8+ER191*[1]Figure!$H$8,0)</f>
        <v>2.8551529852725798E-3</v>
      </c>
      <c r="GI191" s="12">
        <f>IFERROR(DC191*[1]Figure!$F$8+DX191*[1]Figure!$G$8+ES191*[1]Figure!$H$8,0)</f>
        <v>0.31942966013981722</v>
      </c>
      <c r="GJ191" s="12">
        <f>IFERROR(DD191*[1]Figure!$F$8+DY191*[1]Figure!$G$8+ET191*[1]Figure!$H$8,0)</f>
        <v>0.23007851917452352</v>
      </c>
      <c r="GK191" s="12">
        <f>IFERROR(DE191*[1]Figure!$F$8+DZ191*[1]Figure!$G$8+EU191*[1]Figure!$H$8,0)</f>
        <v>29.509308000393712</v>
      </c>
      <c r="GL191" s="12">
        <f>IFERROR(DF191*[1]Figure!$F$8+EA191*[1]Figure!$G$8+EV191*[1]Figure!$H$8,0)</f>
        <v>5.4093653155824324E-2</v>
      </c>
      <c r="GM191" s="12">
        <f>IFERROR(DG191*[1]Figure!$F$8+EB191*[1]Figure!$G$8+EW191*[1]Figure!$H$8,0)</f>
        <v>-4.3803437273112165E-2</v>
      </c>
      <c r="GN191" s="12">
        <f>IFERROR(DH191*[1]Figure!$F$8+EC191*[1]Figure!$G$8+EX191*[1]Figure!$H$8,0)</f>
        <v>2.9771682343550894</v>
      </c>
      <c r="GO191" s="12">
        <f>IFERROR(DI191*[1]Figure!$F$8+ED191*[1]Figure!$G$8+EY191*[1]Figure!$H$8,0)</f>
        <v>4.7113622736863305E-5</v>
      </c>
      <c r="GP191" s="12">
        <f>IFERROR(DJ191*[1]Figure!$F$8+EE191*[1]Figure!$G$8+EZ191*[1]Figure!$H$8,0)</f>
        <v>0.10675163999891156</v>
      </c>
      <c r="GQ191" s="12">
        <f>IFERROR(DK191*[1]Figure!$F$8+EF191*[1]Figure!$G$8+FA191*[1]Figure!$H$8,0)</f>
        <v>3.8112211817601903E-3</v>
      </c>
      <c r="GR191" s="12">
        <f>IFERROR(DL191*[1]Figure!$F$8+EG191*[1]Figure!$G$8+FB191*[1]Figure!$H$8,0)</f>
        <v>3.8828350470981369E-3</v>
      </c>
      <c r="GS191" s="12">
        <f>IFERROR(DM191*[1]Figure!$F$8+EH191*[1]Figure!$G$8+FC191*[1]Figure!$H$8,0)</f>
        <v>5.1887734725304454E-7</v>
      </c>
      <c r="GT191" s="12">
        <f>IFERROR(DN191*[1]Figure!$F$8+EI191*[1]Figure!$G$8+FD191*[1]Figure!$H$8,0)</f>
        <v>4.625117360944838E-3</v>
      </c>
      <c r="GU191" s="12">
        <f>IFERROR(DO191*[1]Figure!$F$8+EJ191*[1]Figure!$G$8+FE191*[1]Figure!$H$8,0)</f>
        <v>23.691162082896941</v>
      </c>
      <c r="GV191" s="12">
        <f>IFERROR(DP191*[1]Figure!$F$8+EK191*[1]Figure!$G$8+FF191*[1]Figure!$H$8,0)</f>
        <v>1.7061072368925963E-2</v>
      </c>
      <c r="GX191" s="12">
        <f>IFERROR(FH191*[1]Figure!$F$10+GC191*[1]Figure!$F$11,0)</f>
        <v>0.16583895846133645</v>
      </c>
      <c r="GY191" s="12">
        <f>IFERROR(FI191*[1]Figure!$F$10+GD191*[1]Figure!$F$11,0)</f>
        <v>3.3588333089309939</v>
      </c>
      <c r="GZ191" s="12">
        <f>IFERROR(FJ191*[1]Figure!$F$10+GE191*[1]Figure!$F$11,0)</f>
        <v>1.079061502327176E-3</v>
      </c>
      <c r="HA191" s="12">
        <f>IFERROR(FK191*[1]Figure!$F$10+GF191*[1]Figure!$F$11,0)</f>
        <v>4.321895903238071E-2</v>
      </c>
      <c r="HB191" s="12">
        <f>IFERROR(FL191*[1]Figure!$F$10+GG191*[1]Figure!$F$11,0)</f>
        <v>1.2615943980714905</v>
      </c>
      <c r="HC191" s="12">
        <f>IFERROR(FM191*[1]Figure!$F$10+GH191*[1]Figure!$F$11,0)</f>
        <v>1.5054598804404807E-3</v>
      </c>
      <c r="HD191" s="12">
        <f>IFERROR(FN191*[1]Figure!$F$10+GI191*[1]Figure!$F$11,0)</f>
        <v>0.16842829103860529</v>
      </c>
      <c r="HE191" s="12">
        <f>IFERROR(FO191*[1]Figure!$F$10+GJ191*[1]Figure!$F$11,0)</f>
        <v>0.12131538371325939</v>
      </c>
      <c r="HF191" s="12">
        <f>IFERROR(FP191*[1]Figure!$F$10+GK191*[1]Figure!$F$11,0)</f>
        <v>15.559614326555192</v>
      </c>
      <c r="HG191" s="12">
        <f>IFERROR(FQ191*[1]Figure!$F$10+GL191*[1]Figure!$F$11,0)</f>
        <v>2.852240318911721E-2</v>
      </c>
      <c r="HH191" s="12">
        <f>IFERROR(FR191*[1]Figure!$F$10+GM191*[1]Figure!$F$11,0)</f>
        <v>-2.309659684794995E-2</v>
      </c>
      <c r="HI191" s="12">
        <f>IFERROR(FS191*[1]Figure!$F$10+GN191*[1]Figure!$F$11,0)</f>
        <v>1.5697958593681163</v>
      </c>
      <c r="HJ191" s="12">
        <f>IFERROR(FT191*[1]Figure!$F$10+GO191*[1]Figure!$F$11,0)</f>
        <v>2.4841985427195859E-5</v>
      </c>
      <c r="HK191" s="12">
        <f>IFERROR(FU191*[1]Figure!$F$10+GP191*[1]Figure!$F$11,0)</f>
        <v>5.6287810852364464E-2</v>
      </c>
      <c r="HL191" s="12">
        <f>IFERROR(FV191*[1]Figure!$F$10+GQ191*[1]Figure!$F$11,0)</f>
        <v>2.0095737826381853E-3</v>
      </c>
      <c r="HM191" s="12">
        <f>IFERROR(FW191*[1]Figure!$F$10+GR191*[1]Figure!$F$11,0)</f>
        <v>2.0473342114858371E-3</v>
      </c>
      <c r="HN191" s="12">
        <f>IFERROR(FX191*[1]Figure!$F$10+GS191*[1]Figure!$F$11,0)</f>
        <v>2.7359270525543022E-7</v>
      </c>
      <c r="HO191" s="12">
        <f>IFERROR(FY191*[1]Figure!$F$10+GT191*[1]Figure!$F$11,0)</f>
        <v>2.4387234817704394E-3</v>
      </c>
      <c r="HP191" s="12">
        <f>IFERROR(FZ191*[1]Figure!$F$10+GU191*[1]Figure!$F$11,0)</f>
        <v>12.491832914308466</v>
      </c>
      <c r="HQ191" s="12">
        <f>IFERROR(GA191*[1]Figure!$F$10+GV191*[1]Figure!$F$11,0)</f>
        <v>8.9959312517390588E-3</v>
      </c>
    </row>
    <row r="192" spans="1:225" x14ac:dyDescent="0.2">
      <c r="A192" s="8"/>
      <c r="B192" s="4"/>
      <c r="C192" s="1" t="s">
        <v>113</v>
      </c>
      <c r="D192" s="1" t="s">
        <v>211</v>
      </c>
      <c r="E192" s="2">
        <f>'[1]LIB Maf LCIA'!D$21*'[1]LIB Maf LCIA'!M7/SUM('[1]LIB Maf LCIA'!M$3,'[1]LIB Maf LCIA'!M$7:M$8)</f>
        <v>0.17499999999999999</v>
      </c>
      <c r="F192" s="7"/>
      <c r="G192" s="5">
        <f>('[1]LIB Maf LCI'!AQ$50+'[1]LIB Maf LCI'!AQ$67)*$E192</f>
        <v>48.150308521806451</v>
      </c>
      <c r="H192" s="5">
        <f>('[1]LIB Maf LCI'!AR$50+'[1]LIB Maf LCI'!AR$67)*$E192</f>
        <v>43.652043197569313</v>
      </c>
      <c r="I192" s="5">
        <f>('[1]LIB Maf LCI'!AS$50+'[1]LIB Maf LCI'!AS$67)*$E192</f>
        <v>57.971808376432904</v>
      </c>
      <c r="J192" s="5">
        <f>('[1]LIB Maf LCI'!AT$50+'[1]LIB Maf LCI'!AT$67)*$E192</f>
        <v>91.345674691185749</v>
      </c>
      <c r="K192" s="5">
        <f>('[1]LIB Maf LCI'!AU$50+'[1]LIB Maf LCI'!AU$67)*$E192</f>
        <v>87.620798227369747</v>
      </c>
      <c r="L192" s="5">
        <f>('[1]LIB Maf LCI'!AV$50+'[1]LIB Maf LCI'!AV$67)*$E192</f>
        <v>170.6806940057748</v>
      </c>
      <c r="M192" s="1" t="s">
        <v>55</v>
      </c>
      <c r="N192" s="1" t="s">
        <v>67</v>
      </c>
      <c r="O192" s="1">
        <v>1</v>
      </c>
      <c r="P192" s="1" t="s">
        <v>56</v>
      </c>
      <c r="Q192" s="1">
        <f>[1]Use!Z128</f>
        <v>6.9676290283491493</v>
      </c>
      <c r="R192" s="1">
        <f>[1]Use!AA128</f>
        <v>113.23669812596781</v>
      </c>
      <c r="S192" s="1">
        <f>[1]Use!AB128</f>
        <v>6.6175111004293768E-2</v>
      </c>
      <c r="T192" s="1">
        <f>[1]Use!AC128</f>
        <v>1.8131034691760723</v>
      </c>
      <c r="U192" s="1">
        <f>[1]Use!AD128</f>
        <v>40.840868033168867</v>
      </c>
      <c r="V192" s="1">
        <f>[1]Use!AE128</f>
        <v>4.9734429315543206E-2</v>
      </c>
      <c r="W192" s="1">
        <f>[1]Use!AF128</f>
        <v>7.0634592781462375</v>
      </c>
      <c r="X192" s="1">
        <f>[1]Use!AG128</f>
        <v>3.9557537131235381</v>
      </c>
      <c r="Y192" s="1">
        <f>[1]Use!AH128</f>
        <v>499.7721509791437</v>
      </c>
      <c r="Z192" s="1">
        <f>[1]Use!AI128</f>
        <v>0.30571817728517797</v>
      </c>
      <c r="AA192" s="1">
        <f>[1]Use!AJ128</f>
        <v>-0.77380338493331557</v>
      </c>
      <c r="AB192" s="1">
        <f>[1]Use!AK128</f>
        <v>50.809556223110278</v>
      </c>
      <c r="AC192" s="1">
        <f>[1]Use!AL128</f>
        <v>8.5284555906469186E-4</v>
      </c>
      <c r="AD192" s="1">
        <f>[1]Use!AM128</f>
        <v>1.8240100535471617</v>
      </c>
      <c r="AE192" s="1">
        <f>[1]Use!AN128</f>
        <v>7.4909056799142101E-2</v>
      </c>
      <c r="AF192" s="1">
        <f>[1]Use!AO128</f>
        <v>7.6163870776391071E-2</v>
      </c>
      <c r="AG192" s="1">
        <f>[1]Use!AP128</f>
        <v>9.1716666173680199E-6</v>
      </c>
      <c r="AH192" s="1">
        <f>[1]Use!AQ128</f>
        <v>8.9449976371760373E-2</v>
      </c>
      <c r="AI192" s="1">
        <f>[1]Use!AR128</f>
        <v>405.05387118293942</v>
      </c>
      <c r="AJ192" s="1">
        <f>[1]Use!AS128</f>
        <v>0.21369335167224024</v>
      </c>
      <c r="AK192" s="1"/>
      <c r="AL192" s="1">
        <f t="shared" si="155"/>
        <v>0.33549348738050605</v>
      </c>
      <c r="AM192" s="1">
        <f t="shared" si="155"/>
        <v>5.4523819507560116</v>
      </c>
      <c r="AN192" s="1">
        <f t="shared" si="155"/>
        <v>3.1863520113215339E-3</v>
      </c>
      <c r="AO192" s="1">
        <f t="shared" si="155"/>
        <v>8.7301491422785468E-2</v>
      </c>
      <c r="AP192" s="1">
        <f t="shared" si="155"/>
        <v>1.9665003960954635</v>
      </c>
      <c r="AQ192" s="1">
        <f t="shared" si="155"/>
        <v>2.3947281156993807E-3</v>
      </c>
      <c r="AR192" s="1">
        <f t="shared" si="155"/>
        <v>0.34010774347395761</v>
      </c>
      <c r="AS192" s="1">
        <f t="shared" si="155"/>
        <v>0.19047076172317978</v>
      </c>
      <c r="AT192" s="1">
        <f t="shared" si="155"/>
        <v>24.064183260252602</v>
      </c>
      <c r="AU192" s="1">
        <f t="shared" si="155"/>
        <v>1.4720424557005639E-2</v>
      </c>
      <c r="AV192" s="1">
        <f t="shared" si="155"/>
        <v>-3.7258871719757301E-2</v>
      </c>
      <c r="AW192" s="1">
        <f t="shared" si="155"/>
        <v>2.4464958079988306</v>
      </c>
      <c r="AX192" s="1">
        <f t="shared" si="155"/>
        <v>4.1064776790417415E-5</v>
      </c>
      <c r="AY192" s="1">
        <f t="shared" si="155"/>
        <v>8.7826646825172536E-2</v>
      </c>
      <c r="AZ192" s="1">
        <f t="shared" si="155"/>
        <v>3.606894195956215E-3</v>
      </c>
      <c r="BA192" s="1">
        <f>IFERROR($G192/1000*AF192,0)</f>
        <v>3.667313876098228E-3</v>
      </c>
      <c r="BB192" s="1">
        <f>IFERROR($G192/1000*AG192,0)</f>
        <v>4.4161857728542308E-7</v>
      </c>
      <c r="BC192" s="1">
        <f>IFERROR($G192/1000*AH192,0)</f>
        <v>4.3070439595685591E-3</v>
      </c>
      <c r="BD192" s="1">
        <f>IFERROR($G192/1000*AI192,0)</f>
        <v>19.503468865410579</v>
      </c>
      <c r="BE192" s="1">
        <f>IFERROR($G192/1000*AJ192,0)</f>
        <v>1.0289400812077252E-2</v>
      </c>
      <c r="BF192" s="1"/>
      <c r="BG192" s="1">
        <f t="shared" si="156"/>
        <v>0.30415124333013493</v>
      </c>
      <c r="BH192" s="1">
        <f t="shared" si="156"/>
        <v>4.9430132381448626</v>
      </c>
      <c r="BI192" s="1">
        <f t="shared" si="156"/>
        <v>2.8886788041633756E-3</v>
      </c>
      <c r="BJ192" s="1">
        <f t="shared" si="156"/>
        <v>7.9145670958136682E-2</v>
      </c>
      <c r="BK192" s="1">
        <f t="shared" si="156"/>
        <v>1.7827873356101149</v>
      </c>
      <c r="BL192" s="1">
        <f t="shared" si="156"/>
        <v>2.1710094568885493E-3</v>
      </c>
      <c r="BM192" s="1">
        <f t="shared" si="156"/>
        <v>0.30833442953391127</v>
      </c>
      <c r="BN192" s="1">
        <f t="shared" si="156"/>
        <v>0.17267673196421388</v>
      </c>
      <c r="BO192" s="1">
        <f t="shared" si="156"/>
        <v>21.816075523483711</v>
      </c>
      <c r="BP192" s="1">
        <f t="shared" si="156"/>
        <v>1.3345223081134741E-2</v>
      </c>
      <c r="BQ192" s="1">
        <f t="shared" si="156"/>
        <v>-3.3778098785534443E-2</v>
      </c>
      <c r="BR192" s="1">
        <f t="shared" si="156"/>
        <v>2.2179409431005364</v>
      </c>
      <c r="BS192" s="1">
        <f t="shared" si="156"/>
        <v>3.7228451185147074E-5</v>
      </c>
      <c r="BT192" s="1">
        <f t="shared" si="156"/>
        <v>7.9621765650241413E-2</v>
      </c>
      <c r="BU192" s="1">
        <f t="shared" si="156"/>
        <v>3.2699333832853241E-3</v>
      </c>
      <c r="BV192" s="1">
        <f>IFERROR($H192/1000*AF192,0)</f>
        <v>3.3247085772251097E-3</v>
      </c>
      <c r="BW192" s="1">
        <f>IFERROR($H192/1000*AG192,0)</f>
        <v>4.0036198737505319E-7</v>
      </c>
      <c r="BX192" s="1">
        <f>IFERROR($H192/1000*AH192,0)</f>
        <v>3.9046742326016379E-3</v>
      </c>
      <c r="BY192" s="1">
        <f>IFERROR($H192/1000*AI192,0)</f>
        <v>17.681429082220347</v>
      </c>
      <c r="BZ192" s="1">
        <f>IFERROR($H192/1000*AJ192,0)</f>
        <v>9.3281514182300008E-3</v>
      </c>
      <c r="CA192" s="1"/>
      <c r="CB192" s="1">
        <f t="shared" si="157"/>
        <v>0.40392605486952826</v>
      </c>
      <c r="CC192" s="1">
        <f t="shared" si="157"/>
        <v>6.5645361649385849</v>
      </c>
      <c r="CD192" s="1">
        <f t="shared" si="157"/>
        <v>3.8362908544300948E-3</v>
      </c>
      <c r="CE192" s="1">
        <f t="shared" si="157"/>
        <v>0.10510888688172099</v>
      </c>
      <c r="CF192" s="1">
        <f t="shared" si="157"/>
        <v>2.3676189755460499</v>
      </c>
      <c r="CG192" s="1">
        <f t="shared" si="157"/>
        <v>2.8831948059919177E-3</v>
      </c>
      <c r="CH192" s="1">
        <f t="shared" si="157"/>
        <v>0.40948150774743075</v>
      </c>
      <c r="CI192" s="1">
        <f t="shared" si="157"/>
        <v>0.22932219624156069</v>
      </c>
      <c r="CJ192" s="1">
        <f t="shared" si="157"/>
        <v>28.972695368440615</v>
      </c>
      <c r="CK192" s="1">
        <f t="shared" si="157"/>
        <v>1.7723035590768682E-2</v>
      </c>
      <c r="CL192" s="1">
        <f t="shared" si="157"/>
        <v>-4.4858781552389322E-2</v>
      </c>
      <c r="CM192" s="1">
        <f t="shared" si="157"/>
        <v>2.9455218570577428</v>
      </c>
      <c r="CN192" s="1">
        <f t="shared" si="157"/>
        <v>4.9440999324790108E-5</v>
      </c>
      <c r="CO192" s="1">
        <f t="shared" si="157"/>
        <v>0.10574116130092318</v>
      </c>
      <c r="CP192" s="1">
        <f t="shared" si="157"/>
        <v>4.3426134864191944E-3</v>
      </c>
      <c r="CQ192" s="1">
        <f>IFERROR($I192/1000*AF192,0)</f>
        <v>4.415357321856341E-3</v>
      </c>
      <c r="CR192" s="1">
        <f>IFERROR($I192/1000*AG192,0)</f>
        <v>5.3169809963458545E-7</v>
      </c>
      <c r="CS192" s="1">
        <f>IFERROR($I192/1000*AH192,0)</f>
        <v>5.1855768895001436E-3</v>
      </c>
      <c r="CT192" s="1">
        <f>IFERROR($I192/1000*AI192,0)</f>
        <v>23.481705402349704</v>
      </c>
      <c r="CU192" s="1">
        <f>IFERROR($I192/1000*AJ192,0)</f>
        <v>1.2388190034460799E-2</v>
      </c>
      <c r="CW192" s="12">
        <f t="shared" si="158"/>
        <v>0.63646277459244405</v>
      </c>
      <c r="CX192" s="12">
        <f t="shared" si="158"/>
        <v>10.343682590118657</v>
      </c>
      <c r="CY192" s="12">
        <f t="shared" si="158"/>
        <v>6.0448101624513252E-3</v>
      </c>
      <c r="CZ192" s="12">
        <f t="shared" si="158"/>
        <v>0.16561915967681784</v>
      </c>
      <c r="DA192" s="12">
        <f t="shared" si="158"/>
        <v>3.7306366454634903</v>
      </c>
      <c r="DB192" s="12">
        <f t="shared" si="158"/>
        <v>4.5430250012093816E-3</v>
      </c>
      <c r="DC192" s="12">
        <f t="shared" si="158"/>
        <v>0.64521645341598388</v>
      </c>
      <c r="DD192" s="12">
        <f t="shared" si="158"/>
        <v>0.36134099183743285</v>
      </c>
      <c r="DE192" s="12">
        <f t="shared" si="158"/>
        <v>45.652024323055031</v>
      </c>
      <c r="DF192" s="12">
        <f t="shared" si="158"/>
        <v>2.7926033169474118E-2</v>
      </c>
      <c r="DG192" s="12">
        <f t="shared" si="158"/>
        <v>-7.0683592275057022E-2</v>
      </c>
      <c r="DH192" s="12">
        <f t="shared" si="158"/>
        <v>4.641233193959744</v>
      </c>
      <c r="DI192" s="12">
        <f t="shared" si="158"/>
        <v>7.7903753000145787E-5</v>
      </c>
      <c r="DJ192" s="12">
        <f t="shared" si="158"/>
        <v>0.16661542898477133</v>
      </c>
      <c r="DK192" s="12">
        <f t="shared" si="158"/>
        <v>6.8426183337979901E-3</v>
      </c>
      <c r="DL192" s="12">
        <f>IFERROR($J192/1000*AF192,0)</f>
        <v>6.957240163161728E-3</v>
      </c>
      <c r="DM192" s="12">
        <f>IFERROR($J192/1000*AG192,0)</f>
        <v>8.3779207520610715E-7</v>
      </c>
      <c r="DN192" s="12">
        <f>IFERROR($J192/1000*AH192,0)</f>
        <v>8.170868442789074E-3</v>
      </c>
      <c r="DO192" s="12">
        <f>IFERROR($J192/1000*AI192,0)</f>
        <v>36.999919149482238</v>
      </c>
      <c r="DP192" s="12">
        <f>IFERROR($J192/1000*AJ192,0)</f>
        <v>1.9519963385521612E-2</v>
      </c>
      <c r="DR192" s="12">
        <f t="shared" si="159"/>
        <v>0.61050921721614515</v>
      </c>
      <c r="DS192" s="12">
        <f t="shared" si="159"/>
        <v>9.9218898784290026</v>
      </c>
      <c r="DT192" s="12">
        <f t="shared" si="159"/>
        <v>5.7983160489810193E-3</v>
      </c>
      <c r="DU192" s="12">
        <f t="shared" si="159"/>
        <v>0.15886557323802075</v>
      </c>
      <c r="DV192" s="12">
        <f t="shared" si="159"/>
        <v>3.5785094573649245</v>
      </c>
      <c r="DW192" s="12">
        <f t="shared" si="159"/>
        <v>4.3577703960105945E-3</v>
      </c>
      <c r="DX192" s="12">
        <f t="shared" si="159"/>
        <v>0.61890594019769429</v>
      </c>
      <c r="DY192" s="12">
        <f t="shared" si="159"/>
        <v>0.34660629793476622</v>
      </c>
      <c r="DZ192" s="12">
        <f t="shared" si="159"/>
        <v>43.790434800602121</v>
      </c>
      <c r="EA192" s="12">
        <f t="shared" si="159"/>
        <v>2.6787270726343831E-2</v>
      </c>
      <c r="EB192" s="12">
        <f t="shared" si="159"/>
        <v>-6.7801270258897761E-2</v>
      </c>
      <c r="EC192" s="12">
        <f t="shared" si="159"/>
        <v>4.4519738738473444</v>
      </c>
      <c r="ED192" s="12">
        <f t="shared" si="159"/>
        <v>7.4727008649915709E-5</v>
      </c>
      <c r="EE192" s="12">
        <f t="shared" si="159"/>
        <v>0.15982121686654974</v>
      </c>
      <c r="EF192" s="12">
        <f t="shared" si="159"/>
        <v>6.5635913512002101E-3</v>
      </c>
      <c r="EG192" s="12">
        <f>IFERROR($K192/1000*AF192,0)</f>
        <v>6.6735391535136255E-3</v>
      </c>
      <c r="EH192" s="12">
        <f>IFERROR($K192/1000*AG192,0)</f>
        <v>8.0362875008910609E-7</v>
      </c>
      <c r="EI192" s="12">
        <f>IFERROR($K192/1000*AH192,0)</f>
        <v>7.8376783311130075E-3</v>
      </c>
      <c r="EJ192" s="12">
        <f>IFERROR($K192/1000*AI192,0)</f>
        <v>35.491143518135353</v>
      </c>
      <c r="EK192" s="12">
        <f>IFERROR($K192/1000*AJ192,0)</f>
        <v>1.8723982049403728E-2</v>
      </c>
      <c r="EM192" s="12">
        <f t="shared" si="160"/>
        <v>1.1892397581334151</v>
      </c>
      <c r="EN192" s="12">
        <f t="shared" si="160"/>
        <v>19.327318223062601</v>
      </c>
      <c r="EO192" s="12">
        <f t="shared" si="160"/>
        <v>1.1294813872122045E-2</v>
      </c>
      <c r="EP192" s="12">
        <f t="shared" si="160"/>
        <v>0.30946175842324991</v>
      </c>
      <c r="EQ192" s="12">
        <f t="shared" si="160"/>
        <v>6.9707476996995243</v>
      </c>
      <c r="ER192" s="12">
        <f t="shared" si="160"/>
        <v>8.4887069115580655E-3</v>
      </c>
      <c r="ES192" s="12">
        <f t="shared" si="160"/>
        <v>1.2055961316755288</v>
      </c>
      <c r="ET192" s="12">
        <f t="shared" si="160"/>
        <v>0.67517078907184602</v>
      </c>
      <c r="EU192" s="12">
        <f t="shared" si="160"/>
        <v>85.301457573879105</v>
      </c>
      <c r="EV192" s="12">
        <f t="shared" si="160"/>
        <v>5.2180190669214671E-2</v>
      </c>
      <c r="EW192" s="12">
        <f t="shared" si="160"/>
        <v>-0.13207329876443599</v>
      </c>
      <c r="EX192" s="12">
        <f t="shared" si="160"/>
        <v>8.6722103182858952</v>
      </c>
      <c r="EY192" s="12">
        <f t="shared" si="160"/>
        <v>1.4556427190090461E-4</v>
      </c>
      <c r="EZ192" s="12">
        <f t="shared" si="160"/>
        <v>0.31132330181293999</v>
      </c>
      <c r="FA192" s="12">
        <f t="shared" si="160"/>
        <v>1.2785529801795576E-2</v>
      </c>
      <c r="FB192" s="12">
        <f>IFERROR($L192/1000*AF192,0)</f>
        <v>1.2999702322280577E-2</v>
      </c>
      <c r="FC192" s="12">
        <f>IFERROR($L192/1000*AG192,0)</f>
        <v>1.5654264234419705E-6</v>
      </c>
      <c r="FD192" s="12">
        <f>IFERROR($L192/1000*AH192,0)</f>
        <v>1.5267384045932218E-2</v>
      </c>
      <c r="FE192" s="12">
        <f>IFERROR($L192/1000*AI192,0)</f>
        <v>69.134875843229807</v>
      </c>
      <c r="FF192" s="12">
        <f>IFERROR($L192/1000*AJ192,0)</f>
        <v>3.647332956783806E-2</v>
      </c>
      <c r="FH192" s="12">
        <f>IFERROR(AL192*[1]Figure!$C$8+BG192*[1]Figure!$D$8+CB192*[1]Figure!$E$8,0)</f>
        <v>0.31116299982274365</v>
      </c>
      <c r="FI192" s="12">
        <f>IFERROR(AM192*[1]Figure!$C$8+BH192*[1]Figure!$D$8+CC192*[1]Figure!$E$8,0)</f>
        <v>5.0569670881641207</v>
      </c>
      <c r="FJ192" s="12">
        <f>IFERROR(AN192*[1]Figure!$C$8+BI192*[1]Figure!$D$8+CD192*[1]Figure!$E$8,0)</f>
        <v>2.9552730161034155E-3</v>
      </c>
      <c r="FK192" s="12">
        <f>IFERROR(AO192*[1]Figure!$C$8+BJ192*[1]Figure!$D$8+CE192*[1]Figure!$E$8,0)</f>
        <v>8.0970257194005621E-2</v>
      </c>
      <c r="FL192" s="12">
        <f>IFERROR(AP192*[1]Figure!$C$8+BK192*[1]Figure!$D$8+CF192*[1]Figure!$E$8,0)</f>
        <v>1.8238868574747564</v>
      </c>
      <c r="FM192" s="12">
        <f>IFERROR(AQ192*[1]Figure!$C$8+BL192*[1]Figure!$D$8+CG192*[1]Figure!$E$8,0)</f>
        <v>2.2210588648350106E-3</v>
      </c>
      <c r="FN192" s="12">
        <f>IFERROR(AR192*[1]Figure!$C$8+BM192*[1]Figure!$D$8+CH192*[1]Figure!$E$8,0)</f>
        <v>0.31544262318950173</v>
      </c>
      <c r="FO192" s="12">
        <f>IFERROR(AS192*[1]Figure!$C$8+BN192*[1]Figure!$D$8+CI192*[1]Figure!$E$8,0)</f>
        <v>0.17665753829995626</v>
      </c>
      <c r="FP192" s="12">
        <f>IFERROR(AT192*[1]Figure!$C$8+BO192*[1]Figure!$D$8+CJ192*[1]Figure!$E$8,0)</f>
        <v>22.319012836907721</v>
      </c>
      <c r="FQ192" s="12">
        <f>IFERROR(AU192*[1]Figure!$C$8+BP192*[1]Figure!$D$8+CK192*[1]Figure!$E$8,0)</f>
        <v>1.3652877436119214E-2</v>
      </c>
      <c r="FR192" s="12">
        <f>IFERROR(AV192*[1]Figure!$C$8+BQ192*[1]Figure!$D$8+CL192*[1]Figure!$E$8,0)</f>
        <v>-3.4556802830516341E-2</v>
      </c>
      <c r="FS192" s="12">
        <f>IFERROR(AW192*[1]Figure!$C$8+BR192*[1]Figure!$D$8+CM192*[1]Figure!$E$8,0)</f>
        <v>2.2690722869600375</v>
      </c>
      <c r="FT192" s="12">
        <f>IFERROR(AX192*[1]Figure!$C$8+BS192*[1]Figure!$D$8+CN192*[1]Figure!$E$8,0)</f>
        <v>3.8086697995020819E-5</v>
      </c>
      <c r="FU192" s="12">
        <f>IFERROR(AY192*[1]Figure!$C$8+BT192*[1]Figure!$D$8+CO192*[1]Figure!$E$8,0)</f>
        <v>8.1457327544180683E-2</v>
      </c>
      <c r="FV192" s="12">
        <f>IFERROR(AZ192*[1]Figure!$C$8+BU192*[1]Figure!$D$8+CP192*[1]Figure!$E$8,0)</f>
        <v>3.3453168549411084E-3</v>
      </c>
      <c r="FW192" s="12">
        <f>IFERROR(BA192*[1]Figure!$C$8+BV192*[1]Figure!$D$8+CQ192*[1]Figure!$E$8,0)</f>
        <v>3.4013548098597284E-3</v>
      </c>
      <c r="FX192" s="12">
        <f>IFERROR(BB192*[1]Figure!$C$8+BW192*[1]Figure!$D$8+CR192*[1]Figure!$E$8,0)</f>
        <v>4.0959174009161102E-7</v>
      </c>
      <c r="FY192" s="12">
        <f>IFERROR(BC192*[1]Figure!$C$8+BX192*[1]Figure!$D$8+CS192*[1]Figure!$E$8,0)</f>
        <v>3.9946907145406874E-3</v>
      </c>
      <c r="FZ192" s="12">
        <f>IFERROR(BD192*[1]Figure!$C$8+BY192*[1]Figure!$D$8+CT192*[1]Figure!$E$8,0)</f>
        <v>18.089048245004072</v>
      </c>
      <c r="GA192" s="12">
        <f>IFERROR(BE192*[1]Figure!$C$8+BZ192*[1]Figure!$D$8+CU192*[1]Figure!$E$8,0)</f>
        <v>9.5431981349709104E-3</v>
      </c>
      <c r="GC192" s="12">
        <f>IFERROR(CW192*[1]Figure!$F$8+DR192*[1]Figure!$G$8+EM192*[1]Figure!$H$8,0)</f>
        <v>0.62505838963511617</v>
      </c>
      <c r="GD192" s="12">
        <f>IFERROR(CX192*[1]Figure!$F$8+DS192*[1]Figure!$G$8+EN192*[1]Figure!$H$8,0)</f>
        <v>10.158340504386054</v>
      </c>
      <c r="GE192" s="12">
        <f>IFERROR(CY192*[1]Figure!$F$8+DT192*[1]Figure!$G$8+EO192*[1]Figure!$H$8,0)</f>
        <v>5.9364969274303039E-3</v>
      </c>
      <c r="GF192" s="12">
        <f>IFERROR(CZ192*[1]Figure!$F$8+DU192*[1]Figure!$G$8+EP192*[1]Figure!$H$8,0)</f>
        <v>0.16265153183012551</v>
      </c>
      <c r="GG192" s="12">
        <f>IFERROR(DA192*[1]Figure!$F$8+DV192*[1]Figure!$G$8+EQ192*[1]Figure!$H$8,0)</f>
        <v>3.6637896622003701</v>
      </c>
      <c r="GH192" s="12">
        <f>IFERROR(DB192*[1]Figure!$F$8+DW192*[1]Figure!$G$8+ER192*[1]Figure!$H$8,0)</f>
        <v>4.4616213307154817E-3</v>
      </c>
      <c r="GI192" s="12">
        <f>IFERROR(DC192*[1]Figure!$F$8+DX192*[1]Figure!$G$8+ES192*[1]Figure!$H$8,0)</f>
        <v>0.63365521667237468</v>
      </c>
      <c r="GJ192" s="12">
        <f>IFERROR(DD192*[1]Figure!$F$8+DY192*[1]Figure!$G$8+ET192*[1]Figure!$H$8,0)</f>
        <v>0.35486634487254859</v>
      </c>
      <c r="GK192" s="12">
        <f>IFERROR(DE192*[1]Figure!$F$8+DZ192*[1]Figure!$G$8+EU192*[1]Figure!$H$8,0)</f>
        <v>44.834013780655589</v>
      </c>
      <c r="GL192" s="12">
        <f>IFERROR(DF192*[1]Figure!$F$8+EA192*[1]Figure!$G$8+EV192*[1]Figure!$H$8,0)</f>
        <v>2.7425643758954819E-2</v>
      </c>
      <c r="GM192" s="12">
        <f>IFERROR(DG192*[1]Figure!$F$8+EB192*[1]Figure!$G$8+EW192*[1]Figure!$H$8,0)</f>
        <v>-6.9417056463928484E-2</v>
      </c>
      <c r="GN192" s="12">
        <f>IFERROR(DH192*[1]Figure!$F$8+EC192*[1]Figure!$G$8+EX192*[1]Figure!$H$8,0)</f>
        <v>4.5580697912697143</v>
      </c>
      <c r="GO192" s="12">
        <f>IFERROR(DI192*[1]Figure!$F$8+ED192*[1]Figure!$G$8+EY192*[1]Figure!$H$8,0)</f>
        <v>7.6507843570245251E-5</v>
      </c>
      <c r="GP192" s="12">
        <f>IFERROR(DJ192*[1]Figure!$F$8+EE192*[1]Figure!$G$8+EZ192*[1]Figure!$H$8,0)</f>
        <v>0.16362994960117436</v>
      </c>
      <c r="GQ192" s="12">
        <f>IFERROR(DK192*[1]Figure!$F$8+EF192*[1]Figure!$G$8+FA192*[1]Figure!$H$8,0)</f>
        <v>6.7200096649018852E-3</v>
      </c>
      <c r="GR192" s="12">
        <f>IFERROR(DL192*[1]Figure!$F$8+EG192*[1]Figure!$G$8+FB192*[1]Figure!$H$8,0)</f>
        <v>6.8325776562113633E-3</v>
      </c>
      <c r="GS192" s="12">
        <f>IFERROR(DM192*[1]Figure!$F$8+EH192*[1]Figure!$G$8+FC192*[1]Figure!$H$8,0)</f>
        <v>8.2278019435263975E-7</v>
      </c>
      <c r="GT192" s="12">
        <f>IFERROR(DN192*[1]Figure!$F$8+EI192*[1]Figure!$G$8+FD192*[1]Figure!$H$8,0)</f>
        <v>8.0244596772223557E-3</v>
      </c>
      <c r="GU192" s="12">
        <f>IFERROR(DO192*[1]Figure!$F$8+EJ192*[1]Figure!$G$8+FE192*[1]Figure!$H$8,0)</f>
        <v>36.336940357610395</v>
      </c>
      <c r="GV192" s="12">
        <f>IFERROR(DP192*[1]Figure!$F$8+EK192*[1]Figure!$G$8+FF192*[1]Figure!$H$8,0)</f>
        <v>1.9170197168724434E-2</v>
      </c>
      <c r="GX192" s="12">
        <f>IFERROR(FH192*[1]Figure!$F$10+GC192*[1]Figure!$F$11,0)</f>
        <v>0.32957965243272758</v>
      </c>
      <c r="GY192" s="12">
        <f>IFERROR(FI192*[1]Figure!$F$10+GD192*[1]Figure!$F$11,0)</f>
        <v>5.3562713312003885</v>
      </c>
      <c r="GZ192" s="12">
        <f>IFERROR(FJ192*[1]Figure!$F$10+GE192*[1]Figure!$F$11,0)</f>
        <v>3.1301853178110108E-3</v>
      </c>
      <c r="HA192" s="12">
        <f>IFERROR(FK192*[1]Figure!$F$10+GF192*[1]Figure!$F$11,0)</f>
        <v>8.5762604289683866E-2</v>
      </c>
      <c r="HB192" s="12">
        <f>IFERROR(FL192*[1]Figure!$F$10+GG192*[1]Figure!$F$11,0)</f>
        <v>1.931836358775241</v>
      </c>
      <c r="HC192" s="12">
        <f>IFERROR(FM192*[1]Figure!$F$10+GH192*[1]Figure!$F$11,0)</f>
        <v>2.3525155918986181E-3</v>
      </c>
      <c r="HD192" s="12">
        <f>IFERROR(FN192*[1]Figure!$F$10+GI192*[1]Figure!$F$11,0)</f>
        <v>0.33411257177905929</v>
      </c>
      <c r="HE192" s="12">
        <f>IFERROR(FO192*[1]Figure!$F$10+GJ192*[1]Figure!$F$11,0)</f>
        <v>0.18711328180306741</v>
      </c>
      <c r="HF192" s="12">
        <f>IFERROR(FP192*[1]Figure!$F$10+GK192*[1]Figure!$F$11,0)</f>
        <v>23.639997357076425</v>
      </c>
      <c r="HG192" s="12">
        <f>IFERROR(FQ192*[1]Figure!$F$10+GL192*[1]Figure!$F$11,0)</f>
        <v>1.4460943629757054E-2</v>
      </c>
      <c r="HH192" s="12">
        <f>IFERROR(FR192*[1]Figure!$F$10+GM192*[1]Figure!$F$11,0)</f>
        <v>-3.660209945448472E-2</v>
      </c>
      <c r="HI192" s="12">
        <f>IFERROR(FS192*[1]Figure!$F$10+GN192*[1]Figure!$F$11,0)</f>
        <v>2.4033707610064061</v>
      </c>
      <c r="HJ192" s="12">
        <f>IFERROR(FT192*[1]Figure!$F$10+GO192*[1]Figure!$F$11,0)</f>
        <v>4.0340916801354624E-5</v>
      </c>
      <c r="HK192" s="12">
        <f>IFERROR(FU192*[1]Figure!$F$10+GP192*[1]Figure!$F$11,0)</f>
        <v>8.6278502634964088E-2</v>
      </c>
      <c r="HL192" s="12">
        <f>IFERROR(FV192*[1]Figure!$F$10+GQ192*[1]Figure!$F$11,0)</f>
        <v>3.5433144909803255E-3</v>
      </c>
      <c r="HM192" s="12">
        <f>IFERROR(FW192*[1]Figure!$F$10+GR192*[1]Figure!$F$11,0)</f>
        <v>3.602669136987854E-3</v>
      </c>
      <c r="HN192" s="12">
        <f>IFERROR(FX192*[1]Figure!$F$10+GS192*[1]Figure!$F$11,0)</f>
        <v>4.3383404651455703E-7</v>
      </c>
      <c r="HO192" s="12">
        <f>IFERROR(FY192*[1]Figure!$F$10+GT192*[1]Figure!$F$11,0)</f>
        <v>4.2311225242864913E-3</v>
      </c>
      <c r="HP192" s="12">
        <f>IFERROR(FZ192*[1]Figure!$F$10+GU192*[1]Figure!$F$11,0)</f>
        <v>19.159675915270963</v>
      </c>
      <c r="HQ192" s="12">
        <f>IFERROR(GA192*[1]Figure!$F$10+GV192*[1]Figure!$F$11,0)</f>
        <v>1.0108026745506628E-2</v>
      </c>
    </row>
    <row r="193" spans="1:225" x14ac:dyDescent="0.2">
      <c r="A193" s="1"/>
      <c r="B193" s="4"/>
      <c r="C193" s="1" t="s">
        <v>113</v>
      </c>
      <c r="D193" s="1" t="s">
        <v>212</v>
      </c>
      <c r="E193" s="2">
        <f>'[1]LIB Maf LCIA'!D$21*'[1]LIB Maf LCIA'!M8/SUM('[1]LIB Maf LCIA'!M$3,'[1]LIB Maf LCIA'!M$7:M$8)</f>
        <v>6.0869565217391293E-2</v>
      </c>
      <c r="F193" s="7"/>
      <c r="G193" s="5">
        <f>('[1]LIB Maf LCI'!AQ$50+'[1]LIB Maf LCI'!AQ$67)*$E193</f>
        <v>16.747933398889199</v>
      </c>
      <c r="H193" s="5">
        <f>('[1]LIB Maf LCI'!AR$50+'[1]LIB Maf LCI'!AR$67)*$E193</f>
        <v>15.183319373067585</v>
      </c>
      <c r="I193" s="5">
        <f>('[1]LIB Maf LCI'!AS$50+'[1]LIB Maf LCI'!AS$67)*$E193</f>
        <v>20.164107261367963</v>
      </c>
      <c r="J193" s="5">
        <f>('[1]LIB Maf LCI'!AT$50+'[1]LIB Maf LCI'!AT$67)*$E193</f>
        <v>31.772408588238516</v>
      </c>
      <c r="K193" s="5">
        <f>('[1]LIB Maf LCI'!AU$50+'[1]LIB Maf LCI'!AU$67)*$E193</f>
        <v>30.476799383432954</v>
      </c>
      <c r="L193" s="5">
        <f>('[1]LIB Maf LCI'!AV$50+'[1]LIB Maf LCI'!AV$67)*$E193</f>
        <v>59.367197915052095</v>
      </c>
      <c r="M193" s="1" t="s">
        <v>55</v>
      </c>
      <c r="N193" s="1" t="s">
        <v>67</v>
      </c>
      <c r="O193" s="1">
        <v>1</v>
      </c>
      <c r="P193" s="1" t="s">
        <v>56</v>
      </c>
      <c r="Q193" s="1">
        <f>[1]Use!Z131</f>
        <v>6.9145186559809062</v>
      </c>
      <c r="R193" s="1">
        <f>[1]Use!AA131</f>
        <v>116.4959419586926</v>
      </c>
      <c r="S193" s="1">
        <f>[1]Use!AB131</f>
        <v>3.8604743862691547E-2</v>
      </c>
      <c r="T193" s="1">
        <f>[1]Use!AC131</f>
        <v>1.8991034232873252</v>
      </c>
      <c r="U193" s="1">
        <f>[1]Use!AD131</f>
        <v>40.848978977892848</v>
      </c>
      <c r="V193" s="1">
        <f>[1]Use!AE131</f>
        <v>4.8772603003043181E-2</v>
      </c>
      <c r="W193" s="1">
        <f>[1]Use!AF131</f>
        <v>7.0210149059704561</v>
      </c>
      <c r="X193" s="1">
        <f>[1]Use!AG131</f>
        <v>3.9027593768790947</v>
      </c>
      <c r="Y193" s="1">
        <f>[1]Use!AH131</f>
        <v>501.29333865870774</v>
      </c>
      <c r="Z193" s="1">
        <f>[1]Use!AI131</f>
        <v>0.47683329082500159</v>
      </c>
      <c r="AA193" s="1">
        <f>[1]Use!AJ131</f>
        <v>-0.77900779388497521</v>
      </c>
      <c r="AB193" s="1">
        <f>[1]Use!AK131</f>
        <v>50.822675859049816</v>
      </c>
      <c r="AC193" s="1">
        <f>[1]Use!AL131</f>
        <v>8.0989654586649941E-4</v>
      </c>
      <c r="AD193" s="1">
        <f>[1]Use!AM131</f>
        <v>1.8241066493215876</v>
      </c>
      <c r="AE193" s="1">
        <f>[1]Use!AN131</f>
        <v>6.8156454795432739E-2</v>
      </c>
      <c r="AF193" s="1">
        <f>[1]Use!AO131</f>
        <v>6.9440698141348595E-2</v>
      </c>
      <c r="AG193" s="1">
        <f>[1]Use!AP131</f>
        <v>1.1538940391059193E-5</v>
      </c>
      <c r="AH193" s="1">
        <f>[1]Use!AQ131</f>
        <v>8.4401950064465284E-2</v>
      </c>
      <c r="AI193" s="1">
        <f>[1]Use!AR131</f>
        <v>405.93495501646629</v>
      </c>
      <c r="AJ193" s="1">
        <f>[1]Use!AS131</f>
        <v>0.21412866225265578</v>
      </c>
      <c r="AK193" s="1"/>
      <c r="AL193" s="1">
        <f t="shared" si="155"/>
        <v>0.11580389793574508</v>
      </c>
      <c r="AM193" s="1">
        <f t="shared" si="155"/>
        <v>1.9510662771650453</v>
      </c>
      <c r="AN193" s="1">
        <f t="shared" si="155"/>
        <v>6.4654967909353461E-4</v>
      </c>
      <c r="AO193" s="1">
        <f t="shared" si="155"/>
        <v>3.1806057650818606E-2</v>
      </c>
      <c r="AP193" s="1">
        <f t="shared" si="155"/>
        <v>0.68413597933437442</v>
      </c>
      <c r="AQ193" s="1">
        <f t="shared" si="155"/>
        <v>8.1684030678543049E-4</v>
      </c>
      <c r="AR193" s="1">
        <f t="shared" si="155"/>
        <v>0.11758749003780151</v>
      </c>
      <c r="AS193" s="1">
        <f t="shared" si="155"/>
        <v>6.5363154115861383E-2</v>
      </c>
      <c r="AT193" s="1">
        <f t="shared" si="155"/>
        <v>8.3956274491628449</v>
      </c>
      <c r="AU193" s="1">
        <f t="shared" si="155"/>
        <v>7.9859721971102908E-3</v>
      </c>
      <c r="AV193" s="1">
        <f t="shared" si="155"/>
        <v>-1.3046770649201169E-2</v>
      </c>
      <c r="AW193" s="1">
        <f t="shared" si="155"/>
        <v>0.85117479044070021</v>
      </c>
      <c r="AX193" s="1">
        <f t="shared" si="155"/>
        <v>1.3564093410162544E-5</v>
      </c>
      <c r="AY193" s="1">
        <f t="shared" si="155"/>
        <v>3.0550016675308884E-2</v>
      </c>
      <c r="AZ193" s="1">
        <f t="shared" si="155"/>
        <v>1.1414797656183098E-3</v>
      </c>
      <c r="BA193" s="1">
        <f>IFERROR($G193/1000*AF193,0)</f>
        <v>1.1629881876436753E-3</v>
      </c>
      <c r="BB193" s="1">
        <f>IFERROR($G193/1000*AG193,0)</f>
        <v>1.9325340516321184E-7</v>
      </c>
      <c r="BC193" s="1">
        <f>IFERROR($G193/1000*AH193,0)</f>
        <v>1.4135582384160366E-3</v>
      </c>
      <c r="BD193" s="1">
        <f>IFERROR($G193/1000*AI193,0)</f>
        <v>6.7985715908968603</v>
      </c>
      <c r="BE193" s="1">
        <f>IFERROR($G193/1000*AJ193,0)</f>
        <v>3.5862125742007187E-3</v>
      </c>
      <c r="BF193" s="1"/>
      <c r="BG193" s="1">
        <f t="shared" si="156"/>
        <v>0.10498534506479212</v>
      </c>
      <c r="BH193" s="1">
        <f t="shared" si="156"/>
        <v>1.7687950924251743</v>
      </c>
      <c r="BI193" s="1">
        <f t="shared" si="156"/>
        <v>5.8614815538271645E-4</v>
      </c>
      <c r="BJ193" s="1">
        <f t="shared" si="156"/>
        <v>2.8834693798257413E-2</v>
      </c>
      <c r="BK193" s="1">
        <f t="shared" si="156"/>
        <v>0.62022309388507102</v>
      </c>
      <c r="BL193" s="1">
        <f t="shared" si="156"/>
        <v>7.4053000805103975E-4</v>
      </c>
      <c r="BM193" s="1">
        <f t="shared" si="156"/>
        <v>0.10660231164041752</v>
      </c>
      <c r="BN193" s="1">
        <f t="shared" si="156"/>
        <v>5.925684205538953E-2</v>
      </c>
      <c r="BO193" s="1">
        <f t="shared" si="156"/>
        <v>7.6112968604464868</v>
      </c>
      <c r="BP193" s="1">
        <f t="shared" si="156"/>
        <v>7.2399121423068159E-3</v>
      </c>
      <c r="BQ193" s="1">
        <f t="shared" si="156"/>
        <v>-1.1827924128664383E-2</v>
      </c>
      <c r="BR193" s="1">
        <f t="shared" si="156"/>
        <v>0.7716569189618453</v>
      </c>
      <c r="BS193" s="1">
        <f t="shared" si="156"/>
        <v>1.229691791503534E-5</v>
      </c>
      <c r="BT193" s="1">
        <f t="shared" si="156"/>
        <v>2.769599382718586E-2</v>
      </c>
      <c r="BU193" s="1">
        <f t="shared" si="156"/>
        <v>1.0348412204950991E-3</v>
      </c>
      <c r="BV193" s="1">
        <f>IFERROR($H193/1000*AF193,0)</f>
        <v>1.0543402973688762E-3</v>
      </c>
      <c r="BW193" s="1">
        <f>IFERROR($H193/1000*AG193,0)</f>
        <v>1.7519941718424108E-7</v>
      </c>
      <c r="BX193" s="1">
        <f>IFERROR($H193/1000*AH193,0)</f>
        <v>1.2815017635384785E-3</v>
      </c>
      <c r="BY193" s="1">
        <f>IFERROR($H193/1000*AI193,0)</f>
        <v>6.1634400667068308</v>
      </c>
      <c r="BZ193" s="1">
        <f>IFERROR($H193/1000*AJ193,0)</f>
        <v>3.2511838659097943E-3</v>
      </c>
      <c r="CA193" s="1"/>
      <c r="CB193" s="1">
        <f t="shared" si="157"/>
        <v>0.13942509583992885</v>
      </c>
      <c r="CC193" s="1">
        <f t="shared" si="157"/>
        <v>2.3490366691691742</v>
      </c>
      <c r="CD193" s="1">
        <f t="shared" si="157"/>
        <v>7.7843019604494892E-4</v>
      </c>
      <c r="CE193" s="1">
        <f t="shared" si="157"/>
        <v>3.8293725127596712E-2</v>
      </c>
      <c r="CF193" s="1">
        <f t="shared" si="157"/>
        <v>0.82368319362759645</v>
      </c>
      <c r="CG193" s="1">
        <f t="shared" si="157"/>
        <v>9.8345599836948002E-4</v>
      </c>
      <c r="CH193" s="1">
        <f t="shared" si="157"/>
        <v>0.14157249764765156</v>
      </c>
      <c r="CI193" s="1">
        <f t="shared" si="157"/>
        <v>7.8695658690699652E-2</v>
      </c>
      <c r="CJ193" s="1">
        <f t="shared" si="157"/>
        <v>10.108132650123437</v>
      </c>
      <c r="CK193" s="1">
        <f t="shared" si="157"/>
        <v>9.6149176219863953E-3</v>
      </c>
      <c r="CL193" s="1">
        <f t="shared" si="157"/>
        <v>-1.5707996713338265E-2</v>
      </c>
      <c r="CM193" s="1">
        <f t="shared" si="157"/>
        <v>1.0247938873316167</v>
      </c>
      <c r="CN193" s="1">
        <f t="shared" si="157"/>
        <v>1.6330840821463512E-5</v>
      </c>
      <c r="CO193" s="1">
        <f t="shared" si="157"/>
        <v>3.6781482133095011E-2</v>
      </c>
      <c r="CP193" s="1">
        <f t="shared" si="157"/>
        <v>1.3743140650496826E-3</v>
      </c>
      <c r="CQ193" s="1">
        <f>IFERROR($I193/1000*AF193,0)</f>
        <v>1.4002096856264279E-3</v>
      </c>
      <c r="CR193" s="1">
        <f>IFERROR($I193/1000*AG193,0)</f>
        <v>2.3267243172784875E-7</v>
      </c>
      <c r="CS193" s="1">
        <f>IFERROR($I193/1000*AH193,0)</f>
        <v>1.7018899741685007E-3</v>
      </c>
      <c r="CT193" s="1">
        <f>IFERROR($I193/1000*AI193,0)</f>
        <v>8.1853159740906047</v>
      </c>
      <c r="CU193" s="1">
        <f>IFERROR($I193/1000*AJ193,0)</f>
        <v>4.3177133133957841E-3</v>
      </c>
      <c r="CW193" s="12">
        <f t="shared" si="158"/>
        <v>0.21969091192882317</v>
      </c>
      <c r="CX193" s="12">
        <f t="shared" si="158"/>
        <v>3.7013566667833002</v>
      </c>
      <c r="CY193" s="12">
        <f t="shared" si="158"/>
        <v>1.226565695449729E-3</v>
      </c>
      <c r="CZ193" s="12">
        <f t="shared" si="158"/>
        <v>6.0339089916007373E-2</v>
      </c>
      <c r="DA193" s="12">
        <f t="shared" si="158"/>
        <v>1.2978704504979772</v>
      </c>
      <c r="DB193" s="12">
        <f t="shared" si="158"/>
        <v>1.5496230705246369E-3</v>
      </c>
      <c r="DC193" s="12">
        <f t="shared" si="158"/>
        <v>0.22307455429660636</v>
      </c>
      <c r="DD193" s="12">
        <f t="shared" si="158"/>
        <v>0.12400006554378175</v>
      </c>
      <c r="DE193" s="12">
        <f t="shared" si="158"/>
        <v>15.927296778426685</v>
      </c>
      <c r="DF193" s="12">
        <f t="shared" si="158"/>
        <v>1.5150142144566314E-2</v>
      </c>
      <c r="DG193" s="12">
        <f t="shared" si="158"/>
        <v>-2.4750953920735726E-2</v>
      </c>
      <c r="DH193" s="12">
        <f t="shared" si="158"/>
        <v>1.6147588229413368</v>
      </c>
      <c r="DI193" s="12">
        <f t="shared" si="158"/>
        <v>2.5732363969473474E-5</v>
      </c>
      <c r="DJ193" s="12">
        <f t="shared" si="158"/>
        <v>5.7956261770768194E-2</v>
      </c>
      <c r="DK193" s="12">
        <f t="shared" si="158"/>
        <v>2.1654947296862975E-3</v>
      </c>
      <c r="DL193" s="12">
        <f>IFERROR($J193/1000*AF193,0)</f>
        <v>2.2062982339994624E-3</v>
      </c>
      <c r="DM193" s="12">
        <f>IFERROR($J193/1000*AG193,0)</f>
        <v>3.6661992878006137E-7</v>
      </c>
      <c r="DN193" s="12">
        <f>IFERROR($J193/1000*AH193,0)</f>
        <v>2.681653243092295E-3</v>
      </c>
      <c r="DO193" s="12">
        <f>IFERROR($J193/1000*AI193,0)</f>
        <v>12.897531251031388</v>
      </c>
      <c r="DP193" s="12">
        <f>IFERROR($J193/1000*AJ193,0)</f>
        <v>6.8033833475443046E-3</v>
      </c>
      <c r="DR193" s="12">
        <f t="shared" si="159"/>
        <v>0.21073239791133455</v>
      </c>
      <c r="DS193" s="12">
        <f t="shared" si="159"/>
        <v>3.5504234520591238</v>
      </c>
      <c r="DT193" s="12">
        <f t="shared" si="159"/>
        <v>1.1765490339520649E-3</v>
      </c>
      <c r="DU193" s="12">
        <f t="shared" si="159"/>
        <v>5.7878594039918567E-2</v>
      </c>
      <c r="DV193" s="12">
        <f t="shared" si="159"/>
        <v>1.2449461373273105</v>
      </c>
      <c r="DW193" s="12">
        <f t="shared" si="159"/>
        <v>1.4864328371315667E-3</v>
      </c>
      <c r="DX193" s="12">
        <f t="shared" si="159"/>
        <v>0.21397806275735398</v>
      </c>
      <c r="DY193" s="12">
        <f t="shared" si="159"/>
        <v>0.11894361457095598</v>
      </c>
      <c r="DZ193" s="12">
        <f t="shared" si="159"/>
        <v>15.277816514552752</v>
      </c>
      <c r="EA193" s="12">
        <f t="shared" si="159"/>
        <v>1.4532352543815715E-2</v>
      </c>
      <c r="EB193" s="12">
        <f t="shared" si="159"/>
        <v>-2.3741664252363077E-2</v>
      </c>
      <c r="EC193" s="12">
        <f t="shared" si="159"/>
        <v>1.5489124962855023</v>
      </c>
      <c r="ED193" s="12">
        <f t="shared" si="159"/>
        <v>2.4683054549708609E-5</v>
      </c>
      <c r="EE193" s="12">
        <f t="shared" si="159"/>
        <v>5.5592932405360111E-2</v>
      </c>
      <c r="EF193" s="12">
        <f t="shared" si="159"/>
        <v>2.0771905994864206E-3</v>
      </c>
      <c r="EG193" s="12">
        <f>IFERROR($K193/1000*AF193,0)</f>
        <v>2.1163302262994068E-3</v>
      </c>
      <c r="EH193" s="12">
        <f>IFERROR($K193/1000*AG193,0)</f>
        <v>3.5166997139570243E-7</v>
      </c>
      <c r="EI193" s="12">
        <f>IFERROR($K193/1000*AH193,0)</f>
        <v>2.5723012996852345E-3</v>
      </c>
      <c r="EJ193" s="12">
        <f>IFERROR($K193/1000*AI193,0)</f>
        <v>12.371598186759725</v>
      </c>
      <c r="EK193" s="12">
        <f>IFERROR($K193/1000*AJ193,0)</f>
        <v>6.5259562817170632E-3</v>
      </c>
      <c r="EM193" s="12">
        <f t="shared" si="160"/>
        <v>0.41049559753693848</v>
      </c>
      <c r="EN193" s="12">
        <f t="shared" si="160"/>
        <v>6.9160376425621246</v>
      </c>
      <c r="EO193" s="12">
        <f t="shared" si="160"/>
        <v>2.2918554693563018E-3</v>
      </c>
      <c r="EP193" s="12">
        <f t="shared" si="160"/>
        <v>0.11274444879145158</v>
      </c>
      <c r="EQ193" s="12">
        <f t="shared" si="160"/>
        <v>2.425089419608367</v>
      </c>
      <c r="ER193" s="12">
        <f t="shared" si="160"/>
        <v>2.8954927753139285E-3</v>
      </c>
      <c r="ES193" s="12">
        <f t="shared" si="160"/>
        <v>0.41681798148727894</v>
      </c>
      <c r="ET193" s="12">
        <f t="shared" si="160"/>
        <v>0.23169588834200661</v>
      </c>
      <c r="EU193" s="12">
        <f t="shared" si="160"/>
        <v>29.760380849648737</v>
      </c>
      <c r="EV193" s="12">
        <f t="shared" si="160"/>
        <v>2.8308256348893463E-2</v>
      </c>
      <c r="EW193" s="12">
        <f t="shared" si="160"/>
        <v>-4.6247509876937432E-2</v>
      </c>
      <c r="EX193" s="12">
        <f t="shared" si="160"/>
        <v>3.0171998562967506</v>
      </c>
      <c r="EY193" s="12">
        <f t="shared" si="160"/>
        <v>4.8081288529173538E-5</v>
      </c>
      <c r="EZ193" s="12">
        <f t="shared" si="160"/>
        <v>0.10829210046843722</v>
      </c>
      <c r="FA193" s="12">
        <f t="shared" si="160"/>
        <v>4.0462577410287567E-3</v>
      </c>
      <c r="FB193" s="12">
        <f>IFERROR($L193/1000*AF193,0)</f>
        <v>4.122499669916832E-3</v>
      </c>
      <c r="FC193" s="12">
        <f>IFERROR($L193/1000*AG193,0)</f>
        <v>6.8503455792599971E-7</v>
      </c>
      <c r="FD193" s="12">
        <f>IFERROR($L193/1000*AH193,0)</f>
        <v>5.0107072738934545E-3</v>
      </c>
      <c r="FE193" s="12">
        <f>IFERROR($L193/1000*AI193,0)</f>
        <v>24.099220815100324</v>
      </c>
      <c r="FF193" s="12">
        <f>IFERROR($L193/1000*AJ193,0)</f>
        <v>1.271221867123876E-2</v>
      </c>
      <c r="FH193" s="12">
        <f>IFERROR(AL193*[1]Figure!$C$8+BG193*[1]Figure!$D$8+CB193*[1]Figure!$E$8,0)</f>
        <v>0.10740562672080957</v>
      </c>
      <c r="FI193" s="12">
        <f>IFERROR(AM193*[1]Figure!$C$8+BH193*[1]Figure!$D$8+CC193*[1]Figure!$E$8,0)</f>
        <v>1.8095720438445206</v>
      </c>
      <c r="FJ193" s="12">
        <f>IFERROR(AN193*[1]Figure!$C$8+BI193*[1]Figure!$D$8+CD193*[1]Figure!$E$8,0)</f>
        <v>5.9966093306902809E-4</v>
      </c>
      <c r="FK193" s="12">
        <f>IFERROR(AO193*[1]Figure!$C$8+BJ193*[1]Figure!$D$8+CE193*[1]Figure!$E$8,0)</f>
        <v>2.9499434962023958E-2</v>
      </c>
      <c r="FL193" s="12">
        <f>IFERROR(AP193*[1]Figure!$C$8+BK193*[1]Figure!$D$8+CF193*[1]Figure!$E$8,0)</f>
        <v>0.6345214188164412</v>
      </c>
      <c r="FM193" s="12">
        <f>IFERROR(AQ193*[1]Figure!$C$8+BL193*[1]Figure!$D$8+CG193*[1]Figure!$E$8,0)</f>
        <v>7.5760183072410192E-4</v>
      </c>
      <c r="FN193" s="12">
        <f>IFERROR(AR193*[1]Figure!$C$8+BM193*[1]Figure!$D$8+CH193*[1]Figure!$E$8,0)</f>
        <v>0.10905987006624474</v>
      </c>
      <c r="FO193" s="12">
        <f>IFERROR(AS193*[1]Figure!$C$8+BN193*[1]Figure!$D$8+CI193*[1]Figure!$E$8,0)</f>
        <v>6.0622920794585658E-2</v>
      </c>
      <c r="FP193" s="12">
        <f>IFERROR(AT193*[1]Figure!$C$8+BO193*[1]Figure!$D$8+CJ193*[1]Figure!$E$8,0)</f>
        <v>7.7867640378746596</v>
      </c>
      <c r="FQ193" s="12">
        <f>IFERROR(AU193*[1]Figure!$C$8+BP193*[1]Figure!$D$8+CK193*[1]Figure!$E$8,0)</f>
        <v>7.4068175950477572E-3</v>
      </c>
      <c r="FR193" s="12">
        <f>IFERROR(AV193*[1]Figure!$C$8+BQ193*[1]Figure!$D$8+CL193*[1]Figure!$E$8,0)</f>
        <v>-1.2100599403291572E-2</v>
      </c>
      <c r="FS193" s="12">
        <f>IFERROR(AW193*[1]Figure!$C$8+BR193*[1]Figure!$D$8+CM193*[1]Figure!$E$8,0)</f>
        <v>0.78944632646962343</v>
      </c>
      <c r="FT193" s="12">
        <f>IFERROR(AX193*[1]Figure!$C$8+BS193*[1]Figure!$D$8+CN193*[1]Figure!$E$8,0)</f>
        <v>1.2580405146867025E-5</v>
      </c>
      <c r="FU193" s="12">
        <f>IFERROR(AY193*[1]Figure!$C$8+BT193*[1]Figure!$D$8+CO193*[1]Figure!$E$8,0)</f>
        <v>2.8334483949438074E-2</v>
      </c>
      <c r="FV193" s="12">
        <f>IFERROR(AZ193*[1]Figure!$C$8+BU193*[1]Figure!$D$8+CP193*[1]Figure!$E$8,0)</f>
        <v>1.0586979523209482E-3</v>
      </c>
      <c r="FW193" s="12">
        <f>IFERROR(BA193*[1]Figure!$C$8+BV193*[1]Figure!$D$8+CQ193*[1]Figure!$E$8,0)</f>
        <v>1.0786465515355602E-3</v>
      </c>
      <c r="FX193" s="12">
        <f>IFERROR(BB193*[1]Figure!$C$8+BW193*[1]Figure!$D$8+CR193*[1]Figure!$E$8,0)</f>
        <v>1.7923838029184693E-7</v>
      </c>
      <c r="FY193" s="12">
        <f>IFERROR(BC193*[1]Figure!$C$8+BX193*[1]Figure!$D$8+CS193*[1]Figure!$E$8,0)</f>
        <v>1.311044888900709E-3</v>
      </c>
      <c r="FZ193" s="12">
        <f>IFERROR(BD193*[1]Figure!$C$8+BY193*[1]Figure!$D$8+CT193*[1]Figure!$E$8,0)</f>
        <v>6.3055290499092695</v>
      </c>
      <c r="GA193" s="12">
        <f>IFERROR(BE193*[1]Figure!$C$8+BZ193*[1]Figure!$D$8+CU193*[1]Figure!$E$8,0)</f>
        <v>3.3261350952089415E-3</v>
      </c>
      <c r="GC193" s="12">
        <f>IFERROR(CW193*[1]Figure!$F$8+DR193*[1]Figure!$G$8+EM193*[1]Figure!$H$8,0)</f>
        <v>0.21575440561411052</v>
      </c>
      <c r="GD193" s="12">
        <f>IFERROR(CX193*[1]Figure!$F$8+DS193*[1]Figure!$G$8+EN193*[1]Figure!$H$8,0)</f>
        <v>3.635034333447468</v>
      </c>
      <c r="GE193" s="12">
        <f>IFERROR(CY193*[1]Figure!$F$8+DT193*[1]Figure!$G$8+EO193*[1]Figure!$H$8,0)</f>
        <v>1.2045876192373086E-3</v>
      </c>
      <c r="GF193" s="12">
        <f>IFERROR(CZ193*[1]Figure!$F$8+DU193*[1]Figure!$G$8+EP193*[1]Figure!$H$8,0)</f>
        <v>5.9257910879546676E-2</v>
      </c>
      <c r="GG193" s="12">
        <f>IFERROR(DA193*[1]Figure!$F$8+DV193*[1]Figure!$G$8+EQ193*[1]Figure!$H$8,0)</f>
        <v>1.274614708240785</v>
      </c>
      <c r="GH193" s="12">
        <f>IFERROR(DB193*[1]Figure!$F$8+DW193*[1]Figure!$G$8+ER193*[1]Figure!$H$8,0)</f>
        <v>1.521856327927105E-3</v>
      </c>
      <c r="GI193" s="12">
        <f>IFERROR(DC193*[1]Figure!$F$8+DX193*[1]Figure!$G$8+ES193*[1]Figure!$H$8,0)</f>
        <v>0.21907741857564939</v>
      </c>
      <c r="GJ193" s="12">
        <f>IFERROR(DD193*[1]Figure!$F$8+DY193*[1]Figure!$G$8+ET193*[1]Figure!$H$8,0)</f>
        <v>0.1217781846441475</v>
      </c>
      <c r="GK193" s="12">
        <f>IFERROR(DE193*[1]Figure!$F$8+DZ193*[1]Figure!$G$8+EU193*[1]Figure!$H$8,0)</f>
        <v>15.641905344643149</v>
      </c>
      <c r="GL193" s="12">
        <f>IFERROR(DF193*[1]Figure!$F$8+EA193*[1]Figure!$G$8+EV193*[1]Figure!$H$8,0)</f>
        <v>1.4878676066624037E-2</v>
      </c>
      <c r="GM193" s="12">
        <f>IFERROR(DG193*[1]Figure!$F$8+EB193*[1]Figure!$G$8+EW193*[1]Figure!$H$8,0)</f>
        <v>-2.4307456802221759E-2</v>
      </c>
      <c r="GN193" s="12">
        <f>IFERROR(DH193*[1]Figure!$F$8+EC193*[1]Figure!$G$8+EX193*[1]Figure!$H$8,0)</f>
        <v>1.5858249528625143</v>
      </c>
      <c r="GO193" s="12">
        <f>IFERROR(DI193*[1]Figure!$F$8+ED193*[1]Figure!$G$8+EY193*[1]Figure!$H$8,0)</f>
        <v>2.5271281567980529E-5</v>
      </c>
      <c r="GP193" s="12">
        <f>IFERROR(DJ193*[1]Figure!$F$8+EE193*[1]Figure!$G$8+EZ193*[1]Figure!$H$8,0)</f>
        <v>5.6917779166118232E-2</v>
      </c>
      <c r="GQ193" s="12">
        <f>IFERROR(DK193*[1]Figure!$F$8+EF193*[1]Figure!$G$8+FA193*[1]Figure!$H$8,0)</f>
        <v>2.1266925616628476E-3</v>
      </c>
      <c r="GR193" s="12">
        <f>IFERROR(DL193*[1]Figure!$F$8+EG193*[1]Figure!$G$8+FB193*[1]Figure!$H$8,0)</f>
        <v>2.1667649330812519E-3</v>
      </c>
      <c r="GS193" s="12">
        <f>IFERROR(DM193*[1]Figure!$F$8+EH193*[1]Figure!$G$8+FC193*[1]Figure!$H$8,0)</f>
        <v>3.6005069179127871E-7</v>
      </c>
      <c r="GT193" s="12">
        <f>IFERROR(DN193*[1]Figure!$F$8+EI193*[1]Figure!$G$8+FD193*[1]Figure!$H$8,0)</f>
        <v>2.6336023481662333E-3</v>
      </c>
      <c r="GU193" s="12">
        <f>IFERROR(DO193*[1]Figure!$F$8+EJ193*[1]Figure!$G$8+FE193*[1]Figure!$H$8,0)</f>
        <v>12.666428322065723</v>
      </c>
      <c r="GV193" s="12">
        <f>IFERROR(DP193*[1]Figure!$F$8+EK193*[1]Figure!$G$8+FF193*[1]Figure!$H$8,0)</f>
        <v>6.681477706232679E-3</v>
      </c>
      <c r="GX193" s="12">
        <f>IFERROR(FH193*[1]Figure!$F$10+GC193*[1]Figure!$F$11,0)</f>
        <v>0.11376259113110762</v>
      </c>
      <c r="GY193" s="12">
        <f>IFERROR(FI193*[1]Figure!$F$10+GD193*[1]Figure!$F$11,0)</f>
        <v>1.9166743012568985</v>
      </c>
      <c r="GZ193" s="12">
        <f>IFERROR(FJ193*[1]Figure!$F$10+GE193*[1]Figure!$F$11,0)</f>
        <v>6.3515277205503312E-4</v>
      </c>
      <c r="HA193" s="12">
        <f>IFERROR(FK193*[1]Figure!$F$10+GF193*[1]Figure!$F$11,0)</f>
        <v>3.1245403622166375E-2</v>
      </c>
      <c r="HB193" s="12">
        <f>IFERROR(FL193*[1]Figure!$F$10+GG193*[1]Figure!$F$11,0)</f>
        <v>0.672076528359007</v>
      </c>
      <c r="HC193" s="12">
        <f>IFERROR(FM193*[1]Figure!$F$10+GH193*[1]Figure!$F$11,0)</f>
        <v>8.0244164053787099E-4</v>
      </c>
      <c r="HD193" s="12">
        <f>IFERROR(FN193*[1]Figure!$F$10+GI193*[1]Figure!$F$11,0)</f>
        <v>0.1155147433700893</v>
      </c>
      <c r="HE193" s="12">
        <f>IFERROR(FO193*[1]Figure!$F$10+GJ193*[1]Figure!$F$11,0)</f>
        <v>6.4210980021140437E-2</v>
      </c>
      <c r="HF193" s="12">
        <f>IFERROR(FP193*[1]Figure!$F$10+GK193*[1]Figure!$F$11,0)</f>
        <v>8.2476354407186552</v>
      </c>
      <c r="HG193" s="12">
        <f>IFERROR(FQ193*[1]Figure!$F$10+GL193*[1]Figure!$F$11,0)</f>
        <v>7.8452012932098709E-3</v>
      </c>
      <c r="HH193" s="12">
        <f>IFERROR(FR193*[1]Figure!$F$10+GM193*[1]Figure!$F$11,0)</f>
        <v>-1.281679167457688E-2</v>
      </c>
      <c r="HI193" s="12">
        <f>IFERROR(FS193*[1]Figure!$F$10+GN193*[1]Figure!$F$11,0)</f>
        <v>0.83617090091164026</v>
      </c>
      <c r="HJ193" s="12">
        <f>IFERROR(FT193*[1]Figure!$F$10+GO193*[1]Figure!$F$11,0)</f>
        <v>1.3324995446532114E-5</v>
      </c>
      <c r="HK193" s="12">
        <f>IFERROR(FU193*[1]Figure!$F$10+GP193*[1]Figure!$F$11,0)</f>
        <v>3.0011503222543263E-2</v>
      </c>
      <c r="HL193" s="12">
        <f>IFERROR(FV193*[1]Figure!$F$10+GQ193*[1]Figure!$F$11,0)</f>
        <v>1.1213585913362014E-3</v>
      </c>
      <c r="HM193" s="12">
        <f>IFERROR(FW193*[1]Figure!$F$10+GR193*[1]Figure!$F$11,0)</f>
        <v>1.14248787855678E-3</v>
      </c>
      <c r="HN193" s="12">
        <f>IFERROR(FX193*[1]Figure!$F$10+GS193*[1]Figure!$F$11,0)</f>
        <v>1.8984687483037357E-7</v>
      </c>
      <c r="HO193" s="12">
        <f>IFERROR(FY193*[1]Figure!$F$10+GT193*[1]Figure!$F$11,0)</f>
        <v>1.3886410628954765E-3</v>
      </c>
      <c r="HP193" s="12">
        <f>IFERROR(FZ193*[1]Figure!$F$10+GU193*[1]Figure!$F$11,0)</f>
        <v>6.6787313204250243</v>
      </c>
      <c r="HQ193" s="12">
        <f>IFERROR(GA193*[1]Figure!$F$10+GV193*[1]Figure!$F$11,0)</f>
        <v>3.5229974297963894E-3</v>
      </c>
    </row>
    <row r="194" spans="1:225" x14ac:dyDescent="0.2">
      <c r="A194" s="1"/>
      <c r="B194" s="4"/>
      <c r="C194" s="1" t="s">
        <v>113</v>
      </c>
      <c r="D194" s="1" t="s">
        <v>209</v>
      </c>
      <c r="E194" s="2">
        <v>0</v>
      </c>
      <c r="F194" s="7"/>
      <c r="G194" s="5">
        <f>('[1]LIB Maf LCI'!AQ$50+'[1]LIB Maf LCI'!AQ$67)*$E194</f>
        <v>0</v>
      </c>
      <c r="H194" s="5">
        <f>('[1]LIB Maf LCI'!AR$50+'[1]LIB Maf LCI'!AR$67)*$E194</f>
        <v>0</v>
      </c>
      <c r="I194" s="5">
        <f>('[1]LIB Maf LCI'!AS$50+'[1]LIB Maf LCI'!AS$67)*$E194</f>
        <v>0</v>
      </c>
      <c r="J194" s="5">
        <f>('[1]LIB Maf LCI'!AT$50+'[1]LIB Maf LCI'!AT$67)*$E194</f>
        <v>0</v>
      </c>
      <c r="K194" s="5">
        <f>('[1]LIB Maf LCI'!AU$50+'[1]LIB Maf LCI'!AU$67)*$E194</f>
        <v>0</v>
      </c>
      <c r="L194" s="5">
        <f>('[1]LIB Maf LCI'!AV$50+'[1]LIB Maf LCI'!AV$67)*$E194</f>
        <v>0</v>
      </c>
      <c r="M194" s="1" t="s">
        <v>55</v>
      </c>
      <c r="N194" s="1"/>
      <c r="O194" s="1">
        <v>1</v>
      </c>
      <c r="P194" s="1" t="s">
        <v>56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/>
      <c r="AL194" s="1">
        <f t="shared" si="155"/>
        <v>0</v>
      </c>
      <c r="AM194" s="1">
        <f t="shared" si="155"/>
        <v>0</v>
      </c>
      <c r="AN194" s="1">
        <f t="shared" si="155"/>
        <v>0</v>
      </c>
      <c r="AO194" s="1">
        <f t="shared" si="155"/>
        <v>0</v>
      </c>
      <c r="AP194" s="1">
        <f t="shared" si="155"/>
        <v>0</v>
      </c>
      <c r="AQ194" s="1">
        <f t="shared" si="155"/>
        <v>0</v>
      </c>
      <c r="AR194" s="1">
        <f t="shared" si="155"/>
        <v>0</v>
      </c>
      <c r="AS194" s="1">
        <f t="shared" si="155"/>
        <v>0</v>
      </c>
      <c r="AT194" s="1">
        <f t="shared" si="155"/>
        <v>0</v>
      </c>
      <c r="AU194" s="1">
        <f t="shared" si="155"/>
        <v>0</v>
      </c>
      <c r="AV194" s="1">
        <f t="shared" si="155"/>
        <v>0</v>
      </c>
      <c r="AW194" s="1">
        <f t="shared" si="155"/>
        <v>0</v>
      </c>
      <c r="AX194" s="1">
        <f t="shared" si="155"/>
        <v>0</v>
      </c>
      <c r="AY194" s="1">
        <f t="shared" si="155"/>
        <v>0</v>
      </c>
      <c r="AZ194" s="1">
        <f t="shared" si="155"/>
        <v>0</v>
      </c>
      <c r="BA194" s="1">
        <f>IFERROR($G194/1000*AF194,0)</f>
        <v>0</v>
      </c>
      <c r="BB194" s="1">
        <f>IFERROR($G194/1000*AG194,0)</f>
        <v>0</v>
      </c>
      <c r="BC194" s="1">
        <f>IFERROR($G194/1000*AH194,0)</f>
        <v>0</v>
      </c>
      <c r="BD194" s="1">
        <f>IFERROR($G194/1000*AI194,0)</f>
        <v>0</v>
      </c>
      <c r="BE194" s="1">
        <f>IFERROR($G194/1000*AJ194,0)</f>
        <v>0</v>
      </c>
      <c r="BF194" s="1"/>
      <c r="BG194" s="1">
        <f t="shared" si="156"/>
        <v>0</v>
      </c>
      <c r="BH194" s="1">
        <f t="shared" si="156"/>
        <v>0</v>
      </c>
      <c r="BI194" s="1">
        <f t="shared" si="156"/>
        <v>0</v>
      </c>
      <c r="BJ194" s="1">
        <f t="shared" si="156"/>
        <v>0</v>
      </c>
      <c r="BK194" s="1">
        <f t="shared" si="156"/>
        <v>0</v>
      </c>
      <c r="BL194" s="1">
        <f t="shared" si="156"/>
        <v>0</v>
      </c>
      <c r="BM194" s="1">
        <f t="shared" si="156"/>
        <v>0</v>
      </c>
      <c r="BN194" s="1">
        <f t="shared" si="156"/>
        <v>0</v>
      </c>
      <c r="BO194" s="1">
        <f t="shared" si="156"/>
        <v>0</v>
      </c>
      <c r="BP194" s="1">
        <f t="shared" si="156"/>
        <v>0</v>
      </c>
      <c r="BQ194" s="1">
        <f t="shared" si="156"/>
        <v>0</v>
      </c>
      <c r="BR194" s="1">
        <f t="shared" si="156"/>
        <v>0</v>
      </c>
      <c r="BS194" s="1">
        <f t="shared" si="156"/>
        <v>0</v>
      </c>
      <c r="BT194" s="1">
        <f t="shared" si="156"/>
        <v>0</v>
      </c>
      <c r="BU194" s="1">
        <f t="shared" si="156"/>
        <v>0</v>
      </c>
      <c r="BV194" s="1">
        <f>IFERROR($H194/1000*AF194,0)</f>
        <v>0</v>
      </c>
      <c r="BW194" s="1">
        <f>IFERROR($H194/1000*AG194,0)</f>
        <v>0</v>
      </c>
      <c r="BX194" s="1">
        <f>IFERROR($H194/1000*AH194,0)</f>
        <v>0</v>
      </c>
      <c r="BY194" s="1">
        <f>IFERROR($H194/1000*AI194,0)</f>
        <v>0</v>
      </c>
      <c r="BZ194" s="1">
        <f>IFERROR($H194/1000*AJ194,0)</f>
        <v>0</v>
      </c>
      <c r="CA194" s="1"/>
      <c r="CB194" s="1">
        <f t="shared" si="157"/>
        <v>0</v>
      </c>
      <c r="CC194" s="1">
        <f t="shared" si="157"/>
        <v>0</v>
      </c>
      <c r="CD194" s="1">
        <f t="shared" si="157"/>
        <v>0</v>
      </c>
      <c r="CE194" s="1">
        <f t="shared" si="157"/>
        <v>0</v>
      </c>
      <c r="CF194" s="1">
        <f t="shared" si="157"/>
        <v>0</v>
      </c>
      <c r="CG194" s="1">
        <f t="shared" si="157"/>
        <v>0</v>
      </c>
      <c r="CH194" s="1">
        <f t="shared" si="157"/>
        <v>0</v>
      </c>
      <c r="CI194" s="1">
        <f t="shared" si="157"/>
        <v>0</v>
      </c>
      <c r="CJ194" s="1">
        <f t="shared" si="157"/>
        <v>0</v>
      </c>
      <c r="CK194" s="1">
        <f t="shared" si="157"/>
        <v>0</v>
      </c>
      <c r="CL194" s="1">
        <f t="shared" si="157"/>
        <v>0</v>
      </c>
      <c r="CM194" s="1">
        <f t="shared" si="157"/>
        <v>0</v>
      </c>
      <c r="CN194" s="1">
        <f t="shared" si="157"/>
        <v>0</v>
      </c>
      <c r="CO194" s="1">
        <f t="shared" si="157"/>
        <v>0</v>
      </c>
      <c r="CP194" s="1">
        <f t="shared" si="157"/>
        <v>0</v>
      </c>
      <c r="CQ194" s="1">
        <f>IFERROR($I194/1000*AF194,0)</f>
        <v>0</v>
      </c>
      <c r="CR194" s="1">
        <f>IFERROR($I194/1000*AG194,0)</f>
        <v>0</v>
      </c>
      <c r="CS194" s="1">
        <f>IFERROR($I194/1000*AH194,0)</f>
        <v>0</v>
      </c>
      <c r="CT194" s="1">
        <f>IFERROR($I194/1000*AI194,0)</f>
        <v>0</v>
      </c>
      <c r="CU194" s="1">
        <f>IFERROR($I194/1000*AJ194,0)</f>
        <v>0</v>
      </c>
      <c r="CW194" s="12">
        <f t="shared" si="158"/>
        <v>0</v>
      </c>
      <c r="CX194" s="12">
        <f t="shared" si="158"/>
        <v>0</v>
      </c>
      <c r="CY194" s="12">
        <f t="shared" si="158"/>
        <v>0</v>
      </c>
      <c r="CZ194" s="12">
        <f t="shared" si="158"/>
        <v>0</v>
      </c>
      <c r="DA194" s="12">
        <f t="shared" si="158"/>
        <v>0</v>
      </c>
      <c r="DB194" s="12">
        <f t="shared" si="158"/>
        <v>0</v>
      </c>
      <c r="DC194" s="12">
        <f t="shared" si="158"/>
        <v>0</v>
      </c>
      <c r="DD194" s="12">
        <f t="shared" si="158"/>
        <v>0</v>
      </c>
      <c r="DE194" s="12">
        <f t="shared" si="158"/>
        <v>0</v>
      </c>
      <c r="DF194" s="12">
        <f t="shared" si="158"/>
        <v>0</v>
      </c>
      <c r="DG194" s="12">
        <f t="shared" si="158"/>
        <v>0</v>
      </c>
      <c r="DH194" s="12">
        <f t="shared" si="158"/>
        <v>0</v>
      </c>
      <c r="DI194" s="12">
        <f t="shared" si="158"/>
        <v>0</v>
      </c>
      <c r="DJ194" s="12">
        <f t="shared" si="158"/>
        <v>0</v>
      </c>
      <c r="DK194" s="12">
        <f t="shared" si="158"/>
        <v>0</v>
      </c>
      <c r="DL194" s="12">
        <f>IFERROR($J194/1000*AF194,0)</f>
        <v>0</v>
      </c>
      <c r="DM194" s="12">
        <f>IFERROR($J194/1000*AG194,0)</f>
        <v>0</v>
      </c>
      <c r="DN194" s="12">
        <f>IFERROR($J194/1000*AH194,0)</f>
        <v>0</v>
      </c>
      <c r="DO194" s="12">
        <f>IFERROR($J194/1000*AI194,0)</f>
        <v>0</v>
      </c>
      <c r="DP194" s="12">
        <f>IFERROR($J194/1000*AJ194,0)</f>
        <v>0</v>
      </c>
      <c r="DR194" s="12">
        <f t="shared" si="159"/>
        <v>0</v>
      </c>
      <c r="DS194" s="12">
        <f t="shared" si="159"/>
        <v>0</v>
      </c>
      <c r="DT194" s="12">
        <f t="shared" si="159"/>
        <v>0</v>
      </c>
      <c r="DU194" s="12">
        <f t="shared" si="159"/>
        <v>0</v>
      </c>
      <c r="DV194" s="12">
        <f t="shared" si="159"/>
        <v>0</v>
      </c>
      <c r="DW194" s="12">
        <f t="shared" si="159"/>
        <v>0</v>
      </c>
      <c r="DX194" s="12">
        <f t="shared" si="159"/>
        <v>0</v>
      </c>
      <c r="DY194" s="12">
        <f t="shared" si="159"/>
        <v>0</v>
      </c>
      <c r="DZ194" s="12">
        <f t="shared" si="159"/>
        <v>0</v>
      </c>
      <c r="EA194" s="12">
        <f t="shared" si="159"/>
        <v>0</v>
      </c>
      <c r="EB194" s="12">
        <f t="shared" si="159"/>
        <v>0</v>
      </c>
      <c r="EC194" s="12">
        <f t="shared" si="159"/>
        <v>0</v>
      </c>
      <c r="ED194" s="12">
        <f t="shared" si="159"/>
        <v>0</v>
      </c>
      <c r="EE194" s="12">
        <f t="shared" si="159"/>
        <v>0</v>
      </c>
      <c r="EF194" s="12">
        <f t="shared" si="159"/>
        <v>0</v>
      </c>
      <c r="EG194" s="12">
        <f>IFERROR($K194/1000*AF194,0)</f>
        <v>0</v>
      </c>
      <c r="EH194" s="12">
        <f>IFERROR($K194/1000*AG194,0)</f>
        <v>0</v>
      </c>
      <c r="EI194" s="12">
        <f>IFERROR($K194/1000*AH194,0)</f>
        <v>0</v>
      </c>
      <c r="EJ194" s="12">
        <f>IFERROR($K194/1000*AI194,0)</f>
        <v>0</v>
      </c>
      <c r="EK194" s="12">
        <f>IFERROR($K194/1000*AJ194,0)</f>
        <v>0</v>
      </c>
      <c r="EM194" s="12">
        <f t="shared" si="160"/>
        <v>0</v>
      </c>
      <c r="EN194" s="12">
        <f t="shared" si="160"/>
        <v>0</v>
      </c>
      <c r="EO194" s="12">
        <f t="shared" si="160"/>
        <v>0</v>
      </c>
      <c r="EP194" s="12">
        <f t="shared" si="160"/>
        <v>0</v>
      </c>
      <c r="EQ194" s="12">
        <f t="shared" si="160"/>
        <v>0</v>
      </c>
      <c r="ER194" s="12">
        <f t="shared" si="160"/>
        <v>0</v>
      </c>
      <c r="ES194" s="12">
        <f t="shared" si="160"/>
        <v>0</v>
      </c>
      <c r="ET194" s="12">
        <f t="shared" si="160"/>
        <v>0</v>
      </c>
      <c r="EU194" s="12">
        <f t="shared" si="160"/>
        <v>0</v>
      </c>
      <c r="EV194" s="12">
        <f t="shared" si="160"/>
        <v>0</v>
      </c>
      <c r="EW194" s="12">
        <f t="shared" si="160"/>
        <v>0</v>
      </c>
      <c r="EX194" s="12">
        <f t="shared" si="160"/>
        <v>0</v>
      </c>
      <c r="EY194" s="12">
        <f t="shared" si="160"/>
        <v>0</v>
      </c>
      <c r="EZ194" s="12">
        <f t="shared" si="160"/>
        <v>0</v>
      </c>
      <c r="FA194" s="12">
        <f t="shared" si="160"/>
        <v>0</v>
      </c>
      <c r="FB194" s="12">
        <f>IFERROR($L194/1000*AF194,0)</f>
        <v>0</v>
      </c>
      <c r="FC194" s="12">
        <f>IFERROR($L194/1000*AG194,0)</f>
        <v>0</v>
      </c>
      <c r="FD194" s="12">
        <f>IFERROR($L194/1000*AH194,0)</f>
        <v>0</v>
      </c>
      <c r="FE194" s="12">
        <f>IFERROR($L194/1000*AI194,0)</f>
        <v>0</v>
      </c>
      <c r="FF194" s="12">
        <f>IFERROR($L194/1000*AJ194,0)</f>
        <v>0</v>
      </c>
      <c r="FH194" s="12">
        <f>IFERROR(AL194*[1]Figure!$C$8+BG194*[1]Figure!$D$8+CB194*[1]Figure!$E$8,0)</f>
        <v>0</v>
      </c>
      <c r="FI194" s="12">
        <f>IFERROR(AM194*[1]Figure!$C$8+BH194*[1]Figure!$D$8+CC194*[1]Figure!$E$8,0)</f>
        <v>0</v>
      </c>
      <c r="FJ194" s="12">
        <f>IFERROR(AN194*[1]Figure!$C$8+BI194*[1]Figure!$D$8+CD194*[1]Figure!$E$8,0)</f>
        <v>0</v>
      </c>
      <c r="FK194" s="12">
        <f>IFERROR(AO194*[1]Figure!$C$8+BJ194*[1]Figure!$D$8+CE194*[1]Figure!$E$8,0)</f>
        <v>0</v>
      </c>
      <c r="FL194" s="12">
        <f>IFERROR(AP194*[1]Figure!$C$8+BK194*[1]Figure!$D$8+CF194*[1]Figure!$E$8,0)</f>
        <v>0</v>
      </c>
      <c r="FM194" s="12">
        <f>IFERROR(AQ194*[1]Figure!$C$8+BL194*[1]Figure!$D$8+CG194*[1]Figure!$E$8,0)</f>
        <v>0</v>
      </c>
      <c r="FN194" s="12">
        <f>IFERROR(AR194*[1]Figure!$C$8+BM194*[1]Figure!$D$8+CH194*[1]Figure!$E$8,0)</f>
        <v>0</v>
      </c>
      <c r="FO194" s="12">
        <f>IFERROR(AS194*[1]Figure!$C$8+BN194*[1]Figure!$D$8+CI194*[1]Figure!$E$8,0)</f>
        <v>0</v>
      </c>
      <c r="FP194" s="12">
        <f>IFERROR(AT194*[1]Figure!$C$8+BO194*[1]Figure!$D$8+CJ194*[1]Figure!$E$8,0)</f>
        <v>0</v>
      </c>
      <c r="FQ194" s="12">
        <f>IFERROR(AU194*[1]Figure!$C$8+BP194*[1]Figure!$D$8+CK194*[1]Figure!$E$8,0)</f>
        <v>0</v>
      </c>
      <c r="FR194" s="12">
        <f>IFERROR(AV194*[1]Figure!$C$8+BQ194*[1]Figure!$D$8+CL194*[1]Figure!$E$8,0)</f>
        <v>0</v>
      </c>
      <c r="FS194" s="12">
        <f>IFERROR(AW194*[1]Figure!$C$8+BR194*[1]Figure!$D$8+CM194*[1]Figure!$E$8,0)</f>
        <v>0</v>
      </c>
      <c r="FT194" s="12">
        <f>IFERROR(AX194*[1]Figure!$C$8+BS194*[1]Figure!$D$8+CN194*[1]Figure!$E$8,0)</f>
        <v>0</v>
      </c>
      <c r="FU194" s="12">
        <f>IFERROR(AY194*[1]Figure!$C$8+BT194*[1]Figure!$D$8+CO194*[1]Figure!$E$8,0)</f>
        <v>0</v>
      </c>
      <c r="FV194" s="12">
        <f>IFERROR(AZ194*[1]Figure!$C$8+BU194*[1]Figure!$D$8+CP194*[1]Figure!$E$8,0)</f>
        <v>0</v>
      </c>
      <c r="FW194" s="12">
        <f>IFERROR(BA194*[1]Figure!$C$8+BV194*[1]Figure!$D$8+CQ194*[1]Figure!$E$8,0)</f>
        <v>0</v>
      </c>
      <c r="FX194" s="12">
        <f>IFERROR(BB194*[1]Figure!$C$8+BW194*[1]Figure!$D$8+CR194*[1]Figure!$E$8,0)</f>
        <v>0</v>
      </c>
      <c r="FY194" s="12">
        <f>IFERROR(BC194*[1]Figure!$C$8+BX194*[1]Figure!$D$8+CS194*[1]Figure!$E$8,0)</f>
        <v>0</v>
      </c>
      <c r="FZ194" s="12">
        <f>IFERROR(BD194*[1]Figure!$C$8+BY194*[1]Figure!$D$8+CT194*[1]Figure!$E$8,0)</f>
        <v>0</v>
      </c>
      <c r="GA194" s="12">
        <f>IFERROR(BE194*[1]Figure!$C$8+BZ194*[1]Figure!$D$8+CU194*[1]Figure!$E$8,0)</f>
        <v>0</v>
      </c>
      <c r="GC194" s="12">
        <f>IFERROR(CW194*[1]Figure!$F$8+DR194*[1]Figure!$G$8+EM194*[1]Figure!$H$8,0)</f>
        <v>0</v>
      </c>
      <c r="GD194" s="12">
        <f>IFERROR(CX194*[1]Figure!$F$8+DS194*[1]Figure!$G$8+EN194*[1]Figure!$H$8,0)</f>
        <v>0</v>
      </c>
      <c r="GE194" s="12">
        <f>IFERROR(CY194*[1]Figure!$F$8+DT194*[1]Figure!$G$8+EO194*[1]Figure!$H$8,0)</f>
        <v>0</v>
      </c>
      <c r="GF194" s="12">
        <f>IFERROR(CZ194*[1]Figure!$F$8+DU194*[1]Figure!$G$8+EP194*[1]Figure!$H$8,0)</f>
        <v>0</v>
      </c>
      <c r="GG194" s="12">
        <f>IFERROR(DA194*[1]Figure!$F$8+DV194*[1]Figure!$G$8+EQ194*[1]Figure!$H$8,0)</f>
        <v>0</v>
      </c>
      <c r="GH194" s="12">
        <f>IFERROR(DB194*[1]Figure!$F$8+DW194*[1]Figure!$G$8+ER194*[1]Figure!$H$8,0)</f>
        <v>0</v>
      </c>
      <c r="GI194" s="12">
        <f>IFERROR(DC194*[1]Figure!$F$8+DX194*[1]Figure!$G$8+ES194*[1]Figure!$H$8,0)</f>
        <v>0</v>
      </c>
      <c r="GJ194" s="12">
        <f>IFERROR(DD194*[1]Figure!$F$8+DY194*[1]Figure!$G$8+ET194*[1]Figure!$H$8,0)</f>
        <v>0</v>
      </c>
      <c r="GK194" s="12">
        <f>IFERROR(DE194*[1]Figure!$F$8+DZ194*[1]Figure!$G$8+EU194*[1]Figure!$H$8,0)</f>
        <v>0</v>
      </c>
      <c r="GL194" s="12">
        <f>IFERROR(DF194*[1]Figure!$F$8+EA194*[1]Figure!$G$8+EV194*[1]Figure!$H$8,0)</f>
        <v>0</v>
      </c>
      <c r="GM194" s="12">
        <f>IFERROR(DG194*[1]Figure!$F$8+EB194*[1]Figure!$G$8+EW194*[1]Figure!$H$8,0)</f>
        <v>0</v>
      </c>
      <c r="GN194" s="12">
        <f>IFERROR(DH194*[1]Figure!$F$8+EC194*[1]Figure!$G$8+EX194*[1]Figure!$H$8,0)</f>
        <v>0</v>
      </c>
      <c r="GO194" s="12">
        <f>IFERROR(DI194*[1]Figure!$F$8+ED194*[1]Figure!$G$8+EY194*[1]Figure!$H$8,0)</f>
        <v>0</v>
      </c>
      <c r="GP194" s="12">
        <f>IFERROR(DJ194*[1]Figure!$F$8+EE194*[1]Figure!$G$8+EZ194*[1]Figure!$H$8,0)</f>
        <v>0</v>
      </c>
      <c r="GQ194" s="12">
        <f>IFERROR(DK194*[1]Figure!$F$8+EF194*[1]Figure!$G$8+FA194*[1]Figure!$H$8,0)</f>
        <v>0</v>
      </c>
      <c r="GR194" s="12">
        <f>IFERROR(DL194*[1]Figure!$F$8+EG194*[1]Figure!$G$8+FB194*[1]Figure!$H$8,0)</f>
        <v>0</v>
      </c>
      <c r="GS194" s="12">
        <f>IFERROR(DM194*[1]Figure!$F$8+EH194*[1]Figure!$G$8+FC194*[1]Figure!$H$8,0)</f>
        <v>0</v>
      </c>
      <c r="GT194" s="12">
        <f>IFERROR(DN194*[1]Figure!$F$8+EI194*[1]Figure!$G$8+FD194*[1]Figure!$H$8,0)</f>
        <v>0</v>
      </c>
      <c r="GU194" s="12">
        <f>IFERROR(DO194*[1]Figure!$F$8+EJ194*[1]Figure!$G$8+FE194*[1]Figure!$H$8,0)</f>
        <v>0</v>
      </c>
      <c r="GV194" s="12">
        <f>IFERROR(DP194*[1]Figure!$F$8+EK194*[1]Figure!$G$8+FF194*[1]Figure!$H$8,0)</f>
        <v>0</v>
      </c>
      <c r="GX194" s="12">
        <f>IFERROR(FH194*[1]Figure!$F$10+GC194*[1]Figure!$F$11,0)</f>
        <v>0</v>
      </c>
      <c r="GY194" s="12">
        <f>IFERROR(FI194*[1]Figure!$F$10+GD194*[1]Figure!$F$11,0)</f>
        <v>0</v>
      </c>
      <c r="GZ194" s="12">
        <f>IFERROR(FJ194*[1]Figure!$F$10+GE194*[1]Figure!$F$11,0)</f>
        <v>0</v>
      </c>
      <c r="HA194" s="12">
        <f>IFERROR(FK194*[1]Figure!$F$10+GF194*[1]Figure!$F$11,0)</f>
        <v>0</v>
      </c>
      <c r="HB194" s="12">
        <f>IFERROR(FL194*[1]Figure!$F$10+GG194*[1]Figure!$F$11,0)</f>
        <v>0</v>
      </c>
      <c r="HC194" s="12">
        <f>IFERROR(FM194*[1]Figure!$F$10+GH194*[1]Figure!$F$11,0)</f>
        <v>0</v>
      </c>
      <c r="HD194" s="12">
        <f>IFERROR(FN194*[1]Figure!$F$10+GI194*[1]Figure!$F$11,0)</f>
        <v>0</v>
      </c>
      <c r="HE194" s="12">
        <f>IFERROR(FO194*[1]Figure!$F$10+GJ194*[1]Figure!$F$11,0)</f>
        <v>0</v>
      </c>
      <c r="HF194" s="12">
        <f>IFERROR(FP194*[1]Figure!$F$10+GK194*[1]Figure!$F$11,0)</f>
        <v>0</v>
      </c>
      <c r="HG194" s="12">
        <f>IFERROR(FQ194*[1]Figure!$F$10+GL194*[1]Figure!$F$11,0)</f>
        <v>0</v>
      </c>
      <c r="HH194" s="12">
        <f>IFERROR(FR194*[1]Figure!$F$10+GM194*[1]Figure!$F$11,0)</f>
        <v>0</v>
      </c>
      <c r="HI194" s="12">
        <f>IFERROR(FS194*[1]Figure!$F$10+GN194*[1]Figure!$F$11,0)</f>
        <v>0</v>
      </c>
      <c r="HJ194" s="12">
        <f>IFERROR(FT194*[1]Figure!$F$10+GO194*[1]Figure!$F$11,0)</f>
        <v>0</v>
      </c>
      <c r="HK194" s="12">
        <f>IFERROR(FU194*[1]Figure!$F$10+GP194*[1]Figure!$F$11,0)</f>
        <v>0</v>
      </c>
      <c r="HL194" s="12">
        <f>IFERROR(FV194*[1]Figure!$F$10+GQ194*[1]Figure!$F$11,0)</f>
        <v>0</v>
      </c>
      <c r="HM194" s="12">
        <f>IFERROR(FW194*[1]Figure!$F$10+GR194*[1]Figure!$F$11,0)</f>
        <v>0</v>
      </c>
      <c r="HN194" s="12">
        <f>IFERROR(FX194*[1]Figure!$F$10+GS194*[1]Figure!$F$11,0)</f>
        <v>0</v>
      </c>
      <c r="HO194" s="12">
        <f>IFERROR(FY194*[1]Figure!$F$10+GT194*[1]Figure!$F$11,0)</f>
        <v>0</v>
      </c>
      <c r="HP194" s="12">
        <f>IFERROR(FZ194*[1]Figure!$F$10+GU194*[1]Figure!$F$11,0)</f>
        <v>0</v>
      </c>
      <c r="HQ194" s="12">
        <f>IFERROR(GA194*[1]Figure!$F$10+GV194*[1]Figure!$F$11,0)</f>
        <v>0</v>
      </c>
    </row>
    <row r="195" spans="1:225" x14ac:dyDescent="0.2">
      <c r="A195" s="1"/>
      <c r="B195" s="4"/>
      <c r="C195" s="1" t="s">
        <v>115</v>
      </c>
      <c r="D195" s="1" t="s">
        <v>204</v>
      </c>
      <c r="E195" s="2">
        <f>E190</f>
        <v>0.65</v>
      </c>
      <c r="F195" s="7">
        <f>SUM(E195:E198)</f>
        <v>0.99999999999999989</v>
      </c>
      <c r="G195" s="5">
        <f>G190</f>
        <v>178.84400308099541</v>
      </c>
      <c r="H195" s="5">
        <f t="shared" ref="H195:L195" si="161">H190</f>
        <v>162.13616044811459</v>
      </c>
      <c r="I195" s="5">
        <f t="shared" si="161"/>
        <v>215.32385968389366</v>
      </c>
      <c r="J195" s="5">
        <f t="shared" si="161"/>
        <v>339.28393456726138</v>
      </c>
      <c r="K195" s="5">
        <f t="shared" si="161"/>
        <v>325.44867913023052</v>
      </c>
      <c r="L195" s="5">
        <f t="shared" si="161"/>
        <v>633.95686345002071</v>
      </c>
      <c r="M195" s="1" t="s">
        <v>55</v>
      </c>
      <c r="N195" s="1" t="s">
        <v>213</v>
      </c>
      <c r="O195" s="1">
        <v>1</v>
      </c>
      <c r="P195" s="1" t="s">
        <v>56</v>
      </c>
      <c r="Q195" s="1">
        <f>'[1]Unit factor_selected'!J65</f>
        <v>0.57001000939843605</v>
      </c>
      <c r="R195" s="1">
        <f>'[1]Unit factor_selected'!K65</f>
        <v>9.1614873247080695</v>
      </c>
      <c r="S195" s="1">
        <f>'[1]Unit factor_selected'!L65</f>
        <v>2.24082150617891E-3</v>
      </c>
      <c r="T195" s="1">
        <f>'[1]Unit factor_selected'!M65</f>
        <v>0.14477760722885399</v>
      </c>
      <c r="U195" s="1">
        <f>'[1]Unit factor_selected'!N65</f>
        <v>1.73865760553976</v>
      </c>
      <c r="V195" s="1">
        <f>'[1]Unit factor_selected'!O65</f>
        <v>2.21290249258867E-3</v>
      </c>
      <c r="W195" s="1">
        <f>'[1]Unit factor_selected'!P65</f>
        <v>0.58284760129792701</v>
      </c>
      <c r="X195" s="1">
        <f>'[1]Unit factor_selected'!Q65</f>
        <v>0.17876364653003199</v>
      </c>
      <c r="Y195" s="1">
        <f>'[1]Unit factor_selected'!R65</f>
        <v>21.541541249231599</v>
      </c>
      <c r="Z195" s="1">
        <f>'[1]Unit factor_selected'!S65</f>
        <v>6.7880004838615698E-2</v>
      </c>
      <c r="AA195" s="1">
        <f>'[1]Unit factor_selected'!T65</f>
        <v>-2.63457965905344E-2</v>
      </c>
      <c r="AB195" s="1">
        <f>'[1]Unit factor_selected'!U65</f>
        <v>2.1642138488129801</v>
      </c>
      <c r="AC195" s="1">
        <f>'[1]Unit factor_selected'!V65</f>
        <v>6.0036505732749297E-5</v>
      </c>
      <c r="AD195" s="1">
        <f>'[1]Unit factor_selected'!W65</f>
        <v>7.7111442278521306E-2</v>
      </c>
      <c r="AE195" s="1">
        <f>'[1]Unit factor_selected'!X65</f>
        <v>3.3629049368118702E-3</v>
      </c>
      <c r="AF195" s="1">
        <f>'[1]Unit factor_selected'!Y65</f>
        <v>3.4787197316458198E-3</v>
      </c>
      <c r="AG195" s="1">
        <f>'[1]Unit factor_selected'!Z65</f>
        <v>4.7076281291665101E-7</v>
      </c>
      <c r="AH195" s="1">
        <f>'[1]Unit factor_selected'!AA65</f>
        <v>4.3870865459874099E-3</v>
      </c>
      <c r="AI195" s="1">
        <f>'[1]Unit factor_selected'!AB65</f>
        <v>16.799365472049299</v>
      </c>
      <c r="AJ195" s="1">
        <f>'[1]Unit factor_selected'!AC65</f>
        <v>1.7915188875904001E-2</v>
      </c>
      <c r="AK195" s="1"/>
      <c r="AL195" s="1">
        <f t="shared" si="155"/>
        <v>0.10194287187705212</v>
      </c>
      <c r="AM195" s="1">
        <f t="shared" si="155"/>
        <v>1.6384770673265903</v>
      </c>
      <c r="AN195" s="1">
        <f t="shared" si="155"/>
        <v>4.0075748835502174E-4</v>
      </c>
      <c r="AO195" s="1">
        <f t="shared" si="155"/>
        <v>2.5892606833296306E-2</v>
      </c>
      <c r="AP195" s="1">
        <f t="shared" si="155"/>
        <v>0.31094848616194892</v>
      </c>
      <c r="AQ195" s="1">
        <f t="shared" si="155"/>
        <v>3.9576434020247052E-4</v>
      </c>
      <c r="AR195" s="1">
        <f t="shared" si="155"/>
        <v>0.10423879820227724</v>
      </c>
      <c r="AS195" s="1">
        <f t="shared" si="155"/>
        <v>3.1970806150787012E-2</v>
      </c>
      <c r="AT195" s="1">
        <f t="shared" si="155"/>
        <v>3.8525754695469656</v>
      </c>
      <c r="AU195" s="1">
        <f t="shared" si="155"/>
        <v>1.2139931794495368E-2</v>
      </c>
      <c r="AV195" s="1">
        <f t="shared" si="155"/>
        <v>-4.7117877266088124E-3</v>
      </c>
      <c r="AW195" s="1">
        <f t="shared" si="155"/>
        <v>0.38705666824504154</v>
      </c>
      <c r="AX195" s="1">
        <f t="shared" si="155"/>
        <v>1.0737169016240013E-5</v>
      </c>
      <c r="AY195" s="1">
        <f t="shared" si="155"/>
        <v>1.3790919020439864E-2</v>
      </c>
      <c r="AZ195" s="1">
        <f t="shared" si="155"/>
        <v>6.0143538088027674E-4</v>
      </c>
      <c r="BA195" s="1">
        <f>IFERROR($G195/1000*AF195,0)</f>
        <v>6.2214816240438453E-4</v>
      </c>
      <c r="BB195" s="1">
        <f>IFERROR($G195/1000*AG195,0)</f>
        <v>8.41931059636836E-8</v>
      </c>
      <c r="BC195" s="1">
        <f>IFERROR($G195/1000*AH195,0)</f>
        <v>7.8460411974716579E-4</v>
      </c>
      <c r="BD195" s="1">
        <f>IFERROR($G195/1000*AI195,0)</f>
        <v>3.0044657702419526</v>
      </c>
      <c r="BE195" s="1">
        <f>IFERROR($G195/1000*AJ195,0)</f>
        <v>3.2040240945187897E-3</v>
      </c>
      <c r="BF195" s="1"/>
      <c r="BG195" s="1">
        <f t="shared" si="156"/>
        <v>9.2419234340856138E-2</v>
      </c>
      <c r="BH195" s="1">
        <f t="shared" si="156"/>
        <v>1.4854083788222359</v>
      </c>
      <c r="BI195" s="1">
        <f t="shared" si="156"/>
        <v>3.6331819526140959E-4</v>
      </c>
      <c r="BJ195" s="1">
        <f t="shared" si="156"/>
        <v>2.3473685354951587E-2</v>
      </c>
      <c r="BK195" s="1">
        <f t="shared" si="156"/>
        <v>0.28189926849612928</v>
      </c>
      <c r="BL195" s="1">
        <f t="shared" si="156"/>
        <v>3.5879151359438936E-4</v>
      </c>
      <c r="BM195" s="1">
        <f t="shared" si="156"/>
        <v>9.4500672200839422E-2</v>
      </c>
      <c r="BN195" s="1">
        <f t="shared" si="156"/>
        <v>2.8984051276083313E-2</v>
      </c>
      <c r="BO195" s="1">
        <f t="shared" si="156"/>
        <v>3.4926627882850938</v>
      </c>
      <c r="BP195" s="1">
        <f t="shared" si="156"/>
        <v>1.1005803355732591E-2</v>
      </c>
      <c r="BQ195" s="1">
        <f t="shared" si="156"/>
        <v>-4.2716063031362763E-3</v>
      </c>
      <c r="BR195" s="1">
        <f t="shared" si="156"/>
        <v>0.35089732383517297</v>
      </c>
      <c r="BS195" s="1">
        <f t="shared" si="156"/>
        <v>9.7340885262291925E-6</v>
      </c>
      <c r="BT195" s="1">
        <f t="shared" si="156"/>
        <v>1.2502553177655858E-2</v>
      </c>
      <c r="BU195" s="1">
        <f t="shared" si="156"/>
        <v>5.4524849440668608E-4</v>
      </c>
      <c r="BV195" s="1">
        <f>IFERROR($H195/1000*AF195,0)</f>
        <v>5.6402626056414884E-4</v>
      </c>
      <c r="BW195" s="1">
        <f>IFERROR($H195/1000*AG195,0)</f>
        <v>7.6327674968059889E-8</v>
      </c>
      <c r="BX195" s="1">
        <f>IFERROR($H195/1000*AH195,0)</f>
        <v>7.1130536811997956E-4</v>
      </c>
      <c r="BY195" s="1">
        <f>IFERROR($H195/1000*AI195,0)</f>
        <v>2.7237846156027015</v>
      </c>
      <c r="BZ195" s="1">
        <f>IFERROR($H195/1000*AJ195,0)</f>
        <v>2.9046999380418488E-3</v>
      </c>
      <c r="CA195" s="1"/>
      <c r="CB195" s="1">
        <f t="shared" si="157"/>
        <v>0.12273675528212376</v>
      </c>
      <c r="CC195" s="1">
        <f t="shared" si="157"/>
        <v>1.9726868112012108</v>
      </c>
      <c r="CD195" s="1">
        <f t="shared" si="157"/>
        <v>4.8250233557311888E-4</v>
      </c>
      <c r="CE195" s="1">
        <f t="shared" si="157"/>
        <v>3.1174073184315629E-2</v>
      </c>
      <c r="CF195" s="1">
        <f t="shared" si="157"/>
        <v>0.37437446629357785</v>
      </c>
      <c r="CG195" s="1">
        <f t="shared" si="157"/>
        <v>4.7649070580830133E-4</v>
      </c>
      <c r="CH195" s="1">
        <f t="shared" si="157"/>
        <v>0.12550099511896884</v>
      </c>
      <c r="CI195" s="1">
        <f t="shared" si="157"/>
        <v>3.849207834201377E-2</v>
      </c>
      <c r="CJ195" s="1">
        <f t="shared" si="157"/>
        <v>4.638407805324352</v>
      </c>
      <c r="CK195" s="1">
        <f t="shared" si="157"/>
        <v>1.461618463721211E-2</v>
      </c>
      <c r="CL195" s="1">
        <f t="shared" si="157"/>
        <v>-5.6728786083206336E-3</v>
      </c>
      <c r="CM195" s="1">
        <f t="shared" si="157"/>
        <v>0.46600687910774558</v>
      </c>
      <c r="CN195" s="1">
        <f t="shared" si="157"/>
        <v>1.2927292136309787E-5</v>
      </c>
      <c r="CO195" s="1">
        <f t="shared" si="157"/>
        <v>1.6603933377202989E-2</v>
      </c>
      <c r="CP195" s="1">
        <f t="shared" si="157"/>
        <v>7.2411367074435239E-4</v>
      </c>
      <c r="CQ195" s="1">
        <f>IFERROR($I195/1000*AF195,0)</f>
        <v>7.490513593764967E-4</v>
      </c>
      <c r="CR195" s="1">
        <f>IFERROR($I195/1000*AG195,0)</f>
        <v>1.0136646587286004E-7</v>
      </c>
      <c r="CS195" s="1">
        <f>IFERROR($I195/1000*AH195,0)</f>
        <v>9.4464440784929082E-4</v>
      </c>
      <c r="CT195" s="1">
        <f>IFERROR($I195/1000*AI195,0)</f>
        <v>3.6173042136819915</v>
      </c>
      <c r="CU195" s="1">
        <f>IFERROR($I195/1000*AJ195,0)</f>
        <v>3.8575676157256056E-3</v>
      </c>
      <c r="CW195" s="12">
        <f t="shared" si="158"/>
        <v>0.193395238731423</v>
      </c>
      <c r="CX195" s="12">
        <f t="shared" si="158"/>
        <v>3.1083454660150469</v>
      </c>
      <c r="CY195" s="12">
        <f t="shared" si="158"/>
        <v>7.6027473727931737E-4</v>
      </c>
      <c r="CZ195" s="12">
        <f t="shared" si="158"/>
        <v>4.9120716217839165E-2</v>
      </c>
      <c r="DA195" s="12">
        <f t="shared" si="158"/>
        <v>0.58989859327282324</v>
      </c>
      <c r="DB195" s="12">
        <f t="shared" si="158"/>
        <v>7.5080226449918391E-4</v>
      </c>
      <c r="DC195" s="12">
        <f t="shared" si="158"/>
        <v>0.19775082742145111</v>
      </c>
      <c r="DD195" s="12">
        <f t="shared" si="158"/>
        <v>6.0651633352300414E-2</v>
      </c>
      <c r="DE195" s="12">
        <f t="shared" si="158"/>
        <v>7.3086988716822558</v>
      </c>
      <c r="DF195" s="12">
        <f t="shared" si="158"/>
        <v>2.3030595120090272E-2</v>
      </c>
      <c r="DG195" s="12">
        <f t="shared" si="158"/>
        <v>-8.93870552654525E-3</v>
      </c>
      <c r="DH195" s="12">
        <f t="shared" si="158"/>
        <v>0.734282989870224</v>
      </c>
      <c r="DI195" s="12">
        <f t="shared" si="158"/>
        <v>2.0369421882677123E-5</v>
      </c>
      <c r="DJ195" s="12">
        <f t="shared" si="158"/>
        <v>2.6162673536412974E-2</v>
      </c>
      <c r="DK195" s="12">
        <f t="shared" si="158"/>
        <v>1.1409796185371988E-3</v>
      </c>
      <c r="DL195" s="12">
        <f>IFERROR($J195/1000*AF195,0)</f>
        <v>1.1802737178095613E-3</v>
      </c>
      <c r="DM195" s="12">
        <f>IFERROR($J195/1000*AG195,0)</f>
        <v>1.5972225941431292E-7</v>
      </c>
      <c r="DN195" s="12">
        <f>IFERROR($J195/1000*AH195,0)</f>
        <v>1.488467984609705E-3</v>
      </c>
      <c r="DO195" s="12">
        <f>IFERROR($J195/1000*AI195,0)</f>
        <v>5.6997548155902837</v>
      </c>
      <c r="DP195" s="12">
        <f>IFERROR($J195/1000*AJ195,0)</f>
        <v>6.0783357703323411E-3</v>
      </c>
      <c r="DR195" s="12">
        <f t="shared" si="159"/>
        <v>0.1855090046497313</v>
      </c>
      <c r="DS195" s="12">
        <f t="shared" si="159"/>
        <v>2.9815939486945906</v>
      </c>
      <c r="DT195" s="12">
        <f t="shared" si="159"/>
        <v>7.2927239935253996E-4</v>
      </c>
      <c r="DU195" s="12">
        <f t="shared" si="159"/>
        <v>4.7117681040265848E-2</v>
      </c>
      <c r="DV195" s="12">
        <f t="shared" si="159"/>
        <v>0.5658438211826442</v>
      </c>
      <c r="DW195" s="12">
        <f t="shared" si="159"/>
        <v>7.2018619325697742E-4</v>
      </c>
      <c r="DX195" s="12">
        <f t="shared" si="159"/>
        <v>0.18968698197663358</v>
      </c>
      <c r="DY195" s="12">
        <f t="shared" si="159"/>
        <v>5.8178392639702328E-2</v>
      </c>
      <c r="DZ195" s="12">
        <f t="shared" si="159"/>
        <v>7.0106661459917996</v>
      </c>
      <c r="EA195" s="12">
        <f t="shared" si="159"/>
        <v>2.2091457914081136E-2</v>
      </c>
      <c r="EB195" s="12">
        <f t="shared" si="159"/>
        <v>-8.5742047010231512E-3</v>
      </c>
      <c r="EC195" s="12">
        <f t="shared" si="159"/>
        <v>0.70434053845153677</v>
      </c>
      <c r="ED195" s="12">
        <f t="shared" si="159"/>
        <v>1.953880149031777E-5</v>
      </c>
      <c r="EE195" s="12">
        <f t="shared" si="159"/>
        <v>2.5095817035371771E-2</v>
      </c>
      <c r="EF195" s="12">
        <f t="shared" si="159"/>
        <v>1.0944529697259544E-3</v>
      </c>
      <c r="EG195" s="12">
        <f>IFERROR($K195/1000*AF195,0)</f>
        <v>1.1321447417284021E-3</v>
      </c>
      <c r="EH195" s="12">
        <f>IFERROR($K195/1000*AG195,0)</f>
        <v>1.5320913564735588E-7</v>
      </c>
      <c r="EI195" s="12">
        <f>IFERROR($K195/1000*AH195,0)</f>
        <v>1.4277715216216079E-3</v>
      </c>
      <c r="EJ195" s="12">
        <f>IFERROR($K195/1000*AI195,0)</f>
        <v>5.4673313031044461</v>
      </c>
      <c r="EK195" s="12">
        <f>IFERROR($K195/1000*AJ195,0)</f>
        <v>5.8304745560315563E-3</v>
      </c>
      <c r="EM195" s="12">
        <f t="shared" si="160"/>
        <v>0.36136175769334933</v>
      </c>
      <c r="EN195" s="12">
        <f t="shared" si="160"/>
        <v>5.8079877689090491</v>
      </c>
      <c r="EO195" s="12">
        <f t="shared" si="160"/>
        <v>1.4205841736085328E-3</v>
      </c>
      <c r="EP195" s="12">
        <f t="shared" si="160"/>
        <v>9.1782757776603316E-2</v>
      </c>
      <c r="EQ195" s="12">
        <f t="shared" si="160"/>
        <v>1.1022339222215096</v>
      </c>
      <c r="ER195" s="12">
        <f t="shared" si="160"/>
        <v>1.4028847233222459E-3</v>
      </c>
      <c r="ES195" s="12">
        <f t="shared" si="160"/>
        <v>0.36950023718820202</v>
      </c>
      <c r="ET195" s="12">
        <f t="shared" si="160"/>
        <v>0.11332844065306726</v>
      </c>
      <c r="EU195" s="12">
        <f t="shared" si="160"/>
        <v>13.656407924242105</v>
      </c>
      <c r="EV195" s="12">
        <f t="shared" si="160"/>
        <v>4.3032994958461038E-2</v>
      </c>
      <c r="EW195" s="12">
        <f t="shared" si="160"/>
        <v>-1.6702098571627438E-2</v>
      </c>
      <c r="EX195" s="12">
        <f t="shared" si="160"/>
        <v>1.372018223428574</v>
      </c>
      <c r="EY195" s="12">
        <f t="shared" si="160"/>
        <v>3.8060554866832932E-5</v>
      </c>
      <c r="EZ195" s="12">
        <f t="shared" si="160"/>
        <v>4.8885328082998683E-2</v>
      </c>
      <c r="FA195" s="12">
        <f t="shared" si="160"/>
        <v>2.131936665821843E-3</v>
      </c>
      <c r="FB195" s="12">
        <f>IFERROR($L195/1000*AF195,0)</f>
        <v>2.2053582498958815E-3</v>
      </c>
      <c r="FC195" s="12">
        <f>IFERROR($L195/1000*AG195,0)</f>
        <v>2.9844331630554895E-7</v>
      </c>
      <c r="FD195" s="12">
        <f>IFERROR($L195/1000*AH195,0)</f>
        <v>2.7812236263779632E-3</v>
      </c>
      <c r="FE195" s="12">
        <f>IFERROR($L195/1000*AI195,0)</f>
        <v>10.65007304261095</v>
      </c>
      <c r="FF195" s="12">
        <f>IFERROR($L195/1000*AJ195,0)</f>
        <v>1.1357456947882802E-2</v>
      </c>
      <c r="FH195" s="12">
        <f>IFERROR(AL195*[1]Figure!$C$8+BG195*[1]Figure!$D$8+CB195*[1]Figure!$E$8,0)</f>
        <v>9.4549822923484558E-2</v>
      </c>
      <c r="FI195" s="12">
        <f>IFERROR(AM195*[1]Figure!$C$8+BH195*[1]Figure!$D$8+CC195*[1]Figure!$E$8,0)</f>
        <v>1.5196522692313144</v>
      </c>
      <c r="FJ195" s="12">
        <f>IFERROR(AN195*[1]Figure!$C$8+BI195*[1]Figure!$D$8+CD195*[1]Figure!$E$8,0)</f>
        <v>3.7169395820952261E-4</v>
      </c>
      <c r="FK195" s="12">
        <f>IFERROR(AO195*[1]Figure!$C$8+BJ195*[1]Figure!$D$8+CE195*[1]Figure!$E$8,0)</f>
        <v>2.4014836408259573E-2</v>
      </c>
      <c r="FL195" s="12">
        <f>IFERROR(AP195*[1]Figure!$C$8+BK195*[1]Figure!$D$8+CF195*[1]Figure!$E$8,0)</f>
        <v>0.28839803866224006</v>
      </c>
      <c r="FM195" s="12">
        <f>IFERROR(AQ195*[1]Figure!$C$8+BL195*[1]Figure!$D$8+CG195*[1]Figure!$E$8,0)</f>
        <v>3.6706292060030343E-4</v>
      </c>
      <c r="FN195" s="12">
        <f>IFERROR(AR195*[1]Figure!$C$8+BM195*[1]Figure!$D$8+CH195*[1]Figure!$E$8,0)</f>
        <v>9.6679245250895635E-2</v>
      </c>
      <c r="FO195" s="12">
        <f>IFERROR(AS195*[1]Figure!$C$8+BN195*[1]Figure!$D$8+CI195*[1]Figure!$E$8,0)</f>
        <v>2.9652235655315294E-2</v>
      </c>
      <c r="FP195" s="12">
        <f>IFERROR(AT195*[1]Figure!$C$8+BO195*[1]Figure!$D$8+CJ195*[1]Figure!$E$8,0)</f>
        <v>3.5731809565296633</v>
      </c>
      <c r="FQ195" s="12">
        <f>IFERROR(AU195*[1]Figure!$C$8+BP195*[1]Figure!$D$8+CK195*[1]Figure!$E$8,0)</f>
        <v>1.1259525853431441E-2</v>
      </c>
      <c r="FR195" s="12">
        <f>IFERROR(AV195*[1]Figure!$C$8+BQ195*[1]Figure!$D$8+CL195*[1]Figure!$E$8,0)</f>
        <v>-4.3700818605660182E-3</v>
      </c>
      <c r="FS195" s="12">
        <f>IFERROR(AW195*[1]Figure!$C$8+BR195*[1]Figure!$D$8+CM195*[1]Figure!$E$8,0)</f>
        <v>0.35898674198681829</v>
      </c>
      <c r="FT195" s="12">
        <f>IFERROR(AX195*[1]Figure!$C$8+BS195*[1]Figure!$D$8+CN195*[1]Figure!$E$8,0)</f>
        <v>9.9584935218363672E-6</v>
      </c>
      <c r="FU195" s="12">
        <f>IFERROR(AY195*[1]Figure!$C$8+BT195*[1]Figure!$D$8+CO195*[1]Figure!$E$8,0)</f>
        <v>1.2790781025938761E-2</v>
      </c>
      <c r="FV195" s="12">
        <f>IFERROR(AZ195*[1]Figure!$C$8+BU195*[1]Figure!$D$8+CP195*[1]Figure!$E$8,0)</f>
        <v>5.578183909781475E-4</v>
      </c>
      <c r="FW195" s="12">
        <f>IFERROR(BA195*[1]Figure!$C$8+BV195*[1]Figure!$D$8+CQ195*[1]Figure!$E$8,0)</f>
        <v>5.7702905072608095E-4</v>
      </c>
      <c r="FX195" s="12">
        <f>IFERROR(BB195*[1]Figure!$C$8+BW195*[1]Figure!$D$8+CR195*[1]Figure!$E$8,0)</f>
        <v>7.8087296479592243E-8</v>
      </c>
      <c r="FY195" s="12">
        <f>IFERROR(BC195*[1]Figure!$C$8+BX195*[1]Figure!$D$8+CS195*[1]Figure!$E$8,0)</f>
        <v>7.2770345999866081E-4</v>
      </c>
      <c r="FZ195" s="12">
        <f>IFERROR(BD195*[1]Figure!$C$8+BY195*[1]Figure!$D$8+CT195*[1]Figure!$E$8,0)</f>
        <v>2.7865774362198765</v>
      </c>
      <c r="GA195" s="12">
        <f>IFERROR(BE195*[1]Figure!$C$8+BZ195*[1]Figure!$D$8+CU195*[1]Figure!$E$8,0)</f>
        <v>2.9716634934975079E-3</v>
      </c>
      <c r="GC195" s="12">
        <f>IFERROR(CW195*[1]Figure!$F$8+DR195*[1]Figure!$G$8+EM195*[1]Figure!$H$8,0)</f>
        <v>0.18992990840975604</v>
      </c>
      <c r="GD195" s="12">
        <f>IFERROR(CX195*[1]Figure!$F$8+DS195*[1]Figure!$G$8+EN195*[1]Figure!$H$8,0)</f>
        <v>3.0526489356130924</v>
      </c>
      <c r="GE195" s="12">
        <f>IFERROR(CY195*[1]Figure!$F$8+DT195*[1]Figure!$G$8+EO195*[1]Figure!$H$8,0)</f>
        <v>7.4665184192174248E-4</v>
      </c>
      <c r="GF195" s="12">
        <f>IFERROR(CZ195*[1]Figure!$F$8+DU195*[1]Figure!$G$8+EP195*[1]Figure!$H$8,0)</f>
        <v>4.8240552319036734E-2</v>
      </c>
      <c r="GG195" s="12">
        <f>IFERROR(DA195*[1]Figure!$F$8+DV195*[1]Figure!$G$8+EQ195*[1]Figure!$H$8,0)</f>
        <v>0.57932856323803072</v>
      </c>
      <c r="GH195" s="12">
        <f>IFERROR(DB195*[1]Figure!$F$8+DW195*[1]Figure!$G$8+ER195*[1]Figure!$H$8,0)</f>
        <v>7.3734910055465455E-4</v>
      </c>
      <c r="GI195" s="12">
        <f>IFERROR(DC195*[1]Figure!$F$8+DX195*[1]Figure!$G$8+ES195*[1]Figure!$H$8,0)</f>
        <v>0.19420745198525463</v>
      </c>
      <c r="GJ195" s="12">
        <f>IFERROR(DD195*[1]Figure!$F$8+DY195*[1]Figure!$G$8+ET195*[1]Figure!$H$8,0)</f>
        <v>5.9564854042256296E-2</v>
      </c>
      <c r="GK195" s="12">
        <f>IFERROR(DE195*[1]Figure!$F$8+DZ195*[1]Figure!$G$8+EU195*[1]Figure!$H$8,0)</f>
        <v>7.1777387923229776</v>
      </c>
      <c r="GL195" s="12">
        <f>IFERROR(DF195*[1]Figure!$F$8+EA195*[1]Figure!$G$8+EV195*[1]Figure!$H$8,0)</f>
        <v>2.2617924052699016E-2</v>
      </c>
      <c r="GM195" s="12">
        <f>IFERROR(DG195*[1]Figure!$F$8+EB195*[1]Figure!$G$8+EW195*[1]Figure!$H$8,0)</f>
        <v>-8.7785383605861831E-3</v>
      </c>
      <c r="GN195" s="12">
        <f>IFERROR(DH195*[1]Figure!$F$8+EC195*[1]Figure!$G$8+EX195*[1]Figure!$H$8,0)</f>
        <v>0.72112582464644481</v>
      </c>
      <c r="GO195" s="12">
        <f>IFERROR(DI195*[1]Figure!$F$8+ED195*[1]Figure!$G$8+EY195*[1]Figure!$H$8,0)</f>
        <v>2.0004434741587812E-5</v>
      </c>
      <c r="GP195" s="12">
        <f>IFERROR(DJ195*[1]Figure!$F$8+EE195*[1]Figure!$G$8+EZ195*[1]Figure!$H$8,0)</f>
        <v>2.5693880682481792E-2</v>
      </c>
      <c r="GQ195" s="12">
        <f>IFERROR(DK195*[1]Figure!$F$8+EF195*[1]Figure!$G$8+FA195*[1]Figure!$H$8,0)</f>
        <v>1.1205351065913184E-3</v>
      </c>
      <c r="GR195" s="12">
        <f>IFERROR(DL195*[1]Figure!$F$8+EG195*[1]Figure!$G$8+FB195*[1]Figure!$H$8,0)</f>
        <v>1.1591251190693822E-3</v>
      </c>
      <c r="GS195" s="12">
        <f>IFERROR(DM195*[1]Figure!$F$8+EH195*[1]Figure!$G$8+FC195*[1]Figure!$H$8,0)</f>
        <v>1.5686029449612676E-7</v>
      </c>
      <c r="GT195" s="12">
        <f>IFERROR(DN195*[1]Figure!$F$8+EI195*[1]Figure!$G$8+FD195*[1]Figure!$H$8,0)</f>
        <v>1.4617970423790037E-3</v>
      </c>
      <c r="GU195" s="12">
        <f>IFERROR(DO195*[1]Figure!$F$8+EJ195*[1]Figure!$G$8+FE195*[1]Figure!$H$8,0)</f>
        <v>5.597624415079431</v>
      </c>
      <c r="GV195" s="12">
        <f>IFERROR(DP195*[1]Figure!$F$8+EK195*[1]Figure!$G$8+FF195*[1]Figure!$H$8,0)</f>
        <v>5.969421810565952E-3</v>
      </c>
      <c r="GX195" s="12">
        <f>IFERROR(FH195*[1]Figure!$F$10+GC195*[1]Figure!$F$11,0)</f>
        <v>0.10014589714859889</v>
      </c>
      <c r="GY195" s="12">
        <f>IFERROR(FI195*[1]Figure!$F$10+GD195*[1]Figure!$F$11,0)</f>
        <v>1.6095951864366052</v>
      </c>
      <c r="GZ195" s="12">
        <f>IFERROR(FJ195*[1]Figure!$F$10+GE195*[1]Figure!$F$11,0)</f>
        <v>3.9369322711191199E-4</v>
      </c>
      <c r="HA195" s="12">
        <f>IFERROR(FK195*[1]Figure!$F$10+GF195*[1]Figure!$F$11,0)</f>
        <v>2.5436190810513234E-2</v>
      </c>
      <c r="HB195" s="12">
        <f>IFERROR(FL195*[1]Figure!$F$10+GG195*[1]Figure!$F$11,0)</f>
        <v>0.30546731262626803</v>
      </c>
      <c r="HC195" s="12">
        <f>IFERROR(FM195*[1]Figure!$F$10+GH195*[1]Figure!$F$11,0)</f>
        <v>3.8878809453985548E-4</v>
      </c>
      <c r="HD195" s="12">
        <f>IFERROR(FN195*[1]Figure!$F$10+GI195*[1]Figure!$F$11,0)</f>
        <v>0.10240135255605554</v>
      </c>
      <c r="HE195" s="12">
        <f>IFERROR(FO195*[1]Figure!$F$10+GJ195*[1]Figure!$F$11,0)</f>
        <v>3.1407248055518429E-2</v>
      </c>
      <c r="HF195" s="12">
        <f>IFERROR(FP195*[1]Figure!$F$10+GK195*[1]Figure!$F$11,0)</f>
        <v>3.7846650739424148</v>
      </c>
      <c r="HG195" s="12">
        <f>IFERROR(FQ195*[1]Figure!$F$10+GL195*[1]Figure!$F$11,0)</f>
        <v>1.1925937915000155E-2</v>
      </c>
      <c r="HH195" s="12">
        <f>IFERROR(FR195*[1]Figure!$F$10+GM195*[1]Figure!$F$11,0)</f>
        <v>-4.6287317628650832E-3</v>
      </c>
      <c r="HI195" s="12">
        <f>IFERROR(FS195*[1]Figure!$F$10+GN195*[1]Figure!$F$11,0)</f>
        <v>0.38023391508428611</v>
      </c>
      <c r="HJ195" s="12">
        <f>IFERROR(FT195*[1]Figure!$F$10+GO195*[1]Figure!$F$11,0)</f>
        <v>1.0547902017753016E-5</v>
      </c>
      <c r="HK195" s="12">
        <f>IFERROR(FU195*[1]Figure!$F$10+GP195*[1]Figure!$F$11,0)</f>
        <v>1.3547822740086262E-2</v>
      </c>
      <c r="HL195" s="12">
        <f>IFERROR(FV195*[1]Figure!$F$10+GQ195*[1]Figure!$F$11,0)</f>
        <v>5.908337158463256E-4</v>
      </c>
      <c r="HM195" s="12">
        <f>IFERROR(FW195*[1]Figure!$F$10+GR195*[1]Figure!$F$11,0)</f>
        <v>6.1118138753715669E-4</v>
      </c>
      <c r="HN195" s="12">
        <f>IFERROR(FX195*[1]Figure!$F$10+GS195*[1]Figure!$F$11,0)</f>
        <v>8.2709011186471607E-8</v>
      </c>
      <c r="HO195" s="12">
        <f>IFERROR(FY195*[1]Figure!$F$10+GT195*[1]Figure!$F$11,0)</f>
        <v>7.7077368953595534E-4</v>
      </c>
      <c r="HP195" s="12">
        <f>IFERROR(FZ195*[1]Figure!$F$10+GU195*[1]Figure!$F$11,0)</f>
        <v>2.9515052349713855</v>
      </c>
      <c r="HQ195" s="12">
        <f>IFERROR(GA195*[1]Figure!$F$10+GV195*[1]Figure!$F$11,0)</f>
        <v>3.1475458903913907E-3</v>
      </c>
    </row>
    <row r="196" spans="1:225" x14ac:dyDescent="0.2">
      <c r="A196" s="1"/>
      <c r="B196" s="4"/>
      <c r="C196" s="1" t="s">
        <v>115</v>
      </c>
      <c r="D196" s="1" t="s">
        <v>205</v>
      </c>
      <c r="E196" s="2">
        <f t="shared" ref="E196:E198" si="162">E191</f>
        <v>0.11413043478260869</v>
      </c>
      <c r="F196" s="7"/>
      <c r="G196" s="5">
        <f t="shared" ref="G196:L198" si="163">G191</f>
        <v>31.402375122917253</v>
      </c>
      <c r="H196" s="5">
        <f t="shared" si="163"/>
        <v>28.468723824501726</v>
      </c>
      <c r="I196" s="5">
        <f t="shared" si="163"/>
        <v>37.807701115064937</v>
      </c>
      <c r="J196" s="5">
        <f t="shared" si="163"/>
        <v>59.573266102947223</v>
      </c>
      <c r="K196" s="5">
        <f t="shared" si="163"/>
        <v>57.143998843936792</v>
      </c>
      <c r="L196" s="5">
        <f t="shared" si="163"/>
        <v>111.31349609072269</v>
      </c>
      <c r="M196" s="1" t="s">
        <v>55</v>
      </c>
      <c r="N196" s="1" t="s">
        <v>213</v>
      </c>
      <c r="O196" s="1">
        <v>1</v>
      </c>
      <c r="P196" s="1" t="s">
        <v>56</v>
      </c>
      <c r="Q196" s="1">
        <f>'[1]Unit factor_selected'!J66</f>
        <v>0.44129493775099099</v>
      </c>
      <c r="R196" s="1">
        <f>'[1]Unit factor_selected'!K66</f>
        <v>8.9032219401454302</v>
      </c>
      <c r="S196" s="1">
        <f>'[1]Unit factor_selected'!L66</f>
        <v>1.82562439372714E-3</v>
      </c>
      <c r="T196" s="1">
        <f>'[1]Unit factor_selected'!M66</f>
        <v>0.122724966566487</v>
      </c>
      <c r="U196" s="1">
        <f>'[1]Unit factor_selected'!N66</f>
        <v>1.8394667440999499</v>
      </c>
      <c r="V196" s="1">
        <f>'[1]Unit factor_selected'!O66</f>
        <v>2.2422110961890598E-3</v>
      </c>
      <c r="W196" s="1">
        <f>'[1]Unit factor_selected'!P66</f>
        <v>0.45041601589213398</v>
      </c>
      <c r="X196" s="1">
        <f>'[1]Unit factor_selected'!Q66</f>
        <v>0.18831455799150701</v>
      </c>
      <c r="Y196" s="1">
        <f>'[1]Unit factor_selected'!R66</f>
        <v>23.0043715719601</v>
      </c>
      <c r="Z196" s="1">
        <f>'[1]Unit factor_selected'!S66</f>
        <v>7.6975510010128798E-2</v>
      </c>
      <c r="AA196" s="1">
        <f>'[1]Unit factor_selected'!T66</f>
        <v>-2.5656590932711099E-2</v>
      </c>
      <c r="AB196" s="1">
        <f>'[1]Unit factor_selected'!U66</f>
        <v>2.28948915066736</v>
      </c>
      <c r="AC196" s="1">
        <f>'[1]Unit factor_selected'!V66</f>
        <v>6.0507841003147801E-5</v>
      </c>
      <c r="AD196" s="1">
        <f>'[1]Unit factor_selected'!W66</f>
        <v>8.4220709548628203E-2</v>
      </c>
      <c r="AE196" s="1">
        <f>'[1]Unit factor_selected'!X66</f>
        <v>3.3384456649342901E-3</v>
      </c>
      <c r="AF196" s="1">
        <f>'[1]Unit factor_selected'!Y66</f>
        <v>3.4554298250029101E-3</v>
      </c>
      <c r="AG196" s="1">
        <f>'[1]Unit factor_selected'!Z66</f>
        <v>4.8357950718953803E-7</v>
      </c>
      <c r="AH196" s="1">
        <f>'[1]Unit factor_selected'!AA66</f>
        <v>4.2294292259365202E-3</v>
      </c>
      <c r="AI196" s="1">
        <f>'[1]Unit factor_selected'!AB66</f>
        <v>17.459856403143</v>
      </c>
      <c r="AJ196" s="1">
        <f>'[1]Unit factor_selected'!AC66</f>
        <v>2.49038543042207E-2</v>
      </c>
      <c r="AK196" s="1"/>
      <c r="AL196" s="1">
        <f t="shared" si="155"/>
        <v>1.3857709175101039E-2</v>
      </c>
      <c r="AM196" s="1">
        <f t="shared" si="155"/>
        <v>0.27958231516703397</v>
      </c>
      <c r="AN196" s="1">
        <f t="shared" si="155"/>
        <v>5.7328942045368034E-5</v>
      </c>
      <c r="AO196" s="1">
        <f t="shared" si="155"/>
        <v>3.8538554370683032E-3</v>
      </c>
      <c r="AP196" s="1">
        <f t="shared" si="155"/>
        <v>5.7763624724357872E-2</v>
      </c>
      <c r="AQ196" s="1">
        <f t="shared" si="155"/>
        <v>7.0410753947296357E-5</v>
      </c>
      <c r="AR196" s="1">
        <f t="shared" si="155"/>
        <v>1.4144132692414652E-2</v>
      </c>
      <c r="AS196" s="1">
        <f t="shared" si="155"/>
        <v>5.9135243911556589E-3</v>
      </c>
      <c r="AT196" s="1">
        <f t="shared" si="155"/>
        <v>0.72239190556966482</v>
      </c>
      <c r="AU196" s="1">
        <f t="shared" si="155"/>
        <v>2.4172138406159368E-3</v>
      </c>
      <c r="AV196" s="1">
        <f t="shared" si="155"/>
        <v>-8.0567789284423147E-4</v>
      </c>
      <c r="AW196" s="1">
        <f t="shared" si="155"/>
        <v>7.1895397149105658E-2</v>
      </c>
      <c r="AX196" s="1">
        <f t="shared" si="155"/>
        <v>1.9000899210586812E-6</v>
      </c>
      <c r="AY196" s="1">
        <f t="shared" si="155"/>
        <v>2.6447303143642821E-3</v>
      </c>
      <c r="AZ196" s="1">
        <f t="shared" si="155"/>
        <v>1.0483512309774351E-4</v>
      </c>
      <c r="BA196" s="1">
        <f>IFERROR($G196/1000*AF196,0)</f>
        <v>1.0850870357565771E-4</v>
      </c>
      <c r="BB196" s="1">
        <f>IFERROR($G196/1000*AG196,0)</f>
        <v>1.5185545086521337E-8</v>
      </c>
      <c r="BC196" s="1">
        <f>IFERROR($G196/1000*AH196,0)</f>
        <v>1.3281412310868818E-4</v>
      </c>
      <c r="BD196" s="1">
        <f>IFERROR($G196/1000*AI196,0)</f>
        <v>0.54828096036376528</v>
      </c>
      <c r="BE196" s="1">
        <f>IFERROR($G196/1000*AJ196,0)</f>
        <v>7.8204017486761595E-4</v>
      </c>
      <c r="BF196" s="1"/>
      <c r="BG196" s="1">
        <f t="shared" si="156"/>
        <v>1.2563103707983643E-2</v>
      </c>
      <c r="BH196" s="1">
        <f t="shared" si="156"/>
        <v>0.25346336656224466</v>
      </c>
      <c r="BI196" s="1">
        <f t="shared" si="156"/>
        <v>5.1973196672291346E-5</v>
      </c>
      <c r="BJ196" s="1">
        <f t="shared" si="156"/>
        <v>3.4938231795525261E-3</v>
      </c>
      <c r="BK196" s="1">
        <f t="shared" si="156"/>
        <v>5.2367270722136865E-2</v>
      </c>
      <c r="BL196" s="1">
        <f t="shared" si="156"/>
        <v>6.3832888453639619E-5</v>
      </c>
      <c r="BM196" s="1">
        <f t="shared" si="156"/>
        <v>1.2822769162565542E-2</v>
      </c>
      <c r="BN196" s="1">
        <f t="shared" si="156"/>
        <v>5.3610751435933272E-3</v>
      </c>
      <c r="BO196" s="1">
        <f t="shared" si="156"/>
        <v>0.65490510103835065</v>
      </c>
      <c r="BP196" s="1">
        <f t="shared" si="156"/>
        <v>2.1913945357285246E-3</v>
      </c>
      <c r="BQ196" s="1">
        <f t="shared" si="156"/>
        <v>-7.3041040154156738E-4</v>
      </c>
      <c r="BR196" s="1">
        <f t="shared" si="156"/>
        <v>6.5178834329542093E-2</v>
      </c>
      <c r="BS196" s="1">
        <f t="shared" si="156"/>
        <v>1.7225810147354761E-6</v>
      </c>
      <c r="BT196" s="1">
        <f t="shared" si="156"/>
        <v>2.3976561204434718E-3</v>
      </c>
      <c r="BU196" s="1">
        <f t="shared" si="156"/>
        <v>9.5041287638119324E-5</v>
      </c>
      <c r="BV196" s="1">
        <f>IFERROR($H196/1000*AF196,0)</f>
        <v>9.8371677382954169E-5</v>
      </c>
      <c r="BW196" s="1">
        <f>IFERROR($H196/1000*AG196,0)</f>
        <v>1.3766891437367605E-8</v>
      </c>
      <c r="BX196" s="1">
        <f>IFERROR($H196/1000*AH196,0)</f>
        <v>1.204064525684629E-4</v>
      </c>
      <c r="BY196" s="1">
        <f>IFERROR($H196/1000*AI196,0)</f>
        <v>0.49705982995653614</v>
      </c>
      <c r="BZ196" s="1">
        <f>IFERROR($H196/1000*AJ196,0)</f>
        <v>7.0898095035248768E-4</v>
      </c>
      <c r="CA196" s="1"/>
      <c r="CB196" s="1">
        <f t="shared" si="157"/>
        <v>1.6684347110080655E-2</v>
      </c>
      <c r="CC196" s="1">
        <f t="shared" si="157"/>
        <v>0.336610354074107</v>
      </c>
      <c r="CD196" s="1">
        <f t="shared" si="157"/>
        <v>6.9022661426407342E-5</v>
      </c>
      <c r="CE196" s="1">
        <f t="shared" si="157"/>
        <v>4.6399488553020779E-3</v>
      </c>
      <c r="CF196" s="1">
        <f t="shared" si="157"/>
        <v>6.954600887203255E-2</v>
      </c>
      <c r="CG196" s="1">
        <f t="shared" si="157"/>
        <v>8.4772846961598085E-5</v>
      </c>
      <c r="CH196" s="1">
        <f t="shared" si="157"/>
        <v>1.7029194106288139E-2</v>
      </c>
      <c r="CI196" s="1">
        <f t="shared" si="157"/>
        <v>7.11974052415846E-3</v>
      </c>
      <c r="CJ196" s="1">
        <f t="shared" si="157"/>
        <v>0.86974240473256392</v>
      </c>
      <c r="CK196" s="1">
        <f t="shared" si="157"/>
        <v>2.9102670756426387E-3</v>
      </c>
      <c r="CL196" s="1">
        <f t="shared" si="157"/>
        <v>-9.7001672161542635E-4</v>
      </c>
      <c r="CM196" s="1">
        <f t="shared" si="157"/>
        <v>8.6560321514615415E-2</v>
      </c>
      <c r="CN196" s="1">
        <f t="shared" si="157"/>
        <v>2.2876623677648831E-6</v>
      </c>
      <c r="CO196" s="1">
        <f t="shared" si="157"/>
        <v>3.1841914143132307E-3</v>
      </c>
      <c r="CP196" s="1">
        <f t="shared" si="157"/>
        <v>1.2621895588871987E-4</v>
      </c>
      <c r="CQ196" s="1">
        <f>IFERROR($I196/1000*AF196,0)</f>
        <v>1.3064185804779116E-4</v>
      </c>
      <c r="CR196" s="1">
        <f>IFERROR($I196/1000*AG196,0)</f>
        <v>1.828302947319245E-8</v>
      </c>
      <c r="CS196" s="1">
        <f>IFERROR($I196/1000*AH196,0)</f>
        <v>1.5990499606152842E-4</v>
      </c>
      <c r="CT196" s="1">
        <f>IFERROR($I196/1000*AI196,0)</f>
        <v>0.66011703240198327</v>
      </c>
      <c r="CU196" s="1">
        <f>IFERROR($I196/1000*AJ196,0)</f>
        <v>9.4155748014709969E-4</v>
      </c>
      <c r="CW196" s="12">
        <f t="shared" si="158"/>
        <v>2.6289380756523314E-2</v>
      </c>
      <c r="CX196" s="12">
        <f t="shared" si="158"/>
        <v>0.53039400981388174</v>
      </c>
      <c r="CY196" s="12">
        <f t="shared" si="158"/>
        <v>1.087584078115386E-4</v>
      </c>
      <c r="CZ196" s="12">
        <f t="shared" si="158"/>
        <v>7.3111270907406309E-3</v>
      </c>
      <c r="DA196" s="12">
        <f t="shared" si="158"/>
        <v>0.10958304183378824</v>
      </c>
      <c r="DB196" s="12">
        <f t="shared" si="158"/>
        <v>1.3357583829225184E-4</v>
      </c>
      <c r="DC196" s="12">
        <f t="shared" si="158"/>
        <v>2.68327531717714E-2</v>
      </c>
      <c r="DD196" s="12">
        <f t="shared" si="158"/>
        <v>1.1218513274286933E-2</v>
      </c>
      <c r="DE196" s="12">
        <f t="shared" si="158"/>
        <v>1.3704455491874532</v>
      </c>
      <c r="DF196" s="12">
        <f t="shared" si="158"/>
        <v>4.5856825412434804E-3</v>
      </c>
      <c r="DG196" s="12">
        <f t="shared" si="158"/>
        <v>-1.5284469189288611E-3</v>
      </c>
      <c r="DH196" s="12">
        <f t="shared" si="158"/>
        <v>0.13639234641251727</v>
      </c>
      <c r="DI196" s="12">
        <f t="shared" si="158"/>
        <v>3.6046497133953446E-6</v>
      </c>
      <c r="DJ196" s="12">
        <f t="shared" si="158"/>
        <v>5.0173027413194559E-3</v>
      </c>
      <c r="DK196" s="12">
        <f t="shared" si="158"/>
        <v>1.9888211196736103E-4</v>
      </c>
      <c r="DL196" s="12">
        <f>IFERROR($J196/1000*AF196,0)</f>
        <v>2.0585124046495871E-4</v>
      </c>
      <c r="DM196" s="12">
        <f>IFERROR($J196/1000*AG196,0)</f>
        <v>2.8808410663734426E-8</v>
      </c>
      <c r="DN196" s="12">
        <f>IFERROR($J196/1000*AH196,0)</f>
        <v>2.519609127402984E-4</v>
      </c>
      <c r="DO196" s="12">
        <f>IFERROR($J196/1000*AI196,0)</f>
        <v>1.040140671623685</v>
      </c>
      <c r="DP196" s="12">
        <f>IFERROR($J196/1000*AJ196,0)</f>
        <v>1.4836039394543672E-3</v>
      </c>
      <c r="DR196" s="12">
        <f t="shared" si="159"/>
        <v>2.5217357412677787E-2</v>
      </c>
      <c r="DS196" s="12">
        <f t="shared" si="159"/>
        <v>0.50876570425498313</v>
      </c>
      <c r="DT196" s="12">
        <f t="shared" si="159"/>
        <v>1.0432347824460648E-4</v>
      </c>
      <c r="DU196" s="12">
        <f t="shared" si="159"/>
        <v>7.0129953475975143E-3</v>
      </c>
      <c r="DV196" s="12">
        <f t="shared" si="159"/>
        <v>0.10511448549830771</v>
      </c>
      <c r="DW196" s="12">
        <f t="shared" si="159"/>
        <v>1.2812890828848986E-4</v>
      </c>
      <c r="DX196" s="12">
        <f t="shared" si="159"/>
        <v>2.5738572291430718E-2</v>
      </c>
      <c r="DY196" s="12">
        <f t="shared" si="159"/>
        <v>1.0761046884163144E-2</v>
      </c>
      <c r="DZ196" s="12">
        <f t="shared" si="159"/>
        <v>1.3145617825135802</v>
      </c>
      <c r="EA196" s="12">
        <f t="shared" si="159"/>
        <v>4.3986884550302448E-3</v>
      </c>
      <c r="EB196" s="12">
        <f t="shared" si="159"/>
        <v>-1.4661202025982021E-3</v>
      </c>
      <c r="EC196" s="12">
        <f t="shared" si="159"/>
        <v>0.13083056537894144</v>
      </c>
      <c r="ED196" s="12">
        <f t="shared" si="159"/>
        <v>3.4576599963329891E-6</v>
      </c>
      <c r="EE196" s="12">
        <f t="shared" si="159"/>
        <v>4.8127081290823461E-3</v>
      </c>
      <c r="EF196" s="12">
        <f t="shared" si="159"/>
        <v>1.9077213521755086E-4</v>
      </c>
      <c r="EG196" s="12">
        <f>IFERROR($K196/1000*AF196,0)</f>
        <v>1.97457077925271E-4</v>
      </c>
      <c r="EH196" s="12">
        <f>IFERROR($K196/1000*AG196,0)</f>
        <v>2.7633666799790483E-8</v>
      </c>
      <c r="EI196" s="12">
        <f>IFERROR($K196/1000*AH196,0)</f>
        <v>2.4168649879742897E-4</v>
      </c>
      <c r="EJ196" s="12">
        <f>IFERROR($K196/1000*AI196,0)</f>
        <v>0.99772601411650597</v>
      </c>
      <c r="EK196" s="12">
        <f>IFERROR($K196/1000*AJ196,0)</f>
        <v>1.4231058215699579E-3</v>
      </c>
      <c r="EM196" s="12">
        <f t="shared" si="160"/>
        <v>4.9122082328200652E-2</v>
      </c>
      <c r="EN196" s="12">
        <f t="shared" si="160"/>
        <v>0.99104876062921488</v>
      </c>
      <c r="EO196" s="12">
        <f t="shared" si="160"/>
        <v>2.0321663381427397E-4</v>
      </c>
      <c r="EP196" s="12">
        <f t="shared" si="160"/>
        <v>1.3660945086132723E-2</v>
      </c>
      <c r="EQ196" s="12">
        <f t="shared" si="160"/>
        <v>0.20475747422838417</v>
      </c>
      <c r="ER196" s="12">
        <f t="shared" si="160"/>
        <v>2.4958835609021593E-4</v>
      </c>
      <c r="ES196" s="12">
        <f t="shared" si="160"/>
        <v>5.0137381424207948E-2</v>
      </c>
      <c r="ET196" s="12">
        <f t="shared" si="160"/>
        <v>2.0961951814813785E-2</v>
      </c>
      <c r="EU196" s="12">
        <f t="shared" si="160"/>
        <v>2.5606970250449126</v>
      </c>
      <c r="EV196" s="12">
        <f t="shared" si="160"/>
        <v>8.5684131325938565E-3</v>
      </c>
      <c r="EW196" s="12">
        <f t="shared" si="160"/>
        <v>-2.8559248344896082E-3</v>
      </c>
      <c r="EX196" s="12">
        <f t="shared" si="160"/>
        <v>0.25485104162256317</v>
      </c>
      <c r="EY196" s="12">
        <f t="shared" si="160"/>
        <v>6.7353393229619624E-6</v>
      </c>
      <c r="EZ196" s="12">
        <f t="shared" si="160"/>
        <v>9.3749016230991172E-3</v>
      </c>
      <c r="FA196" s="12">
        <f t="shared" si="160"/>
        <v>3.7161405847275321E-4</v>
      </c>
      <c r="FB196" s="12">
        <f>IFERROR($L196/1000*AF196,0)</f>
        <v>3.84635974317228E-4</v>
      </c>
      <c r="FC196" s="12">
        <f>IFERROR($L196/1000*AG196,0)</f>
        <v>5.3828925583096248E-8</v>
      </c>
      <c r="FD196" s="12">
        <f>IFERROR($L196/1000*AH196,0)</f>
        <v>4.7079255360727313E-4</v>
      </c>
      <c r="FE196" s="12">
        <f>IFERROR($L196/1000*AI196,0)</f>
        <v>1.9435176574758379</v>
      </c>
      <c r="FF196" s="12">
        <f>IFERROR($L196/1000*AJ196,0)</f>
        <v>2.7721350887367985E-3</v>
      </c>
      <c r="FH196" s="12">
        <f>IFERROR(AL196*[1]Figure!$C$8+BG196*[1]Figure!$D$8+CB196*[1]Figure!$E$8,0)</f>
        <v>1.2852727459073017E-2</v>
      </c>
      <c r="FI196" s="12">
        <f>IFERROR(AM196*[1]Figure!$C$8+BH196*[1]Figure!$D$8+CC196*[1]Figure!$E$8,0)</f>
        <v>0.25930658912044491</v>
      </c>
      <c r="FJ196" s="12">
        <f>IFERROR(AN196*[1]Figure!$C$8+BI196*[1]Figure!$D$8+CD196*[1]Figure!$E$8,0)</f>
        <v>5.3171361753645339E-5</v>
      </c>
      <c r="FK196" s="12">
        <f>IFERROR(AO196*[1]Figure!$C$8+BJ196*[1]Figure!$D$8+CE196*[1]Figure!$E$8,0)</f>
        <v>3.5743680988993246E-3</v>
      </c>
      <c r="FL196" s="12">
        <f>IFERROR(AP196*[1]Figure!$C$8+BK196*[1]Figure!$D$8+CF196*[1]Figure!$E$8,0)</f>
        <v>5.3574520597119576E-2</v>
      </c>
      <c r="FM196" s="12">
        <f>IFERROR(AQ196*[1]Figure!$C$8+BL196*[1]Figure!$D$8+CG196*[1]Figure!$E$8,0)</f>
        <v>6.5304461165808202E-5</v>
      </c>
      <c r="FN196" s="12">
        <f>IFERROR(AR196*[1]Figure!$C$8+BM196*[1]Figure!$D$8+CH196*[1]Figure!$E$8,0)</f>
        <v>1.3118379116167641E-2</v>
      </c>
      <c r="FO196" s="12">
        <f>IFERROR(AS196*[1]Figure!$C$8+BN196*[1]Figure!$D$8+CI196*[1]Figure!$E$8,0)</f>
        <v>5.4846667917282385E-3</v>
      </c>
      <c r="FP196" s="12">
        <f>IFERROR(AT196*[1]Figure!$C$8+BO196*[1]Figure!$D$8+CJ196*[1]Figure!$E$8,0)</f>
        <v>0.67000296828350903</v>
      </c>
      <c r="FQ196" s="12">
        <f>IFERROR(AU196*[1]Figure!$C$8+BP196*[1]Figure!$D$8+CK196*[1]Figure!$E$8,0)</f>
        <v>2.2419138914790567E-3</v>
      </c>
      <c r="FR196" s="12">
        <f>IFERROR(AV196*[1]Figure!$C$8+BQ196*[1]Figure!$D$8+CL196*[1]Figure!$E$8,0)</f>
        <v>-7.4724893167283843E-4</v>
      </c>
      <c r="FS196" s="12">
        <f>IFERROR(AW196*[1]Figure!$C$8+BR196*[1]Figure!$D$8+CM196*[1]Figure!$E$8,0)</f>
        <v>6.6681435830647159E-2</v>
      </c>
      <c r="FT196" s="12">
        <f>IFERROR(AX196*[1]Figure!$C$8+BS196*[1]Figure!$D$8+CN196*[1]Figure!$E$8,0)</f>
        <v>1.7622925690328421E-6</v>
      </c>
      <c r="FU196" s="12">
        <f>IFERROR(AY196*[1]Figure!$C$8+BT196*[1]Figure!$D$8+CO196*[1]Figure!$E$8,0)</f>
        <v>2.4529305315735767E-3</v>
      </c>
      <c r="FV196" s="12">
        <f>IFERROR(AZ196*[1]Figure!$C$8+BU196*[1]Figure!$D$8+CP196*[1]Figure!$E$8,0)</f>
        <v>9.7232323776476109E-5</v>
      </c>
      <c r="FW196" s="12">
        <f>IFERROR(BA196*[1]Figure!$C$8+BV196*[1]Figure!$D$8+CQ196*[1]Figure!$E$8,0)</f>
        <v>1.006394907248515E-4</v>
      </c>
      <c r="FX196" s="12">
        <f>IFERROR(BB196*[1]Figure!$C$8+BW196*[1]Figure!$D$8+CR196*[1]Figure!$E$8,0)</f>
        <v>1.4084266731849716E-8</v>
      </c>
      <c r="FY196" s="12">
        <f>IFERROR(BC196*[1]Figure!$C$8+BX196*[1]Figure!$D$8+CS196*[1]Figure!$E$8,0)</f>
        <v>1.2318224502061643E-4</v>
      </c>
      <c r="FZ196" s="12">
        <f>IFERROR(BD196*[1]Figure!$C$8+BY196*[1]Figure!$D$8+CT196*[1]Figure!$E$8,0)</f>
        <v>0.50851880823245166</v>
      </c>
      <c r="GA196" s="12">
        <f>IFERROR(BE196*[1]Figure!$C$8+BZ196*[1]Figure!$D$8+CU196*[1]Figure!$E$8,0)</f>
        <v>7.253254562218064E-4</v>
      </c>
      <c r="GC196" s="12">
        <f>IFERROR(CW196*[1]Figure!$F$8+DR196*[1]Figure!$G$8+EM196*[1]Figure!$H$8,0)</f>
        <v>2.5818317513855046E-2</v>
      </c>
      <c r="GD196" s="12">
        <f>IFERROR(CX196*[1]Figure!$F$8+DS196*[1]Figure!$G$8+EN196*[1]Figure!$H$8,0)</f>
        <v>0.52089020580766698</v>
      </c>
      <c r="GE196" s="12">
        <f>IFERROR(CY196*[1]Figure!$F$8+DT196*[1]Figure!$G$8+EO196*[1]Figure!$H$8,0)</f>
        <v>1.0680963280136919E-4</v>
      </c>
      <c r="GF196" s="12">
        <f>IFERROR(CZ196*[1]Figure!$F$8+DU196*[1]Figure!$G$8+EP196*[1]Figure!$H$8,0)</f>
        <v>7.180123501617691E-3</v>
      </c>
      <c r="GG196" s="12">
        <f>IFERROR(DA196*[1]Figure!$F$8+DV196*[1]Figure!$G$8+EQ196*[1]Figure!$H$8,0)</f>
        <v>0.10761949071382251</v>
      </c>
      <c r="GH196" s="12">
        <f>IFERROR(DB196*[1]Figure!$F$8+DW196*[1]Figure!$G$8+ER196*[1]Figure!$H$8,0)</f>
        <v>1.3118237501098123E-4</v>
      </c>
      <c r="GI196" s="12">
        <f>IFERROR(DC196*[1]Figure!$F$8+DX196*[1]Figure!$G$8+ES196*[1]Figure!$H$8,0)</f>
        <v>2.6351953573033212E-2</v>
      </c>
      <c r="GJ196" s="12">
        <f>IFERROR(DD196*[1]Figure!$F$8+DY196*[1]Figure!$G$8+ET196*[1]Figure!$H$8,0)</f>
        <v>1.1017495635650035E-2</v>
      </c>
      <c r="GK196" s="12">
        <f>IFERROR(DE196*[1]Figure!$F$8+DZ196*[1]Figure!$G$8+EU196*[1]Figure!$H$8,0)</f>
        <v>1.3458893783791945</v>
      </c>
      <c r="GL196" s="12">
        <f>IFERROR(DF196*[1]Figure!$F$8+EA196*[1]Figure!$G$8+EV196*[1]Figure!$H$8,0)</f>
        <v>4.5035145165291893E-3</v>
      </c>
      <c r="GM196" s="12">
        <f>IFERROR(DG196*[1]Figure!$F$8+EB196*[1]Figure!$G$8+EW196*[1]Figure!$H$8,0)</f>
        <v>-1.5010596187659125E-3</v>
      </c>
      <c r="GN196" s="12">
        <f>IFERROR(DH196*[1]Figure!$F$8+EC196*[1]Figure!$G$8+EX196*[1]Figure!$H$8,0)</f>
        <v>0.13394841585472839</v>
      </c>
      <c r="GO196" s="12">
        <f>IFERROR(DI196*[1]Figure!$F$8+ED196*[1]Figure!$G$8+EY196*[1]Figure!$H$8,0)</f>
        <v>3.5400602124709489E-6</v>
      </c>
      <c r="GP196" s="12">
        <f>IFERROR(DJ196*[1]Figure!$F$8+EE196*[1]Figure!$G$8+EZ196*[1]Figure!$H$8,0)</f>
        <v>4.9274007797379575E-3</v>
      </c>
      <c r="GQ196" s="12">
        <f>IFERROR(DK196*[1]Figure!$F$8+EF196*[1]Figure!$G$8+FA196*[1]Figure!$H$8,0)</f>
        <v>1.9531846573926144E-4</v>
      </c>
      <c r="GR196" s="12">
        <f>IFERROR(DL196*[1]Figure!$F$8+EG196*[1]Figure!$G$8+FB196*[1]Figure!$H$8,0)</f>
        <v>2.0216271871015674E-4</v>
      </c>
      <c r="GS196" s="12">
        <f>IFERROR(DM196*[1]Figure!$F$8+EH196*[1]Figure!$G$8+FC196*[1]Figure!$H$8,0)</f>
        <v>2.8292210473662985E-8</v>
      </c>
      <c r="GT196" s="12">
        <f>IFERROR(DN196*[1]Figure!$F$8+EI196*[1]Figure!$G$8+FD196*[1]Figure!$H$8,0)</f>
        <v>2.474461801309481E-4</v>
      </c>
      <c r="GU196" s="12">
        <f>IFERROR(DO196*[1]Figure!$F$8+EJ196*[1]Figure!$G$8+FE196*[1]Figure!$H$8,0)</f>
        <v>1.0215030307395563</v>
      </c>
      <c r="GV196" s="12">
        <f>IFERROR(DP196*[1]Figure!$F$8+EK196*[1]Figure!$G$8+FF196*[1]Figure!$H$8,0)</f>
        <v>1.4570201530568359E-3</v>
      </c>
      <c r="GX196" s="12">
        <f>IFERROR(FH196*[1]Figure!$F$10+GC196*[1]Figure!$F$11,0)</f>
        <v>1.3613435566525991E-2</v>
      </c>
      <c r="GY196" s="12">
        <f>IFERROR(FI196*[1]Figure!$F$10+GD196*[1]Figure!$F$11,0)</f>
        <v>0.27465404165828367</v>
      </c>
      <c r="GZ196" s="12">
        <f>IFERROR(FJ196*[1]Figure!$F$10+GE196*[1]Figure!$F$11,0)</f>
        <v>5.6318389191915646E-5</v>
      </c>
      <c r="HA196" s="12">
        <f>IFERROR(FK196*[1]Figure!$F$10+GF196*[1]Figure!$F$11,0)</f>
        <v>3.785922479128134E-3</v>
      </c>
      <c r="HB196" s="12">
        <f>IFERROR(FL196*[1]Figure!$F$10+GG196*[1]Figure!$F$11,0)</f>
        <v>5.6745409601100263E-2</v>
      </c>
      <c r="HC196" s="12">
        <f>IFERROR(FM196*[1]Figure!$F$10+GH196*[1]Figure!$F$11,0)</f>
        <v>6.9169604437527524E-5</v>
      </c>
      <c r="HD196" s="12">
        <f>IFERROR(FN196*[1]Figure!$F$10+GI196*[1]Figure!$F$11,0)</f>
        <v>1.3894810218599984E-2</v>
      </c>
      <c r="HE196" s="12">
        <f>IFERROR(FO196*[1]Figure!$F$10+GJ196*[1]Figure!$F$11,0)</f>
        <v>5.8092850883840587E-3</v>
      </c>
      <c r="HF196" s="12">
        <f>IFERROR(FP196*[1]Figure!$F$10+GK196*[1]Figure!$F$11,0)</f>
        <v>0.70965810697790599</v>
      </c>
      <c r="HG196" s="12">
        <f>IFERROR(FQ196*[1]Figure!$F$10+GL196*[1]Figure!$F$11,0)</f>
        <v>2.3746049548265219E-3</v>
      </c>
      <c r="HH196" s="12">
        <f>IFERROR(FR196*[1]Figure!$F$10+GM196*[1]Figure!$F$11,0)</f>
        <v>-7.9147598950310698E-4</v>
      </c>
      <c r="HI196" s="12">
        <f>IFERROR(FS196*[1]Figure!$F$10+GN196*[1]Figure!$F$11,0)</f>
        <v>7.0628077429833222E-2</v>
      </c>
      <c r="HJ196" s="12">
        <f>IFERROR(FT196*[1]Figure!$F$10+GO196*[1]Figure!$F$11,0)</f>
        <v>1.8665965192438974E-6</v>
      </c>
      <c r="HK196" s="12">
        <f>IFERROR(FU196*[1]Figure!$F$10+GP196*[1]Figure!$F$11,0)</f>
        <v>2.5981109338133932E-3</v>
      </c>
      <c r="HL196" s="12">
        <f>IFERROR(FV196*[1]Figure!$F$10+GQ196*[1]Figure!$F$11,0)</f>
        <v>1.0298716587040413E-4</v>
      </c>
      <c r="HM196" s="12">
        <f>IFERROR(FW196*[1]Figure!$F$10+GR196*[1]Figure!$F$11,0)</f>
        <v>1.0659599114611342E-4</v>
      </c>
      <c r="HN196" s="12">
        <f>IFERROR(FX196*[1]Figure!$F$10+GS196*[1]Figure!$F$11,0)</f>
        <v>1.4917865353197984E-8</v>
      </c>
      <c r="HO196" s="12">
        <f>IFERROR(FY196*[1]Figure!$F$10+GT196*[1]Figure!$F$11,0)</f>
        <v>1.3047297243857727E-4</v>
      </c>
      <c r="HP196" s="12">
        <f>IFERROR(FZ196*[1]Figure!$F$10+GU196*[1]Figure!$F$11,0)</f>
        <v>0.53861626275691332</v>
      </c>
      <c r="HQ196" s="12">
        <f>IFERROR(GA196*[1]Figure!$F$10+GV196*[1]Figure!$F$11,0)</f>
        <v>7.6825494001012519E-4</v>
      </c>
    </row>
    <row r="197" spans="1:225" x14ac:dyDescent="0.2">
      <c r="A197" s="1"/>
      <c r="B197" s="4"/>
      <c r="C197" s="1" t="s">
        <v>115</v>
      </c>
      <c r="D197" s="1" t="s">
        <v>211</v>
      </c>
      <c r="E197" s="2">
        <f t="shared" si="162"/>
        <v>0.17499999999999999</v>
      </c>
      <c r="F197" s="7"/>
      <c r="G197" s="5">
        <f t="shared" si="163"/>
        <v>48.150308521806451</v>
      </c>
      <c r="H197" s="5">
        <f t="shared" si="163"/>
        <v>43.652043197569313</v>
      </c>
      <c r="I197" s="5">
        <f t="shared" si="163"/>
        <v>57.971808376432904</v>
      </c>
      <c r="J197" s="5">
        <f t="shared" si="163"/>
        <v>91.345674691185749</v>
      </c>
      <c r="K197" s="5">
        <f t="shared" si="163"/>
        <v>87.620798227369747</v>
      </c>
      <c r="L197" s="5">
        <f t="shared" si="163"/>
        <v>170.6806940057748</v>
      </c>
      <c r="M197" s="1" t="s">
        <v>55</v>
      </c>
      <c r="N197" s="1" t="s">
        <v>213</v>
      </c>
      <c r="O197" s="1">
        <v>1</v>
      </c>
      <c r="P197" s="1" t="s">
        <v>56</v>
      </c>
      <c r="Q197" s="1">
        <f>'[1]Unit factor_selected'!J67</f>
        <v>0.59185326958362905</v>
      </c>
      <c r="R197" s="1">
        <f>'[1]Unit factor_selected'!K67</f>
        <v>8.8417737154966005</v>
      </c>
      <c r="S197" s="1">
        <f>'[1]Unit factor_selected'!L67</f>
        <v>4.9703372614572101E-3</v>
      </c>
      <c r="T197" s="1">
        <f>'[1]Unit factor_selected'!M67</f>
        <v>0.151903688019523</v>
      </c>
      <c r="U197" s="1">
        <f>'[1]Unit factor_selected'!N67</f>
        <v>1.8383515806696</v>
      </c>
      <c r="V197" s="1">
        <f>'[1]Unit factor_selected'!O67</f>
        <v>2.3470815114329398E-3</v>
      </c>
      <c r="W197" s="1">
        <f>'[1]Unit factor_selected'!P67</f>
        <v>0.60334157589770299</v>
      </c>
      <c r="X197" s="1">
        <f>'[1]Unit factor_selected'!Q67</f>
        <v>0.194526078840244</v>
      </c>
      <c r="Y197" s="1">
        <f>'[1]Unit factor_selected'!R67</f>
        <v>22.919758635072402</v>
      </c>
      <c r="Z197" s="1">
        <f>'[1]Unit factor_selected'!S67</f>
        <v>1.5628098416493201E-2</v>
      </c>
      <c r="AA197" s="1">
        <f>'[1]Unit factor_selected'!T67</f>
        <v>-3.0344846669220198E-2</v>
      </c>
      <c r="AB197" s="1">
        <f>'[1]Unit factor_selected'!U67</f>
        <v>2.2880848246535601</v>
      </c>
      <c r="AC197" s="1">
        <f>'[1]Unit factor_selected'!V67</f>
        <v>6.2315888386616796E-5</v>
      </c>
      <c r="AD197" s="1">
        <f>'[1]Unit factor_selected'!W67</f>
        <v>8.4155593472232795E-2</v>
      </c>
      <c r="AE197" s="1">
        <f>'[1]Unit factor_selected'!X67</f>
        <v>4.3306760734434296E-3</v>
      </c>
      <c r="AF197" s="1">
        <f>'[1]Unit factor_selected'!Y67</f>
        <v>4.4499971864911097E-3</v>
      </c>
      <c r="AG197" s="1">
        <f>'[1]Unit factor_selected'!Z67</f>
        <v>4.96016751484198E-7</v>
      </c>
      <c r="AH197" s="1">
        <f>'[1]Unit factor_selected'!AA67</f>
        <v>5.2737870796531403E-3</v>
      </c>
      <c r="AI197" s="1">
        <f>'[1]Unit factor_selected'!AB67</f>
        <v>17.5916431475476</v>
      </c>
      <c r="AJ197" s="1">
        <f>'[1]Unit factor_selected'!AC67</f>
        <v>1.7220808284619901E-2</v>
      </c>
      <c r="AK197" s="1"/>
      <c r="AL197" s="1">
        <f t="shared" si="155"/>
        <v>2.8497917530091624E-2</v>
      </c>
      <c r="AM197" s="1">
        <f t="shared" si="155"/>
        <v>0.42573413228116025</v>
      </c>
      <c r="AN197" s="1">
        <f t="shared" si="155"/>
        <v>2.3932327259659522E-4</v>
      </c>
      <c r="AO197" s="1">
        <f t="shared" si="155"/>
        <v>7.3142094437402662E-3</v>
      </c>
      <c r="AP197" s="1">
        <f t="shared" si="155"/>
        <v>8.8517195780791799E-2</v>
      </c>
      <c r="AQ197" s="1">
        <f t="shared" si="155"/>
        <v>1.1301269890132384E-4</v>
      </c>
      <c r="AR197" s="1">
        <f t="shared" si="155"/>
        <v>2.9051083023507299E-2</v>
      </c>
      <c r="AS197" s="1">
        <f t="shared" si="155"/>
        <v>9.3664907116949945E-3</v>
      </c>
      <c r="AT197" s="1">
        <f t="shared" si="155"/>
        <v>1.1035934495240736</v>
      </c>
      <c r="AU197" s="1">
        <f t="shared" si="155"/>
        <v>7.5249776036330246E-4</v>
      </c>
      <c r="AV197" s="1">
        <f t="shared" si="155"/>
        <v>-1.4611137291698634E-3</v>
      </c>
      <c r="AW197" s="1">
        <f t="shared" si="155"/>
        <v>0.11017199023113233</v>
      </c>
      <c r="AX197" s="1">
        <f t="shared" si="155"/>
        <v>3.0005292516260541E-6</v>
      </c>
      <c r="AY197" s="1">
        <f t="shared" si="155"/>
        <v>4.0521177895237294E-3</v>
      </c>
      <c r="AZ197" s="1">
        <f t="shared" si="155"/>
        <v>2.0852338904430646E-4</v>
      </c>
      <c r="BA197" s="1">
        <f>IFERROR($G197/1000*AF197,0)</f>
        <v>2.1426873745071759E-4</v>
      </c>
      <c r="BB197" s="1">
        <f>IFERROR($G197/1000*AG197,0)</f>
        <v>2.3883359615948332E-8</v>
      </c>
      <c r="BC197" s="1">
        <f>IFERROR($G197/1000*AH197,0)</f>
        <v>2.5393447496361535E-4</v>
      </c>
      <c r="BD197" s="1">
        <f>IFERROR($G197/1000*AI197,0)</f>
        <v>0.84704304495993921</v>
      </c>
      <c r="BE197" s="1">
        <f>IFERROR($G197/1000*AJ197,0)</f>
        <v>8.2918723189932873E-4</v>
      </c>
      <c r="BF197" s="1"/>
      <c r="BG197" s="1">
        <f t="shared" si="156"/>
        <v>2.5835604490487208E-2</v>
      </c>
      <c r="BH197" s="1">
        <f t="shared" si="156"/>
        <v>0.3859614881719905</v>
      </c>
      <c r="BI197" s="1">
        <f t="shared" si="156"/>
        <v>2.1696537684361846E-4</v>
      </c>
      <c r="BJ197" s="1">
        <f t="shared" si="156"/>
        <v>6.6309063512983097E-3</v>
      </c>
      <c r="BK197" s="1">
        <f t="shared" si="156"/>
        <v>8.0247802611709204E-2</v>
      </c>
      <c r="BL197" s="1">
        <f t="shared" si="156"/>
        <v>1.0245490352528696E-4</v>
      </c>
      <c r="BM197" s="1">
        <f t="shared" si="156"/>
        <v>2.6337092533976075E-2</v>
      </c>
      <c r="BN197" s="1">
        <f t="shared" si="156"/>
        <v>8.4914607965881038E-3</v>
      </c>
      <c r="BO197" s="1">
        <f t="shared" si="156"/>
        <v>1.0004942940160426</v>
      </c>
      <c r="BP197" s="1">
        <f t="shared" si="156"/>
        <v>6.8219842717262569E-4</v>
      </c>
      <c r="BQ197" s="1">
        <f t="shared" si="156"/>
        <v>-1.3246145576284172E-3</v>
      </c>
      <c r="BR197" s="1">
        <f t="shared" si="156"/>
        <v>9.9879577605480011E-2</v>
      </c>
      <c r="BS197" s="1">
        <f t="shared" si="156"/>
        <v>2.7202158517475038E-6</v>
      </c>
      <c r="BT197" s="1">
        <f t="shared" si="156"/>
        <v>3.673563601566988E-3</v>
      </c>
      <c r="BU197" s="1">
        <f t="shared" si="156"/>
        <v>1.8904285903263243E-4</v>
      </c>
      <c r="BV197" s="1">
        <f>IFERROR($H197/1000*AF197,0)</f>
        <v>1.9425146941377182E-4</v>
      </c>
      <c r="BW197" s="1">
        <f>IFERROR($H197/1000*AG197,0)</f>
        <v>2.1652144662506211E-8</v>
      </c>
      <c r="BX197" s="1">
        <f>IFERROR($H197/1000*AH197,0)</f>
        <v>2.3021158141580178E-4</v>
      </c>
      <c r="BY197" s="1">
        <f>IFERROR($H197/1000*AI197,0)</f>
        <v>0.76791116659297198</v>
      </c>
      <c r="BZ197" s="1">
        <f>IFERROR($H197/1000*AJ197,0)</f>
        <v>7.5172346713728733E-4</v>
      </c>
      <c r="CA197" s="1"/>
      <c r="CB197" s="1">
        <f t="shared" si="157"/>
        <v>3.431080433126743E-2</v>
      </c>
      <c r="CC197" s="1">
        <f t="shared" si="157"/>
        <v>0.5125736115425501</v>
      </c>
      <c r="CD197" s="1">
        <f t="shared" si="157"/>
        <v>2.8813943928744168E-4</v>
      </c>
      <c r="CE197" s="1">
        <f t="shared" si="157"/>
        <v>8.806131493541234E-3</v>
      </c>
      <c r="CF197" s="1">
        <f t="shared" si="157"/>
        <v>0.1065725655630906</v>
      </c>
      <c r="CG197" s="1">
        <f t="shared" si="157"/>
        <v>1.360645596246589E-4</v>
      </c>
      <c r="CH197" s="1">
        <f t="shared" si="157"/>
        <v>3.497680222347669E-2</v>
      </c>
      <c r="CI197" s="1">
        <f t="shared" si="157"/>
        <v>1.1277028566745504E-2</v>
      </c>
      <c r="CJ197" s="1">
        <f t="shared" si="157"/>
        <v>1.3286998556265106</v>
      </c>
      <c r="CK197" s="1">
        <f t="shared" si="157"/>
        <v>9.0598912668897837E-4</v>
      </c>
      <c r="CL197" s="1">
        <f t="shared" si="157"/>
        <v>-1.7591456363202716E-3</v>
      </c>
      <c r="CM197" s="1">
        <f t="shared" si="157"/>
        <v>0.13264441500384028</v>
      </c>
      <c r="CN197" s="1">
        <f t="shared" si="157"/>
        <v>3.6125647403561294E-6</v>
      </c>
      <c r="CO197" s="1">
        <f t="shared" si="157"/>
        <v>4.8786519385772675E-3</v>
      </c>
      <c r="CP197" s="1">
        <f t="shared" si="157"/>
        <v>2.5105712347006539E-4</v>
      </c>
      <c r="CQ197" s="1">
        <f>IFERROR($I197/1000*AF197,0)</f>
        <v>2.5797438417092815E-4</v>
      </c>
      <c r="CR197" s="1">
        <f>IFERROR($I197/1000*AG197,0)</f>
        <v>2.8754988068542668E-8</v>
      </c>
      <c r="CS197" s="1">
        <f>IFERROR($I197/1000*AH197,0)</f>
        <v>3.0573097399975952E-4</v>
      </c>
      <c r="CT197" s="1">
        <f>IFERROR($I197/1000*AI197,0)</f>
        <v>1.0198193655762184</v>
      </c>
      <c r="CU197" s="1">
        <f>IFERROR($I197/1000*AJ197,0)</f>
        <v>9.9832139796327316E-4</v>
      </c>
      <c r="CW197" s="12">
        <f t="shared" si="158"/>
        <v>5.4063236228300837E-2</v>
      </c>
      <c r="CX197" s="12">
        <f t="shared" si="158"/>
        <v>0.80765778550882916</v>
      </c>
      <c r="CY197" s="12">
        <f t="shared" si="158"/>
        <v>4.5401881059054937E-4</v>
      </c>
      <c r="CZ197" s="12">
        <f t="shared" si="158"/>
        <v>1.3875744870222719E-2</v>
      </c>
      <c r="DA197" s="12">
        <f t="shared" si="158"/>
        <v>0.16792546545587239</v>
      </c>
      <c r="DB197" s="12">
        <f t="shared" si="158"/>
        <v>2.1439574421704989E-4</v>
      </c>
      <c r="DC197" s="12">
        <f t="shared" si="158"/>
        <v>5.5112643319618931E-2</v>
      </c>
      <c r="DD197" s="12">
        <f t="shared" si="158"/>
        <v>1.776911591669288E-2</v>
      </c>
      <c r="DE197" s="12">
        <f t="shared" si="158"/>
        <v>2.0936208162798193</v>
      </c>
      <c r="DF197" s="12">
        <f t="shared" si="158"/>
        <v>1.4275591939948231E-3</v>
      </c>
      <c r="DG197" s="12">
        <f t="shared" si="158"/>
        <v>-2.7718704924004998E-3</v>
      </c>
      <c r="DH197" s="12">
        <f t="shared" si="158"/>
        <v>0.20900665205864288</v>
      </c>
      <c r="DI197" s="12">
        <f t="shared" si="158"/>
        <v>5.6922868686561379E-6</v>
      </c>
      <c r="DJ197" s="12">
        <f t="shared" si="158"/>
        <v>7.687249464758252E-3</v>
      </c>
      <c r="DK197" s="12">
        <f t="shared" si="158"/>
        <v>3.9558852779766516E-4</v>
      </c>
      <c r="DL197" s="12">
        <f>IFERROR($J197/1000*AF197,0)</f>
        <v>4.0648799537390876E-4</v>
      </c>
      <c r="DM197" s="12">
        <f>IFERROR($J197/1000*AG197,0)</f>
        <v>4.5308984822454275E-8</v>
      </c>
      <c r="DN197" s="12">
        <f>IFERROR($J197/1000*AH197,0)</f>
        <v>4.8173763896857427E-4</v>
      </c>
      <c r="DO197" s="12">
        <f>IFERROR($J197/1000*AI197,0)</f>
        <v>1.60692051223931</v>
      </c>
      <c r="DP197" s="12">
        <f>IFERROR($J197/1000*AJ197,0)</f>
        <v>1.5730463514861659E-3</v>
      </c>
      <c r="DR197" s="12">
        <f t="shared" si="159"/>
        <v>5.1858655914396236E-2</v>
      </c>
      <c r="DS197" s="12">
        <f t="shared" si="159"/>
        <v>0.77472327069758895</v>
      </c>
      <c r="DT197" s="12">
        <f t="shared" si="159"/>
        <v>4.3550491830811973E-4</v>
      </c>
      <c r="DU197" s="12">
        <f t="shared" si="159"/>
        <v>1.3309922397951948E-2</v>
      </c>
      <c r="DV197" s="12">
        <f t="shared" si="159"/>
        <v>0.16107783292081726</v>
      </c>
      <c r="DW197" s="12">
        <f t="shared" si="159"/>
        <v>2.0565315553645565E-4</v>
      </c>
      <c r="DX197" s="12">
        <f t="shared" si="159"/>
        <v>5.2865270483915927E-2</v>
      </c>
      <c r="DY197" s="12">
        <f t="shared" si="159"/>
        <v>1.7044530304022441E-2</v>
      </c>
      <c r="DZ197" s="12">
        <f t="shared" si="159"/>
        <v>2.0082475467836942</v>
      </c>
      <c r="EA197" s="12">
        <f t="shared" si="159"/>
        <v>1.3693464580290275E-3</v>
      </c>
      <c r="EB197" s="12">
        <f t="shared" si="159"/>
        <v>-2.658839687244216E-3</v>
      </c>
      <c r="EC197" s="12">
        <f t="shared" si="159"/>
        <v>0.20048381874807628</v>
      </c>
      <c r="ED197" s="12">
        <f t="shared" si="159"/>
        <v>5.460167882683044E-6</v>
      </c>
      <c r="EE197" s="12">
        <f t="shared" si="159"/>
        <v>7.3737802753350646E-3</v>
      </c>
      <c r="EF197" s="12">
        <f t="shared" si="159"/>
        <v>3.7945729441928462E-4</v>
      </c>
      <c r="EG197" s="12">
        <f>IFERROR($K197/1000*AF197,0)</f>
        <v>3.8991230558990057E-4</v>
      </c>
      <c r="EH197" s="12">
        <f>IFERROR($K197/1000*AG197,0)</f>
        <v>4.346138369919232E-8</v>
      </c>
      <c r="EI197" s="12">
        <f>IFERROR($K197/1000*AH197,0)</f>
        <v>4.6209343360039735E-4</v>
      </c>
      <c r="EJ197" s="12">
        <f>IFERROR($K197/1000*AI197,0)</f>
        <v>1.5413938147191599</v>
      </c>
      <c r="EK197" s="12">
        <f>IFERROR($K197/1000*AJ197,0)</f>
        <v>1.5089009680188978E-3</v>
      </c>
      <c r="EM197" s="12">
        <f t="shared" si="160"/>
        <v>0.10101792680212072</v>
      </c>
      <c r="EN197" s="12">
        <f t="shared" si="160"/>
        <v>1.5091200740029778</v>
      </c>
      <c r="EO197" s="12">
        <f t="shared" si="160"/>
        <v>8.4834061322827876E-4</v>
      </c>
      <c r="EP197" s="12">
        <f t="shared" si="160"/>
        <v>2.5927026893208884E-2</v>
      </c>
      <c r="EQ197" s="12">
        <f t="shared" si="160"/>
        <v>0.31377112361530041</v>
      </c>
      <c r="ER197" s="12">
        <f t="shared" si="160"/>
        <v>4.0060150125949701E-4</v>
      </c>
      <c r="ES197" s="12">
        <f t="shared" si="160"/>
        <v>0.1029787588967578</v>
      </c>
      <c r="ET197" s="12">
        <f t="shared" si="160"/>
        <v>3.3201846138674912E-2</v>
      </c>
      <c r="EU197" s="12">
        <f t="shared" si="160"/>
        <v>3.911960310279007</v>
      </c>
      <c r="EV197" s="12">
        <f t="shared" si="160"/>
        <v>2.6674146837176098E-3</v>
      </c>
      <c r="EW197" s="12">
        <f t="shared" si="160"/>
        <v>-5.1792794890013275E-3</v>
      </c>
      <c r="EX197" s="12">
        <f t="shared" si="160"/>
        <v>0.39053190581595115</v>
      </c>
      <c r="EY197" s="12">
        <f t="shared" si="160"/>
        <v>1.0636119077414156E-5</v>
      </c>
      <c r="EZ197" s="12">
        <f t="shared" si="160"/>
        <v>1.4363735098308544E-2</v>
      </c>
      <c r="FA197" s="12">
        <f t="shared" si="160"/>
        <v>7.3916279772952829E-4</v>
      </c>
      <c r="FB197" s="12">
        <f>IFERROR($L197/1000*AF197,0)</f>
        <v>7.5952860811404782E-4</v>
      </c>
      <c r="FC197" s="12">
        <f>IFERROR($L197/1000*AG197,0)</f>
        <v>8.4660483381812843E-8</v>
      </c>
      <c r="FD197" s="12">
        <f>IFERROR($L197/1000*AH197,0)</f>
        <v>9.0013363879388629E-4</v>
      </c>
      <c r="FE197" s="12">
        <f>IFERROR($L197/1000*AI197,0)</f>
        <v>3.002553861125357</v>
      </c>
      <c r="FF197" s="12">
        <f>IFERROR($L197/1000*AJ197,0)</f>
        <v>2.9392595093593208E-3</v>
      </c>
      <c r="FH197" s="12">
        <f>IFERROR(AL197*[1]Figure!$C$8+BG197*[1]Figure!$D$8+CB197*[1]Figure!$E$8,0)</f>
        <v>2.6431206091661715E-2</v>
      </c>
      <c r="FI197" s="12">
        <f>IFERROR(AM197*[1]Figure!$C$8+BH197*[1]Figure!$D$8+CC197*[1]Figure!$E$8,0)</f>
        <v>0.39485925870534788</v>
      </c>
      <c r="FJ197" s="12">
        <f>IFERROR(AN197*[1]Figure!$C$8+BI197*[1]Figure!$D$8+CD197*[1]Figure!$E$8,0)</f>
        <v>2.2196719229930365E-4</v>
      </c>
      <c r="FK197" s="12">
        <f>IFERROR(AO197*[1]Figure!$C$8+BJ197*[1]Figure!$D$8+CE197*[1]Figure!$E$8,0)</f>
        <v>6.7837720774138197E-3</v>
      </c>
      <c r="FL197" s="12">
        <f>IFERROR(AP197*[1]Figure!$C$8+BK197*[1]Figure!$D$8+CF197*[1]Figure!$E$8,0)</f>
        <v>8.2097796860687119E-2</v>
      </c>
      <c r="FM197" s="12">
        <f>IFERROR(AQ197*[1]Figure!$C$8+BL197*[1]Figure!$D$8+CG197*[1]Figure!$E$8,0)</f>
        <v>1.0481684959898185E-4</v>
      </c>
      <c r="FN197" s="12">
        <f>IFERROR(AR197*[1]Figure!$C$8+BM197*[1]Figure!$D$8+CH197*[1]Figure!$E$8,0)</f>
        <v>2.6944255199331673E-2</v>
      </c>
      <c r="FO197" s="12">
        <f>IFERROR(AS197*[1]Figure!$C$8+BN197*[1]Figure!$D$8+CI197*[1]Figure!$E$8,0)</f>
        <v>8.6872188501153844E-3</v>
      </c>
      <c r="FP197" s="12">
        <f>IFERROR(AT197*[1]Figure!$C$8+BO197*[1]Figure!$D$8+CJ197*[1]Figure!$E$8,0)</f>
        <v>1.0235592083168215</v>
      </c>
      <c r="FQ197" s="12">
        <f>IFERROR(AU197*[1]Figure!$C$8+BP197*[1]Figure!$D$8+CK197*[1]Figure!$E$8,0)</f>
        <v>6.9792550163269302E-4</v>
      </c>
      <c r="FR197" s="12">
        <f>IFERROR(AV197*[1]Figure!$C$8+BQ197*[1]Figure!$D$8+CL197*[1]Figure!$E$8,0)</f>
        <v>-1.3551515846119753E-3</v>
      </c>
      <c r="FS197" s="12">
        <f>IFERROR(AW197*[1]Figure!$C$8+BR197*[1]Figure!$D$8+CM197*[1]Figure!$E$8,0)</f>
        <v>0.10218215335393446</v>
      </c>
      <c r="FT197" s="12">
        <f>IFERROR(AX197*[1]Figure!$C$8+BS197*[1]Figure!$D$8+CN197*[1]Figure!$E$8,0)</f>
        <v>2.782926399799036E-6</v>
      </c>
      <c r="FU197" s="12">
        <f>IFERROR(AY197*[1]Figure!$C$8+BT197*[1]Figure!$D$8+CO197*[1]Figure!$E$8,0)</f>
        <v>3.7582521701629073E-3</v>
      </c>
      <c r="FV197" s="12">
        <f>IFERROR(AZ197*[1]Figure!$C$8+BU197*[1]Figure!$D$8+CP197*[1]Figure!$E$8,0)</f>
        <v>1.9340096219108181E-4</v>
      </c>
      <c r="FW197" s="12">
        <f>IFERROR(BA197*[1]Figure!$C$8+BV197*[1]Figure!$D$8+CQ197*[1]Figure!$E$8,0)</f>
        <v>1.9872964937104522E-4</v>
      </c>
      <c r="FX197" s="12">
        <f>IFERROR(BB197*[1]Figure!$C$8+BW197*[1]Figure!$D$8+CR197*[1]Figure!$E$8,0)</f>
        <v>2.2151302792698174E-8</v>
      </c>
      <c r="FY197" s="12">
        <f>IFERROR(BC197*[1]Figure!$C$8+BX197*[1]Figure!$D$8+CS197*[1]Figure!$E$8,0)</f>
        <v>2.3551876850138562E-4</v>
      </c>
      <c r="FZ197" s="12">
        <f>IFERROR(BD197*[1]Figure!$C$8+BY197*[1]Figure!$D$8+CT197*[1]Figure!$E$8,0)</f>
        <v>0.78561422132702941</v>
      </c>
      <c r="GA197" s="12">
        <f>IFERROR(BE197*[1]Figure!$C$8+BZ197*[1]Figure!$D$8+CU197*[1]Figure!$E$8,0)</f>
        <v>7.6905333843301307E-4</v>
      </c>
      <c r="GC197" s="12">
        <f>IFERROR(CW197*[1]Figure!$F$8+DR197*[1]Figure!$G$8+EM197*[1]Figure!$H$8,0)</f>
        <v>5.309451035367084E-2</v>
      </c>
      <c r="GD197" s="12">
        <f>IFERROR(CX197*[1]Figure!$F$8+DS197*[1]Figure!$G$8+EN197*[1]Figure!$H$8,0)</f>
        <v>0.79318586245626133</v>
      </c>
      <c r="GE197" s="12">
        <f>IFERROR(CY197*[1]Figure!$F$8+DT197*[1]Figure!$G$8+EO197*[1]Figure!$H$8,0)</f>
        <v>4.4588352679935143E-4</v>
      </c>
      <c r="GF197" s="12">
        <f>IFERROR(CZ197*[1]Figure!$F$8+DU197*[1]Figure!$G$8+EP197*[1]Figure!$H$8,0)</f>
        <v>1.3627113933132927E-2</v>
      </c>
      <c r="GG197" s="12">
        <f>IFERROR(DA197*[1]Figure!$F$8+DV197*[1]Figure!$G$8+EQ197*[1]Figure!$H$8,0)</f>
        <v>0.16491651233457863</v>
      </c>
      <c r="GH197" s="12">
        <f>IFERROR(DB197*[1]Figure!$F$8+DW197*[1]Figure!$G$8+ER197*[1]Figure!$H$8,0)</f>
        <v>2.1055411875540414E-4</v>
      </c>
      <c r="GI197" s="12">
        <f>IFERROR(DC197*[1]Figure!$F$8+DX197*[1]Figure!$G$8+ES197*[1]Figure!$H$8,0)</f>
        <v>5.4125113764830257E-2</v>
      </c>
      <c r="GJ197" s="12">
        <f>IFERROR(DD197*[1]Figure!$F$8+DY197*[1]Figure!$G$8+ET197*[1]Figure!$H$8,0)</f>
        <v>1.7450722058709418E-2</v>
      </c>
      <c r="GK197" s="12">
        <f>IFERROR(DE197*[1]Figure!$F$8+DZ197*[1]Figure!$G$8+EU197*[1]Figure!$H$8,0)</f>
        <v>2.0561065126996616</v>
      </c>
      <c r="GL197" s="12">
        <f>IFERROR(DF197*[1]Figure!$F$8+EA197*[1]Figure!$G$8+EV197*[1]Figure!$H$8,0)</f>
        <v>1.4019796389169717E-3</v>
      </c>
      <c r="GM197" s="12">
        <f>IFERROR(DG197*[1]Figure!$F$8+EB197*[1]Figure!$G$8+EW197*[1]Figure!$H$8,0)</f>
        <v>-2.7222030500784634E-3</v>
      </c>
      <c r="GN197" s="12">
        <f>IFERROR(DH197*[1]Figure!$F$8+EC197*[1]Figure!$G$8+EX197*[1]Figure!$H$8,0)</f>
        <v>0.20526159042444853</v>
      </c>
      <c r="GO197" s="12">
        <f>IFERROR(DI197*[1]Figure!$F$8+ED197*[1]Figure!$G$8+EY197*[1]Figure!$H$8,0)</f>
        <v>5.5902902816927182E-6</v>
      </c>
      <c r="GP197" s="12">
        <f>IFERROR(DJ197*[1]Figure!$F$8+EE197*[1]Figure!$G$8+EZ197*[1]Figure!$H$8,0)</f>
        <v>7.5495063701754564E-3</v>
      </c>
      <c r="GQ197" s="12">
        <f>IFERROR(DK197*[1]Figure!$F$8+EF197*[1]Figure!$G$8+FA197*[1]Figure!$H$8,0)</f>
        <v>3.8850022030223296E-4</v>
      </c>
      <c r="GR197" s="12">
        <f>IFERROR(DL197*[1]Figure!$F$8+EG197*[1]Figure!$G$8+FB197*[1]Figure!$H$8,0)</f>
        <v>3.9920438702345171E-4</v>
      </c>
      <c r="GS197" s="12">
        <f>IFERROR(DM197*[1]Figure!$F$8+EH197*[1]Figure!$G$8+FC197*[1]Figure!$H$8,0)</f>
        <v>4.4497120993855861E-8</v>
      </c>
      <c r="GT197" s="12">
        <f>IFERROR(DN197*[1]Figure!$F$8+EI197*[1]Figure!$G$8+FD197*[1]Figure!$H$8,0)</f>
        <v>4.7310567854205932E-4</v>
      </c>
      <c r="GU197" s="12">
        <f>IFERROR(DO197*[1]Figure!$F$8+EJ197*[1]Figure!$G$8+FE197*[1]Figure!$H$8,0)</f>
        <v>1.57812709202846</v>
      </c>
      <c r="GV197" s="12">
        <f>IFERROR(DP197*[1]Figure!$F$8+EK197*[1]Figure!$G$8+FF197*[1]Figure!$H$8,0)</f>
        <v>1.5448599015251984E-3</v>
      </c>
      <c r="GX197" s="12">
        <f>IFERROR(FH197*[1]Figure!$F$10+GC197*[1]Figure!$F$11,0)</f>
        <v>2.7995576987077685E-2</v>
      </c>
      <c r="GY197" s="12">
        <f>IFERROR(FI197*[1]Figure!$F$10+GD197*[1]Figure!$F$11,0)</f>
        <v>0.41822960094255063</v>
      </c>
      <c r="GZ197" s="12">
        <f>IFERROR(FJ197*[1]Figure!$F$10+GE197*[1]Figure!$F$11,0)</f>
        <v>2.3510465618067284E-4</v>
      </c>
      <c r="HA197" s="12">
        <f>IFERROR(FK197*[1]Figure!$F$10+GF197*[1]Figure!$F$11,0)</f>
        <v>7.1852798845959374E-3</v>
      </c>
      <c r="HB197" s="12">
        <f>IFERROR(FL197*[1]Figure!$F$10+GG197*[1]Figure!$F$11,0)</f>
        <v>8.6956879096330847E-2</v>
      </c>
      <c r="HC197" s="12">
        <f>IFERROR(FM197*[1]Figure!$F$10+GH197*[1]Figure!$F$11,0)</f>
        <v>1.1102059332120151E-4</v>
      </c>
      <c r="HD197" s="12">
        <f>IFERROR(FN197*[1]Figure!$F$10+GI197*[1]Figure!$F$11,0)</f>
        <v>2.853899168189394E-2</v>
      </c>
      <c r="HE197" s="12">
        <f>IFERROR(FO197*[1]Figure!$F$10+GJ197*[1]Figure!$F$11,0)</f>
        <v>9.2013850324719586E-3</v>
      </c>
      <c r="HF197" s="12">
        <f>IFERROR(FP197*[1]Figure!$F$10+GK197*[1]Figure!$F$11,0)</f>
        <v>1.0841401076398756</v>
      </c>
      <c r="HG197" s="12">
        <f>IFERROR(FQ197*[1]Figure!$F$10+GL197*[1]Figure!$F$11,0)</f>
        <v>7.3923327768106689E-4</v>
      </c>
      <c r="HH197" s="12">
        <f>IFERROR(FR197*[1]Figure!$F$10+GM197*[1]Figure!$F$11,0)</f>
        <v>-1.4353582800798979E-3</v>
      </c>
      <c r="HI197" s="12">
        <f>IFERROR(FS197*[1]Figure!$F$10+GN197*[1]Figure!$F$11,0)</f>
        <v>0.10822995859534019</v>
      </c>
      <c r="HJ197" s="12">
        <f>IFERROR(FT197*[1]Figure!$F$10+GO197*[1]Figure!$F$11,0)</f>
        <v>2.9476381064397629E-6</v>
      </c>
      <c r="HK197" s="12">
        <f>IFERROR(FU197*[1]Figure!$F$10+GP197*[1]Figure!$F$11,0)</f>
        <v>3.9806900071744965E-3</v>
      </c>
      <c r="HL197" s="12">
        <f>IFERROR(FV197*[1]Figure!$F$10+GQ197*[1]Figure!$F$11,0)</f>
        <v>2.0484769055254768E-4</v>
      </c>
      <c r="HM197" s="12">
        <f>IFERROR(FW197*[1]Figure!$F$10+GR197*[1]Figure!$F$11,0)</f>
        <v>2.1049176414000994E-4</v>
      </c>
      <c r="HN197" s="12">
        <f>IFERROR(FX197*[1]Figure!$F$10+GS197*[1]Figure!$F$11,0)</f>
        <v>2.3462361140329749E-8</v>
      </c>
      <c r="HO197" s="12">
        <f>IFERROR(FY197*[1]Figure!$F$10+GT197*[1]Figure!$F$11,0)</f>
        <v>2.4945830290969292E-4</v>
      </c>
      <c r="HP197" s="12">
        <f>IFERROR(FZ197*[1]Figure!$F$10+GU197*[1]Figure!$F$11,0)</f>
        <v>0.83211198683219867</v>
      </c>
      <c r="HQ197" s="12">
        <f>IFERROR(GA197*[1]Figure!$F$10+GV197*[1]Figure!$F$11,0)</f>
        <v>8.1457092304473594E-4</v>
      </c>
    </row>
    <row r="198" spans="1:225" x14ac:dyDescent="0.2">
      <c r="A198" s="1"/>
      <c r="B198" s="4"/>
      <c r="C198" s="1" t="s">
        <v>115</v>
      </c>
      <c r="D198" s="1" t="s">
        <v>212</v>
      </c>
      <c r="E198" s="2">
        <f t="shared" si="162"/>
        <v>6.0869565217391293E-2</v>
      </c>
      <c r="F198" s="7"/>
      <c r="G198" s="5">
        <f t="shared" si="163"/>
        <v>16.747933398889199</v>
      </c>
      <c r="H198" s="5">
        <f t="shared" si="163"/>
        <v>15.183319373067585</v>
      </c>
      <c r="I198" s="5">
        <f t="shared" si="163"/>
        <v>20.164107261367963</v>
      </c>
      <c r="J198" s="5">
        <f t="shared" si="163"/>
        <v>31.772408588238516</v>
      </c>
      <c r="K198" s="5">
        <f t="shared" si="163"/>
        <v>30.476799383432954</v>
      </c>
      <c r="L198" s="5">
        <f t="shared" si="163"/>
        <v>59.367197915052095</v>
      </c>
      <c r="M198" s="1" t="s">
        <v>55</v>
      </c>
      <c r="N198" s="1" t="s">
        <v>213</v>
      </c>
      <c r="O198" s="1">
        <v>1</v>
      </c>
      <c r="P198" s="1" t="s">
        <v>56</v>
      </c>
      <c r="Q198" s="1">
        <f>'[1]Unit factor_selected'!J68</f>
        <v>0.588704696466677</v>
      </c>
      <c r="R198" s="1">
        <f>'[1]Unit factor_selected'!K68</f>
        <v>9.1908123716242098</v>
      </c>
      <c r="S198" s="1">
        <f>'[1]Unit factor_selected'!L68</f>
        <v>2.2416806309863901E-3</v>
      </c>
      <c r="T198" s="1">
        <f>'[1]Unit factor_selected'!M68</f>
        <v>0.16090954132931501</v>
      </c>
      <c r="U198" s="1">
        <f>'[1]Unit factor_selected'!N68</f>
        <v>1.8369246093476601</v>
      </c>
      <c r="V198" s="1">
        <f>'[1]Unit factor_selected'!O68</f>
        <v>2.25230554470735E-3</v>
      </c>
      <c r="W198" s="1">
        <f>'[1]Unit factor_selected'!P68</f>
        <v>0.60133096102175698</v>
      </c>
      <c r="X198" s="1">
        <f>'[1]Unit factor_selected'!Q68</f>
        <v>0.18769421818510401</v>
      </c>
      <c r="Y198" s="1">
        <f>'[1]Unit factor_selected'!R68</f>
        <v>22.904190440894901</v>
      </c>
      <c r="Z198" s="1">
        <f>'[1]Unit factor_selected'!S68</f>
        <v>3.27009348789465E-2</v>
      </c>
      <c r="AA198" s="1">
        <f>'[1]Unit factor_selected'!T68</f>
        <v>-3.0859186257918E-2</v>
      </c>
      <c r="AB198" s="1">
        <f>'[1]Unit factor_selected'!U68</f>
        <v>2.28624272415257</v>
      </c>
      <c r="AC198" s="1">
        <f>'[1]Unit factor_selected'!V68</f>
        <v>5.8104801665929703E-5</v>
      </c>
      <c r="AD198" s="1">
        <f>'[1]Unit factor_selected'!W68</f>
        <v>8.4165809603948996E-2</v>
      </c>
      <c r="AE198" s="1">
        <f>'[1]Unit factor_selected'!X68</f>
        <v>3.6643213587141698E-3</v>
      </c>
      <c r="AF198" s="1">
        <f>'[1]Unit factor_selected'!Y68</f>
        <v>3.7866096677933799E-3</v>
      </c>
      <c r="AG198" s="1">
        <f>'[1]Unit factor_selected'!Z68</f>
        <v>7.3268752693281997E-7</v>
      </c>
      <c r="AH198" s="1">
        <f>'[1]Unit factor_selected'!AA68</f>
        <v>4.7786035988019596E-3</v>
      </c>
      <c r="AI198" s="1">
        <f>'[1]Unit factor_selected'!AB68</f>
        <v>17.680619893687599</v>
      </c>
      <c r="AJ198" s="1">
        <f>'[1]Unit factor_selected'!AC68</f>
        <v>1.7267011281044398E-2</v>
      </c>
      <c r="AK198" s="1"/>
      <c r="AL198" s="1">
        <f t="shared" si="155"/>
        <v>9.8595870480371883E-3</v>
      </c>
      <c r="AM198" s="1">
        <f t="shared" si="155"/>
        <v>0.15392711348164914</v>
      </c>
      <c r="AN198" s="1">
        <f t="shared" si="155"/>
        <v>3.7543517909339976E-5</v>
      </c>
      <c r="AO198" s="1">
        <f t="shared" si="155"/>
        <v>2.6949022814291767E-3</v>
      </c>
      <c r="AP198" s="1">
        <f t="shared" si="155"/>
        <v>3.076469101613517E-2</v>
      </c>
      <c r="AQ198" s="1">
        <f t="shared" si="155"/>
        <v>3.7721463256707558E-5</v>
      </c>
      <c r="AR198" s="1">
        <f t="shared" si="155"/>
        <v>1.0071050885882423E-2</v>
      </c>
      <c r="AS198" s="1">
        <f t="shared" si="155"/>
        <v>3.1434902655207001E-3</v>
      </c>
      <c r="AT198" s="1">
        <f t="shared" si="155"/>
        <v>0.38359785605958246</v>
      </c>
      <c r="AU198" s="1">
        <f t="shared" si="155"/>
        <v>5.4767307943400878E-4</v>
      </c>
      <c r="AV198" s="1">
        <f t="shared" si="155"/>
        <v>-5.1682759619152744E-4</v>
      </c>
      <c r="AW198" s="1">
        <f t="shared" si="155"/>
        <v>3.8289840877802253E-2</v>
      </c>
      <c r="AX198" s="1">
        <f t="shared" si="155"/>
        <v>9.731353484566568E-7</v>
      </c>
      <c r="AY198" s="1">
        <f t="shared" si="155"/>
        <v>1.4096033737105267E-3</v>
      </c>
      <c r="AZ198" s="1">
        <f t="shared" si="155"/>
        <v>6.136981006787209E-5</v>
      </c>
      <c r="BA198" s="1">
        <f>IFERROR($G198/1000*AF198,0)</f>
        <v>6.3417886523793482E-5</v>
      </c>
      <c r="BB198" s="1">
        <f>IFERROR($G198/1000*AG198,0)</f>
        <v>1.2271001903267704E-8</v>
      </c>
      <c r="BC198" s="1">
        <f>IFERROR($G198/1000*AH198,0)</f>
        <v>8.0031734812427465E-5</v>
      </c>
      <c r="BD198" s="1">
        <f>IFERROR($G198/1000*AI198,0)</f>
        <v>0.29611384443055533</v>
      </c>
      <c r="BE198" s="1">
        <f>IFERROR($G198/1000*AJ198,0)</f>
        <v>2.8918675493280006E-4</v>
      </c>
      <c r="BF198" s="1"/>
      <c r="BG198" s="1">
        <f t="shared" si="156"/>
        <v>8.9384914228783693E-3</v>
      </c>
      <c r="BH198" s="1">
        <f t="shared" si="156"/>
        <v>0.13954703953631109</v>
      </c>
      <c r="BI198" s="1">
        <f t="shared" si="156"/>
        <v>3.4036152952686023E-5</v>
      </c>
      <c r="BJ198" s="1">
        <f t="shared" si="156"/>
        <v>2.4431409561768078E-3</v>
      </c>
      <c r="BK198" s="1">
        <f t="shared" si="156"/>
        <v>2.7890613007972933E-2</v>
      </c>
      <c r="BL198" s="1">
        <f t="shared" si="156"/>
        <v>3.4197474411022644E-5</v>
      </c>
      <c r="BM198" s="1">
        <f t="shared" si="156"/>
        <v>9.1302000301069913E-3</v>
      </c>
      <c r="BN198" s="1">
        <f t="shared" si="156"/>
        <v>2.8498212591826638E-3</v>
      </c>
      <c r="BO198" s="1">
        <f t="shared" si="156"/>
        <v>0.34776163844566893</v>
      </c>
      <c r="BP198" s="1">
        <f t="shared" si="156"/>
        <v>4.9650873806492992E-4</v>
      </c>
      <c r="BQ198" s="1">
        <f t="shared" si="156"/>
        <v>-4.6854488054694736E-4</v>
      </c>
      <c r="BR198" s="1">
        <f t="shared" si="156"/>
        <v>3.4712753445160525E-2</v>
      </c>
      <c r="BS198" s="1">
        <f t="shared" si="156"/>
        <v>8.8222376080256012E-7</v>
      </c>
      <c r="BT198" s="1">
        <f t="shared" si="156"/>
        <v>1.2779163675095565E-3</v>
      </c>
      <c r="BU198" s="1">
        <f t="shared" si="156"/>
        <v>5.5636561474910186E-5</v>
      </c>
      <c r="BV198" s="1">
        <f>IFERROR($H198/1000*AF198,0)</f>
        <v>5.7493303927252235E-5</v>
      </c>
      <c r="BW198" s="1">
        <f>IFERROR($H198/1000*AG198,0)</f>
        <v>1.1124628722084062E-8</v>
      </c>
      <c r="BX198" s="1">
        <f>IFERROR($H198/1000*AH198,0)</f>
        <v>7.255506459790027E-5</v>
      </c>
      <c r="BY198" s="1">
        <f>IFERROR($H198/1000*AI198,0)</f>
        <v>0.26845049855967107</v>
      </c>
      <c r="BZ198" s="1">
        <f>IFERROR($H198/1000*AJ198,0)</f>
        <v>2.6217054689845794E-4</v>
      </c>
      <c r="CA198" s="1"/>
      <c r="CB198" s="1">
        <f t="shared" si="157"/>
        <v>1.1870704644825144E-2</v>
      </c>
      <c r="CC198" s="1">
        <f t="shared" si="157"/>
        <v>0.18532452648053824</v>
      </c>
      <c r="CD198" s="1">
        <f t="shared" si="157"/>
        <v>4.5201488688940588E-5</v>
      </c>
      <c r="CE198" s="1">
        <f t="shared" si="157"/>
        <v>3.2445972507418289E-3</v>
      </c>
      <c r="CF198" s="1">
        <f t="shared" si="157"/>
        <v>3.7039944853932659E-2</v>
      </c>
      <c r="CG198" s="1">
        <f t="shared" si="157"/>
        <v>4.54157305888528E-5</v>
      </c>
      <c r="CH198" s="1">
        <f t="shared" si="157"/>
        <v>1.2125301997624184E-2</v>
      </c>
      <c r="CI198" s="1">
        <f t="shared" si="157"/>
        <v>3.7846863478230384E-3</v>
      </c>
      <c r="CJ198" s="1">
        <f t="shared" si="157"/>
        <v>0.46184255278500352</v>
      </c>
      <c r="CK198" s="1">
        <f t="shared" si="157"/>
        <v>6.5938515844608597E-4</v>
      </c>
      <c r="CL198" s="1">
        <f t="shared" si="157"/>
        <v>-6.2224794170319083E-4</v>
      </c>
      <c r="CM198" s="1">
        <f t="shared" si="157"/>
        <v>4.6100043515334511E-2</v>
      </c>
      <c r="CN198" s="1">
        <f t="shared" si="157"/>
        <v>1.1716314531923184E-6</v>
      </c>
      <c r="CO198" s="1">
        <f t="shared" si="157"/>
        <v>1.6971284125939013E-3</v>
      </c>
      <c r="CP198" s="1">
        <f t="shared" si="157"/>
        <v>7.3887768917234116E-5</v>
      </c>
      <c r="CQ198" s="1">
        <f>IFERROR($I198/1000*AF198,0)</f>
        <v>7.6353603498318626E-5</v>
      </c>
      <c r="CR198" s="1">
        <f>IFERROR($I198/1000*AG198,0)</f>
        <v>1.477398988213981E-8</v>
      </c>
      <c r="CS198" s="1">
        <f>IFERROR($I198/1000*AH198,0)</f>
        <v>9.6356275525801675E-5</v>
      </c>
      <c r="CT198" s="1">
        <f>IFERROR($I198/1000*AI198,0)</f>
        <v>0.35651391598379295</v>
      </c>
      <c r="CU198" s="1">
        <f>IFERROR($I198/1000*AJ198,0)</f>
        <v>3.4817386755422986E-4</v>
      </c>
      <c r="CW198" s="12">
        <f t="shared" si="158"/>
        <v>1.8704566153954195E-2</v>
      </c>
      <c r="CX198" s="12">
        <f t="shared" si="158"/>
        <v>0.29201424592908182</v>
      </c>
      <c r="CY198" s="12">
        <f t="shared" si="158"/>
        <v>7.1223592932039912E-5</v>
      </c>
      <c r="CZ198" s="12">
        <f t="shared" si="158"/>
        <v>5.1124836928610482E-3</v>
      </c>
      <c r="DA198" s="12">
        <f t="shared" si="158"/>
        <v>5.8363519233984279E-2</v>
      </c>
      <c r="DB198" s="12">
        <f t="shared" si="158"/>
        <v>7.1561172031997034E-5</v>
      </c>
      <c r="DC198" s="12">
        <f t="shared" si="158"/>
        <v>1.9105732990341392E-2</v>
      </c>
      <c r="DD198" s="12">
        <f t="shared" si="158"/>
        <v>5.9634973898271123E-3</v>
      </c>
      <c r="DE198" s="12">
        <f t="shared" si="158"/>
        <v>0.72772129707093969</v>
      </c>
      <c r="DF198" s="12">
        <f t="shared" si="158"/>
        <v>1.0389874641912682E-3</v>
      </c>
      <c r="DG198" s="12">
        <f t="shared" si="158"/>
        <v>-9.8047067448712587E-4</v>
      </c>
      <c r="DH198" s="12">
        <f t="shared" si="158"/>
        <v>7.2639437963662928E-2</v>
      </c>
      <c r="DI198" s="12">
        <f t="shared" si="158"/>
        <v>1.8461294994684805E-6</v>
      </c>
      <c r="DJ198" s="12">
        <f t="shared" si="158"/>
        <v>2.6741504918965566E-3</v>
      </c>
      <c r="DK198" s="12">
        <f t="shared" si="158"/>
        <v>1.1642431540767591E-4</v>
      </c>
      <c r="DL198" s="12">
        <f>IFERROR($J198/1000*AF198,0)</f>
        <v>1.2030970952930538E-4</v>
      </c>
      <c r="DM198" s="12">
        <f>IFERROR($J198/1000*AG198,0)</f>
        <v>2.3279247473215568E-8</v>
      </c>
      <c r="DN198" s="12">
        <f>IFERROR($J198/1000*AH198,0)</f>
        <v>1.5182774602236286E-4</v>
      </c>
      <c r="DO198" s="12">
        <f>IFERROR($J198/1000*AI198,0)</f>
        <v>0.56175587935558058</v>
      </c>
      <c r="DP198" s="12">
        <f>IFERROR($J198/1000*AJ198,0)</f>
        <v>5.4861453751906637E-4</v>
      </c>
      <c r="DR198" s="12">
        <f t="shared" si="159"/>
        <v>1.7941834930299706E-2</v>
      </c>
      <c r="DS198" s="12">
        <f t="shared" si="159"/>
        <v>0.28010654482076469</v>
      </c>
      <c r="DT198" s="12">
        <f t="shared" si="159"/>
        <v>6.8319250872299613E-5</v>
      </c>
      <c r="DU198" s="12">
        <f t="shared" si="159"/>
        <v>4.9040078099737471E-3</v>
      </c>
      <c r="DV198" s="12">
        <f t="shared" si="159"/>
        <v>5.5983582801579591E-2</v>
      </c>
      <c r="DW198" s="12">
        <f t="shared" si="159"/>
        <v>6.8643064236239591E-5</v>
      </c>
      <c r="DX198" s="12">
        <f t="shared" si="159"/>
        <v>1.8326643062107028E-2</v>
      </c>
      <c r="DY198" s="12">
        <f t="shared" si="159"/>
        <v>5.7203190330577082E-3</v>
      </c>
      <c r="DZ198" s="12">
        <f t="shared" si="159"/>
        <v>0.69804641710709669</v>
      </c>
      <c r="EA198" s="12">
        <f t="shared" si="159"/>
        <v>9.9661983195635778E-4</v>
      </c>
      <c r="EB198" s="12">
        <f t="shared" si="159"/>
        <v>-9.4048922871855796E-4</v>
      </c>
      <c r="EC198" s="12">
        <f t="shared" si="159"/>
        <v>6.9677360845831121E-2</v>
      </c>
      <c r="ED198" s="12">
        <f t="shared" si="159"/>
        <v>1.7708483835867005E-6</v>
      </c>
      <c r="EE198" s="12">
        <f t="shared" si="159"/>
        <v>2.5651044942437682E-3</v>
      </c>
      <c r="EF198" s="12">
        <f t="shared" si="159"/>
        <v>1.1167678692596022E-4</v>
      </c>
      <c r="EG198" s="12">
        <f>IFERROR($K198/1000*AF198,0)</f>
        <v>1.1540374318870655E-4</v>
      </c>
      <c r="EH198" s="12">
        <f>IFERROR($K198/1000*AG198,0)</f>
        <v>2.2329970769075184E-8</v>
      </c>
      <c r="EI198" s="12">
        <f>IFERROR($K198/1000*AH198,0)</f>
        <v>1.4563654321363807E-4</v>
      </c>
      <c r="EJ198" s="12">
        <f>IFERROR($K198/1000*AI198,0)</f>
        <v>0.53884870547465058</v>
      </c>
      <c r="EK198" s="12">
        <f>IFERROR($K198/1000*AJ198,0)</f>
        <v>5.2624323876386374E-4</v>
      </c>
      <c r="EM198" s="12">
        <f t="shared" si="160"/>
        <v>3.494974822865788E-2</v>
      </c>
      <c r="EN198" s="12">
        <f t="shared" si="160"/>
        <v>0.54563277706632374</v>
      </c>
      <c r="EO198" s="12">
        <f t="shared" si="160"/>
        <v>1.3308229768210788E-4</v>
      </c>
      <c r="EP198" s="12">
        <f t="shared" si="160"/>
        <v>9.5527485865176988E-3</v>
      </c>
      <c r="EQ198" s="12">
        <f t="shared" si="160"/>
        <v>0.10905306683817229</v>
      </c>
      <c r="ER198" s="12">
        <f t="shared" si="160"/>
        <v>1.3371306903781045E-4</v>
      </c>
      <c r="ES198" s="12">
        <f t="shared" si="160"/>
        <v>3.5699334175427123E-2</v>
      </c>
      <c r="ET198" s="12">
        <f t="shared" si="160"/>
        <v>1.1142879798506039E-2</v>
      </c>
      <c r="EU198" s="12">
        <f t="shared" si="160"/>
        <v>1.3597576069886519</v>
      </c>
      <c r="EV198" s="12">
        <f t="shared" si="160"/>
        <v>1.9413628729656469E-3</v>
      </c>
      <c r="EW198" s="12">
        <f t="shared" si="160"/>
        <v>-1.8320234180712737E-3</v>
      </c>
      <c r="EX198" s="12">
        <f t="shared" si="160"/>
        <v>0.13572782428661348</v>
      </c>
      <c r="EY198" s="12">
        <f t="shared" si="160"/>
        <v>3.4495192603160972E-6</v>
      </c>
      <c r="EZ198" s="12">
        <f t="shared" si="160"/>
        <v>4.9966882764382325E-3</v>
      </c>
      <c r="FA198" s="12">
        <f t="shared" si="160"/>
        <v>2.1754049132713673E-4</v>
      </c>
      <c r="FB198" s="12">
        <f>IFERROR($L198/1000*AF198,0)</f>
        <v>2.2480040557493924E-4</v>
      </c>
      <c r="FC198" s="12">
        <f>IFERROR($L198/1000*AG198,0)</f>
        <v>4.3497605421310787E-8</v>
      </c>
      <c r="FD198" s="12">
        <f>IFERROR($L198/1000*AH198,0)</f>
        <v>2.8369230560765615E-4</v>
      </c>
      <c r="FE198" s="12">
        <f>IFERROR($L198/1000*AI198,0)</f>
        <v>1.049648860489359</v>
      </c>
      <c r="FF198" s="12">
        <f>IFERROR($L198/1000*AJ198,0)</f>
        <v>1.0250940761232E-3</v>
      </c>
      <c r="FH198" s="12">
        <f>IFERROR(AL198*[1]Figure!$C$8+BG198*[1]Figure!$D$8+CB198*[1]Figure!$E$8,0)</f>
        <v>9.1445551054800747E-3</v>
      </c>
      <c r="FI198" s="12">
        <f>IFERROR(AM198*[1]Figure!$C$8+BH198*[1]Figure!$D$8+CC198*[1]Figure!$E$8,0)</f>
        <v>0.14276408987541159</v>
      </c>
      <c r="FJ198" s="12">
        <f>IFERROR(AN198*[1]Figure!$C$8+BI198*[1]Figure!$D$8+CD198*[1]Figure!$E$8,0)</f>
        <v>3.4820806054335117E-5</v>
      </c>
      <c r="FK198" s="12">
        <f>IFERROR(AO198*[1]Figure!$C$8+BJ198*[1]Figure!$D$8+CE198*[1]Figure!$E$8,0)</f>
        <v>2.4994639528355352E-3</v>
      </c>
      <c r="FL198" s="12">
        <f>IFERROR(AP198*[1]Figure!$C$8+BK198*[1]Figure!$D$8+CF198*[1]Figure!$E$8,0)</f>
        <v>2.8533589787223583E-2</v>
      </c>
      <c r="FM198" s="12">
        <f>IFERROR(AQ198*[1]Figure!$C$8+BL198*[1]Figure!$D$8+CG198*[1]Figure!$E$8,0)</f>
        <v>3.4985846539990198E-5</v>
      </c>
      <c r="FN198" s="12">
        <f>IFERROR(AR198*[1]Figure!$C$8+BM198*[1]Figure!$D$8+CH198*[1]Figure!$E$8,0)</f>
        <v>9.3406832707440563E-3</v>
      </c>
      <c r="FO198" s="12">
        <f>IFERROR(AS198*[1]Figure!$C$8+BN198*[1]Figure!$D$8+CI198*[1]Figure!$E$8,0)</f>
        <v>2.9155196679679241E-3</v>
      </c>
      <c r="FP198" s="12">
        <f>IFERROR(AT198*[1]Figure!$C$8+BO198*[1]Figure!$D$8+CJ198*[1]Figure!$E$8,0)</f>
        <v>0.35577876801434516</v>
      </c>
      <c r="FQ198" s="12">
        <f>IFERROR(AU198*[1]Figure!$C$8+BP198*[1]Figure!$D$8+CK198*[1]Figure!$E$8,0)</f>
        <v>5.0795501173340508E-4</v>
      </c>
      <c r="FR198" s="12">
        <f>IFERROR(AV198*[1]Figure!$C$8+BQ198*[1]Figure!$D$8+CL198*[1]Figure!$E$8,0)</f>
        <v>-4.7934648889246261E-4</v>
      </c>
      <c r="FS198" s="12">
        <f>IFERROR(AW198*[1]Figure!$C$8+BR198*[1]Figure!$D$8+CM198*[1]Figure!$E$8,0)</f>
        <v>3.5513004569175291E-2</v>
      </c>
      <c r="FT198" s="12">
        <f>IFERROR(AX198*[1]Figure!$C$8+BS198*[1]Figure!$D$8+CN198*[1]Figure!$E$8,0)</f>
        <v>9.0256212310879808E-7</v>
      </c>
      <c r="FU198" s="12">
        <f>IFERROR(AY198*[1]Figure!$C$8+BT198*[1]Figure!$D$8+CO198*[1]Figure!$E$8,0)</f>
        <v>1.3073768368760095E-3</v>
      </c>
      <c r="FV198" s="12">
        <f>IFERROR(AZ198*[1]Figure!$C$8+BU198*[1]Figure!$D$8+CP198*[1]Figure!$E$8,0)</f>
        <v>5.6919180006653905E-5</v>
      </c>
      <c r="FW198" s="12">
        <f>IFERROR(BA198*[1]Figure!$C$8+BV198*[1]Figure!$D$8+CQ198*[1]Figure!$E$8,0)</f>
        <v>5.8818726906555556E-5</v>
      </c>
      <c r="FX198" s="12">
        <f>IFERROR(BB198*[1]Figure!$C$8+BW198*[1]Figure!$D$8+CR198*[1]Figure!$E$8,0)</f>
        <v>1.1381090562633789E-8</v>
      </c>
      <c r="FY198" s="12">
        <f>IFERROR(BC198*[1]Figure!$C$8+BX198*[1]Figure!$D$8+CS198*[1]Figure!$E$8,0)</f>
        <v>7.4227714164266738E-5</v>
      </c>
      <c r="FZ198" s="12">
        <f>IFERROR(BD198*[1]Figure!$C$8+BY198*[1]Figure!$D$8+CT198*[1]Figure!$E$8,0)</f>
        <v>0.27463922725139206</v>
      </c>
      <c r="GA198" s="12">
        <f>IFERROR(BE198*[1]Figure!$C$8+BZ198*[1]Figure!$D$8+CU198*[1]Figure!$E$8,0)</f>
        <v>2.6821450060470902E-4</v>
      </c>
      <c r="GC198" s="12">
        <f>IFERROR(CW198*[1]Figure!$F$8+DR198*[1]Figure!$G$8+EM198*[1]Figure!$H$8,0)</f>
        <v>1.836941053858283E-2</v>
      </c>
      <c r="GD198" s="12">
        <f>IFERROR(CX198*[1]Figure!$F$8+DS198*[1]Figure!$G$8+EN198*[1]Figure!$H$8,0)</f>
        <v>0.28678182227990368</v>
      </c>
      <c r="GE198" s="12">
        <f>IFERROR(CY198*[1]Figure!$F$8+DT198*[1]Figure!$G$8+EO198*[1]Figure!$H$8,0)</f>
        <v>6.9947381181303792E-5</v>
      </c>
      <c r="GF198" s="12">
        <f>IFERROR(CZ198*[1]Figure!$F$8+DU198*[1]Figure!$G$8+EP198*[1]Figure!$H$8,0)</f>
        <v>5.020876242356526E-3</v>
      </c>
      <c r="GG198" s="12">
        <f>IFERROR(DA198*[1]Figure!$F$8+DV198*[1]Figure!$G$8+EQ198*[1]Figure!$H$8,0)</f>
        <v>5.7317739233362905E-2</v>
      </c>
      <c r="GH198" s="12">
        <f>IFERROR(DB198*[1]Figure!$F$8+DW198*[1]Figure!$G$8+ER198*[1]Figure!$H$8,0)</f>
        <v>7.0278911409020229E-5</v>
      </c>
      <c r="GI198" s="12">
        <f>IFERROR(DC198*[1]Figure!$F$8+DX198*[1]Figure!$G$8+ES198*[1]Figure!$H$8,0)</f>
        <v>1.87633891131943E-2</v>
      </c>
      <c r="GJ198" s="12">
        <f>IFERROR(DD198*[1]Figure!$F$8+DY198*[1]Figure!$G$8+ET198*[1]Figure!$H$8,0)</f>
        <v>5.8566411483616816E-3</v>
      </c>
      <c r="GK198" s="12">
        <f>IFERROR(DE198*[1]Figure!$F$8+DZ198*[1]Figure!$G$8+EU198*[1]Figure!$H$8,0)</f>
        <v>0.71468170678420651</v>
      </c>
      <c r="GL198" s="12">
        <f>IFERROR(DF198*[1]Figure!$F$8+EA198*[1]Figure!$G$8+EV198*[1]Figure!$H$8,0)</f>
        <v>1.0203704869217608E-3</v>
      </c>
      <c r="GM198" s="12">
        <f>IFERROR(DG198*[1]Figure!$F$8+EB198*[1]Figure!$G$8+EW198*[1]Figure!$H$8,0)</f>
        <v>-9.6290222357751497E-4</v>
      </c>
      <c r="GN198" s="12">
        <f>IFERROR(DH198*[1]Figure!$F$8+EC198*[1]Figure!$G$8+EX198*[1]Figure!$H$8,0)</f>
        <v>7.133785655671887E-2</v>
      </c>
      <c r="GO198" s="12">
        <f>IFERROR(DI198*[1]Figure!$F$8+ED198*[1]Figure!$G$8+EY198*[1]Figure!$H$8,0)</f>
        <v>1.813049840557558E-6</v>
      </c>
      <c r="GP198" s="12">
        <f>IFERROR(DJ198*[1]Figure!$F$8+EE198*[1]Figure!$G$8+EZ198*[1]Figure!$H$8,0)</f>
        <v>2.6262340341540839E-3</v>
      </c>
      <c r="GQ198" s="12">
        <f>IFERROR(DK198*[1]Figure!$F$8+EF198*[1]Figure!$G$8+FA198*[1]Figure!$H$8,0)</f>
        <v>1.1433817971473973E-4</v>
      </c>
      <c r="GR198" s="12">
        <f>IFERROR(DL198*[1]Figure!$F$8+EG198*[1]Figure!$G$8+FB198*[1]Figure!$H$8,0)</f>
        <v>1.1815395384908498E-4</v>
      </c>
      <c r="GS198" s="12">
        <f>IFERROR(DM198*[1]Figure!$F$8+EH198*[1]Figure!$G$8+FC198*[1]Figure!$H$8,0)</f>
        <v>2.2862120957259543E-8</v>
      </c>
      <c r="GT198" s="12">
        <f>IFERROR(DN198*[1]Figure!$F$8+EI198*[1]Figure!$G$8+FD198*[1]Figure!$H$8,0)</f>
        <v>1.4910723803357879E-4</v>
      </c>
      <c r="GU198" s="12">
        <f>IFERROR(DO198*[1]Figure!$F$8+EJ198*[1]Figure!$G$8+FE198*[1]Figure!$H$8,0)</f>
        <v>0.55169012130034223</v>
      </c>
      <c r="GV198" s="12">
        <f>IFERROR(DP198*[1]Figure!$F$8+EK198*[1]Figure!$G$8+FF198*[1]Figure!$H$8,0)</f>
        <v>5.3878425108470234E-4</v>
      </c>
      <c r="GX198" s="12">
        <f>IFERROR(FH198*[1]Figure!$F$10+GC198*[1]Figure!$F$11,0)</f>
        <v>9.6857894255837473E-3</v>
      </c>
      <c r="GY198" s="12">
        <f>IFERROR(FI198*[1]Figure!$F$10+GD198*[1]Figure!$F$11,0)</f>
        <v>0.151213798388036</v>
      </c>
      <c r="GZ198" s="12">
        <f>IFERROR(FJ198*[1]Figure!$F$10+GE198*[1]Figure!$F$11,0)</f>
        <v>3.6881728108267066E-5</v>
      </c>
      <c r="HA198" s="12">
        <f>IFERROR(FK198*[1]Figure!$F$10+GF198*[1]Figure!$F$11,0)</f>
        <v>2.6473985059693324E-3</v>
      </c>
      <c r="HB198" s="12">
        <f>IFERROR(FL198*[1]Figure!$F$10+GG198*[1]Figure!$F$11,0)</f>
        <v>3.0222393440377828E-2</v>
      </c>
      <c r="HC198" s="12">
        <f>IFERROR(FM198*[1]Figure!$F$10+GH198*[1]Figure!$F$11,0)</f>
        <v>3.7056536764599977E-5</v>
      </c>
      <c r="HD198" s="12">
        <f>IFERROR(FN198*[1]Figure!$F$10+GI198*[1]Figure!$F$11,0)</f>
        <v>9.8935257328464799E-3</v>
      </c>
      <c r="HE198" s="12">
        <f>IFERROR(FO198*[1]Figure!$F$10+GJ198*[1]Figure!$F$11,0)</f>
        <v>3.0880791076607164E-3</v>
      </c>
      <c r="HF198" s="12">
        <f>IFERROR(FP198*[1]Figure!$F$10+GK198*[1]Figure!$F$11,0)</f>
        <v>0.37683607232192928</v>
      </c>
      <c r="HG198" s="12">
        <f>IFERROR(FQ198*[1]Figure!$F$10+GL198*[1]Figure!$F$11,0)</f>
        <v>5.3801909710963396E-4</v>
      </c>
      <c r="HH198" s="12">
        <f>IFERROR(FR198*[1]Figure!$F$10+GM198*[1]Figure!$F$11,0)</f>
        <v>-5.0771733558945724E-4</v>
      </c>
      <c r="HI198" s="12">
        <f>IFERROR(FS198*[1]Figure!$F$10+GN198*[1]Figure!$F$11,0)</f>
        <v>3.7614895438783338E-2</v>
      </c>
      <c r="HJ198" s="12">
        <f>IFERROR(FT198*[1]Figure!$F$10+GO198*[1]Figure!$F$11,0)</f>
        <v>9.5598162700127011E-7</v>
      </c>
      <c r="HK198" s="12">
        <f>IFERROR(FU198*[1]Figure!$F$10+GP198*[1]Figure!$F$11,0)</f>
        <v>1.3847559116657534E-3</v>
      </c>
      <c r="HL198" s="12">
        <f>IFERROR(FV198*[1]Figure!$F$10+GQ198*[1]Figure!$F$11,0)</f>
        <v>6.0288027734773377E-5</v>
      </c>
      <c r="HM198" s="12">
        <f>IFERROR(FW198*[1]Figure!$F$10+GR198*[1]Figure!$F$11,0)</f>
        <v>6.2300002189981374E-5</v>
      </c>
      <c r="HN198" s="12">
        <f>IFERROR(FX198*[1]Figure!$F$10+GS198*[1]Figure!$F$11,0)</f>
        <v>1.2054697615317414E-8</v>
      </c>
      <c r="HO198" s="12">
        <f>IFERROR(FY198*[1]Figure!$F$10+GT198*[1]Figure!$F$11,0)</f>
        <v>7.8620993656286107E-5</v>
      </c>
      <c r="HP198" s="12">
        <f>IFERROR(FZ198*[1]Figure!$F$10+GU198*[1]Figure!$F$11,0)</f>
        <v>0.29089416515932009</v>
      </c>
      <c r="HQ198" s="12">
        <f>IFERROR(GA198*[1]Figure!$F$10+GV198*[1]Figure!$F$11,0)</f>
        <v>2.8408918135213449E-4</v>
      </c>
    </row>
    <row r="199" spans="1:225" x14ac:dyDescent="0.2">
      <c r="A199" s="1"/>
      <c r="B199" s="4"/>
      <c r="C199" s="1" t="s">
        <v>117</v>
      </c>
      <c r="D199" s="1" t="s">
        <v>204</v>
      </c>
      <c r="E199" s="2">
        <f>'[1]LIB Maf LCIA'!E20</f>
        <v>0.79</v>
      </c>
      <c r="F199" s="7">
        <f>SUM(E199:E202)</f>
        <v>1</v>
      </c>
      <c r="G199" s="5">
        <f>'[1]LIB Maf LCI'!AQ$66*$E199</f>
        <v>25.446237925489402</v>
      </c>
      <c r="H199" s="5">
        <f>'[1]LIB Maf LCI'!AR$66*$E199</f>
        <v>24.27251979999318</v>
      </c>
      <c r="I199" s="5">
        <f>'[1]LIB Maf LCI'!AS$66*$E199</f>
        <v>29.349162011173185</v>
      </c>
      <c r="J199" s="5">
        <f>'[1]LIB Maf LCI'!AT$66*$E199</f>
        <v>61.412162578552604</v>
      </c>
      <c r="K199" s="5">
        <f>'[1]LIB Maf LCI'!AU$66*$E199</f>
        <v>56.236083045387581</v>
      </c>
      <c r="L199" s="5">
        <f>'[1]LIB Maf LCI'!AV$66*$E199</f>
        <v>73.775806451612908</v>
      </c>
      <c r="M199" s="1" t="s">
        <v>55</v>
      </c>
      <c r="N199" s="1" t="s">
        <v>67</v>
      </c>
      <c r="O199" s="1">
        <v>1</v>
      </c>
      <c r="P199" s="1" t="s">
        <v>56</v>
      </c>
      <c r="Q199" s="1">
        <f>[1]Use!Z158</f>
        <v>0.33129320346169067</v>
      </c>
      <c r="R199" s="1">
        <f>[1]Use!AA158</f>
        <v>4.3254421263649503</v>
      </c>
      <c r="S199" s="1">
        <f>[1]Use!AB158</f>
        <v>7.102532676726901E-4</v>
      </c>
      <c r="T199" s="1">
        <f>[1]Use!AC158</f>
        <v>8.4550059372614408E-2</v>
      </c>
      <c r="U199" s="1">
        <f>[1]Use!AD158</f>
        <v>3.1720014908809838E-2</v>
      </c>
      <c r="V199" s="1">
        <f>[1]Use!AE158</f>
        <v>1.3729090472830777E-4</v>
      </c>
      <c r="W199" s="1">
        <f>[1]Use!AF158</f>
        <v>0.33642743380646156</v>
      </c>
      <c r="X199" s="1">
        <f>[1]Use!AG158</f>
        <v>0.6280270019509816</v>
      </c>
      <c r="Y199" s="1">
        <f>[1]Use!AH158</f>
        <v>0.35638279845410448</v>
      </c>
      <c r="Z199" s="1">
        <f>[1]Use!AI158</f>
        <v>1.388418808929558E-2</v>
      </c>
      <c r="AA199" s="1">
        <f>[1]Use!AJ158</f>
        <v>2.566523757592911E-3</v>
      </c>
      <c r="AB199" s="1">
        <f>[1]Use!AK158</f>
        <v>4.395979789759398E-2</v>
      </c>
      <c r="AC199" s="1">
        <f>[1]Use!AL158</f>
        <v>8.9622385297229696E-6</v>
      </c>
      <c r="AD199" s="1">
        <f>[1]Use!AM158</f>
        <v>1.0270756575032855E-2</v>
      </c>
      <c r="AE199" s="1">
        <f>[1]Use!AN158</f>
        <v>1.3228362499642407E-3</v>
      </c>
      <c r="AF199" s="1">
        <f>[1]Use!AO158</f>
        <v>1.3853833042439985E-3</v>
      </c>
      <c r="AG199" s="1">
        <f>[1]Use!AP158</f>
        <v>9.4929918701652736E-8</v>
      </c>
      <c r="AH199" s="1">
        <f>[1]Use!AQ158</f>
        <v>1.0856008369052783E-3</v>
      </c>
      <c r="AI199" s="1">
        <f>[1]Use!AR158</f>
        <v>1.6675599295810579</v>
      </c>
      <c r="AJ199" s="1">
        <f>[1]Use!AS158</f>
        <v>3.3337382187776663E-3</v>
      </c>
      <c r="AK199" s="1"/>
      <c r="AL199" s="1">
        <f t="shared" si="155"/>
        <v>8.4301656783837501E-3</v>
      </c>
      <c r="AM199" s="1">
        <f t="shared" si="155"/>
        <v>0.11006622948041733</v>
      </c>
      <c r="AN199" s="1">
        <f t="shared" si="155"/>
        <v>1.8073273636555585E-5</v>
      </c>
      <c r="AO199" s="1">
        <f t="shared" si="155"/>
        <v>2.1514809274098016E-3</v>
      </c>
      <c r="AP199" s="1">
        <f t="shared" si="155"/>
        <v>8.0715504636964623E-4</v>
      </c>
      <c r="AQ199" s="1">
        <f t="shared" si="155"/>
        <v>3.4935370267222175E-6</v>
      </c>
      <c r="AR199" s="1">
        <f t="shared" si="155"/>
        <v>8.5608125253010588E-3</v>
      </c>
      <c r="AS199" s="1">
        <f t="shared" si="155"/>
        <v>1.5980924515276475E-2</v>
      </c>
      <c r="AT199" s="1">
        <f t="shared" si="155"/>
        <v>9.0686014820148802E-3</v>
      </c>
      <c r="AU199" s="1">
        <f t="shared" si="155"/>
        <v>3.5330035352246144E-4</v>
      </c>
      <c r="AV199" s="1">
        <f t="shared" si="155"/>
        <v>6.5308374177130299E-5</v>
      </c>
      <c r="AW199" s="1">
        <f t="shared" si="155"/>
        <v>1.1186114764586052E-3</v>
      </c>
      <c r="AX199" s="1">
        <f t="shared" si="155"/>
        <v>2.2805525397231902E-7</v>
      </c>
      <c r="AY199" s="1">
        <f t="shared" si="155"/>
        <v>2.6135211548307071E-4</v>
      </c>
      <c r="AZ199" s="1">
        <f t="shared" si="155"/>
        <v>3.3661205953052242E-5</v>
      </c>
      <c r="BA199" s="1">
        <f>IFERROR($G199/1000*AF199,0)</f>
        <v>3.5252793177793459E-5</v>
      </c>
      <c r="BB199" s="1">
        <f>IFERROR($G199/1000*AG199,0)</f>
        <v>2.4156092975296217E-9</v>
      </c>
      <c r="BC199" s="1">
        <f>IFERROR($G199/1000*AH199,0)</f>
        <v>2.7624457188002129E-5</v>
      </c>
      <c r="BD199" s="1">
        <f>IFERROR($G199/1000*AI199,0)</f>
        <v>4.2433126723131959E-2</v>
      </c>
      <c r="BE199" s="1">
        <f>IFERROR($G199/1000*AJ199,0)</f>
        <v>8.4831095896313746E-5</v>
      </c>
      <c r="BF199" s="1"/>
      <c r="BG199" s="1">
        <f t="shared" si="156"/>
        <v>8.0413208406270552E-3</v>
      </c>
      <c r="BH199" s="1">
        <f t="shared" si="156"/>
        <v>0.10498937965591786</v>
      </c>
      <c r="BI199" s="1">
        <f t="shared" si="156"/>
        <v>1.7239636502595224E-5</v>
      </c>
      <c r="BJ199" s="1">
        <f t="shared" si="156"/>
        <v>2.0522429902123823E-3</v>
      </c>
      <c r="BK199" s="1">
        <f t="shared" si="156"/>
        <v>7.6992468993016558E-4</v>
      </c>
      <c r="BL199" s="1">
        <f t="shared" si="156"/>
        <v>3.3323962033768275E-6</v>
      </c>
      <c r="BM199" s="1">
        <f t="shared" si="156"/>
        <v>8.165941548328233E-3</v>
      </c>
      <c r="BN199" s="1">
        <f t="shared" si="156"/>
        <v>1.5243797839785555E-2</v>
      </c>
      <c r="BO199" s="1">
        <f t="shared" si="156"/>
        <v>8.6503085318542297E-3</v>
      </c>
      <c r="BP199" s="1">
        <f t="shared" si="156"/>
        <v>3.3700423030425642E-4</v>
      </c>
      <c r="BQ199" s="1">
        <f t="shared" si="156"/>
        <v>6.229599872332683E-5</v>
      </c>
      <c r="BR199" s="1">
        <f t="shared" si="156"/>
        <v>1.0670150648730485E-3</v>
      </c>
      <c r="BS199" s="1">
        <f t="shared" si="156"/>
        <v>2.1753611216496253E-7</v>
      </c>
      <c r="BT199" s="1">
        <f t="shared" si="156"/>
        <v>2.492971423283951E-4</v>
      </c>
      <c r="BU199" s="1">
        <f t="shared" si="156"/>
        <v>3.2108569069405759E-5</v>
      </c>
      <c r="BV199" s="1">
        <f>IFERROR($H199/1000*AF199,0)</f>
        <v>3.3626743682842426E-5</v>
      </c>
      <c r="BW199" s="1">
        <f>IFERROR($H199/1000*AG199,0)</f>
        <v>2.3041883312976089E-9</v>
      </c>
      <c r="BX199" s="1">
        <f>IFERROR($H199/1000*AH199,0)</f>
        <v>2.6350267808672533E-5</v>
      </c>
      <c r="BY199" s="1">
        <f>IFERROR($H199/1000*AI199,0)</f>
        <v>4.0475881408431461E-2</v>
      </c>
      <c r="BZ199" s="1">
        <f>IFERROR($H199/1000*AJ199,0)</f>
        <v>8.0918226923274889E-5</v>
      </c>
      <c r="CA199" s="1"/>
      <c r="CB199" s="1">
        <f t="shared" si="157"/>
        <v>9.7231779015977213E-3</v>
      </c>
      <c r="CC199" s="1">
        <f t="shared" si="157"/>
        <v>0.12694810173663837</v>
      </c>
      <c r="CD199" s="1">
        <f t="shared" si="157"/>
        <v>2.0845338221890935E-5</v>
      </c>
      <c r="CE199" s="1">
        <f t="shared" si="157"/>
        <v>2.4814733905811721E-3</v>
      </c>
      <c r="CF199" s="1">
        <f t="shared" si="157"/>
        <v>9.3095585655548878E-4</v>
      </c>
      <c r="CG199" s="1">
        <f t="shared" si="157"/>
        <v>4.0293730055316471E-6</v>
      </c>
      <c r="CH199" s="1">
        <f t="shared" si="157"/>
        <v>9.8738632597890827E-3</v>
      </c>
      <c r="CI199" s="1">
        <f t="shared" si="157"/>
        <v>1.8432066227650735E-2</v>
      </c>
      <c r="CJ199" s="1">
        <f t="shared" si="157"/>
        <v>1.0459536489824794E-2</v>
      </c>
      <c r="CK199" s="1">
        <f t="shared" si="157"/>
        <v>4.0748928562633706E-4</v>
      </c>
      <c r="CL199" s="1">
        <f t="shared" si="157"/>
        <v>7.5325321567119315E-5</v>
      </c>
      <c r="CM199" s="1">
        <f t="shared" si="157"/>
        <v>1.2901832304749161E-3</v>
      </c>
      <c r="CN199" s="1">
        <f t="shared" si="157"/>
        <v>2.63034190591618E-7</v>
      </c>
      <c r="CO199" s="1">
        <f t="shared" si="157"/>
        <v>3.0143809869796149E-4</v>
      </c>
      <c r="CP199" s="1">
        <f t="shared" si="157"/>
        <v>3.8824135414453291E-5</v>
      </c>
      <c r="CQ199" s="1">
        <f>IFERROR($I199/1000*AF199,0)</f>
        <v>4.0659839043831543E-5</v>
      </c>
      <c r="CR199" s="1">
        <f>IFERROR($I199/1000*AG199,0)</f>
        <v>2.7861135636823055E-9</v>
      </c>
      <c r="CS199" s="1">
        <f>IFERROR($I199/1000*AH199,0)</f>
        <v>3.1861474841798211E-5</v>
      </c>
      <c r="CT199" s="1">
        <f>IFERROR($I199/1000*AI199,0)</f>
        <v>4.8941486536615016E-2</v>
      </c>
      <c r="CU199" s="1">
        <f>IFERROR($I199/1000*AJ199,0)</f>
        <v>9.784242308574564E-5</v>
      </c>
      <c r="CW199" s="12">
        <f t="shared" si="158"/>
        <v>2.0345432072158852E-2</v>
      </c>
      <c r="CX199" s="12">
        <f t="shared" si="158"/>
        <v>0.26563475508844459</v>
      </c>
      <c r="CY199" s="12">
        <f t="shared" si="158"/>
        <v>4.3618189146263486E-5</v>
      </c>
      <c r="CZ199" s="12">
        <f t="shared" si="158"/>
        <v>5.1924019922172712E-3</v>
      </c>
      <c r="DA199" s="12">
        <f t="shared" si="158"/>
        <v>1.9479947125739421E-3</v>
      </c>
      <c r="DB199" s="12">
        <f t="shared" si="158"/>
        <v>8.4313313617314119E-6</v>
      </c>
      <c r="DC199" s="12">
        <f t="shared" si="158"/>
        <v>2.0660736260807663E-2</v>
      </c>
      <c r="DD199" s="12">
        <f t="shared" si="158"/>
        <v>3.8568496347534655E-2</v>
      </c>
      <c r="DE199" s="12">
        <f t="shared" si="158"/>
        <v>2.1886238358863008E-2</v>
      </c>
      <c r="DF199" s="12">
        <f t="shared" si="158"/>
        <v>8.526580162110238E-4</v>
      </c>
      <c r="DG199" s="12">
        <f t="shared" si="158"/>
        <v>1.5761577426301357E-4</v>
      </c>
      <c r="DH199" s="12">
        <f t="shared" si="158"/>
        <v>2.6996662554073562E-3</v>
      </c>
      <c r="DI199" s="12">
        <f t="shared" si="158"/>
        <v>5.5039044965511522E-7</v>
      </c>
      <c r="DJ199" s="12">
        <f t="shared" si="158"/>
        <v>6.3074937259065581E-4</v>
      </c>
      <c r="DK199" s="12">
        <f t="shared" si="158"/>
        <v>8.1238234847606799E-5</v>
      </c>
      <c r="DL199" s="12">
        <f>IFERROR($J199/1000*AF199,0)</f>
        <v>8.5079384713844836E-5</v>
      </c>
      <c r="DM199" s="12">
        <f>IFERROR($J199/1000*AG199,0)</f>
        <v>5.8298516008746787E-9</v>
      </c>
      <c r="DN199" s="12">
        <f>IFERROR($J199/1000*AH199,0)</f>
        <v>6.6669095091439722E-5</v>
      </c>
      <c r="DO199" s="12">
        <f>IFERROR($J199/1000*AI199,0)</f>
        <v>0.10240846150491166</v>
      </c>
      <c r="DP199" s="12">
        <f>IFERROR($J199/1000*AJ199,0)</f>
        <v>2.0473207348590839E-4</v>
      </c>
      <c r="DR199" s="12">
        <f t="shared" si="159"/>
        <v>1.8630632102244121E-2</v>
      </c>
      <c r="DS199" s="12">
        <f t="shared" si="159"/>
        <v>0.2432459226262772</v>
      </c>
      <c r="DT199" s="12">
        <f t="shared" si="159"/>
        <v>3.9941861744099299E-5</v>
      </c>
      <c r="DU199" s="12">
        <f t="shared" si="159"/>
        <v>4.7547641603707946E-3</v>
      </c>
      <c r="DV199" s="12">
        <f t="shared" si="159"/>
        <v>1.7838093926127623E-3</v>
      </c>
      <c r="DW199" s="12">
        <f t="shared" si="159"/>
        <v>7.720702719677511E-6</v>
      </c>
      <c r="DX199" s="12">
        <f t="shared" si="159"/>
        <v>1.8919361106286805E-2</v>
      </c>
      <c r="DY199" s="12">
        <f t="shared" si="159"/>
        <v>3.531777863646119E-2</v>
      </c>
      <c r="DZ199" s="12">
        <f t="shared" si="159"/>
        <v>2.0041572649812645E-2</v>
      </c>
      <c r="EA199" s="12">
        <f t="shared" si="159"/>
        <v>7.8079235440740738E-4</v>
      </c>
      <c r="EB199" s="12">
        <f t="shared" si="159"/>
        <v>1.4433124316995513E-4</v>
      </c>
      <c r="EC199" s="12">
        <f t="shared" si="159"/>
        <v>2.4721268452275497E-3</v>
      </c>
      <c r="ED199" s="12">
        <f t="shared" si="159"/>
        <v>5.0400119023007325E-7</v>
      </c>
      <c r="EE199" s="12">
        <f t="shared" si="159"/>
        <v>5.7758711969250814E-4</v>
      </c>
      <c r="EF199" s="12">
        <f t="shared" si="159"/>
        <v>7.4391129208438124E-5</v>
      </c>
      <c r="EG199" s="12">
        <f>IFERROR($K199/1000*AF199,0)</f>
        <v>7.7908530547158954E-5</v>
      </c>
      <c r="EH199" s="12">
        <f>IFERROR($K199/1000*AG199,0)</f>
        <v>5.3384867915980346E-9</v>
      </c>
      <c r="EI199" s="12">
        <f>IFERROR($K199/1000*AH199,0)</f>
        <v>6.1049938818347489E-5</v>
      </c>
      <c r="EJ199" s="12">
        <f>IFERROR($K199/1000*AI199,0)</f>
        <v>9.3777038683081043E-2</v>
      </c>
      <c r="EK199" s="12">
        <f>IFERROR($K199/1000*AJ199,0)</f>
        <v>1.8747637932276331E-4</v>
      </c>
      <c r="EM199" s="12">
        <f t="shared" si="160"/>
        <v>2.4441423257324509E-2</v>
      </c>
      <c r="EN199" s="12">
        <f t="shared" si="160"/>
        <v>0.31911298113235359</v>
      </c>
      <c r="EO199" s="12">
        <f t="shared" si="160"/>
        <v>5.2399507607446003E-5</v>
      </c>
      <c r="EP199" s="12">
        <f t="shared" si="160"/>
        <v>6.2377488157463806E-3</v>
      </c>
      <c r="EQ199" s="12">
        <f t="shared" si="160"/>
        <v>2.3401696805546305E-3</v>
      </c>
      <c r="ER199" s="12">
        <f t="shared" si="160"/>
        <v>1.0128747214802462E-5</v>
      </c>
      <c r="ES199" s="12">
        <f t="shared" si="160"/>
        <v>2.4820205241518324E-2</v>
      </c>
      <c r="ET199" s="12">
        <f t="shared" si="160"/>
        <v>4.6333198542322346E-2</v>
      </c>
      <c r="EU199" s="12">
        <f t="shared" si="160"/>
        <v>2.6292428361434184E-2</v>
      </c>
      <c r="EV199" s="12">
        <f t="shared" si="160"/>
        <v>1.0243171732136601E-3</v>
      </c>
      <c r="EW199" s="12">
        <f t="shared" si="160"/>
        <v>1.8934735999364088E-4</v>
      </c>
      <c r="EX199" s="12">
        <f t="shared" si="160"/>
        <v>3.2431695413449139E-3</v>
      </c>
      <c r="EY199" s="12">
        <f t="shared" si="160"/>
        <v>6.6119637514202963E-7</v>
      </c>
      <c r="EZ199" s="12">
        <f t="shared" si="160"/>
        <v>7.5773334919125471E-4</v>
      </c>
      <c r="FA199" s="12">
        <f t="shared" si="160"/>
        <v>9.7593311144539264E-5</v>
      </c>
      <c r="FB199" s="12">
        <f>IFERROR($L199/1000*AF199,0)</f>
        <v>1.022077705152012E-4</v>
      </c>
      <c r="FC199" s="12">
        <f>IFERROR($L199/1000*AG199,0)</f>
        <v>7.0035313086004811E-9</v>
      </c>
      <c r="FD199" s="12">
        <f>IFERROR($L199/1000*AH199,0)</f>
        <v>8.0091077227232804E-5</v>
      </c>
      <c r="FE199" s="12">
        <f>IFERROR($L199/1000*AI199,0)</f>
        <v>0.12302557861123739</v>
      </c>
      <c r="FF199" s="12">
        <f>IFERROR($L199/1000*AJ199,0)</f>
        <v>2.4594922558888587E-4</v>
      </c>
      <c r="FH199" s="12">
        <f>IFERROR(AL199*[1]Figure!$C$8+BG199*[1]Figure!$D$8+CB199*[1]Figure!$E$8,0)</f>
        <v>8.1337393709114622E-3</v>
      </c>
      <c r="FI199" s="12">
        <f>IFERROR(AM199*[1]Figure!$C$8+BH199*[1]Figure!$D$8+CC199*[1]Figure!$E$8,0)</f>
        <v>0.1061960177637085</v>
      </c>
      <c r="FJ199" s="12">
        <f>IFERROR(AN199*[1]Figure!$C$8+BI199*[1]Figure!$D$8+CD199*[1]Figure!$E$8,0)</f>
        <v>1.7437770851389975E-5</v>
      </c>
      <c r="FK199" s="12">
        <f>IFERROR(AO199*[1]Figure!$C$8+BJ199*[1]Figure!$D$8+CE199*[1]Figure!$E$8,0)</f>
        <v>2.0758293244354446E-3</v>
      </c>
      <c r="FL199" s="12">
        <f>IFERROR(AP199*[1]Figure!$C$8+BK199*[1]Figure!$D$8+CF199*[1]Figure!$E$8,0)</f>
        <v>7.7877339895238585E-4</v>
      </c>
      <c r="FM199" s="12">
        <f>IFERROR(AQ199*[1]Figure!$C$8+BL199*[1]Figure!$D$8+CG199*[1]Figure!$E$8,0)</f>
        <v>3.3706952795541452E-6</v>
      </c>
      <c r="FN199" s="12">
        <f>IFERROR(AR199*[1]Figure!$C$8+BM199*[1]Figure!$D$8+CH199*[1]Figure!$E$8,0)</f>
        <v>8.2597923386700384E-3</v>
      </c>
      <c r="FO199" s="12">
        <f>IFERROR(AS199*[1]Figure!$C$8+BN199*[1]Figure!$D$8+CI199*[1]Figure!$E$8,0)</f>
        <v>1.5418994106695826E-2</v>
      </c>
      <c r="FP199" s="12">
        <f>IFERROR(AT199*[1]Figure!$C$8+BO199*[1]Figure!$D$8+CJ199*[1]Figure!$E$8,0)</f>
        <v>8.7497261296425929E-3</v>
      </c>
      <c r="FQ199" s="12">
        <f>IFERROR(AU199*[1]Figure!$C$8+BP199*[1]Figure!$D$8+CK199*[1]Figure!$E$8,0)</f>
        <v>3.4087740441105137E-4</v>
      </c>
      <c r="FR199" s="12">
        <f>IFERROR(AV199*[1]Figure!$C$8+BQ199*[1]Figure!$D$8+CL199*[1]Figure!$E$8,0)</f>
        <v>6.3011963769208561E-5</v>
      </c>
      <c r="FS199" s="12">
        <f>IFERROR(AW199*[1]Figure!$C$8+BR199*[1]Figure!$D$8+CM199*[1]Figure!$E$8,0)</f>
        <v>1.079278219899605E-3</v>
      </c>
      <c r="FT199" s="12">
        <f>IFERROR(AX199*[1]Figure!$C$8+BS199*[1]Figure!$D$8+CN199*[1]Figure!$E$8,0)</f>
        <v>2.2003624468902463E-7</v>
      </c>
      <c r="FU199" s="12">
        <f>IFERROR(AY199*[1]Figure!$C$8+BT199*[1]Figure!$D$8+CO199*[1]Figure!$E$8,0)</f>
        <v>2.5216230291018538E-4</v>
      </c>
      <c r="FV199" s="12">
        <f>IFERROR(AZ199*[1]Figure!$C$8+BU199*[1]Figure!$D$8+CP199*[1]Figure!$E$8,0)</f>
        <v>3.2477591375783285E-5</v>
      </c>
      <c r="FW199" s="12">
        <f>IFERROR(BA199*[1]Figure!$C$8+BV199*[1]Figure!$D$8+CQ199*[1]Figure!$E$8,0)</f>
        <v>3.401321430017157E-5</v>
      </c>
      <c r="FX199" s="12">
        <f>IFERROR(BB199*[1]Figure!$C$8+BW199*[1]Figure!$D$8+CR199*[1]Figure!$E$8,0)</f>
        <v>2.3306702617288787E-9</v>
      </c>
      <c r="FY199" s="12">
        <f>IFERROR(BC199*[1]Figure!$C$8+BX199*[1]Figure!$D$8+CS199*[1]Figure!$E$8,0)</f>
        <v>2.6653110223711421E-5</v>
      </c>
      <c r="FZ199" s="12">
        <f>IFERROR(BD199*[1]Figure!$C$8+BY199*[1]Figure!$D$8+CT199*[1]Figure!$E$8,0)</f>
        <v>4.0941068850379313E-2</v>
      </c>
      <c r="GA199" s="12">
        <f>IFERROR(BE199*[1]Figure!$C$8+BZ199*[1]Figure!$D$8+CU199*[1]Figure!$E$8,0)</f>
        <v>8.1848216380689211E-5</v>
      </c>
      <c r="GC199" s="12">
        <f>IFERROR(CW199*[1]Figure!$F$8+DR199*[1]Figure!$G$8+EM199*[1]Figure!$H$8,0)</f>
        <v>1.9099977866987375E-2</v>
      </c>
      <c r="GD199" s="12">
        <f>IFERROR(CX199*[1]Figure!$F$8+DS199*[1]Figure!$G$8+EN199*[1]Figure!$H$8,0)</f>
        <v>0.24937381152178906</v>
      </c>
      <c r="GE199" s="12">
        <f>IFERROR(CY199*[1]Figure!$F$8+DT199*[1]Figure!$G$8+EO199*[1]Figure!$H$8,0)</f>
        <v>4.0948083301300009E-5</v>
      </c>
      <c r="GF199" s="12">
        <f>IFERROR(CZ199*[1]Figure!$F$8+DU199*[1]Figure!$G$8+EP199*[1]Figure!$H$8,0)</f>
        <v>4.874546914320094E-3</v>
      </c>
      <c r="GG199" s="12">
        <f>IFERROR(DA199*[1]Figure!$F$8+DV199*[1]Figure!$G$8+EQ199*[1]Figure!$H$8,0)</f>
        <v>1.8287473946589294E-3</v>
      </c>
      <c r="GH199" s="12">
        <f>IFERROR(DB199*[1]Figure!$F$8+DW199*[1]Figure!$G$8+ER199*[1]Figure!$H$8,0)</f>
        <v>7.9152038564309895E-6</v>
      </c>
      <c r="GI199" s="12">
        <f>IFERROR(DC199*[1]Figure!$F$8+DX199*[1]Figure!$G$8+ES199*[1]Figure!$H$8,0)</f>
        <v>1.9395980576745585E-2</v>
      </c>
      <c r="GJ199" s="12">
        <f>IFERROR(DD199*[1]Figure!$F$8+DY199*[1]Figure!$G$8+ET199*[1]Figure!$H$8,0)</f>
        <v>3.620750957700003E-2</v>
      </c>
      <c r="GK199" s="12">
        <f>IFERROR(DE199*[1]Figure!$F$8+DZ199*[1]Figure!$G$8+EU199*[1]Figure!$H$8,0)</f>
        <v>2.0546463047001622E-2</v>
      </c>
      <c r="GL199" s="12">
        <f>IFERROR(DF199*[1]Figure!$F$8+EA199*[1]Figure!$G$8+EV199*[1]Figure!$H$8,0)</f>
        <v>8.0046219613225621E-4</v>
      </c>
      <c r="GM199" s="12">
        <f>IFERROR(DG199*[1]Figure!$F$8+EB199*[1]Figure!$G$8+EW199*[1]Figure!$H$8,0)</f>
        <v>1.4796725816559165E-4</v>
      </c>
      <c r="GN199" s="12">
        <f>IFERROR(DH199*[1]Figure!$F$8+EC199*[1]Figure!$G$8+EX199*[1]Figure!$H$8,0)</f>
        <v>2.5344050469733666E-3</v>
      </c>
      <c r="GO199" s="12">
        <f>IFERROR(DI199*[1]Figure!$F$8+ED199*[1]Figure!$G$8+EY199*[1]Figure!$H$8,0)</f>
        <v>5.166980661472114E-7</v>
      </c>
      <c r="GP199" s="12">
        <f>IFERROR(DJ199*[1]Figure!$F$8+EE199*[1]Figure!$G$8+EZ199*[1]Figure!$H$8,0)</f>
        <v>5.9213778372313322E-4</v>
      </c>
      <c r="GQ199" s="12">
        <f>IFERROR(DK199*[1]Figure!$F$8+EF199*[1]Figure!$G$8+FA199*[1]Figure!$H$8,0)</f>
        <v>7.6265202038433132E-5</v>
      </c>
      <c r="GR199" s="12">
        <f>IFERROR(DL199*[1]Figure!$F$8+EG199*[1]Figure!$G$8+FB199*[1]Figure!$H$8,0)</f>
        <v>7.9871214295568901E-5</v>
      </c>
      <c r="GS199" s="12">
        <f>IFERROR(DM199*[1]Figure!$F$8+EH199*[1]Figure!$G$8+FC199*[1]Figure!$H$8,0)</f>
        <v>5.4729747763332673E-9</v>
      </c>
      <c r="GT199" s="12">
        <f>IFERROR(DN199*[1]Figure!$F$8+EI199*[1]Figure!$G$8+FD199*[1]Figure!$H$8,0)</f>
        <v>6.2587918317109356E-5</v>
      </c>
      <c r="GU199" s="12">
        <f>IFERROR(DO199*[1]Figure!$F$8+EJ199*[1]Figure!$G$8+FE199*[1]Figure!$H$8,0)</f>
        <v>9.6139484342172052E-2</v>
      </c>
      <c r="GV199" s="12">
        <f>IFERROR(DP199*[1]Figure!$F$8+EK199*[1]Figure!$G$8+FF199*[1]Figure!$H$8,0)</f>
        <v>1.9219931325982172E-4</v>
      </c>
      <c r="GX199" s="12">
        <f>IFERROR(FH199*[1]Figure!$F$10+GC199*[1]Figure!$F$11,0)</f>
        <v>8.777142910355553E-3</v>
      </c>
      <c r="GY199" s="12">
        <f>IFERROR(FI199*[1]Figure!$F$10+GD199*[1]Figure!$F$11,0)</f>
        <v>0.11459644597860727</v>
      </c>
      <c r="GZ199" s="12">
        <f>IFERROR(FJ199*[1]Figure!$F$10+GE199*[1]Figure!$F$11,0)</f>
        <v>1.8817151597953293E-5</v>
      </c>
      <c r="HA199" s="12">
        <f>IFERROR(FK199*[1]Figure!$F$10+GF199*[1]Figure!$F$11,0)</f>
        <v>2.2400337418280237E-3</v>
      </c>
      <c r="HB199" s="12">
        <f>IFERROR(FL199*[1]Figure!$F$10+GG199*[1]Figure!$F$11,0)</f>
        <v>8.4037674502256132E-4</v>
      </c>
      <c r="HC199" s="12">
        <f>IFERROR(FM199*[1]Figure!$F$10+GH199*[1]Figure!$F$11,0)</f>
        <v>3.637327534948087E-6</v>
      </c>
      <c r="HD199" s="12">
        <f>IFERROR(FN199*[1]Figure!$F$10+GI199*[1]Figure!$F$11,0)</f>
        <v>8.9131670515086633E-3</v>
      </c>
      <c r="HE199" s="12">
        <f>IFERROR(FO199*[1]Figure!$F$10+GJ199*[1]Figure!$F$11,0)</f>
        <v>1.6638683468564813E-2</v>
      </c>
      <c r="HF199" s="12">
        <f>IFERROR(FP199*[1]Figure!$F$10+GK199*[1]Figure!$F$11,0)</f>
        <v>9.4418560964708315E-3</v>
      </c>
      <c r="HG199" s="12">
        <f>IFERROR(FQ199*[1]Figure!$F$10+GL199*[1]Figure!$F$11,0)</f>
        <v>3.6784184456743762E-4</v>
      </c>
      <c r="HH199" s="12">
        <f>IFERROR(FR199*[1]Figure!$F$10+GM199*[1]Figure!$F$11,0)</f>
        <v>6.799640188157563E-5</v>
      </c>
      <c r="HI199" s="12">
        <f>IFERROR(FS199*[1]Figure!$F$10+GN199*[1]Figure!$F$11,0)</f>
        <v>1.16465241189938E-3</v>
      </c>
      <c r="HJ199" s="12">
        <f>IFERROR(FT199*[1]Figure!$F$10+GO199*[1]Figure!$F$11,0)</f>
        <v>2.3744178132881495E-7</v>
      </c>
      <c r="HK199" s="12">
        <f>IFERROR(FU199*[1]Figure!$F$10+GP199*[1]Figure!$F$11,0)</f>
        <v>2.7210910853159607E-4</v>
      </c>
      <c r="HL199" s="12">
        <f>IFERROR(FV199*[1]Figure!$F$10+GQ199*[1]Figure!$F$11,0)</f>
        <v>3.5046667699832777E-5</v>
      </c>
      <c r="HM199" s="12">
        <f>IFERROR(FW199*[1]Figure!$F$10+GR199*[1]Figure!$F$11,0)</f>
        <v>3.670376307124049E-5</v>
      </c>
      <c r="HN199" s="12">
        <f>IFERROR(FX199*[1]Figure!$F$10+GS199*[1]Figure!$F$11,0)</f>
        <v>2.5150333728750632E-9</v>
      </c>
      <c r="HO199" s="12">
        <f>IFERROR(FY199*[1]Figure!$F$10+GT199*[1]Figure!$F$11,0)</f>
        <v>2.8761452361702467E-5</v>
      </c>
      <c r="HP199" s="12">
        <f>IFERROR(FZ199*[1]Figure!$F$10+GU199*[1]Figure!$F$11,0)</f>
        <v>4.4179632001439123E-2</v>
      </c>
      <c r="HQ199" s="12">
        <f>IFERROR(GA199*[1]Figure!$F$10+GV199*[1]Figure!$F$11,0)</f>
        <v>8.83226594031511E-5</v>
      </c>
    </row>
    <row r="200" spans="1:225" x14ac:dyDescent="0.2">
      <c r="A200" s="1"/>
      <c r="B200" s="4"/>
      <c r="C200" s="1" t="s">
        <v>117</v>
      </c>
      <c r="D200" s="1" t="s">
        <v>205</v>
      </c>
      <c r="E200" s="2">
        <f>'[1]LIB Maf LCIA'!E$21*'[1]LIB Maf LCIA'!N3/SUM('[1]LIB Maf LCIA'!N$3,'[1]LIB Maf LCIA'!N$9:N$10)</f>
        <v>8.7073170731707311E-2</v>
      </c>
      <c r="F200" s="7"/>
      <c r="G200" s="5">
        <f>'[1]LIB Maf LCI'!AQ$66*$E200</f>
        <v>2.8046640751465626</v>
      </c>
      <c r="H200" s="5">
        <f>'[1]LIB Maf LCI'!AR$66*$E200</f>
        <v>2.6752977982703192</v>
      </c>
      <c r="I200" s="5">
        <f>'[1]LIB Maf LCI'!AS$66*$E200</f>
        <v>3.2348412590271152</v>
      </c>
      <c r="J200" s="5">
        <f>'[1]LIB Maf LCI'!AT$66*$E200</f>
        <v>6.7687996420325032</v>
      </c>
      <c r="K200" s="5">
        <f>'[1]LIB Maf LCI'!AU$66*$E200</f>
        <v>6.1982962788525358</v>
      </c>
      <c r="L200" s="5">
        <f>'[1]LIB Maf LCI'!AV$66*$E200</f>
        <v>8.1315106215578279</v>
      </c>
      <c r="M200" s="1" t="s">
        <v>55</v>
      </c>
      <c r="N200" s="1" t="s">
        <v>67</v>
      </c>
      <c r="O200" s="1">
        <v>1</v>
      </c>
      <c r="P200" s="1" t="s">
        <v>56</v>
      </c>
      <c r="Q200" s="1">
        <f>[1]Use!Z160</f>
        <v>1.3894924064565173</v>
      </c>
      <c r="R200" s="1">
        <f>[1]Use!AA160</f>
        <v>18.657739618105808</v>
      </c>
      <c r="S200" s="1">
        <f>[1]Use!AB160</f>
        <v>2.5900840903035952E-3</v>
      </c>
      <c r="T200" s="1">
        <f>[1]Use!AC160</f>
        <v>0.34108826913045814</v>
      </c>
      <c r="U200" s="1">
        <f>[1]Use!AD160</f>
        <v>0.15698846731361624</v>
      </c>
      <c r="V200" s="1">
        <f>[1]Use!AE160</f>
        <v>6.3280911520509624E-4</v>
      </c>
      <c r="W200" s="1">
        <f>[1]Use!AF160</f>
        <v>1.414402802413723</v>
      </c>
      <c r="X200" s="1">
        <f>[1]Use!AG160</f>
        <v>3.3340434671475818</v>
      </c>
      <c r="Y200" s="1">
        <f>[1]Use!AH160</f>
        <v>1.7167500811458281</v>
      </c>
      <c r="Z200" s="1">
        <f>[1]Use!AI160</f>
        <v>6.7895086123359746E-2</v>
      </c>
      <c r="AA200" s="1">
        <f>[1]Use!AJ160</f>
        <v>1.3547258711683574E-2</v>
      </c>
      <c r="AB200" s="1">
        <f>[1]Use!AK160</f>
        <v>0.21868917450931946</v>
      </c>
      <c r="AC200" s="1">
        <f>[1]Use!AL160</f>
        <v>4.0687344415630793E-5</v>
      </c>
      <c r="AD200" s="1">
        <f>[1]Use!AM160</f>
        <v>5.4355210439042505E-2</v>
      </c>
      <c r="AE200" s="1">
        <f>[1]Use!AN160</f>
        <v>3.6720183179036908E-3</v>
      </c>
      <c r="AF200" s="1">
        <f>[1]Use!AO160</f>
        <v>3.951110579029961E-3</v>
      </c>
      <c r="AG200" s="1">
        <f>[1]Use!AP160</f>
        <v>3.460693624814127E-7</v>
      </c>
      <c r="AH200" s="1">
        <f>[1]Use!AQ160</f>
        <v>4.039003741760229E-3</v>
      </c>
      <c r="AI200" s="1">
        <f>[1]Use!AR160</f>
        <v>8.2322381353850016</v>
      </c>
      <c r="AJ200" s="1">
        <f>[1]Use!AS160</f>
        <v>2.305679463738659E-2</v>
      </c>
      <c r="AK200" s="1"/>
      <c r="AL200" s="1">
        <f t="shared" si="155"/>
        <v>3.89705943507754E-3</v>
      </c>
      <c r="AM200" s="1">
        <f t="shared" si="155"/>
        <v>5.2328692030340108E-2</v>
      </c>
      <c r="AN200" s="1">
        <f t="shared" si="155"/>
        <v>7.2643157996831586E-6</v>
      </c>
      <c r="AO200" s="1">
        <f t="shared" si="155"/>
        <v>9.5663801488411824E-4</v>
      </c>
      <c r="AP200" s="1">
        <f t="shared" si="155"/>
        <v>4.4029991448681988E-4</v>
      </c>
      <c r="AQ200" s="1">
        <f t="shared" si="155"/>
        <v>1.7748169918410159E-6</v>
      </c>
      <c r="AR200" s="1">
        <f t="shared" si="155"/>
        <v>3.9669247277163908E-3</v>
      </c>
      <c r="AS200" s="1">
        <f t="shared" si="155"/>
        <v>9.3508719372859123E-3</v>
      </c>
      <c r="AT200" s="1">
        <f t="shared" si="155"/>
        <v>4.8149072785946502E-3</v>
      </c>
      <c r="AU200" s="1">
        <f t="shared" si="155"/>
        <v>1.9042290892916898E-4</v>
      </c>
      <c r="AV200" s="1">
        <f t="shared" si="155"/>
        <v>3.7995509825375227E-5</v>
      </c>
      <c r="AW200" s="1">
        <f t="shared" si="155"/>
        <v>6.1334967136974573E-4</v>
      </c>
      <c r="AX200" s="1">
        <f t="shared" si="155"/>
        <v>1.1411433319563479E-7</v>
      </c>
      <c r="AY200" s="1">
        <f t="shared" si="155"/>
        <v>1.5244810601541394E-4</v>
      </c>
      <c r="AZ200" s="1">
        <f t="shared" si="155"/>
        <v>1.0298777859504592E-5</v>
      </c>
      <c r="BA200" s="1">
        <f>IFERROR($G200/1000*AF200,0)</f>
        <v>1.1081537897936866E-5</v>
      </c>
      <c r="BB200" s="1">
        <f>IFERROR($G200/1000*AG200,0)</f>
        <v>9.7060830846049191E-10</v>
      </c>
      <c r="BC200" s="1">
        <f>IFERROR($G200/1000*AH200,0)</f>
        <v>1.1328048693897459E-5</v>
      </c>
      <c r="BD200" s="1">
        <f>IFERROR($G200/1000*AI200,0)</f>
        <v>2.3088662556365838E-2</v>
      </c>
      <c r="BE200" s="1">
        <f>IFERROR($G200/1000*AJ200,0)</f>
        <v>6.4666563607510089E-5</v>
      </c>
      <c r="BF200" s="1"/>
      <c r="BG200" s="1">
        <f t="shared" si="156"/>
        <v>3.7173059757064481E-3</v>
      </c>
      <c r="BH200" s="1">
        <f t="shared" si="156"/>
        <v>4.9915009721019372E-2</v>
      </c>
      <c r="BI200" s="1">
        <f t="shared" si="156"/>
        <v>6.9292462641241909E-6</v>
      </c>
      <c r="BJ200" s="1">
        <f t="shared" si="156"/>
        <v>9.1251269542054882E-4</v>
      </c>
      <c r="BK200" s="1">
        <f t="shared" si="156"/>
        <v>4.1999090095794949E-4</v>
      </c>
      <c r="BL200" s="1">
        <f t="shared" si="156"/>
        <v>1.6929528326335829E-6</v>
      </c>
      <c r="BM200" s="1">
        <f t="shared" si="156"/>
        <v>3.7839487031648025E-3</v>
      </c>
      <c r="BN200" s="1">
        <f t="shared" si="156"/>
        <v>8.9195591469974668E-3</v>
      </c>
      <c r="BO200" s="1">
        <f t="shared" si="156"/>
        <v>4.5928177122698255E-3</v>
      </c>
      <c r="BP200" s="1">
        <f t="shared" si="156"/>
        <v>1.8163957441919804E-4</v>
      </c>
      <c r="BQ200" s="1">
        <f t="shared" si="156"/>
        <v>3.6242951403965467E-5</v>
      </c>
      <c r="BR200" s="1">
        <f t="shared" si="156"/>
        <v>5.8505866707033599E-4</v>
      </c>
      <c r="BS200" s="1">
        <f t="shared" si="156"/>
        <v>1.0885076293260323E-7</v>
      </c>
      <c r="BT200" s="1">
        <f t="shared" si="156"/>
        <v>1.4541637481209029E-4</v>
      </c>
      <c r="BU200" s="1">
        <f t="shared" si="156"/>
        <v>9.8237425210960248E-6</v>
      </c>
      <c r="BV200" s="1">
        <f>IFERROR($H200/1000*AF200,0)</f>
        <v>1.0570397432801422E-5</v>
      </c>
      <c r="BW200" s="1">
        <f>IFERROR($H200/1000*AG200,0)</f>
        <v>9.2583860349533641E-10</v>
      </c>
      <c r="BX200" s="1">
        <f>IFERROR($H200/1000*AH200,0)</f>
        <v>1.0805537817536722E-5</v>
      </c>
      <c r="BY200" s="1">
        <f>IFERROR($H200/1000*AI200,0)</f>
        <v>2.2023688558432453E-2</v>
      </c>
      <c r="BZ200" s="1">
        <f>IFERROR($H200/1000*AJ200,0)</f>
        <v>6.1683791928571248E-5</v>
      </c>
      <c r="CA200" s="1"/>
      <c r="CB200" s="1">
        <f t="shared" si="157"/>
        <v>4.4947873655104163E-3</v>
      </c>
      <c r="CC200" s="1">
        <f t="shared" si="157"/>
        <v>6.0354825916833478E-2</v>
      </c>
      <c r="CD200" s="1">
        <f t="shared" si="157"/>
        <v>8.3785108796637821E-6</v>
      </c>
      <c r="CE200" s="1">
        <f t="shared" si="157"/>
        <v>1.1033664059533507E-3</v>
      </c>
      <c r="CF200" s="1">
        <f t="shared" si="157"/>
        <v>5.0783277125751548E-4</v>
      </c>
      <c r="CG200" s="1">
        <f t="shared" si="157"/>
        <v>2.0470370349538882E-6</v>
      </c>
      <c r="CH200" s="1">
        <f t="shared" si="157"/>
        <v>4.5753685421314879E-3</v>
      </c>
      <c r="CI200" s="1">
        <f t="shared" si="157"/>
        <v>1.0785101366918813E-2</v>
      </c>
      <c r="CJ200" s="1">
        <f t="shared" si="157"/>
        <v>5.553413993928673E-3</v>
      </c>
      <c r="CK200" s="1">
        <f t="shared" si="157"/>
        <v>2.1962982587704348E-4</v>
      </c>
      <c r="CL200" s="1">
        <f t="shared" si="157"/>
        <v>4.3823231427268547E-5</v>
      </c>
      <c r="CM200" s="1">
        <f t="shared" si="157"/>
        <v>7.0742476460532752E-4</v>
      </c>
      <c r="CN200" s="1">
        <f t="shared" si="157"/>
        <v>1.3161710043592897E-7</v>
      </c>
      <c r="CO200" s="1">
        <f t="shared" si="157"/>
        <v>1.7583047737131606E-4</v>
      </c>
      <c r="CP200" s="1">
        <f t="shared" si="157"/>
        <v>1.1878396358658206E-5</v>
      </c>
      <c r="CQ200" s="1">
        <f>IFERROR($I200/1000*AF200,0)</f>
        <v>1.2781215520024634E-5</v>
      </c>
      <c r="CR200" s="1">
        <f>IFERROR($I200/1000*AG200,0)</f>
        <v>1.1194794522400843E-9</v>
      </c>
      <c r="CS200" s="1">
        <f>IFERROR($I200/1000*AH200,0)</f>
        <v>1.3065535949210889E-5</v>
      </c>
      <c r="CT200" s="1">
        <f>IFERROR($I200/1000*AI200,0)</f>
        <v>2.6629983574479852E-2</v>
      </c>
      <c r="CU200" s="1">
        <f>IFERROR($I200/1000*AJ200,0)</f>
        <v>7.4585070593933278E-5</v>
      </c>
      <c r="CW200" s="12">
        <f t="shared" si="158"/>
        <v>9.4051957034297553E-3</v>
      </c>
      <c r="CX200" s="12">
        <f t="shared" si="158"/>
        <v>0.12629050124817023</v>
      </c>
      <c r="CY200" s="12">
        <f t="shared" si="158"/>
        <v>1.7531760263281057E-5</v>
      </c>
      <c r="CZ200" s="12">
        <f t="shared" si="158"/>
        <v>2.3087581539917314E-3</v>
      </c>
      <c r="DA200" s="12">
        <f t="shared" si="158"/>
        <v>1.0626234813556369E-3</v>
      </c>
      <c r="DB200" s="12">
        <f t="shared" si="158"/>
        <v>4.2833581124751609E-6</v>
      </c>
      <c r="DC200" s="12">
        <f t="shared" si="158"/>
        <v>9.5738091826677776E-3</v>
      </c>
      <c r="DD200" s="12">
        <f t="shared" si="158"/>
        <v>2.2567472226949357E-2</v>
      </c>
      <c r="DE200" s="12">
        <f t="shared" si="158"/>
        <v>1.1620337334719151E-2</v>
      </c>
      <c r="DF200" s="12">
        <f t="shared" si="158"/>
        <v>4.5956823464756341E-4</v>
      </c>
      <c r="DG200" s="12">
        <f t="shared" si="158"/>
        <v>9.1698679918165486E-5</v>
      </c>
      <c r="DH200" s="12">
        <f t="shared" si="158"/>
        <v>1.4802632061350653E-3</v>
      </c>
      <c r="DI200" s="12">
        <f t="shared" si="158"/>
        <v>2.7540448231577489E-7</v>
      </c>
      <c r="DJ200" s="12">
        <f t="shared" si="158"/>
        <v>3.6791952896239231E-4</v>
      </c>
      <c r="DK200" s="12">
        <f t="shared" si="158"/>
        <v>2.4855156275763297E-5</v>
      </c>
      <c r="DL200" s="12">
        <f>IFERROR($J200/1000*AF200,0)</f>
        <v>2.6744275872968838E-5</v>
      </c>
      <c r="DM200" s="12">
        <f>IFERROR($J200/1000*AG200,0)</f>
        <v>2.3424741768826029E-9</v>
      </c>
      <c r="DN200" s="12">
        <f>IFERROR($J200/1000*AH200,0)</f>
        <v>2.7339207081394581E-5</v>
      </c>
      <c r="DO200" s="12">
        <f>IFERROR($J200/1000*AI200,0)</f>
        <v>5.5722370543920319E-2</v>
      </c>
      <c r="DP200" s="12">
        <f>IFERROR($J200/1000*AJ200,0)</f>
        <v>1.560668232879593E-4</v>
      </c>
      <c r="DR200" s="12">
        <f t="shared" si="159"/>
        <v>8.612485612433286E-3</v>
      </c>
      <c r="DS200" s="12">
        <f t="shared" si="159"/>
        <v>0.11564619804670476</v>
      </c>
      <c r="DT200" s="12">
        <f t="shared" si="159"/>
        <v>1.605410857884393E-5</v>
      </c>
      <c r="DU200" s="12">
        <f t="shared" si="159"/>
        <v>2.1141661493115707E-3</v>
      </c>
      <c r="DV200" s="12">
        <f t="shared" si="159"/>
        <v>9.7306103277275044E-4</v>
      </c>
      <c r="DW200" s="12">
        <f t="shared" si="159"/>
        <v>3.9223383839997137E-6</v>
      </c>
      <c r="DX200" s="12">
        <f t="shared" si="159"/>
        <v>8.7668876269995765E-3</v>
      </c>
      <c r="DY200" s="12">
        <f t="shared" si="159"/>
        <v>2.0665389215953463E-2</v>
      </c>
      <c r="DZ200" s="12">
        <f t="shared" si="159"/>
        <v>1.0640925639685975E-2</v>
      </c>
      <c r="EA200" s="12">
        <f t="shared" si="159"/>
        <v>4.2083385967079312E-4</v>
      </c>
      <c r="EB200" s="12">
        <f t="shared" si="159"/>
        <v>8.3969923261280899E-5</v>
      </c>
      <c r="EC200" s="12">
        <f t="shared" si="159"/>
        <v>1.3555002965864476E-3</v>
      </c>
      <c r="ED200" s="12">
        <f t="shared" si="159"/>
        <v>2.5219221548779582E-7</v>
      </c>
      <c r="EE200" s="12">
        <f t="shared" si="159"/>
        <v>3.3690969860056366E-4</v>
      </c>
      <c r="EF200" s="12">
        <f t="shared" si="159"/>
        <v>2.2760257475740793E-5</v>
      </c>
      <c r="EG200" s="12">
        <f>IFERROR($K200/1000*AF200,0)</f>
        <v>2.4490153999336294E-5</v>
      </c>
      <c r="EH200" s="12">
        <f>IFERROR($K200/1000*AG200,0)</f>
        <v>2.1450404416934097E-9</v>
      </c>
      <c r="EI200" s="12">
        <f>IFERROR($K200/1000*AH200,0)</f>
        <v>2.5034941862823893E-5</v>
      </c>
      <c r="EJ200" s="12">
        <f>IFERROR($K200/1000*AI200,0)</f>
        <v>5.1025851001184792E-2</v>
      </c>
      <c r="EK200" s="12">
        <f>IFERROR($K200/1000*AJ200,0)</f>
        <v>1.4291284440318038E-4</v>
      </c>
      <c r="EM200" s="12">
        <f t="shared" si="160"/>
        <v>1.1298672261675117E-2</v>
      </c>
      <c r="EN200" s="12">
        <f t="shared" si="160"/>
        <v>0.15171560787888766</v>
      </c>
      <c r="EO200" s="12">
        <f t="shared" si="160"/>
        <v>2.1061296291031627E-5</v>
      </c>
      <c r="EP200" s="12">
        <f t="shared" si="160"/>
        <v>2.7735628833230955E-3</v>
      </c>
      <c r="EQ200" s="12">
        <f t="shared" si="160"/>
        <v>1.2765533894227542E-3</v>
      </c>
      <c r="ER200" s="12">
        <f t="shared" si="160"/>
        <v>5.145694041708851E-6</v>
      </c>
      <c r="ES200" s="12">
        <f t="shared" si="160"/>
        <v>1.1501231410988345E-2</v>
      </c>
      <c r="ET200" s="12">
        <f t="shared" si="160"/>
        <v>2.7110809865846047E-2</v>
      </c>
      <c r="EU200" s="12">
        <f t="shared" si="160"/>
        <v>1.3959771519397562E-2</v>
      </c>
      <c r="EV200" s="12">
        <f t="shared" si="160"/>
        <v>5.5208961396368324E-4</v>
      </c>
      <c r="EW200" s="12">
        <f t="shared" si="160"/>
        <v>1.1015967810704679E-4</v>
      </c>
      <c r="EX200" s="12">
        <f t="shared" si="160"/>
        <v>1.7782733453422445E-3</v>
      </c>
      <c r="EY200" s="12">
        <f t="shared" si="160"/>
        <v>3.3084957327868333E-7</v>
      </c>
      <c r="EZ200" s="12">
        <f t="shared" si="160"/>
        <v>4.4198997102208506E-4</v>
      </c>
      <c r="FA200" s="12">
        <f t="shared" si="160"/>
        <v>2.9859055954588768E-5</v>
      </c>
      <c r="FB200" s="12">
        <f>IFERROR($L200/1000*AF200,0)</f>
        <v>3.2128497640331627E-5</v>
      </c>
      <c r="FC200" s="12">
        <f>IFERROR($L200/1000*AG200,0)</f>
        <v>2.8140666968133534E-9</v>
      </c>
      <c r="FD200" s="12">
        <f>IFERROR($L200/1000*AH200,0)</f>
        <v>3.2843201826635113E-5</v>
      </c>
      <c r="FE200" s="12">
        <f>IFERROR($L200/1000*AI200,0)</f>
        <v>6.6940531837076545E-2</v>
      </c>
      <c r="FF200" s="12">
        <f>IFERROR($L200/1000*AJ200,0)</f>
        <v>1.8748657049298662E-4</v>
      </c>
      <c r="FH200" s="12">
        <f>IFERROR(AL200*[1]Figure!$C$8+BG200*[1]Figure!$D$8+CB200*[1]Figure!$E$8,0)</f>
        <v>3.7600288021799968E-3</v>
      </c>
      <c r="FI200" s="12">
        <f>IFERROR(AM200*[1]Figure!$C$8+BH200*[1]Figure!$D$8+CC200*[1]Figure!$E$8,0)</f>
        <v>5.0488680630186689E-2</v>
      </c>
      <c r="FJ200" s="12">
        <f>IFERROR(AN200*[1]Figure!$C$8+BI200*[1]Figure!$D$8+CD200*[1]Figure!$E$8,0)</f>
        <v>7.0088837724889421E-6</v>
      </c>
      <c r="FK200" s="12">
        <f>IFERROR(AO200*[1]Figure!$C$8+BJ200*[1]Figure!$D$8+CE200*[1]Figure!$E$8,0)</f>
        <v>9.2300016182663412E-4</v>
      </c>
      <c r="FL200" s="12">
        <f>IFERROR(AP200*[1]Figure!$C$8+BK200*[1]Figure!$D$8+CF200*[1]Figure!$E$8,0)</f>
        <v>4.2481783705074336E-4</v>
      </c>
      <c r="FM200" s="12">
        <f>IFERROR(AQ200*[1]Figure!$C$8+BL200*[1]Figure!$D$8+CG200*[1]Figure!$E$8,0)</f>
        <v>1.7124098616134911E-6</v>
      </c>
      <c r="FN200" s="12">
        <f>IFERROR(AR200*[1]Figure!$C$8+BM200*[1]Figure!$D$8+CH200*[1]Figure!$E$8,0)</f>
        <v>3.8274374514375071E-3</v>
      </c>
      <c r="FO200" s="12">
        <f>IFERROR(AS200*[1]Figure!$C$8+BN200*[1]Figure!$D$8+CI200*[1]Figure!$E$8,0)</f>
        <v>9.0220712297122366E-3</v>
      </c>
      <c r="FP200" s="12">
        <f>IFERROR(AT200*[1]Figure!$C$8+BO200*[1]Figure!$D$8+CJ200*[1]Figure!$E$8,0)</f>
        <v>4.6456027548324444E-3</v>
      </c>
      <c r="FQ200" s="12">
        <f>IFERROR(AU200*[1]Figure!$C$8+BP200*[1]Figure!$D$8+CK200*[1]Figure!$E$8,0)</f>
        <v>1.83727149687243E-4</v>
      </c>
      <c r="FR200" s="12">
        <f>IFERROR(AV200*[1]Figure!$C$8+BQ200*[1]Figure!$D$8+CL200*[1]Figure!$E$8,0)</f>
        <v>3.6659489976211089E-5</v>
      </c>
      <c r="FS200" s="12">
        <f>IFERROR(AW200*[1]Figure!$C$8+BR200*[1]Figure!$D$8+CM200*[1]Figure!$E$8,0)</f>
        <v>5.9178271940109447E-4</v>
      </c>
      <c r="FT200" s="12">
        <f>IFERROR(AX200*[1]Figure!$C$8+BS200*[1]Figure!$D$8+CN200*[1]Figure!$E$8,0)</f>
        <v>1.1010177974065579E-7</v>
      </c>
      <c r="FU200" s="12">
        <f>IFERROR(AY200*[1]Figure!$C$8+BT200*[1]Figure!$D$8+CO200*[1]Figure!$E$8,0)</f>
        <v>1.4708763851438176E-4</v>
      </c>
      <c r="FV200" s="12">
        <f>IFERROR(AZ200*[1]Figure!$C$8+BU200*[1]Figure!$D$8+CP200*[1]Figure!$E$8,0)</f>
        <v>9.9366463417103194E-6</v>
      </c>
      <c r="FW200" s="12">
        <f>IFERROR(BA200*[1]Figure!$C$8+BV200*[1]Figure!$D$8+CQ200*[1]Figure!$E$8,0)</f>
        <v>1.0691882523947892E-5</v>
      </c>
      <c r="FX200" s="12">
        <f>IFERROR(BB200*[1]Figure!$C$8+BW200*[1]Figure!$D$8+CR200*[1]Figure!$E$8,0)</f>
        <v>9.3647922394954227E-10</v>
      </c>
      <c r="FY200" s="12">
        <f>IFERROR(BC200*[1]Figure!$C$8+BX200*[1]Figure!$D$8+CS200*[1]Figure!$E$8,0)</f>
        <v>1.0929725366301592E-5</v>
      </c>
      <c r="FZ200" s="12">
        <f>IFERROR(BD200*[1]Figure!$C$8+BY200*[1]Figure!$D$8+CT200*[1]Figure!$E$8,0)</f>
        <v>2.2276805797298047E-2</v>
      </c>
      <c r="GA200" s="12">
        <f>IFERROR(BE200*[1]Figure!$C$8+BZ200*[1]Figure!$D$8+CU200*[1]Figure!$E$8,0)</f>
        <v>6.2392720909940341E-5</v>
      </c>
      <c r="GC200" s="12">
        <f>IFERROR(CW200*[1]Figure!$F$8+DR200*[1]Figure!$G$8+EM200*[1]Figure!$H$8,0)</f>
        <v>8.8294526817159682E-3</v>
      </c>
      <c r="GD200" s="12">
        <f>IFERROR(CX200*[1]Figure!$F$8+DS200*[1]Figure!$G$8+EN200*[1]Figure!$H$8,0)</f>
        <v>0.11855957495007576</v>
      </c>
      <c r="GE200" s="12">
        <f>IFERROR(CY200*[1]Figure!$F$8+DT200*[1]Figure!$G$8+EO200*[1]Figure!$H$8,0)</f>
        <v>1.6458546164582155E-5</v>
      </c>
      <c r="GF200" s="12">
        <f>IFERROR(CZ200*[1]Figure!$F$8+DU200*[1]Figure!$G$8+EP200*[1]Figure!$H$8,0)</f>
        <v>2.167426549855008E-3</v>
      </c>
      <c r="GG200" s="12">
        <f>IFERROR(DA200*[1]Figure!$F$8+DV200*[1]Figure!$G$8+EQ200*[1]Figure!$H$8,0)</f>
        <v>9.9757453677316366E-4</v>
      </c>
      <c r="GH200" s="12">
        <f>IFERROR(DB200*[1]Figure!$F$8+DW200*[1]Figure!$G$8+ER200*[1]Figure!$H$8,0)</f>
        <v>4.0211505390740662E-6</v>
      </c>
      <c r="GI200" s="12">
        <f>IFERROR(DC200*[1]Figure!$F$8+DX200*[1]Figure!$G$8+ES200*[1]Figure!$H$8,0)</f>
        <v>8.9877444157081387E-3</v>
      </c>
      <c r="GJ200" s="12">
        <f>IFERROR(DD200*[1]Figure!$F$8+DY200*[1]Figure!$G$8+ET200*[1]Figure!$H$8,0)</f>
        <v>2.1185994896536373E-2</v>
      </c>
      <c r="GK200" s="12">
        <f>IFERROR(DE200*[1]Figure!$F$8+DZ200*[1]Figure!$G$8+EU200*[1]Figure!$H$8,0)</f>
        <v>1.0908993483789502E-2</v>
      </c>
      <c r="GL200" s="12">
        <f>IFERROR(DF200*[1]Figure!$F$8+EA200*[1]Figure!$G$8+EV200*[1]Figure!$H$8,0)</f>
        <v>4.3143557133645648E-4</v>
      </c>
      <c r="GM200" s="12">
        <f>IFERROR(DG200*[1]Figure!$F$8+EB200*[1]Figure!$G$8+EW200*[1]Figure!$H$8,0)</f>
        <v>8.6085306552208057E-5</v>
      </c>
      <c r="GN200" s="12">
        <f>IFERROR(DH200*[1]Figure!$F$8+EC200*[1]Figure!$G$8+EX200*[1]Figure!$H$8,0)</f>
        <v>1.3896482696568E-3</v>
      </c>
      <c r="GO200" s="12">
        <f>IFERROR(DI200*[1]Figure!$F$8+ED200*[1]Figure!$G$8+EY200*[1]Figure!$H$8,0)</f>
        <v>2.5854548077642535E-7</v>
      </c>
      <c r="GP200" s="12">
        <f>IFERROR(DJ200*[1]Figure!$F$8+EE200*[1]Figure!$G$8+EZ200*[1]Figure!$H$8,0)</f>
        <v>3.4539717982349296E-4</v>
      </c>
      <c r="GQ200" s="12">
        <f>IFERROR(DK200*[1]Figure!$F$8+EF200*[1]Figure!$G$8+FA200*[1]Figure!$H$8,0)</f>
        <v>2.333363740145025E-5</v>
      </c>
      <c r="GR200" s="12">
        <f>IFERROR(DL200*[1]Figure!$F$8+EG200*[1]Figure!$G$8+FB200*[1]Figure!$H$8,0)</f>
        <v>2.5107113745759179E-5</v>
      </c>
      <c r="GS200" s="12">
        <f>IFERROR(DM200*[1]Figure!$F$8+EH200*[1]Figure!$G$8+FC200*[1]Figure!$H$8,0)</f>
        <v>2.1990786321845701E-9</v>
      </c>
      <c r="GT200" s="12">
        <f>IFERROR(DN200*[1]Figure!$F$8+EI200*[1]Figure!$G$8+FD200*[1]Figure!$H$8,0)</f>
        <v>2.5665625989343395E-5</v>
      </c>
      <c r="GU200" s="12">
        <f>IFERROR(DO200*[1]Figure!$F$8+EJ200*[1]Figure!$G$8+FE200*[1]Figure!$H$8,0)</f>
        <v>5.2311302129648747E-2</v>
      </c>
      <c r="GV200" s="12">
        <f>IFERROR(DP200*[1]Figure!$F$8+EK200*[1]Figure!$G$8+FF200*[1]Figure!$H$8,0)</f>
        <v>1.4651312687775971E-4</v>
      </c>
      <c r="GX200" s="12">
        <f>IFERROR(FH200*[1]Figure!$F$10+GC200*[1]Figure!$F$11,0)</f>
        <v>4.0574585241583199E-3</v>
      </c>
      <c r="GY200" s="12">
        <f>IFERROR(FI200*[1]Figure!$F$10+GD200*[1]Figure!$F$11,0)</f>
        <v>5.4482488931384347E-2</v>
      </c>
      <c r="GZ200" s="12">
        <f>IFERROR(FJ200*[1]Figure!$F$10+GE200*[1]Figure!$F$11,0)</f>
        <v>7.5633078105763952E-6</v>
      </c>
      <c r="HA200" s="12">
        <f>IFERROR(FK200*[1]Figure!$F$10+GF200*[1]Figure!$F$11,0)</f>
        <v>9.9601228379731606E-4</v>
      </c>
      <c r="HB200" s="12">
        <f>IFERROR(FL200*[1]Figure!$F$10+GG200*[1]Figure!$F$11,0)</f>
        <v>4.5842222090338239E-4</v>
      </c>
      <c r="HC200" s="12">
        <f>IFERROR(FM200*[1]Figure!$F$10+GH200*[1]Figure!$F$11,0)</f>
        <v>1.8478666934221579E-6</v>
      </c>
      <c r="HD200" s="12">
        <f>IFERROR(FN200*[1]Figure!$F$10+GI200*[1]Figure!$F$11,0)</f>
        <v>4.1301994027317249E-3</v>
      </c>
      <c r="HE200" s="12">
        <f>IFERROR(FO200*[1]Figure!$F$10+GJ200*[1]Figure!$F$11,0)</f>
        <v>9.7357445228439619E-3</v>
      </c>
      <c r="HF200" s="12">
        <f>IFERROR(FP200*[1]Figure!$F$10+GK200*[1]Figure!$F$11,0)</f>
        <v>5.0130840717283248E-3</v>
      </c>
      <c r="HG200" s="12">
        <f>IFERROR(FQ200*[1]Figure!$F$10+GL200*[1]Figure!$F$11,0)</f>
        <v>1.9826052640490633E-4</v>
      </c>
      <c r="HH200" s="12">
        <f>IFERROR(FR200*[1]Figure!$F$10+GM200*[1]Figure!$F$11,0)</f>
        <v>3.9559367207249808E-5</v>
      </c>
      <c r="HI200" s="12">
        <f>IFERROR(FS200*[1]Figure!$F$10+GN200*[1]Figure!$F$11,0)</f>
        <v>6.3859453360873937E-4</v>
      </c>
      <c r="HJ200" s="12">
        <f>IFERROR(FT200*[1]Figure!$F$10+GO200*[1]Figure!$F$11,0)</f>
        <v>1.1881116561519891E-7</v>
      </c>
      <c r="HK200" s="12">
        <f>IFERROR(FU200*[1]Figure!$F$10+GP200*[1]Figure!$F$11,0)</f>
        <v>1.5872271838515724E-4</v>
      </c>
      <c r="HL200" s="12">
        <f>IFERROR(FV200*[1]Figure!$F$10+GQ200*[1]Figure!$F$11,0)</f>
        <v>1.0722665309729475E-5</v>
      </c>
      <c r="HM200" s="12">
        <f>IFERROR(FW200*[1]Figure!$F$10+GR200*[1]Figure!$F$11,0)</f>
        <v>1.1537642972559072E-5</v>
      </c>
      <c r="HN200" s="12">
        <f>IFERROR(FX200*[1]Figure!$F$10+GS200*[1]Figure!$F$11,0)</f>
        <v>1.0105575807579521E-9</v>
      </c>
      <c r="HO200" s="12">
        <f>IFERROR(FY200*[1]Figure!$F$10+GT200*[1]Figure!$F$11,0)</f>
        <v>1.1794299907622588E-5</v>
      </c>
      <c r="HP200" s="12">
        <f>IFERROR(FZ200*[1]Figure!$F$10+GU200*[1]Figure!$F$11,0)</f>
        <v>2.4038968935786224E-2</v>
      </c>
      <c r="HQ200" s="12">
        <f>IFERROR(GA200*[1]Figure!$F$10+GV200*[1]Figure!$F$11,0)</f>
        <v>6.7328175027460763E-5</v>
      </c>
    </row>
    <row r="201" spans="1:225" x14ac:dyDescent="0.2">
      <c r="A201" s="1"/>
      <c r="B201" s="4"/>
      <c r="C201" s="1" t="s">
        <v>117</v>
      </c>
      <c r="D201" s="1" t="s">
        <v>214</v>
      </c>
      <c r="E201" s="2">
        <f>'[1]LIB Maf LCIA'!E$21*'[1]LIB Maf LCIA'!N9/SUM('[1]LIB Maf LCIA'!N$3,'[1]LIB Maf LCIA'!N$9:N$10)</f>
        <v>6.658536585365854E-2</v>
      </c>
      <c r="F201" s="7"/>
      <c r="G201" s="5">
        <f>'[1]LIB Maf LCI'!AQ$66*$E201</f>
        <v>2.1447431162885482</v>
      </c>
      <c r="H201" s="5">
        <f>'[1]LIB Maf LCI'!AR$66*$E201</f>
        <v>2.0458159633831854</v>
      </c>
      <c r="I201" s="5">
        <f>'[1]LIB Maf LCI'!AS$66*$E201</f>
        <v>2.4737021392560297</v>
      </c>
      <c r="J201" s="5">
        <f>'[1]LIB Maf LCI'!AT$66*$E201</f>
        <v>5.1761409027307383</v>
      </c>
      <c r="K201" s="5">
        <f>'[1]LIB Maf LCI'!AU$66*$E201</f>
        <v>4.739873625004881</v>
      </c>
      <c r="L201" s="5">
        <f>'[1]LIB Maf LCI'!AV$66*$E201</f>
        <v>6.2182140047206929</v>
      </c>
      <c r="M201" s="1" t="s">
        <v>55</v>
      </c>
      <c r="N201" s="1" t="s">
        <v>67</v>
      </c>
      <c r="O201" s="1">
        <v>1</v>
      </c>
      <c r="P201" s="1" t="s">
        <v>56</v>
      </c>
      <c r="Q201" s="1">
        <f>[1]Use!Z162</f>
        <v>1.3696566828666932</v>
      </c>
      <c r="R201" s="1">
        <f>[1]Use!AA162</f>
        <v>17.460724800154608</v>
      </c>
      <c r="S201" s="1">
        <f>[1]Use!AB162</f>
        <v>2.6740925738905712E-3</v>
      </c>
      <c r="T201" s="1">
        <f>[1]Use!AC162</f>
        <v>0.3286329032754477</v>
      </c>
      <c r="U201" s="1">
        <f>[1]Use!AD162</f>
        <v>0.15727573339040343</v>
      </c>
      <c r="V201" s="1">
        <f>[1]Use!AE162</f>
        <v>5.9648497963569786E-4</v>
      </c>
      <c r="W201" s="1">
        <f>[1]Use!AF162</f>
        <v>1.395830683105131</v>
      </c>
      <c r="X201" s="1">
        <f>[1]Use!AG162</f>
        <v>3.3315282127133101</v>
      </c>
      <c r="Y201" s="1">
        <f>[1]Use!AH162</f>
        <v>1.7003411619951001</v>
      </c>
      <c r="Z201" s="1">
        <f>[1]Use!AI162</f>
        <v>3.1565252662949739E-2</v>
      </c>
      <c r="AA201" s="1">
        <f>[1]Use!AJ162</f>
        <v>1.4848952736977733E-2</v>
      </c>
      <c r="AB201" s="1">
        <f>[1]Use!AK162</f>
        <v>0.21903341457640985</v>
      </c>
      <c r="AC201" s="1">
        <f>[1]Use!AL162</f>
        <v>4.4043583499430229E-5</v>
      </c>
      <c r="AD201" s="1">
        <f>[1]Use!AM162</f>
        <v>5.4264920732030743E-2</v>
      </c>
      <c r="AE201" s="1">
        <f>[1]Use!AN162</f>
        <v>3.6839146217194107E-3</v>
      </c>
      <c r="AF201" s="1">
        <f>[1]Use!AO162</f>
        <v>3.9625157656039125E-3</v>
      </c>
      <c r="AG201" s="1">
        <f>[1]Use!AP162</f>
        <v>4.5700084460162947E-7</v>
      </c>
      <c r="AH201" s="1">
        <f>[1]Use!AQ162</f>
        <v>4.0913365722278052E-3</v>
      </c>
      <c r="AI201" s="1">
        <f>[1]Use!AR162</f>
        <v>8.3439104215054005</v>
      </c>
      <c r="AJ201" s="1">
        <f>[1]Use!AS162</f>
        <v>2.174268261204091E-2</v>
      </c>
      <c r="AK201" s="1"/>
      <c r="AL201" s="1">
        <f t="shared" si="155"/>
        <v>2.9375617422569477E-3</v>
      </c>
      <c r="AM201" s="1">
        <f t="shared" si="155"/>
        <v>3.7448769320540337E-2</v>
      </c>
      <c r="AN201" s="1">
        <f t="shared" si="155"/>
        <v>5.7352416401701291E-6</v>
      </c>
      <c r="AO201" s="1">
        <f t="shared" si="155"/>
        <v>7.0483315708593679E-4</v>
      </c>
      <c r="AP201" s="1">
        <f t="shared" si="155"/>
        <v>3.3731604654830074E-4</v>
      </c>
      <c r="AQ201" s="1">
        <f t="shared" si="155"/>
        <v>1.2793070540431779E-6</v>
      </c>
      <c r="AR201" s="1">
        <f t="shared" si="155"/>
        <v>2.9936982490940721E-3</v>
      </c>
      <c r="AS201" s="1">
        <f t="shared" si="155"/>
        <v>7.1452722009379627E-3</v>
      </c>
      <c r="AT201" s="1">
        <f t="shared" si="155"/>
        <v>3.6467950025310626E-3</v>
      </c>
      <c r="AU201" s="1">
        <f t="shared" si="155"/>
        <v>6.7699358362770221E-5</v>
      </c>
      <c r="AV201" s="1">
        <f t="shared" si="155"/>
        <v>3.1847189166726989E-5</v>
      </c>
      <c r="AW201" s="1">
        <f t="shared" si="155"/>
        <v>4.6977040814993084E-4</v>
      </c>
      <c r="AX201" s="1">
        <f t="shared" si="155"/>
        <v>9.4462172527082879E-8</v>
      </c>
      <c r="AY201" s="1">
        <f t="shared" si="155"/>
        <v>1.1638431519596667E-4</v>
      </c>
      <c r="AZ201" s="1">
        <f t="shared" si="155"/>
        <v>7.9010505259274372E-6</v>
      </c>
      <c r="BA201" s="1">
        <f>IFERROR($G201/1000*AF201,0)</f>
        <v>8.4985784114638386E-6</v>
      </c>
      <c r="BB201" s="1">
        <f>IFERROR($G201/1000*AG201,0)</f>
        <v>9.8014941559739744E-10</v>
      </c>
      <c r="BC201" s="1">
        <f>IFERROR($G201/1000*AH201,0)</f>
        <v>8.7748659497051707E-6</v>
      </c>
      <c r="BD201" s="1">
        <f>IFERROR($G201/1000*AI201,0)</f>
        <v>1.7895544439451988E-2</v>
      </c>
      <c r="BE201" s="1">
        <f>IFERROR($G201/1000*AJ201,0)</f>
        <v>4.6632468861821455E-5</v>
      </c>
      <c r="BF201" s="1"/>
      <c r="BG201" s="1">
        <f t="shared" si="156"/>
        <v>2.8020655061631421E-3</v>
      </c>
      <c r="BH201" s="1">
        <f t="shared" si="156"/>
        <v>3.5721429528396978E-2</v>
      </c>
      <c r="BI201" s="1">
        <f t="shared" si="156"/>
        <v>5.4707012752297616E-6</v>
      </c>
      <c r="BJ201" s="1">
        <f t="shared" si="156"/>
        <v>6.7232243961387324E-4</v>
      </c>
      <c r="BK201" s="1">
        <f t="shared" si="156"/>
        <v>3.2175720602288526E-4</v>
      </c>
      <c r="BL201" s="1">
        <f t="shared" si="156"/>
        <v>1.220298493257005E-6</v>
      </c>
      <c r="BM201" s="1">
        <f t="shared" si="156"/>
        <v>2.8556126936765337E-3</v>
      </c>
      <c r="BN201" s="1">
        <f t="shared" si="156"/>
        <v>6.8156936000303434E-3</v>
      </c>
      <c r="BO201" s="1">
        <f t="shared" si="156"/>
        <v>3.4785850924070908E-3</v>
      </c>
      <c r="BP201" s="1">
        <f t="shared" si="156"/>
        <v>6.4576697786086182E-5</v>
      </c>
      <c r="BQ201" s="1">
        <f t="shared" si="156"/>
        <v>3.037822454883149E-5</v>
      </c>
      <c r="BR201" s="1">
        <f t="shared" si="156"/>
        <v>4.4810205605474659E-4</v>
      </c>
      <c r="BS201" s="1">
        <f t="shared" si="156"/>
        <v>9.0105066207734631E-8</v>
      </c>
      <c r="BT201" s="1">
        <f t="shared" si="156"/>
        <v>1.1101604108531168E-4</v>
      </c>
      <c r="BU201" s="1">
        <f t="shared" si="156"/>
        <v>7.5366113408542997E-6</v>
      </c>
      <c r="BV201" s="1">
        <f>IFERROR($H201/1000*AF201,0)</f>
        <v>8.1065780084300288E-6</v>
      </c>
      <c r="BW201" s="1">
        <f>IFERROR($H201/1000*AG201,0)</f>
        <v>9.3493962316561218E-10</v>
      </c>
      <c r="BX201" s="1">
        <f>IFERROR($H201/1000*AH201,0)</f>
        <v>8.3701216710370874E-6</v>
      </c>
      <c r="BY201" s="1">
        <f>IFERROR($H201/1000*AI201,0)</f>
        <v>1.7070105137355074E-2</v>
      </c>
      <c r="BZ201" s="1">
        <f>IFERROR($H201/1000*AJ201,0)</f>
        <v>4.4481527174487315E-5</v>
      </c>
      <c r="CA201" s="1"/>
      <c r="CB201" s="1">
        <f t="shared" si="157"/>
        <v>3.3881226664536565E-3</v>
      </c>
      <c r="CC201" s="1">
        <f t="shared" si="157"/>
        <v>4.3192632291103268E-2</v>
      </c>
      <c r="CD201" s="1">
        <f t="shared" si="157"/>
        <v>6.614908520601769E-6</v>
      </c>
      <c r="CE201" s="1">
        <f t="shared" si="157"/>
        <v>8.1293991586239487E-4</v>
      </c>
      <c r="CF201" s="1">
        <f t="shared" si="157"/>
        <v>3.8905331814090196E-4</v>
      </c>
      <c r="CG201" s="1">
        <f t="shared" si="157"/>
        <v>1.4755261701589152E-6</v>
      </c>
      <c r="CH201" s="1">
        <f t="shared" si="157"/>
        <v>3.4528693468363681E-3</v>
      </c>
      <c r="CI201" s="1">
        <f t="shared" si="157"/>
        <v>8.241208466780732E-3</v>
      </c>
      <c r="CJ201" s="1">
        <f t="shared" si="157"/>
        <v>4.2061375698923629E-3</v>
      </c>
      <c r="CK201" s="1">
        <f t="shared" si="157"/>
        <v>7.8083033038495867E-5</v>
      </c>
      <c r="CL201" s="1">
        <f t="shared" si="157"/>
        <v>3.6731886151173495E-5</v>
      </c>
      <c r="CM201" s="1">
        <f t="shared" si="157"/>
        <v>5.4182342620621787E-4</v>
      </c>
      <c r="CN201" s="1">
        <f t="shared" si="157"/>
        <v>1.0895070672304213E-7</v>
      </c>
      <c r="CO201" s="1">
        <f t="shared" si="157"/>
        <v>1.3423525050138333E-4</v>
      </c>
      <c r="CP201" s="1">
        <f t="shared" si="157"/>
        <v>9.1129074805838747E-6</v>
      </c>
      <c r="CQ201" s="1">
        <f>IFERROR($I201/1000*AF201,0)</f>
        <v>9.802083726210144E-6</v>
      </c>
      <c r="CR201" s="1">
        <f>IFERROR($I201/1000*AG201,0)</f>
        <v>1.1304839669328632E-9</v>
      </c>
      <c r="CS201" s="1">
        <f>IFERROR($I201/1000*AH201,0)</f>
        <v>1.0120748031136354E-5</v>
      </c>
      <c r="CT201" s="1">
        <f>IFERROR($I201/1000*AI201,0)</f>
        <v>2.0640349059438592E-2</v>
      </c>
      <c r="CU201" s="1">
        <f>IFERROR($I201/1000*AJ201,0)</f>
        <v>5.3784920490570484E-5</v>
      </c>
      <c r="CW201" s="12">
        <f t="shared" si="158"/>
        <v>7.0895359788847936E-3</v>
      </c>
      <c r="CX201" s="12">
        <f t="shared" si="158"/>
        <v>9.0379171829405261E-2</v>
      </c>
      <c r="CY201" s="12">
        <f t="shared" si="158"/>
        <v>1.3841479949403505E-5</v>
      </c>
      <c r="CZ201" s="12">
        <f t="shared" si="158"/>
        <v>1.7010502126271992E-3</v>
      </c>
      <c r="DA201" s="12">
        <f t="shared" si="158"/>
        <v>8.140813566090418E-4</v>
      </c>
      <c r="DB201" s="12">
        <f t="shared" si="158"/>
        <v>3.087490300956847E-6</v>
      </c>
      <c r="DC201" s="12">
        <f t="shared" si="158"/>
        <v>7.2250162921070563E-3</v>
      </c>
      <c r="DD201" s="12">
        <f t="shared" si="158"/>
        <v>1.7244459450426797E-2</v>
      </c>
      <c r="DE201" s="12">
        <f t="shared" si="158"/>
        <v>8.8012054371995503E-3</v>
      </c>
      <c r="DF201" s="12">
        <f t="shared" si="158"/>
        <v>1.6338619541372449E-4</v>
      </c>
      <c r="DG201" s="12">
        <f t="shared" si="158"/>
        <v>7.6860271624585989E-5</v>
      </c>
      <c r="DH201" s="12">
        <f t="shared" si="158"/>
        <v>1.1337478162537341E-3</v>
      </c>
      <c r="DI201" s="12">
        <f t="shared" si="158"/>
        <v>2.2797579405423745E-7</v>
      </c>
      <c r="DJ201" s="12">
        <f t="shared" si="158"/>
        <v>2.8088287578450556E-4</v>
      </c>
      <c r="DK201" s="12">
        <f t="shared" si="158"/>
        <v>1.9068461155649675E-5</v>
      </c>
      <c r="DL201" s="12">
        <f>IFERROR($J201/1000*AF201,0)</f>
        <v>2.0510539932057819E-5</v>
      </c>
      <c r="DM201" s="12">
        <f>IFERROR($J201/1000*AG201,0)</f>
        <v>2.3655007643249881E-9</v>
      </c>
      <c r="DN201" s="12">
        <f>IFERROR($J201/1000*AH201,0)</f>
        <v>2.1177334578346515E-5</v>
      </c>
      <c r="DO201" s="12">
        <f>IFERROR($J201/1000*AI201,0)</f>
        <v>4.3189256021475379E-2</v>
      </c>
      <c r="DP201" s="12">
        <f>IFERROR($J201/1000*AJ201,0)</f>
        <v>1.1254318880327737E-4</v>
      </c>
      <c r="DR201" s="12">
        <f t="shared" si="159"/>
        <v>6.4919995864315136E-3</v>
      </c>
      <c r="DS201" s="12">
        <f t="shared" si="159"/>
        <v>8.2761628953721439E-2</v>
      </c>
      <c r="DT201" s="12">
        <f t="shared" si="159"/>
        <v>1.2674860861805334E-5</v>
      </c>
      <c r="DU201" s="12">
        <f t="shared" si="159"/>
        <v>1.5576784305440746E-3</v>
      </c>
      <c r="DV201" s="12">
        <f t="shared" si="159"/>
        <v>7.4546710055047266E-4</v>
      </c>
      <c r="DW201" s="12">
        <f t="shared" si="159"/>
        <v>2.8272634226868176E-6</v>
      </c>
      <c r="DX201" s="12">
        <f t="shared" si="159"/>
        <v>6.6160610398225562E-3</v>
      </c>
      <c r="DY201" s="12">
        <f t="shared" si="159"/>
        <v>1.5791022706399468E-2</v>
      </c>
      <c r="DZ201" s="12">
        <f t="shared" si="159"/>
        <v>8.0594022272507254E-3</v>
      </c>
      <c r="EA201" s="12">
        <f t="shared" si="159"/>
        <v>1.4961530856373055E-4</v>
      </c>
      <c r="EB201" s="12">
        <f t="shared" si="159"/>
        <v>7.0382159436944785E-5</v>
      </c>
      <c r="EC201" s="12">
        <f t="shared" si="159"/>
        <v>1.0381907047454847E-3</v>
      </c>
      <c r="ED201" s="12">
        <f t="shared" si="159"/>
        <v>2.0876101977964951E-7</v>
      </c>
      <c r="EE201" s="12">
        <f t="shared" si="159"/>
        <v>2.5720886654073308E-4</v>
      </c>
      <c r="EF201" s="12">
        <f t="shared" si="159"/>
        <v>1.7461289752257667E-5</v>
      </c>
      <c r="EG201" s="12">
        <f>IFERROR($K201/1000*AF201,0)</f>
        <v>1.8781823966052006E-5</v>
      </c>
      <c r="EH201" s="12">
        <f>IFERROR($K201/1000*AG201,0)</f>
        <v>2.1661262499322178E-9</v>
      </c>
      <c r="EI201" s="12">
        <f>IFERROR($K201/1000*AH201,0)</f>
        <v>1.939241830972045E-5</v>
      </c>
      <c r="EJ201" s="12">
        <f>IFERROR($K201/1000*AI201,0)</f>
        <v>3.9549080936296804E-2</v>
      </c>
      <c r="EK201" s="12">
        <f>IFERROR($K201/1000*AJ201,0)</f>
        <v>1.0305756784966494E-4</v>
      </c>
      <c r="EM201" s="12">
        <f t="shared" si="160"/>
        <v>8.5168183670609604E-3</v>
      </c>
      <c r="EN201" s="12">
        <f t="shared" si="160"/>
        <v>0.10857452348489531</v>
      </c>
      <c r="EO201" s="12">
        <f t="shared" si="160"/>
        <v>1.6628079892885955E-5</v>
      </c>
      <c r="EP201" s="12">
        <f t="shared" si="160"/>
        <v>2.0435097215594097E-3</v>
      </c>
      <c r="EQ201" s="12">
        <f t="shared" si="160"/>
        <v>9.7797416797092466E-4</v>
      </c>
      <c r="ER201" s="12">
        <f t="shared" si="160"/>
        <v>3.7090712539762338E-6</v>
      </c>
      <c r="ES201" s="12">
        <f t="shared" si="160"/>
        <v>8.6795739019031783E-3</v>
      </c>
      <c r="ET201" s="12">
        <f t="shared" si="160"/>
        <v>2.0716155389416006E-2</v>
      </c>
      <c r="EU201" s="12">
        <f t="shared" si="160"/>
        <v>1.0573085226320987E-2</v>
      </c>
      <c r="EV201" s="12">
        <f t="shared" si="160"/>
        <v>1.9627949617130123E-4</v>
      </c>
      <c r="EW201" s="12">
        <f t="shared" si="160"/>
        <v>9.2333965864510603E-5</v>
      </c>
      <c r="EX201" s="12">
        <f t="shared" si="160"/>
        <v>1.3619966460208252E-3</v>
      </c>
      <c r="EY201" s="12">
        <f t="shared" si="160"/>
        <v>2.7387242773424227E-7</v>
      </c>
      <c r="EZ201" s="12">
        <f t="shared" si="160"/>
        <v>3.3743089006097187E-4</v>
      </c>
      <c r="FA201" s="12">
        <f t="shared" si="160"/>
        <v>2.2907369492970975E-5</v>
      </c>
      <c r="FB201" s="12">
        <f>IFERROR($L201/1000*AF201,0)</f>
        <v>2.4639771027604788E-5</v>
      </c>
      <c r="FC201" s="12">
        <f>IFERROR($L201/1000*AG201,0)</f>
        <v>2.8417290520710377E-9</v>
      </c>
      <c r="FD201" s="12">
        <f>IFERROR($L201/1000*AH201,0)</f>
        <v>2.5440806371452894E-5</v>
      </c>
      <c r="FE201" s="12">
        <f>IFERROR($L201/1000*AI201,0)</f>
        <v>5.1884220637139822E-2</v>
      </c>
      <c r="FF201" s="12">
        <f>IFERROR($L201/1000*AJ201,0)</f>
        <v>1.3520065351838988E-4</v>
      </c>
      <c r="FH201" s="12">
        <f>IFERROR(AL201*[1]Figure!$C$8+BG201*[1]Figure!$D$8+CB201*[1]Figure!$E$8,0)</f>
        <v>2.8342695160481703E-3</v>
      </c>
      <c r="FI201" s="12">
        <f>IFERROR(AM201*[1]Figure!$C$8+BH201*[1]Figure!$D$8+CC201*[1]Figure!$E$8,0)</f>
        <v>3.6131974273732013E-2</v>
      </c>
      <c r="FJ201" s="12">
        <f>IFERROR(AN201*[1]Figure!$C$8+BI201*[1]Figure!$D$8+CD201*[1]Figure!$E$8,0)</f>
        <v>5.5335757931730535E-6</v>
      </c>
      <c r="FK201" s="12">
        <f>IFERROR(AO201*[1]Figure!$C$8+BJ201*[1]Figure!$D$8+CE201*[1]Figure!$E$8,0)</f>
        <v>6.8004941046577829E-4</v>
      </c>
      <c r="FL201" s="12">
        <f>IFERROR(AP201*[1]Figure!$C$8+BK201*[1]Figure!$D$8+CF201*[1]Figure!$E$8,0)</f>
        <v>3.2545514678142533E-4</v>
      </c>
      <c r="FM201" s="12">
        <f>IFERROR(AQ201*[1]Figure!$C$8+BL201*[1]Figure!$D$8+CG201*[1]Figure!$E$8,0)</f>
        <v>1.2343233276704391E-6</v>
      </c>
      <c r="FN201" s="12">
        <f>IFERROR(AR201*[1]Figure!$C$8+BM201*[1]Figure!$D$8+CH201*[1]Figure!$E$8,0)</f>
        <v>2.8884321189229095E-3</v>
      </c>
      <c r="FO201" s="12">
        <f>IFERROR(AS201*[1]Figure!$C$8+BN201*[1]Figure!$D$8+CI201*[1]Figure!$E$8,0)</f>
        <v>6.8940260528534214E-3</v>
      </c>
      <c r="FP201" s="12">
        <f>IFERROR(AT201*[1]Figure!$C$8+BO201*[1]Figure!$D$8+CJ201*[1]Figure!$E$8,0)</f>
        <v>3.5185643107570512E-3</v>
      </c>
      <c r="FQ201" s="12">
        <f>IFERROR(AU201*[1]Figure!$C$8+BP201*[1]Figure!$D$8+CK201*[1]Figure!$E$8,0)</f>
        <v>6.5318874801317066E-5</v>
      </c>
      <c r="FR201" s="12">
        <f>IFERROR(AV201*[1]Figure!$C$8+BQ201*[1]Figure!$D$8+CL201*[1]Figure!$E$8,0)</f>
        <v>3.0727360085280724E-5</v>
      </c>
      <c r="FS201" s="12">
        <f>IFERROR(AW201*[1]Figure!$C$8+BR201*[1]Figure!$D$8+CM201*[1]Figure!$E$8,0)</f>
        <v>4.5325207235912923E-4</v>
      </c>
      <c r="FT201" s="12">
        <f>IFERROR(AX201*[1]Figure!$C$8+BS201*[1]Figure!$D$8+CN201*[1]Figure!$E$8,0)</f>
        <v>9.1140639586180849E-8</v>
      </c>
      <c r="FU201" s="12">
        <f>IFERROR(AY201*[1]Figure!$C$8+BT201*[1]Figure!$D$8+CO201*[1]Figure!$E$8,0)</f>
        <v>1.1229194333550692E-4</v>
      </c>
      <c r="FV201" s="12">
        <f>IFERROR(AZ201*[1]Figure!$C$8+BU201*[1]Figure!$D$8+CP201*[1]Figure!$E$8,0)</f>
        <v>7.6232292680892798E-6</v>
      </c>
      <c r="FW201" s="12">
        <f>IFERROR(BA201*[1]Figure!$C$8+BV201*[1]Figure!$D$8+CQ201*[1]Figure!$E$8,0)</f>
        <v>8.1997465363402504E-6</v>
      </c>
      <c r="FX201" s="12">
        <f>IFERROR(BB201*[1]Figure!$C$8+BW201*[1]Figure!$D$8+CR201*[1]Figure!$E$8,0)</f>
        <v>9.4568484121997419E-10</v>
      </c>
      <c r="FY201" s="12">
        <f>IFERROR(BC201*[1]Figure!$C$8+BX201*[1]Figure!$D$8+CS201*[1]Figure!$E$8,0)</f>
        <v>8.4663190941309028E-6</v>
      </c>
      <c r="FZ201" s="12">
        <f>IFERROR(BD201*[1]Figure!$C$8+BY201*[1]Figure!$D$8+CT201*[1]Figure!$E$8,0)</f>
        <v>1.7266291069972541E-2</v>
      </c>
      <c r="GA201" s="12">
        <f>IFERROR(BE201*[1]Figure!$C$8+BZ201*[1]Figure!$D$8+CU201*[1]Figure!$E$8,0)</f>
        <v>4.4992751318847101E-5</v>
      </c>
      <c r="GC201" s="12">
        <f>IFERROR(CW201*[1]Figure!$F$8+DR201*[1]Figure!$G$8+EM201*[1]Figure!$H$8,0)</f>
        <v>6.6555470438599482E-3</v>
      </c>
      <c r="GD201" s="12">
        <f>IFERROR(CX201*[1]Figure!$F$8+DS201*[1]Figure!$G$8+EN201*[1]Figure!$H$8,0)</f>
        <v>8.4846572707616016E-2</v>
      </c>
      <c r="GE201" s="12">
        <f>IFERROR(CY201*[1]Figure!$F$8+DT201*[1]Figure!$G$8+EO201*[1]Figure!$H$8,0)</f>
        <v>1.2994167916528497E-5</v>
      </c>
      <c r="GF201" s="12">
        <f>IFERROR(CZ201*[1]Figure!$F$8+DU201*[1]Figure!$G$8+EP201*[1]Figure!$H$8,0)</f>
        <v>1.5969197064275547E-3</v>
      </c>
      <c r="GG201" s="12">
        <f>IFERROR(DA201*[1]Figure!$F$8+DV201*[1]Figure!$G$8+EQ201*[1]Figure!$H$8,0)</f>
        <v>7.6424702301787278E-4</v>
      </c>
      <c r="GH201" s="12">
        <f>IFERROR(DB201*[1]Figure!$F$8+DW201*[1]Figure!$G$8+ER201*[1]Figure!$H$8,0)</f>
        <v>2.898488280006164E-6</v>
      </c>
      <c r="GI201" s="12">
        <f>IFERROR(DC201*[1]Figure!$F$8+DX201*[1]Figure!$G$8+ES201*[1]Figure!$H$8,0)</f>
        <v>6.7827338725682329E-3</v>
      </c>
      <c r="GJ201" s="12">
        <f>IFERROR(DD201*[1]Figure!$F$8+DY201*[1]Figure!$G$8+ET201*[1]Figure!$H$8,0)</f>
        <v>1.6188832592158548E-2</v>
      </c>
      <c r="GK201" s="12">
        <f>IFERROR(DE201*[1]Figure!$F$8+DZ201*[1]Figure!$G$8+EU201*[1]Figure!$H$8,0)</f>
        <v>8.2624359343715301E-3</v>
      </c>
      <c r="GL201" s="12">
        <f>IFERROR(DF201*[1]Figure!$F$8+EA201*[1]Figure!$G$8+EV201*[1]Figure!$H$8,0)</f>
        <v>1.5338444055183328E-4</v>
      </c>
      <c r="GM201" s="12">
        <f>IFERROR(DG201*[1]Figure!$F$8+EB201*[1]Figure!$G$8+EW201*[1]Figure!$H$8,0)</f>
        <v>7.2155237680556039E-5</v>
      </c>
      <c r="GN201" s="12">
        <f>IFERROR(DH201*[1]Figure!$F$8+EC201*[1]Figure!$G$8+EX201*[1]Figure!$H$8,0)</f>
        <v>1.0643449655131272E-3</v>
      </c>
      <c r="GO201" s="12">
        <f>IFERROR(DI201*[1]Figure!$F$8+ED201*[1]Figure!$G$8+EY201*[1]Figure!$H$8,0)</f>
        <v>2.1402015967030619E-7</v>
      </c>
      <c r="GP201" s="12">
        <f>IFERROR(DJ201*[1]Figure!$F$8+EE201*[1]Figure!$G$8+EZ201*[1]Figure!$H$8,0)</f>
        <v>2.6368851207840462E-4</v>
      </c>
      <c r="GQ201" s="12">
        <f>IFERROR(DK201*[1]Figure!$F$8+EF201*[1]Figure!$G$8+FA201*[1]Figure!$H$8,0)</f>
        <v>1.7901177263706606E-5</v>
      </c>
      <c r="GR201" s="12">
        <f>IFERROR(DL201*[1]Figure!$F$8+EG201*[1]Figure!$G$8+FB201*[1]Figure!$H$8,0)</f>
        <v>1.9254978579606852E-5</v>
      </c>
      <c r="GS201" s="12">
        <f>IFERROR(DM201*[1]Figure!$F$8+EH201*[1]Figure!$G$8+FC201*[1]Figure!$H$8,0)</f>
        <v>2.2206956373649938E-9</v>
      </c>
      <c r="GT201" s="12">
        <f>IFERROR(DN201*[1]Figure!$F$8+EI201*[1]Figure!$G$8+FD201*[1]Figure!$H$8,0)</f>
        <v>1.9880955110396174E-5</v>
      </c>
      <c r="GU201" s="12">
        <f>IFERROR(DO201*[1]Figure!$F$8+EJ201*[1]Figure!$G$8+FE201*[1]Figure!$H$8,0)</f>
        <v>4.0545407498652312E-2</v>
      </c>
      <c r="GV201" s="12">
        <f>IFERROR(DP201*[1]Figure!$F$8+EK201*[1]Figure!$G$8+FF201*[1]Figure!$H$8,0)</f>
        <v>1.0565381003455327E-4</v>
      </c>
      <c r="GX201" s="12">
        <f>IFERROR(FH201*[1]Figure!$F$10+GC201*[1]Figure!$F$11,0)</f>
        <v>3.0584688609258184E-3</v>
      </c>
      <c r="GY201" s="12">
        <f>IFERROR(FI201*[1]Figure!$F$10+GD201*[1]Figure!$F$11,0)</f>
        <v>3.8990123407199623E-2</v>
      </c>
      <c r="GZ201" s="12">
        <f>IFERROR(FJ201*[1]Figure!$F$10+GE201*[1]Figure!$F$11,0)</f>
        <v>5.9712984799660919E-6</v>
      </c>
      <c r="HA201" s="12">
        <f>IFERROR(FK201*[1]Figure!$F$10+GF201*[1]Figure!$F$11,0)</f>
        <v>7.3384338857815021E-4</v>
      </c>
      <c r="HB201" s="12">
        <f>IFERROR(FL201*[1]Figure!$F$10+GG201*[1]Figure!$F$11,0)</f>
        <v>3.5119963942134623E-4</v>
      </c>
      <c r="HC201" s="12">
        <f>IFERROR(FM201*[1]Figure!$F$10+GH201*[1]Figure!$F$11,0)</f>
        <v>1.331962059577898E-6</v>
      </c>
      <c r="HD201" s="12">
        <f>IFERROR(FN201*[1]Figure!$F$10+GI201*[1]Figure!$F$11,0)</f>
        <v>3.1169158905329582E-3</v>
      </c>
      <c r="HE201" s="12">
        <f>IFERROR(FO201*[1]Figure!$F$10+GJ201*[1]Figure!$F$11,0)</f>
        <v>7.4393644957458458E-3</v>
      </c>
      <c r="HF201" s="12">
        <f>IFERROR(FP201*[1]Figure!$F$10+GK201*[1]Figure!$F$11,0)</f>
        <v>3.7968934565616162E-3</v>
      </c>
      <c r="HG201" s="12">
        <f>IFERROR(FQ201*[1]Figure!$F$10+GL201*[1]Figure!$F$11,0)</f>
        <v>7.0485796597455629E-5</v>
      </c>
      <c r="HH201" s="12">
        <f>IFERROR(FR201*[1]Figure!$F$10+GM201*[1]Figure!$F$11,0)</f>
        <v>3.3157987787386115E-5</v>
      </c>
      <c r="HI201" s="12">
        <f>IFERROR(FS201*[1]Figure!$F$10+GN201*[1]Figure!$F$11,0)</f>
        <v>4.891056907648483E-4</v>
      </c>
      <c r="HJ201" s="12">
        <f>IFERROR(FT201*[1]Figure!$F$10+GO201*[1]Figure!$F$11,0)</f>
        <v>9.8350141565880463E-8</v>
      </c>
      <c r="HK201" s="12">
        <f>IFERROR(FU201*[1]Figure!$F$10+GP201*[1]Figure!$F$11,0)</f>
        <v>1.2117457781621125E-4</v>
      </c>
      <c r="HL201" s="12">
        <f>IFERROR(FV201*[1]Figure!$F$10+GQ201*[1]Figure!$F$11,0)</f>
        <v>8.2262499046520162E-6</v>
      </c>
      <c r="HM201" s="12">
        <f>IFERROR(FW201*[1]Figure!$F$10+GR201*[1]Figure!$F$11,0)</f>
        <v>8.8483714434639391E-6</v>
      </c>
      <c r="HN201" s="12">
        <f>IFERROR(FX201*[1]Figure!$F$10+GS201*[1]Figure!$F$11,0)</f>
        <v>1.0204913903719629E-9</v>
      </c>
      <c r="HO201" s="12">
        <f>IFERROR(FY201*[1]Figure!$F$10+GT201*[1]Figure!$F$11,0)</f>
        <v>9.136030701894957E-6</v>
      </c>
      <c r="HP201" s="12">
        <f>IFERROR(FZ201*[1]Figure!$F$10+GU201*[1]Figure!$F$11,0)</f>
        <v>1.863210724392346E-2</v>
      </c>
      <c r="HQ201" s="12">
        <f>IFERROR(GA201*[1]Figure!$F$10+GV201*[1]Figure!$F$11,0)</f>
        <v>4.8551814884542592E-5</v>
      </c>
    </row>
    <row r="202" spans="1:225" x14ac:dyDescent="0.2">
      <c r="A202" s="1"/>
      <c r="B202" s="4"/>
      <c r="C202" s="1" t="s">
        <v>117</v>
      </c>
      <c r="D202" s="1" t="s">
        <v>215</v>
      </c>
      <c r="E202" s="2">
        <f>'[1]LIB Maf LCIA'!E$21*'[1]LIB Maf LCIA'!N10/SUM('[1]LIB Maf LCIA'!N$3,'[1]LIB Maf LCIA'!N$9:N$10)</f>
        <v>5.6341463414634141E-2</v>
      </c>
      <c r="F202" s="7"/>
      <c r="G202" s="5">
        <f>'[1]LIB Maf LCI'!AQ$66*$E202</f>
        <v>1.8147826368595403</v>
      </c>
      <c r="H202" s="5">
        <f>'[1]LIB Maf LCI'!AR$66*$E202</f>
        <v>1.7310750459396183</v>
      </c>
      <c r="I202" s="5">
        <f>'[1]LIB Maf LCI'!AS$66*$E202</f>
        <v>2.093132579370486</v>
      </c>
      <c r="J202" s="5">
        <f>'[1]LIB Maf LCI'!AT$66*$E202</f>
        <v>4.379811533079855</v>
      </c>
      <c r="K202" s="5">
        <f>'[1]LIB Maf LCI'!AU$66*$E202</f>
        <v>4.0106622980810522</v>
      </c>
      <c r="L202" s="5">
        <f>'[1]LIB Maf LCI'!AV$66*$E202</f>
        <v>5.2615656963021236</v>
      </c>
      <c r="M202" s="1" t="s">
        <v>55</v>
      </c>
      <c r="N202" s="1" t="s">
        <v>67</v>
      </c>
      <c r="O202" s="1">
        <v>1</v>
      </c>
      <c r="P202" s="1" t="s">
        <v>56</v>
      </c>
      <c r="Q202" s="1">
        <f>[1]Use!Z164</f>
        <v>1.5245640205443494</v>
      </c>
      <c r="R202" s="1">
        <f>[1]Use!AA164</f>
        <v>19.685392453783251</v>
      </c>
      <c r="S202" s="1">
        <f>[1]Use!AB164</f>
        <v>2.8321412987306993E-3</v>
      </c>
      <c r="T202" s="1">
        <f>[1]Use!AC164</f>
        <v>0.37289054494689572</v>
      </c>
      <c r="U202" s="1">
        <f>[1]Use!AD164</f>
        <v>0.15948026702274423</v>
      </c>
      <c r="V202" s="1">
        <f>[1]Use!AE164</f>
        <v>7.1965492752074339E-4</v>
      </c>
      <c r="W202" s="1">
        <f>[1]Use!AF164</f>
        <v>1.5499211724331952</v>
      </c>
      <c r="X202" s="1">
        <f>[1]Use!AG164</f>
        <v>3.3416369027860462</v>
      </c>
      <c r="Y202" s="1">
        <f>[1]Use!AH164</f>
        <v>1.8618941286183244</v>
      </c>
      <c r="Z202" s="1">
        <f>[1]Use!AI164</f>
        <v>9.3414337159930555E-2</v>
      </c>
      <c r="AA202" s="1">
        <f>[1]Use!AJ164</f>
        <v>1.2188774236913094E-2</v>
      </c>
      <c r="AB202" s="1">
        <f>[1]Use!AK164</f>
        <v>0.22234297738386588</v>
      </c>
      <c r="AC202" s="1">
        <f>[1]Use!AL164</f>
        <v>4.7239871837919431E-5</v>
      </c>
      <c r="AD202" s="1">
        <f>[1]Use!AM164</f>
        <v>5.4398883339552187E-2</v>
      </c>
      <c r="AE202" s="1">
        <f>[1]Use!AN164</f>
        <v>4.0530863351077948E-3</v>
      </c>
      <c r="AF202" s="1">
        <f>[1]Use!AO164</f>
        <v>4.3347198531392007E-3</v>
      </c>
      <c r="AG202" s="1">
        <f>[1]Use!AP164</f>
        <v>3.5054396565850866E-7</v>
      </c>
      <c r="AH202" s="1">
        <f>[1]Use!AQ164</f>
        <v>4.2966961271483414E-3</v>
      </c>
      <c r="AI202" s="1">
        <f>[1]Use!AR164</f>
        <v>8.3900770475374831</v>
      </c>
      <c r="AJ202" s="1">
        <f>[1]Use!AS164</f>
        <v>1.7541945527618511E-2</v>
      </c>
      <c r="AK202" s="1"/>
      <c r="AL202" s="1">
        <f t="shared" si="155"/>
        <v>2.7667523132646568E-3</v>
      </c>
      <c r="AM202" s="1">
        <f t="shared" si="155"/>
        <v>3.5724708424891664E-2</v>
      </c>
      <c r="AN202" s="1">
        <f t="shared" si="155"/>
        <v>5.1397208540693014E-6</v>
      </c>
      <c r="AO202" s="1">
        <f t="shared" si="155"/>
        <v>6.7671528641871843E-4</v>
      </c>
      <c r="AP202" s="1">
        <f t="shared" si="155"/>
        <v>2.8942201951459936E-4</v>
      </c>
      <c r="AQ202" s="1">
        <f t="shared" si="155"/>
        <v>1.306017266995056E-6</v>
      </c>
      <c r="AR202" s="1">
        <f t="shared" si="155"/>
        <v>2.8127700322327443E-3</v>
      </c>
      <c r="AS202" s="1">
        <f t="shared" si="155"/>
        <v>6.0643446298652088E-3</v>
      </c>
      <c r="AT202" s="1">
        <f t="shared" si="155"/>
        <v>3.378933136287259E-3</v>
      </c>
      <c r="AU202" s="1">
        <f t="shared" si="155"/>
        <v>1.6952671711158493E-4</v>
      </c>
      <c r="AV202" s="1">
        <f t="shared" si="155"/>
        <v>2.2119975849750778E-5</v>
      </c>
      <c r="AW202" s="1">
        <f t="shared" si="155"/>
        <v>4.0350417478389326E-4</v>
      </c>
      <c r="AX202" s="1">
        <f t="shared" si="155"/>
        <v>8.573009917892617E-8</v>
      </c>
      <c r="AY202" s="1">
        <f t="shared" si="155"/>
        <v>9.8722148949167041E-5</v>
      </c>
      <c r="AZ202" s="1">
        <f t="shared" si="155"/>
        <v>7.355470706646295E-6</v>
      </c>
      <c r="BA202" s="1">
        <f>IFERROR($G202/1000*AF202,0)</f>
        <v>7.8665743251273583E-6</v>
      </c>
      <c r="BB202" s="1">
        <f>IFERROR($G202/1000*AG202,0)</f>
        <v>6.361611023329485E-10</v>
      </c>
      <c r="BC202" s="1">
        <f>IFERROR($G202/1000*AH202,0)</f>
        <v>7.7975695274104415E-6</v>
      </c>
      <c r="BD202" s="1">
        <f>IFERROR($G202/1000*AI202,0)</f>
        <v>1.522616614778478E-2</v>
      </c>
      <c r="BE202" s="1">
        <f>IFERROR($G202/1000*AJ202,0)</f>
        <v>3.1834818160257941E-5</v>
      </c>
      <c r="BF202" s="1"/>
      <c r="BG202" s="1">
        <f t="shared" si="156"/>
        <v>2.639134731901699E-3</v>
      </c>
      <c r="BH202" s="1">
        <f t="shared" si="156"/>
        <v>3.4076891646272256E-2</v>
      </c>
      <c r="BI202" s="1">
        <f t="shared" si="156"/>
        <v>4.9026491288077355E-6</v>
      </c>
      <c r="BJ202" s="1">
        <f t="shared" si="156"/>
        <v>6.4550151722439681E-4</v>
      </c>
      <c r="BK202" s="1">
        <f t="shared" si="156"/>
        <v>2.7607231056285959E-4</v>
      </c>
      <c r="BL202" s="1">
        <f t="shared" si="156"/>
        <v>1.2457766867186436E-6</v>
      </c>
      <c r="BM202" s="1">
        <f t="shared" si="156"/>
        <v>2.6830298647725803E-3</v>
      </c>
      <c r="BN202" s="1">
        <f t="shared" si="156"/>
        <v>5.7846242550038786E-3</v>
      </c>
      <c r="BO202" s="1">
        <f t="shared" si="156"/>
        <v>3.2230784642326713E-3</v>
      </c>
      <c r="BP202" s="1">
        <f t="shared" si="156"/>
        <v>1.6170722799054577E-4</v>
      </c>
      <c r="BQ202" s="1">
        <f t="shared" si="156"/>
        <v>2.109968292211197E-5</v>
      </c>
      <c r="BR202" s="1">
        <f t="shared" si="156"/>
        <v>3.8489237978912714E-4</v>
      </c>
      <c r="BS202" s="1">
        <f t="shared" si="156"/>
        <v>8.1775763312008058E-8</v>
      </c>
      <c r="BT202" s="1">
        <f t="shared" si="156"/>
        <v>9.4168549476079244E-5</v>
      </c>
      <c r="BU202" s="1">
        <f t="shared" si="156"/>
        <v>7.0161966137439653E-6</v>
      </c>
      <c r="BV202" s="1">
        <f>IFERROR($H202/1000*AF202,0)</f>
        <v>7.503725368908317E-6</v>
      </c>
      <c r="BW202" s="1">
        <f>IFERROR($H202/1000*AG202,0)</f>
        <v>6.068179114561589E-10</v>
      </c>
      <c r="BX202" s="1">
        <f>IFERROR($H202/1000*AH202,0)</f>
        <v>7.4379034456918947E-6</v>
      </c>
      <c r="BY202" s="1">
        <f>IFERROR($H202/1000*AI202,0)</f>
        <v>1.4523853010502887E-2</v>
      </c>
      <c r="BZ202" s="1">
        <f>IFERROR($H202/1000*AJ202,0)</f>
        <v>3.0366424160092497E-5</v>
      </c>
      <c r="CA202" s="1"/>
      <c r="CB202" s="1">
        <f t="shared" si="157"/>
        <v>3.1911146207374329E-3</v>
      </c>
      <c r="CC202" s="1">
        <f t="shared" si="157"/>
        <v>4.1204136282707644E-2</v>
      </c>
      <c r="CD202" s="1">
        <f t="shared" si="157"/>
        <v>5.9280472217538677E-6</v>
      </c>
      <c r="CE202" s="1">
        <f t="shared" si="157"/>
        <v>7.8050934816756203E-4</v>
      </c>
      <c r="CF202" s="1">
        <f t="shared" si="157"/>
        <v>3.3381334267201053E-4</v>
      </c>
      <c r="CG202" s="1">
        <f t="shared" si="157"/>
        <v>1.5063331746981738E-6</v>
      </c>
      <c r="CH202" s="1">
        <f t="shared" si="157"/>
        <v>3.2441905014760218E-3</v>
      </c>
      <c r="CI202" s="1">
        <f t="shared" si="157"/>
        <v>6.9944890696481592E-3</v>
      </c>
      <c r="CJ202" s="1">
        <f t="shared" si="157"/>
        <v>3.8971912599496373E-3</v>
      </c>
      <c r="CK202" s="1">
        <f t="shared" si="157"/>
        <v>1.9552859248974969E-4</v>
      </c>
      <c r="CL202" s="1">
        <f t="shared" si="157"/>
        <v>2.5512720457874436E-5</v>
      </c>
      <c r="CM202" s="1">
        <f t="shared" si="157"/>
        <v>4.6539332975640489E-4</v>
      </c>
      <c r="CN202" s="1">
        <f t="shared" si="157"/>
        <v>9.8879314789235491E-8</v>
      </c>
      <c r="CO202" s="1">
        <f t="shared" si="157"/>
        <v>1.1386407499939104E-4</v>
      </c>
      <c r="CP202" s="1">
        <f t="shared" si="157"/>
        <v>8.4836470550154487E-6</v>
      </c>
      <c r="CQ202" s="1">
        <f>IFERROR($I202/1000*AF202,0)</f>
        <v>9.0731433470497109E-6</v>
      </c>
      <c r="CR202" s="1">
        <f>IFERROR($I202/1000*AG202,0)</f>
        <v>7.3373499502155336E-10</v>
      </c>
      <c r="CS202" s="1">
        <f>IFERROR($I202/1000*AH202,0)</f>
        <v>8.9935546473891863E-6</v>
      </c>
      <c r="CT202" s="1">
        <f>IFERROR($I202/1000*AI202,0)</f>
        <v>1.7561543611629246E-2</v>
      </c>
      <c r="CU202" s="1">
        <f>IFERROR($I202/1000*AJ202,0)</f>
        <v>3.6717617689400701E-5</v>
      </c>
      <c r="CW202" s="12">
        <f t="shared" si="158"/>
        <v>6.6773030800987348E-3</v>
      </c>
      <c r="CX202" s="12">
        <f t="shared" si="158"/>
        <v>8.6218308902283033E-2</v>
      </c>
      <c r="CY202" s="12">
        <f t="shared" si="158"/>
        <v>1.2404245123492476E-5</v>
      </c>
      <c r="CZ202" s="12">
        <f t="shared" si="158"/>
        <v>1.633190309334846E-3</v>
      </c>
      <c r="DA202" s="12">
        <f t="shared" si="158"/>
        <v>6.9849351280487008E-4</v>
      </c>
      <c r="DB202" s="12">
        <f t="shared" si="158"/>
        <v>3.1519529513930993E-6</v>
      </c>
      <c r="DC202" s="12">
        <f t="shared" si="158"/>
        <v>6.7883626263875591E-3</v>
      </c>
      <c r="DD202" s="12">
        <f t="shared" si="158"/>
        <v>1.4635739846187573E-2</v>
      </c>
      <c r="DE202" s="12">
        <f t="shared" si="158"/>
        <v>8.1547453778962053E-3</v>
      </c>
      <c r="DF202" s="12">
        <f t="shared" si="158"/>
        <v>4.0913719124807397E-4</v>
      </c>
      <c r="DG202" s="12">
        <f t="shared" si="158"/>
        <v>5.3384533976938583E-5</v>
      </c>
      <c r="DH202" s="12">
        <f t="shared" si="158"/>
        <v>9.7382033664516923E-4</v>
      </c>
      <c r="DI202" s="12">
        <f t="shared" si="158"/>
        <v>2.069017354969338E-7</v>
      </c>
      <c r="DJ202" s="12">
        <f t="shared" si="158"/>
        <v>2.3825685663723627E-4</v>
      </c>
      <c r="DK202" s="12">
        <f t="shared" si="158"/>
        <v>1.7751754275073485E-5</v>
      </c>
      <c r="DL202" s="12">
        <f>IFERROR($J202/1000*AF202,0)</f>
        <v>1.8985256005449287E-5</v>
      </c>
      <c r="DM202" s="12">
        <f>IFERROR($J202/1000*AG202,0)</f>
        <v>1.535316503642685E-9</v>
      </c>
      <c r="DN202" s="12">
        <f>IFERROR($J202/1000*AH202,0)</f>
        <v>1.8818719251823853E-5</v>
      </c>
      <c r="DO202" s="12">
        <f>IFERROR($J202/1000*AI202,0)</f>
        <v>3.6746956216233251E-2</v>
      </c>
      <c r="DP202" s="12">
        <f>IFERROR($J202/1000*AJ202,0)</f>
        <v>7.683041533452214E-5</v>
      </c>
      <c r="DR202" s="12">
        <f t="shared" si="159"/>
        <v>6.1145114382080883E-3</v>
      </c>
      <c r="DS202" s="12">
        <f t="shared" si="159"/>
        <v>7.895146133731773E-2</v>
      </c>
      <c r="DT202" s="12">
        <f t="shared" si="159"/>
        <v>1.1358762329657522E-5</v>
      </c>
      <c r="DU202" s="12">
        <f t="shared" si="159"/>
        <v>1.4955380499294126E-3</v>
      </c>
      <c r="DV202" s="12">
        <f t="shared" si="159"/>
        <v>6.3962149423601924E-4</v>
      </c>
      <c r="DW202" s="12">
        <f t="shared" si="159"/>
        <v>2.8862928854356974E-6</v>
      </c>
      <c r="DX202" s="12">
        <f t="shared" si="159"/>
        <v>6.2162104112753972E-3</v>
      </c>
      <c r="DY202" s="12">
        <f t="shared" si="159"/>
        <v>1.3402177139880333E-2</v>
      </c>
      <c r="DZ202" s="12">
        <f t="shared" si="159"/>
        <v>7.4674285846679867E-3</v>
      </c>
      <c r="EA202" s="12">
        <f t="shared" si="159"/>
        <v>3.7465336014756527E-4</v>
      </c>
      <c r="EB202" s="12">
        <f t="shared" si="159"/>
        <v>4.8885057291808989E-5</v>
      </c>
      <c r="EC202" s="12">
        <f t="shared" si="159"/>
        <v>8.917425966365589E-4</v>
      </c>
      <c r="ED202" s="12">
        <f t="shared" si="159"/>
        <v>1.8946317294652432E-7</v>
      </c>
      <c r="EE202" s="12">
        <f t="shared" si="159"/>
        <v>2.1817555046765142E-4</v>
      </c>
      <c r="EF202" s="12">
        <f t="shared" si="159"/>
        <v>1.6255560555084337E-5</v>
      </c>
      <c r="EG202" s="12">
        <f>IFERROR($K202/1000*AF202,0)</f>
        <v>1.7385097487728827E-5</v>
      </c>
      <c r="EH202" s="12">
        <f>IFERROR($K202/1000*AG202,0)</f>
        <v>1.4059134668863996E-9</v>
      </c>
      <c r="EI202" s="12">
        <f>IFERROR($K202/1000*AH202,0)</f>
        <v>1.7232597163464721E-5</v>
      </c>
      <c r="EJ202" s="12">
        <f>IFERROR($K202/1000*AI202,0)</f>
        <v>3.3649765692553769E-2</v>
      </c>
      <c r="EK202" s="12">
        <f>IFERROR($K202/1000*AJ202,0)</f>
        <v>7.0354819562611093E-5</v>
      </c>
      <c r="EM202" s="12">
        <f t="shared" si="160"/>
        <v>8.0215937523125946E-3</v>
      </c>
      <c r="EN202" s="12">
        <f t="shared" si="160"/>
        <v>0.10357598565307065</v>
      </c>
      <c r="EO202" s="12">
        <f t="shared" si="160"/>
        <v>1.4901497504481993E-5</v>
      </c>
      <c r="EP202" s="12">
        <f t="shared" si="160"/>
        <v>1.9619880997679916E-3</v>
      </c>
      <c r="EQ202" s="12">
        <f t="shared" si="160"/>
        <v>8.3911590220397383E-4</v>
      </c>
      <c r="ER202" s="12">
        <f t="shared" si="160"/>
        <v>3.7865116798179346E-6</v>
      </c>
      <c r="ES202" s="12">
        <f t="shared" si="160"/>
        <v>8.1550120728468688E-3</v>
      </c>
      <c r="ET202" s="12">
        <f t="shared" si="160"/>
        <v>1.7582242097196336E-2</v>
      </c>
      <c r="EU202" s="12">
        <f t="shared" si="160"/>
        <v>9.7964782772845104E-3</v>
      </c>
      <c r="EV202" s="12">
        <f t="shared" si="160"/>
        <v>4.9150567194349134E-4</v>
      </c>
      <c r="EW202" s="12">
        <f t="shared" si="160"/>
        <v>6.4132036404913035E-5</v>
      </c>
      <c r="EX202" s="12">
        <f t="shared" si="160"/>
        <v>1.1698721826166277E-3</v>
      </c>
      <c r="EY202" s="12">
        <f t="shared" si="160"/>
        <v>2.4855568916010561E-7</v>
      </c>
      <c r="EZ202" s="12">
        <f t="shared" si="160"/>
        <v>2.8622329849652893E-4</v>
      </c>
      <c r="FA202" s="12">
        <f t="shared" si="160"/>
        <v>2.1325580024954068E-5</v>
      </c>
      <c r="FB202" s="12">
        <f>IFERROR($L202/1000*AF202,0)</f>
        <v>2.2807413282356996E-5</v>
      </c>
      <c r="FC202" s="12">
        <f>IFERROR($L202/1000*AG202,0)</f>
        <v>1.8444101047545188E-9</v>
      </c>
      <c r="FD202" s="12">
        <f>IFERROR($L202/1000*AH202,0)</f>
        <v>2.2607348950037901E-5</v>
      </c>
      <c r="FE202" s="12">
        <f>IFERROR($L202/1000*AI202,0)</f>
        <v>4.4144941582655021E-2</v>
      </c>
      <c r="FF202" s="12">
        <f>IFERROR($L202/1000*AJ202,0)</f>
        <v>9.229809883451802E-5</v>
      </c>
      <c r="FH202" s="12">
        <f>IFERROR(AL202*[1]Figure!$C$8+BG202*[1]Figure!$D$8+CB202*[1]Figure!$E$8,0)</f>
        <v>2.6694661858977405E-3</v>
      </c>
      <c r="FI202" s="12">
        <f>IFERROR(AM202*[1]Figure!$C$8+BH202*[1]Figure!$D$8+CC202*[1]Figure!$E$8,0)</f>
        <v>3.4468535793425063E-2</v>
      </c>
      <c r="FJ202" s="12">
        <f>IFERROR(AN202*[1]Figure!$C$8+BI202*[1]Figure!$D$8+CD202*[1]Figure!$E$8,0)</f>
        <v>4.9589950495792812E-6</v>
      </c>
      <c r="FK202" s="12">
        <f>IFERROR(AO202*[1]Figure!$C$8+BJ202*[1]Figure!$D$8+CE202*[1]Figure!$E$8,0)</f>
        <v>6.5292023644982974E-4</v>
      </c>
      <c r="FL202" s="12">
        <f>IFERROR(AP202*[1]Figure!$C$8+BK202*[1]Figure!$D$8+CF202*[1]Figure!$E$8,0)</f>
        <v>2.7924519692072448E-4</v>
      </c>
      <c r="FM202" s="12">
        <f>IFERROR(AQ202*[1]Figure!$C$8+BL202*[1]Figure!$D$8+CG202*[1]Figure!$E$8,0)</f>
        <v>1.260094340836787E-6</v>
      </c>
      <c r="FN202" s="12">
        <f>IFERROR(AR202*[1]Figure!$C$8+BM202*[1]Figure!$D$8+CH202*[1]Figure!$E$8,0)</f>
        <v>2.7138658035102416E-3</v>
      </c>
      <c r="FO202" s="12">
        <f>IFERROR(AS202*[1]Figure!$C$8+BN202*[1]Figure!$D$8+CI202*[1]Figure!$E$8,0)</f>
        <v>5.8511066753040384E-3</v>
      </c>
      <c r="FP202" s="12">
        <f>IFERROR(AT202*[1]Figure!$C$8+BO202*[1]Figure!$D$8+CJ202*[1]Figure!$E$8,0)</f>
        <v>3.2601211566658317E-3</v>
      </c>
      <c r="FQ202" s="12">
        <f>IFERROR(AU202*[1]Figure!$C$8+BP202*[1]Figure!$D$8+CK202*[1]Figure!$E$8,0)</f>
        <v>1.6356572171855955E-4</v>
      </c>
      <c r="FR202" s="12">
        <f>IFERROR(AV202*[1]Figure!$C$8+BQ202*[1]Figure!$D$8+CL202*[1]Figure!$E$8,0)</f>
        <v>2.1342180606730729E-5</v>
      </c>
      <c r="FS202" s="12">
        <f>IFERROR(AW202*[1]Figure!$C$8+BR202*[1]Figure!$D$8+CM202*[1]Figure!$E$8,0)</f>
        <v>3.8931593019369046E-4</v>
      </c>
      <c r="FT202" s="12">
        <f>IFERROR(AX202*[1]Figure!$C$8+BS202*[1]Figure!$D$8+CN202*[1]Figure!$E$8,0)</f>
        <v>8.2715608395666234E-8</v>
      </c>
      <c r="FU202" s="12">
        <f>IFERROR(AY202*[1]Figure!$C$8+BT202*[1]Figure!$D$8+CO202*[1]Figure!$E$8,0)</f>
        <v>9.525082428068899E-5</v>
      </c>
      <c r="FV202" s="12">
        <f>IFERROR(AZ202*[1]Figure!$C$8+BU202*[1]Figure!$D$8+CP202*[1]Figure!$E$8,0)</f>
        <v>7.0968334384746264E-6</v>
      </c>
      <c r="FW202" s="12">
        <f>IFERROR(BA202*[1]Figure!$C$8+BV202*[1]Figure!$D$8+CQ202*[1]Figure!$E$8,0)</f>
        <v>7.589965339181442E-6</v>
      </c>
      <c r="FX202" s="12">
        <f>IFERROR(BB202*[1]Figure!$C$8+BW202*[1]Figure!$D$8+CR202*[1]Figure!$E$8,0)</f>
        <v>6.1379204178107929E-10</v>
      </c>
      <c r="FY202" s="12">
        <f>IFERROR(BC202*[1]Figure!$C$8+BX202*[1]Figure!$D$8+CS202*[1]Figure!$E$8,0)</f>
        <v>7.5233869276312347E-6</v>
      </c>
      <c r="FZ202" s="12">
        <f>IFERROR(BD202*[1]Figure!$C$8+BY202*[1]Figure!$D$8+CT202*[1]Figure!$E$8,0)</f>
        <v>1.4690774984628818E-2</v>
      </c>
      <c r="GA202" s="12">
        <f>IFERROR(BE202*[1]Figure!$C$8+BZ202*[1]Figure!$D$8+CU202*[1]Figure!$E$8,0)</f>
        <v>3.0715424075217115E-5</v>
      </c>
      <c r="GC202" s="12">
        <f>IFERROR(CW202*[1]Figure!$F$8+DR202*[1]Figure!$G$8+EM202*[1]Figure!$H$8,0)</f>
        <v>6.2685491558361166E-3</v>
      </c>
      <c r="GD202" s="12">
        <f>IFERROR(CX202*[1]Figure!$F$8+DS202*[1]Figure!$G$8+EN202*[1]Figure!$H$8,0)</f>
        <v>8.0940418759460023E-2</v>
      </c>
      <c r="GE202" s="12">
        <f>IFERROR(CY202*[1]Figure!$F$8+DT202*[1]Figure!$G$8+EO202*[1]Figure!$H$8,0)</f>
        <v>1.1644914026652699E-5</v>
      </c>
      <c r="GF202" s="12">
        <f>IFERROR(CZ202*[1]Figure!$F$8+DU202*[1]Figure!$G$8+EP202*[1]Figure!$H$8,0)</f>
        <v>1.533213875735785E-3</v>
      </c>
      <c r="GG202" s="12">
        <f>IFERROR(DA202*[1]Figure!$F$8+DV202*[1]Figure!$G$8+EQ202*[1]Figure!$H$8,0)</f>
        <v>6.5573493782241624E-4</v>
      </c>
      <c r="GH202" s="12">
        <f>IFERROR(DB202*[1]Figure!$F$8+DW202*[1]Figure!$G$8+ER202*[1]Figure!$H$8,0)</f>
        <v>2.9590048221082409E-6</v>
      </c>
      <c r="GI202" s="12">
        <f>IFERROR(DC202*[1]Figure!$F$8+DX202*[1]Figure!$G$8+ES202*[1]Figure!$H$8,0)</f>
        <v>6.3728101451584794E-3</v>
      </c>
      <c r="GJ202" s="12">
        <f>IFERROR(DD202*[1]Figure!$F$8+DY202*[1]Figure!$G$8+ET202*[1]Figure!$H$8,0)</f>
        <v>1.3739806858744461E-2</v>
      </c>
      <c r="GK202" s="12">
        <f>IFERROR(DE202*[1]Figure!$F$8+DZ202*[1]Figure!$G$8+EU202*[1]Figure!$H$8,0)</f>
        <v>7.6555492002489513E-3</v>
      </c>
      <c r="GL202" s="12">
        <f>IFERROR(DF202*[1]Figure!$F$8+EA202*[1]Figure!$G$8+EV202*[1]Figure!$H$8,0)</f>
        <v>3.84091685528426E-4</v>
      </c>
      <c r="GM202" s="12">
        <f>IFERROR(DG202*[1]Figure!$F$8+EB202*[1]Figure!$G$8+EW202*[1]Figure!$H$8,0)</f>
        <v>5.0116577214118997E-5</v>
      </c>
      <c r="GN202" s="12">
        <f>IFERROR(DH202*[1]Figure!$F$8+EC202*[1]Figure!$G$8+EX202*[1]Figure!$H$8,0)</f>
        <v>9.1420751401969529E-4</v>
      </c>
      <c r="GO202" s="12">
        <f>IFERROR(DI202*[1]Figure!$F$8+ED202*[1]Figure!$G$8+EY202*[1]Figure!$H$8,0)</f>
        <v>1.9423615849576712E-7</v>
      </c>
      <c r="GP202" s="12">
        <f>IFERROR(DJ202*[1]Figure!$F$8+EE202*[1]Figure!$G$8+EZ202*[1]Figure!$H$8,0)</f>
        <v>2.2367186267115342E-4</v>
      </c>
      <c r="GQ202" s="12">
        <f>IFERROR(DK202*[1]Figure!$F$8+EF202*[1]Figure!$G$8+FA202*[1]Figure!$H$8,0)</f>
        <v>1.66650731501582E-5</v>
      </c>
      <c r="GR202" s="12">
        <f>IFERROR(DL202*[1]Figure!$F$8+EG202*[1]Figure!$G$8+FB202*[1]Figure!$H$8,0)</f>
        <v>1.7823065551868277E-5</v>
      </c>
      <c r="GS202" s="12">
        <f>IFERROR(DM202*[1]Figure!$F$8+EH202*[1]Figure!$G$8+FC202*[1]Figure!$H$8,0)</f>
        <v>1.4413314563382527E-9</v>
      </c>
      <c r="GT202" s="12">
        <f>IFERROR(DN202*[1]Figure!$F$8+EI202*[1]Figure!$G$8+FD202*[1]Figure!$H$8,0)</f>
        <v>1.7666723415854438E-5</v>
      </c>
      <c r="GU202" s="12">
        <f>IFERROR(DO202*[1]Figure!$F$8+EJ202*[1]Figure!$G$8+FE202*[1]Figure!$H$8,0)</f>
        <v>3.4497475793087644E-2</v>
      </c>
      <c r="GV202" s="12">
        <f>IFERROR(DP202*[1]Figure!$F$8+EK202*[1]Figure!$G$8+FF202*[1]Figure!$H$8,0)</f>
        <v>7.2127209055880621E-5</v>
      </c>
      <c r="GX202" s="12">
        <f>IFERROR(FH202*[1]Figure!$F$10+GC202*[1]Figure!$F$11,0)</f>
        <v>2.8806290857781255E-3</v>
      </c>
      <c r="GY202" s="12">
        <f>IFERROR(FI202*[1]Figure!$F$10+GD202*[1]Figure!$F$11,0)</f>
        <v>3.7195101880390775E-2</v>
      </c>
      <c r="GZ202" s="12">
        <f>IFERROR(FJ202*[1]Figure!$F$10+GE202*[1]Figure!$F$11,0)</f>
        <v>5.3512666508056053E-6</v>
      </c>
      <c r="HA202" s="12">
        <f>IFERROR(FK202*[1]Figure!$F$10+GF202*[1]Figure!$F$11,0)</f>
        <v>7.045682143293347E-4</v>
      </c>
      <c r="HB202" s="12">
        <f>IFERROR(FL202*[1]Figure!$F$10+GG202*[1]Figure!$F$11,0)</f>
        <v>3.013343418857202E-4</v>
      </c>
      <c r="HC202" s="12">
        <f>IFERROR(FM202*[1]Figure!$F$10+GH202*[1]Figure!$F$11,0)</f>
        <v>1.359771638320319E-6</v>
      </c>
      <c r="HD202" s="12">
        <f>IFERROR(FN202*[1]Figure!$F$10+GI202*[1]Figure!$F$11,0)</f>
        <v>2.9285408482749354E-3</v>
      </c>
      <c r="HE202" s="12">
        <f>IFERROR(FO202*[1]Figure!$F$10+GJ202*[1]Figure!$F$11,0)</f>
        <v>6.3139470212854832E-3</v>
      </c>
      <c r="HF202" s="12">
        <f>IFERROR(FP202*[1]Figure!$F$10+GK202*[1]Figure!$F$11,0)</f>
        <v>3.5180066624046647E-3</v>
      </c>
      <c r="HG202" s="12">
        <f>IFERROR(FQ202*[1]Figure!$F$10+GL202*[1]Figure!$F$11,0)</f>
        <v>1.7650426812217454E-4</v>
      </c>
      <c r="HH202" s="12">
        <f>IFERROR(FR202*[1]Figure!$F$10+GM202*[1]Figure!$F$11,0)</f>
        <v>2.3030412048093821E-5</v>
      </c>
      <c r="HI202" s="12">
        <f>IFERROR(FS202*[1]Figure!$F$10+GN202*[1]Figure!$F$11,0)</f>
        <v>4.2011200516314448E-4</v>
      </c>
      <c r="HJ202" s="12">
        <f>IFERROR(FT202*[1]Figure!$F$10+GO202*[1]Figure!$F$11,0)</f>
        <v>8.9258664766438441E-8</v>
      </c>
      <c r="HK202" s="12">
        <f>IFERROR(FU202*[1]Figure!$F$10+GP202*[1]Figure!$F$11,0)</f>
        <v>1.0278545437915683E-4</v>
      </c>
      <c r="HL202" s="12">
        <f>IFERROR(FV202*[1]Figure!$F$10+GQ202*[1]Figure!$F$11,0)</f>
        <v>7.6582145628181863E-6</v>
      </c>
      <c r="HM202" s="12">
        <f>IFERROR(FW202*[1]Figure!$F$10+GR202*[1]Figure!$F$11,0)</f>
        <v>8.1903546977281094E-6</v>
      </c>
      <c r="HN202" s="12">
        <f>IFERROR(FX202*[1]Figure!$F$10+GS202*[1]Figure!$F$11,0)</f>
        <v>6.6234486037481151E-10</v>
      </c>
      <c r="HO202" s="12">
        <f>IFERROR(FY202*[1]Figure!$F$10+GT202*[1]Figure!$F$11,0)</f>
        <v>8.1185097311914999E-6</v>
      </c>
      <c r="HP202" s="12">
        <f>IFERROR(FZ202*[1]Figure!$F$10+GU202*[1]Figure!$F$11,0)</f>
        <v>1.5852859997592256E-2</v>
      </c>
      <c r="HQ202" s="12">
        <f>IFERROR(GA202*[1]Figure!$F$10+GV202*[1]Figure!$F$11,0)</f>
        <v>3.3145107602598979E-5</v>
      </c>
    </row>
    <row r="203" spans="1:225" x14ac:dyDescent="0.2">
      <c r="A203" s="1"/>
      <c r="B203" s="4"/>
      <c r="C203" s="1" t="s">
        <v>119</v>
      </c>
      <c r="D203" s="1" t="s">
        <v>204</v>
      </c>
      <c r="E203" s="2">
        <f>E199</f>
        <v>0.79</v>
      </c>
      <c r="F203" s="7">
        <f>SUM(E203:E206)</f>
        <v>1</v>
      </c>
      <c r="G203" s="5">
        <f>G199</f>
        <v>25.446237925489402</v>
      </c>
      <c r="H203" s="5">
        <f t="shared" ref="H203:L206" si="164">H199</f>
        <v>24.27251979999318</v>
      </c>
      <c r="I203" s="5">
        <f t="shared" si="164"/>
        <v>29.349162011173185</v>
      </c>
      <c r="J203" s="5">
        <f t="shared" si="164"/>
        <v>61.412162578552604</v>
      </c>
      <c r="K203" s="5">
        <f t="shared" si="164"/>
        <v>56.236083045387581</v>
      </c>
      <c r="L203" s="5">
        <f t="shared" si="164"/>
        <v>73.775806451612908</v>
      </c>
      <c r="M203" s="1" t="s">
        <v>55</v>
      </c>
      <c r="N203" s="1" t="s">
        <v>216</v>
      </c>
      <c r="O203" s="1">
        <v>1</v>
      </c>
      <c r="P203" s="1" t="s">
        <v>56</v>
      </c>
      <c r="Q203" s="1">
        <f>'[1]Unit factor_selected'!J74</f>
        <v>0.35049691755579399</v>
      </c>
      <c r="R203" s="1">
        <f>'[1]Unit factor_selected'!K74</f>
        <v>5.2761575156130203</v>
      </c>
      <c r="S203" s="1">
        <f>'[1]Unit factor_selected'!L74</f>
        <v>6.8669053943899705E-4</v>
      </c>
      <c r="T203" s="1">
        <f>'[1]Unit factor_selected'!M74</f>
        <v>9.4648866250301403E-2</v>
      </c>
      <c r="U203" s="1">
        <f>'[1]Unit factor_selected'!N74</f>
        <v>3.61459288109406E-2</v>
      </c>
      <c r="V203" s="1">
        <f>'[1]Unit factor_selected'!O74</f>
        <v>1.7643538263152601E-4</v>
      </c>
      <c r="W203" s="1">
        <f>'[1]Unit factor_selected'!P74</f>
        <v>0.356303354607025</v>
      </c>
      <c r="X203" s="1">
        <f>'[1]Unit factor_selected'!Q74</f>
        <v>0.22791161025724499</v>
      </c>
      <c r="Y203" s="1">
        <f>'[1]Unit factor_selected'!R74</f>
        <v>0.32249971036014502</v>
      </c>
      <c r="Z203" s="1">
        <f>'[1]Unit factor_selected'!S74</f>
        <v>3.6733133499314598E-2</v>
      </c>
      <c r="AA203" s="1">
        <f>'[1]Unit factor_selected'!T74</f>
        <v>3.88845799655726E-3</v>
      </c>
      <c r="AB203" s="1">
        <f>'[1]Unit factor_selected'!U74</f>
        <v>4.6697009992056698E-2</v>
      </c>
      <c r="AC203" s="1">
        <f>'[1]Unit factor_selected'!V74</f>
        <v>1.18509825191163E-5</v>
      </c>
      <c r="AD203" s="1">
        <f>'[1]Unit factor_selected'!W74</f>
        <v>5.7938900773775301E-3</v>
      </c>
      <c r="AE203" s="1">
        <f>'[1]Unit factor_selected'!X74</f>
        <v>7.6556629192585E-4</v>
      </c>
      <c r="AF203" s="1">
        <f>'[1]Unit factor_selected'!Y74</f>
        <v>8.1630610517492003E-4</v>
      </c>
      <c r="AG203" s="1">
        <f>'[1]Unit factor_selected'!Z74</f>
        <v>9.7080340666794298E-8</v>
      </c>
      <c r="AH203" s="1">
        <f>'[1]Unit factor_selected'!AA74</f>
        <v>9.6329600457640402E-4</v>
      </c>
      <c r="AI203" s="1">
        <f>'[1]Unit factor_selected'!AB74</f>
        <v>0.53409295463795003</v>
      </c>
      <c r="AJ203" s="1">
        <f>'[1]Unit factor_selected'!AC74</f>
        <v>7.68313931968215E-3</v>
      </c>
      <c r="AK203" s="1"/>
      <c r="AL203" s="1">
        <f t="shared" si="155"/>
        <v>8.9188279562753773E-3</v>
      </c>
      <c r="AM203" s="1">
        <f t="shared" si="155"/>
        <v>0.13425835947464798</v>
      </c>
      <c r="AN203" s="1">
        <f t="shared" si="155"/>
        <v>1.7473690847747383E-5</v>
      </c>
      <c r="AO203" s="1">
        <f t="shared" si="155"/>
        <v>2.4084575699829937E-3</v>
      </c>
      <c r="AP203" s="1">
        <f t="shared" si="155"/>
        <v>9.1977790456099684E-4</v>
      </c>
      <c r="AQ203" s="1">
        <f t="shared" si="155"/>
        <v>4.4896167249165712E-6</v>
      </c>
      <c r="AR203" s="1">
        <f t="shared" si="155"/>
        <v>9.0665799349803795E-3</v>
      </c>
      <c r="AS203" s="1">
        <f t="shared" si="155"/>
        <v>5.7994930605872672E-3</v>
      </c>
      <c r="AT203" s="1">
        <f t="shared" si="155"/>
        <v>8.2064043607256703E-3</v>
      </c>
      <c r="AU203" s="1">
        <f t="shared" si="155"/>
        <v>9.3472005477232437E-4</v>
      </c>
      <c r="AV203" s="1">
        <f t="shared" si="155"/>
        <v>9.8946627343667897E-5</v>
      </c>
      <c r="AW203" s="1">
        <f t="shared" si="155"/>
        <v>1.1882632266668309E-3</v>
      </c>
      <c r="AX203" s="1">
        <f t="shared" si="155"/>
        <v>3.0156292083224916E-7</v>
      </c>
      <c r="AY203" s="1">
        <f t="shared" si="155"/>
        <v>1.4743270542308084E-4</v>
      </c>
      <c r="AZ203" s="1">
        <f t="shared" si="155"/>
        <v>1.9480782012079858E-5</v>
      </c>
      <c r="BA203" s="1">
        <f>IFERROR($G203/1000*AF203,0)</f>
        <v>2.0771919372310593E-5</v>
      </c>
      <c r="BB203" s="1">
        <f>IFERROR($G203/1000*AG203,0)</f>
        <v>2.4703294464948121E-9</v>
      </c>
      <c r="BC203" s="1">
        <f>IFERROR($G203/1000*AH203,0)</f>
        <v>2.4512259325124507E-5</v>
      </c>
      <c r="BD203" s="1">
        <f>IFERROR($G203/1000*AI203,0)</f>
        <v>1.3590656398044895E-2</v>
      </c>
      <c r="BE203" s="1">
        <f>IFERROR($G203/1000*AJ203,0)</f>
        <v>1.9550699114331477E-4</v>
      </c>
      <c r="BF203" s="1"/>
      <c r="BG203" s="1">
        <f t="shared" si="156"/>
        <v>8.5074433712095856E-3</v>
      </c>
      <c r="BH203" s="1">
        <f t="shared" si="156"/>
        <v>0.12806563776559984</v>
      </c>
      <c r="BI203" s="1">
        <f t="shared" si="156"/>
        <v>1.6667709715001054E-5</v>
      </c>
      <c r="BJ203" s="1">
        <f t="shared" si="156"/>
        <v>2.297366480107347E-3</v>
      </c>
      <c r="BK203" s="1">
        <f t="shared" si="156"/>
        <v>8.7735277275269958E-4</v>
      </c>
      <c r="BL203" s="1">
        <f t="shared" si="156"/>
        <v>4.2825313183430877E-6</v>
      </c>
      <c r="BM203" s="1">
        <f t="shared" si="156"/>
        <v>8.6483802295030058E-3</v>
      </c>
      <c r="BN203" s="1">
        <f t="shared" si="156"/>
        <v>5.5319890726173073E-3</v>
      </c>
      <c r="BO203" s="1">
        <f t="shared" si="156"/>
        <v>7.8278806052086859E-3</v>
      </c>
      <c r="BP203" s="1">
        <f t="shared" si="156"/>
        <v>8.9160571017790624E-4</v>
      </c>
      <c r="BQ203" s="1">
        <f t="shared" si="156"/>
        <v>9.4382673712877904E-5</v>
      </c>
      <c r="BR203" s="1">
        <f t="shared" si="156"/>
        <v>1.1334540996326755E-3</v>
      </c>
      <c r="BS203" s="1">
        <f t="shared" si="156"/>
        <v>2.876532078446234E-7</v>
      </c>
      <c r="BT203" s="1">
        <f t="shared" si="156"/>
        <v>1.4063231162213011E-4</v>
      </c>
      <c r="BU203" s="1">
        <f t="shared" si="156"/>
        <v>1.8582222978977553E-5</v>
      </c>
      <c r="BV203" s="1">
        <f>IFERROR($H203/1000*AF203,0)</f>
        <v>1.9813806100713562E-5</v>
      </c>
      <c r="BW203" s="1">
        <f>IFERROR($H203/1000*AG203,0)</f>
        <v>2.3563844910248474E-9</v>
      </c>
      <c r="BX203" s="1">
        <f>IFERROR($H203/1000*AH203,0)</f>
        <v>2.3381621344335086E-5</v>
      </c>
      <c r="BY203" s="1">
        <f>IFERROR($H203/1000*AI203,0)</f>
        <v>1.2963781816486501E-2</v>
      </c>
      <c r="BZ203" s="1">
        <f>IFERROR($H203/1000*AJ203,0)</f>
        <v>1.8648915126309111E-4</v>
      </c>
      <c r="CA203" s="1"/>
      <c r="CB203" s="1">
        <f t="shared" si="157"/>
        <v>1.0286790817761808E-2</v>
      </c>
      <c r="CC203" s="1">
        <f t="shared" si="157"/>
        <v>0.15485080172219554</v>
      </c>
      <c r="CD203" s="1">
        <f t="shared" si="157"/>
        <v>2.0153791893535034E-5</v>
      </c>
      <c r="CE203" s="1">
        <f t="shared" si="157"/>
        <v>2.7778649097539576E-3</v>
      </c>
      <c r="CF203" s="1">
        <f t="shared" si="157"/>
        <v>1.0608527207166282E-3</v>
      </c>
      <c r="CG203" s="1">
        <f t="shared" si="157"/>
        <v>5.1782306293559883E-6</v>
      </c>
      <c r="CH203" s="1">
        <f t="shared" si="157"/>
        <v>1.0457204879486067E-2</v>
      </c>
      <c r="CI203" s="1">
        <f t="shared" si="157"/>
        <v>6.6890147736672432E-3</v>
      </c>
      <c r="CJ203" s="1">
        <f t="shared" si="157"/>
        <v>9.4650962479163239E-3</v>
      </c>
      <c r="CK203" s="1">
        <f t="shared" si="157"/>
        <v>1.0780866862494371E-3</v>
      </c>
      <c r="CL203" s="1">
        <f t="shared" si="157"/>
        <v>1.1412298371460092E-4</v>
      </c>
      <c r="CM203" s="1">
        <f t="shared" si="157"/>
        <v>1.370518111694245E-3</v>
      </c>
      <c r="CN203" s="1">
        <f t="shared" si="157"/>
        <v>3.4781640594512559E-7</v>
      </c>
      <c r="CO203" s="1">
        <f t="shared" si="157"/>
        <v>1.7004581855588187E-4</v>
      </c>
      <c r="CP203" s="1">
        <f t="shared" si="157"/>
        <v>2.2468729132024877E-5</v>
      </c>
      <c r="CQ203" s="1">
        <f>IFERROR($I203/1000*AF203,0)</f>
        <v>2.3957900131488505E-5</v>
      </c>
      <c r="CR203" s="1">
        <f>IFERROR($I203/1000*AG203,0)</f>
        <v>2.8492266463296303E-9</v>
      </c>
      <c r="CS203" s="1">
        <f>IFERROR($I203/1000*AH203,0)</f>
        <v>2.8271930503028708E-5</v>
      </c>
      <c r="CT203" s="1">
        <f>IFERROR($I203/1000*AI203,0)</f>
        <v>1.5675180654695368E-2</v>
      </c>
      <c r="CU203" s="1">
        <f>IFERROR($I203/1000*AJ203,0)</f>
        <v>2.2549370064776634E-4</v>
      </c>
      <c r="CW203" s="12">
        <f t="shared" si="158"/>
        <v>2.1524773684217968E-2</v>
      </c>
      <c r="CX203" s="12">
        <f t="shared" si="158"/>
        <v>0.324020243138879</v>
      </c>
      <c r="CY203" s="12">
        <f t="shared" si="158"/>
        <v>4.2171151049181673E-5</v>
      </c>
      <c r="CZ203" s="12">
        <f t="shared" si="158"/>
        <v>5.8125915620391901E-3</v>
      </c>
      <c r="DA203" s="12">
        <f t="shared" si="158"/>
        <v>2.2197996566902726E-3</v>
      </c>
      <c r="DB203" s="12">
        <f t="shared" si="158"/>
        <v>1.083527840277641E-5</v>
      </c>
      <c r="DC203" s="12">
        <f t="shared" si="158"/>
        <v>2.1881359540410299E-2</v>
      </c>
      <c r="DD203" s="12">
        <f t="shared" si="158"/>
        <v>1.3996544862657646E-2</v>
      </c>
      <c r="DE203" s="12">
        <f t="shared" si="158"/>
        <v>1.9805404644173352E-2</v>
      </c>
      <c r="DF203" s="12">
        <f t="shared" si="158"/>
        <v>2.255861166479585E-3</v>
      </c>
      <c r="DG203" s="12">
        <f t="shared" si="158"/>
        <v>2.3879861466444738E-4</v>
      </c>
      <c r="DH203" s="12">
        <f t="shared" si="158"/>
        <v>2.8677643695644811E-3</v>
      </c>
      <c r="DI203" s="12">
        <f t="shared" si="158"/>
        <v>7.2779446517955508E-7</v>
      </c>
      <c r="DJ203" s="12">
        <f t="shared" si="158"/>
        <v>3.5581531939417159E-4</v>
      </c>
      <c r="DK203" s="12">
        <f t="shared" si="158"/>
        <v>4.701508158440996E-5</v>
      </c>
      <c r="DL203" s="12">
        <f>IFERROR($J203/1000*AF203,0)</f>
        <v>5.0131123244867245E-5</v>
      </c>
      <c r="DM203" s="12">
        <f>IFERROR($J203/1000*AG203,0)</f>
        <v>5.9619136642104431E-9</v>
      </c>
      <c r="DN203" s="12">
        <f>IFERROR($J203/1000*AH203,0)</f>
        <v>5.9158090844316273E-5</v>
      </c>
      <c r="DO203" s="12">
        <f>IFERROR($J203/1000*AI203,0)</f>
        <v>3.2799803362285308E-2</v>
      </c>
      <c r="DP203" s="12">
        <f>IFERROR($J203/1000*AJ203,0)</f>
        <v>4.7183820101399021E-4</v>
      </c>
      <c r="DR203" s="12">
        <f t="shared" si="159"/>
        <v>1.9710573762819997E-2</v>
      </c>
      <c r="DS203" s="12">
        <f t="shared" si="159"/>
        <v>0.29671043220855964</v>
      </c>
      <c r="DT203" s="12">
        <f t="shared" si="159"/>
        <v>3.8616786202373438E-5</v>
      </c>
      <c r="DU203" s="12">
        <f t="shared" si="159"/>
        <v>5.3226815026037313E-3</v>
      </c>
      <c r="DV203" s="12">
        <f t="shared" si="159"/>
        <v>2.032705454364723E-3</v>
      </c>
      <c r="DW203" s="12">
        <f t="shared" si="159"/>
        <v>9.9220348298112298E-6</v>
      </c>
      <c r="DX203" s="12">
        <f t="shared" si="159"/>
        <v>2.0037105039030837E-2</v>
      </c>
      <c r="DY203" s="12">
        <f t="shared" si="159"/>
        <v>1.2816856241434438E-2</v>
      </c>
      <c r="DZ203" s="12">
        <f t="shared" si="159"/>
        <v>1.8136120493926558E-2</v>
      </c>
      <c r="EA203" s="12">
        <f t="shared" si="159"/>
        <v>2.0657275459847642E-3</v>
      </c>
      <c r="EB203" s="12">
        <f t="shared" si="159"/>
        <v>2.1867164681289549E-4</v>
      </c>
      <c r="EC203" s="12">
        <f t="shared" si="159"/>
        <v>2.6260569318845941E-3</v>
      </c>
      <c r="ED203" s="12">
        <f t="shared" si="159"/>
        <v>6.6645283711446074E-7</v>
      </c>
      <c r="EE203" s="12">
        <f t="shared" si="159"/>
        <v>3.2582568354724985E-4</v>
      </c>
      <c r="EF203" s="12">
        <f t="shared" si="159"/>
        <v>4.3052449569491532E-5</v>
      </c>
      <c r="EG203" s="12">
        <f>IFERROR($K203/1000*AF203,0)</f>
        <v>4.5905857921073696E-5</v>
      </c>
      <c r="EH203" s="12">
        <f>IFERROR($K203/1000*AG203,0)</f>
        <v>5.4594180998123611E-9</v>
      </c>
      <c r="EI203" s="12">
        <f>IFERROR($K203/1000*AH203,0)</f>
        <v>5.4171994110648713E-5</v>
      </c>
      <c r="EJ203" s="12">
        <f>IFERROR($K203/1000*AI203,0)</f>
        <v>3.0035295750976181E-2</v>
      </c>
      <c r="EK203" s="12">
        <f>IFERROR($K203/1000*AJ203,0)</f>
        <v>4.3206966083092805E-4</v>
      </c>
      <c r="EM203" s="12">
        <f t="shared" si="160"/>
        <v>2.5858192751483187E-2</v>
      </c>
      <c r="EN203" s="12">
        <f t="shared" si="160"/>
        <v>0.38925277568008904</v>
      </c>
      <c r="EO203" s="12">
        <f t="shared" si="160"/>
        <v>5.0661148329805112E-5</v>
      </c>
      <c r="EP203" s="12">
        <f t="shared" si="160"/>
        <v>6.9827964373468335E-3</v>
      </c>
      <c r="EQ203" s="12">
        <f t="shared" si="160"/>
        <v>2.6666950479697325E-3</v>
      </c>
      <c r="ER203" s="12">
        <f t="shared" si="160"/>
        <v>1.3016662640239729E-5</v>
      </c>
      <c r="ES203" s="12">
        <f t="shared" si="160"/>
        <v>2.628656732754828E-2</v>
      </c>
      <c r="ET203" s="12">
        <f t="shared" si="160"/>
        <v>1.6814362846413942E-2</v>
      </c>
      <c r="EU203" s="12">
        <f t="shared" si="160"/>
        <v>2.3792676212231283E-2</v>
      </c>
      <c r="EV203" s="12">
        <f t="shared" si="160"/>
        <v>2.7100165474066924E-3</v>
      </c>
      <c r="EW203" s="12">
        <f t="shared" si="160"/>
        <v>2.8687412454923492E-4</v>
      </c>
      <c r="EX203" s="12">
        <f t="shared" si="160"/>
        <v>3.4451095710430093E-3</v>
      </c>
      <c r="EY203" s="12">
        <f t="shared" si="160"/>
        <v>8.743157925917722E-7</v>
      </c>
      <c r="EZ203" s="12">
        <f t="shared" si="160"/>
        <v>4.2744891295052521E-4</v>
      </c>
      <c r="FA203" s="12">
        <f t="shared" si="160"/>
        <v>5.6480270579000498E-5</v>
      </c>
      <c r="FB203" s="12">
        <f>IFERROR($L203/1000*AF203,0)</f>
        <v>6.0223641220654877E-5</v>
      </c>
      <c r="FC203" s="12">
        <f>IFERROR($L203/1000*AG203,0)</f>
        <v>7.1621804232900621E-9</v>
      </c>
      <c r="FD203" s="12">
        <f>IFERROR($L203/1000*AH203,0)</f>
        <v>7.1067939589240805E-5</v>
      </c>
      <c r="FE203" s="12">
        <f>IFERROR($L203/1000*AI203,0)</f>
        <v>3.9403138448539474E-2</v>
      </c>
      <c r="FF203" s="12">
        <f>IFERROR($L203/1000*AJ203,0)</f>
        <v>5.6682979938964717E-4</v>
      </c>
      <c r="FH203" s="12">
        <f>IFERROR(AL203*[1]Figure!$C$8+BG203*[1]Figure!$D$8+CB203*[1]Figure!$E$8,0)</f>
        <v>8.6052190262826522E-3</v>
      </c>
      <c r="FI203" s="12">
        <f>IFERROR(AM203*[1]Figure!$C$8+BH203*[1]Figure!$D$8+CC203*[1]Figure!$E$8,0)</f>
        <v>0.12953749024565947</v>
      </c>
      <c r="FJ203" s="12">
        <f>IFERROR(AN203*[1]Figure!$C$8+BI203*[1]Figure!$D$8+CD203*[1]Figure!$E$8,0)</f>
        <v>1.6859270935551411E-5</v>
      </c>
      <c r="FK203" s="12">
        <f>IFERROR(AO203*[1]Figure!$C$8+BJ203*[1]Figure!$D$8+CE203*[1]Figure!$E$8,0)</f>
        <v>2.3237700073168925E-3</v>
      </c>
      <c r="FL203" s="12">
        <f>IFERROR(AP203*[1]Figure!$C$8+BK203*[1]Figure!$D$8+CF203*[1]Figure!$E$8,0)</f>
        <v>8.8743614778595244E-4</v>
      </c>
      <c r="FM203" s="12">
        <f>IFERROR(AQ203*[1]Figure!$C$8+BL203*[1]Figure!$D$8+CG203*[1]Figure!$E$8,0)</f>
        <v>4.3317502536625928E-6</v>
      </c>
      <c r="FN203" s="12">
        <f>IFERROR(AR203*[1]Figure!$C$8+BM203*[1]Figure!$D$8+CH203*[1]Figure!$E$8,0)</f>
        <v>8.7477756654012039E-3</v>
      </c>
      <c r="FO203" s="12">
        <f>IFERROR(AS203*[1]Figure!$C$8+BN203*[1]Figure!$D$8+CI203*[1]Figure!$E$8,0)</f>
        <v>5.5955679683949355E-3</v>
      </c>
      <c r="FP203" s="12">
        <f>IFERROR(AT203*[1]Figure!$C$8+BO203*[1]Figure!$D$8+CJ203*[1]Figure!$E$8,0)</f>
        <v>7.9178460766919506E-3</v>
      </c>
      <c r="FQ203" s="12">
        <f>IFERROR(AU203*[1]Figure!$C$8+BP203*[1]Figure!$D$8+CK203*[1]Figure!$E$8,0)</f>
        <v>9.0185289356493328E-4</v>
      </c>
      <c r="FR203" s="12">
        <f>IFERROR(AV203*[1]Figure!$C$8+BQ203*[1]Figure!$D$8+CL203*[1]Figure!$E$8,0)</f>
        <v>9.5467409437485163E-5</v>
      </c>
      <c r="FS203" s="12">
        <f>IFERROR(AW203*[1]Figure!$C$8+BR203*[1]Figure!$D$8+CM203*[1]Figure!$E$8,0)</f>
        <v>1.1464808354275777E-3</v>
      </c>
      <c r="FT203" s="12">
        <f>IFERROR(AX203*[1]Figure!$C$8+BS203*[1]Figure!$D$8+CN203*[1]Figure!$E$8,0)</f>
        <v>2.9095919292188619E-7</v>
      </c>
      <c r="FU203" s="12">
        <f>IFERROR(AY203*[1]Figure!$C$8+BT203*[1]Figure!$D$8+CO203*[1]Figure!$E$8,0)</f>
        <v>1.4224859230638678E-4</v>
      </c>
      <c r="FV203" s="12">
        <f>IFERROR(AZ203*[1]Figure!$C$8+BU203*[1]Figure!$D$8+CP203*[1]Figure!$E$8,0)</f>
        <v>1.8795787612346957E-5</v>
      </c>
      <c r="FW203" s="12">
        <f>IFERROR(BA203*[1]Figure!$C$8+BV203*[1]Figure!$D$8+CQ203*[1]Figure!$E$8,0)</f>
        <v>2.0041525262212082E-5</v>
      </c>
      <c r="FX203" s="12">
        <f>IFERROR(BB203*[1]Figure!$C$8+BW203*[1]Figure!$D$8+CR203*[1]Figure!$E$8,0)</f>
        <v>2.3834663095173063E-9</v>
      </c>
      <c r="FY203" s="12">
        <f>IFERROR(BC203*[1]Figure!$C$8+BX203*[1]Figure!$D$8+CS203*[1]Figure!$E$8,0)</f>
        <v>2.3650345242204266E-5</v>
      </c>
      <c r="FZ203" s="12">
        <f>IFERROR(BD203*[1]Figure!$C$8+BY203*[1]Figure!$D$8+CT203*[1]Figure!$E$8,0)</f>
        <v>1.311277396418869E-2</v>
      </c>
      <c r="GA203" s="12">
        <f>IFERROR(BE203*[1]Figure!$C$8+BZ203*[1]Figure!$D$8+CU203*[1]Figure!$E$8,0)</f>
        <v>1.8863246249457998E-4</v>
      </c>
      <c r="GC203" s="12">
        <f>IFERROR(CW203*[1]Figure!$F$8+DR203*[1]Figure!$G$8+EM203*[1]Figure!$H$8,0)</f>
        <v>2.0207125584866054E-2</v>
      </c>
      <c r="GD203" s="12">
        <f>IFERROR(CX203*[1]Figure!$F$8+DS203*[1]Figure!$G$8+EN203*[1]Figure!$H$8,0)</f>
        <v>0.30418520729659615</v>
      </c>
      <c r="GE203" s="12">
        <f>IFERROR(CY203*[1]Figure!$F$8+DT203*[1]Figure!$G$8+EO203*[1]Figure!$H$8,0)</f>
        <v>3.9589626251632769E-5</v>
      </c>
      <c r="GF203" s="12">
        <f>IFERROR(CZ203*[1]Figure!$F$8+DU203*[1]Figure!$G$8+EP203*[1]Figure!$H$8,0)</f>
        <v>5.4567713180546738E-3</v>
      </c>
      <c r="GG203" s="12">
        <f>IFERROR(DA203*[1]Figure!$F$8+DV203*[1]Figure!$G$8+EQ203*[1]Figure!$H$8,0)</f>
        <v>2.0839136844849277E-3</v>
      </c>
      <c r="GH203" s="12">
        <f>IFERROR(DB203*[1]Figure!$F$8+DW203*[1]Figure!$G$8+ER203*[1]Figure!$H$8,0)</f>
        <v>1.0171992265471505E-5</v>
      </c>
      <c r="GI203" s="12">
        <f>IFERROR(DC203*[1]Figure!$F$8+DX203*[1]Figure!$G$8+ES203*[1]Figure!$H$8,0)</f>
        <v>2.0541882887478182E-2</v>
      </c>
      <c r="GJ203" s="12">
        <f>IFERROR(DD203*[1]Figure!$F$8+DY203*[1]Figure!$G$8+ET203*[1]Figure!$H$8,0)</f>
        <v>1.3139740465717724E-2</v>
      </c>
      <c r="GK203" s="12">
        <f>IFERROR(DE203*[1]Figure!$F$8+DZ203*[1]Figure!$G$8+EU203*[1]Figure!$H$8,0)</f>
        <v>1.859300844576757E-2</v>
      </c>
      <c r="GL203" s="12">
        <f>IFERROR(DF203*[1]Figure!$F$8+EA203*[1]Figure!$G$8+EV203*[1]Figure!$H$8,0)</f>
        <v>2.1177676737432118E-3</v>
      </c>
      <c r="GM203" s="12">
        <f>IFERROR(DG203*[1]Figure!$F$8+EB203*[1]Figure!$G$8+EW203*[1]Figure!$H$8,0)</f>
        <v>2.2418045675223739E-4</v>
      </c>
      <c r="GN203" s="12">
        <f>IFERROR(DH203*[1]Figure!$F$8+EC203*[1]Figure!$G$8+EX203*[1]Figure!$H$8,0)</f>
        <v>2.6922129641754272E-3</v>
      </c>
      <c r="GO203" s="12">
        <f>IFERROR(DI203*[1]Figure!$F$8+ED203*[1]Figure!$G$8+EY203*[1]Figure!$H$8,0)</f>
        <v>6.8324222003953709E-7</v>
      </c>
      <c r="GP203" s="12">
        <f>IFERROR(DJ203*[1]Figure!$F$8+EE203*[1]Figure!$G$8+EZ203*[1]Figure!$H$8,0)</f>
        <v>3.3403393454905334E-4</v>
      </c>
      <c r="GQ203" s="12">
        <f>IFERROR(DK203*[1]Figure!$F$8+EF203*[1]Figure!$G$8+FA203*[1]Figure!$H$8,0)</f>
        <v>4.4137033536174517E-5</v>
      </c>
      <c r="GR203" s="12">
        <f>IFERROR(DL203*[1]Figure!$F$8+EG203*[1]Figure!$G$8+FB203*[1]Figure!$H$8,0)</f>
        <v>4.70623253921675E-5</v>
      </c>
      <c r="GS203" s="12">
        <f>IFERROR(DM203*[1]Figure!$F$8+EH203*[1]Figure!$G$8+FC203*[1]Figure!$H$8,0)</f>
        <v>5.596952604763534E-9</v>
      </c>
      <c r="GT203" s="12">
        <f>IFERROR(DN203*[1]Figure!$F$8+EI203*[1]Figure!$G$8+FD203*[1]Figure!$H$8,0)</f>
        <v>5.5536703362809129E-5</v>
      </c>
      <c r="GU203" s="12">
        <f>IFERROR(DO203*[1]Figure!$F$8+EJ203*[1]Figure!$G$8+FE203*[1]Figure!$H$8,0)</f>
        <v>3.0791949565842379E-2</v>
      </c>
      <c r="GV203" s="12">
        <f>IFERROR(DP203*[1]Figure!$F$8+EK203*[1]Figure!$G$8+FF203*[1]Figure!$H$8,0)</f>
        <v>4.4295442653679066E-4</v>
      </c>
      <c r="GX203" s="12">
        <f>IFERROR(FH203*[1]Figure!$F$10+GC203*[1]Figure!$F$11,0)</f>
        <v>9.2859180414247445E-3</v>
      </c>
      <c r="GY203" s="12">
        <f>IFERROR(FI203*[1]Figure!$F$10+GD203*[1]Figure!$F$11,0)</f>
        <v>0.13978429997413766</v>
      </c>
      <c r="GZ203" s="12">
        <f>IFERROR(FJ203*[1]Figure!$F$10+GE203*[1]Figure!$F$11,0)</f>
        <v>1.8192890578095371E-5</v>
      </c>
      <c r="HA203" s="12">
        <f>IFERROR(FK203*[1]Figure!$F$10+GF203*[1]Figure!$F$11,0)</f>
        <v>2.5075872873380209E-3</v>
      </c>
      <c r="HB203" s="12">
        <f>IFERROR(FL203*[1]Figure!$F$10+GG203*[1]Figure!$F$11,0)</f>
        <v>9.5763504800619979E-4</v>
      </c>
      <c r="HC203" s="12">
        <f>IFERROR(FM203*[1]Figure!$F$10+GH203*[1]Figure!$F$11,0)</f>
        <v>4.6744048824993211E-6</v>
      </c>
      <c r="HD203" s="12">
        <f>IFERROR(FN203*[1]Figure!$F$10+GI203*[1]Figure!$F$11,0)</f>
        <v>9.4397513445716695E-3</v>
      </c>
      <c r="HE203" s="12">
        <f>IFERROR(FO203*[1]Figure!$F$10+GJ203*[1]Figure!$F$11,0)</f>
        <v>6.0381944249224993E-3</v>
      </c>
      <c r="HF203" s="12">
        <f>IFERROR(FP203*[1]Figure!$F$10+GK203*[1]Figure!$F$11,0)</f>
        <v>8.5441717994875453E-3</v>
      </c>
      <c r="HG203" s="12">
        <f>IFERROR(FQ203*[1]Figure!$F$10+GL203*[1]Figure!$F$11,0)</f>
        <v>9.7319220225396369E-4</v>
      </c>
      <c r="HH203" s="12">
        <f>IFERROR(FR203*[1]Figure!$F$10+GM203*[1]Figure!$F$11,0)</f>
        <v>1.0301917208103701E-4</v>
      </c>
      <c r="HI203" s="12">
        <f>IFERROR(FS203*[1]Figure!$F$10+GN203*[1]Figure!$F$11,0)</f>
        <v>1.2371709588481735E-3</v>
      </c>
      <c r="HJ203" s="12">
        <f>IFERROR(FT203*[1]Figure!$F$10+GO203*[1]Figure!$F$11,0)</f>
        <v>3.1397495062236435E-7</v>
      </c>
      <c r="HK203" s="12">
        <f>IFERROR(FU203*[1]Figure!$F$10+GP203*[1]Figure!$F$11,0)</f>
        <v>1.5350088889437208E-4</v>
      </c>
      <c r="HL203" s="12">
        <f>IFERROR(FV203*[1]Figure!$F$10+GQ203*[1]Figure!$F$11,0)</f>
        <v>2.0282591617854238E-5</v>
      </c>
      <c r="HM203" s="12">
        <f>IFERROR(FW203*[1]Figure!$F$10+GR203*[1]Figure!$F$11,0)</f>
        <v>2.1626870907252147E-5</v>
      </c>
      <c r="HN203" s="12">
        <f>IFERROR(FX203*[1]Figure!$F$10+GS203*[1]Figure!$F$11,0)</f>
        <v>2.5720057487294253E-9</v>
      </c>
      <c r="HO203" s="12">
        <f>IFERROR(FY203*[1]Figure!$F$10+GT203*[1]Figure!$F$11,0)</f>
        <v>2.5521159531180402E-5</v>
      </c>
      <c r="HP203" s="12">
        <f>IFERROR(FZ203*[1]Figure!$F$10+GU203*[1]Figure!$F$11,0)</f>
        <v>1.4150034293756381E-2</v>
      </c>
      <c r="HQ203" s="12">
        <f>IFERROR(GA203*[1]Figure!$F$10+GV203*[1]Figure!$F$11,0)</f>
        <v>2.0355386438472529E-4</v>
      </c>
    </row>
    <row r="204" spans="1:225" x14ac:dyDescent="0.2">
      <c r="A204" s="1"/>
      <c r="B204" s="4"/>
      <c r="C204" s="1" t="s">
        <v>119</v>
      </c>
      <c r="D204" s="1" t="s">
        <v>205</v>
      </c>
      <c r="E204" s="2">
        <f>E200</f>
        <v>8.7073170731707311E-2</v>
      </c>
      <c r="F204" s="7"/>
      <c r="G204" s="5">
        <f>G200</f>
        <v>2.8046640751465626</v>
      </c>
      <c r="H204" s="5">
        <f t="shared" si="164"/>
        <v>2.6752977982703192</v>
      </c>
      <c r="I204" s="5">
        <f t="shared" si="164"/>
        <v>3.2348412590271152</v>
      </c>
      <c r="J204" s="5">
        <f t="shared" si="164"/>
        <v>6.7687996420325032</v>
      </c>
      <c r="K204" s="5">
        <f t="shared" si="164"/>
        <v>6.1982962788525358</v>
      </c>
      <c r="L204" s="5">
        <f t="shared" si="164"/>
        <v>8.1315106215578279</v>
      </c>
      <c r="M204" s="1" t="s">
        <v>55</v>
      </c>
      <c r="N204" s="1" t="s">
        <v>216</v>
      </c>
      <c r="O204" s="1">
        <v>1</v>
      </c>
      <c r="P204" s="1" t="s">
        <v>56</v>
      </c>
      <c r="Q204" s="1">
        <f>'[1]Unit factor_selected'!J75</f>
        <v>0.29133462157743401</v>
      </c>
      <c r="R204" s="1">
        <f>'[1]Unit factor_selected'!K75</f>
        <v>5.1593818006398697</v>
      </c>
      <c r="S204" s="1">
        <f>'[1]Unit factor_selected'!L75</f>
        <v>4.0971611244587902E-4</v>
      </c>
      <c r="T204" s="1">
        <f>'[1]Unit factor_selected'!M75</f>
        <v>8.3021556675609606E-2</v>
      </c>
      <c r="U204" s="1">
        <f>'[1]Unit factor_selected'!N75</f>
        <v>3.4202767956138899E-2</v>
      </c>
      <c r="V204" s="1">
        <f>'[1]Unit factor_selected'!O75</f>
        <v>1.22490240640158E-4</v>
      </c>
      <c r="W204" s="1">
        <f>'[1]Unit factor_selected'!P75</f>
        <v>0.29636207751705002</v>
      </c>
      <c r="X204" s="1">
        <f>'[1]Unit factor_selected'!Q75</f>
        <v>0.22488718248929199</v>
      </c>
      <c r="Y204" s="1">
        <f>'[1]Unit factor_selected'!R75</f>
        <v>0.235644726353747</v>
      </c>
      <c r="Z204" s="1">
        <f>'[1]Unit factor_selected'!S75</f>
        <v>3.7348152801734799E-2</v>
      </c>
      <c r="AA204" s="1">
        <f>'[1]Unit factor_selected'!T75</f>
        <v>4.9098858650597601E-3</v>
      </c>
      <c r="AB204" s="1">
        <f>'[1]Unit factor_selected'!U75</f>
        <v>4.4047422107106597E-2</v>
      </c>
      <c r="AC204" s="1">
        <f>'[1]Unit factor_selected'!V75</f>
        <v>8.3160822458701008E-6</v>
      </c>
      <c r="AD204" s="1">
        <f>'[1]Unit factor_selected'!W75</f>
        <v>5.7940750203669504E-3</v>
      </c>
      <c r="AE204" s="1">
        <f>'[1]Unit factor_selected'!X75</f>
        <v>7.1136166545215603E-4</v>
      </c>
      <c r="AF204" s="1">
        <f>'[1]Unit factor_selected'!Y75</f>
        <v>7.6148251645171295E-4</v>
      </c>
      <c r="AG204" s="1">
        <f>'[1]Unit factor_selected'!Z75</f>
        <v>9.9007773582256793E-8</v>
      </c>
      <c r="AH204" s="1">
        <f>'[1]Unit factor_selected'!AA75</f>
        <v>8.23391791012142E-4</v>
      </c>
      <c r="AI204" s="1">
        <f>'[1]Unit factor_selected'!AB75</f>
        <v>0.51165957908898496</v>
      </c>
      <c r="AJ204" s="1">
        <f>'[1]Unit factor_selected'!AC75</f>
        <v>1.11745105425508E-2</v>
      </c>
      <c r="AK204" s="1"/>
      <c r="AL204" s="1">
        <f t="shared" si="155"/>
        <v>8.1709574698464774E-4</v>
      </c>
      <c r="AM204" s="1">
        <f t="shared" si="155"/>
        <v>1.4470332786219628E-2</v>
      </c>
      <c r="AN204" s="1">
        <f t="shared" si="155"/>
        <v>1.1491160615856664E-6</v>
      </c>
      <c r="AO204" s="1">
        <f t="shared" si="155"/>
        <v>2.3284757747082656E-4</v>
      </c>
      <c r="AP204" s="1">
        <f t="shared" si="155"/>
        <v>9.59272745571568E-5</v>
      </c>
      <c r="AQ204" s="1">
        <f t="shared" si="155"/>
        <v>3.4354397747950863E-7</v>
      </c>
      <c r="AR204" s="1">
        <f t="shared" si="155"/>
        <v>8.3119607204787101E-4</v>
      </c>
      <c r="AS204" s="1">
        <f t="shared" si="155"/>
        <v>6.3073300168864637E-4</v>
      </c>
      <c r="AT204" s="1">
        <f t="shared" si="155"/>
        <v>6.6090429850209666E-4</v>
      </c>
      <c r="AU204" s="1">
        <f t="shared" si="155"/>
        <v>1.0474902243611004E-4</v>
      </c>
      <c r="AV204" s="1">
        <f t="shared" si="155"/>
        <v>1.3770580498803014E-5</v>
      </c>
      <c r="AW204" s="1">
        <f t="shared" si="155"/>
        <v>1.2353822238661839E-4</v>
      </c>
      <c r="AX204" s="1">
        <f t="shared" si="155"/>
        <v>2.3323817120956016E-8</v>
      </c>
      <c r="AY204" s="1">
        <f t="shared" si="155"/>
        <v>1.6250434058327274E-5</v>
      </c>
      <c r="AZ204" s="1">
        <f t="shared" si="155"/>
        <v>1.9951305075300897E-6</v>
      </c>
      <c r="BA204" s="1">
        <f>IFERROR($G204/1000*AF204,0)</f>
        <v>2.1357026577443208E-6</v>
      </c>
      <c r="BB204" s="1">
        <f>IFERROR($G204/1000*AG204,0)</f>
        <v>2.7768354572640053E-10</v>
      </c>
      <c r="BC204" s="1">
        <f>IFERROR($G204/1000*AH204,0)</f>
        <v>2.309337376022341E-6</v>
      </c>
      <c r="BD204" s="1">
        <f>IFERROR($G204/1000*AI204,0)</f>
        <v>1.4350332401754876E-3</v>
      </c>
      <c r="BE204" s="1">
        <f>IFERROR($G204/1000*AJ204,0)</f>
        <v>3.1340748276038755E-5</v>
      </c>
      <c r="BF204" s="1"/>
      <c r="BG204" s="1">
        <f t="shared" si="156"/>
        <v>7.7940687166602588E-4</v>
      </c>
      <c r="BH204" s="1">
        <f t="shared" si="156"/>
        <v>1.3802882771687799E-2</v>
      </c>
      <c r="BI204" s="1">
        <f t="shared" si="156"/>
        <v>1.0961126135423348E-6</v>
      </c>
      <c r="BJ204" s="1">
        <f t="shared" si="156"/>
        <v>2.2210738778323291E-4</v>
      </c>
      <c r="BK204" s="1">
        <f t="shared" si="156"/>
        <v>9.150258980780903E-5</v>
      </c>
      <c r="BL204" s="1">
        <f t="shared" si="156"/>
        <v>3.2769787109421628E-7</v>
      </c>
      <c r="BM204" s="1">
        <f t="shared" si="156"/>
        <v>7.9285681347218164E-4</v>
      </c>
      <c r="BN204" s="1">
        <f t="shared" si="156"/>
        <v>6.0164018417281835E-4</v>
      </c>
      <c r="BO204" s="1">
        <f t="shared" si="156"/>
        <v>6.3041981758819128E-4</v>
      </c>
      <c r="BP204" s="1">
        <f t="shared" si="156"/>
        <v>9.9917430959944569E-5</v>
      </c>
      <c r="BQ204" s="1">
        <f t="shared" si="156"/>
        <v>1.3135406844552937E-5</v>
      </c>
      <c r="BR204" s="1">
        <f t="shared" si="156"/>
        <v>1.1783997138262567E-4</v>
      </c>
      <c r="BS204" s="1">
        <f t="shared" si="156"/>
        <v>2.2247996522611173E-8</v>
      </c>
      <c r="BT204" s="1">
        <f t="shared" si="156"/>
        <v>1.5500876145000758E-5</v>
      </c>
      <c r="BU204" s="1">
        <f t="shared" si="156"/>
        <v>1.9031042973580606E-6</v>
      </c>
      <c r="BV204" s="1">
        <f>IFERROR($H204/1000*AF204,0)</f>
        <v>2.0371924996846099E-6</v>
      </c>
      <c r="BW204" s="1">
        <f>IFERROR($H204/1000*AG204,0)</f>
        <v>2.6487527867625789E-10</v>
      </c>
      <c r="BX204" s="1">
        <f>IFERROR($H204/1000*AH204,0)</f>
        <v>2.2028182456086384E-6</v>
      </c>
      <c r="BY204" s="1">
        <f>IFERROR($H204/1000*AI204,0)</f>
        <v>1.3688417454006797E-3</v>
      </c>
      <c r="BZ204" s="1">
        <f>IFERROR($H204/1000*AJ204,0)</f>
        <v>2.9895143451234626E-5</v>
      </c>
      <c r="CA204" s="1"/>
      <c r="CB204" s="1">
        <f t="shared" si="157"/>
        <v>9.4242125406173479E-4</v>
      </c>
      <c r="CC204" s="1">
        <f t="shared" si="157"/>
        <v>1.6689781119783462E-2</v>
      </c>
      <c r="CD204" s="1">
        <f t="shared" si="157"/>
        <v>1.3253665850281224E-6</v>
      </c>
      <c r="CE204" s="1">
        <f t="shared" si="157"/>
        <v>2.6856155692292E-4</v>
      </c>
      <c r="CF204" s="1">
        <f t="shared" si="157"/>
        <v>1.1064052495744863E-4</v>
      </c>
      <c r="CG204" s="1">
        <f t="shared" si="157"/>
        <v>3.9623648425094305E-7</v>
      </c>
      <c r="CH204" s="1">
        <f t="shared" si="157"/>
        <v>9.5868427596314558E-4</v>
      </c>
      <c r="CI204" s="1">
        <f t="shared" si="157"/>
        <v>7.2747433654272195E-4</v>
      </c>
      <c r="CJ204" s="1">
        <f t="shared" si="157"/>
        <v>7.6227328328125506E-4</v>
      </c>
      <c r="CK204" s="1">
        <f t="shared" si="157"/>
        <v>1.2081534563150088E-4</v>
      </c>
      <c r="CL204" s="1">
        <f t="shared" si="157"/>
        <v>1.5882701373409351E-5</v>
      </c>
      <c r="CM204" s="1">
        <f t="shared" si="157"/>
        <v>1.4248641838585151E-4</v>
      </c>
      <c r="CN204" s="1">
        <f t="shared" si="157"/>
        <v>2.6901205962403476E-8</v>
      </c>
      <c r="CO204" s="1">
        <f t="shared" si="157"/>
        <v>1.8742912933781385E-5</v>
      </c>
      <c r="CP204" s="1">
        <f t="shared" si="157"/>
        <v>2.301142065494878E-6</v>
      </c>
      <c r="CQ204" s="1">
        <f>IFERROR($I204/1000*AF204,0)</f>
        <v>2.4632750622457951E-6</v>
      </c>
      <c r="CR204" s="1">
        <f>IFERROR($I204/1000*AG204,0)</f>
        <v>3.2027443094829915E-10</v>
      </c>
      <c r="CS204" s="1">
        <f>IFERROR($I204/1000*AH204,0)</f>
        <v>2.6635417379103089E-6</v>
      </c>
      <c r="CT204" s="1">
        <f>IFERROR($I204/1000*AI204,0)</f>
        <v>1.6551375170134959E-3</v>
      </c>
      <c r="CU204" s="1">
        <f>IFERROR($I204/1000*AJ204,0)</f>
        <v>3.6147767752476806E-5</v>
      </c>
      <c r="CW204" s="12">
        <f t="shared" si="158"/>
        <v>1.9719856822450099E-3</v>
      </c>
      <c r="CX204" s="12">
        <f t="shared" si="158"/>
        <v>3.4922821685280166E-2</v>
      </c>
      <c r="CY204" s="12">
        <f t="shared" si="158"/>
        <v>2.7732862752586149E-6</v>
      </c>
      <c r="CZ204" s="12">
        <f t="shared" si="158"/>
        <v>5.6195628310684749E-4</v>
      </c>
      <c r="DA204" s="12">
        <f t="shared" si="158"/>
        <v>2.3151168349803375E-4</v>
      </c>
      <c r="DB204" s="12">
        <f t="shared" si="158"/>
        <v>8.2911189699757673E-7</v>
      </c>
      <c r="DC204" s="12">
        <f t="shared" si="158"/>
        <v>2.0060155242094171E-3</v>
      </c>
      <c r="DD204" s="12">
        <f t="shared" si="158"/>
        <v>1.5222162803312179E-3</v>
      </c>
      <c r="DE204" s="12">
        <f t="shared" si="158"/>
        <v>1.59503193939009E-3</v>
      </c>
      <c r="DF204" s="12">
        <f t="shared" si="158"/>
        <v>2.5280216331495775E-4</v>
      </c>
      <c r="DG204" s="12">
        <f t="shared" si="158"/>
        <v>3.3234033685836951E-5</v>
      </c>
      <c r="DH204" s="12">
        <f t="shared" si="158"/>
        <v>2.981481749910377E-4</v>
      </c>
      <c r="DI204" s="12">
        <f t="shared" si="158"/>
        <v>5.6289894528958393E-8</v>
      </c>
      <c r="DJ204" s="12">
        <f t="shared" si="158"/>
        <v>3.9218932923769286E-5</v>
      </c>
      <c r="DK204" s="12">
        <f t="shared" si="158"/>
        <v>4.8150645864681991E-6</v>
      </c>
      <c r="DL204" s="12">
        <f>IFERROR($J204/1000*AF204,0)</f>
        <v>5.1543225847723641E-6</v>
      </c>
      <c r="DM204" s="12">
        <f>IFERROR($J204/1000*AG204,0)</f>
        <v>6.7016378238201492E-10</v>
      </c>
      <c r="DN204" s="12">
        <f>IFERROR($J204/1000*AH204,0)</f>
        <v>5.5733740602554882E-6</v>
      </c>
      <c r="DO204" s="12">
        <f>IFERROR($J204/1000*AI204,0)</f>
        <v>3.4633211757800226E-3</v>
      </c>
      <c r="DP204" s="12">
        <f>IFERROR($J204/1000*AJ204,0)</f>
        <v>7.5638022960306287E-5</v>
      </c>
      <c r="DR204" s="12">
        <f t="shared" si="159"/>
        <v>1.8057783008243208E-3</v>
      </c>
      <c r="DS204" s="12">
        <f t="shared" si="159"/>
        <v>3.1979377016085601E-2</v>
      </c>
      <c r="DT204" s="12">
        <f t="shared" si="159"/>
        <v>2.5395418551592188E-6</v>
      </c>
      <c r="DU204" s="12">
        <f t="shared" si="159"/>
        <v>5.1459220580697587E-4</v>
      </c>
      <c r="DV204" s="12">
        <f t="shared" si="159"/>
        <v>2.1199888934899248E-4</v>
      </c>
      <c r="DW204" s="12">
        <f t="shared" si="159"/>
        <v>7.5923080275564296E-7</v>
      </c>
      <c r="DX204" s="12">
        <f t="shared" si="159"/>
        <v>1.8369399622669379E-3</v>
      </c>
      <c r="DY204" s="12">
        <f t="shared" si="159"/>
        <v>1.3939173863850097E-3</v>
      </c>
      <c r="DZ204" s="12">
        <f t="shared" si="159"/>
        <v>1.4605958304896541E-3</v>
      </c>
      <c r="EA204" s="12">
        <f t="shared" si="159"/>
        <v>2.314949165330087E-4</v>
      </c>
      <c r="EB204" s="12">
        <f t="shared" si="159"/>
        <v>3.0432927286990573E-5</v>
      </c>
      <c r="EC204" s="12">
        <f t="shared" si="159"/>
        <v>2.7301897253952573E-4</v>
      </c>
      <c r="ED204" s="12">
        <f t="shared" si="159"/>
        <v>5.1545541639208285E-8</v>
      </c>
      <c r="EE204" s="12">
        <f t="shared" si="159"/>
        <v>3.5913393638132899E-5</v>
      </c>
      <c r="EF204" s="12">
        <f t="shared" si="159"/>
        <v>4.409230363890441E-6</v>
      </c>
      <c r="EG204" s="12">
        <f>IFERROR($K204/1000*AF204,0)</f>
        <v>4.7198942481339174E-6</v>
      </c>
      <c r="EH204" s="12">
        <f>IFERROR($K204/1000*AG204,0)</f>
        <v>6.1367951457237668E-10</v>
      </c>
      <c r="EI204" s="12">
        <f>IFERROR($K204/1000*AH204,0)</f>
        <v>5.1036262742682841E-6</v>
      </c>
      <c r="EJ204" s="12">
        <f>IFERROR($K204/1000*AI204,0)</f>
        <v>3.17141766510651E-3</v>
      </c>
      <c r="EK204" s="12">
        <f>IFERROR($K204/1000*AJ204,0)</f>
        <v>6.9262927113891045E-5</v>
      </c>
      <c r="EM204" s="12">
        <f t="shared" si="160"/>
        <v>2.368990569784435E-3</v>
      </c>
      <c r="EN204" s="12">
        <f t="shared" si="160"/>
        <v>4.1953567912575249E-2</v>
      </c>
      <c r="EO204" s="12">
        <f t="shared" si="160"/>
        <v>3.3316109201770466E-6</v>
      </c>
      <c r="EP204" s="12">
        <f t="shared" si="160"/>
        <v>6.7509066992598463E-4</v>
      </c>
      <c r="EQ204" s="12">
        <f t="shared" si="160"/>
        <v>2.7812017092202119E-4</v>
      </c>
      <c r="ER204" s="12">
        <f t="shared" si="160"/>
        <v>9.9603069280261901E-7</v>
      </c>
      <c r="ES204" s="12">
        <f t="shared" si="160"/>
        <v>2.4098713811568366E-3</v>
      </c>
      <c r="ET204" s="12">
        <f t="shared" si="160"/>
        <v>1.8286725130638912E-3</v>
      </c>
      <c r="EU204" s="12">
        <f t="shared" si="160"/>
        <v>1.9161475952595814E-3</v>
      </c>
      <c r="EV204" s="12">
        <f t="shared" si="160"/>
        <v>3.0369690120287128E-4</v>
      </c>
      <c r="EW204" s="12">
        <f t="shared" si="160"/>
        <v>3.9924789062370083E-5</v>
      </c>
      <c r="EX204" s="12">
        <f t="shared" si="160"/>
        <v>3.5817208071617834E-4</v>
      </c>
      <c r="EY204" s="12">
        <f t="shared" si="160"/>
        <v>6.7622311112041202E-8</v>
      </c>
      <c r="EZ204" s="12">
        <f t="shared" si="160"/>
        <v>4.7114582570216741E-5</v>
      </c>
      <c r="FA204" s="12">
        <f t="shared" si="160"/>
        <v>5.7844449383932725E-6</v>
      </c>
      <c r="FB204" s="12">
        <f>IFERROR($L204/1000*AF204,0)</f>
        <v>6.1920031706576868E-6</v>
      </c>
      <c r="FC204" s="12">
        <f>IFERROR($L204/1000*AG204,0)</f>
        <v>8.0508276250091355E-10</v>
      </c>
      <c r="FD204" s="12">
        <f>IFERROR($L204/1000*AH204,0)</f>
        <v>6.6954190943187558E-6</v>
      </c>
      <c r="FE204" s="12">
        <f>IFERROR($L204/1000*AI204,0)</f>
        <v>4.1605653019838882E-3</v>
      </c>
      <c r="FF204" s="12">
        <f>IFERROR($L204/1000*AJ204,0)</f>
        <v>9.0865651167461753E-5</v>
      </c>
      <c r="FH204" s="12">
        <f>IFERROR(AL204*[1]Figure!$C$8+BG204*[1]Figure!$D$8+CB204*[1]Figure!$E$8,0)</f>
        <v>7.8836455896647754E-4</v>
      </c>
      <c r="FI204" s="12">
        <f>IFERROR(AM204*[1]Figure!$C$8+BH204*[1]Figure!$D$8+CC204*[1]Figure!$E$8,0)</f>
        <v>1.3961518668044832E-2</v>
      </c>
      <c r="FJ204" s="12">
        <f>IFERROR(AN204*[1]Figure!$C$8+BI204*[1]Figure!$D$8+CD204*[1]Figure!$E$8,0)</f>
        <v>1.1087101853564055E-6</v>
      </c>
      <c r="FK204" s="12">
        <f>IFERROR(AO204*[1]Figure!$C$8+BJ204*[1]Figure!$D$8+CE204*[1]Figure!$E$8,0)</f>
        <v>2.2466005776756282E-4</v>
      </c>
      <c r="FL204" s="12">
        <f>IFERROR(AP204*[1]Figure!$C$8+BK204*[1]Figure!$D$8+CF204*[1]Figure!$E$8,0)</f>
        <v>9.2554224860663775E-5</v>
      </c>
      <c r="FM204" s="12">
        <f>IFERROR(AQ204*[1]Figure!$C$8+BL204*[1]Figure!$D$8+CG204*[1]Figure!$E$8,0)</f>
        <v>3.3146408764297613E-7</v>
      </c>
      <c r="FN204" s="12">
        <f>IFERROR(AR204*[1]Figure!$C$8+BM204*[1]Figure!$D$8+CH204*[1]Figure!$E$8,0)</f>
        <v>8.0196908033471916E-4</v>
      </c>
      <c r="FO204" s="12">
        <f>IFERROR(AS204*[1]Figure!$C$8+BN204*[1]Figure!$D$8+CI204*[1]Figure!$E$8,0)</f>
        <v>6.0855480711639886E-4</v>
      </c>
      <c r="FP204" s="12">
        <f>IFERROR(AT204*[1]Figure!$C$8+BO204*[1]Figure!$D$8+CJ204*[1]Figure!$E$8,0)</f>
        <v>6.3766520353390635E-4</v>
      </c>
      <c r="FQ204" s="12">
        <f>IFERROR(AU204*[1]Figure!$C$8+BP204*[1]Figure!$D$8+CK204*[1]Figure!$E$8,0)</f>
        <v>1.0106577739483097E-4</v>
      </c>
      <c r="FR204" s="12">
        <f>IFERROR(AV204*[1]Figure!$C$8+BQ204*[1]Figure!$D$8+CL204*[1]Figure!$E$8,0)</f>
        <v>1.3286371470802906E-5</v>
      </c>
      <c r="FS204" s="12">
        <f>IFERROR(AW204*[1]Figure!$C$8+BR204*[1]Figure!$D$8+CM204*[1]Figure!$E$8,0)</f>
        <v>1.1919430074962674E-4</v>
      </c>
      <c r="FT204" s="12">
        <f>IFERROR(AX204*[1]Figure!$C$8+BS204*[1]Figure!$D$8+CN204*[1]Figure!$E$8,0)</f>
        <v>2.2503691722584314E-8</v>
      </c>
      <c r="FU204" s="12">
        <f>IFERROR(AY204*[1]Figure!$C$8+BT204*[1]Figure!$D$8+CO204*[1]Figure!$E$8,0)</f>
        <v>1.5679027001039717E-5</v>
      </c>
      <c r="FV204" s="12">
        <f>IFERROR(AZ204*[1]Figure!$C$8+BU204*[1]Figure!$D$8+CP204*[1]Figure!$E$8,0)</f>
        <v>1.9249765874489081E-6</v>
      </c>
      <c r="FW204" s="12">
        <f>IFERROR(BA204*[1]Figure!$C$8+BV204*[1]Figure!$D$8+CQ204*[1]Figure!$E$8,0)</f>
        <v>2.0606058593128012E-6</v>
      </c>
      <c r="FX204" s="12">
        <f>IFERROR(BB204*[1]Figure!$C$8+BW204*[1]Figure!$D$8+CR204*[1]Figure!$E$8,0)</f>
        <v>2.6791947806204233E-10</v>
      </c>
      <c r="FY204" s="12">
        <f>IFERROR(BC204*[1]Figure!$C$8+BX204*[1]Figure!$D$8+CS204*[1]Figure!$E$8,0)</f>
        <v>2.2281351343110861E-6</v>
      </c>
      <c r="FZ204" s="12">
        <f>IFERROR(BD204*[1]Figure!$C$8+BY204*[1]Figure!$D$8+CT204*[1]Figure!$E$8,0)</f>
        <v>1.3845737805736492E-3</v>
      </c>
      <c r="GA204" s="12">
        <f>IFERROR(BE204*[1]Figure!$C$8+BZ204*[1]Figure!$D$8+CU204*[1]Figure!$E$8,0)</f>
        <v>3.0238726958865098E-5</v>
      </c>
      <c r="GC204" s="12">
        <f>IFERROR(CW204*[1]Figure!$F$8+DR204*[1]Figure!$G$8+EM204*[1]Figure!$H$8,0)</f>
        <v>1.8512697470031692E-3</v>
      </c>
      <c r="GD204" s="12">
        <f>IFERROR(CX204*[1]Figure!$F$8+DS204*[1]Figure!$G$8+EN204*[1]Figure!$H$8,0)</f>
        <v>3.2785006426792475E-2</v>
      </c>
      <c r="GE204" s="12">
        <f>IFERROR(CY204*[1]Figure!$F$8+DT204*[1]Figure!$G$8+EO204*[1]Figure!$H$8,0)</f>
        <v>2.6035183862595048E-6</v>
      </c>
      <c r="GF204" s="12">
        <f>IFERROR(CZ204*[1]Figure!$F$8+DU204*[1]Figure!$G$8+EP204*[1]Figure!$H$8,0)</f>
        <v>5.2755589222619839E-4</v>
      </c>
      <c r="GG204" s="12">
        <f>IFERROR(DA204*[1]Figure!$F$8+DV204*[1]Figure!$G$8+EQ204*[1]Figure!$H$8,0)</f>
        <v>2.1733959815050638E-4</v>
      </c>
      <c r="GH204" s="12">
        <f>IFERROR(DB204*[1]Figure!$F$8+DW204*[1]Figure!$G$8+ER204*[1]Figure!$H$8,0)</f>
        <v>7.7835746253725393E-7</v>
      </c>
      <c r="GI204" s="12">
        <f>IFERROR(DC204*[1]Figure!$F$8+DX204*[1]Figure!$G$8+ES204*[1]Figure!$H$8,0)</f>
        <v>1.8832164378393243E-3</v>
      </c>
      <c r="GJ204" s="12">
        <f>IFERROR(DD204*[1]Figure!$F$8+DY204*[1]Figure!$G$8+ET204*[1]Figure!$H$8,0)</f>
        <v>1.4290331687219376E-3</v>
      </c>
      <c r="GK204" s="12">
        <f>IFERROR(DE204*[1]Figure!$F$8+DZ204*[1]Figure!$G$8+EU204*[1]Figure!$H$8,0)</f>
        <v>1.4973913865008429E-3</v>
      </c>
      <c r="GL204" s="12">
        <f>IFERROR(DF204*[1]Figure!$F$8+EA204*[1]Figure!$G$8+EV204*[1]Figure!$H$8,0)</f>
        <v>2.3732677226598049E-4</v>
      </c>
      <c r="GM204" s="12">
        <f>IFERROR(DG204*[1]Figure!$F$8+EB204*[1]Figure!$G$8+EW204*[1]Figure!$H$8,0)</f>
        <v>3.1199598296997154E-5</v>
      </c>
      <c r="GN204" s="12">
        <f>IFERROR(DH204*[1]Figure!$F$8+EC204*[1]Figure!$G$8+EX204*[1]Figure!$H$8,0)</f>
        <v>2.7989690871220907E-4</v>
      </c>
      <c r="GO204" s="12">
        <f>IFERROR(DI204*[1]Figure!$F$8+ED204*[1]Figure!$G$8+EY204*[1]Figure!$H$8,0)</f>
        <v>5.2844084894584219E-8</v>
      </c>
      <c r="GP204" s="12">
        <f>IFERROR(DJ204*[1]Figure!$F$8+EE204*[1]Figure!$G$8+EZ204*[1]Figure!$H$8,0)</f>
        <v>3.6818129403892812E-5</v>
      </c>
      <c r="GQ204" s="12">
        <f>IFERROR(DK204*[1]Figure!$F$8+EF204*[1]Figure!$G$8+FA204*[1]Figure!$H$8,0)</f>
        <v>4.5203083770094952E-6</v>
      </c>
      <c r="GR204" s="12">
        <f>IFERROR(DL204*[1]Figure!$F$8+EG204*[1]Figure!$G$8+FB204*[1]Figure!$H$8,0)</f>
        <v>4.8387985538622697E-6</v>
      </c>
      <c r="GS204" s="12">
        <f>IFERROR(DM204*[1]Figure!$F$8+EH204*[1]Figure!$G$8+FC204*[1]Figure!$H$8,0)</f>
        <v>6.291394237957222E-10</v>
      </c>
      <c r="GT204" s="12">
        <f>IFERROR(DN204*[1]Figure!$F$8+EI204*[1]Figure!$G$8+FD204*[1]Figure!$H$8,0)</f>
        <v>5.2321976165348559E-6</v>
      </c>
      <c r="GU204" s="12">
        <f>IFERROR(DO204*[1]Figure!$F$8+EJ204*[1]Figure!$G$8+FE204*[1]Figure!$H$8,0)</f>
        <v>3.2513125093168891E-3</v>
      </c>
      <c r="GV204" s="12">
        <f>IFERROR(DP204*[1]Figure!$F$8+EK204*[1]Figure!$G$8+FF204*[1]Figure!$H$8,0)</f>
        <v>7.1007809483754908E-5</v>
      </c>
      <c r="GX204" s="12">
        <f>IFERROR(FH204*[1]Figure!$F$10+GC204*[1]Figure!$F$11,0)</f>
        <v>8.5072659498466267E-4</v>
      </c>
      <c r="GY204" s="12">
        <f>IFERROR(FI204*[1]Figure!$F$10+GD204*[1]Figure!$F$11,0)</f>
        <v>1.5065917286859708E-2</v>
      </c>
      <c r="GZ204" s="12">
        <f>IFERROR(FJ204*[1]Figure!$F$10+GE204*[1]Figure!$F$11,0)</f>
        <v>1.1964125354006124E-6</v>
      </c>
      <c r="HA204" s="12">
        <f>IFERROR(FK204*[1]Figure!$F$10+GF204*[1]Figure!$F$11,0)</f>
        <v>2.4243135209453683E-4</v>
      </c>
      <c r="HB204" s="12">
        <f>IFERROR(FL204*[1]Figure!$F$10+GG204*[1]Figure!$F$11,0)</f>
        <v>9.9875545737851179E-5</v>
      </c>
      <c r="HC204" s="12">
        <f>IFERROR(FM204*[1]Figure!$F$10+GH204*[1]Figure!$F$11,0)</f>
        <v>3.5768390579338224E-7</v>
      </c>
      <c r="HD204" s="12">
        <f>IFERROR(FN204*[1]Figure!$F$10+GI204*[1]Figure!$F$11,0)</f>
        <v>8.6540727539877605E-4</v>
      </c>
      <c r="HE204" s="12">
        <f>IFERROR(FO204*[1]Figure!$F$10+GJ204*[1]Figure!$F$11,0)</f>
        <v>6.5669334450852216E-4</v>
      </c>
      <c r="HF204" s="12">
        <f>IFERROR(FP204*[1]Figure!$F$10+GK204*[1]Figure!$F$11,0)</f>
        <v>6.881064618807516E-4</v>
      </c>
      <c r="HG204" s="12">
        <f>IFERROR(FQ204*[1]Figure!$F$10+GL204*[1]Figure!$F$11,0)</f>
        <v>1.0906038798255823E-4</v>
      </c>
      <c r="HH204" s="12">
        <f>IFERROR(FR204*[1]Figure!$F$10+GM204*[1]Figure!$F$11,0)</f>
        <v>1.4337363891491404E-5</v>
      </c>
      <c r="HI204" s="12">
        <f>IFERROR(FS204*[1]Figure!$F$10+GN204*[1]Figure!$F$11,0)</f>
        <v>1.2862293270925632E-4</v>
      </c>
      <c r="HJ204" s="12">
        <f>IFERROR(FT204*[1]Figure!$F$10+GO204*[1]Figure!$F$11,0)</f>
        <v>2.428380222829467E-8</v>
      </c>
      <c r="HK204" s="12">
        <f>IFERROR(FU204*[1]Figure!$F$10+GP204*[1]Figure!$F$11,0)</f>
        <v>1.6919285756266833E-5</v>
      </c>
      <c r="HL204" s="12">
        <f>IFERROR(FV204*[1]Figure!$F$10+GQ204*[1]Figure!$F$11,0)</f>
        <v>2.0772480942224088E-6</v>
      </c>
      <c r="HM204" s="12">
        <f>IFERROR(FW204*[1]Figure!$F$10+GR204*[1]Figure!$F$11,0)</f>
        <v>2.2236060542812466E-6</v>
      </c>
      <c r="HN204" s="12">
        <f>IFERROR(FX204*[1]Figure!$F$10+GS204*[1]Figure!$F$11,0)</f>
        <v>2.891127241952553E-10</v>
      </c>
      <c r="HO204" s="12">
        <f>IFERROR(FY204*[1]Figure!$F$10+GT204*[1]Figure!$F$11,0)</f>
        <v>2.4043874048107294E-6</v>
      </c>
      <c r="HP204" s="12">
        <f>IFERROR(FZ204*[1]Figure!$F$10+GU204*[1]Figure!$F$11,0)</f>
        <v>1.4940977805961314E-3</v>
      </c>
      <c r="HQ204" s="12">
        <f>IFERROR(GA204*[1]Figure!$F$10+GV204*[1]Figure!$F$11,0)</f>
        <v>3.2630702293505927E-5</v>
      </c>
    </row>
    <row r="205" spans="1:225" x14ac:dyDescent="0.2">
      <c r="A205" s="1"/>
      <c r="B205" s="4"/>
      <c r="C205" s="1" t="s">
        <v>119</v>
      </c>
      <c r="D205" s="1" t="s">
        <v>214</v>
      </c>
      <c r="E205" s="2">
        <f>E201</f>
        <v>6.658536585365854E-2</v>
      </c>
      <c r="F205" s="7"/>
      <c r="G205" s="5">
        <f>G201</f>
        <v>2.1447431162885482</v>
      </c>
      <c r="H205" s="5">
        <f t="shared" si="164"/>
        <v>2.0458159633831854</v>
      </c>
      <c r="I205" s="5">
        <f t="shared" si="164"/>
        <v>2.4737021392560297</v>
      </c>
      <c r="J205" s="5">
        <f t="shared" si="164"/>
        <v>5.1761409027307383</v>
      </c>
      <c r="K205" s="5">
        <f t="shared" si="164"/>
        <v>4.739873625004881</v>
      </c>
      <c r="L205" s="5">
        <f t="shared" si="164"/>
        <v>6.2182140047206929</v>
      </c>
      <c r="M205" s="1" t="s">
        <v>55</v>
      </c>
      <c r="N205" s="1" t="s">
        <v>216</v>
      </c>
      <c r="O205" s="1">
        <v>1</v>
      </c>
      <c r="P205" s="1" t="s">
        <v>56</v>
      </c>
      <c r="Q205" s="1">
        <f>'[1]Unit factor_selected'!J76</f>
        <v>0.26151177404479897</v>
      </c>
      <c r="R205" s="1">
        <f>'[1]Unit factor_selected'!K76</f>
        <v>4.2033870603869401</v>
      </c>
      <c r="S205" s="1">
        <f>'[1]Unit factor_selected'!L76</f>
        <v>4.20803241167037E-4</v>
      </c>
      <c r="T205" s="1">
        <f>'[1]Unit factor_selected'!M76</f>
        <v>7.0246367986525504E-2</v>
      </c>
      <c r="U205" s="1">
        <f>'[1]Unit factor_selected'!N76</f>
        <v>3.3342581707842801E-2</v>
      </c>
      <c r="V205" s="1">
        <f>'[1]Unit factor_selected'!O76</f>
        <v>8.3551411317063905E-5</v>
      </c>
      <c r="W205" s="1">
        <f>'[1]Unit factor_selected'!P76</f>
        <v>0.26736632352794898</v>
      </c>
      <c r="X205" s="1">
        <f>'[1]Unit factor_selected'!Q76</f>
        <v>0.22264430133341401</v>
      </c>
      <c r="Y205" s="1">
        <f>'[1]Unit factor_selected'!R76</f>
        <v>0.205383149421907</v>
      </c>
      <c r="Z205" s="1">
        <f>'[1]Unit factor_selected'!S76</f>
        <v>7.8941770542139203E-3</v>
      </c>
      <c r="AA205" s="1">
        <f>'[1]Unit factor_selected'!T76</f>
        <v>5.9059895347110397E-3</v>
      </c>
      <c r="AB205" s="1">
        <f>'[1]Unit factor_selected'!U76</f>
        <v>4.2929731934038498E-2</v>
      </c>
      <c r="AC205" s="1">
        <f>'[1]Unit factor_selected'!V76</f>
        <v>9.9590453187196097E-6</v>
      </c>
      <c r="AD205" s="1">
        <f>'[1]Unit factor_selected'!W76</f>
        <v>5.7517923729194301E-3</v>
      </c>
      <c r="AE205" s="1">
        <f>'[1]Unit factor_selected'!X76</f>
        <v>6.8317488659279098E-4</v>
      </c>
      <c r="AF205" s="1">
        <f>'[1]Unit factor_selected'!Y76</f>
        <v>7.3289881549677704E-4</v>
      </c>
      <c r="AG205" s="1">
        <f>'[1]Unit factor_selected'!Z76</f>
        <v>1.8099822676291899E-7</v>
      </c>
      <c r="AH205" s="1">
        <f>'[1]Unit factor_selected'!AA76</f>
        <v>8.1353971520497495E-4</v>
      </c>
      <c r="AI205" s="1">
        <f>'[1]Unit factor_selected'!AB76</f>
        <v>0.55218524102435296</v>
      </c>
      <c r="AJ205" s="1">
        <f>'[1]Unit factor_selected'!AC76</f>
        <v>1.0878895075312299E-2</v>
      </c>
      <c r="AK205" s="1"/>
      <c r="AL205" s="1">
        <f>IFERROR($G205/1000*Q205,0)</f>
        <v>5.6087557721098893E-4</v>
      </c>
      <c r="AM205" s="1">
        <f>IFERROR($G205/1000*R205,0)</f>
        <v>9.0151854628612461E-3</v>
      </c>
      <c r="AN205" s="1">
        <f>IFERROR($G205/1000*S205,0)</f>
        <v>9.0251485480491247E-7</v>
      </c>
      <c r="AO205" s="1">
        <f>IFERROR($G205/1000*T205,0)</f>
        <v>1.5066041418337284E-4</v>
      </c>
      <c r="AP205" s="1">
        <f>IFERROR($G205/1000*U205,0)</f>
        <v>7.1511272597184314E-5</v>
      </c>
      <c r="AQ205" s="1">
        <f>IFERROR($G205/1000*V205,0)</f>
        <v>1.7919631427846593E-7</v>
      </c>
      <c r="AR205" s="1">
        <f>IFERROR($G205/1000*W205,0)</f>
        <v>5.7343208191394548E-4</v>
      </c>
      <c r="AS205" s="1">
        <f>IFERROR($G205/1000*X205,0)</f>
        <v>4.7751483266571297E-4</v>
      </c>
      <c r="AT205" s="1">
        <f>IFERROR($G205/1000*Y205,0)</f>
        <v>4.4049409592429741E-4</v>
      </c>
      <c r="AU205" s="1">
        <f>IFERROR($G205/1000*Z205,0)</f>
        <v>1.6930981895788315E-5</v>
      </c>
      <c r="AV205" s="1">
        <f>IFERROR($G205/1000*AA205,0)</f>
        <v>1.266683039944371E-5</v>
      </c>
      <c r="AW205" s="1">
        <f>IFERROR($G205/1000*AB205,0)</f>
        <v>9.2073247049641741E-5</v>
      </c>
      <c r="AX205" s="1">
        <f>IFERROR($G205/1000*AC205,0)</f>
        <v>2.1359593892129577E-8</v>
      </c>
      <c r="AY205" s="1">
        <f>IFERROR($G205/1000*AD205,0)</f>
        <v>1.2336117098139923E-5</v>
      </c>
      <c r="AZ205" s="1">
        <f>IFERROR($G205/1000*AE205,0)</f>
        <v>1.4652346352410981E-6</v>
      </c>
      <c r="BA205" s="1">
        <f>IFERROR($G205/1000*AF205,0)</f>
        <v>1.5718796894727435E-6</v>
      </c>
      <c r="BB205" s="1">
        <f>IFERROR($G205/1000*AG205,0)</f>
        <v>3.8819470091020424E-10</v>
      </c>
      <c r="BC205" s="1">
        <f>IFERROR($G205/1000*AH205,0)</f>
        <v>1.7448337040132161E-6</v>
      </c>
      <c r="BD205" s="1">
        <f>IFERROR($G205/1000*AI205,0)</f>
        <v>1.184295494603114E-3</v>
      </c>
      <c r="BE205" s="1">
        <f>IFERROR($G205/1000*AJ205,0)</f>
        <v>2.3332435325601443E-5</v>
      </c>
      <c r="BF205" s="1"/>
      <c r="BG205" s="1">
        <f>IFERROR($H205/1000*Q205,0)</f>
        <v>5.3500496195350638E-4</v>
      </c>
      <c r="BH205" s="1">
        <f>IFERROR($H205/1000*R205,0)</f>
        <v>8.5993563484179237E-3</v>
      </c>
      <c r="BI205" s="1">
        <f>IFERROR($H205/1000*S205,0)</f>
        <v>8.6088598822290877E-7</v>
      </c>
      <c r="BJ205" s="1">
        <f>IFERROR($H205/1000*T205,0)</f>
        <v>1.4371114099652344E-4</v>
      </c>
      <c r="BK205" s="1">
        <f>IFERROR($H205/1000*U205,0)</f>
        <v>6.8212785918313003E-5</v>
      </c>
      <c r="BL205" s="1">
        <f>IFERROR($H205/1000*V205,0)</f>
        <v>1.709308110356439E-7</v>
      </c>
      <c r="BM205" s="1">
        <f>IFERROR($H205/1000*W205,0)</f>
        <v>5.4698229274455148E-4</v>
      </c>
      <c r="BN205" s="1">
        <f>IFERROR($H205/1000*X205,0)</f>
        <v>4.5548926582419464E-4</v>
      </c>
      <c r="BO205" s="1">
        <f>IFERROR($H205/1000*Y205,0)</f>
        <v>4.2017612569725141E-4</v>
      </c>
      <c r="BP205" s="1">
        <f>IFERROR($H205/1000*Z205,0)</f>
        <v>1.6150033435284089E-5</v>
      </c>
      <c r="BQ205" s="1">
        <f>IFERROR($H205/1000*AA205,0)</f>
        <v>1.2082567669685878E-5</v>
      </c>
      <c r="BR205" s="1">
        <f>IFERROR($H205/1000*AB205,0)</f>
        <v>8.7826330894416884E-5</v>
      </c>
      <c r="BS205" s="1">
        <f>IFERROR($H205/1000*AC205,0)</f>
        <v>2.0374373893093164E-8</v>
      </c>
      <c r="BT205" s="1">
        <f>IFERROR($H205/1000*AD205,0)</f>
        <v>1.1767108654584222E-5</v>
      </c>
      <c r="BU205" s="1">
        <f>IFERROR($H205/1000*AE205,0)</f>
        <v>1.3976500887740293E-6</v>
      </c>
      <c r="BV205" s="1">
        <f>IFERROR($H205/1000*AF205,0)</f>
        <v>1.4993760962879346E-6</v>
      </c>
      <c r="BW205" s="1">
        <f>IFERROR($H205/1000*AG205,0)</f>
        <v>3.7028906165562942E-10</v>
      </c>
      <c r="BX205" s="1">
        <f>IFERROR($H205/1000*AH205,0)</f>
        <v>1.6643525362125482E-6</v>
      </c>
      <c r="BY205" s="1">
        <f>IFERROR($H205/1000*AI205,0)</f>
        <v>1.1296693808322132E-3</v>
      </c>
      <c r="BZ205" s="1">
        <f>IFERROR($H205/1000*AJ205,0)</f>
        <v>2.2256217209044626E-5</v>
      </c>
      <c r="CA205" s="1"/>
      <c r="CB205" s="1">
        <f>IFERROR($I205/1000*Q205,0)</f>
        <v>6.4690223489525871E-4</v>
      </c>
      <c r="CC205" s="1">
        <f>IFERROR($I205/1000*R205,0)</f>
        <v>1.0397927563400288E-2</v>
      </c>
      <c r="CD205" s="1">
        <f>IFERROR($I205/1000*S205,0)</f>
        <v>1.0409418778807705E-6</v>
      </c>
      <c r="CE205" s="1">
        <f>IFERROR($I205/1000*T205,0)</f>
        <v>1.7376859076323443E-4</v>
      </c>
      <c r="CF205" s="1">
        <f>IFERROR($I205/1000*U205,0)</f>
        <v>8.2479615699009701E-5</v>
      </c>
      <c r="CG205" s="1">
        <f>IFERROR($I205/1000*V205,0)</f>
        <v>2.0668130491288143E-7</v>
      </c>
      <c r="CH205" s="1">
        <f>IFERROR($I205/1000*W205,0)</f>
        <v>6.6138464647610713E-4</v>
      </c>
      <c r="CI205" s="1">
        <f>IFERROR($I205/1000*X205,0)</f>
        <v>5.5075568450163039E-4</v>
      </c>
      <c r="CJ205" s="1">
        <f>IFERROR($I205/1000*Y205,0)</f>
        <v>5.0805673609211218E-4</v>
      </c>
      <c r="CK205" s="1">
        <f>IFERROR($I205/1000*Z205,0)</f>
        <v>1.952784266667484E-5</v>
      </c>
      <c r="CL205" s="1">
        <f>IFERROR($I205/1000*AA205,0)</f>
        <v>1.4609658946438423E-5</v>
      </c>
      <c r="CM205" s="1">
        <f>IFERROR($I205/1000*AB205,0)</f>
        <v>1.0619536972291893E-4</v>
      </c>
      <c r="CN205" s="1">
        <f>IFERROR($I205/1000*AC205,0)</f>
        <v>2.4635711709864449E-8</v>
      </c>
      <c r="CO205" s="1">
        <f>IFERROR($I205/1000*AD205,0)</f>
        <v>1.422822109744731E-5</v>
      </c>
      <c r="CP205" s="1">
        <f>IFERROR($I205/1000*AE205,0)</f>
        <v>1.6899711784505825E-6</v>
      </c>
      <c r="CQ205" s="1">
        <f>IFERROR($I205/1000*AF205,0)</f>
        <v>1.8129733677525876E-6</v>
      </c>
      <c r="CR205" s="1">
        <f>IFERROR($I205/1000*AG205,0)</f>
        <v>4.477357007449807E-10</v>
      </c>
      <c r="CS205" s="1">
        <f>IFERROR($I205/1000*AH205,0)</f>
        <v>2.0124549338722878E-6</v>
      </c>
      <c r="CT205" s="1">
        <f>IFERROR($I205/1000*AI205,0)</f>
        <v>1.3659418119875485E-3</v>
      </c>
      <c r="CU205" s="1">
        <f>IFERROR($I205/1000*AJ205,0)</f>
        <v>2.6911146020541921E-5</v>
      </c>
      <c r="CW205" s="12">
        <f>IFERROR($J205/1000*Q205,0)</f>
        <v>1.3536217901789626E-3</v>
      </c>
      <c r="CX205" s="12">
        <f>IFERROR($J205/1000*R205,0)</f>
        <v>2.1757323693277961E-2</v>
      </c>
      <c r="CY205" s="12">
        <f>IFERROR($J205/1000*S205,0)</f>
        <v>2.1781368686063674E-6</v>
      </c>
      <c r="CZ205" s="12">
        <f>IFERROR($J205/1000*T205,0)</f>
        <v>3.6360509860332974E-4</v>
      </c>
      <c r="DA205" s="12">
        <f>IFERROR($J205/1000*U205,0)</f>
        <v>1.7258590098060683E-4</v>
      </c>
      <c r="DB205" s="12">
        <f>IFERROR($J205/1000*V205,0)</f>
        <v>4.324738775991344E-7</v>
      </c>
      <c r="DC205" s="12">
        <f>IFERROR($J205/1000*W205,0)</f>
        <v>1.3839257632257565E-3</v>
      </c>
      <c r="DD205" s="12">
        <f>IFERROR($J205/1000*X205,0)</f>
        <v>1.152438274891792E-3</v>
      </c>
      <c r="DE205" s="12">
        <f>IFERROR($J205/1000*Y205,0)</f>
        <v>1.0630921204543918E-3</v>
      </c>
      <c r="DF205" s="12">
        <f>IFERROR($J205/1000*Z205,0)</f>
        <v>4.0861372743715119E-5</v>
      </c>
      <c r="DG205" s="12">
        <f>IFERROR($J205/1000*AA205,0)</f>
        <v>3.0570234001717492E-5</v>
      </c>
      <c r="DH205" s="12">
        <f>IFERROR($J205/1000*AB205,0)</f>
        <v>2.2221034140704264E-4</v>
      </c>
      <c r="DI205" s="12">
        <f>IFERROR($J205/1000*AC205,0)</f>
        <v>5.1549421826373654E-8</v>
      </c>
      <c r="DJ205" s="12">
        <f>IFERROR($J205/1000*AD205,0)</f>
        <v>2.9772087765482953E-5</v>
      </c>
      <c r="DK205" s="12">
        <f>IFERROR($J205/1000*AE205,0)</f>
        <v>3.5362094742113787E-6</v>
      </c>
      <c r="DL205" s="12">
        <f>IFERROR($J205/1000*AF205,0)</f>
        <v>3.7935875364557762E-6</v>
      </c>
      <c r="DM205" s="12">
        <f>IFERROR($J205/1000*AG205,0)</f>
        <v>9.3687232486927838E-10</v>
      </c>
      <c r="DN205" s="12">
        <f>IFERROR($J205/1000*AH205,0)</f>
        <v>4.2109961958683865E-6</v>
      </c>
      <c r="DO205" s="12">
        <f>IFERROR($J205/1000*AI205,0)</f>
        <v>2.8581886119503847E-3</v>
      </c>
      <c r="DP205" s="12">
        <f>IFERROR($J205/1000*AJ205,0)</f>
        <v>5.6310693775839988E-5</v>
      </c>
      <c r="DR205" s="12">
        <f>IFERROR($K205/1000*Q205,0)</f>
        <v>1.2395327604231786E-3</v>
      </c>
      <c r="DS205" s="12">
        <f>IFERROR($K205/1000*R205,0)</f>
        <v>1.9923523463214854E-2</v>
      </c>
      <c r="DT205" s="12">
        <f>IFERROR($K205/1000*S205,0)</f>
        <v>1.9945541841242065E-6</v>
      </c>
      <c r="DU205" s="12">
        <f>IFERROR($K205/1000*T205,0)</f>
        <v>3.3295890687171944E-4</v>
      </c>
      <c r="DV205" s="12">
        <f>IFERROR($K205/1000*U205,0)</f>
        <v>1.5803962362657427E-4</v>
      </c>
      <c r="DW205" s="12">
        <f>IFERROR($K205/1000*V205,0)</f>
        <v>3.960231308336855E-7</v>
      </c>
      <c r="DX205" s="12">
        <f>IFERROR($K205/1000*W205,0)</f>
        <v>1.2672825851046472E-3</v>
      </c>
      <c r="DY205" s="12">
        <f>IFERROR($K205/1000*X205,0)</f>
        <v>1.0553058516478879E-3</v>
      </c>
      <c r="DZ205" s="12">
        <f>IFERROR($K205/1000*Y205,0)</f>
        <v>9.7349017296533339E-4</v>
      </c>
      <c r="EA205" s="12">
        <f>IFERROR($K205/1000*Z205,0)</f>
        <v>3.7417401610387285E-5</v>
      </c>
      <c r="EB205" s="12">
        <f>IFERROR($K205/1000*AA205,0)</f>
        <v>2.7993644025131704E-5</v>
      </c>
      <c r="EC205" s="12">
        <f>IFERROR($K205/1000*AB205,0)</f>
        <v>2.0348150412267884E-4</v>
      </c>
      <c r="ED205" s="12">
        <f>IFERROR($K205/1000*AC205,0)</f>
        <v>4.7204616236427405E-8</v>
      </c>
      <c r="EE205" s="12">
        <f>IFERROR($K205/1000*AD205,0)</f>
        <v>2.7262768964905044E-5</v>
      </c>
      <c r="EF205" s="12">
        <f>IFERROR($K205/1000*AE205,0)</f>
        <v>3.2381626262268705E-6</v>
      </c>
      <c r="EG205" s="12">
        <f>IFERROR($K205/1000*AF205,0)</f>
        <v>3.4738477653704918E-6</v>
      </c>
      <c r="EH205" s="12">
        <f>IFERROR($K205/1000*AG205,0)</f>
        <v>8.5790872120621222E-10</v>
      </c>
      <c r="EI205" s="12">
        <f>IFERROR($K205/1000*AH205,0)</f>
        <v>3.8560754389940426E-6</v>
      </c>
      <c r="EJ205" s="12">
        <f>IFERROR($K205/1000*AI205,0)</f>
        <v>2.6172882600482934E-3</v>
      </c>
      <c r="EK205" s="12">
        <f>IFERROR($K205/1000*AJ205,0)</f>
        <v>5.1564587836668254E-5</v>
      </c>
      <c r="EM205" s="12">
        <f>IFERROR($L205/1000*Q205,0)</f>
        <v>1.6261361757647225E-3</v>
      </c>
      <c r="EN205" s="12">
        <f>IFERROR($L205/1000*R205,0)</f>
        <v>2.6137560286159815E-2</v>
      </c>
      <c r="EO205" s="12">
        <f>IFERROR($L205/1000*S205,0)</f>
        <v>2.6166446074567288E-6</v>
      </c>
      <c r="EP205" s="12">
        <f>IFERROR($L205/1000*T205,0)</f>
        <v>4.3680694919457627E-4</v>
      </c>
      <c r="EQ205" s="12">
        <f>IFERROR($L205/1000*U205,0)</f>
        <v>2.0733130852925211E-4</v>
      </c>
      <c r="ER205" s="12">
        <f>IFERROR($L205/1000*V205,0)</f>
        <v>5.1954055596594579E-7</v>
      </c>
      <c r="ES205" s="12">
        <f>IFERROR($L205/1000*W205,0)</f>
        <v>1.6625410173521761E-3</v>
      </c>
      <c r="ET205" s="12">
        <f>IFERROR($L205/1000*X205,0)</f>
        <v>1.3844499126226891E-3</v>
      </c>
      <c r="EU205" s="12">
        <f>IFERROR($L205/1000*Y205,0)</f>
        <v>1.2771163760689449E-3</v>
      </c>
      <c r="EV205" s="12">
        <f>IFERROR($L205/1000*Z205,0)</f>
        <v>4.9087682314257746E-5</v>
      </c>
      <c r="EW205" s="12">
        <f>IFERROR($L205/1000*AA205,0)</f>
        <v>3.6724706836474038E-5</v>
      </c>
      <c r="EX205" s="12">
        <f>IFERROR($L205/1000*AB205,0)</f>
        <v>2.6694626033114336E-4</v>
      </c>
      <c r="EY205" s="12">
        <f>IFERROR($L205/1000*AC205,0)</f>
        <v>6.1927475074510337E-8</v>
      </c>
      <c r="EZ205" s="12">
        <f>IFERROR($L205/1000*AD205,0)</f>
        <v>3.5765875885533265E-5</v>
      </c>
      <c r="FA205" s="12">
        <f>IFERROR($L205/1000*AE205,0)</f>
        <v>4.2481276474847638E-6</v>
      </c>
      <c r="FB205" s="12">
        <f>IFERROR($L205/1000*AF205,0)</f>
        <v>4.5573216785652662E-6</v>
      </c>
      <c r="FC205" s="12">
        <f>IFERROR($L205/1000*AG205,0)</f>
        <v>1.1254857084867946E-9</v>
      </c>
      <c r="FD205" s="12">
        <f>IFERROR($L205/1000*AH205,0)</f>
        <v>5.0587640504840594E-6</v>
      </c>
      <c r="FE205" s="12">
        <f>IFERROR($L205/1000*AI205,0)</f>
        <v>3.4336059989377031E-3</v>
      </c>
      <c r="FF205" s="12">
        <f>IFERROR($L205/1000*AJ205,0)</f>
        <v>6.7647297713193926E-5</v>
      </c>
      <c r="FH205" s="12">
        <f>IFERROR(AL205*[1]Figure!$C$8+BG205*[1]Figure!$D$8+CB205*[1]Figure!$E$8,0)</f>
        <v>5.411537493552976E-4</v>
      </c>
      <c r="FI205" s="12">
        <f>IFERROR(AM205*[1]Figure!$C$8+BH205*[1]Figure!$D$8+CC205*[1]Figure!$E$8,0)</f>
        <v>8.6981883551073506E-3</v>
      </c>
      <c r="FJ205" s="12">
        <f>IFERROR(AN205*[1]Figure!$C$8+BI205*[1]Figure!$D$8+CD205*[1]Figure!$E$8,0)</f>
        <v>8.7078011125951644E-7</v>
      </c>
      <c r="FK205" s="12">
        <f>IFERROR(AO205*[1]Figure!$C$8+BJ205*[1]Figure!$D$8+CE205*[1]Figure!$E$8,0)</f>
        <v>1.4536280652506343E-4</v>
      </c>
      <c r="FL205" s="12">
        <f>IFERROR(AP205*[1]Figure!$C$8+BK205*[1]Figure!$D$8+CF205*[1]Figure!$E$8,0)</f>
        <v>6.8996752327080721E-5</v>
      </c>
      <c r="FM205" s="12">
        <f>IFERROR(AQ205*[1]Figure!$C$8+BL205*[1]Figure!$D$8+CG205*[1]Figure!$E$8,0)</f>
        <v>1.728953109790393E-7</v>
      </c>
      <c r="FN205" s="12">
        <f>IFERROR(AR205*[1]Figure!$C$8+BM205*[1]Figure!$D$8+CH205*[1]Figure!$E$8,0)</f>
        <v>5.5326873505781517E-4</v>
      </c>
      <c r="FO205" s="12">
        <f>IFERROR(AS205*[1]Figure!$C$8+BN205*[1]Figure!$D$8+CI205*[1]Figure!$E$8,0)</f>
        <v>4.6072418299042899E-4</v>
      </c>
      <c r="FP205" s="12">
        <f>IFERROR(AT205*[1]Figure!$C$8+BO205*[1]Figure!$D$8+CJ205*[1]Figure!$E$8,0)</f>
        <v>4.250051905694483E-4</v>
      </c>
      <c r="FQ205" s="12">
        <f>IFERROR(AU205*[1]Figure!$C$8+BP205*[1]Figure!$D$8+CK205*[1]Figure!$E$8,0)</f>
        <v>1.6335645026179975E-5</v>
      </c>
      <c r="FR205" s="12">
        <f>IFERROR(AV205*[1]Figure!$C$8+BQ205*[1]Figure!$D$8+CL205*[1]Figure!$E$8,0)</f>
        <v>1.2221432063760621E-5</v>
      </c>
      <c r="FS205" s="12">
        <f>IFERROR(AW205*[1]Figure!$C$8+BR205*[1]Figure!$D$8+CM205*[1]Figure!$E$8,0)</f>
        <v>8.8835714872795873E-5</v>
      </c>
      <c r="FT205" s="12">
        <f>IFERROR(AX205*[1]Figure!$C$8+BS205*[1]Figure!$D$8+CN205*[1]Figure!$E$8,0)</f>
        <v>2.0608535634426923E-8</v>
      </c>
      <c r="FU205" s="12">
        <f>IFERROR(AY205*[1]Figure!$C$8+BT205*[1]Figure!$D$8+CO205*[1]Figure!$E$8,0)</f>
        <v>1.1902347492718782E-5</v>
      </c>
      <c r="FV205" s="12">
        <f>IFERROR(AZ205*[1]Figure!$C$8+BU205*[1]Figure!$D$8+CP205*[1]Figure!$E$8,0)</f>
        <v>1.4137132169113583E-6</v>
      </c>
      <c r="FW205" s="12">
        <f>IFERROR(BA205*[1]Figure!$C$8+BV205*[1]Figure!$D$8+CQ205*[1]Figure!$E$8,0)</f>
        <v>1.5166083567472371E-6</v>
      </c>
      <c r="FX205" s="12">
        <f>IFERROR(BB205*[1]Figure!$C$8+BW205*[1]Figure!$D$8+CR205*[1]Figure!$E$8,0)</f>
        <v>3.7454477679706596E-10</v>
      </c>
      <c r="FY205" s="12">
        <f>IFERROR(BC205*[1]Figure!$C$8+BX205*[1]Figure!$D$8+CS205*[1]Figure!$E$8,0)</f>
        <v>1.683480863302143E-6</v>
      </c>
      <c r="FZ205" s="12">
        <f>IFERROR(BD205*[1]Figure!$C$8+BY205*[1]Figure!$D$8+CT205*[1]Figure!$E$8,0)</f>
        <v>1.1426526190281498E-3</v>
      </c>
      <c r="GA205" s="12">
        <f>IFERROR(BE205*[1]Figure!$C$8+BZ205*[1]Figure!$D$8+CU205*[1]Figure!$E$8,0)</f>
        <v>2.251200688898856E-5</v>
      </c>
      <c r="GC205" s="12">
        <f>IFERROR(CW205*[1]Figure!$F$8+DR205*[1]Figure!$G$8+EM205*[1]Figure!$H$8,0)</f>
        <v>1.2707592613906394E-3</v>
      </c>
      <c r="GD205" s="12">
        <f>IFERROR(CX205*[1]Figure!$F$8+DS205*[1]Figure!$G$8+EN205*[1]Figure!$H$8,0)</f>
        <v>2.0425439947041314E-2</v>
      </c>
      <c r="GE205" s="12">
        <f>IFERROR(CY205*[1]Figure!$F$8+DT205*[1]Figure!$G$8+EO205*[1]Figure!$H$8,0)</f>
        <v>2.0448013015452451E-6</v>
      </c>
      <c r="GF205" s="12">
        <f>IFERROR(CZ205*[1]Figure!$F$8+DU205*[1]Figure!$G$8+EP205*[1]Figure!$H$8,0)</f>
        <v>3.4134685913851139E-4</v>
      </c>
      <c r="GG205" s="12">
        <f>IFERROR(DA205*[1]Figure!$F$8+DV205*[1]Figure!$G$8+EQ205*[1]Figure!$H$8,0)</f>
        <v>1.6202098226237793E-4</v>
      </c>
      <c r="GH205" s="12">
        <f>IFERROR(DB205*[1]Figure!$F$8+DW205*[1]Figure!$G$8+ER205*[1]Figure!$H$8,0)</f>
        <v>4.0599980678204291E-7</v>
      </c>
      <c r="GI205" s="12">
        <f>IFERROR(DC205*[1]Figure!$F$8+DX205*[1]Figure!$G$8+ES205*[1]Figure!$H$8,0)</f>
        <v>1.2992081639463927E-3</v>
      </c>
      <c r="GJ205" s="12">
        <f>IFERROR(DD205*[1]Figure!$F$8+DY205*[1]Figure!$G$8+ET205*[1]Figure!$H$8,0)</f>
        <v>1.0818912798427826E-3</v>
      </c>
      <c r="GK205" s="12">
        <f>IFERROR(DE205*[1]Figure!$F$8+DZ205*[1]Figure!$G$8+EU205*[1]Figure!$H$8,0)</f>
        <v>9.9801448793183532E-4</v>
      </c>
      <c r="GL205" s="12">
        <f>IFERROR(DF205*[1]Figure!$F$8+EA205*[1]Figure!$G$8+EV205*[1]Figure!$H$8,0)</f>
        <v>3.8360026577546471E-5</v>
      </c>
      <c r="GM205" s="12">
        <f>IFERROR(DG205*[1]Figure!$F$8+EB205*[1]Figure!$G$8+EW205*[1]Figure!$H$8,0)</f>
        <v>2.8698864234023235E-5</v>
      </c>
      <c r="GN205" s="12">
        <f>IFERROR(DH205*[1]Figure!$F$8+EC205*[1]Figure!$G$8+EX205*[1]Figure!$H$8,0)</f>
        <v>2.0860764163854243E-4</v>
      </c>
      <c r="GO205" s="12">
        <f>IFERROR(DI205*[1]Figure!$F$8+ED205*[1]Figure!$G$8+EY205*[1]Figure!$H$8,0)</f>
        <v>4.8393802227826438E-8</v>
      </c>
      <c r="GP205" s="12">
        <f>IFERROR(DJ205*[1]Figure!$F$8+EE205*[1]Figure!$G$8+EZ205*[1]Figure!$H$8,0)</f>
        <v>2.7949576856265358E-5</v>
      </c>
      <c r="GQ205" s="12">
        <f>IFERROR(DK205*[1]Figure!$F$8+EF205*[1]Figure!$G$8+FA205*[1]Figure!$H$8,0)</f>
        <v>3.3197389198184553E-6</v>
      </c>
      <c r="GR205" s="12">
        <f>IFERROR(DL205*[1]Figure!$F$8+EG205*[1]Figure!$G$8+FB205*[1]Figure!$H$8,0)</f>
        <v>3.5613614754309827E-6</v>
      </c>
      <c r="GS205" s="12">
        <f>IFERROR(DM205*[1]Figure!$F$8+EH205*[1]Figure!$G$8+FC205*[1]Figure!$H$8,0)</f>
        <v>8.7952129036783154E-10</v>
      </c>
      <c r="GT205" s="12">
        <f>IFERROR(DN205*[1]Figure!$F$8+EI205*[1]Figure!$G$8+FD205*[1]Figure!$H$8,0)</f>
        <v>3.9532182877116843E-6</v>
      </c>
      <c r="GU205" s="12">
        <f>IFERROR(DO205*[1]Figure!$F$8+EJ205*[1]Figure!$G$8+FE205*[1]Figure!$H$8,0)</f>
        <v>2.6832233906023415E-3</v>
      </c>
      <c r="GV205" s="12">
        <f>IFERROR(DP205*[1]Figure!$F$8+EK205*[1]Figure!$G$8+FF205*[1]Figure!$H$8,0)</f>
        <v>5.2863610906795683E-5</v>
      </c>
      <c r="GX205" s="12">
        <f>IFERROR(FH205*[1]Figure!$F$10+GC205*[1]Figure!$F$11,0)</f>
        <v>5.8396065794199625E-4</v>
      </c>
      <c r="GY205" s="12">
        <f>IFERROR(FI205*[1]Figure!$F$10+GD205*[1]Figure!$F$11,0)</f>
        <v>9.3862415271135629E-3</v>
      </c>
      <c r="GZ205" s="12">
        <f>IFERROR(FJ205*[1]Figure!$F$10+GE205*[1]Figure!$F$11,0)</f>
        <v>9.3966146829752897E-7</v>
      </c>
      <c r="HA205" s="12">
        <f>IFERROR(FK205*[1]Figure!$F$10+GF205*[1]Figure!$F$11,0)</f>
        <v>1.5686144693592181E-4</v>
      </c>
      <c r="HB205" s="12">
        <f>IFERROR(FL205*[1]Figure!$F$10+GG205*[1]Figure!$F$11,0)</f>
        <v>7.4454605429203965E-5</v>
      </c>
      <c r="HC205" s="12">
        <f>IFERROR(FM205*[1]Figure!$F$10+GH205*[1]Figure!$F$11,0)</f>
        <v>1.8657185628795729E-7</v>
      </c>
      <c r="HD205" s="12">
        <f>IFERROR(FN205*[1]Figure!$F$10+GI205*[1]Figure!$F$11,0)</f>
        <v>5.9703397588579401E-4</v>
      </c>
      <c r="HE205" s="12">
        <f>IFERROR(FO205*[1]Figure!$F$10+GJ205*[1]Figure!$F$11,0)</f>
        <v>4.9716886808860803E-4</v>
      </c>
      <c r="HF205" s="12">
        <f>IFERROR(FP205*[1]Figure!$F$10+GK205*[1]Figure!$F$11,0)</f>
        <v>4.5862439465563118E-4</v>
      </c>
      <c r="HG205" s="12">
        <f>IFERROR(FQ205*[1]Figure!$F$10+GL205*[1]Figure!$F$11,0)</f>
        <v>1.7627844265626305E-5</v>
      </c>
      <c r="HH205" s="12">
        <f>IFERROR(FR205*[1]Figure!$F$10+GM205*[1]Figure!$F$11,0)</f>
        <v>1.3188184536186833E-5</v>
      </c>
      <c r="HI205" s="12">
        <f>IFERROR(FS205*[1]Figure!$F$10+GN205*[1]Figure!$F$11,0)</f>
        <v>9.5862890292580433E-5</v>
      </c>
      <c r="HJ205" s="12">
        <f>IFERROR(FT205*[1]Figure!$F$10+GO205*[1]Figure!$F$11,0)</f>
        <v>2.2238733525617047E-8</v>
      </c>
      <c r="HK205" s="12">
        <f>IFERROR(FU205*[1]Figure!$F$10+GP205*[1]Figure!$F$11,0)</f>
        <v>1.2843859404435056E-5</v>
      </c>
      <c r="HL205" s="12">
        <f>IFERROR(FV205*[1]Figure!$F$10+GQ205*[1]Figure!$F$11,0)</f>
        <v>1.5255422350346342E-6</v>
      </c>
      <c r="HM205" s="12">
        <f>IFERROR(FW205*[1]Figure!$F$10+GR205*[1]Figure!$F$11,0)</f>
        <v>1.6365766935950296E-6</v>
      </c>
      <c r="HN205" s="12">
        <f>IFERROR(FX205*[1]Figure!$F$10+GS205*[1]Figure!$F$11,0)</f>
        <v>4.0417240857653429E-10</v>
      </c>
      <c r="HO205" s="12">
        <f>IFERROR(FY205*[1]Figure!$F$10+GT205*[1]Figure!$F$11,0)</f>
        <v>1.8166493232983741E-6</v>
      </c>
      <c r="HP205" s="12">
        <f>IFERROR(FZ205*[1]Figure!$F$10+GU205*[1]Figure!$F$11,0)</f>
        <v>1.2330399188802948E-3</v>
      </c>
      <c r="HQ205" s="12">
        <f>IFERROR(GA205*[1]Figure!$F$10+GV205*[1]Figure!$F$11,0)</f>
        <v>2.4292775149668872E-5</v>
      </c>
    </row>
    <row r="206" spans="1:225" x14ac:dyDescent="0.2">
      <c r="A206" s="1"/>
      <c r="B206" s="4"/>
      <c r="C206" s="1" t="s">
        <v>119</v>
      </c>
      <c r="D206" s="1" t="s">
        <v>215</v>
      </c>
      <c r="E206" s="2">
        <f>E202</f>
        <v>5.6341463414634141E-2</v>
      </c>
      <c r="F206" s="7"/>
      <c r="G206" s="5">
        <f>G202</f>
        <v>1.8147826368595403</v>
      </c>
      <c r="H206" s="5">
        <f t="shared" si="164"/>
        <v>1.7310750459396183</v>
      </c>
      <c r="I206" s="5">
        <f t="shared" si="164"/>
        <v>2.093132579370486</v>
      </c>
      <c r="J206" s="5">
        <f t="shared" si="164"/>
        <v>4.379811533079855</v>
      </c>
      <c r="K206" s="5">
        <f t="shared" si="164"/>
        <v>4.0106622980810522</v>
      </c>
      <c r="L206" s="5">
        <f t="shared" si="164"/>
        <v>5.2615656963021236</v>
      </c>
      <c r="M206" s="1" t="s">
        <v>55</v>
      </c>
      <c r="N206" s="1" t="s">
        <v>216</v>
      </c>
      <c r="O206" s="1">
        <v>1</v>
      </c>
      <c r="P206" s="1" t="s">
        <v>56</v>
      </c>
      <c r="Q206" s="1">
        <f>'[1]Unit factor_selected'!J77</f>
        <v>0.37336452826701699</v>
      </c>
      <c r="R206" s="1">
        <f>'[1]Unit factor_selected'!K77</f>
        <v>5.83676028873814</v>
      </c>
      <c r="S206" s="1">
        <f>'[1]Unit factor_selected'!L77</f>
        <v>5.3111535722177796E-4</v>
      </c>
      <c r="T206" s="1">
        <f>'[1]Unit factor_selected'!M77</f>
        <v>0.102725480993313</v>
      </c>
      <c r="U206" s="1">
        <f>'[1]Unit factor_selected'!N77</f>
        <v>3.61362476548572E-2</v>
      </c>
      <c r="V206" s="1">
        <f>'[1]Unit factor_selected'!O77</f>
        <v>1.7495615731782899E-4</v>
      </c>
      <c r="W206" s="1">
        <f>'[1]Unit factor_selected'!P77</f>
        <v>0.378436189309661</v>
      </c>
      <c r="X206" s="1">
        <f>'[1]Unit factor_selected'!Q77</f>
        <v>0.22885456191619899</v>
      </c>
      <c r="Y206" s="1">
        <f>'[1]Unit factor_selected'!R77</f>
        <v>0.32427298716654002</v>
      </c>
      <c r="Z206" s="1">
        <f>'[1]Unit factor_selected'!S77</f>
        <v>5.39364974914084E-2</v>
      </c>
      <c r="AA206" s="1">
        <f>'[1]Unit factor_selected'!T77</f>
        <v>3.9543980822856501E-3</v>
      </c>
      <c r="AB206" s="1">
        <f>'[1]Unit factor_selected'!U77</f>
        <v>4.6764993333904201E-2</v>
      </c>
      <c r="AC206" s="1">
        <f>'[1]Unit factor_selected'!V77</f>
        <v>1.23131391457395E-5</v>
      </c>
      <c r="AD206" s="1">
        <f>'[1]Unit factor_selected'!W77</f>
        <v>5.8209555524001604E-3</v>
      </c>
      <c r="AE206" s="1">
        <f>'[1]Unit factor_selected'!X77</f>
        <v>9.5387077791544202E-4</v>
      </c>
      <c r="AF206" s="1">
        <f>'[1]Unit factor_selected'!Y77</f>
        <v>1.00591986585721E-3</v>
      </c>
      <c r="AG206" s="1">
        <f>'[1]Unit factor_selected'!Z77</f>
        <v>1.01680548097212E-7</v>
      </c>
      <c r="AH206" s="1">
        <f>'[1]Unit factor_selected'!AA77</f>
        <v>9.4944999132858595E-4</v>
      </c>
      <c r="AI206" s="1">
        <f>'[1]Unit factor_selected'!AB77</f>
        <v>0.604610765002629</v>
      </c>
      <c r="AJ206" s="1">
        <f>'[1]Unit factor_selected'!AC77</f>
        <v>7.7608528480447797E-3</v>
      </c>
      <c r="AK206" s="1"/>
      <c r="AL206" s="1">
        <f>IFERROR($G206/1000*Q206,0)</f>
        <v>6.7757546311823552E-4</v>
      </c>
      <c r="AM206" s="1">
        <f>IFERROR($G206/1000*R206,0)</f>
        <v>1.0592451227513254E-2</v>
      </c>
      <c r="AN206" s="1">
        <f>IFERROR($G206/1000*S206,0)</f>
        <v>9.6385892845553504E-7</v>
      </c>
      <c r="AO206" s="1">
        <f>IFERROR($G206/1000*T206,0)</f>
        <v>1.8642441926970915E-4</v>
      </c>
      <c r="AP206" s="1">
        <f>IFERROR($G206/1000*U206,0)</f>
        <v>6.5579434805291127E-5</v>
      </c>
      <c r="AQ206" s="1">
        <f>IFERROR($G206/1000*V206,0)</f>
        <v>3.175073965120623E-7</v>
      </c>
      <c r="AR206" s="1">
        <f>IFERROR($G206/1000*W206,0)</f>
        <v>6.867794255184628E-4</v>
      </c>
      <c r="AS206" s="1">
        <f>IFERROR($G206/1000*X206,0)</f>
        <v>4.1532128533161453E-4</v>
      </c>
      <c r="AT206" s="1">
        <f>IFERROR($G206/1000*Y206,0)</f>
        <v>5.8848498671241339E-4</v>
      </c>
      <c r="AU206" s="1">
        <f>IFERROR($G206/1000*Z206,0)</f>
        <v>9.7883019140426126E-5</v>
      </c>
      <c r="AV206" s="1">
        <f>IFERROR($G206/1000*AA206,0)</f>
        <v>7.1763729789626619E-6</v>
      </c>
      <c r="AW206" s="1">
        <f>IFERROR($G206/1000*AB206,0)</f>
        <v>8.4868297915221492E-5</v>
      </c>
      <c r="AX206" s="1">
        <f>IFERROR($G206/1000*AC206,0)</f>
        <v>2.2345671126923557E-8</v>
      </c>
      <c r="AY206" s="1">
        <f>IFERROR($G206/1000*AD206,0)</f>
        <v>1.0563769066426945E-5</v>
      </c>
      <c r="AZ206" s="1">
        <f>IFERROR($G206/1000*AE206,0)</f>
        <v>1.731068125568647E-6</v>
      </c>
      <c r="BA206" s="1">
        <f>IFERROR($G206/1000*AF206,0)</f>
        <v>1.8255259066297428E-6</v>
      </c>
      <c r="BB206" s="1">
        <f>IFERROR($G206/1000*AG206,0)</f>
        <v>1.8452809319318171E-10</v>
      </c>
      <c r="BC206" s="1">
        <f>IFERROR($G206/1000*AH206,0)</f>
        <v>1.7230453588295589E-6</v>
      </c>
      <c r="BD206" s="1">
        <f>IFERROR($G206/1000*AI206,0)</f>
        <v>1.0972371183851351E-3</v>
      </c>
      <c r="BE206" s="1">
        <f>IFERROR($G206/1000*AJ206,0)</f>
        <v>1.4084260995853579E-5</v>
      </c>
      <c r="BF206" s="1"/>
      <c r="BG206" s="1">
        <f>IFERROR($H206/1000*Q206,0)</f>
        <v>6.4632201792205041E-4</v>
      </c>
      <c r="BH206" s="1">
        <f>IFERROR($H206/1000*R206,0)</f>
        <v>1.0103870084965915E-2</v>
      </c>
      <c r="BI206" s="1">
        <f>IFERROR($H206/1000*S206,0)</f>
        <v>9.1940054140192602E-7</v>
      </c>
      <c r="BJ206" s="1">
        <f>IFERROR($H206/1000*T206,0)</f>
        <v>1.7782551672966868E-4</v>
      </c>
      <c r="BK206" s="1">
        <f>IFERROR($H206/1000*U206,0)</f>
        <v>6.2554556569217347E-5</v>
      </c>
      <c r="BL206" s="1">
        <f>IFERROR($H206/1000*V206,0)</f>
        <v>3.0286223806637993E-7</v>
      </c>
      <c r="BM206" s="1">
        <f>IFERROR($H206/1000*W206,0)</f>
        <v>6.551014437944355E-4</v>
      </c>
      <c r="BN206" s="1">
        <f>IFERROR($H206/1000*X206,0)</f>
        <v>3.961644212825754E-4</v>
      </c>
      <c r="BO206" s="1">
        <f>IFERROR($H206/1000*Y206,0)</f>
        <v>5.6134087615629553E-4</v>
      </c>
      <c r="BP206" s="1">
        <f>IFERROR($H206/1000*Z206,0)</f>
        <v>9.3368124872761902E-5</v>
      </c>
      <c r="BQ206" s="1">
        <f>IFERROR($H206/1000*AA206,0)</f>
        <v>6.8453598419561706E-6</v>
      </c>
      <c r="BR206" s="1">
        <f>IFERROR($H206/1000*AB206,0)</f>
        <v>8.0953712983854162E-5</v>
      </c>
      <c r="BS206" s="1">
        <f>IFERROR($H206/1000*AC206,0)</f>
        <v>2.1314967912371919E-8</v>
      </c>
      <c r="BT206" s="1">
        <f>IFERROR($H206/1000*AD206,0)</f>
        <v>1.0076510900283584E-5</v>
      </c>
      <c r="BU206" s="1">
        <f>IFERROR($H206/1000*AE206,0)</f>
        <v>1.6512219007004334E-6</v>
      </c>
      <c r="BV206" s="1">
        <f>IFERROR($H206/1000*AF206,0)</f>
        <v>1.7413227780003445E-6</v>
      </c>
      <c r="BW206" s="1">
        <f>IFERROR($H206/1000*AG206,0)</f>
        <v>1.7601665946854684E-10</v>
      </c>
      <c r="BX206" s="1">
        <f>IFERROR($H206/1000*AH206,0)</f>
        <v>1.6435691873565021E-6</v>
      </c>
      <c r="BY206" s="1">
        <f>IFERROR($H206/1000*AI206,0)</f>
        <v>1.0466266078025138E-3</v>
      </c>
      <c r="BZ206" s="1">
        <f>IFERROR($H206/1000*AJ206,0)</f>
        <v>1.3434618700459734E-5</v>
      </c>
      <c r="CA206" s="1"/>
      <c r="CB206" s="1">
        <f>IFERROR($I206/1000*Q206,0)</f>
        <v>7.8150145809698611E-4</v>
      </c>
      <c r="CC206" s="1">
        <f>IFERROR($I206/1000*R206,0)</f>
        <v>1.2217113118333687E-2</v>
      </c>
      <c r="CD206" s="1">
        <f>IFERROR($I206/1000*S206,0)</f>
        <v>1.1116948576048973E-6</v>
      </c>
      <c r="CE206" s="1">
        <f>IFERROR($I206/1000*T206,0)</f>
        <v>2.1501805099860709E-4</v>
      </c>
      <c r="CF206" s="1">
        <f>IFERROR($I206/1000*U206,0)</f>
        <v>7.5637957262581927E-5</v>
      </c>
      <c r="CG206" s="1">
        <f>IFERROR($I206/1000*V206,0)</f>
        <v>3.6620643284341598E-7</v>
      </c>
      <c r="CH206" s="1">
        <f>IFERROR($I206/1000*W206,0)</f>
        <v>7.9211711705686838E-4</v>
      </c>
      <c r="CI206" s="1">
        <f>IFERROR($I206/1000*X206,0)</f>
        <v>4.790229394843562E-4</v>
      </c>
      <c r="CJ206" s="1">
        <f>IFERROR($I206/1000*Y206,0)</f>
        <v>6.7874635404807247E-4</v>
      </c>
      <c r="CK206" s="1">
        <f>IFERROR($I206/1000*Z206,0)</f>
        <v>1.1289624011640142E-4</v>
      </c>
      <c r="CL206" s="1">
        <f>IFERROR($I206/1000*AA206,0)</f>
        <v>8.2770794578322669E-6</v>
      </c>
      <c r="CM206" s="1">
        <f>IFERROR($I206/1000*AB206,0)</f>
        <v>9.788533112123849E-5</v>
      </c>
      <c r="CN206" s="1">
        <f>IFERROR($I206/1000*AC206,0)</f>
        <v>2.5773032700269427E-8</v>
      </c>
      <c r="CO206" s="1">
        <f>IFERROR($I206/1000*AD206,0)</f>
        <v>1.2184031709796302E-5</v>
      </c>
      <c r="CP206" s="1">
        <f>IFERROR($I206/1000*AE206,0)</f>
        <v>1.9965780017642814E-6</v>
      </c>
      <c r="CQ206" s="1">
        <f>IFERROR($I206/1000*AF206,0)</f>
        <v>2.1055236434617154E-6</v>
      </c>
      <c r="CR206" s="1">
        <f>IFERROR($I206/1000*AG206,0)</f>
        <v>2.1283086791052213E-10</v>
      </c>
      <c r="CS206" s="1">
        <f>IFERROR($I206/1000*AH206,0)</f>
        <v>1.9873247093328888E-6</v>
      </c>
      <c r="CT206" s="1">
        <f>IFERROR($I206/1000*AI206,0)</f>
        <v>1.2655304900651158E-3</v>
      </c>
      <c r="CU206" s="1">
        <f>IFERROR($I206/1000*AJ206,0)</f>
        <v>1.6244493939942756E-5</v>
      </c>
      <c r="CW206" s="12">
        <f>IFERROR($J206/1000*Q206,0)</f>
        <v>1.6352662669468006E-3</v>
      </c>
      <c r="CX206" s="12">
        <f>IFERROR($J206/1000*R206,0)</f>
        <v>2.5563910028437813E-2</v>
      </c>
      <c r="CY206" s="12">
        <f>IFERROR($J206/1000*S206,0)</f>
        <v>2.3261851669557704E-6</v>
      </c>
      <c r="CZ206" s="12">
        <f>IFERROR($J206/1000*T206,0)</f>
        <v>4.4991824639568776E-4</v>
      </c>
      <c r="DA206" s="12">
        <f>IFERROR($J206/1000*U206,0)</f>
        <v>1.5826995424097343E-4</v>
      </c>
      <c r="DB206" s="12">
        <f>IFERROR($J206/1000*V206,0)</f>
        <v>7.6627499560396097E-7</v>
      </c>
      <c r="DC206" s="12">
        <f>IFERROR($J206/1000*W206,0)</f>
        <v>1.6574791864732447E-3</v>
      </c>
      <c r="DD206" s="12">
        <f>IFERROR($J206/1000*X206,0)</f>
        <v>1.0023398496785063E-3</v>
      </c>
      <c r="DE206" s="12">
        <f>IFERROR($J206/1000*Y206,0)</f>
        <v>1.4202545690582679E-3</v>
      </c>
      <c r="DF206" s="12">
        <f>IFERROR($J206/1000*Z206,0)</f>
        <v>2.362316937668032E-4</v>
      </c>
      <c r="DG206" s="12">
        <f>IFERROR($J206/1000*AA206,0)</f>
        <v>1.7319518327183554E-5</v>
      </c>
      <c r="DH206" s="12">
        <f>IFERROR($J206/1000*AB206,0)</f>
        <v>2.0482185714823617E-4</v>
      </c>
      <c r="DI206" s="12">
        <f>IFERROR($J206/1000*AC206,0)</f>
        <v>5.3929228838926901E-8</v>
      </c>
      <c r="DJ206" s="12">
        <f>IFERROR($J206/1000*AD206,0)</f>
        <v>2.5494688261947442E-5</v>
      </c>
      <c r="DK206" s="12">
        <f>IFERROR($J206/1000*AE206,0)</f>
        <v>4.1777742341819066E-6</v>
      </c>
      <c r="DL206" s="12">
        <f>IFERROR($J206/1000*AF206,0)</f>
        <v>4.4057394298355495E-6</v>
      </c>
      <c r="DM206" s="12">
        <f>IFERROR($J206/1000*AG206,0)</f>
        <v>4.4534163724605006E-10</v>
      </c>
      <c r="DN206" s="12">
        <f>IFERROR($J206/1000*AH206,0)</f>
        <v>4.1584120221035096E-6</v>
      </c>
      <c r="DO206" s="12">
        <f>IFERROR($J206/1000*AI206,0)</f>
        <v>2.6480812015827488E-3</v>
      </c>
      <c r="DP206" s="12">
        <f>IFERROR($J206/1000*AJ206,0)</f>
        <v>3.3991072810402171E-5</v>
      </c>
      <c r="DR206" s="12">
        <f>IFERROR($K206/1000*Q206,0)</f>
        <v>1.4974390369613423E-3</v>
      </c>
      <c r="DS206" s="12">
        <f>IFERROR($K206/1000*R206,0)</f>
        <v>2.3409274432978733E-2</v>
      </c>
      <c r="DT206" s="12">
        <f>IFERROR($K206/1000*S206,0)</f>
        <v>2.1301243391412347E-6</v>
      </c>
      <c r="DU206" s="12">
        <f>IFERROR($K206/1000*T206,0)</f>
        <v>4.1199721367212214E-4</v>
      </c>
      <c r="DV206" s="12">
        <f>IFERROR($K206/1000*U206,0)</f>
        <v>1.4493028606345559E-4</v>
      </c>
      <c r="DW206" s="12">
        <f>IFERROR($K206/1000*V206,0)</f>
        <v>7.0169006397175404E-7</v>
      </c>
      <c r="DX206" s="12">
        <f>IFERROR($K206/1000*W206,0)</f>
        <v>1.5177797566937211E-3</v>
      </c>
      <c r="DY206" s="12">
        <f>IFERROR($K206/1000*X206,0)</f>
        <v>9.17858363221155E-4</v>
      </c>
      <c r="DZ206" s="12">
        <f>IFERROR($K206/1000*Y206,0)</f>
        <v>1.3005494439149628E-3</v>
      </c>
      <c r="EA206" s="12">
        <f>IFERROR($K206/1000*Z206,0)</f>
        <v>2.1632107697933491E-4</v>
      </c>
      <c r="EB206" s="12">
        <f>IFERROR($K206/1000*AA206,0)</f>
        <v>1.5859755300227071E-5</v>
      </c>
      <c r="EC206" s="12">
        <f>IFERROR($K206/1000*AB206,0)</f>
        <v>1.8755859563430129E-4</v>
      </c>
      <c r="ED206" s="12">
        <f>IFERROR($K206/1000*AC206,0)</f>
        <v>4.9383842942843342E-8</v>
      </c>
      <c r="EE206" s="12">
        <f>IFERROR($K206/1000*AD206,0)</f>
        <v>2.3345886972816887E-5</v>
      </c>
      <c r="EF206" s="12">
        <f>IFERROR($K206/1000*AE206,0)</f>
        <v>3.8256535662267075E-6</v>
      </c>
      <c r="EG206" s="12">
        <f>IFERROR($K206/1000*AF206,0)</f>
        <v>4.0344048808842615E-6</v>
      </c>
      <c r="EH206" s="12">
        <f>IFERROR($K206/1000*AG206,0)</f>
        <v>4.0780634070170522E-10</v>
      </c>
      <c r="EI206" s="12">
        <f>IFERROR($K206/1000*AH206,0)</f>
        <v>3.8079232841349414E-6</v>
      </c>
      <c r="EJ206" s="12">
        <f>IFERROR($K206/1000*AI206,0)</f>
        <v>2.4248896002099867E-3</v>
      </c>
      <c r="EK206" s="12">
        <f>IFERROR($K206/1000*AJ206,0)</f>
        <v>3.1126159918608154E-5</v>
      </c>
      <c r="EM206" s="12">
        <f>IFERROR($L206/1000*Q206,0)</f>
        <v>1.9644819941457611E-3</v>
      </c>
      <c r="EN206" s="12">
        <f>IFERROR($L206/1000*R206,0)</f>
        <v>3.0710497712763078E-2</v>
      </c>
      <c r="EO206" s="12">
        <f>IFERROR($L206/1000*S206,0)</f>
        <v>2.7944983443373555E-6</v>
      </c>
      <c r="EP206" s="12">
        <f>IFERROR($L206/1000*T206,0)</f>
        <v>5.4049686693055145E-4</v>
      </c>
      <c r="EQ206" s="12">
        <f>IFERROR($L206/1000*U206,0)</f>
        <v>1.9013324105387471E-4</v>
      </c>
      <c r="ER206" s="12">
        <f>IFERROR($L206/1000*V206,0)</f>
        <v>9.2054331570032686E-7</v>
      </c>
      <c r="ES206" s="12">
        <f>IFERROR($L206/1000*W206,0)</f>
        <v>1.9911668719110086E-3</v>
      </c>
      <c r="ET206" s="12">
        <f>IFERROR($L206/1000*X206,0)</f>
        <v>1.2041333124205231E-3</v>
      </c>
      <c r="EU206" s="12">
        <f>IFERROR($L206/1000*Y206,0)</f>
        <v>1.7061836255128859E-3</v>
      </c>
      <c r="EV206" s="12">
        <f>IFERROR($L206/1000*Z206,0)</f>
        <v>2.8379042497948001E-4</v>
      </c>
      <c r="EW206" s="12">
        <f>IFERROR($L206/1000*AA206,0)</f>
        <v>2.0806325299277079E-5</v>
      </c>
      <c r="EX206" s="12">
        <f>IFERROR($L206/1000*AB206,0)</f>
        <v>2.4605708471346784E-4</v>
      </c>
      <c r="EY206" s="12">
        <f>IFERROR($L206/1000*AC206,0)</f>
        <v>6.4786390543017795E-8</v>
      </c>
      <c r="EZ206" s="12">
        <f>IFERROR($L206/1000*AD206,0)</f>
        <v>3.0627340054208062E-5</v>
      </c>
      <c r="FA206" s="12">
        <f>IFERROR($L206/1000*AE206,0)</f>
        <v>5.0188537637849111E-6</v>
      </c>
      <c r="FB206" s="12">
        <f>IFERROR($L206/1000*AF206,0)</f>
        <v>5.2927134594231302E-6</v>
      </c>
      <c r="FC206" s="12">
        <f>IFERROR($L206/1000*AG206,0)</f>
        <v>5.3499888384948887E-10</v>
      </c>
      <c r="FD206" s="12">
        <f>IFERROR($L206/1000*AH206,0)</f>
        <v>4.9955935047288365E-6</v>
      </c>
      <c r="FE206" s="12">
        <f>IFERROR($L206/1000*AI206,0)</f>
        <v>3.1811992607528173E-3</v>
      </c>
      <c r="FF206" s="12">
        <f>IFERROR($L206/1000*AJ206,0)</f>
        <v>4.0834237119321054E-5</v>
      </c>
      <c r="FH206" s="12">
        <f>IFERROR(AL206*[1]Figure!$C$8+BG206*[1]Figure!$D$8+CB206*[1]Figure!$E$8,0)</f>
        <v>6.5375016712423441E-4</v>
      </c>
      <c r="FI206" s="12">
        <f>IFERROR(AM206*[1]Figure!$C$8+BH206*[1]Figure!$D$8+CC206*[1]Figure!$E$8,0)</f>
        <v>1.0219993398777671E-2</v>
      </c>
      <c r="FJ206" s="12">
        <f>IFERROR(AN206*[1]Figure!$C$8+BI206*[1]Figure!$D$8+CD206*[1]Figure!$E$8,0)</f>
        <v>9.2996716950483218E-7</v>
      </c>
      <c r="FK206" s="12">
        <f>IFERROR(AO206*[1]Figure!$C$8+BJ206*[1]Figure!$D$8+CE206*[1]Figure!$E$8,0)</f>
        <v>1.7986925720824654E-4</v>
      </c>
      <c r="FL206" s="12">
        <f>IFERROR(AP206*[1]Figure!$C$8+BK206*[1]Figure!$D$8+CF206*[1]Figure!$E$8,0)</f>
        <v>6.327349320852063E-5</v>
      </c>
      <c r="FM206" s="12">
        <f>IFERROR(AQ206*[1]Figure!$C$8+BL206*[1]Figure!$D$8+CG206*[1]Figure!$E$8,0)</f>
        <v>3.063430198279193E-7</v>
      </c>
      <c r="FN206" s="12">
        <f>IFERROR(AR206*[1]Figure!$C$8+BM206*[1]Figure!$D$8+CH206*[1]Figure!$E$8,0)</f>
        <v>6.6263049453405942E-4</v>
      </c>
      <c r="FO206" s="12">
        <f>IFERROR(AS206*[1]Figure!$C$8+BN206*[1]Figure!$D$8+CI206*[1]Figure!$E$8,0)</f>
        <v>4.0071752074117797E-4</v>
      </c>
      <c r="FP206" s="12">
        <f>IFERROR(AT206*[1]Figure!$C$8+BO206*[1]Figure!$D$8+CJ206*[1]Figure!$E$8,0)</f>
        <v>5.6779234100779396E-4</v>
      </c>
      <c r="FQ206" s="12">
        <f>IFERROR(AU206*[1]Figure!$C$8+BP206*[1]Figure!$D$8+CK206*[1]Figure!$E$8,0)</f>
        <v>9.4441200434248747E-5</v>
      </c>
      <c r="FR206" s="12">
        <f>IFERROR(AV206*[1]Figure!$C$8+BQ206*[1]Figure!$D$8+CL206*[1]Figure!$E$8,0)</f>
        <v>6.9240332475321833E-6</v>
      </c>
      <c r="FS206" s="12">
        <f>IFERROR(AW206*[1]Figure!$C$8+BR206*[1]Figure!$D$8+CM206*[1]Figure!$E$8,0)</f>
        <v>8.1884110280929331E-5</v>
      </c>
      <c r="FT206" s="12">
        <f>IFERROR(AX206*[1]Figure!$C$8+BS206*[1]Figure!$D$8+CN206*[1]Figure!$E$8,0)</f>
        <v>2.1559939857474302E-8</v>
      </c>
      <c r="FU206" s="12">
        <f>IFERROR(AY206*[1]Figure!$C$8+BT206*[1]Figure!$D$8+CO206*[1]Figure!$E$8,0)</f>
        <v>1.0192319776245111E-5</v>
      </c>
      <c r="FV206" s="12">
        <f>IFERROR(AZ206*[1]Figure!$C$8+BU206*[1]Figure!$D$8+CP206*[1]Figure!$E$8,0)</f>
        <v>1.6701993180004824E-6</v>
      </c>
      <c r="FW206" s="12">
        <f>IFERROR(BA206*[1]Figure!$C$8+BV206*[1]Figure!$D$8+CQ206*[1]Figure!$E$8,0)</f>
        <v>1.7613357205359152E-6</v>
      </c>
      <c r="FX206" s="12">
        <f>IFERROR(BB206*[1]Figure!$C$8+BW206*[1]Figure!$D$8+CR206*[1]Figure!$E$8,0)</f>
        <v>1.7803961083388319E-10</v>
      </c>
      <c r="FY206" s="12">
        <f>IFERROR(BC206*[1]Figure!$C$8+BX206*[1]Figure!$D$8+CS206*[1]Figure!$E$8,0)</f>
        <v>1.6624586523743389E-6</v>
      </c>
      <c r="FZ206" s="12">
        <f>IFERROR(BD206*[1]Figure!$C$8+BY206*[1]Figure!$D$8+CT206*[1]Figure!$E$8,0)</f>
        <v>1.0586554392304265E-3</v>
      </c>
      <c r="GA206" s="12">
        <f>IFERROR(BE206*[1]Figure!$C$8+BZ206*[1]Figure!$D$8+CU206*[1]Figure!$E$8,0)</f>
        <v>1.3589022154797106E-5</v>
      </c>
      <c r="GC206" s="12">
        <f>IFERROR(CW206*[1]Figure!$F$8+DR206*[1]Figure!$G$8+EM206*[1]Figure!$H$8,0)</f>
        <v>1.5351627527269694E-3</v>
      </c>
      <c r="GD206" s="12">
        <f>IFERROR(CX206*[1]Figure!$F$8+DS206*[1]Figure!$G$8+EN206*[1]Figure!$H$8,0)</f>
        <v>2.3999004494231337E-2</v>
      </c>
      <c r="GE206" s="12">
        <f>IFERROR(CY206*[1]Figure!$F$8+DT206*[1]Figure!$G$8+EO206*[1]Figure!$H$8,0)</f>
        <v>2.1837867608704496E-6</v>
      </c>
      <c r="GF206" s="12">
        <f>IFERROR(CZ206*[1]Figure!$F$8+DU206*[1]Figure!$G$8+EP206*[1]Figure!$H$8,0)</f>
        <v>4.2237631118539123E-4</v>
      </c>
      <c r="GG206" s="12">
        <f>IFERROR(DA206*[1]Figure!$F$8+DV206*[1]Figure!$G$8+EQ206*[1]Figure!$H$8,0)</f>
        <v>1.4858139224029421E-4</v>
      </c>
      <c r="GH206" s="12">
        <f>IFERROR(DB206*[1]Figure!$F$8+DW206*[1]Figure!$G$8+ER206*[1]Figure!$H$8,0)</f>
        <v>7.1936714856449303E-7</v>
      </c>
      <c r="GI206" s="12">
        <f>IFERROR(DC206*[1]Figure!$F$8+DX206*[1]Figure!$G$8+ES206*[1]Figure!$H$8,0)</f>
        <v>1.5560158990160979E-3</v>
      </c>
      <c r="GJ206" s="12">
        <f>IFERROR(DD206*[1]Figure!$F$8+DY206*[1]Figure!$G$8+ET206*[1]Figure!$H$8,0)</f>
        <v>9.409811930343278E-4</v>
      </c>
      <c r="GK206" s="12">
        <f>IFERROR(DE206*[1]Figure!$F$8+DZ206*[1]Figure!$G$8+EU206*[1]Figure!$H$8,0)</f>
        <v>1.3333130866078566E-3</v>
      </c>
      <c r="GL206" s="12">
        <f>IFERROR(DF206*[1]Figure!$F$8+EA206*[1]Figure!$G$8+EV206*[1]Figure!$H$8,0)</f>
        <v>2.217706709999651E-4</v>
      </c>
      <c r="GM206" s="12">
        <f>IFERROR(DG206*[1]Figure!$F$8+EB206*[1]Figure!$G$8+EW206*[1]Figure!$H$8,0)</f>
        <v>1.6259296708117861E-5</v>
      </c>
      <c r="GN206" s="12">
        <f>IFERROR(DH206*[1]Figure!$F$8+EC206*[1]Figure!$G$8+EX206*[1]Figure!$H$8,0)</f>
        <v>1.9228360077739294E-4</v>
      </c>
      <c r="GO206" s="12">
        <f>IFERROR(DI206*[1]Figure!$F$8+ED206*[1]Figure!$G$8+EY206*[1]Figure!$H$8,0)</f>
        <v>5.0627928350400595E-8</v>
      </c>
      <c r="GP206" s="12">
        <f>IFERROR(DJ206*[1]Figure!$F$8+EE206*[1]Figure!$G$8+EZ206*[1]Figure!$H$8,0)</f>
        <v>2.3934020167371592E-5</v>
      </c>
      <c r="GQ206" s="12">
        <f>IFERROR(DK206*[1]Figure!$F$8+EF206*[1]Figure!$G$8+FA206*[1]Figure!$H$8,0)</f>
        <v>3.9220300224215113E-6</v>
      </c>
      <c r="GR206" s="12">
        <f>IFERROR(DL206*[1]Figure!$F$8+EG206*[1]Figure!$G$8+FB206*[1]Figure!$H$8,0)</f>
        <v>4.1360402324767857E-6</v>
      </c>
      <c r="GS206" s="12">
        <f>IFERROR(DM206*[1]Figure!$F$8+EH206*[1]Figure!$G$8+FC206*[1]Figure!$H$8,0)</f>
        <v>4.1807986109507584E-10</v>
      </c>
      <c r="GT206" s="12">
        <f>IFERROR(DN206*[1]Figure!$F$8+EI206*[1]Figure!$G$8+FD206*[1]Figure!$H$8,0)</f>
        <v>3.9038530763216858E-6</v>
      </c>
      <c r="GU206" s="12">
        <f>IFERROR(DO206*[1]Figure!$F$8+EJ206*[1]Figure!$G$8+FE206*[1]Figure!$H$8,0)</f>
        <v>2.4859777939751047E-3</v>
      </c>
      <c r="GV206" s="12">
        <f>IFERROR(DP206*[1]Figure!$F$8+EK206*[1]Figure!$G$8+FF206*[1]Figure!$H$8,0)</f>
        <v>3.1910294952263844E-5</v>
      </c>
      <c r="GX206" s="12">
        <f>IFERROR(FH206*[1]Figure!$F$10+GC206*[1]Figure!$F$11,0)</f>
        <v>7.0546379504599598E-4</v>
      </c>
      <c r="GY206" s="12">
        <f>IFERROR(FI206*[1]Figure!$F$10+GD206*[1]Figure!$F$11,0)</f>
        <v>1.1028425981383514E-2</v>
      </c>
      <c r="GZ206" s="12">
        <f>IFERROR(FJ206*[1]Figure!$F$10+GE206*[1]Figure!$F$11,0)</f>
        <v>1.0035304029870923E-6</v>
      </c>
      <c r="HA206" s="12">
        <f>IFERROR(FK206*[1]Figure!$F$10+GF206*[1]Figure!$F$11,0)</f>
        <v>1.9409746288924525E-4</v>
      </c>
      <c r="HB206" s="12">
        <f>IFERROR(FL206*[1]Figure!$F$10+GG206*[1]Figure!$F$11,0)</f>
        <v>6.8278619095507565E-5</v>
      </c>
      <c r="HC206" s="12">
        <f>IFERROR(FM206*[1]Figure!$F$10+GH206*[1]Figure!$F$11,0)</f>
        <v>3.3057568505766193E-7</v>
      </c>
      <c r="HD206" s="12">
        <f>IFERROR(FN206*[1]Figure!$F$10+GI206*[1]Figure!$F$11,0)</f>
        <v>7.1504658338139939E-4</v>
      </c>
      <c r="HE206" s="12">
        <f>IFERROR(FO206*[1]Figure!$F$10+GJ206*[1]Figure!$F$11,0)</f>
        <v>4.3241549622391625E-4</v>
      </c>
      <c r="HF206" s="12">
        <f>IFERROR(FP206*[1]Figure!$F$10+GK206*[1]Figure!$F$11,0)</f>
        <v>6.1270644326931304E-4</v>
      </c>
      <c r="HG206" s="12">
        <f>IFERROR(FQ206*[1]Figure!$F$10+GL206*[1]Figure!$F$11,0)</f>
        <v>1.0191178682235615E-4</v>
      </c>
      <c r="HH206" s="12">
        <f>IFERROR(FR206*[1]Figure!$F$10+GM206*[1]Figure!$F$11,0)</f>
        <v>7.4717453508512185E-6</v>
      </c>
      <c r="HI206" s="12">
        <f>IFERROR(FS206*[1]Figure!$F$10+GN206*[1]Figure!$F$11,0)</f>
        <v>8.8361392620144041E-5</v>
      </c>
      <c r="HJ206" s="12">
        <f>IFERROR(FT206*[1]Figure!$F$10+GO206*[1]Figure!$F$11,0)</f>
        <v>2.326539671832602E-8</v>
      </c>
      <c r="HK206" s="12">
        <f>IFERROR(FU206*[1]Figure!$F$10+GP206*[1]Figure!$F$11,0)</f>
        <v>1.0998563291083383E-5</v>
      </c>
      <c r="HL206" s="12">
        <f>IFERROR(FV206*[1]Figure!$F$10+GQ206*[1]Figure!$F$11,0)</f>
        <v>1.8023171673406925E-6</v>
      </c>
      <c r="HM206" s="12">
        <f>IFERROR(FW206*[1]Figure!$F$10+GR206*[1]Figure!$F$11,0)</f>
        <v>1.9006627366922154E-6</v>
      </c>
      <c r="HN206" s="12">
        <f>IFERROR(FX206*[1]Figure!$F$10+GS206*[1]Figure!$F$11,0)</f>
        <v>1.9212308591810296E-10</v>
      </c>
      <c r="HO206" s="12">
        <f>IFERROR(FY206*[1]Figure!$F$10+GT206*[1]Figure!$F$11,0)</f>
        <v>1.7939641915046444E-6</v>
      </c>
      <c r="HP206" s="12">
        <f>IFERROR(FZ206*[1]Figure!$F$10+GU206*[1]Figure!$F$11,0)</f>
        <v>1.1423983065134073E-3</v>
      </c>
      <c r="HQ206" s="12">
        <f>IFERROR(GA206*[1]Figure!$F$10+GV206*[1]Figure!$F$11,0)</f>
        <v>1.4663955165713198E-5</v>
      </c>
    </row>
    <row r="207" spans="1:225" x14ac:dyDescent="0.2">
      <c r="A207" s="1"/>
      <c r="B207" s="4"/>
      <c r="C207" s="1" t="s">
        <v>124</v>
      </c>
      <c r="D207" s="1" t="s">
        <v>91</v>
      </c>
      <c r="E207" s="2">
        <f>75%/99%*(1-[1]Use!$Y$321)+1*[1]Use!$Y$321</f>
        <v>0.75757575757575757</v>
      </c>
      <c r="F207" s="7">
        <f>SUM(E207:E211)</f>
        <v>1</v>
      </c>
      <c r="G207" s="1">
        <f>'[1]LIB Maf LCI'!AQ$45*'[1]LIB Maf LCIA'!E$94*LCIA_TAU!$E207</f>
        <v>492.57163247698674</v>
      </c>
      <c r="H207" s="1" t="s">
        <v>77</v>
      </c>
      <c r="I207" s="1">
        <f>'[1]LIB Maf LCI'!AS$45*'[1]LIB Maf LCIA'!D$94*LCIA_TAU!$E207</f>
        <v>563.22015095146139</v>
      </c>
      <c r="J207" s="1">
        <f>'[1]LIB Maf LCI'!AT$45*'[1]LIB Maf LCIA'!D$94*LCIA_TAU!$E207</f>
        <v>645.631393626678</v>
      </c>
      <c r="K207" s="1">
        <f>'[1]LIB Maf LCI'!AU$45*'[1]LIB Maf LCIA'!E$94*LCIA_TAU!$E207</f>
        <v>490.47242483904074</v>
      </c>
      <c r="L207" s="1" t="s">
        <v>77</v>
      </c>
      <c r="M207" s="1" t="s">
        <v>55</v>
      </c>
      <c r="N207" s="1" t="s">
        <v>217</v>
      </c>
      <c r="O207" s="1">
        <v>1</v>
      </c>
      <c r="P207" s="1" t="s">
        <v>56</v>
      </c>
      <c r="Q207" s="1">
        <f>'[1]Unit factor_selected'!J84</f>
        <v>1.9035004472838899</v>
      </c>
      <c r="R207" s="1">
        <f>'[1]Unit factor_selected'!K84</f>
        <v>27.754372679655901</v>
      </c>
      <c r="S207" s="1">
        <f>'[1]Unit factor_selected'!L84</f>
        <v>4.6421089572843497E-3</v>
      </c>
      <c r="T207" s="1">
        <f>'[1]Unit factor_selected'!M84</f>
        <v>0.49757490235714602</v>
      </c>
      <c r="U207" s="1">
        <f>'[1]Unit factor_selected'!N84</f>
        <v>0.17171694414095801</v>
      </c>
      <c r="V207" s="1">
        <f>'[1]Unit factor_selected'!O84</f>
        <v>2.0383472101202799E-3</v>
      </c>
      <c r="W207" s="1">
        <f>'[1]Unit factor_selected'!P84</f>
        <v>1.93050344818283</v>
      </c>
      <c r="X207" s="1">
        <f>'[1]Unit factor_selected'!Q84</f>
        <v>0.39436850630361098</v>
      </c>
      <c r="Y207" s="1">
        <f>'[1]Unit factor_selected'!R84</f>
        <v>5.5038278685701396</v>
      </c>
      <c r="Z207" s="1">
        <f>'[1]Unit factor_selected'!S84</f>
        <v>0.141661761201029</v>
      </c>
      <c r="AA207" s="1">
        <f>'[1]Unit factor_selected'!T84</f>
        <v>0.13810926290995701</v>
      </c>
      <c r="AB207" s="1">
        <f>'[1]Unit factor_selected'!U84</f>
        <v>0.22598671375865101</v>
      </c>
      <c r="AC207" s="1">
        <f>'[1]Unit factor_selected'!V84</f>
        <v>1.56545406312225E-3</v>
      </c>
      <c r="AD207" s="1">
        <f>'[1]Unit factor_selected'!W84</f>
        <v>1.37060495422007</v>
      </c>
      <c r="AE207" s="1">
        <f>'[1]Unit factor_selected'!X84</f>
        <v>6.8901392926296098E-3</v>
      </c>
      <c r="AF207" s="1">
        <f>'[1]Unit factor_selected'!Y84</f>
        <v>7.0046307430902599E-3</v>
      </c>
      <c r="AG207" s="1">
        <f>'[1]Unit factor_selected'!Z84</f>
        <v>7.1349608043164005E-7</v>
      </c>
      <c r="AH207" s="1">
        <f>'[1]Unit factor_selected'!AA84</f>
        <v>1.18146422584715E-2</v>
      </c>
      <c r="AI207" s="1">
        <f>'[1]Unit factor_selected'!AB84</f>
        <v>14.3083859316041</v>
      </c>
      <c r="AJ207" s="1">
        <f>'[1]Unit factor_selected'!AC84</f>
        <v>4.2239260304075398E-2</v>
      </c>
      <c r="AK207" s="1"/>
      <c r="AL207" s="1">
        <f>IFERROR($G207/1000*Q207,0)</f>
        <v>0.93761032273930001</v>
      </c>
      <c r="AM207" s="1">
        <f>IFERROR($G207/1000*R207,0)</f>
        <v>13.671016659192787</v>
      </c>
      <c r="AN207" s="1">
        <f>IFERROR($G207/1000*S207,0)</f>
        <v>2.2865711872255947E-3</v>
      </c>
      <c r="AO207" s="1">
        <f>IFERROR($G207/1000*T207,0)</f>
        <v>0.24509128193363669</v>
      </c>
      <c r="AP207" s="1">
        <f>IFERROR($G207/1000*U207,0)</f>
        <v>8.458289549947122E-2</v>
      </c>
      <c r="AQ207" s="1">
        <f>IFERROR($G207/1000*V207,0)</f>
        <v>1.0040320128438577E-3</v>
      </c>
      <c r="AR207" s="1">
        <f>IFERROR($G207/1000*W207,0)</f>
        <v>0.95091123497386854</v>
      </c>
      <c r="AS207" s="1">
        <f>IFERROR($G207/1000*X207,0)</f>
        <v>0.19425473894748049</v>
      </c>
      <c r="AT207" s="1">
        <f>IFERROR($G207/1000*Y207,0)</f>
        <v>2.7110294780939279</v>
      </c>
      <c r="AU207" s="1">
        <f>IFERROR($G207/1000*Z207,0)</f>
        <v>6.9778564974355917E-2</v>
      </c>
      <c r="AV207" s="1">
        <f>IFERROR($G207/1000*AA207,0)</f>
        <v>6.802870509175088E-2</v>
      </c>
      <c r="AW207" s="1">
        <f>IFERROR($G207/1000*AB207,0)</f>
        <v>0.11131464451420824</v>
      </c>
      <c r="AX207" s="1">
        <f>IFERROR($G207/1000*AC207,0)</f>
        <v>7.7109826343985848E-4</v>
      </c>
      <c r="AY207" s="1">
        <f>IFERROR($G207/1000*AD207,0)</f>
        <v>0.67512111978122546</v>
      </c>
      <c r="AZ207" s="1">
        <f>IFERROR($G207/1000*AE207,0)</f>
        <v>3.3938871593643975E-3</v>
      </c>
      <c r="BA207" s="1">
        <f>IFERROR($G207/1000*AF207,0)</f>
        <v>3.4502824000224577E-3</v>
      </c>
      <c r="BB207" s="1">
        <f>IFERROR($G207/1000*AG207,0)</f>
        <v>3.5144792910414433E-7</v>
      </c>
      <c r="BC207" s="1">
        <f>IFERROR($G207/1000*AH207,0)</f>
        <v>5.8195576243868993E-3</v>
      </c>
      <c r="BD207" s="1">
        <f>IFERROR($G207/1000*AI207,0)</f>
        <v>7.047905016440982</v>
      </c>
      <c r="BE207" s="1">
        <f>IFERROR($G207/1000*AJ207,0)</f>
        <v>2.08058614025988E-2</v>
      </c>
      <c r="BF207" s="1"/>
      <c r="BG207" s="1">
        <f>IFERROR($H207/1000*Q207,0)</f>
        <v>0</v>
      </c>
      <c r="BH207" s="1">
        <f>IFERROR($H207/1000*R207,0)</f>
        <v>0</v>
      </c>
      <c r="BI207" s="1">
        <f>IFERROR($H207/1000*S207,0)</f>
        <v>0</v>
      </c>
      <c r="BJ207" s="1">
        <f>IFERROR($H207/1000*T207,0)</f>
        <v>0</v>
      </c>
      <c r="BK207" s="1">
        <f>IFERROR($H207/1000*U207,0)</f>
        <v>0</v>
      </c>
      <c r="BL207" s="1">
        <f>IFERROR($H207/1000*V207,0)</f>
        <v>0</v>
      </c>
      <c r="BM207" s="1">
        <f>IFERROR($H207/1000*W207,0)</f>
        <v>0</v>
      </c>
      <c r="BN207" s="1">
        <f>IFERROR($H207/1000*X207,0)</f>
        <v>0</v>
      </c>
      <c r="BO207" s="1">
        <f>IFERROR($H207/1000*Y207,0)</f>
        <v>0</v>
      </c>
      <c r="BP207" s="1">
        <f>IFERROR($H207/1000*Z207,0)</f>
        <v>0</v>
      </c>
      <c r="BQ207" s="1">
        <f>IFERROR($H207/1000*AA207,0)</f>
        <v>0</v>
      </c>
      <c r="BR207" s="1">
        <f>IFERROR($H207/1000*AB207,0)</f>
        <v>0</v>
      </c>
      <c r="BS207" s="1">
        <f>IFERROR($H207/1000*AC207,0)</f>
        <v>0</v>
      </c>
      <c r="BT207" s="1">
        <f>IFERROR($H207/1000*AD207,0)</f>
        <v>0</v>
      </c>
      <c r="BU207" s="1">
        <f>IFERROR($H207/1000*AE207,0)</f>
        <v>0</v>
      </c>
      <c r="BV207" s="1">
        <f>IFERROR($H207/1000*AF207,0)</f>
        <v>0</v>
      </c>
      <c r="BW207" s="1">
        <f>IFERROR($H207/1000*AG207,0)</f>
        <v>0</v>
      </c>
      <c r="BX207" s="1">
        <f>IFERROR($H207/1000*AH207,0)</f>
        <v>0</v>
      </c>
      <c r="BY207" s="1">
        <f>IFERROR($H207/1000*AI207,0)</f>
        <v>0</v>
      </c>
      <c r="BZ207" s="1">
        <f>IFERROR($H207/1000*AJ207,0)</f>
        <v>0</v>
      </c>
      <c r="CA207" s="1"/>
      <c r="CB207" s="1">
        <f>IFERROR($I207/1000*Q207,0)</f>
        <v>1.0720898092554068</v>
      </c>
      <c r="CC207" s="1">
        <f>IFERROR($I207/1000*R207,0)</f>
        <v>15.631821970198912</v>
      </c>
      <c r="CD207" s="1">
        <f>IFERROR($I207/1000*S207,0)</f>
        <v>2.6145293076548226E-3</v>
      </c>
      <c r="CE207" s="1">
        <f>IFERROR($I207/1000*T207,0)</f>
        <v>0.28024421161525043</v>
      </c>
      <c r="CF207" s="1">
        <f>IFERROR($I207/1000*U207,0)</f>
        <v>9.6714443199994032E-2</v>
      </c>
      <c r="CG207" s="1">
        <f>IFERROR($I207/1000*V207,0)</f>
        <v>1.1480382233754341E-3</v>
      </c>
      <c r="CH207" s="1">
        <f>IFERROR($I207/1000*W207,0)</f>
        <v>1.0872984434978503</v>
      </c>
      <c r="CI207" s="1">
        <f>IFERROR($I207/1000*X207,0)</f>
        <v>0.22211628965082211</v>
      </c>
      <c r="CJ207" s="1">
        <f>IFERROR($I207/1000*Y207,0)</f>
        <v>3.0998667629469341</v>
      </c>
      <c r="CK207" s="1">
        <f>IFERROR($I207/1000*Z207,0)</f>
        <v>7.978675852769343E-2</v>
      </c>
      <c r="CL207" s="1">
        <f>IFERROR($I207/1000*AA207,0)</f>
        <v>7.7785919903941056E-2</v>
      </c>
      <c r="CM207" s="1">
        <f>IFERROR($I207/1000*AB207,0)</f>
        <v>0.12728027103617212</v>
      </c>
      <c r="CN207" s="1">
        <f>IFERROR($I207/1000*AC207,0)</f>
        <v>8.8169527373929224E-4</v>
      </c>
      <c r="CO207" s="1">
        <f>IFERROR($I207/1000*AD207,0)</f>
        <v>0.7719523292106486</v>
      </c>
      <c r="CP207" s="1">
        <f>IFERROR($I207/1000*AE207,0)</f>
        <v>3.8806652924714444E-3</v>
      </c>
      <c r="CQ207" s="1">
        <f>IFERROR($I207/1000*AF207,0)</f>
        <v>3.9451491844825432E-3</v>
      </c>
      <c r="CR207" s="1">
        <f>IFERROR($I207/1000*AG207,0)</f>
        <v>4.0185537012398435E-7</v>
      </c>
      <c r="CS207" s="1">
        <f>IFERROR($I207/1000*AH207,0)</f>
        <v>6.6542445962538329E-3</v>
      </c>
      <c r="CT207" s="1">
        <f>IFERROR($I207/1000*AI207,0)</f>
        <v>8.0587712842698274</v>
      </c>
      <c r="CU207" s="1">
        <f>IFERROR($I207/1000*AJ207,0)</f>
        <v>2.3790002564539416E-2</v>
      </c>
      <c r="CW207" s="12">
        <f>IFERROR($J207/1000*Q207,0)</f>
        <v>1.2289596465489028</v>
      </c>
      <c r="CX207" s="12">
        <f>IFERROR($J207/1000*R207,0)</f>
        <v>17.919094312400436</v>
      </c>
      <c r="CY207" s="12">
        <f>IFERROR($J207/1000*S207,0)</f>
        <v>2.9970912754583795E-3</v>
      </c>
      <c r="CZ207" s="12">
        <f>IFERROR($J207/1000*T207,0)</f>
        <v>0.3212499776425024</v>
      </c>
      <c r="DA207" s="12">
        <f>IFERROR($J207/1000*U207,0)</f>
        <v>0.11086584995504113</v>
      </c>
      <c r="DB207" s="12">
        <f>IFERROR($J207/1000*V207,0)</f>
        <v>1.3160209499650073E-3</v>
      </c>
      <c r="DC207" s="12">
        <f>IFERROR($J207/1000*W207,0)</f>
        <v>1.2463936316513879</v>
      </c>
      <c r="DD207" s="12">
        <f>IFERROR($J207/1000*X207,0)</f>
        <v>0.25461668832727169</v>
      </c>
      <c r="DE207" s="12">
        <f>IFERROR($J207/1000*Y207,0)</f>
        <v>3.553444057066288</v>
      </c>
      <c r="DF207" s="12">
        <f>IFERROR($J207/1000*Z207,0)</f>
        <v>9.1461280307830017E-2</v>
      </c>
      <c r="DG207" s="12">
        <f>IFERROR($J207/1000*AA207,0)</f>
        <v>8.9167675885308814E-2</v>
      </c>
      <c r="DH207" s="12">
        <f>IFERROR($J207/1000*AB207,0)</f>
        <v>0.14590411694511102</v>
      </c>
      <c r="DI207" s="12">
        <f>IFERROR($J207/1000*AC207,0)</f>
        <v>1.0107062884321639E-3</v>
      </c>
      <c r="DJ207" s="12">
        <f>IFERROR($J207/1000*AD207,0)</f>
        <v>0.88490558670473296</v>
      </c>
      <c r="DK207" s="12">
        <f>IFERROR($J207/1000*AE207,0)</f>
        <v>4.4484902337823878E-3</v>
      </c>
      <c r="DL207" s="12">
        <f>IFERROR($J207/1000*AF207,0)</f>
        <v>4.5224095085016373E-3</v>
      </c>
      <c r="DM207" s="12">
        <f>IFERROR($J207/1000*AG207,0)</f>
        <v>4.6065546875625211E-7</v>
      </c>
      <c r="DN207" s="12">
        <f>IFERROR($J207/1000*AH207,0)</f>
        <v>7.6279039465375967E-3</v>
      </c>
      <c r="DO207" s="12">
        <f>IFERROR($J207/1000*AI207,0)</f>
        <v>9.237943149569908</v>
      </c>
      <c r="DP207" s="12">
        <f>IFERROR($J207/1000*AJ207,0)</f>
        <v>2.7270992495880216E-2</v>
      </c>
      <c r="DR207" s="12">
        <f>IFERROR($K207/1000*Q207,0)</f>
        <v>0.93361448006152814</v>
      </c>
      <c r="DS207" s="12">
        <f>IFERROR($K207/1000*R207,0)</f>
        <v>13.612754468077254</v>
      </c>
      <c r="DT207" s="12">
        <f>IFERROR($K207/1000*S207,0)</f>
        <v>2.276826436646286E-3</v>
      </c>
      <c r="DU207" s="12">
        <f>IFERROR($K207/1000*T207,0)</f>
        <v>0.24404676889815835</v>
      </c>
      <c r="DV207" s="12">
        <f>IFERROR($K207/1000*U207,0)</f>
        <v>8.422242597876578E-2</v>
      </c>
      <c r="DW207" s="12">
        <f>IFERROR($K207/1000*V207,0)</f>
        <v>9.9975309881158731E-4</v>
      </c>
      <c r="DX207" s="12">
        <f>IFERROR($K207/1000*W207,0)</f>
        <v>0.94685870739036204</v>
      </c>
      <c r="DY207" s="12">
        <f>IFERROR($K207/1000*X207,0)</f>
        <v>0.19342687756688259</v>
      </c>
      <c r="DZ207" s="12">
        <f>IFERROR($K207/1000*Y207,0)</f>
        <v>2.6994758005942856</v>
      </c>
      <c r="EA207" s="12">
        <f>IFERROR($K207/1000*Z207,0)</f>
        <v>6.9481187523237828E-2</v>
      </c>
      <c r="EB207" s="12">
        <f>IFERROR($K207/1000*AA207,0)</f>
        <v>6.7738785072179203E-2</v>
      </c>
      <c r="EC207" s="12">
        <f>IFERROR($K207/1000*AB207,0)</f>
        <v>0.11084025147861178</v>
      </c>
      <c r="ED207" s="12">
        <f>IFERROR($K207/1000*AC207,0)</f>
        <v>7.6781205031369872E-4</v>
      </c>
      <c r="EE207" s="12">
        <f>IFERROR($K207/1000*AD207,0)</f>
        <v>0.6722439353927202</v>
      </c>
      <c r="EF207" s="12">
        <f>IFERROR($K207/1000*AE207,0)</f>
        <v>3.3794233263347976E-3</v>
      </c>
      <c r="EG207" s="12">
        <f>IFERROR($K207/1000*AF207,0)</f>
        <v>3.4355782256655716E-3</v>
      </c>
      <c r="EH207" s="12">
        <f>IFERROR($K207/1000*AG207,0)</f>
        <v>3.4995015268245773E-7</v>
      </c>
      <c r="EI207" s="12">
        <f>IFERROR($K207/1000*AH207,0)</f>
        <v>5.794756237118317E-3</v>
      </c>
      <c r="EJ207" s="12">
        <f>IFERROR($K207/1000*AI207,0)</f>
        <v>7.0178687434066802</v>
      </c>
      <c r="EK207" s="12">
        <f>IFERROR($K207/1000*AJ207,0)</f>
        <v>2.0717192424747299E-2</v>
      </c>
      <c r="EM207" s="12">
        <f>IFERROR($L207/1000*Q207,0)</f>
        <v>0</v>
      </c>
      <c r="EN207" s="12">
        <f>IFERROR($L207/1000*R207,0)</f>
        <v>0</v>
      </c>
      <c r="EO207" s="12">
        <f>IFERROR($L207/1000*S207,0)</f>
        <v>0</v>
      </c>
      <c r="EP207" s="12">
        <f>IFERROR($L207/1000*T207,0)</f>
        <v>0</v>
      </c>
      <c r="EQ207" s="12">
        <f>IFERROR($L207/1000*U207,0)</f>
        <v>0</v>
      </c>
      <c r="ER207" s="12">
        <f>IFERROR($L207/1000*V207,0)</f>
        <v>0</v>
      </c>
      <c r="ES207" s="12">
        <f>IFERROR($L207/1000*W207,0)</f>
        <v>0</v>
      </c>
      <c r="ET207" s="12">
        <f>IFERROR($L207/1000*X207,0)</f>
        <v>0</v>
      </c>
      <c r="EU207" s="12">
        <f>IFERROR($L207/1000*Y207,0)</f>
        <v>0</v>
      </c>
      <c r="EV207" s="12">
        <f>IFERROR($L207/1000*Z207,0)</f>
        <v>0</v>
      </c>
      <c r="EW207" s="12">
        <f>IFERROR($L207/1000*AA207,0)</f>
        <v>0</v>
      </c>
      <c r="EX207" s="12">
        <f>IFERROR($L207/1000*AB207,0)</f>
        <v>0</v>
      </c>
      <c r="EY207" s="12">
        <f>IFERROR($L207/1000*AC207,0)</f>
        <v>0</v>
      </c>
      <c r="EZ207" s="12">
        <f>IFERROR($L207/1000*AD207,0)</f>
        <v>0</v>
      </c>
      <c r="FA207" s="12">
        <f>IFERROR($L207/1000*AE207,0)</f>
        <v>0</v>
      </c>
      <c r="FB207" s="12">
        <f>IFERROR($L207/1000*AF207,0)</f>
        <v>0</v>
      </c>
      <c r="FC207" s="12">
        <f>IFERROR($L207/1000*AG207,0)</f>
        <v>0</v>
      </c>
      <c r="FD207" s="12">
        <f>IFERROR($L207/1000*AH207,0)</f>
        <v>0</v>
      </c>
      <c r="FE207" s="12">
        <f>IFERROR($L207/1000*AI207,0)</f>
        <v>0</v>
      </c>
      <c r="FF207" s="12">
        <f>IFERROR($L207/1000*AJ207,0)</f>
        <v>0</v>
      </c>
      <c r="FH207" s="12">
        <f>IFERROR(AL207*[1]Figure!$C$8+BG207*[1]Figure!$D$8+CB207*[1]Figure!$E$8,0)</f>
        <v>0.18637658614858715</v>
      </c>
      <c r="FI207" s="12">
        <f>IFERROR(AM207*[1]Figure!$C$8+BH207*[1]Figure!$D$8+CC207*[1]Figure!$E$8,0)</f>
        <v>2.7175014527109331</v>
      </c>
      <c r="FJ207" s="12">
        <f>IFERROR(AN207*[1]Figure!$C$8+BI207*[1]Figure!$D$8+CD207*[1]Figure!$E$8,0)</f>
        <v>4.5452073374764005E-4</v>
      </c>
      <c r="FK207" s="12">
        <f>IFERROR(AO207*[1]Figure!$C$8+BJ207*[1]Figure!$D$8+CE207*[1]Figure!$E$8,0)</f>
        <v>4.8718828402098444E-2</v>
      </c>
      <c r="FL207" s="12">
        <f>IFERROR(AP207*[1]Figure!$C$8+BK207*[1]Figure!$D$8+CF207*[1]Figure!$E$8,0)</f>
        <v>1.6813244188372014E-2</v>
      </c>
      <c r="FM207" s="12">
        <f>IFERROR(AQ207*[1]Figure!$C$8+BL207*[1]Figure!$D$8+CG207*[1]Figure!$E$8,0)</f>
        <v>1.995797768000503E-4</v>
      </c>
      <c r="FN207" s="12">
        <f>IFERROR(AR207*[1]Figure!$C$8+BM207*[1]Figure!$D$8+CH207*[1]Figure!$E$8,0)</f>
        <v>0.1890205188728967</v>
      </c>
      <c r="FO207" s="12">
        <f>IFERROR(AS207*[1]Figure!$C$8+BN207*[1]Figure!$D$8+CI207*[1]Figure!$E$8,0)</f>
        <v>3.8613626802275494E-2</v>
      </c>
      <c r="FP207" s="12">
        <f>IFERROR(AT207*[1]Figure!$C$8+BO207*[1]Figure!$D$8+CJ207*[1]Figure!$E$8,0)</f>
        <v>0.53889383128711754</v>
      </c>
      <c r="FQ207" s="12">
        <f>IFERROR(AU207*[1]Figure!$C$8+BP207*[1]Figure!$D$8+CK207*[1]Figure!$E$8,0)</f>
        <v>1.3870464531867001E-2</v>
      </c>
      <c r="FR207" s="12">
        <f>IFERROR(AV207*[1]Figure!$C$8+BQ207*[1]Figure!$D$8+CL207*[1]Figure!$E$8,0)</f>
        <v>1.3522630358918188E-2</v>
      </c>
      <c r="FS207" s="12">
        <f>IFERROR(AW207*[1]Figure!$C$8+BR207*[1]Figure!$D$8+CM207*[1]Figure!$E$8,0)</f>
        <v>2.2126935817312003E-2</v>
      </c>
      <c r="FT207" s="12">
        <f>IFERROR(AX207*[1]Figure!$C$8+BS207*[1]Figure!$D$8+CN207*[1]Figure!$E$8,0)</f>
        <v>1.5327760204809966E-4</v>
      </c>
      <c r="FU207" s="12">
        <f>IFERROR(AY207*[1]Figure!$C$8+BT207*[1]Figure!$D$8+CO207*[1]Figure!$E$8,0)</f>
        <v>0.13419942857926703</v>
      </c>
      <c r="FV207" s="12">
        <f>IFERROR(AZ207*[1]Figure!$C$8+BU207*[1]Figure!$D$8+CP207*[1]Figure!$E$8,0)</f>
        <v>6.7463112040815141E-4</v>
      </c>
      <c r="FW207" s="12">
        <f>IFERROR(BA207*[1]Figure!$C$8+BV207*[1]Figure!$D$8+CQ207*[1]Figure!$E$8,0)</f>
        <v>6.8584127048219206E-4</v>
      </c>
      <c r="FX207" s="12">
        <f>IFERROR(BB207*[1]Figure!$C$8+BW207*[1]Figure!$D$8+CR207*[1]Figure!$E$8,0)</f>
        <v>6.9860221935327026E-8</v>
      </c>
      <c r="FY207" s="12">
        <f>IFERROR(BC207*[1]Figure!$C$8+BX207*[1]Figure!$D$8+CS207*[1]Figure!$E$8,0)</f>
        <v>1.156801772147074E-3</v>
      </c>
      <c r="FZ207" s="12">
        <f>IFERROR(BD207*[1]Figure!$C$8+BY207*[1]Figure!$D$8+CT207*[1]Figure!$E$8,0)</f>
        <v>1.4009705787219722</v>
      </c>
      <c r="GA207" s="12">
        <f>IFERROR(BE207*[1]Figure!$C$8+BZ207*[1]Figure!$D$8+CU207*[1]Figure!$E$8,0)</f>
        <v>4.1357537625737201E-3</v>
      </c>
      <c r="GC207" s="12">
        <f>IFERROR(CW207*[1]Figure!$F$8+DR207*[1]Figure!$G$8+EM207*[1]Figure!$H$8,0)</f>
        <v>0.98510446171757304</v>
      </c>
      <c r="GD207" s="12">
        <f>IFERROR(CX207*[1]Figure!$F$8+DS207*[1]Figure!$G$8+EN207*[1]Figure!$H$8,0)</f>
        <v>14.363514543909996</v>
      </c>
      <c r="GE207" s="12">
        <f>IFERROR(CY207*[1]Figure!$F$8+DT207*[1]Figure!$G$8+EO207*[1]Figure!$H$8,0)</f>
        <v>2.4023962022835851E-3</v>
      </c>
      <c r="GF207" s="12">
        <f>IFERROR(CZ207*[1]Figure!$F$8+DU207*[1]Figure!$G$8+EP207*[1]Figure!$H$8,0)</f>
        <v>0.25750624700410529</v>
      </c>
      <c r="GG207" s="12">
        <f>IFERROR(DA207*[1]Figure!$F$8+DV207*[1]Figure!$G$8+EQ207*[1]Figure!$H$8,0)</f>
        <v>8.8867395890102674E-2</v>
      </c>
      <c r="GH207" s="12">
        <f>IFERROR(DB207*[1]Figure!$F$8+DW207*[1]Figure!$G$8+ER207*[1]Figure!$H$8,0)</f>
        <v>1.0548907062692073E-3</v>
      </c>
      <c r="GI207" s="12">
        <f>IFERROR(DC207*[1]Figure!$F$8+DX207*[1]Figure!$G$8+ES207*[1]Figure!$H$8,0)</f>
        <v>0.99907912439930024</v>
      </c>
      <c r="GJ207" s="12">
        <f>IFERROR(DD207*[1]Figure!$F$8+DY207*[1]Figure!$G$8+ET207*[1]Figure!$H$8,0)</f>
        <v>0.20409460668891638</v>
      </c>
      <c r="GK207" s="12">
        <f>IFERROR(DE207*[1]Figure!$F$8+DZ207*[1]Figure!$G$8+EU207*[1]Figure!$H$8,0)</f>
        <v>2.8483551961284856</v>
      </c>
      <c r="GL207" s="12">
        <f>IFERROR(DF207*[1]Figure!$F$8+EA207*[1]Figure!$G$8+EV207*[1]Figure!$H$8,0)</f>
        <v>7.3313160085162907E-2</v>
      </c>
      <c r="GM207" s="12">
        <f>IFERROR(DG207*[1]Figure!$F$8+EB207*[1]Figure!$G$8+EW207*[1]Figure!$H$8,0)</f>
        <v>7.1474662005599737E-2</v>
      </c>
      <c r="GN207" s="12">
        <f>IFERROR(DH207*[1]Figure!$F$8+EC207*[1]Figure!$G$8+EX207*[1]Figure!$H$8,0)</f>
        <v>0.11695322705607816</v>
      </c>
      <c r="GO207" s="12">
        <f>IFERROR(DI207*[1]Figure!$F$8+ED207*[1]Figure!$G$8+EY207*[1]Figure!$H$8,0)</f>
        <v>8.101578249672121E-4</v>
      </c>
      <c r="GP207" s="12">
        <f>IFERROR(DJ207*[1]Figure!$F$8+EE207*[1]Figure!$G$8+EZ207*[1]Figure!$H$8,0)</f>
        <v>0.70931901149852072</v>
      </c>
      <c r="GQ207" s="12">
        <f>IFERROR(DK207*[1]Figure!$F$8+EF207*[1]Figure!$G$8+FA207*[1]Figure!$H$8,0)</f>
        <v>3.56580266041445E-3</v>
      </c>
      <c r="GR207" s="12">
        <f>IFERROR(DL207*[1]Figure!$F$8+EG207*[1]Figure!$G$8+FB207*[1]Figure!$H$8,0)</f>
        <v>3.6250545711971546E-3</v>
      </c>
      <c r="GS207" s="12">
        <f>IFERROR(DM207*[1]Figure!$F$8+EH207*[1]Figure!$G$8+FC207*[1]Figure!$H$8,0)</f>
        <v>3.6925033206802414E-7</v>
      </c>
      <c r="GT207" s="12">
        <f>IFERROR(DN207*[1]Figure!$F$8+EI207*[1]Figure!$G$8+FD207*[1]Figure!$H$8,0)</f>
        <v>6.1143441384657873E-3</v>
      </c>
      <c r="GU207" s="12">
        <f>IFERROR(DO207*[1]Figure!$F$8+EJ207*[1]Figure!$G$8+FE207*[1]Figure!$H$8,0)</f>
        <v>7.4049127970065403</v>
      </c>
      <c r="GV207" s="12">
        <f>IFERROR(DP207*[1]Figure!$F$8+EK207*[1]Figure!$G$8+FF207*[1]Figure!$H$8,0)</f>
        <v>2.1859770952283298E-2</v>
      </c>
      <c r="GX207" s="12">
        <f>IFERROR(FH207*[1]Figure!$F$10+GC207*[1]Figure!$F$11,0)</f>
        <v>0.23323899410894994</v>
      </c>
      <c r="GY207" s="12">
        <f>IFERROR(FI207*[1]Figure!$F$10+GD207*[1]Figure!$F$11,0)</f>
        <v>3.4007882557447147</v>
      </c>
      <c r="GZ207" s="12">
        <f>IFERROR(FJ207*[1]Figure!$F$10+GE207*[1]Figure!$F$11,0)</f>
        <v>5.688051322951279E-4</v>
      </c>
      <c r="HA207" s="12">
        <f>IFERROR(FK207*[1]Figure!$F$10+GF207*[1]Figure!$F$11,0)</f>
        <v>6.0968659022506311E-2</v>
      </c>
      <c r="HB207" s="12">
        <f>IFERROR(FL207*[1]Figure!$F$10+GG207*[1]Figure!$F$11,0)</f>
        <v>2.1040755404102374E-2</v>
      </c>
      <c r="HC207" s="12">
        <f>IFERROR(FM207*[1]Figure!$F$10+GH207*[1]Figure!$F$11,0)</f>
        <v>2.4976198645585801E-4</v>
      </c>
      <c r="HD207" s="12">
        <f>IFERROR(FN207*[1]Figure!$F$10+GI207*[1]Figure!$F$11,0)</f>
        <v>0.23654771556293161</v>
      </c>
      <c r="HE207" s="12">
        <f>IFERROR(FO207*[1]Figure!$F$10+GJ207*[1]Figure!$F$11,0)</f>
        <v>4.8322612085409722E-2</v>
      </c>
      <c r="HF207" s="12">
        <f>IFERROR(FP207*[1]Figure!$F$10+GK207*[1]Figure!$F$11,0)</f>
        <v>0.67439294676595984</v>
      </c>
      <c r="HG207" s="12">
        <f>IFERROR(FQ207*[1]Figure!$F$10+GL207*[1]Figure!$F$11,0)</f>
        <v>1.7358045139089218E-2</v>
      </c>
      <c r="HH207" s="12">
        <f>IFERROR(FR207*[1]Figure!$F$10+GM207*[1]Figure!$F$11,0)</f>
        <v>1.6922751767256446E-2</v>
      </c>
      <c r="HI207" s="12">
        <f>IFERROR(FS207*[1]Figure!$F$10+GN207*[1]Figure!$F$11,0)</f>
        <v>2.7690518210418839E-2</v>
      </c>
      <c r="HJ207" s="12">
        <f>IFERROR(FT207*[1]Figure!$F$10+GO207*[1]Figure!$F$11,0)</f>
        <v>1.9181762291014954E-4</v>
      </c>
      <c r="HK207" s="12">
        <f>IFERROR(FU207*[1]Figure!$F$10+GP207*[1]Figure!$F$11,0)</f>
        <v>0.16794244587606097</v>
      </c>
      <c r="HL207" s="12">
        <f>IFERROR(FV207*[1]Figure!$F$10+GQ207*[1]Figure!$F$11,0)</f>
        <v>8.4425993184114308E-4</v>
      </c>
      <c r="HM207" s="12">
        <f>IFERROR(FW207*[1]Figure!$F$10+GR207*[1]Figure!$F$11,0)</f>
        <v>8.5828875478028148E-4</v>
      </c>
      <c r="HN207" s="12">
        <f>IFERROR(FX207*[1]Figure!$F$10+GS207*[1]Figure!$F$11,0)</f>
        <v>8.7425830836032805E-8</v>
      </c>
      <c r="HO207" s="12">
        <f>IFERROR(FY207*[1]Figure!$F$10+GT207*[1]Figure!$F$11,0)</f>
        <v>1.4476672595769595E-3</v>
      </c>
      <c r="HP207" s="12">
        <f>IFERROR(FZ207*[1]Figure!$F$10+GU207*[1]Figure!$F$11,0)</f>
        <v>1.7532297125393146</v>
      </c>
      <c r="HQ207" s="12">
        <f>IFERROR(GA207*[1]Figure!$F$10+GV207*[1]Figure!$F$11,0)</f>
        <v>5.1756450066960938E-3</v>
      </c>
    </row>
    <row r="208" spans="1:225" x14ac:dyDescent="0.2">
      <c r="A208" s="1"/>
      <c r="B208" s="4"/>
      <c r="C208" s="1" t="s">
        <v>124</v>
      </c>
      <c r="D208" s="1" t="s">
        <v>87</v>
      </c>
      <c r="E208" s="2">
        <f>0.75%/99%*(1-[1]Use!$Y$321)</f>
        <v>7.575757575757576E-3</v>
      </c>
      <c r="F208" s="7"/>
      <c r="G208" s="1">
        <f>'[1]LIB Maf LCI'!AQ$45*'[1]LIB Maf LCIA'!E$94*LCIA_TAU!$E208</f>
        <v>4.9257163247698674</v>
      </c>
      <c r="H208" s="1" t="s">
        <v>77</v>
      </c>
      <c r="I208" s="1">
        <f>'[1]LIB Maf LCI'!AS$45*'[1]LIB Maf LCIA'!D$94*LCIA_TAU!$E208</f>
        <v>5.6322015095146138</v>
      </c>
      <c r="J208" s="1">
        <f>'[1]LIB Maf LCI'!AT$45*'[1]LIB Maf LCIA'!D$94*LCIA_TAU!$E208</f>
        <v>6.4563139362667803</v>
      </c>
      <c r="K208" s="1">
        <f>'[1]LIB Maf LCI'!AU$45*'[1]LIB Maf LCIA'!E$94*LCIA_TAU!$E208</f>
        <v>4.9047242483904077</v>
      </c>
      <c r="L208" s="1" t="s">
        <v>77</v>
      </c>
      <c r="M208" s="1" t="s">
        <v>55</v>
      </c>
      <c r="N208" s="1" t="str">
        <f>N93</f>
        <v>lithium carbonate production, from concentrated brine | lithium carbonate | Cutoff, CN</v>
      </c>
      <c r="O208" s="1">
        <f>O93</f>
        <v>1</v>
      </c>
      <c r="P208" s="1" t="str">
        <f>P93</f>
        <v>kg</v>
      </c>
      <c r="Q208" s="1">
        <f>'[1]Unit factor_selected'!J82</f>
        <v>2.0806186436370799</v>
      </c>
      <c r="R208" s="1">
        <f>'[1]Unit factor_selected'!K82</f>
        <v>27.326014818067101</v>
      </c>
      <c r="S208" s="1">
        <f>'[1]Unit factor_selected'!L82</f>
        <v>4.5848246353710799E-3</v>
      </c>
      <c r="T208" s="1">
        <f>'[1]Unit factor_selected'!M82</f>
        <v>0.51064582850103502</v>
      </c>
      <c r="U208" s="1">
        <f>'[1]Unit factor_selected'!N82</f>
        <v>0.16984989257502101</v>
      </c>
      <c r="V208" s="1">
        <f>'[1]Unit factor_selected'!O82</f>
        <v>1.8835474230160501E-3</v>
      </c>
      <c r="W208" s="1">
        <f>'[1]Unit factor_selected'!P82</f>
        <v>2.1182110501627101</v>
      </c>
      <c r="X208" s="1">
        <f>'[1]Unit factor_selected'!Q82</f>
        <v>0.39477030931003898</v>
      </c>
      <c r="Y208" s="1">
        <f>'[1]Unit factor_selected'!R82</f>
        <v>5.4054606083937404</v>
      </c>
      <c r="Z208" s="1">
        <f>'[1]Unit factor_selected'!S82</f>
        <v>7.5127797045979203E-2</v>
      </c>
      <c r="AA208" s="1">
        <f>'[1]Unit factor_selected'!T82</f>
        <v>0.13765226648803999</v>
      </c>
      <c r="AB208" s="1">
        <f>'[1]Unit factor_selected'!U82</f>
        <v>0.22335463349194501</v>
      </c>
      <c r="AC208" s="1">
        <f>'[1]Unit factor_selected'!V82</f>
        <v>1.5545633489907301E-3</v>
      </c>
      <c r="AD208" s="1">
        <f>'[1]Unit factor_selected'!W82</f>
        <v>1.3705927665036599</v>
      </c>
      <c r="AE208" s="1">
        <f>'[1]Unit factor_selected'!X82</f>
        <v>7.94626627167851E-3</v>
      </c>
      <c r="AF208" s="1">
        <f>'[1]Unit factor_selected'!Y82</f>
        <v>8.0568637878258593E-3</v>
      </c>
      <c r="AG208" s="1">
        <f>'[1]Unit factor_selected'!Z82</f>
        <v>7.0840091747162499E-7</v>
      </c>
      <c r="AH208" s="1">
        <f>'[1]Unit factor_selected'!AA82</f>
        <v>1.27319289658426E-2</v>
      </c>
      <c r="AI208" s="1">
        <f>'[1]Unit factor_selected'!AB82</f>
        <v>14.4792684657147</v>
      </c>
      <c r="AJ208" s="1">
        <f>'[1]Unit factor_selected'!AC82</f>
        <v>4.0399340315077997E-2</v>
      </c>
      <c r="AK208" s="1"/>
      <c r="AL208" s="1">
        <f>IFERROR($G208/1000*Q208,0)</f>
        <v>1.0248537218583703E-2</v>
      </c>
      <c r="AM208" s="1">
        <f>IFERROR($G208/1000*R208,0)</f>
        <v>0.13460019728025641</v>
      </c>
      <c r="AN208" s="1">
        <f>IFERROR($G208/1000*S208,0)</f>
        <v>2.2583545552654383E-5</v>
      </c>
      <c r="AO208" s="1">
        <f>IFERROR($G208/1000*T208,0)</f>
        <v>2.515296493623182E-3</v>
      </c>
      <c r="AP208" s="1">
        <f>IFERROR($G208/1000*U208,0)</f>
        <v>8.3663238861718923E-4</v>
      </c>
      <c r="AQ208" s="1">
        <f>IFERROR($G208/1000*V208,0)</f>
        <v>9.2778202900283731E-6</v>
      </c>
      <c r="AR208" s="1">
        <f>IFERROR($G208/1000*W208,0)</f>
        <v>1.0433706749094385E-2</v>
      </c>
      <c r="AS208" s="1">
        <f>IFERROR($G208/1000*X208,0)</f>
        <v>1.944526557102909E-3</v>
      </c>
      <c r="AT208" s="1">
        <f>IFERROR($G208/1000*Y208,0)</f>
        <v>2.6625765561665505E-2</v>
      </c>
      <c r="AU208" s="1">
        <f>IFERROR($G208/1000*Z208,0)</f>
        <v>3.700582163533772E-4</v>
      </c>
      <c r="AV208" s="1">
        <f>IFERROR($G208/1000*AA208,0)</f>
        <v>6.7803601618171073E-4</v>
      </c>
      <c r="AW208" s="1">
        <f>IFERROR($G208/1000*AB208,0)</f>
        <v>1.1001815644042642E-3</v>
      </c>
      <c r="AX208" s="1">
        <f>IFERROR($G208/1000*AC208,0)</f>
        <v>7.6573380660125566E-6</v>
      </c>
      <c r="AY208" s="1">
        <f>IFERROR($G208/1000*AD208,0)</f>
        <v>6.7511511645785725E-3</v>
      </c>
      <c r="AZ208" s="1">
        <f>IFERROR($G208/1000*AE208,0)</f>
        <v>3.9141053495375024E-5</v>
      </c>
      <c r="BA208" s="1">
        <f>IFERROR($G208/1000*AF208,0)</f>
        <v>3.9685825486141022E-5</v>
      </c>
      <c r="BB208" s="1">
        <f>IFERROR($G208/1000*AG208,0)</f>
        <v>3.4893819636719348E-9</v>
      </c>
      <c r="BC208" s="1">
        <f>IFERROR($G208/1000*AH208,0)</f>
        <v>6.2713870352861228E-5</v>
      </c>
      <c r="BD208" s="1">
        <f>IFERROR($G208/1000*AI208,0)</f>
        <v>7.1320769052296451E-2</v>
      </c>
      <c r="BE208" s="1">
        <f>IFERROR($G208/1000*AJ208,0)</f>
        <v>1.9899569009991313E-4</v>
      </c>
      <c r="BF208" s="1"/>
      <c r="BG208" s="1">
        <f>IFERROR($H208/1000*Q208,0)</f>
        <v>0</v>
      </c>
      <c r="BH208" s="1">
        <f>IFERROR($H208/1000*R208,0)</f>
        <v>0</v>
      </c>
      <c r="BI208" s="1">
        <f>IFERROR($H208/1000*S208,0)</f>
        <v>0</v>
      </c>
      <c r="BJ208" s="1">
        <f>IFERROR($H208/1000*T208,0)</f>
        <v>0</v>
      </c>
      <c r="BK208" s="1">
        <f>IFERROR($H208/1000*U208,0)</f>
        <v>0</v>
      </c>
      <c r="BL208" s="1">
        <f>IFERROR($H208/1000*V208,0)</f>
        <v>0</v>
      </c>
      <c r="BM208" s="1">
        <f>IFERROR($H208/1000*W208,0)</f>
        <v>0</v>
      </c>
      <c r="BN208" s="1">
        <f>IFERROR($H208/1000*X208,0)</f>
        <v>0</v>
      </c>
      <c r="BO208" s="1">
        <f>IFERROR($H208/1000*Y208,0)</f>
        <v>0</v>
      </c>
      <c r="BP208" s="1">
        <f>IFERROR($H208/1000*Z208,0)</f>
        <v>0</v>
      </c>
      <c r="BQ208" s="1">
        <f>IFERROR($H208/1000*AA208,0)</f>
        <v>0</v>
      </c>
      <c r="BR208" s="1">
        <f>IFERROR($H208/1000*AB208,0)</f>
        <v>0</v>
      </c>
      <c r="BS208" s="1">
        <f>IFERROR($H208/1000*AC208,0)</f>
        <v>0</v>
      </c>
      <c r="BT208" s="1">
        <f>IFERROR($H208/1000*AD208,0)</f>
        <v>0</v>
      </c>
      <c r="BU208" s="1">
        <f>IFERROR($H208/1000*AE208,0)</f>
        <v>0</v>
      </c>
      <c r="BV208" s="1">
        <f>IFERROR($H208/1000*AF208,0)</f>
        <v>0</v>
      </c>
      <c r="BW208" s="1">
        <f>IFERROR($H208/1000*AG208,0)</f>
        <v>0</v>
      </c>
      <c r="BX208" s="1">
        <f>IFERROR($H208/1000*AH208,0)</f>
        <v>0</v>
      </c>
      <c r="BY208" s="1">
        <f>IFERROR($H208/1000*AI208,0)</f>
        <v>0</v>
      </c>
      <c r="BZ208" s="1">
        <f>IFERROR($H208/1000*AJ208,0)</f>
        <v>0</v>
      </c>
      <c r="CA208" s="1"/>
      <c r="CB208" s="1">
        <f>IFERROR($I208/1000*Q208,0)</f>
        <v>1.1718463465417009E-2</v>
      </c>
      <c r="CC208" s="1">
        <f>IFERROR($I208/1000*R208,0)</f>
        <v>0.15390562190733623</v>
      </c>
      <c r="CD208" s="1">
        <f>IFERROR($I208/1000*S208,0)</f>
        <v>2.5822656232196785E-5</v>
      </c>
      <c r="CE208" s="1">
        <f>IFERROR($I208/1000*T208,0)</f>
        <v>2.8760602061108699E-3</v>
      </c>
      <c r="CF208" s="1">
        <f>IFERROR($I208/1000*U208,0)</f>
        <v>9.5662882135192826E-4</v>
      </c>
      <c r="CG208" s="1">
        <f>IFERROR($I208/1000*V208,0)</f>
        <v>1.0608518639153358E-5</v>
      </c>
      <c r="CH208" s="1">
        <f>IFERROR($I208/1000*W208,0)</f>
        <v>1.1930191474196951E-2</v>
      </c>
      <c r="CI208" s="1">
        <f>IFERROR($I208/1000*X208,0)</f>
        <v>2.2234259320075525E-3</v>
      </c>
      <c r="CJ208" s="1">
        <f>IFERROR($I208/1000*Y208,0)</f>
        <v>3.0444643398217005E-2</v>
      </c>
      <c r="CK208" s="1">
        <f>IFERROR($I208/1000*Z208,0)</f>
        <v>4.2313489192887161E-4</v>
      </c>
      <c r="CL208" s="1">
        <f>IFERROR($I208/1000*AA208,0)</f>
        <v>7.7528530310204673E-4</v>
      </c>
      <c r="CM208" s="1">
        <f>IFERROR($I208/1000*AB208,0)</f>
        <v>1.257978303910416E-3</v>
      </c>
      <c r="CN208" s="1">
        <f>IFERROR($I208/1000*AC208,0)</f>
        <v>8.7556140408216836E-6</v>
      </c>
      <c r="CO208" s="1">
        <f>IFERROR($I208/1000*AD208,0)</f>
        <v>7.7194546484317238E-3</v>
      </c>
      <c r="CP208" s="1">
        <f>IFERROR($I208/1000*AE208,0)</f>
        <v>4.4754972890352764E-5</v>
      </c>
      <c r="CQ208" s="1">
        <f>IFERROR($I208/1000*AF208,0)</f>
        <v>4.5377880387746431E-5</v>
      </c>
      <c r="CR208" s="1">
        <f>IFERROR($I208/1000*AG208,0)</f>
        <v>3.9898567167252234E-9</v>
      </c>
      <c r="CS208" s="1">
        <f>IFERROR($I208/1000*AH208,0)</f>
        <v>7.170878954045153E-5</v>
      </c>
      <c r="CT208" s="1">
        <f>IFERROR($I208/1000*AI208,0)</f>
        <v>8.1550157709265672E-2</v>
      </c>
      <c r="CU208" s="1">
        <f>IFERROR($I208/1000*AJ208,0)</f>
        <v>2.2753722550597689E-4</v>
      </c>
      <c r="CW208" s="12">
        <f>IFERROR($J208/1000*Q208,0)</f>
        <v>1.3433127144970565E-2</v>
      </c>
      <c r="CX208" s="12">
        <f>IFERROR($J208/1000*R208,0)</f>
        <v>0.17642533029251917</v>
      </c>
      <c r="CY208" s="12">
        <f>IFERROR($J208/1000*S208,0)</f>
        <v>2.9601067188685561E-5</v>
      </c>
      <c r="CZ208" s="12">
        <f>IFERROR($J208/1000*T208,0)</f>
        <v>3.2968897790477286E-3</v>
      </c>
      <c r="DA208" s="12">
        <f>IFERROR($J208/1000*U208,0)</f>
        <v>1.0966042285055237E-3</v>
      </c>
      <c r="DB208" s="12">
        <f>IFERROR($J208/1000*V208,0)</f>
        <v>1.2160773476837904E-5</v>
      </c>
      <c r="DC208" s="12">
        <f>IFERROR($J208/1000*W208,0)</f>
        <v>1.3675835523119797E-2</v>
      </c>
      <c r="DD208" s="12">
        <f>IFERROR($J208/1000*X208,0)</f>
        <v>2.5487610496227522E-3</v>
      </c>
      <c r="DE208" s="12">
        <f>IFERROR($J208/1000*Y208,0)</f>
        <v>3.4899350657913615E-2</v>
      </c>
      <c r="DF208" s="12">
        <f>IFERROR($J208/1000*Z208,0)</f>
        <v>4.8504864306897776E-4</v>
      </c>
      <c r="DG208" s="12">
        <f>IFERROR($J208/1000*AA208,0)</f>
        <v>8.8872624648544127E-4</v>
      </c>
      <c r="DH208" s="12">
        <f>IFERROR($J208/1000*AB208,0)</f>
        <v>1.4420476329438036E-3</v>
      </c>
      <c r="DI208" s="12">
        <f>IFERROR($J208/1000*AC208,0)</f>
        <v>1.0036749014898409E-5</v>
      </c>
      <c r="DJ208" s="12">
        <f>IFERROR($J208/1000*AD208,0)</f>
        <v>8.8489771793240201E-3</v>
      </c>
      <c r="DK208" s="12">
        <f>IFERROR($J208/1000*AE208,0)</f>
        <v>5.1303589671124632E-5</v>
      </c>
      <c r="DL208" s="12">
        <f>IFERROR($J208/1000*AF208,0)</f>
        <v>5.2017641955943251E-5</v>
      </c>
      <c r="DM208" s="12">
        <f>IFERROR($J208/1000*AG208,0)</f>
        <v>4.5736587159362256E-9</v>
      </c>
      <c r="DN208" s="12">
        <f>IFERROR($J208/1000*AH208,0)</f>
        <v>8.2201330417728275E-5</v>
      </c>
      <c r="DO208" s="12">
        <f>IFERROR($J208/1000*AI208,0)</f>
        <v>9.3482702782141935E-2</v>
      </c>
      <c r="DP208" s="12">
        <f>IFERROR($J208/1000*AJ208,0)</f>
        <v>2.6083082389222244E-4</v>
      </c>
      <c r="DR208" s="12">
        <f>IFERROR($K208/1000*Q208,0)</f>
        <v>1.0204860713099945E-2</v>
      </c>
      <c r="DS208" s="12">
        <f>IFERROR($K208/1000*R208,0)</f>
        <v>0.13402656749004929</v>
      </c>
      <c r="DT208" s="12">
        <f>IFERROR($K208/1000*S208,0)</f>
        <v>2.2487300563722243E-5</v>
      </c>
      <c r="DU208" s="12">
        <f>IFERROR($K208/1000*T208,0)</f>
        <v>2.5045769773884359E-3</v>
      </c>
      <c r="DV208" s="12">
        <f>IFERROR($K208/1000*U208,0)</f>
        <v>8.3306688669921127E-4</v>
      </c>
      <c r="DW208" s="12">
        <f>IFERROR($K208/1000*V208,0)</f>
        <v>9.2382807186600842E-6</v>
      </c>
      <c r="DX208" s="12">
        <f>IFERROR($K208/1000*W208,0)</f>
        <v>1.0389241100941554E-2</v>
      </c>
      <c r="DY208" s="12">
        <f>IFERROR($K208/1000*X208,0)</f>
        <v>1.9362395086175296E-3</v>
      </c>
      <c r="DZ208" s="12">
        <f>IFERROR($K208/1000*Y208,0)</f>
        <v>2.6512293719707942E-2</v>
      </c>
      <c r="EA208" s="12">
        <f>IFERROR($K208/1000*Z208,0)</f>
        <v>3.6848112789956739E-4</v>
      </c>
      <c r="EB208" s="12">
        <f>IFERROR($K208/1000*AA208,0)</f>
        <v>6.7514640928978799E-4</v>
      </c>
      <c r="EC208" s="12">
        <f>IFERROR($K208/1000*AB208,0)</f>
        <v>1.095492886878295E-3</v>
      </c>
      <c r="ED208" s="12">
        <f>IFERROR($K208/1000*AC208,0)</f>
        <v>7.6247045534538334E-6</v>
      </c>
      <c r="EE208" s="12">
        <f>IFERROR($K208/1000*AD208,0)</f>
        <v>6.7223795765389924E-3</v>
      </c>
      <c r="EF208" s="12">
        <f>IFERROR($K208/1000*AE208,0)</f>
        <v>3.8974244866868423E-5</v>
      </c>
      <c r="EG208" s="12">
        <f>IFERROR($K208/1000*AF208,0)</f>
        <v>3.9516695186128077E-5</v>
      </c>
      <c r="EH208" s="12">
        <f>IFERROR($K208/1000*AG208,0)</f>
        <v>3.474511157505091E-9</v>
      </c>
      <c r="EI208" s="12">
        <f>IFERROR($K208/1000*AH208,0)</f>
        <v>6.2446600727552397E-5</v>
      </c>
      <c r="EJ208" s="12">
        <f>IFERROR($K208/1000*AI208,0)</f>
        <v>7.1016819142745463E-2</v>
      </c>
      <c r="EK208" s="12">
        <f>IFERROR($K208/1000*AJ208,0)</f>
        <v>1.9814762406233921E-4</v>
      </c>
      <c r="EM208" s="12">
        <f>IFERROR($L208/1000*Q208,0)</f>
        <v>0</v>
      </c>
      <c r="EN208" s="12">
        <f>IFERROR($L208/1000*R208,0)</f>
        <v>0</v>
      </c>
      <c r="EO208" s="12">
        <f>IFERROR($L208/1000*S208,0)</f>
        <v>0</v>
      </c>
      <c r="EP208" s="12">
        <f>IFERROR($L208/1000*T208,0)</f>
        <v>0</v>
      </c>
      <c r="EQ208" s="12">
        <f>IFERROR($L208/1000*U208,0)</f>
        <v>0</v>
      </c>
      <c r="ER208" s="12">
        <f>IFERROR($L208/1000*V208,0)</f>
        <v>0</v>
      </c>
      <c r="ES208" s="12">
        <f>IFERROR($L208/1000*W208,0)</f>
        <v>0</v>
      </c>
      <c r="ET208" s="12">
        <f>IFERROR($L208/1000*X208,0)</f>
        <v>0</v>
      </c>
      <c r="EU208" s="12">
        <f>IFERROR($L208/1000*Y208,0)</f>
        <v>0</v>
      </c>
      <c r="EV208" s="12">
        <f>IFERROR($L208/1000*Z208,0)</f>
        <v>0</v>
      </c>
      <c r="EW208" s="12">
        <f>IFERROR($L208/1000*AA208,0)</f>
        <v>0</v>
      </c>
      <c r="EX208" s="12">
        <f>IFERROR($L208/1000*AB208,0)</f>
        <v>0</v>
      </c>
      <c r="EY208" s="12">
        <f>IFERROR($L208/1000*AC208,0)</f>
        <v>0</v>
      </c>
      <c r="EZ208" s="12">
        <f>IFERROR($L208/1000*AD208,0)</f>
        <v>0</v>
      </c>
      <c r="FA208" s="12">
        <f>IFERROR($L208/1000*AE208,0)</f>
        <v>0</v>
      </c>
      <c r="FB208" s="12">
        <f>IFERROR($L208/1000*AF208,0)</f>
        <v>0</v>
      </c>
      <c r="FC208" s="12">
        <f>IFERROR($L208/1000*AG208,0)</f>
        <v>0</v>
      </c>
      <c r="FD208" s="12">
        <f>IFERROR($L208/1000*AH208,0)</f>
        <v>0</v>
      </c>
      <c r="FE208" s="12">
        <f>IFERROR($L208/1000*AI208,0)</f>
        <v>0</v>
      </c>
      <c r="FF208" s="12">
        <f>IFERROR($L208/1000*AJ208,0)</f>
        <v>0</v>
      </c>
      <c r="FH208" s="12">
        <f>IFERROR(AL208*[1]Figure!$C$8+BG208*[1]Figure!$D$8+CB208*[1]Figure!$E$8,0)</f>
        <v>2.0371868072398152E-3</v>
      </c>
      <c r="FI208" s="12">
        <f>IFERROR(AM208*[1]Figure!$C$8+BH208*[1]Figure!$D$8+CC208*[1]Figure!$E$8,0)</f>
        <v>2.6755598413986021E-2</v>
      </c>
      <c r="FJ208" s="12">
        <f>IFERROR(AN208*[1]Figure!$C$8+BI208*[1]Figure!$D$8+CD208*[1]Figure!$E$8,0)</f>
        <v>4.4891187961090156E-6</v>
      </c>
      <c r="FK208" s="12">
        <f>IFERROR(AO208*[1]Figure!$C$8+BJ208*[1]Figure!$D$8+CE208*[1]Figure!$E$8,0)</f>
        <v>4.9998636135253666E-4</v>
      </c>
      <c r="FL208" s="12">
        <f>IFERROR(AP208*[1]Figure!$C$8+BK208*[1]Figure!$D$8+CF208*[1]Figure!$E$8,0)</f>
        <v>1.6630436405206406E-4</v>
      </c>
      <c r="FM208" s="12">
        <f>IFERROR(AQ208*[1]Figure!$C$8+BL208*[1]Figure!$D$8+CG208*[1]Figure!$E$8,0)</f>
        <v>1.844229346263686E-6</v>
      </c>
      <c r="FN208" s="12">
        <f>IFERROR(AR208*[1]Figure!$C$8+BM208*[1]Figure!$D$8+CH208*[1]Figure!$E$8,0)</f>
        <v>2.0739944917525992E-3</v>
      </c>
      <c r="FO208" s="12">
        <f>IFERROR(AS208*[1]Figure!$C$8+BN208*[1]Figure!$D$8+CI208*[1]Figure!$E$8,0)</f>
        <v>3.8652968359956312E-4</v>
      </c>
      <c r="FP208" s="12">
        <f>IFERROR(AT208*[1]Figure!$C$8+BO208*[1]Figure!$D$8+CJ208*[1]Figure!$E$8,0)</f>
        <v>5.2926244182953854E-3</v>
      </c>
      <c r="FQ208" s="12">
        <f>IFERROR(AU208*[1]Figure!$C$8+BP208*[1]Figure!$D$8+CK208*[1]Figure!$E$8,0)</f>
        <v>7.3559543199861588E-5</v>
      </c>
      <c r="FR208" s="12">
        <f>IFERROR(AV208*[1]Figure!$C$8+BQ208*[1]Figure!$D$8+CL208*[1]Figure!$E$8,0)</f>
        <v>1.3477884673084202E-4</v>
      </c>
      <c r="FS208" s="12">
        <f>IFERROR(AW208*[1]Figure!$C$8+BR208*[1]Figure!$D$8+CM208*[1]Figure!$E$8,0)</f>
        <v>2.1869222121852834E-4</v>
      </c>
      <c r="FT208" s="12">
        <f>IFERROR(AX208*[1]Figure!$C$8+BS208*[1]Figure!$D$8+CN208*[1]Figure!$E$8,0)</f>
        <v>1.5221126443654351E-6</v>
      </c>
      <c r="FU208" s="12">
        <f>IFERROR(AY208*[1]Figure!$C$8+BT208*[1]Figure!$D$8+CO208*[1]Figure!$E$8,0)</f>
        <v>1.3419823524885269E-3</v>
      </c>
      <c r="FV208" s="12">
        <f>IFERROR(AZ208*[1]Figure!$C$8+BU208*[1]Figure!$D$8+CP208*[1]Figure!$E$8,0)</f>
        <v>7.7803920795308582E-6</v>
      </c>
      <c r="FW208" s="12">
        <f>IFERROR(BA208*[1]Figure!$C$8+BV208*[1]Figure!$D$8+CQ208*[1]Figure!$E$8,0)</f>
        <v>7.8886809298196434E-6</v>
      </c>
      <c r="FX208" s="12">
        <f>IFERROR(BB208*[1]Figure!$C$8+BW208*[1]Figure!$D$8+CR208*[1]Figure!$E$8,0)</f>
        <v>6.9361341528068219E-10</v>
      </c>
      <c r="FY208" s="12">
        <f>IFERROR(BC208*[1]Figure!$C$8+BX208*[1]Figure!$D$8+CS208*[1]Figure!$E$8,0)</f>
        <v>1.2466156543992417E-5</v>
      </c>
      <c r="FZ208" s="12">
        <f>IFERROR(BD208*[1]Figure!$C$8+BY208*[1]Figure!$D$8+CT208*[1]Figure!$E$8,0)</f>
        <v>1.4177021236950232E-2</v>
      </c>
      <c r="GA208" s="12">
        <f>IFERROR(BE208*[1]Figure!$C$8+BZ208*[1]Figure!$D$8+CU208*[1]Figure!$E$8,0)</f>
        <v>3.9556025013406621E-5</v>
      </c>
      <c r="GC208" s="12">
        <f>IFERROR(CW208*[1]Figure!$F$8+DR208*[1]Figure!$G$8+EM208*[1]Figure!$H$8,0)</f>
        <v>1.0767671275855335E-2</v>
      </c>
      <c r="GD208" s="12">
        <f>IFERROR(CX208*[1]Figure!$F$8+DS208*[1]Figure!$G$8+EN208*[1]Figure!$H$8,0)</f>
        <v>0.14141829678395496</v>
      </c>
      <c r="GE208" s="12">
        <f>IFERROR(CY208*[1]Figure!$F$8+DT208*[1]Figure!$G$8+EO208*[1]Figure!$H$8,0)</f>
        <v>2.3727502722373121E-5</v>
      </c>
      <c r="GF208" s="12">
        <f>IFERROR(CZ208*[1]Figure!$F$8+DU208*[1]Figure!$G$8+EP208*[1]Figure!$H$8,0)</f>
        <v>2.6427074641964207E-3</v>
      </c>
      <c r="GG208" s="12">
        <f>IFERROR(DA208*[1]Figure!$F$8+DV208*[1]Figure!$G$8+EQ208*[1]Figure!$H$8,0)</f>
        <v>8.7901154547482695E-4</v>
      </c>
      <c r="GH208" s="12">
        <f>IFERROR(DB208*[1]Figure!$F$8+DW208*[1]Figure!$G$8+ER208*[1]Figure!$H$8,0)</f>
        <v>9.7477832112797905E-6</v>
      </c>
      <c r="GI208" s="12">
        <f>IFERROR(DC208*[1]Figure!$F$8+DX208*[1]Figure!$G$8+ES208*[1]Figure!$H$8,0)</f>
        <v>1.0962220467834464E-2</v>
      </c>
      <c r="GJ208" s="12">
        <f>IFERROR(DD208*[1]Figure!$F$8+DY208*[1]Figure!$G$8+ET208*[1]Figure!$H$8,0)</f>
        <v>2.0430254881728762E-3</v>
      </c>
      <c r="GK208" s="12">
        <f>IFERROR(DE208*[1]Figure!$F$8+DZ208*[1]Figure!$G$8+EU208*[1]Figure!$H$8,0)</f>
        <v>2.797447917895389E-2</v>
      </c>
      <c r="GL208" s="12">
        <f>IFERROR(DF208*[1]Figure!$F$8+EA208*[1]Figure!$G$8+EV208*[1]Figure!$H$8,0)</f>
        <v>3.8880331325695072E-4</v>
      </c>
      <c r="GM208" s="12">
        <f>IFERROR(DG208*[1]Figure!$F$8+EB208*[1]Figure!$G$8+EW208*[1]Figure!$H$8,0)</f>
        <v>7.1238156038468602E-4</v>
      </c>
      <c r="GN208" s="12">
        <f>IFERROR(DH208*[1]Figure!$F$8+EC208*[1]Figure!$G$8+EX208*[1]Figure!$H$8,0)</f>
        <v>1.1559106608678045E-3</v>
      </c>
      <c r="GO208" s="12">
        <f>IFERROR(DI208*[1]Figure!$F$8+ED208*[1]Figure!$G$8+EY208*[1]Figure!$H$8,0)</f>
        <v>8.045216344963564E-6</v>
      </c>
      <c r="GP208" s="12">
        <f>IFERROR(DJ208*[1]Figure!$F$8+EE208*[1]Figure!$G$8+EZ208*[1]Figure!$H$8,0)</f>
        <v>7.0931270408008482E-3</v>
      </c>
      <c r="GQ208" s="12">
        <f>IFERROR(DK208*[1]Figure!$F$8+EF208*[1]Figure!$G$8+FA208*[1]Figure!$H$8,0)</f>
        <v>4.1123722189800474E-5</v>
      </c>
      <c r="GR208" s="12">
        <f>IFERROR(DL208*[1]Figure!$F$8+EG208*[1]Figure!$G$8+FB208*[1]Figure!$H$8,0)</f>
        <v>4.1696089308322024E-5</v>
      </c>
      <c r="GS208" s="12">
        <f>IFERROR(DM208*[1]Figure!$F$8+EH208*[1]Figure!$G$8+FC208*[1]Figure!$H$8,0)</f>
        <v>3.6661347018955657E-9</v>
      </c>
      <c r="GT208" s="12">
        <f>IFERROR(DN208*[1]Figure!$F$8+EI208*[1]Figure!$G$8+FD208*[1]Figure!$H$8,0)</f>
        <v>6.5890607214825521E-5</v>
      </c>
      <c r="GU208" s="12">
        <f>IFERROR(DO208*[1]Figure!$F$8+EJ208*[1]Figure!$G$8+FE208*[1]Figure!$H$8,0)</f>
        <v>7.4933483668653017E-2</v>
      </c>
      <c r="GV208" s="12">
        <f>IFERROR(DP208*[1]Figure!$F$8+EK208*[1]Figure!$G$8+FF208*[1]Figure!$H$8,0)</f>
        <v>2.0907570813349279E-4</v>
      </c>
      <c r="GX208" s="12">
        <f>IFERROR(FH208*[1]Figure!$F$10+GC208*[1]Figure!$F$11,0)</f>
        <v>2.5494157369844051E-3</v>
      </c>
      <c r="GY208" s="12">
        <f>IFERROR(FI208*[1]Figure!$F$10+GD208*[1]Figure!$F$11,0)</f>
        <v>3.3483008728821609E-2</v>
      </c>
      <c r="GZ208" s="12">
        <f>IFERROR(FJ208*[1]Figure!$F$10+GE208*[1]Figure!$F$11,0)</f>
        <v>5.6178599151145811E-6</v>
      </c>
      <c r="HA208" s="12">
        <f>IFERROR(FK208*[1]Figure!$F$10+GF208*[1]Figure!$F$11,0)</f>
        <v>6.2570260782160826E-4</v>
      </c>
      <c r="HB208" s="12">
        <f>IFERROR(FL208*[1]Figure!$F$10+GG208*[1]Figure!$F$11,0)</f>
        <v>2.0811982550484159E-4</v>
      </c>
      <c r="HC208" s="12">
        <f>IFERROR(FM208*[1]Figure!$F$10+GH208*[1]Figure!$F$11,0)</f>
        <v>2.3079411771488188E-6</v>
      </c>
      <c r="HD208" s="12">
        <f>IFERROR(FN208*[1]Figure!$F$10+GI208*[1]Figure!$F$11,0)</f>
        <v>2.5954783218221649E-3</v>
      </c>
      <c r="HE208" s="12">
        <f>IFERROR(FO208*[1]Figure!$F$10+GJ208*[1]Figure!$F$11,0)</f>
        <v>4.8371845658841742E-4</v>
      </c>
      <c r="HF208" s="12">
        <f>IFERROR(FP208*[1]Figure!$F$10+GK208*[1]Figure!$F$11,0)</f>
        <v>6.6233984698889706E-3</v>
      </c>
      <c r="HG208" s="12">
        <f>IFERROR(FQ208*[1]Figure!$F$10+GL208*[1]Figure!$F$11,0)</f>
        <v>9.2055307040399005E-5</v>
      </c>
      <c r="HH208" s="12">
        <f>IFERROR(FR208*[1]Figure!$F$10+GM208*[1]Figure!$F$11,0)</f>
        <v>1.6866755255192891E-4</v>
      </c>
      <c r="HI208" s="12">
        <f>IFERROR(FS208*[1]Figure!$F$10+GN208*[1]Figure!$F$11,0)</f>
        <v>2.736800515049469E-4</v>
      </c>
      <c r="HJ208" s="12">
        <f>IFERROR(FT208*[1]Figure!$F$10+GO208*[1]Figure!$F$11,0)</f>
        <v>1.9048316606103859E-6</v>
      </c>
      <c r="HK208" s="12">
        <f>IFERROR(FU208*[1]Figure!$F$10+GP208*[1]Figure!$F$11,0)</f>
        <v>1.6794095249542109E-3</v>
      </c>
      <c r="HL208" s="12">
        <f>IFERROR(FV208*[1]Figure!$F$10+GQ208*[1]Figure!$F$11,0)</f>
        <v>9.7366888186066011E-6</v>
      </c>
      <c r="HM208" s="12">
        <f>IFERROR(FW208*[1]Figure!$F$10+GR208*[1]Figure!$F$11,0)</f>
        <v>9.8722057471892237E-6</v>
      </c>
      <c r="HN208" s="12">
        <f>IFERROR(FX208*[1]Figure!$F$10+GS208*[1]Figure!$F$11,0)</f>
        <v>8.6801512262685074E-10</v>
      </c>
      <c r="HO208" s="12">
        <f>IFERROR(FY208*[1]Figure!$F$10+GT208*[1]Figure!$F$11,0)</f>
        <v>1.5600638861404191E-5</v>
      </c>
      <c r="HP208" s="12">
        <f>IFERROR(FZ208*[1]Figure!$F$10+GU208*[1]Figure!$F$11,0)</f>
        <v>1.7741682263303755E-2</v>
      </c>
      <c r="HQ208" s="12">
        <f>IFERROR(GA208*[1]Figure!$F$10+GV208*[1]Figure!$F$11,0)</f>
        <v>4.9501966291624569E-5</v>
      </c>
    </row>
    <row r="209" spans="1:225" x14ac:dyDescent="0.2">
      <c r="A209" s="1"/>
      <c r="B209" s="4"/>
      <c r="C209" s="1" t="s">
        <v>124</v>
      </c>
      <c r="D209" s="1" t="s">
        <v>122</v>
      </c>
      <c r="E209" s="2">
        <f>10%/99%*(1-[1]Use!$Y$321)</f>
        <v>0.10101010101010102</v>
      </c>
      <c r="F209" s="7"/>
      <c r="G209" s="1">
        <f>'[1]LIB Maf LCI'!AQ$45*'[1]LIB Maf LCIA'!E$94*LCIA_TAU!$E209</f>
        <v>65.676217663598237</v>
      </c>
      <c r="H209" s="1" t="s">
        <v>77</v>
      </c>
      <c r="I209" s="1">
        <f>'[1]LIB Maf LCI'!AS$45*'[1]LIB Maf LCIA'!D$94*LCIA_TAU!$E209</f>
        <v>75.096020126861518</v>
      </c>
      <c r="J209" s="1">
        <f>'[1]LIB Maf LCI'!AT$45*'[1]LIB Maf LCIA'!D$94*LCIA_TAU!$E209</f>
        <v>86.084185816890411</v>
      </c>
      <c r="K209" s="1">
        <f>'[1]LIB Maf LCI'!AU$45*'[1]LIB Maf LCIA'!E$94*LCIA_TAU!$E209</f>
        <v>65.396323311872109</v>
      </c>
      <c r="L209" s="1" t="s">
        <v>77</v>
      </c>
      <c r="M209" s="1" t="s">
        <v>55</v>
      </c>
      <c r="N209" s="1" t="str">
        <f>N92</f>
        <v>lithium carbonate production, from concentrated brine | lithium carbonate | Cutoff, CL</v>
      </c>
      <c r="O209" s="1">
        <f>O92</f>
        <v>1</v>
      </c>
      <c r="P209" s="1" t="str">
        <f>P92</f>
        <v>kg</v>
      </c>
      <c r="Q209" s="1">
        <f>'[1]Unit factor_selected'!J81</f>
        <v>1.8742471815194901</v>
      </c>
      <c r="R209" s="1">
        <f>'[1]Unit factor_selected'!K81</f>
        <v>26.397991990080499</v>
      </c>
      <c r="S209" s="1">
        <f>'[1]Unit factor_selected'!L81</f>
        <v>8.4901960055939803E-3</v>
      </c>
      <c r="T209" s="1">
        <f>'[1]Unit factor_selected'!M81</f>
        <v>0.49193242599840198</v>
      </c>
      <c r="U209" s="1">
        <f>'[1]Unit factor_selected'!N81</f>
        <v>0.17128397560088601</v>
      </c>
      <c r="V209" s="1">
        <f>'[1]Unit factor_selected'!O81</f>
        <v>2.0156505770319798E-3</v>
      </c>
      <c r="W209" s="1">
        <f>'[1]Unit factor_selected'!P81</f>
        <v>1.8983640004989599</v>
      </c>
      <c r="X209" s="1">
        <f>'[1]Unit factor_selected'!Q81</f>
        <v>0.39688066443297099</v>
      </c>
      <c r="Y209" s="1">
        <f>'[1]Unit factor_selected'!R81</f>
        <v>5.4876550075385104</v>
      </c>
      <c r="Z209" s="1">
        <f>'[1]Unit factor_selected'!S81</f>
        <v>5.4623110389249899E-2</v>
      </c>
      <c r="AA209" s="1">
        <f>'[1]Unit factor_selected'!T81</f>
        <v>0.13780032539874201</v>
      </c>
      <c r="AB209" s="1">
        <f>'[1]Unit factor_selected'!U81</f>
        <v>0.22552452859439201</v>
      </c>
      <c r="AC209" s="1">
        <f>'[1]Unit factor_selected'!V81</f>
        <v>1.5622135703792701E-3</v>
      </c>
      <c r="AD209" s="1">
        <f>'[1]Unit factor_selected'!W81</f>
        <v>1.37050088645936</v>
      </c>
      <c r="AE209" s="1">
        <f>'[1]Unit factor_selected'!X81</f>
        <v>8.00275044923353E-3</v>
      </c>
      <c r="AF209" s="1">
        <f>'[1]Unit factor_selected'!Y81</f>
        <v>8.1164509101824302E-3</v>
      </c>
      <c r="AG209" s="1">
        <f>'[1]Unit factor_selected'!Z81</f>
        <v>6.8754576189127905E-7</v>
      </c>
      <c r="AH209" s="1">
        <f>'[1]Unit factor_selected'!AA81</f>
        <v>1.26734988223087E-2</v>
      </c>
      <c r="AI209" s="1">
        <f>'[1]Unit factor_selected'!AB81</f>
        <v>14.3511775632881</v>
      </c>
      <c r="AJ209" s="1">
        <f>'[1]Unit factor_selected'!AC81</f>
        <v>3.9539070753304997E-2</v>
      </c>
      <c r="AK209" s="1"/>
      <c r="AL209" s="1">
        <f>IFERROR($G209/1000*Q209,0)</f>
        <v>0.12309346584885955</v>
      </c>
      <c r="AM209" s="1">
        <f>IFERROR($G209/1000*R209,0)</f>
        <v>1.7337202678224497</v>
      </c>
      <c r="AN209" s="1">
        <f>IFERROR($G209/1000*S209,0)</f>
        <v>5.5760396087000264E-4</v>
      </c>
      <c r="AO209" s="1">
        <f>IFERROR($G209/1000*T209,0)</f>
        <v>3.2308261085652983E-2</v>
      </c>
      <c r="AP209" s="1">
        <f>IFERROR($G209/1000*U209,0)</f>
        <v>1.1249283663850239E-2</v>
      </c>
      <c r="AQ209" s="1">
        <f>IFERROR($G209/1000*V209,0)</f>
        <v>1.3238030603090971E-4</v>
      </c>
      <c r="AR209" s="1">
        <f>IFERROR($G209/1000*W209,0)</f>
        <v>0.12467736730150882</v>
      </c>
      <c r="AS209" s="1">
        <f>IFERROR($G209/1000*X209,0)</f>
        <v>2.6065620903773297E-2</v>
      </c>
      <c r="AT209" s="1">
        <f>IFERROR($G209/1000*Y209,0)</f>
        <v>0.36040842473783408</v>
      </c>
      <c r="AU209" s="1">
        <f>IFERROR($G209/1000*Z209,0)</f>
        <v>3.5874392873871306E-3</v>
      </c>
      <c r="AV209" s="1">
        <f>IFERROR($G209/1000*AA209,0)</f>
        <v>9.0502041650024449E-3</v>
      </c>
      <c r="AW209" s="1">
        <f>IFERROR($G209/1000*AB209,0)</f>
        <v>1.4811598028445675E-2</v>
      </c>
      <c r="AX209" s="1">
        <f>IFERROR($G209/1000*AC209,0)</f>
        <v>1.0260027848525589E-4</v>
      </c>
      <c r="AY209" s="1">
        <f>IFERROR($G209/1000*AD209,0)</f>
        <v>9.0009314527259271E-2</v>
      </c>
      <c r="AZ209" s="1">
        <f>IFERROR($G209/1000*AE209,0)</f>
        <v>5.2559038041131989E-4</v>
      </c>
      <c r="BA209" s="1">
        <f>IFERROR($G209/1000*AF209,0)</f>
        <v>5.3305779663305138E-4</v>
      </c>
      <c r="BB209" s="1">
        <f>IFERROR($G209/1000*AG209,0)</f>
        <v>4.5155405111656131E-8</v>
      </c>
      <c r="BC209" s="1">
        <f>IFERROR($G209/1000*AH209,0)</f>
        <v>8.3234746721330222E-4</v>
      </c>
      <c r="BD209" s="1">
        <f>IFERROR($G209/1000*AI209,0)</f>
        <v>0.94253106137545672</v>
      </c>
      <c r="BE209" s="1">
        <f>IFERROR($G209/1000*AJ209,0)</f>
        <v>2.5967766170104704E-3</v>
      </c>
      <c r="BF209" s="1"/>
      <c r="BG209" s="1">
        <f>IFERROR($H209/1000*Q209,0)</f>
        <v>0</v>
      </c>
      <c r="BH209" s="1">
        <f>IFERROR($H209/1000*R209,0)</f>
        <v>0</v>
      </c>
      <c r="BI209" s="1">
        <f>IFERROR($H209/1000*S209,0)</f>
        <v>0</v>
      </c>
      <c r="BJ209" s="1">
        <f>IFERROR($H209/1000*T209,0)</f>
        <v>0</v>
      </c>
      <c r="BK209" s="1">
        <f>IFERROR($H209/1000*U209,0)</f>
        <v>0</v>
      </c>
      <c r="BL209" s="1">
        <f>IFERROR($H209/1000*V209,0)</f>
        <v>0</v>
      </c>
      <c r="BM209" s="1">
        <f>IFERROR($H209/1000*W209,0)</f>
        <v>0</v>
      </c>
      <c r="BN209" s="1">
        <f>IFERROR($H209/1000*X209,0)</f>
        <v>0</v>
      </c>
      <c r="BO209" s="1">
        <f>IFERROR($H209/1000*Y209,0)</f>
        <v>0</v>
      </c>
      <c r="BP209" s="1">
        <f>IFERROR($H209/1000*Z209,0)</f>
        <v>0</v>
      </c>
      <c r="BQ209" s="1">
        <f>IFERROR($H209/1000*AA209,0)</f>
        <v>0</v>
      </c>
      <c r="BR209" s="1">
        <f>IFERROR($H209/1000*AB209,0)</f>
        <v>0</v>
      </c>
      <c r="BS209" s="1">
        <f>IFERROR($H209/1000*AC209,0)</f>
        <v>0</v>
      </c>
      <c r="BT209" s="1">
        <f>IFERROR($H209/1000*AD209,0)</f>
        <v>0</v>
      </c>
      <c r="BU209" s="1">
        <f>IFERROR($H209/1000*AE209,0)</f>
        <v>0</v>
      </c>
      <c r="BV209" s="1">
        <f>IFERROR($H209/1000*AF209,0)</f>
        <v>0</v>
      </c>
      <c r="BW209" s="1">
        <f>IFERROR($H209/1000*AG209,0)</f>
        <v>0</v>
      </c>
      <c r="BX209" s="1">
        <f>IFERROR($H209/1000*AH209,0)</f>
        <v>0</v>
      </c>
      <c r="BY209" s="1">
        <f>IFERROR($H209/1000*AI209,0)</f>
        <v>0</v>
      </c>
      <c r="BZ209" s="1">
        <f>IFERROR($H209/1000*AJ209,0)</f>
        <v>0</v>
      </c>
      <c r="CA209" s="1"/>
      <c r="CB209" s="1">
        <f>IFERROR($I209/1000*Q209,0)</f>
        <v>0.14074850406610109</v>
      </c>
      <c r="CC209" s="1">
        <f>IFERROR($I209/1000*R209,0)</f>
        <v>1.9823841377958142</v>
      </c>
      <c r="CD209" s="1">
        <f>IFERROR($I209/1000*S209,0)</f>
        <v>6.3757993011708479E-4</v>
      </c>
      <c r="CE209" s="1">
        <f>IFERROR($I209/1000*T209,0)</f>
        <v>3.694216736383181E-2</v>
      </c>
      <c r="CF209" s="1">
        <f>IFERROR($I209/1000*U209,0)</f>
        <v>1.2862744879132994E-2</v>
      </c>
      <c r="CG209" s="1">
        <f>IFERROR($I209/1000*V209,0)</f>
        <v>1.5136733630151359E-4</v>
      </c>
      <c r="CH209" s="1">
        <f>IFERROR($I209/1000*W209,0)</f>
        <v>0.14255958118957926</v>
      </c>
      <c r="CI209" s="1">
        <f>IFERROR($I209/1000*X209,0)</f>
        <v>2.9804158364220564E-2</v>
      </c>
      <c r="CJ209" s="1">
        <f>IFERROR($I209/1000*Y209,0)</f>
        <v>0.4121010508953844</v>
      </c>
      <c r="CK209" s="1">
        <f>IFERROR($I209/1000*Z209,0)</f>
        <v>4.101978197182889E-3</v>
      </c>
      <c r="CL209" s="1">
        <f>IFERROR($I209/1000*AA209,0)</f>
        <v>1.0348256009631997E-2</v>
      </c>
      <c r="CM209" s="1">
        <f>IFERROR($I209/1000*AB209,0)</f>
        <v>1.6935994538425418E-2</v>
      </c>
      <c r="CN209" s="1">
        <f>IFERROR($I209/1000*AC209,0)</f>
        <v>1.1731602172365787E-4</v>
      </c>
      <c r="CO209" s="1">
        <f>IFERROR($I209/1000*AD209,0)</f>
        <v>0.10291916215343365</v>
      </c>
      <c r="CP209" s="1">
        <f>IFERROR($I209/1000*AE209,0)</f>
        <v>6.0097470880589126E-4</v>
      </c>
      <c r="CQ209" s="1">
        <f>IFERROR($I209/1000*AF209,0)</f>
        <v>6.0951316090974332E-4</v>
      </c>
      <c r="CR209" s="1">
        <f>IFERROR($I209/1000*AG209,0)</f>
        <v>5.1631950373125828E-8</v>
      </c>
      <c r="CS209" s="1">
        <f>IFERROR($I209/1000*AH209,0)</f>
        <v>9.5172932263784993E-4</v>
      </c>
      <c r="CT209" s="1">
        <f>IFERROR($I209/1000*AI209,0)</f>
        <v>1.0777163191368466</v>
      </c>
      <c r="CU209" s="1">
        <f>IFERROR($I209/1000*AJ209,0)</f>
        <v>2.9692268530875938E-3</v>
      </c>
      <c r="CW209" s="12">
        <f>IFERROR($J209/1000*Q209,0)</f>
        <v>0.16134304264070692</v>
      </c>
      <c r="CX209" s="12">
        <f>IFERROR($J209/1000*R209,0)</f>
        <v>2.2724496476668743</v>
      </c>
      <c r="CY209" s="12">
        <f>IFERROR($J209/1000*S209,0)</f>
        <v>7.3087161056737294E-4</v>
      </c>
      <c r="CZ209" s="12">
        <f>IFERROR($J209/1000*T209,0)</f>
        <v>4.2347602369000127E-2</v>
      </c>
      <c r="DA209" s="12">
        <f>IFERROR($J209/1000*U209,0)</f>
        <v>1.4744841583082395E-2</v>
      </c>
      <c r="DB209" s="12">
        <f>IFERROR($J209/1000*V209,0)</f>
        <v>1.7351563881514332E-4</v>
      </c>
      <c r="DC209" s="12">
        <f>IFERROR($J209/1000*W209,0)</f>
        <v>0.16341911936704789</v>
      </c>
      <c r="DD209" s="12">
        <f>IFERROR($J209/1000*X209,0)</f>
        <v>3.4165148864178804E-2</v>
      </c>
      <c r="DE209" s="12">
        <f>IFERROR($J209/1000*Y209,0)</f>
        <v>0.47240031336793425</v>
      </c>
      <c r="DF209" s="12">
        <f>IFERROR($J209/1000*Z209,0)</f>
        <v>4.7021859846447054E-3</v>
      </c>
      <c r="DG209" s="12">
        <f>IFERROR($J209/1000*AA209,0)</f>
        <v>1.186242881725327E-2</v>
      </c>
      <c r="DH209" s="12">
        <f>IFERROR($J209/1000*AB209,0)</f>
        <v>1.9414095425786256E-2</v>
      </c>
      <c r="DI209" s="12">
        <f>IFERROR($J209/1000*AC209,0)</f>
        <v>1.3448188327819688E-4</v>
      </c>
      <c r="DJ209" s="12">
        <f>IFERROR($J209/1000*AD209,0)</f>
        <v>0.11797845297218057</v>
      </c>
      <c r="DK209" s="12">
        <f>IFERROR($J209/1000*AE209,0)</f>
        <v>6.8891025671802243E-4</v>
      </c>
      <c r="DL209" s="12">
        <f>IFERROR($J209/1000*AF209,0)</f>
        <v>6.9869806832581363E-4</v>
      </c>
      <c r="DM209" s="12">
        <f>IFERROR($J209/1000*AG209,0)</f>
        <v>5.9186817124264356E-8</v>
      </c>
      <c r="DN209" s="12">
        <f>IFERROR($J209/1000*AH209,0)</f>
        <v>1.0909878275697639E-3</v>
      </c>
      <c r="DO209" s="12">
        <f>IFERROR($J209/1000*AI209,0)</f>
        <v>1.2354094360492813</v>
      </c>
      <c r="DP209" s="12">
        <f>IFERROR($J209/1000*AJ209,0)</f>
        <v>3.4036887137546845E-3</v>
      </c>
      <c r="DR209" s="12">
        <f>IFERROR($K209/1000*Q209,0)</f>
        <v>0.12256887464901361</v>
      </c>
      <c r="DS209" s="12">
        <f>IFERROR($K209/1000*R209,0)</f>
        <v>1.7263316189675144</v>
      </c>
      <c r="DT209" s="12">
        <f>IFERROR($K209/1000*S209,0)</f>
        <v>5.5522760296298904E-4</v>
      </c>
      <c r="DU209" s="12">
        <f>IFERROR($K209/1000*T209,0)</f>
        <v>3.217057197818509E-2</v>
      </c>
      <c r="DV209" s="12">
        <f>IFERROR($K209/1000*U209,0)</f>
        <v>1.1201342246538355E-2</v>
      </c>
      <c r="DW209" s="12">
        <f>IFERROR($K209/1000*V209,0)</f>
        <v>1.3181613681934493E-4</v>
      </c>
      <c r="DX209" s="12">
        <f>IFERROR($K209/1000*W209,0)</f>
        <v>0.12414602594024891</v>
      </c>
      <c r="DY209" s="12">
        <f>IFERROR($K209/1000*X209,0)</f>
        <v>2.5954536247489189E-2</v>
      </c>
      <c r="DZ209" s="12">
        <f>IFERROR($K209/1000*Y209,0)</f>
        <v>0.35887246109700238</v>
      </c>
      <c r="EA209" s="12">
        <f>IFERROR($K209/1000*Z209,0)</f>
        <v>3.5721505873154663E-3</v>
      </c>
      <c r="EB209" s="12">
        <f>IFERROR($K209/1000*AA209,0)</f>
        <v>9.0116346322573135E-3</v>
      </c>
      <c r="EC209" s="12">
        <f>IFERROR($K209/1000*AB209,0)</f>
        <v>1.4748474986716406E-2</v>
      </c>
      <c r="ED209" s="12">
        <f>IFERROR($K209/1000*AC209,0)</f>
        <v>1.0216302373071682E-4</v>
      </c>
      <c r="EE209" s="12">
        <f>IFERROR($K209/1000*AD209,0)</f>
        <v>8.9625719070103624E-2</v>
      </c>
      <c r="EF209" s="12">
        <f>IFERROR($K209/1000*AE209,0)</f>
        <v>5.2335045576230562E-4</v>
      </c>
      <c r="EG209" s="12">
        <f>IFERROR($K209/1000*AF209,0)</f>
        <v>5.3078604786722884E-4</v>
      </c>
      <c r="EH209" s="12">
        <f>IFERROR($K209/1000*AG209,0)</f>
        <v>4.496296493634952E-8</v>
      </c>
      <c r="EI209" s="12">
        <f>IFERROR($K209/1000*AH209,0)</f>
        <v>8.2880022647633007E-4</v>
      </c>
      <c r="EJ209" s="12">
        <f>IFERROR($K209/1000*AI209,0)</f>
        <v>0.93851424783487347</v>
      </c>
      <c r="EK209" s="12">
        <f>IFERROR($K209/1000*AJ209,0)</f>
        <v>2.5857098544341201E-3</v>
      </c>
      <c r="EM209" s="12">
        <f>IFERROR($L209/1000*Q209,0)</f>
        <v>0</v>
      </c>
      <c r="EN209" s="12">
        <f>IFERROR($L209/1000*R209,0)</f>
        <v>0</v>
      </c>
      <c r="EO209" s="12">
        <f>IFERROR($L209/1000*S209,0)</f>
        <v>0</v>
      </c>
      <c r="EP209" s="12">
        <f>IFERROR($L209/1000*T209,0)</f>
        <v>0</v>
      </c>
      <c r="EQ209" s="12">
        <f>IFERROR($L209/1000*U209,0)</f>
        <v>0</v>
      </c>
      <c r="ER209" s="12">
        <f>IFERROR($L209/1000*V209,0)</f>
        <v>0</v>
      </c>
      <c r="ES209" s="12">
        <f>IFERROR($L209/1000*W209,0)</f>
        <v>0</v>
      </c>
      <c r="ET209" s="12">
        <f>IFERROR($L209/1000*X209,0)</f>
        <v>0</v>
      </c>
      <c r="EU209" s="12">
        <f>IFERROR($L209/1000*Y209,0)</f>
        <v>0</v>
      </c>
      <c r="EV209" s="12">
        <f>IFERROR($L209/1000*Z209,0)</f>
        <v>0</v>
      </c>
      <c r="EW209" s="12">
        <f>IFERROR($L209/1000*AA209,0)</f>
        <v>0</v>
      </c>
      <c r="EX209" s="12">
        <f>IFERROR($L209/1000*AB209,0)</f>
        <v>0</v>
      </c>
      <c r="EY209" s="12">
        <f>IFERROR($L209/1000*AC209,0)</f>
        <v>0</v>
      </c>
      <c r="EZ209" s="12">
        <f>IFERROR($L209/1000*AD209,0)</f>
        <v>0</v>
      </c>
      <c r="FA209" s="12">
        <f>IFERROR($L209/1000*AE209,0)</f>
        <v>0</v>
      </c>
      <c r="FB209" s="12">
        <f>IFERROR($L209/1000*AF209,0)</f>
        <v>0</v>
      </c>
      <c r="FC209" s="12">
        <f>IFERROR($L209/1000*AG209,0)</f>
        <v>0</v>
      </c>
      <c r="FD209" s="12">
        <f>IFERROR($L209/1000*AH209,0)</f>
        <v>0</v>
      </c>
      <c r="FE209" s="12">
        <f>IFERROR($L209/1000*AI209,0)</f>
        <v>0</v>
      </c>
      <c r="FF209" s="12">
        <f>IFERROR($L209/1000*AJ209,0)</f>
        <v>0</v>
      </c>
      <c r="FH209" s="12">
        <f>IFERROR(AL209*[1]Figure!$C$8+BG209*[1]Figure!$D$8+CB209*[1]Figure!$E$8,0)</f>
        <v>2.4468309899876209E-2</v>
      </c>
      <c r="FI209" s="12">
        <f>IFERROR(AM209*[1]Figure!$C$8+BH209*[1]Figure!$D$8+CC209*[1]Figure!$E$8,0)</f>
        <v>0.34462596775740317</v>
      </c>
      <c r="FJ209" s="12">
        <f>IFERROR(AN209*[1]Figure!$C$8+BI209*[1]Figure!$D$8+CD209*[1]Figure!$E$8,0)</f>
        <v>1.1083956749351761E-4</v>
      </c>
      <c r="FK209" s="12">
        <f>IFERROR(AO209*[1]Figure!$C$8+BJ209*[1]Figure!$D$8+CE209*[1]Figure!$E$8,0)</f>
        <v>6.422181219111334E-3</v>
      </c>
      <c r="FL209" s="12">
        <f>IFERROR(AP209*[1]Figure!$C$8+BK209*[1]Figure!$D$8+CF209*[1]Figure!$E$8,0)</f>
        <v>2.236113484501848E-3</v>
      </c>
      <c r="FM209" s="12">
        <f>IFERROR(AQ209*[1]Figure!$C$8+BL209*[1]Figure!$D$8+CG209*[1]Figure!$E$8,0)</f>
        <v>2.6314332204943441E-5</v>
      </c>
      <c r="FN209" s="12">
        <f>IFERROR(AR209*[1]Figure!$C$8+BM209*[1]Figure!$D$8+CH209*[1]Figure!$E$8,0)</f>
        <v>2.4783155138224378E-2</v>
      </c>
      <c r="FO209" s="12">
        <f>IFERROR(AS209*[1]Figure!$C$8+BN209*[1]Figure!$D$8+CI209*[1]Figure!$E$8,0)</f>
        <v>5.181279815366621E-3</v>
      </c>
      <c r="FP209" s="12">
        <f>IFERROR(AT209*[1]Figure!$C$8+BO209*[1]Figure!$D$8+CJ209*[1]Figure!$E$8,0)</f>
        <v>7.1641374025810958E-2</v>
      </c>
      <c r="FQ209" s="12">
        <f>IFERROR(AU209*[1]Figure!$C$8+BP209*[1]Figure!$D$8+CK209*[1]Figure!$E$8,0)</f>
        <v>7.1310508340514521E-4</v>
      </c>
      <c r="FR209" s="12">
        <f>IFERROR(AV209*[1]Figure!$C$8+BQ209*[1]Figure!$D$8+CL209*[1]Figure!$E$8,0)</f>
        <v>1.7989841998463957E-3</v>
      </c>
      <c r="FS209" s="12">
        <f>IFERROR(AW209*[1]Figure!$C$8+BR209*[1]Figure!$D$8+CM209*[1]Figure!$E$8,0)</f>
        <v>2.9442242784632911E-3</v>
      </c>
      <c r="FT209" s="12">
        <f>IFERROR(AX209*[1]Figure!$C$8+BS209*[1]Figure!$D$8+CN209*[1]Figure!$E$8,0)</f>
        <v>2.0394708951272103E-5</v>
      </c>
      <c r="FU209" s="12">
        <f>IFERROR(AY209*[1]Figure!$C$8+BT209*[1]Figure!$D$8+CO209*[1]Figure!$E$8,0)</f>
        <v>1.7891898538567427E-2</v>
      </c>
      <c r="FV209" s="12">
        <f>IFERROR(AZ209*[1]Figure!$C$8+BU209*[1]Figure!$D$8+CP209*[1]Figure!$E$8,0)</f>
        <v>1.0447596238851983E-4</v>
      </c>
      <c r="FW209" s="12">
        <f>IFERROR(BA209*[1]Figure!$C$8+BV209*[1]Figure!$D$8+CQ209*[1]Figure!$E$8,0)</f>
        <v>1.0596032269151948E-4</v>
      </c>
      <c r="FX209" s="12">
        <f>IFERROR(BB209*[1]Figure!$C$8+BW209*[1]Figure!$D$8+CR209*[1]Figure!$E$8,0)</f>
        <v>8.9759146702643043E-9</v>
      </c>
      <c r="FY209" s="12">
        <f>IFERROR(BC209*[1]Figure!$C$8+BX209*[1]Figure!$D$8+CS209*[1]Figure!$E$8,0)</f>
        <v>1.6545261465916245E-4</v>
      </c>
      <c r="FZ209" s="12">
        <f>IFERROR(BD209*[1]Figure!$C$8+BY209*[1]Figure!$D$8+CT209*[1]Figure!$E$8,0)</f>
        <v>0.18735472221011953</v>
      </c>
      <c r="GA209" s="12">
        <f>IFERROR(BE209*[1]Figure!$C$8+BZ209*[1]Figure!$D$8+CU209*[1]Figure!$E$8,0)</f>
        <v>5.1618284177472459E-4</v>
      </c>
      <c r="GC209" s="12">
        <f>IFERROR(CW209*[1]Figure!$F$8+DR209*[1]Figure!$G$8+EM209*[1]Figure!$H$8,0)</f>
        <v>0.1293286981543901</v>
      </c>
      <c r="GD209" s="12">
        <f>IFERROR(CX209*[1]Figure!$F$8+DS209*[1]Figure!$G$8+EN209*[1]Figure!$H$8,0)</f>
        <v>1.821540921405743</v>
      </c>
      <c r="GE209" s="12">
        <f>IFERROR(CY209*[1]Figure!$F$8+DT209*[1]Figure!$G$8+EO209*[1]Figure!$H$8,0)</f>
        <v>5.858490850651196E-4</v>
      </c>
      <c r="GF209" s="12">
        <f>IFERROR(CZ209*[1]Figure!$F$8+DU209*[1]Figure!$G$8+EP209*[1]Figure!$H$8,0)</f>
        <v>3.3944818411158213E-2</v>
      </c>
      <c r="GG209" s="12">
        <f>IFERROR(DA209*[1]Figure!$F$8+DV209*[1]Figure!$G$8+EQ209*[1]Figure!$H$8,0)</f>
        <v>1.1819109985915458E-2</v>
      </c>
      <c r="GH209" s="12">
        <f>IFERROR(DB209*[1]Figure!$F$8+DW209*[1]Figure!$G$8+ER209*[1]Figure!$H$8,0)</f>
        <v>1.3908595815539731E-4</v>
      </c>
      <c r="GI209" s="12">
        <f>IFERROR(DC209*[1]Figure!$F$8+DX209*[1]Figure!$G$8+ES209*[1]Figure!$H$8,0)</f>
        <v>0.1309928312703387</v>
      </c>
      <c r="GJ209" s="12">
        <f>IFERROR(DD209*[1]Figure!$F$8+DY209*[1]Figure!$G$8+ET209*[1]Figure!$H$8,0)</f>
        <v>2.7385960699246082E-2</v>
      </c>
      <c r="GK209" s="12">
        <f>IFERROR(DE209*[1]Figure!$F$8+DZ209*[1]Figure!$G$8+EU209*[1]Figure!$H$8,0)</f>
        <v>0.37866471671575258</v>
      </c>
      <c r="GL209" s="12">
        <f>IFERROR(DF209*[1]Figure!$F$8+EA209*[1]Figure!$G$8+EV209*[1]Figure!$H$8,0)</f>
        <v>3.7691590658058402E-3</v>
      </c>
      <c r="GM209" s="12">
        <f>IFERROR(DG209*[1]Figure!$F$8+EB209*[1]Figure!$G$8+EW209*[1]Figure!$H$8,0)</f>
        <v>9.5086373157154021E-3</v>
      </c>
      <c r="GN209" s="12">
        <f>IFERROR(DH209*[1]Figure!$F$8+EC209*[1]Figure!$G$8+EX209*[1]Figure!$H$8,0)</f>
        <v>1.5561871439683392E-2</v>
      </c>
      <c r="GO209" s="12">
        <f>IFERROR(DI209*[1]Figure!$F$8+ED209*[1]Figure!$G$8+EY209*[1]Figure!$H$8,0)</f>
        <v>1.0779743957383227E-4</v>
      </c>
      <c r="GP209" s="12">
        <f>IFERROR(DJ209*[1]Figure!$F$8+EE209*[1]Figure!$G$8+EZ209*[1]Figure!$H$8,0)</f>
        <v>9.4568687211006197E-2</v>
      </c>
      <c r="GQ209" s="12">
        <f>IFERROR(DK209*[1]Figure!$F$8+EF209*[1]Figure!$G$8+FA209*[1]Figure!$H$8,0)</f>
        <v>5.5221387416719996E-4</v>
      </c>
      <c r="GR209" s="12">
        <f>IFERROR(DL209*[1]Figure!$F$8+EG209*[1]Figure!$G$8+FB209*[1]Figure!$H$8,0)</f>
        <v>5.6005954828055465E-4</v>
      </c>
      <c r="GS209" s="12">
        <f>IFERROR(DM209*[1]Figure!$F$8+EH209*[1]Figure!$G$8+FC209*[1]Figure!$H$8,0)</f>
        <v>4.7442727503465491E-8</v>
      </c>
      <c r="GT209" s="12">
        <f>IFERROR(DN209*[1]Figure!$F$8+EI209*[1]Figure!$G$8+FD209*[1]Figure!$H$8,0)</f>
        <v>8.7450957371672374E-4</v>
      </c>
      <c r="GU209" s="12">
        <f>IFERROR(DO209*[1]Figure!$F$8+EJ209*[1]Figure!$G$8+FE209*[1]Figure!$H$8,0)</f>
        <v>0.99027445768270006</v>
      </c>
      <c r="GV209" s="12">
        <f>IFERROR(DP209*[1]Figure!$F$8+EK209*[1]Figure!$G$8+FF209*[1]Figure!$H$8,0)</f>
        <v>2.728314918747061E-3</v>
      </c>
      <c r="GX209" s="12">
        <f>IFERROR(FH209*[1]Figure!$F$10+GC209*[1]Figure!$F$11,0)</f>
        <v>3.0620605873976896E-2</v>
      </c>
      <c r="GY209" s="12">
        <f>IFERROR(FI209*[1]Figure!$F$10+GD209*[1]Figure!$F$11,0)</f>
        <v>0.43127849760848008</v>
      </c>
      <c r="GZ209" s="12">
        <f>IFERROR(FJ209*[1]Figure!$F$10+GE209*[1]Figure!$F$11,0)</f>
        <v>1.3870899646723186E-4</v>
      </c>
      <c r="HA209" s="12">
        <f>IFERROR(FK209*[1]Figure!$F$10+GF209*[1]Figure!$F$11,0)</f>
        <v>8.0369703002110306E-3</v>
      </c>
      <c r="HB209" s="12">
        <f>IFERROR(FL209*[1]Figure!$F$10+GG209*[1]Figure!$F$11,0)</f>
        <v>2.7983604089779263E-3</v>
      </c>
      <c r="HC209" s="12">
        <f>IFERROR(FM209*[1]Figure!$F$10+GH209*[1]Figure!$F$11,0)</f>
        <v>3.2930790830328129E-5</v>
      </c>
      <c r="HD209" s="12">
        <f>IFERROR(FN209*[1]Figure!$F$10+GI209*[1]Figure!$F$11,0)</f>
        <v>3.1014615594885588E-2</v>
      </c>
      <c r="HE209" s="12">
        <f>IFERROR(FO209*[1]Figure!$F$10+GJ209*[1]Figure!$F$11,0)</f>
        <v>6.4840574522041566E-3</v>
      </c>
      <c r="HF209" s="12">
        <f>IFERROR(FP209*[1]Figure!$F$10+GK209*[1]Figure!$F$11,0)</f>
        <v>8.9654834653112733E-2</v>
      </c>
      <c r="HG209" s="12">
        <f>IFERROR(FQ209*[1]Figure!$F$10+GL209*[1]Figure!$F$11,0)</f>
        <v>8.9240776314463983E-4</v>
      </c>
      <c r="HH209" s="12">
        <f>IFERROR(FR209*[1]Figure!$F$10+GM209*[1]Figure!$F$11,0)</f>
        <v>2.2513196204567796E-3</v>
      </c>
      <c r="HI209" s="12">
        <f>IFERROR(FS209*[1]Figure!$F$10+GN209*[1]Figure!$F$11,0)</f>
        <v>3.6845181217798188E-3</v>
      </c>
      <c r="HJ209" s="12">
        <f>IFERROR(FT209*[1]Figure!$F$10+GO209*[1]Figure!$F$11,0)</f>
        <v>2.5522741344490296E-5</v>
      </c>
      <c r="HK209" s="12">
        <f>IFERROR(FU209*[1]Figure!$F$10+GP209*[1]Figure!$F$11,0)</f>
        <v>2.2390625904628914E-2</v>
      </c>
      <c r="HL209" s="12">
        <f>IFERROR(FV209*[1]Figure!$F$10+GQ209*[1]Figure!$F$11,0)</f>
        <v>1.3074533062128188E-4</v>
      </c>
      <c r="HM209" s="12">
        <f>IFERROR(FW209*[1]Figure!$F$10+GR209*[1]Figure!$F$11,0)</f>
        <v>1.3260291751629498E-4</v>
      </c>
      <c r="HN209" s="12">
        <f>IFERROR(FX209*[1]Figure!$F$10+GS209*[1]Figure!$F$11,0)</f>
        <v>1.1232812834285748E-8</v>
      </c>
      <c r="HO209" s="12">
        <f>IFERROR(FY209*[1]Figure!$F$10+GT209*[1]Figure!$F$11,0)</f>
        <v>2.0705391279692828E-4</v>
      </c>
      <c r="HP209" s="12">
        <f>IFERROR(FZ209*[1]Figure!$F$10+GU209*[1]Figure!$F$11,0)</f>
        <v>0.23446307206749575</v>
      </c>
      <c r="HQ209" s="12">
        <f>IFERROR(GA209*[1]Figure!$F$10+GV209*[1]Figure!$F$11,0)</f>
        <v>6.4597152077811406E-4</v>
      </c>
    </row>
    <row r="210" spans="1:225" x14ac:dyDescent="0.2">
      <c r="A210" s="1"/>
      <c r="B210" s="4"/>
      <c r="C210" s="1" t="s">
        <v>124</v>
      </c>
      <c r="D210" s="1" t="s">
        <v>123</v>
      </c>
      <c r="E210" s="2">
        <f>13.25%/99%*(1-[1]Use!$Y$321)</f>
        <v>0.13383838383838384</v>
      </c>
      <c r="F210" s="7"/>
      <c r="G210" s="1">
        <f>'[1]LIB Maf LCI'!AQ$45*'[1]LIB Maf LCIA'!E$94*LCIA_TAU!$E210</f>
        <v>87.020988404267655</v>
      </c>
      <c r="H210" s="1" t="s">
        <v>77</v>
      </c>
      <c r="I210" s="1">
        <f>'[1]LIB Maf LCI'!AS$45*'[1]LIB Maf LCIA'!D$94*LCIA_TAU!$E210</f>
        <v>99.50222666809151</v>
      </c>
      <c r="J210" s="1">
        <f>'[1]LIB Maf LCI'!AT$45*'[1]LIB Maf LCIA'!D$94*LCIA_TAU!$E210</f>
        <v>114.06154620737979</v>
      </c>
      <c r="K210" s="1">
        <f>'[1]LIB Maf LCI'!AU$45*'[1]LIB Maf LCIA'!E$94*LCIA_TAU!$E210</f>
        <v>86.650128388230542</v>
      </c>
      <c r="L210" s="1" t="s">
        <v>77</v>
      </c>
      <c r="M210" s="1" t="s">
        <v>55</v>
      </c>
      <c r="N210" s="1" t="str">
        <f>N94</f>
        <v>lithium carbonate production, from concentrated brine | lithium carbonate | Cutoff, AR</v>
      </c>
      <c r="O210" s="1">
        <f>O94</f>
        <v>1</v>
      </c>
      <c r="P210" s="1" t="str">
        <f>P94</f>
        <v>kg</v>
      </c>
      <c r="Q210" s="1">
        <f>'[1]Unit factor_selected'!J83</f>
        <v>1.7708591149287201</v>
      </c>
      <c r="R210" s="1">
        <f>'[1]Unit factor_selected'!K83</f>
        <v>26.486644750711601</v>
      </c>
      <c r="S210" s="1">
        <f>'[1]Unit factor_selected'!L83</f>
        <v>3.8308452322937101E-3</v>
      </c>
      <c r="T210" s="1">
        <f>'[1]Unit factor_selected'!M83</f>
        <v>0.48620261774682999</v>
      </c>
      <c r="U210" s="1">
        <f>'[1]Unit factor_selected'!N83</f>
        <v>0.166547987844407</v>
      </c>
      <c r="V210" s="1">
        <f>'[1]Unit factor_selected'!O83</f>
        <v>1.7631032458622401E-3</v>
      </c>
      <c r="W210" s="1">
        <f>'[1]Unit factor_selected'!P83</f>
        <v>1.7972353268488099</v>
      </c>
      <c r="X210" s="1">
        <f>'[1]Unit factor_selected'!Q83</f>
        <v>0.37919996257058403</v>
      </c>
      <c r="Y210" s="1">
        <f>'[1]Unit factor_selected'!R83</f>
        <v>5.1687344198196197</v>
      </c>
      <c r="Z210" s="1">
        <f>'[1]Unit factor_selected'!S83</f>
        <v>8.3924216588841902E-2</v>
      </c>
      <c r="AA210" s="1">
        <f>'[1]Unit factor_selected'!T83</f>
        <v>0.136953641949357</v>
      </c>
      <c r="AB210" s="1">
        <f>'[1]Unit factor_selected'!U83</f>
        <v>0.21854327426192899</v>
      </c>
      <c r="AC210" s="1">
        <f>'[1]Unit factor_selected'!V83</f>
        <v>1.5479688179654599E-3</v>
      </c>
      <c r="AD210" s="1">
        <f>'[1]Unit factor_selected'!W83</f>
        <v>1.37055793570609</v>
      </c>
      <c r="AE210" s="1">
        <f>'[1]Unit factor_selected'!X83</f>
        <v>6.67643540085974E-3</v>
      </c>
      <c r="AF210" s="1">
        <f>'[1]Unit factor_selected'!Y83</f>
        <v>6.7937681657059797E-3</v>
      </c>
      <c r="AG210" s="1">
        <f>'[1]Unit factor_selected'!Z83</f>
        <v>1.01536461841452E-6</v>
      </c>
      <c r="AH210" s="1">
        <f>'[1]Unit factor_selected'!AA83</f>
        <v>1.12206865959071E-2</v>
      </c>
      <c r="AI210" s="1">
        <f>'[1]Unit factor_selected'!AB83</f>
        <v>14.3889655080156</v>
      </c>
      <c r="AJ210" s="1">
        <f>'[1]Unit factor_selected'!AC83</f>
        <v>4.6340007895300302E-2</v>
      </c>
      <c r="AK210" s="1"/>
      <c r="AL210" s="1">
        <f>IFERROR($G210/1000*Q210,0)</f>
        <v>0.15410191050580382</v>
      </c>
      <c r="AM210" s="1">
        <f>IFERROR($G210/1000*R210,0)</f>
        <v>2.304894005719631</v>
      </c>
      <c r="AN210" s="1">
        <f>IFERROR($G210/1000*S210,0)</f>
        <v>3.3336393853797497E-4</v>
      </c>
      <c r="AO210" s="1">
        <f>IFERROR($G210/1000*T210,0)</f>
        <v>4.230983236107147E-2</v>
      </c>
      <c r="AP210" s="1">
        <f>IFERROR($G210/1000*U210,0)</f>
        <v>1.4493170518962251E-2</v>
      </c>
      <c r="AQ210" s="1">
        <f>IFERROR($G210/1000*V210,0)</f>
        <v>1.5342698711370465E-4</v>
      </c>
      <c r="AR210" s="1">
        <f>IFERROR($G210/1000*W210,0)</f>
        <v>0.15639719453745049</v>
      </c>
      <c r="AS210" s="1">
        <f>IFERROR($G210/1000*X210,0)</f>
        <v>3.2998355545753519E-2</v>
      </c>
      <c r="AT210" s="1">
        <f>IFERROR($G210/1000*Y210,0)</f>
        <v>0.44978837801186222</v>
      </c>
      <c r="AU210" s="1">
        <f>IFERROR($G210/1000*Z210,0)</f>
        <v>7.3031682786148583E-3</v>
      </c>
      <c r="AV210" s="1">
        <f>IFERROR($G210/1000*AA210,0)</f>
        <v>1.191784128799722E-2</v>
      </c>
      <c r="AW210" s="1">
        <f>IFERROR($G210/1000*AB210,0)</f>
        <v>1.9017851735378007E-2</v>
      </c>
      <c r="AX210" s="1">
        <f>IFERROR($G210/1000*AC210,0)</f>
        <v>1.3470577655834019E-4</v>
      </c>
      <c r="AY210" s="1">
        <f>IFERROR($G210/1000*AD210,0)</f>
        <v>0.11926730623045667</v>
      </c>
      <c r="AZ210" s="1">
        <f>IFERROR($G210/1000*AE210,0)</f>
        <v>5.809900076000575E-4</v>
      </c>
      <c r="BA210" s="1">
        <f>IFERROR($G210/1000*AF210,0)</f>
        <v>5.9120042076918279E-4</v>
      </c>
      <c r="BB210" s="1">
        <f>IFERROR($G210/1000*AG210,0)</f>
        <v>8.8358032685153595E-8</v>
      </c>
      <c r="BC210" s="1">
        <f>IFERROR($G210/1000*AH210,0)</f>
        <v>9.7643523815035328E-4</v>
      </c>
      <c r="BD210" s="1">
        <f>IFERROR($G210/1000*AI210,0)</f>
        <v>1.2521420006224329</v>
      </c>
      <c r="BE210" s="1">
        <f>IFERROR($G210/1000*AJ210,0)</f>
        <v>4.0325532897105987E-3</v>
      </c>
      <c r="BF210" s="1"/>
      <c r="BG210" s="1">
        <f>IFERROR($H210/1000*Q210,0)</f>
        <v>0</v>
      </c>
      <c r="BH210" s="1">
        <f>IFERROR($H210/1000*R210,0)</f>
        <v>0</v>
      </c>
      <c r="BI210" s="1">
        <f>IFERROR($H210/1000*S210,0)</f>
        <v>0</v>
      </c>
      <c r="BJ210" s="1">
        <f>IFERROR($H210/1000*T210,0)</f>
        <v>0</v>
      </c>
      <c r="BK210" s="1">
        <f>IFERROR($H210/1000*U210,0)</f>
        <v>0</v>
      </c>
      <c r="BL210" s="1">
        <f>IFERROR($H210/1000*V210,0)</f>
        <v>0</v>
      </c>
      <c r="BM210" s="1">
        <f>IFERROR($H210/1000*W210,0)</f>
        <v>0</v>
      </c>
      <c r="BN210" s="1">
        <f>IFERROR($H210/1000*X210,0)</f>
        <v>0</v>
      </c>
      <c r="BO210" s="1">
        <f>IFERROR($H210/1000*Y210,0)</f>
        <v>0</v>
      </c>
      <c r="BP210" s="1">
        <f>IFERROR($H210/1000*Z210,0)</f>
        <v>0</v>
      </c>
      <c r="BQ210" s="1">
        <f>IFERROR($H210/1000*AA210,0)</f>
        <v>0</v>
      </c>
      <c r="BR210" s="1">
        <f>IFERROR($H210/1000*AB210,0)</f>
        <v>0</v>
      </c>
      <c r="BS210" s="1">
        <f>IFERROR($H210/1000*AC210,0)</f>
        <v>0</v>
      </c>
      <c r="BT210" s="1">
        <f>IFERROR($H210/1000*AD210,0)</f>
        <v>0</v>
      </c>
      <c r="BU210" s="1">
        <f>IFERROR($H210/1000*AE210,0)</f>
        <v>0</v>
      </c>
      <c r="BV210" s="1">
        <f>IFERROR($H210/1000*AF210,0)</f>
        <v>0</v>
      </c>
      <c r="BW210" s="1">
        <f>IFERROR($H210/1000*AG210,0)</f>
        <v>0</v>
      </c>
      <c r="BX210" s="1">
        <f>IFERROR($H210/1000*AH210,0)</f>
        <v>0</v>
      </c>
      <c r="BY210" s="1">
        <f>IFERROR($H210/1000*AI210,0)</f>
        <v>0</v>
      </c>
      <c r="BZ210" s="1">
        <f>IFERROR($H210/1000*AJ210,0)</f>
        <v>0</v>
      </c>
      <c r="CA210" s="1"/>
      <c r="CB210" s="1">
        <f>IFERROR($I210/1000*Q210,0)</f>
        <v>0.17620442505089343</v>
      </c>
      <c r="CC210" s="1">
        <f>IFERROR($I210/1000*R210,0)</f>
        <v>2.6354801296625219</v>
      </c>
      <c r="CD210" s="1">
        <f>IFERROR($I210/1000*S210,0)</f>
        <v>3.8117763063406641E-4</v>
      </c>
      <c r="CE210" s="1">
        <f>IFERROR($I210/1000*T210,0)</f>
        <v>4.8378243077664529E-2</v>
      </c>
      <c r="CF210" s="1">
        <f>IFERROR($I210/1000*U210,0)</f>
        <v>1.6571895637608736E-2</v>
      </c>
      <c r="CG210" s="1">
        <f>IFERROR($I210/1000*V210,0)</f>
        <v>1.754326988090325E-4</v>
      </c>
      <c r="CH210" s="1">
        <f>IFERROR($I210/1000*W210,0)</f>
        <v>0.17882891686801183</v>
      </c>
      <c r="CI210" s="1">
        <f>IFERROR($I210/1000*X210,0)</f>
        <v>3.7731240628230071E-2</v>
      </c>
      <c r="CJ210" s="1">
        <f>IFERROR($I210/1000*Y210,0)</f>
        <v>0.51430058382805832</v>
      </c>
      <c r="CK210" s="1">
        <f>IFERROR($I210/1000*Z210,0)</f>
        <v>8.3506464219649523E-3</v>
      </c>
      <c r="CL210" s="1">
        <f>IFERROR($I210/1000*AA210,0)</f>
        <v>1.3627192324265566E-2</v>
      </c>
      <c r="CM210" s="1">
        <f>IFERROR($I210/1000*AB210,0)</f>
        <v>2.1745542412397349E-2</v>
      </c>
      <c r="CN210" s="1">
        <f>IFERROR($I210/1000*AC210,0)</f>
        <v>1.5402634420033689E-4</v>
      </c>
      <c r="CO210" s="1">
        <f>IFERROR($I210/1000*AD210,0)</f>
        <v>0.13637356638037895</v>
      </c>
      <c r="CP210" s="1">
        <f>IFERROR($I210/1000*AE210,0)</f>
        <v>6.6432018859121625E-4</v>
      </c>
      <c r="CQ210" s="1">
        <f>IFERROR($I210/1000*AF210,0)</f>
        <v>6.7599505995454066E-4</v>
      </c>
      <c r="CR210" s="1">
        <f>IFERROR($I210/1000*AG210,0)</f>
        <v>1.010310404122418E-7</v>
      </c>
      <c r="CS210" s="1">
        <f>IFERROR($I210/1000*AH210,0)</f>
        <v>1.1164833010375644E-3</v>
      </c>
      <c r="CT210" s="1">
        <f>IFERROR($I210/1000*AI210,0)</f>
        <v>1.4317341074979189</v>
      </c>
      <c r="CU210" s="1">
        <f>IFERROR($I210/1000*AJ210,0)</f>
        <v>4.6109339693993206E-3</v>
      </c>
      <c r="CW210" s="12">
        <f>IFERROR($J210/1000*Q210,0)</f>
        <v>0.20198692876420188</v>
      </c>
      <c r="CX210" s="12">
        <f>IFERROR($J210/1000*R210,0)</f>
        <v>3.021107654111745</v>
      </c>
      <c r="CY210" s="12">
        <f>IFERROR($J210/1000*S210,0)</f>
        <v>4.369521304765896E-4</v>
      </c>
      <c r="CZ210" s="12">
        <f>IFERROR($J210/1000*T210,0)</f>
        <v>5.5457022350279064E-2</v>
      </c>
      <c r="DA210" s="12">
        <f>IFERROR($J210/1000*U210,0)</f>
        <v>1.8996721011260959E-2</v>
      </c>
      <c r="DB210" s="12">
        <f>IFERROR($J210/1000*V210,0)</f>
        <v>2.0110228234629721E-4</v>
      </c>
      <c r="DC210" s="12">
        <f>IFERROR($J210/1000*W210,0)</f>
        <v>0.20499544027890085</v>
      </c>
      <c r="DD210" s="12">
        <f>IFERROR($J210/1000*X210,0)</f>
        <v>4.3252134052581361E-2</v>
      </c>
      <c r="DE210" s="12">
        <f>IFERROR($J210/1000*Y210,0)</f>
        <v>0.58955383985992993</v>
      </c>
      <c r="DF210" s="12">
        <f>IFERROR($J210/1000*Z210,0)</f>
        <v>9.5725259083663406E-3</v>
      </c>
      <c r="DG210" s="12">
        <f>IFERROR($J210/1000*AA210,0)</f>
        <v>1.562114415947553E-2</v>
      </c>
      <c r="DH210" s="12">
        <f>IFERROR($J210/1000*AB210,0)</f>
        <v>2.4927383775539089E-2</v>
      </c>
      <c r="DI210" s="12">
        <f>IFERROR($J210/1000*AC210,0)</f>
        <v>1.7656371685795038E-4</v>
      </c>
      <c r="DJ210" s="12">
        <f>IFERROR($J210/1000*AD210,0)</f>
        <v>0.15632795731343124</v>
      </c>
      <c r="DK210" s="12">
        <f>IFERROR($J210/1000*AE210,0)</f>
        <v>7.615245449757495E-4</v>
      </c>
      <c r="DL210" s="12">
        <f>IFERROR($J210/1000*AF210,0)</f>
        <v>7.7490770155489851E-4</v>
      </c>
      <c r="DM210" s="12">
        <f>IFERROR($J210/1000*AG210,0)</f>
        <v>1.1581405834062632E-7</v>
      </c>
      <c r="DN210" s="12">
        <f>IFERROR($J210/1000*AH210,0)</f>
        <v>1.2798488626375847E-3</v>
      </c>
      <c r="DO210" s="12">
        <f>IFERROR($J210/1000*AI210,0)</f>
        <v>1.6412276541689155</v>
      </c>
      <c r="DP210" s="12">
        <f>IFERROR($J210/1000*AJ210,0)</f>
        <v>5.2856129518001399E-3</v>
      </c>
      <c r="DR210" s="12">
        <f>IFERROR($K210/1000*Q210,0)</f>
        <v>0.15344516966604188</v>
      </c>
      <c r="DS210" s="12">
        <f>IFERROR($K210/1000*R210,0)</f>
        <v>2.2950711682226128</v>
      </c>
      <c r="DT210" s="12">
        <f>IFERROR($K210/1000*S210,0)</f>
        <v>3.3194323121369084E-4</v>
      </c>
      <c r="DU210" s="12">
        <f>IFERROR($K210/1000*T210,0)</f>
        <v>4.2129519250456597E-2</v>
      </c>
      <c r="DV210" s="12">
        <f>IFERROR($K210/1000*U210,0)</f>
        <v>1.4431404529519326E-2</v>
      </c>
      <c r="DW210" s="12">
        <f>IFERROR($K210/1000*V210,0)</f>
        <v>1.5277312261566909E-4</v>
      </c>
      <c r="DX210" s="12">
        <f>IFERROR($K210/1000*W210,0)</f>
        <v>0.15573067181531286</v>
      </c>
      <c r="DY210" s="12">
        <f>IFERROR($K210/1000*X210,0)</f>
        <v>3.2857725441553319E-2</v>
      </c>
      <c r="DZ210" s="12">
        <f>IFERROR($K210/1000*Y210,0)</f>
        <v>0.44787150108203633</v>
      </c>
      <c r="EA210" s="12">
        <f>IFERROR($K210/1000*Z210,0)</f>
        <v>7.2720441423048182E-3</v>
      </c>
      <c r="EB210" s="12">
        <f>IFERROR($K210/1000*AA210,0)</f>
        <v>1.1867050658147539E-2</v>
      </c>
      <c r="EC210" s="12">
        <f>IFERROR($K210/1000*AB210,0)</f>
        <v>1.8936802773180425E-2</v>
      </c>
      <c r="ED210" s="12">
        <f>IFERROR($K210/1000*AC210,0)</f>
        <v>1.3413169681768456E-4</v>
      </c>
      <c r="EE210" s="12">
        <f>IFERROR($K210/1000*AD210,0)</f>
        <v>0.11875902109244091</v>
      </c>
      <c r="EF210" s="12">
        <f>IFERROR($K210/1000*AE210,0)</f>
        <v>5.7851398466022392E-4</v>
      </c>
      <c r="EG210" s="12">
        <f>IFERROR($K210/1000*AF210,0)</f>
        <v>5.8868088379829665E-4</v>
      </c>
      <c r="EH210" s="12">
        <f>IFERROR($K210/1000*AG210,0)</f>
        <v>8.7981474546484863E-8</v>
      </c>
      <c r="EI210" s="12">
        <f>IFERROR($K210/1000*AH210,0)</f>
        <v>9.7227393413944771E-4</v>
      </c>
      <c r="EJ210" s="12">
        <f>IFERROR($K210/1000*AI210,0)</f>
        <v>1.2468057086433726</v>
      </c>
      <c r="EK210" s="12">
        <f>IFERROR($K210/1000*AJ210,0)</f>
        <v>4.0153676336393881E-3</v>
      </c>
      <c r="EM210" s="12">
        <f>IFERROR($L210/1000*Q210,0)</f>
        <v>0</v>
      </c>
      <c r="EN210" s="12">
        <f>IFERROR($L210/1000*R210,0)</f>
        <v>0</v>
      </c>
      <c r="EO210" s="12">
        <f>IFERROR($L210/1000*S210,0)</f>
        <v>0</v>
      </c>
      <c r="EP210" s="12">
        <f>IFERROR($L210/1000*T210,0)</f>
        <v>0</v>
      </c>
      <c r="EQ210" s="12">
        <f>IFERROR($L210/1000*U210,0)</f>
        <v>0</v>
      </c>
      <c r="ER210" s="12">
        <f>IFERROR($L210/1000*V210,0)</f>
        <v>0</v>
      </c>
      <c r="ES210" s="12">
        <f>IFERROR($L210/1000*W210,0)</f>
        <v>0</v>
      </c>
      <c r="ET210" s="12">
        <f>IFERROR($L210/1000*X210,0)</f>
        <v>0</v>
      </c>
      <c r="EU210" s="12">
        <f>IFERROR($L210/1000*Y210,0)</f>
        <v>0</v>
      </c>
      <c r="EV210" s="12">
        <f>IFERROR($L210/1000*Z210,0)</f>
        <v>0</v>
      </c>
      <c r="EW210" s="12">
        <f>IFERROR($L210/1000*AA210,0)</f>
        <v>0</v>
      </c>
      <c r="EX210" s="12">
        <f>IFERROR($L210/1000*AB210,0)</f>
        <v>0</v>
      </c>
      <c r="EY210" s="12">
        <f>IFERROR($L210/1000*AC210,0)</f>
        <v>0</v>
      </c>
      <c r="EZ210" s="12">
        <f>IFERROR($L210/1000*AD210,0)</f>
        <v>0</v>
      </c>
      <c r="FA210" s="12">
        <f>IFERROR($L210/1000*AE210,0)</f>
        <v>0</v>
      </c>
      <c r="FB210" s="12">
        <f>IFERROR($L210/1000*AF210,0)</f>
        <v>0</v>
      </c>
      <c r="FC210" s="12">
        <f>IFERROR($L210/1000*AG210,0)</f>
        <v>0</v>
      </c>
      <c r="FD210" s="12">
        <f>IFERROR($L210/1000*AH210,0)</f>
        <v>0</v>
      </c>
      <c r="FE210" s="12">
        <f>IFERROR($L210/1000*AI210,0)</f>
        <v>0</v>
      </c>
      <c r="FF210" s="12">
        <f>IFERROR($L210/1000*AJ210,0)</f>
        <v>0</v>
      </c>
      <c r="FH210" s="12">
        <f>IFERROR(AL210*[1]Figure!$C$8+BG210*[1]Figure!$D$8+CB210*[1]Figure!$E$8,0)</f>
        <v>3.0632115818793739E-2</v>
      </c>
      <c r="FI210" s="12">
        <f>IFERROR(AM210*[1]Figure!$C$8+BH210*[1]Figure!$D$8+CC210*[1]Figure!$E$8,0)</f>
        <v>0.45816291246167307</v>
      </c>
      <c r="FJ210" s="12">
        <f>IFERROR(AN210*[1]Figure!$C$8+BI210*[1]Figure!$D$8+CD210*[1]Figure!$E$8,0)</f>
        <v>6.6265517030821588E-5</v>
      </c>
      <c r="FK210" s="12">
        <f>IFERROR(AO210*[1]Figure!$C$8+BJ210*[1]Figure!$D$8+CE210*[1]Figure!$E$8,0)</f>
        <v>8.4102765559760963E-3</v>
      </c>
      <c r="FL210" s="12">
        <f>IFERROR(AP210*[1]Figure!$C$8+BK210*[1]Figure!$D$8+CF210*[1]Figure!$E$8,0)</f>
        <v>2.8809277994101068E-3</v>
      </c>
      <c r="FM210" s="12">
        <f>IFERROR(AQ210*[1]Figure!$C$8+BL210*[1]Figure!$D$8+CG210*[1]Figure!$E$8,0)</f>
        <v>3.0497955694186999E-5</v>
      </c>
      <c r="FN210" s="12">
        <f>IFERROR(AR210*[1]Figure!$C$8+BM210*[1]Figure!$D$8+CH210*[1]Figure!$E$8,0)</f>
        <v>3.1088368476944791E-2</v>
      </c>
      <c r="FO210" s="12">
        <f>IFERROR(AS210*[1]Figure!$C$8+BN210*[1]Figure!$D$8+CI210*[1]Figure!$E$8,0)</f>
        <v>6.5593570228267032E-3</v>
      </c>
      <c r="FP210" s="12">
        <f>IFERROR(AT210*[1]Figure!$C$8+BO210*[1]Figure!$D$8+CJ210*[1]Figure!$E$8,0)</f>
        <v>8.9408169204286625E-2</v>
      </c>
      <c r="FQ210" s="12">
        <f>IFERROR(AU210*[1]Figure!$C$8+BP210*[1]Figure!$D$8+CK210*[1]Figure!$E$8,0)</f>
        <v>1.4517113760652914E-3</v>
      </c>
      <c r="FR210" s="12">
        <f>IFERROR(AV210*[1]Figure!$C$8+BQ210*[1]Figure!$D$8+CL210*[1]Figure!$E$8,0)</f>
        <v>2.3690082325759582E-3</v>
      </c>
      <c r="FS210" s="12">
        <f>IFERROR(AW210*[1]Figure!$C$8+BR210*[1]Figure!$D$8+CM210*[1]Figure!$E$8,0)</f>
        <v>3.780336240288249E-3</v>
      </c>
      <c r="FT210" s="12">
        <f>IFERROR(AX210*[1]Figure!$C$8+BS210*[1]Figure!$D$8+CN210*[1]Figure!$E$8,0)</f>
        <v>2.6776585283413608E-5</v>
      </c>
      <c r="FU210" s="12">
        <f>IFERROR(AY210*[1]Figure!$C$8+BT210*[1]Figure!$D$8+CO210*[1]Figure!$E$8,0)</f>
        <v>2.3707752394862704E-2</v>
      </c>
      <c r="FV210" s="12">
        <f>IFERROR(AZ210*[1]Figure!$C$8+BU210*[1]Figure!$D$8+CP210*[1]Figure!$E$8,0)</f>
        <v>1.1548820610953129E-4</v>
      </c>
      <c r="FW210" s="12">
        <f>IFERROR(BA210*[1]Figure!$C$8+BV210*[1]Figure!$D$8+CQ210*[1]Figure!$E$8,0)</f>
        <v>1.1751781468302527E-4</v>
      </c>
      <c r="FX210" s="12">
        <f>IFERROR(BB210*[1]Figure!$C$8+BW210*[1]Figure!$D$8+CR210*[1]Figure!$E$8,0)</f>
        <v>1.7563659540940285E-8</v>
      </c>
      <c r="FY210" s="12">
        <f>IFERROR(BC210*[1]Figure!$C$8+BX210*[1]Figure!$D$8+CS210*[1]Figure!$E$8,0)</f>
        <v>1.9409413683710677E-4</v>
      </c>
      <c r="FZ210" s="12">
        <f>IFERROR(BD210*[1]Figure!$C$8+BY210*[1]Figure!$D$8+CT210*[1]Figure!$E$8,0)</f>
        <v>0.24889865841863071</v>
      </c>
      <c r="GA210" s="12">
        <f>IFERROR(BE210*[1]Figure!$C$8+BZ210*[1]Figure!$D$8+CU210*[1]Figure!$E$8,0)</f>
        <v>8.0158408815587338E-4</v>
      </c>
      <c r="GC210" s="12">
        <f>IFERROR(CW210*[1]Figure!$F$8+DR210*[1]Figure!$G$8+EM210*[1]Figure!$H$8,0)</f>
        <v>0.16190785864532214</v>
      </c>
      <c r="GD210" s="12">
        <f>IFERROR(CX210*[1]Figure!$F$8+DS210*[1]Figure!$G$8+EN210*[1]Figure!$H$8,0)</f>
        <v>2.4216471531444745</v>
      </c>
      <c r="GE210" s="12">
        <f>IFERROR(CY210*[1]Figure!$F$8+DT210*[1]Figure!$G$8+EO210*[1]Figure!$H$8,0)</f>
        <v>3.502503068332922E-4</v>
      </c>
      <c r="GF210" s="12">
        <f>IFERROR(CZ210*[1]Figure!$F$8+DU210*[1]Figure!$G$8+EP210*[1]Figure!$H$8,0)</f>
        <v>4.445301381883672E-2</v>
      </c>
      <c r="GG210" s="12">
        <f>IFERROR(DA210*[1]Figure!$F$8+DV210*[1]Figure!$G$8+EQ210*[1]Figure!$H$8,0)</f>
        <v>1.5227314158563363E-2</v>
      </c>
      <c r="GH210" s="12">
        <f>IFERROR(DB210*[1]Figure!$F$8+DW210*[1]Figure!$G$8+ER210*[1]Figure!$H$8,0)</f>
        <v>1.6119874737729347E-4</v>
      </c>
      <c r="GI210" s="12">
        <f>IFERROR(DC210*[1]Figure!$F$8+DX210*[1]Figure!$G$8+ES210*[1]Figure!$H$8,0)</f>
        <v>0.16431940903640388</v>
      </c>
      <c r="GJ210" s="12">
        <f>IFERROR(DD210*[1]Figure!$F$8+DY210*[1]Figure!$G$8+ET210*[1]Figure!$H$8,0)</f>
        <v>3.4669869229354722E-2</v>
      </c>
      <c r="GK210" s="12">
        <f>IFERROR(DE210*[1]Figure!$F$8+DZ210*[1]Figure!$G$8+EU210*[1]Figure!$H$8,0)</f>
        <v>0.4725721627228664</v>
      </c>
      <c r="GL210" s="12">
        <f>IFERROR(DF210*[1]Figure!$F$8+EA210*[1]Figure!$G$8+EV210*[1]Figure!$H$8,0)</f>
        <v>7.673106280356219E-3</v>
      </c>
      <c r="GM210" s="12">
        <f>IFERROR(DG210*[1]Figure!$F$8+EB210*[1]Figure!$G$8+EW210*[1]Figure!$H$8,0)</f>
        <v>1.2521533031491942E-2</v>
      </c>
      <c r="GN210" s="12">
        <f>IFERROR(DH210*[1]Figure!$F$8+EC210*[1]Figure!$G$8+EX210*[1]Figure!$H$8,0)</f>
        <v>1.9981190631593825E-2</v>
      </c>
      <c r="GO210" s="12">
        <f>IFERROR(DI210*[1]Figure!$F$8+ED210*[1]Figure!$G$8+EY210*[1]Figure!$H$8,0)</f>
        <v>1.4152922412272547E-4</v>
      </c>
      <c r="GP210" s="12">
        <f>IFERROR(DJ210*[1]Figure!$F$8+EE210*[1]Figure!$G$8+EZ210*[1]Figure!$H$8,0)</f>
        <v>0.12530872650953837</v>
      </c>
      <c r="GQ210" s="12">
        <f>IFERROR(DK210*[1]Figure!$F$8+EF210*[1]Figure!$G$8+FA210*[1]Figure!$H$8,0)</f>
        <v>6.1041973922388193E-4</v>
      </c>
      <c r="GR210" s="12">
        <f>IFERROR(DL210*[1]Figure!$F$8+EG210*[1]Figure!$G$8+FB210*[1]Figure!$H$8,0)</f>
        <v>6.2114735529736863E-4</v>
      </c>
      <c r="GS210" s="12">
        <f>IFERROR(DM210*[1]Figure!$F$8+EH210*[1]Figure!$G$8+FC210*[1]Figure!$H$8,0)</f>
        <v>9.283376058876188E-8</v>
      </c>
      <c r="GT210" s="12">
        <f>IFERROR(DN210*[1]Figure!$F$8+EI210*[1]Figure!$G$8+FD210*[1]Figure!$H$8,0)</f>
        <v>1.0258960320209966E-3</v>
      </c>
      <c r="GU210" s="12">
        <f>IFERROR(DO210*[1]Figure!$F$8+EJ210*[1]Figure!$G$8+FE210*[1]Figure!$H$8,0)</f>
        <v>1.315568570014662</v>
      </c>
      <c r="GV210" s="12">
        <f>IFERROR(DP210*[1]Figure!$F$8+EK210*[1]Figure!$G$8+FF210*[1]Figure!$H$8,0)</f>
        <v>4.2368200748919517E-3</v>
      </c>
      <c r="GX210" s="12">
        <f>IFERROR(FH210*[1]Figure!$F$10+GC210*[1]Figure!$F$11,0)</f>
        <v>3.8334235156063705E-2</v>
      </c>
      <c r="GY210" s="12">
        <f>IFERROR(FI210*[1]Figure!$F$10+GD210*[1]Figure!$F$11,0)</f>
        <v>0.57336309806315011</v>
      </c>
      <c r="GZ210" s="12">
        <f>IFERROR(FJ210*[1]Figure!$F$10+GE210*[1]Figure!$F$11,0)</f>
        <v>8.2927275661420218E-5</v>
      </c>
      <c r="HA210" s="12">
        <f>IFERROR(FK210*[1]Figure!$F$10+GF210*[1]Figure!$F$11,0)</f>
        <v>1.0524951039343946E-2</v>
      </c>
      <c r="HB210" s="12">
        <f>IFERROR(FL210*[1]Figure!$F$10+GG210*[1]Figure!$F$11,0)</f>
        <v>3.6053064170797821E-3</v>
      </c>
      <c r="HC210" s="12">
        <f>IFERROR(FM210*[1]Figure!$F$10+GH210*[1]Figure!$F$11,0)</f>
        <v>3.8166341896725537E-5</v>
      </c>
      <c r="HD210" s="12">
        <f>IFERROR(FN210*[1]Figure!$F$10+GI210*[1]Figure!$F$11,0)</f>
        <v>3.890520768671113E-2</v>
      </c>
      <c r="HE210" s="12">
        <f>IFERROR(FO210*[1]Figure!$F$10+GJ210*[1]Figure!$F$11,0)</f>
        <v>8.2086374990573054E-3</v>
      </c>
      <c r="HF210" s="12">
        <f>IFERROR(FP210*[1]Figure!$F$10+GK210*[1]Figure!$F$11,0)</f>
        <v>0.11188890128991499</v>
      </c>
      <c r="HG210" s="12">
        <f>IFERROR(FQ210*[1]Figure!$F$10+GL210*[1]Figure!$F$11,0)</f>
        <v>1.8167287430624229E-3</v>
      </c>
      <c r="HH210" s="12">
        <f>IFERROR(FR210*[1]Figure!$F$10+GM210*[1]Figure!$F$11,0)</f>
        <v>2.9646701263286684E-3</v>
      </c>
      <c r="HI210" s="12">
        <f>IFERROR(FS210*[1]Figure!$F$10+GN210*[1]Figure!$F$11,0)</f>
        <v>4.7308615330870782E-3</v>
      </c>
      <c r="HJ210" s="12">
        <f>IFERROR(FT210*[1]Figure!$F$10+GO210*[1]Figure!$F$11,0)</f>
        <v>3.3509272523088576E-5</v>
      </c>
      <c r="HK210" s="12">
        <f>IFERROR(FU210*[1]Figure!$F$10+GP210*[1]Figure!$F$11,0)</f>
        <v>2.9668814283106471E-2</v>
      </c>
      <c r="HL210" s="12">
        <f>IFERROR(FV210*[1]Figure!$F$10+GQ210*[1]Figure!$F$11,0)</f>
        <v>1.445264857623231E-4</v>
      </c>
      <c r="HM210" s="12">
        <f>IFERROR(FW210*[1]Figure!$F$10+GR210*[1]Figure!$F$11,0)</f>
        <v>1.4706641779938293E-4</v>
      </c>
      <c r="HN210" s="12">
        <f>IFERROR(FX210*[1]Figure!$F$10+GS210*[1]Figure!$F$11,0)</f>
        <v>2.1979854706293684E-8</v>
      </c>
      <c r="HO210" s="12">
        <f>IFERROR(FY210*[1]Figure!$F$10+GT210*[1]Figure!$F$11,0)</f>
        <v>2.4289704073794058E-4</v>
      </c>
      <c r="HP210" s="12">
        <f>IFERROR(FZ210*[1]Figure!$F$10+GU210*[1]Figure!$F$11,0)</f>
        <v>0.31148157568647811</v>
      </c>
      <c r="HQ210" s="12">
        <f>IFERROR(GA210*[1]Figure!$F$10+GV210*[1]Figure!$F$11,0)</f>
        <v>1.0031338714733351E-3</v>
      </c>
    </row>
    <row r="211" spans="1:225" x14ac:dyDescent="0.2">
      <c r="A211" s="1"/>
      <c r="B211" s="4"/>
      <c r="C211" s="1" t="s">
        <v>124</v>
      </c>
      <c r="D211" s="1" t="s">
        <v>64</v>
      </c>
      <c r="E211" s="2">
        <v>0</v>
      </c>
      <c r="F211" s="7"/>
      <c r="G211" s="1">
        <f>'[1]LIB Maf LCI'!AQ$45*'[1]LIB Maf LCIA'!E$94*LCIA_TAU!$E211</f>
        <v>0</v>
      </c>
      <c r="H211" s="1" t="s">
        <v>77</v>
      </c>
      <c r="I211" s="1">
        <f>'[1]LIB Maf LCI'!AS$45*'[1]LIB Maf LCIA'!D$94*LCIA_TAU!$E211</f>
        <v>0</v>
      </c>
      <c r="J211" s="1">
        <f>'[1]LIB Maf LCI'!AT$45*'[1]LIB Maf LCIA'!D$94*LCIA_TAU!$E211</f>
        <v>0</v>
      </c>
      <c r="K211" s="1">
        <f>'[1]LIB Maf LCI'!AU$45*'[1]LIB Maf LCIA'!E$94*LCIA_TAU!$E211</f>
        <v>0</v>
      </c>
      <c r="L211" s="1" t="s">
        <v>77</v>
      </c>
      <c r="M211" s="1" t="s">
        <v>55</v>
      </c>
      <c r="N211" s="1" t="s">
        <v>218</v>
      </c>
      <c r="O211" s="1">
        <v>1</v>
      </c>
      <c r="P211" s="1" t="s">
        <v>56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/>
      <c r="AL211" s="1">
        <f>IFERROR($G211/1000*Q211,0)</f>
        <v>0</v>
      </c>
      <c r="AM211" s="1">
        <f>IFERROR($G211/1000*R211,0)</f>
        <v>0</v>
      </c>
      <c r="AN211" s="1">
        <f>IFERROR($G211/1000*S211,0)</f>
        <v>0</v>
      </c>
      <c r="AO211" s="1">
        <f>IFERROR($G211/1000*T211,0)</f>
        <v>0</v>
      </c>
      <c r="AP211" s="1">
        <f>IFERROR($G211/1000*U211,0)</f>
        <v>0</v>
      </c>
      <c r="AQ211" s="1">
        <f>IFERROR($G211/1000*V211,0)</f>
        <v>0</v>
      </c>
      <c r="AR211" s="1">
        <f>IFERROR($G211/1000*W211,0)</f>
        <v>0</v>
      </c>
      <c r="AS211" s="1">
        <f>IFERROR($G211/1000*X211,0)</f>
        <v>0</v>
      </c>
      <c r="AT211" s="1">
        <f>IFERROR($G211/1000*Y211,0)</f>
        <v>0</v>
      </c>
      <c r="AU211" s="1">
        <f>IFERROR($G211/1000*Z211,0)</f>
        <v>0</v>
      </c>
      <c r="AV211" s="1">
        <f>IFERROR($G211/1000*AA211,0)</f>
        <v>0</v>
      </c>
      <c r="AW211" s="1">
        <f>IFERROR($G211/1000*AB211,0)</f>
        <v>0</v>
      </c>
      <c r="AX211" s="1">
        <f>IFERROR($G211/1000*AC211,0)</f>
        <v>0</v>
      </c>
      <c r="AY211" s="1">
        <f>IFERROR($G211/1000*AD211,0)</f>
        <v>0</v>
      </c>
      <c r="AZ211" s="1">
        <f>IFERROR($G211/1000*AE211,0)</f>
        <v>0</v>
      </c>
      <c r="BA211" s="1">
        <f>IFERROR($G211/1000*AF211,0)</f>
        <v>0</v>
      </c>
      <c r="BB211" s="1">
        <f>IFERROR($G211/1000*AG211,0)</f>
        <v>0</v>
      </c>
      <c r="BC211" s="1">
        <f>IFERROR($G211/1000*AH211,0)</f>
        <v>0</v>
      </c>
      <c r="BD211" s="1">
        <f>IFERROR($G211/1000*AI211,0)</f>
        <v>0</v>
      </c>
      <c r="BE211" s="1">
        <f>IFERROR($G211/1000*AJ211,0)</f>
        <v>0</v>
      </c>
      <c r="BF211" s="1"/>
      <c r="BG211" s="1">
        <f>IFERROR($H211/1000*Q211,0)</f>
        <v>0</v>
      </c>
      <c r="BH211" s="1">
        <f>IFERROR($H211/1000*R211,0)</f>
        <v>0</v>
      </c>
      <c r="BI211" s="1">
        <f>IFERROR($H211/1000*S211,0)</f>
        <v>0</v>
      </c>
      <c r="BJ211" s="1">
        <f>IFERROR($H211/1000*T211,0)</f>
        <v>0</v>
      </c>
      <c r="BK211" s="1">
        <f>IFERROR($H211/1000*U211,0)</f>
        <v>0</v>
      </c>
      <c r="BL211" s="1">
        <f>IFERROR($H211/1000*V211,0)</f>
        <v>0</v>
      </c>
      <c r="BM211" s="1">
        <f>IFERROR($H211/1000*W211,0)</f>
        <v>0</v>
      </c>
      <c r="BN211" s="1">
        <f>IFERROR($H211/1000*X211,0)</f>
        <v>0</v>
      </c>
      <c r="BO211" s="1">
        <f>IFERROR($H211/1000*Y211,0)</f>
        <v>0</v>
      </c>
      <c r="BP211" s="1">
        <f>IFERROR($H211/1000*Z211,0)</f>
        <v>0</v>
      </c>
      <c r="BQ211" s="1">
        <f>IFERROR($H211/1000*AA211,0)</f>
        <v>0</v>
      </c>
      <c r="BR211" s="1">
        <f>IFERROR($H211/1000*AB211,0)</f>
        <v>0</v>
      </c>
      <c r="BS211" s="1">
        <f>IFERROR($H211/1000*AC211,0)</f>
        <v>0</v>
      </c>
      <c r="BT211" s="1">
        <f>IFERROR($H211/1000*AD211,0)</f>
        <v>0</v>
      </c>
      <c r="BU211" s="1">
        <f>IFERROR($H211/1000*AE211,0)</f>
        <v>0</v>
      </c>
      <c r="BV211" s="1">
        <f>IFERROR($H211/1000*AF211,0)</f>
        <v>0</v>
      </c>
      <c r="BW211" s="1">
        <f>IFERROR($H211/1000*AG211,0)</f>
        <v>0</v>
      </c>
      <c r="BX211" s="1">
        <f>IFERROR($H211/1000*AH211,0)</f>
        <v>0</v>
      </c>
      <c r="BY211" s="1">
        <f>IFERROR($H211/1000*AI211,0)</f>
        <v>0</v>
      </c>
      <c r="BZ211" s="1">
        <f>IFERROR($H211/1000*AJ211,0)</f>
        <v>0</v>
      </c>
      <c r="CA211" s="1"/>
      <c r="CB211" s="1">
        <f>IFERROR($I211/1000*Q211,0)</f>
        <v>0</v>
      </c>
      <c r="CC211" s="1">
        <f>IFERROR($I211/1000*R211,0)</f>
        <v>0</v>
      </c>
      <c r="CD211" s="1">
        <f>IFERROR($I211/1000*S211,0)</f>
        <v>0</v>
      </c>
      <c r="CE211" s="1">
        <f>IFERROR($I211/1000*T211,0)</f>
        <v>0</v>
      </c>
      <c r="CF211" s="1">
        <f>IFERROR($I211/1000*U211,0)</f>
        <v>0</v>
      </c>
      <c r="CG211" s="1">
        <f>IFERROR($I211/1000*V211,0)</f>
        <v>0</v>
      </c>
      <c r="CH211" s="1">
        <f>IFERROR($I211/1000*W211,0)</f>
        <v>0</v>
      </c>
      <c r="CI211" s="1">
        <f>IFERROR($I211/1000*X211,0)</f>
        <v>0</v>
      </c>
      <c r="CJ211" s="1">
        <f>IFERROR($I211/1000*Y211,0)</f>
        <v>0</v>
      </c>
      <c r="CK211" s="1">
        <f>IFERROR($I211/1000*Z211,0)</f>
        <v>0</v>
      </c>
      <c r="CL211" s="1">
        <f>IFERROR($I211/1000*AA211,0)</f>
        <v>0</v>
      </c>
      <c r="CM211" s="1">
        <f>IFERROR($I211/1000*AB211,0)</f>
        <v>0</v>
      </c>
      <c r="CN211" s="1">
        <f>IFERROR($I211/1000*AC211,0)</f>
        <v>0</v>
      </c>
      <c r="CO211" s="1">
        <f>IFERROR($I211/1000*AD211,0)</f>
        <v>0</v>
      </c>
      <c r="CP211" s="1">
        <f>IFERROR($I211/1000*AE211,0)</f>
        <v>0</v>
      </c>
      <c r="CQ211" s="1">
        <f>IFERROR($I211/1000*AF211,0)</f>
        <v>0</v>
      </c>
      <c r="CR211" s="1">
        <f>IFERROR($I211/1000*AG211,0)</f>
        <v>0</v>
      </c>
      <c r="CS211" s="1">
        <f>IFERROR($I211/1000*AH211,0)</f>
        <v>0</v>
      </c>
      <c r="CT211" s="1">
        <f>IFERROR($I211/1000*AI211,0)</f>
        <v>0</v>
      </c>
      <c r="CU211" s="1">
        <f>IFERROR($I211/1000*AJ211,0)</f>
        <v>0</v>
      </c>
      <c r="CW211" s="12">
        <f>IFERROR($J211/1000*Q211,0)</f>
        <v>0</v>
      </c>
      <c r="CX211" s="12">
        <f>IFERROR($J211/1000*R211,0)</f>
        <v>0</v>
      </c>
      <c r="CY211" s="12">
        <f>IFERROR($J211/1000*S211,0)</f>
        <v>0</v>
      </c>
      <c r="CZ211" s="12">
        <f>IFERROR($J211/1000*T211,0)</f>
        <v>0</v>
      </c>
      <c r="DA211" s="12">
        <f>IFERROR($J211/1000*U211,0)</f>
        <v>0</v>
      </c>
      <c r="DB211" s="12">
        <f>IFERROR($J211/1000*V211,0)</f>
        <v>0</v>
      </c>
      <c r="DC211" s="12">
        <f>IFERROR($J211/1000*W211,0)</f>
        <v>0</v>
      </c>
      <c r="DD211" s="12">
        <f>IFERROR($J211/1000*X211,0)</f>
        <v>0</v>
      </c>
      <c r="DE211" s="12">
        <f>IFERROR($J211/1000*Y211,0)</f>
        <v>0</v>
      </c>
      <c r="DF211" s="12">
        <f>IFERROR($J211/1000*Z211,0)</f>
        <v>0</v>
      </c>
      <c r="DG211" s="12">
        <f>IFERROR($J211/1000*AA211,0)</f>
        <v>0</v>
      </c>
      <c r="DH211" s="12">
        <f>IFERROR($J211/1000*AB211,0)</f>
        <v>0</v>
      </c>
      <c r="DI211" s="12">
        <f>IFERROR($J211/1000*AC211,0)</f>
        <v>0</v>
      </c>
      <c r="DJ211" s="12">
        <f>IFERROR($J211/1000*AD211,0)</f>
        <v>0</v>
      </c>
      <c r="DK211" s="12">
        <f>IFERROR($J211/1000*AE211,0)</f>
        <v>0</v>
      </c>
      <c r="DL211" s="12">
        <f>IFERROR($J211/1000*AF211,0)</f>
        <v>0</v>
      </c>
      <c r="DM211" s="12">
        <f>IFERROR($J211/1000*AG211,0)</f>
        <v>0</v>
      </c>
      <c r="DN211" s="12">
        <f>IFERROR($J211/1000*AH211,0)</f>
        <v>0</v>
      </c>
      <c r="DO211" s="12">
        <f>IFERROR($J211/1000*AI211,0)</f>
        <v>0</v>
      </c>
      <c r="DP211" s="12">
        <f>IFERROR($J211/1000*AJ211,0)</f>
        <v>0</v>
      </c>
      <c r="DR211" s="12">
        <f>IFERROR($K211/1000*Q211,0)</f>
        <v>0</v>
      </c>
      <c r="DS211" s="12">
        <f>IFERROR($K211/1000*R211,0)</f>
        <v>0</v>
      </c>
      <c r="DT211" s="12">
        <f>IFERROR($K211/1000*S211,0)</f>
        <v>0</v>
      </c>
      <c r="DU211" s="12">
        <f>IFERROR($K211/1000*T211,0)</f>
        <v>0</v>
      </c>
      <c r="DV211" s="12">
        <f>IFERROR($K211/1000*U211,0)</f>
        <v>0</v>
      </c>
      <c r="DW211" s="12">
        <f>IFERROR($K211/1000*V211,0)</f>
        <v>0</v>
      </c>
      <c r="DX211" s="12">
        <f>IFERROR($K211/1000*W211,0)</f>
        <v>0</v>
      </c>
      <c r="DY211" s="12">
        <f>IFERROR($K211/1000*X211,0)</f>
        <v>0</v>
      </c>
      <c r="DZ211" s="12">
        <f>IFERROR($K211/1000*Y211,0)</f>
        <v>0</v>
      </c>
      <c r="EA211" s="12">
        <f>IFERROR($K211/1000*Z211,0)</f>
        <v>0</v>
      </c>
      <c r="EB211" s="12">
        <f>IFERROR($K211/1000*AA211,0)</f>
        <v>0</v>
      </c>
      <c r="EC211" s="12">
        <f>IFERROR($K211/1000*AB211,0)</f>
        <v>0</v>
      </c>
      <c r="ED211" s="12">
        <f>IFERROR($K211/1000*AC211,0)</f>
        <v>0</v>
      </c>
      <c r="EE211" s="12">
        <f>IFERROR($K211/1000*AD211,0)</f>
        <v>0</v>
      </c>
      <c r="EF211" s="12">
        <f>IFERROR($K211/1000*AE211,0)</f>
        <v>0</v>
      </c>
      <c r="EG211" s="12">
        <f>IFERROR($K211/1000*AF211,0)</f>
        <v>0</v>
      </c>
      <c r="EH211" s="12">
        <f>IFERROR($K211/1000*AG211,0)</f>
        <v>0</v>
      </c>
      <c r="EI211" s="12">
        <f>IFERROR($K211/1000*AH211,0)</f>
        <v>0</v>
      </c>
      <c r="EJ211" s="12">
        <f>IFERROR($K211/1000*AI211,0)</f>
        <v>0</v>
      </c>
      <c r="EK211" s="12">
        <f>IFERROR($K211/1000*AJ211,0)</f>
        <v>0</v>
      </c>
      <c r="EM211" s="12">
        <f>IFERROR($L211/1000*Q211,0)</f>
        <v>0</v>
      </c>
      <c r="EN211" s="12">
        <f>IFERROR($L211/1000*R211,0)</f>
        <v>0</v>
      </c>
      <c r="EO211" s="12">
        <f>IFERROR($L211/1000*S211,0)</f>
        <v>0</v>
      </c>
      <c r="EP211" s="12">
        <f>IFERROR($L211/1000*T211,0)</f>
        <v>0</v>
      </c>
      <c r="EQ211" s="12">
        <f>IFERROR($L211/1000*U211,0)</f>
        <v>0</v>
      </c>
      <c r="ER211" s="12">
        <f>IFERROR($L211/1000*V211,0)</f>
        <v>0</v>
      </c>
      <c r="ES211" s="12">
        <f>IFERROR($L211/1000*W211,0)</f>
        <v>0</v>
      </c>
      <c r="ET211" s="12">
        <f>IFERROR($L211/1000*X211,0)</f>
        <v>0</v>
      </c>
      <c r="EU211" s="12">
        <f>IFERROR($L211/1000*Y211,0)</f>
        <v>0</v>
      </c>
      <c r="EV211" s="12">
        <f>IFERROR($L211/1000*Z211,0)</f>
        <v>0</v>
      </c>
      <c r="EW211" s="12">
        <f>IFERROR($L211/1000*AA211,0)</f>
        <v>0</v>
      </c>
      <c r="EX211" s="12">
        <f>IFERROR($L211/1000*AB211,0)</f>
        <v>0</v>
      </c>
      <c r="EY211" s="12">
        <f>IFERROR($L211/1000*AC211,0)</f>
        <v>0</v>
      </c>
      <c r="EZ211" s="12">
        <f>IFERROR($L211/1000*AD211,0)</f>
        <v>0</v>
      </c>
      <c r="FA211" s="12">
        <f>IFERROR($L211/1000*AE211,0)</f>
        <v>0</v>
      </c>
      <c r="FB211" s="12">
        <f>IFERROR($L211/1000*AF211,0)</f>
        <v>0</v>
      </c>
      <c r="FC211" s="12">
        <f>IFERROR($L211/1000*AG211,0)</f>
        <v>0</v>
      </c>
      <c r="FD211" s="12">
        <f>IFERROR($L211/1000*AH211,0)</f>
        <v>0</v>
      </c>
      <c r="FE211" s="12">
        <f>IFERROR($L211/1000*AI211,0)</f>
        <v>0</v>
      </c>
      <c r="FF211" s="12">
        <f>IFERROR($L211/1000*AJ211,0)</f>
        <v>0</v>
      </c>
      <c r="FH211" s="12">
        <f>IFERROR(AL211*[1]Figure!$C$8+BG211*[1]Figure!$D$8+CB211*[1]Figure!$E$8,0)</f>
        <v>0</v>
      </c>
      <c r="FI211" s="12">
        <f>IFERROR(AM211*[1]Figure!$C$8+BH211*[1]Figure!$D$8+CC211*[1]Figure!$E$8,0)</f>
        <v>0</v>
      </c>
      <c r="FJ211" s="12">
        <f>IFERROR(AN211*[1]Figure!$C$8+BI211*[1]Figure!$D$8+CD211*[1]Figure!$E$8,0)</f>
        <v>0</v>
      </c>
      <c r="FK211" s="12">
        <f>IFERROR(AO211*[1]Figure!$C$8+BJ211*[1]Figure!$D$8+CE211*[1]Figure!$E$8,0)</f>
        <v>0</v>
      </c>
      <c r="FL211" s="12">
        <f>IFERROR(AP211*[1]Figure!$C$8+BK211*[1]Figure!$D$8+CF211*[1]Figure!$E$8,0)</f>
        <v>0</v>
      </c>
      <c r="FM211" s="12">
        <f>IFERROR(AQ211*[1]Figure!$C$8+BL211*[1]Figure!$D$8+CG211*[1]Figure!$E$8,0)</f>
        <v>0</v>
      </c>
      <c r="FN211" s="12">
        <f>IFERROR(AR211*[1]Figure!$C$8+BM211*[1]Figure!$D$8+CH211*[1]Figure!$E$8,0)</f>
        <v>0</v>
      </c>
      <c r="FO211" s="12">
        <f>IFERROR(AS211*[1]Figure!$C$8+BN211*[1]Figure!$D$8+CI211*[1]Figure!$E$8,0)</f>
        <v>0</v>
      </c>
      <c r="FP211" s="12">
        <f>IFERROR(AT211*[1]Figure!$C$8+BO211*[1]Figure!$D$8+CJ211*[1]Figure!$E$8,0)</f>
        <v>0</v>
      </c>
      <c r="FQ211" s="12">
        <f>IFERROR(AU211*[1]Figure!$C$8+BP211*[1]Figure!$D$8+CK211*[1]Figure!$E$8,0)</f>
        <v>0</v>
      </c>
      <c r="FR211" s="12">
        <f>IFERROR(AV211*[1]Figure!$C$8+BQ211*[1]Figure!$D$8+CL211*[1]Figure!$E$8,0)</f>
        <v>0</v>
      </c>
      <c r="FS211" s="12">
        <f>IFERROR(AW211*[1]Figure!$C$8+BR211*[1]Figure!$D$8+CM211*[1]Figure!$E$8,0)</f>
        <v>0</v>
      </c>
      <c r="FT211" s="12">
        <f>IFERROR(AX211*[1]Figure!$C$8+BS211*[1]Figure!$D$8+CN211*[1]Figure!$E$8,0)</f>
        <v>0</v>
      </c>
      <c r="FU211" s="12">
        <f>IFERROR(AY211*[1]Figure!$C$8+BT211*[1]Figure!$D$8+CO211*[1]Figure!$E$8,0)</f>
        <v>0</v>
      </c>
      <c r="FV211" s="12">
        <f>IFERROR(AZ211*[1]Figure!$C$8+BU211*[1]Figure!$D$8+CP211*[1]Figure!$E$8,0)</f>
        <v>0</v>
      </c>
      <c r="FW211" s="12">
        <f>IFERROR(BA211*[1]Figure!$C$8+BV211*[1]Figure!$D$8+CQ211*[1]Figure!$E$8,0)</f>
        <v>0</v>
      </c>
      <c r="FX211" s="12">
        <f>IFERROR(BB211*[1]Figure!$C$8+BW211*[1]Figure!$D$8+CR211*[1]Figure!$E$8,0)</f>
        <v>0</v>
      </c>
      <c r="FY211" s="12">
        <f>IFERROR(BC211*[1]Figure!$C$8+BX211*[1]Figure!$D$8+CS211*[1]Figure!$E$8,0)</f>
        <v>0</v>
      </c>
      <c r="FZ211" s="12">
        <f>IFERROR(BD211*[1]Figure!$C$8+BY211*[1]Figure!$D$8+CT211*[1]Figure!$E$8,0)</f>
        <v>0</v>
      </c>
      <c r="GA211" s="12">
        <f>IFERROR(BE211*[1]Figure!$C$8+BZ211*[1]Figure!$D$8+CU211*[1]Figure!$E$8,0)</f>
        <v>0</v>
      </c>
      <c r="GC211" s="12">
        <f>IFERROR(CW211*[1]Figure!$F$8+DR211*[1]Figure!$G$8+EM211*[1]Figure!$H$8,0)</f>
        <v>0</v>
      </c>
      <c r="GD211" s="12">
        <f>IFERROR(CX211*[1]Figure!$F$8+DS211*[1]Figure!$G$8+EN211*[1]Figure!$H$8,0)</f>
        <v>0</v>
      </c>
      <c r="GE211" s="12">
        <f>IFERROR(CY211*[1]Figure!$F$8+DT211*[1]Figure!$G$8+EO211*[1]Figure!$H$8,0)</f>
        <v>0</v>
      </c>
      <c r="GF211" s="12">
        <f>IFERROR(CZ211*[1]Figure!$F$8+DU211*[1]Figure!$G$8+EP211*[1]Figure!$H$8,0)</f>
        <v>0</v>
      </c>
      <c r="GG211" s="12">
        <f>IFERROR(DA211*[1]Figure!$F$8+DV211*[1]Figure!$G$8+EQ211*[1]Figure!$H$8,0)</f>
        <v>0</v>
      </c>
      <c r="GH211" s="12">
        <f>IFERROR(DB211*[1]Figure!$F$8+DW211*[1]Figure!$G$8+ER211*[1]Figure!$H$8,0)</f>
        <v>0</v>
      </c>
      <c r="GI211" s="12">
        <f>IFERROR(DC211*[1]Figure!$F$8+DX211*[1]Figure!$G$8+ES211*[1]Figure!$H$8,0)</f>
        <v>0</v>
      </c>
      <c r="GJ211" s="12">
        <f>IFERROR(DD211*[1]Figure!$F$8+DY211*[1]Figure!$G$8+ET211*[1]Figure!$H$8,0)</f>
        <v>0</v>
      </c>
      <c r="GK211" s="12">
        <f>IFERROR(DE211*[1]Figure!$F$8+DZ211*[1]Figure!$G$8+EU211*[1]Figure!$H$8,0)</f>
        <v>0</v>
      </c>
      <c r="GL211" s="12">
        <f>IFERROR(DF211*[1]Figure!$F$8+EA211*[1]Figure!$G$8+EV211*[1]Figure!$H$8,0)</f>
        <v>0</v>
      </c>
      <c r="GM211" s="12">
        <f>IFERROR(DG211*[1]Figure!$F$8+EB211*[1]Figure!$G$8+EW211*[1]Figure!$H$8,0)</f>
        <v>0</v>
      </c>
      <c r="GN211" s="12">
        <f>IFERROR(DH211*[1]Figure!$F$8+EC211*[1]Figure!$G$8+EX211*[1]Figure!$H$8,0)</f>
        <v>0</v>
      </c>
      <c r="GO211" s="12">
        <f>IFERROR(DI211*[1]Figure!$F$8+ED211*[1]Figure!$G$8+EY211*[1]Figure!$H$8,0)</f>
        <v>0</v>
      </c>
      <c r="GP211" s="12">
        <f>IFERROR(DJ211*[1]Figure!$F$8+EE211*[1]Figure!$G$8+EZ211*[1]Figure!$H$8,0)</f>
        <v>0</v>
      </c>
      <c r="GQ211" s="12">
        <f>IFERROR(DK211*[1]Figure!$F$8+EF211*[1]Figure!$G$8+FA211*[1]Figure!$H$8,0)</f>
        <v>0</v>
      </c>
      <c r="GR211" s="12">
        <f>IFERROR(DL211*[1]Figure!$F$8+EG211*[1]Figure!$G$8+FB211*[1]Figure!$H$8,0)</f>
        <v>0</v>
      </c>
      <c r="GS211" s="12">
        <f>IFERROR(DM211*[1]Figure!$F$8+EH211*[1]Figure!$G$8+FC211*[1]Figure!$H$8,0)</f>
        <v>0</v>
      </c>
      <c r="GT211" s="12">
        <f>IFERROR(DN211*[1]Figure!$F$8+EI211*[1]Figure!$G$8+FD211*[1]Figure!$H$8,0)</f>
        <v>0</v>
      </c>
      <c r="GU211" s="12">
        <f>IFERROR(DO211*[1]Figure!$F$8+EJ211*[1]Figure!$G$8+FE211*[1]Figure!$H$8,0)</f>
        <v>0</v>
      </c>
      <c r="GV211" s="12">
        <f>IFERROR(DP211*[1]Figure!$F$8+EK211*[1]Figure!$G$8+FF211*[1]Figure!$H$8,0)</f>
        <v>0</v>
      </c>
      <c r="GX211" s="12">
        <f>IFERROR(FH211*[1]Figure!$F$10+GC211*[1]Figure!$F$11,0)</f>
        <v>0</v>
      </c>
      <c r="GY211" s="12">
        <f>IFERROR(FI211*[1]Figure!$F$10+GD211*[1]Figure!$F$11,0)</f>
        <v>0</v>
      </c>
      <c r="GZ211" s="12">
        <f>IFERROR(FJ211*[1]Figure!$F$10+GE211*[1]Figure!$F$11,0)</f>
        <v>0</v>
      </c>
      <c r="HA211" s="12">
        <f>IFERROR(FK211*[1]Figure!$F$10+GF211*[1]Figure!$F$11,0)</f>
        <v>0</v>
      </c>
      <c r="HB211" s="12">
        <f>IFERROR(FL211*[1]Figure!$F$10+GG211*[1]Figure!$F$11,0)</f>
        <v>0</v>
      </c>
      <c r="HC211" s="12">
        <f>IFERROR(FM211*[1]Figure!$F$10+GH211*[1]Figure!$F$11,0)</f>
        <v>0</v>
      </c>
      <c r="HD211" s="12">
        <f>IFERROR(FN211*[1]Figure!$F$10+GI211*[1]Figure!$F$11,0)</f>
        <v>0</v>
      </c>
      <c r="HE211" s="12">
        <f>IFERROR(FO211*[1]Figure!$F$10+GJ211*[1]Figure!$F$11,0)</f>
        <v>0</v>
      </c>
      <c r="HF211" s="12">
        <f>IFERROR(FP211*[1]Figure!$F$10+GK211*[1]Figure!$F$11,0)</f>
        <v>0</v>
      </c>
      <c r="HG211" s="12">
        <f>IFERROR(FQ211*[1]Figure!$F$10+GL211*[1]Figure!$F$11,0)</f>
        <v>0</v>
      </c>
      <c r="HH211" s="12">
        <f>IFERROR(FR211*[1]Figure!$F$10+GM211*[1]Figure!$F$11,0)</f>
        <v>0</v>
      </c>
      <c r="HI211" s="12">
        <f>IFERROR(FS211*[1]Figure!$F$10+GN211*[1]Figure!$F$11,0)</f>
        <v>0</v>
      </c>
      <c r="HJ211" s="12">
        <f>IFERROR(FT211*[1]Figure!$F$10+GO211*[1]Figure!$F$11,0)</f>
        <v>0</v>
      </c>
      <c r="HK211" s="12">
        <f>IFERROR(FU211*[1]Figure!$F$10+GP211*[1]Figure!$F$11,0)</f>
        <v>0</v>
      </c>
      <c r="HL211" s="12">
        <f>IFERROR(FV211*[1]Figure!$F$10+GQ211*[1]Figure!$F$11,0)</f>
        <v>0</v>
      </c>
      <c r="HM211" s="12">
        <f>IFERROR(FW211*[1]Figure!$F$10+GR211*[1]Figure!$F$11,0)</f>
        <v>0</v>
      </c>
      <c r="HN211" s="12">
        <f>IFERROR(FX211*[1]Figure!$F$10+GS211*[1]Figure!$F$11,0)</f>
        <v>0</v>
      </c>
      <c r="HO211" s="12">
        <f>IFERROR(FY211*[1]Figure!$F$10+GT211*[1]Figure!$F$11,0)</f>
        <v>0</v>
      </c>
      <c r="HP211" s="12">
        <f>IFERROR(FZ211*[1]Figure!$F$10+GU211*[1]Figure!$F$11,0)</f>
        <v>0</v>
      </c>
      <c r="HQ211" s="12">
        <f>IFERROR(GA211*[1]Figure!$F$10+GV211*[1]Figure!$F$11,0)</f>
        <v>0</v>
      </c>
    </row>
    <row r="212" spans="1:225" x14ac:dyDescent="0.2">
      <c r="A212" s="9"/>
      <c r="B212" s="4"/>
      <c r="C212" s="1" t="s">
        <v>128</v>
      </c>
      <c r="D212" s="1" t="s">
        <v>91</v>
      </c>
      <c r="E212" s="2">
        <f>75%/99%*(1-[1]Use!$Y$321)+1*[1]Use!$Y$321</f>
        <v>0.75757575757575757</v>
      </c>
      <c r="F212" s="7">
        <f>SUM(E212:E216)</f>
        <v>1</v>
      </c>
      <c r="G212" s="1" t="s">
        <v>77</v>
      </c>
      <c r="H212" s="1">
        <f>'[1]LIB Maf LCI'!AR$45*'[1]LIB Maf LCIA'!F$95*LCIA_TAU!$E212</f>
        <v>297.72670759582275</v>
      </c>
      <c r="I212" s="1" t="s">
        <v>77</v>
      </c>
      <c r="J212" s="1" t="s">
        <v>77</v>
      </c>
      <c r="K212" s="1" t="s">
        <v>77</v>
      </c>
      <c r="L212" s="1">
        <f>'[1]LIB Maf LCI'!AV$45*'[1]LIB Maf LCIA'!F$95*LCIA_TAU!$E212</f>
        <v>294.87893307227529</v>
      </c>
      <c r="M212" s="1" t="s">
        <v>55</v>
      </c>
      <c r="N212" s="1" t="s">
        <v>219</v>
      </c>
      <c r="O212" s="1">
        <v>1</v>
      </c>
      <c r="P212" s="1" t="s">
        <v>56</v>
      </c>
      <c r="Q212" s="1">
        <f>'[1]Unit factor_selected'!J88</f>
        <v>5.2585975409570898</v>
      </c>
      <c r="R212" s="1">
        <f>'[1]Unit factor_selected'!K88</f>
        <v>64.448582198066603</v>
      </c>
      <c r="S212" s="1">
        <f>'[1]Unit factor_selected'!L88</f>
        <v>9.4883713103271795E-3</v>
      </c>
      <c r="T212" s="1">
        <f>'[1]Unit factor_selected'!M88</f>
        <v>1.1569245733540601</v>
      </c>
      <c r="U212" s="1">
        <f>'[1]Unit factor_selected'!N88</f>
        <v>0.358428290388278</v>
      </c>
      <c r="V212" s="1">
        <f>'[1]Unit factor_selected'!O88</f>
        <v>3.70452830128394E-3</v>
      </c>
      <c r="W212" s="1">
        <f>'[1]Unit factor_selected'!P88</f>
        <v>5.3149563565347799</v>
      </c>
      <c r="X212" s="1">
        <f>'[1]Unit factor_selected'!Q88</f>
        <v>0.71081862802210805</v>
      </c>
      <c r="Y212" s="1">
        <f>'[1]Unit factor_selected'!R88</f>
        <v>10.854355100974701</v>
      </c>
      <c r="Z212" s="1">
        <f>'[1]Unit factor_selected'!S88</f>
        <v>0.35445209074060002</v>
      </c>
      <c r="AA212" s="1">
        <f>'[1]Unit factor_selected'!T88</f>
        <v>0.238819175886715</v>
      </c>
      <c r="AB212" s="1">
        <f>'[1]Unit factor_selected'!U88</f>
        <v>0.47378019363553497</v>
      </c>
      <c r="AC212" s="1">
        <f>'[1]Unit factor_selected'!V88</f>
        <v>2.5674510619003998E-3</v>
      </c>
      <c r="AD212" s="1">
        <f>'[1]Unit factor_selected'!W88</f>
        <v>2.2291323684080999</v>
      </c>
      <c r="AE212" s="1">
        <f>'[1]Unit factor_selected'!X88</f>
        <v>1.33426384257557E-2</v>
      </c>
      <c r="AF212" s="1">
        <f>'[1]Unit factor_selected'!Y88</f>
        <v>1.35838000898637E-2</v>
      </c>
      <c r="AG212" s="1">
        <f>'[1]Unit factor_selected'!Z88</f>
        <v>1.56923920463221E-6</v>
      </c>
      <c r="AH212" s="1">
        <f>'[1]Unit factor_selected'!AA88</f>
        <v>2.25180104338524E-2</v>
      </c>
      <c r="AI212" s="1">
        <f>'[1]Unit factor_selected'!AB88</f>
        <v>31.1387995472946</v>
      </c>
      <c r="AJ212" s="1">
        <f>'[1]Unit factor_selected'!AC88</f>
        <v>7.7570981740430603E-2</v>
      </c>
      <c r="AK212" s="1"/>
      <c r="AL212" s="1">
        <f>IFERROR($G212/1000*Q212,0)</f>
        <v>0</v>
      </c>
      <c r="AM212" s="1">
        <f>IFERROR($G212/1000*R212,0)</f>
        <v>0</v>
      </c>
      <c r="AN212" s="1">
        <f>IFERROR($G212/1000*S212,0)</f>
        <v>0</v>
      </c>
      <c r="AO212" s="1">
        <f>IFERROR($G212/1000*T212,0)</f>
        <v>0</v>
      </c>
      <c r="AP212" s="1">
        <f>IFERROR($G212/1000*U212,0)</f>
        <v>0</v>
      </c>
      <c r="AQ212" s="1">
        <f>IFERROR($G212/1000*V212,0)</f>
        <v>0</v>
      </c>
      <c r="AR212" s="1">
        <f>IFERROR($G212/1000*W212,0)</f>
        <v>0</v>
      </c>
      <c r="AS212" s="1">
        <f>IFERROR($G212/1000*X212,0)</f>
        <v>0</v>
      </c>
      <c r="AT212" s="1">
        <f>IFERROR($G212/1000*Y212,0)</f>
        <v>0</v>
      </c>
      <c r="AU212" s="1">
        <f>IFERROR($G212/1000*Z212,0)</f>
        <v>0</v>
      </c>
      <c r="AV212" s="1">
        <f>IFERROR($G212/1000*AA212,0)</f>
        <v>0</v>
      </c>
      <c r="AW212" s="1">
        <f>IFERROR($G212/1000*AB212,0)</f>
        <v>0</v>
      </c>
      <c r="AX212" s="1">
        <f>IFERROR($G212/1000*AC212,0)</f>
        <v>0</v>
      </c>
      <c r="AY212" s="1">
        <f>IFERROR($G212/1000*AD212,0)</f>
        <v>0</v>
      </c>
      <c r="AZ212" s="1">
        <f>IFERROR($G212/1000*AE212,0)</f>
        <v>0</v>
      </c>
      <c r="BA212" s="1">
        <f>IFERROR($G212/1000*AF212,0)</f>
        <v>0</v>
      </c>
      <c r="BB212" s="1">
        <f>IFERROR($G212/1000*AG212,0)</f>
        <v>0</v>
      </c>
      <c r="BC212" s="1">
        <f>IFERROR($G212/1000*AH212,0)</f>
        <v>0</v>
      </c>
      <c r="BD212" s="1">
        <f>IFERROR($G212/1000*AI212,0)</f>
        <v>0</v>
      </c>
      <c r="BE212" s="1">
        <f>IFERROR($G212/1000*AJ212,0)</f>
        <v>0</v>
      </c>
      <c r="BF212" s="1"/>
      <c r="BG212" s="1">
        <f>IFERROR($H212/1000*Q212,0)</f>
        <v>1.5656249324406442</v>
      </c>
      <c r="BH212" s="1">
        <f>IFERROR($H212/1000*R212,0)</f>
        <v>19.188064187049125</v>
      </c>
      <c r="BI212" s="1">
        <f>IFERROR($H212/1000*S212,0)</f>
        <v>2.824941550670374E-3</v>
      </c>
      <c r="BJ212" s="1">
        <f>IFERROR($H212/1000*T212,0)</f>
        <v>0.34444734416140627</v>
      </c>
      <c r="BK212" s="1">
        <f>IFERROR($H212/1000*U212,0)</f>
        <v>0.1067136748065015</v>
      </c>
      <c r="BL212" s="1">
        <f>IFERROR($H212/1000*V212,0)</f>
        <v>1.1029370143368137E-3</v>
      </c>
      <c r="BM212" s="1">
        <f>IFERROR($H212/1000*W212,0)</f>
        <v>1.5824044570465898</v>
      </c>
      <c r="BN212" s="1">
        <f>IFERROR($H212/1000*X212,0)</f>
        <v>0.21162968981880206</v>
      </c>
      <c r="BO212" s="1">
        <f>IFERROR($H212/1000*Y212,0)</f>
        <v>3.2316314072891217</v>
      </c>
      <c r="BP212" s="1">
        <f>IFERROR($H212/1000*Z212,0)</f>
        <v>0.10552985397665465</v>
      </c>
      <c r="BQ212" s="1">
        <f>IFERROR($H212/1000*AA212,0)</f>
        <v>7.1102846947499368E-2</v>
      </c>
      <c r="BR212" s="1">
        <f>IFERROR($H212/1000*AB212,0)</f>
        <v>0.14105701717521921</v>
      </c>
      <c r="BS212" s="1">
        <f>IFERROR($H212/1000*AC212,0)</f>
        <v>7.6439875157300501E-4</v>
      </c>
      <c r="BT212" s="1">
        <f>IFERROR($H212/1000*AD212,0)</f>
        <v>0.66367224084142218</v>
      </c>
      <c r="BU212" s="1">
        <f>IFERROR($H212/1000*AE212,0)</f>
        <v>3.9724598091417564E-3</v>
      </c>
      <c r="BV212" s="1">
        <f>IFERROR($H212/1000*AF212,0)</f>
        <v>4.0442600773949603E-3</v>
      </c>
      <c r="BW212" s="1">
        <f>IFERROR($H212/1000*AG212,0)</f>
        <v>4.6720442182543546E-7</v>
      </c>
      <c r="BX212" s="1">
        <f>IFERROR($H212/1000*AH212,0)</f>
        <v>6.7042131080792596E-3</v>
      </c>
      <c r="BY212" s="1">
        <f>IFERROR($H212/1000*AI212,0)</f>
        <v>9.2708522677023169</v>
      </c>
      <c r="BZ212" s="1">
        <f>IFERROR($H212/1000*AJ212,0)</f>
        <v>2.3094952998554089E-2</v>
      </c>
      <c r="CA212" s="1"/>
      <c r="CB212" s="1">
        <f>IFERROR($I212/1000*Q212,0)</f>
        <v>0</v>
      </c>
      <c r="CC212" s="1">
        <f>IFERROR($I212/1000*R212,0)</f>
        <v>0</v>
      </c>
      <c r="CD212" s="1">
        <f>IFERROR($I212/1000*S212,0)</f>
        <v>0</v>
      </c>
      <c r="CE212" s="1">
        <f>IFERROR($I212/1000*T212,0)</f>
        <v>0</v>
      </c>
      <c r="CF212" s="1">
        <f>IFERROR($I212/1000*U212,0)</f>
        <v>0</v>
      </c>
      <c r="CG212" s="1">
        <f>IFERROR($I212/1000*V212,0)</f>
        <v>0</v>
      </c>
      <c r="CH212" s="1">
        <f>IFERROR($I212/1000*W212,0)</f>
        <v>0</v>
      </c>
      <c r="CI212" s="1">
        <f>IFERROR($I212/1000*X212,0)</f>
        <v>0</v>
      </c>
      <c r="CJ212" s="1">
        <f>IFERROR($I212/1000*Y212,0)</f>
        <v>0</v>
      </c>
      <c r="CK212" s="1">
        <f>IFERROR($I212/1000*Z212,0)</f>
        <v>0</v>
      </c>
      <c r="CL212" s="1">
        <f>IFERROR($I212/1000*AA212,0)</f>
        <v>0</v>
      </c>
      <c r="CM212" s="1">
        <f>IFERROR($I212/1000*AB212,0)</f>
        <v>0</v>
      </c>
      <c r="CN212" s="1">
        <f>IFERROR($I212/1000*AC212,0)</f>
        <v>0</v>
      </c>
      <c r="CO212" s="1">
        <f>IFERROR($I212/1000*AD212,0)</f>
        <v>0</v>
      </c>
      <c r="CP212" s="1">
        <f>IFERROR($I212/1000*AE212,0)</f>
        <v>0</v>
      </c>
      <c r="CQ212" s="1">
        <f>IFERROR($I212/1000*AF212,0)</f>
        <v>0</v>
      </c>
      <c r="CR212" s="1">
        <f>IFERROR($I212/1000*AG212,0)</f>
        <v>0</v>
      </c>
      <c r="CS212" s="1">
        <f>IFERROR($I212/1000*AH212,0)</f>
        <v>0</v>
      </c>
      <c r="CT212" s="1">
        <f>IFERROR($I212/1000*AI212,0)</f>
        <v>0</v>
      </c>
      <c r="CU212" s="1">
        <f>IFERROR($I212/1000*AJ212,0)</f>
        <v>0</v>
      </c>
      <c r="CW212" s="12">
        <f>IFERROR($J212/1000*Q212,0)</f>
        <v>0</v>
      </c>
      <c r="CX212" s="12">
        <f>IFERROR($J212/1000*R212,0)</f>
        <v>0</v>
      </c>
      <c r="CY212" s="12">
        <f>IFERROR($J212/1000*S212,0)</f>
        <v>0</v>
      </c>
      <c r="CZ212" s="12">
        <f>IFERROR($J212/1000*T212,0)</f>
        <v>0</v>
      </c>
      <c r="DA212" s="12">
        <f>IFERROR($J212/1000*U212,0)</f>
        <v>0</v>
      </c>
      <c r="DB212" s="12">
        <f>IFERROR($J212/1000*V212,0)</f>
        <v>0</v>
      </c>
      <c r="DC212" s="12">
        <f>IFERROR($J212/1000*W212,0)</f>
        <v>0</v>
      </c>
      <c r="DD212" s="12">
        <f>IFERROR($J212/1000*X212,0)</f>
        <v>0</v>
      </c>
      <c r="DE212" s="12">
        <f>IFERROR($J212/1000*Y212,0)</f>
        <v>0</v>
      </c>
      <c r="DF212" s="12">
        <f>IFERROR($J212/1000*Z212,0)</f>
        <v>0</v>
      </c>
      <c r="DG212" s="12">
        <f>IFERROR($J212/1000*AA212,0)</f>
        <v>0</v>
      </c>
      <c r="DH212" s="12">
        <f>IFERROR($J212/1000*AB212,0)</f>
        <v>0</v>
      </c>
      <c r="DI212" s="12">
        <f>IFERROR($J212/1000*AC212,0)</f>
        <v>0</v>
      </c>
      <c r="DJ212" s="12">
        <f>IFERROR($J212/1000*AD212,0)</f>
        <v>0</v>
      </c>
      <c r="DK212" s="12">
        <f>IFERROR($J212/1000*AE212,0)</f>
        <v>0</v>
      </c>
      <c r="DL212" s="12">
        <f>IFERROR($J212/1000*AF212,0)</f>
        <v>0</v>
      </c>
      <c r="DM212" s="12">
        <f>IFERROR($J212/1000*AG212,0)</f>
        <v>0</v>
      </c>
      <c r="DN212" s="12">
        <f>IFERROR($J212/1000*AH212,0)</f>
        <v>0</v>
      </c>
      <c r="DO212" s="12">
        <f>IFERROR($J212/1000*AI212,0)</f>
        <v>0</v>
      </c>
      <c r="DP212" s="12">
        <f>IFERROR($J212/1000*AJ212,0)</f>
        <v>0</v>
      </c>
      <c r="DR212" s="12">
        <f>IFERROR($K212/1000*Q212,0)</f>
        <v>0</v>
      </c>
      <c r="DS212" s="12">
        <f>IFERROR($K212/1000*R212,0)</f>
        <v>0</v>
      </c>
      <c r="DT212" s="12">
        <f>IFERROR($K212/1000*S212,0)</f>
        <v>0</v>
      </c>
      <c r="DU212" s="12">
        <f>IFERROR($K212/1000*T212,0)</f>
        <v>0</v>
      </c>
      <c r="DV212" s="12">
        <f>IFERROR($K212/1000*U212,0)</f>
        <v>0</v>
      </c>
      <c r="DW212" s="12">
        <f>IFERROR($K212/1000*V212,0)</f>
        <v>0</v>
      </c>
      <c r="DX212" s="12">
        <f>IFERROR($K212/1000*W212,0)</f>
        <v>0</v>
      </c>
      <c r="DY212" s="12">
        <f>IFERROR($K212/1000*X212,0)</f>
        <v>0</v>
      </c>
      <c r="DZ212" s="12">
        <f>IFERROR($K212/1000*Y212,0)</f>
        <v>0</v>
      </c>
      <c r="EA212" s="12">
        <f>IFERROR($K212/1000*Z212,0)</f>
        <v>0</v>
      </c>
      <c r="EB212" s="12">
        <f>IFERROR($K212/1000*AA212,0)</f>
        <v>0</v>
      </c>
      <c r="EC212" s="12">
        <f>IFERROR($K212/1000*AB212,0)</f>
        <v>0</v>
      </c>
      <c r="ED212" s="12">
        <f>IFERROR($K212/1000*AC212,0)</f>
        <v>0</v>
      </c>
      <c r="EE212" s="12">
        <f>IFERROR($K212/1000*AD212,0)</f>
        <v>0</v>
      </c>
      <c r="EF212" s="12">
        <f>IFERROR($K212/1000*AE212,0)</f>
        <v>0</v>
      </c>
      <c r="EG212" s="12">
        <f>IFERROR($K212/1000*AF212,0)</f>
        <v>0</v>
      </c>
      <c r="EH212" s="12">
        <f>IFERROR($K212/1000*AG212,0)</f>
        <v>0</v>
      </c>
      <c r="EI212" s="12">
        <f>IFERROR($K212/1000*AH212,0)</f>
        <v>0</v>
      </c>
      <c r="EJ212" s="12">
        <f>IFERROR($K212/1000*AI212,0)</f>
        <v>0</v>
      </c>
      <c r="EK212" s="12">
        <f>IFERROR($K212/1000*AJ212,0)</f>
        <v>0</v>
      </c>
      <c r="EM212" s="12">
        <f>IFERROR($L212/1000*Q212,0)</f>
        <v>1.5506496323339172</v>
      </c>
      <c r="EN212" s="12">
        <f>IFERROR($L212/1000*R212,0)</f>
        <v>19.004529156586717</v>
      </c>
      <c r="EO212" s="12">
        <f>IFERROR($L212/1000*S212,0)</f>
        <v>2.7979208085828653E-3</v>
      </c>
      <c r="EP212" s="12">
        <f>IFERROR($L212/1000*T212,0)</f>
        <v>0.34115268383574254</v>
      </c>
      <c r="EQ212" s="12">
        <f>IFERROR($L212/1000*U212,0)</f>
        <v>0.10569295185261508</v>
      </c>
      <c r="ER212" s="12">
        <f>IFERROR($L212/1000*V212,0)</f>
        <v>1.0923873530186566E-3</v>
      </c>
      <c r="ES212" s="12">
        <f>IFERROR($L212/1000*W212,0)</f>
        <v>1.5672686597406835</v>
      </c>
      <c r="ET212" s="12">
        <f>IFERROR($L212/1000*X212,0)</f>
        <v>0.20960543863905776</v>
      </c>
      <c r="EU212" s="12">
        <f>IFERROR($L212/1000*Y212,0)</f>
        <v>3.2007206513630289</v>
      </c>
      <c r="EV212" s="12">
        <f>IFERROR($L212/1000*Z212,0)</f>
        <v>0.10452045434282545</v>
      </c>
      <c r="EW212" s="12">
        <f>IFERROR($L212/1000*AA212,0)</f>
        <v>7.0422743782674574E-2</v>
      </c>
      <c r="EX212" s="12">
        <f>IFERROR($L212/1000*AB212,0)</f>
        <v>0.13970779801002256</v>
      </c>
      <c r="EY212" s="12">
        <f>IFERROR($L212/1000*AC212,0)</f>
        <v>7.5708722984847016E-4</v>
      </c>
      <c r="EZ212" s="12">
        <f>IFERROR($L212/1000*AD212,0)</f>
        <v>0.65732417447305469</v>
      </c>
      <c r="FA212" s="12">
        <f>IFERROR($L212/1000*AE212,0)</f>
        <v>3.934462983355984E-3</v>
      </c>
      <c r="FB212" s="12">
        <f>IFERROR($L212/1000*AF212,0)</f>
        <v>4.005576477566085E-3</v>
      </c>
      <c r="FC212" s="12">
        <f>IFERROR($L212/1000*AG212,0)</f>
        <v>4.6273558239713197E-7</v>
      </c>
      <c r="FD212" s="12">
        <f>IFERROR($L212/1000*AH212,0)</f>
        <v>6.6400868916447588E-3</v>
      </c>
      <c r="FE212" s="12">
        <f>IFERROR($L212/1000*AI212,0)</f>
        <v>9.1821759876576809</v>
      </c>
      <c r="FF212" s="12">
        <f>IFERROR($L212/1000*AJ212,0)</f>
        <v>2.2874048332987125E-2</v>
      </c>
      <c r="FH212" s="12">
        <f>IFERROR(AL212*[1]Figure!$C$8+BG212*[1]Figure!$D$8+CB212*[1]Figure!$E$8,0)</f>
        <v>1.2571577268680925</v>
      </c>
      <c r="FI212" s="12">
        <f>IFERROR(AM212*[1]Figure!$C$8+BH212*[1]Figure!$D$8+CC212*[1]Figure!$E$8,0)</f>
        <v>15.407536413453391</v>
      </c>
      <c r="FJ212" s="12">
        <f>IFERROR(AN212*[1]Figure!$C$8+BI212*[1]Figure!$D$8+CD212*[1]Figure!$E$8,0)</f>
        <v>2.2683575259878738E-3</v>
      </c>
      <c r="FK212" s="12">
        <f>IFERROR(AO212*[1]Figure!$C$8+BJ212*[1]Figure!$D$8+CE212*[1]Figure!$E$8,0)</f>
        <v>0.27658261646144411</v>
      </c>
      <c r="FL212" s="12">
        <f>IFERROR(AP212*[1]Figure!$C$8+BK212*[1]Figure!$D$8+CF212*[1]Figure!$E$8,0)</f>
        <v>8.5688416213675983E-2</v>
      </c>
      <c r="FM212" s="12">
        <f>IFERROR(AQ212*[1]Figure!$C$8+BL212*[1]Figure!$D$8+CG212*[1]Figure!$E$8,0)</f>
        <v>8.8563088201517042E-4</v>
      </c>
      <c r="FN212" s="12">
        <f>IFERROR(AR212*[1]Figure!$C$8+BM212*[1]Figure!$D$8+CH212*[1]Figure!$E$8,0)</f>
        <v>1.2706312661395027</v>
      </c>
      <c r="FO212" s="12">
        <f>IFERROR(AS212*[1]Figure!$C$8+BN212*[1]Figure!$D$8+CI212*[1]Figure!$E$8,0)</f>
        <v>0.16993335650043451</v>
      </c>
      <c r="FP212" s="12">
        <f>IFERROR(AT212*[1]Figure!$C$8+BO212*[1]Figure!$D$8+CJ212*[1]Figure!$E$8,0)</f>
        <v>2.5949193257479952</v>
      </c>
      <c r="FQ212" s="12">
        <f>IFERROR(AU212*[1]Figure!$C$8+BP212*[1]Figure!$D$8+CK212*[1]Figure!$E$8,0)</f>
        <v>8.4737837647486866E-2</v>
      </c>
      <c r="FR212" s="12">
        <f>IFERROR(AV212*[1]Figure!$C$8+BQ212*[1]Figure!$D$8+CL212*[1]Figure!$E$8,0)</f>
        <v>5.7093810650436255E-2</v>
      </c>
      <c r="FS212" s="12">
        <f>IFERROR(AW212*[1]Figure!$C$8+BR212*[1]Figure!$D$8+CM212*[1]Figure!$E$8,0)</f>
        <v>0.11326526257751392</v>
      </c>
      <c r="FT212" s="12">
        <f>IFERROR(AX212*[1]Figure!$C$8+BS212*[1]Figure!$D$8+CN212*[1]Figure!$E$8,0)</f>
        <v>6.1379311036537727E-4</v>
      </c>
      <c r="FU212" s="12">
        <f>IFERROR(AY212*[1]Figure!$C$8+BT212*[1]Figure!$D$8+CO212*[1]Figure!$E$8,0)</f>
        <v>0.53291223740350535</v>
      </c>
      <c r="FV212" s="12">
        <f>IFERROR(AZ212*[1]Figure!$C$8+BU212*[1]Figure!$D$8+CP212*[1]Figure!$E$8,0)</f>
        <v>3.1897860338429679E-3</v>
      </c>
      <c r="FW212" s="12">
        <f>IFERROR(BA212*[1]Figure!$C$8+BV212*[1]Figure!$D$8+CQ212*[1]Figure!$E$8,0)</f>
        <v>3.2474398563871738E-3</v>
      </c>
      <c r="FX212" s="12">
        <f>IFERROR(BB212*[1]Figure!$C$8+BW212*[1]Figure!$D$8+CR212*[1]Figure!$E$8,0)</f>
        <v>3.7515348456361748E-7</v>
      </c>
      <c r="FY212" s="12">
        <f>IFERROR(BC212*[1]Figure!$C$8+BX212*[1]Figure!$D$8+CS212*[1]Figure!$E$8,0)</f>
        <v>5.3833157206135147E-3</v>
      </c>
      <c r="FZ212" s="12">
        <f>IFERROR(BD212*[1]Figure!$C$8+BY212*[1]Figure!$D$8+CT212*[1]Figure!$E$8,0)</f>
        <v>7.4442628764385788</v>
      </c>
      <c r="GA212" s="12">
        <f>IFERROR(BE212*[1]Figure!$C$8+BZ212*[1]Figure!$D$8+CU212*[1]Figure!$E$8,0)</f>
        <v>1.8544670573511342E-2</v>
      </c>
      <c r="GC212" s="12">
        <f>IFERROR(CW212*[1]Figure!$F$8+DR212*[1]Figure!$G$8+EM212*[1]Figure!$H$8,0)</f>
        <v>2.3524664235747717E-2</v>
      </c>
      <c r="GD212" s="12">
        <f>IFERROR(CX212*[1]Figure!$F$8+DS212*[1]Figure!$G$8+EN212*[1]Figure!$H$8,0)</f>
        <v>0.28831475405200174</v>
      </c>
      <c r="GE212" s="12">
        <f>IFERROR(CY212*[1]Figure!$F$8+DT212*[1]Figure!$G$8+EO212*[1]Figure!$H$8,0)</f>
        <v>4.2446821130738796E-5</v>
      </c>
      <c r="GF212" s="12">
        <f>IFERROR(CZ212*[1]Figure!$F$8+DU212*[1]Figure!$G$8+EP212*[1]Figure!$H$8,0)</f>
        <v>5.1755742709464802E-3</v>
      </c>
      <c r="GG212" s="12">
        <f>IFERROR(DA212*[1]Figure!$F$8+DV212*[1]Figure!$G$8+EQ212*[1]Figure!$H$8,0)</f>
        <v>1.6034513229629421E-3</v>
      </c>
      <c r="GH212" s="12">
        <f>IFERROR(DB212*[1]Figure!$F$8+DW212*[1]Figure!$G$8+ER212*[1]Figure!$H$8,0)</f>
        <v>1.6572438518211499E-5</v>
      </c>
      <c r="GI212" s="12">
        <f>IFERROR(DC212*[1]Figure!$F$8+DX212*[1]Figure!$G$8+ES212*[1]Figure!$H$8,0)</f>
        <v>2.3776788914022351E-2</v>
      </c>
      <c r="GJ212" s="12">
        <f>IFERROR(DD212*[1]Figure!$F$8+DY212*[1]Figure!$G$8+ET212*[1]Figure!$H$8,0)</f>
        <v>3.1798914875108514E-3</v>
      </c>
      <c r="GK212" s="12">
        <f>IFERROR(DE212*[1]Figure!$F$8+DZ212*[1]Figure!$G$8+EU212*[1]Figure!$H$8,0)</f>
        <v>4.8557634855534375E-2</v>
      </c>
      <c r="GL212" s="12">
        <f>IFERROR(DF212*[1]Figure!$F$8+EA212*[1]Figure!$G$8+EV212*[1]Figure!$H$8,0)</f>
        <v>1.5856635457243559E-3</v>
      </c>
      <c r="GM212" s="12">
        <f>IFERROR(DG212*[1]Figure!$F$8+EB212*[1]Figure!$G$8+EW212*[1]Figure!$H$8,0)</f>
        <v>1.0683724856362404E-3</v>
      </c>
      <c r="GN212" s="12">
        <f>IFERROR(DH212*[1]Figure!$F$8+EC212*[1]Figure!$G$8+EX212*[1]Figure!$H$8,0)</f>
        <v>2.1194852600936944E-3</v>
      </c>
      <c r="GO212" s="12">
        <f>IFERROR(DI212*[1]Figure!$F$8+ED212*[1]Figure!$G$8+EY212*[1]Figure!$H$8,0)</f>
        <v>1.1485652534254986E-5</v>
      </c>
      <c r="GP212" s="12">
        <f>IFERROR(DJ212*[1]Figure!$F$8+EE212*[1]Figure!$G$8+EZ212*[1]Figure!$H$8,0)</f>
        <v>9.9721627478442428E-3</v>
      </c>
      <c r="GQ212" s="12">
        <f>IFERROR(DK212*[1]Figure!$F$8+EF212*[1]Figure!$G$8+FA212*[1]Figure!$H$8,0)</f>
        <v>5.9689125577722094E-5</v>
      </c>
      <c r="GR212" s="12">
        <f>IFERROR(DL212*[1]Figure!$F$8+EG212*[1]Figure!$G$8+FB212*[1]Figure!$H$8,0)</f>
        <v>6.076797733058742E-5</v>
      </c>
      <c r="GS212" s="12">
        <f>IFERROR(DM212*[1]Figure!$F$8+EH212*[1]Figure!$G$8+FC212*[1]Figure!$H$8,0)</f>
        <v>7.0200895023857797E-9</v>
      </c>
      <c r="GT212" s="12">
        <f>IFERROR(DN212*[1]Figure!$F$8+EI212*[1]Figure!$G$8+FD212*[1]Figure!$H$8,0)</f>
        <v>1.007357247987889E-4</v>
      </c>
      <c r="GU212" s="12">
        <f>IFERROR(DO212*[1]Figure!$F$8+EJ212*[1]Figure!$G$8+FE212*[1]Figure!$H$8,0)</f>
        <v>0.13930136283466837</v>
      </c>
      <c r="GV212" s="12">
        <f>IFERROR(DP212*[1]Figure!$F$8+EK212*[1]Figure!$G$8+FF212*[1]Figure!$H$8,0)</f>
        <v>3.4701862724197352E-4</v>
      </c>
      <c r="GX212" s="12">
        <f>IFERROR(FH212*[1]Figure!$F$10+GC212*[1]Figure!$F$11,0)</f>
        <v>1.1847788633993721</v>
      </c>
      <c r="GY212" s="12">
        <f>IFERROR(FI212*[1]Figure!$F$10+GD212*[1]Figure!$F$11,0)</f>
        <v>14.520471926138116</v>
      </c>
      <c r="GZ212" s="12">
        <f>IFERROR(FJ212*[1]Figure!$F$10+GE212*[1]Figure!$F$11,0)</f>
        <v>2.1377604368853485E-3</v>
      </c>
      <c r="HA212" s="12">
        <f>IFERROR(FK212*[1]Figure!$F$10+GF212*[1]Figure!$F$11,0)</f>
        <v>0.2606588107154808</v>
      </c>
      <c r="HB212" s="12">
        <f>IFERROR(FL212*[1]Figure!$F$10+GG212*[1]Figure!$F$11,0)</f>
        <v>8.0755041470451511E-2</v>
      </c>
      <c r="HC212" s="12">
        <f>IFERROR(FM212*[1]Figure!$F$10+GH212*[1]Figure!$F$11,0)</f>
        <v>8.3464208775086552E-4</v>
      </c>
      <c r="HD212" s="12">
        <f>IFERROR(FN212*[1]Figure!$F$10+GI212*[1]Figure!$F$11,0)</f>
        <v>1.1974766850034413</v>
      </c>
      <c r="HE212" s="12">
        <f>IFERROR(FO212*[1]Figure!$F$10+GJ212*[1]Figure!$F$11,0)</f>
        <v>0.16014971285249877</v>
      </c>
      <c r="HF212" s="12">
        <f>IFERROR(FP212*[1]Figure!$F$10+GK212*[1]Figure!$F$11,0)</f>
        <v>2.445520958640504</v>
      </c>
      <c r="HG212" s="12">
        <f>IFERROR(FQ212*[1]Figure!$F$10+GL212*[1]Figure!$F$11,0)</f>
        <v>7.9859190958497792E-2</v>
      </c>
      <c r="HH212" s="12">
        <f>IFERROR(FR212*[1]Figure!$F$10+GM212*[1]Figure!$F$11,0)</f>
        <v>5.3806724998684545E-2</v>
      </c>
      <c r="HI212" s="12">
        <f>IFERROR(FS212*[1]Figure!$F$10+GN212*[1]Figure!$F$11,0)</f>
        <v>0.10674419461552474</v>
      </c>
      <c r="HJ212" s="12">
        <f>IFERROR(FT212*[1]Figure!$F$10+GO212*[1]Figure!$F$11,0)</f>
        <v>5.7845494492781303E-4</v>
      </c>
      <c r="HK212" s="12">
        <f>IFERROR(FU212*[1]Figure!$F$10+GP212*[1]Figure!$F$11,0)</f>
        <v>0.50223066002663119</v>
      </c>
      <c r="HL212" s="12">
        <f>IFERROR(FV212*[1]Figure!$F$10+GQ212*[1]Figure!$F$11,0)</f>
        <v>3.0061391589093697E-3</v>
      </c>
      <c r="HM212" s="12">
        <f>IFERROR(FW212*[1]Figure!$F$10+GR212*[1]Figure!$F$11,0)</f>
        <v>3.0604736540046861E-3</v>
      </c>
      <c r="HN212" s="12">
        <f>IFERROR(FX212*[1]Figure!$F$10+GS212*[1]Figure!$F$11,0)</f>
        <v>3.5355461732625783E-7</v>
      </c>
      <c r="HO212" s="12">
        <f>IFERROR(FY212*[1]Figure!$F$10+GT212*[1]Figure!$F$11,0)</f>
        <v>5.0733798508145892E-3</v>
      </c>
      <c r="HP212" s="12">
        <f>IFERROR(FZ212*[1]Figure!$F$10+GU212*[1]Figure!$F$11,0)</f>
        <v>7.0156712408437985</v>
      </c>
      <c r="HQ212" s="12">
        <f>IFERROR(GA212*[1]Figure!$F$10+GV212*[1]Figure!$F$11,0)</f>
        <v>1.7476990559439878E-2</v>
      </c>
    </row>
    <row r="213" spans="1:225" x14ac:dyDescent="0.2">
      <c r="A213" s="1"/>
      <c r="B213" s="4"/>
      <c r="C213" s="1" t="s">
        <v>128</v>
      </c>
      <c r="D213" s="1" t="s">
        <v>87</v>
      </c>
      <c r="E213" s="2">
        <f>0.75%/99%*(1-[1]Use!$Y$321)</f>
        <v>7.575757575757576E-3</v>
      </c>
      <c r="F213" s="7"/>
      <c r="G213" s="1" t="s">
        <v>77</v>
      </c>
      <c r="H213" s="1">
        <f>'[1]LIB Maf LCI'!AR$45*'[1]LIB Maf LCIA'!F$95*LCIA_TAU!$E213</f>
        <v>2.9772670759582276</v>
      </c>
      <c r="I213" s="1" t="s">
        <v>77</v>
      </c>
      <c r="J213" s="1" t="s">
        <v>77</v>
      </c>
      <c r="K213" s="1" t="s">
        <v>77</v>
      </c>
      <c r="L213" s="1">
        <f>'[1]LIB Maf LCI'!AV$45*'[1]LIB Maf LCIA'!F$95*LCIA_TAU!$E213</f>
        <v>2.9487893307227528</v>
      </c>
      <c r="M213" s="1" t="s">
        <v>55</v>
      </c>
      <c r="N213" s="1" t="str">
        <f>N96</f>
        <v>lithium hydroxide production | lithium hydroxide | Cutoff, CN</v>
      </c>
      <c r="O213" s="1">
        <f>O96</f>
        <v>1</v>
      </c>
      <c r="P213" s="1" t="str">
        <f>P96</f>
        <v>kg</v>
      </c>
      <c r="Q213" s="1">
        <f>'[1]Unit factor_selected'!J86</f>
        <v>5.7707072758634901</v>
      </c>
      <c r="R213" s="1">
        <f>'[1]Unit factor_selected'!K86</f>
        <v>63.383540448242002</v>
      </c>
      <c r="S213" s="1">
        <f>'[1]Unit factor_selected'!L86</f>
        <v>9.3692330655808093E-3</v>
      </c>
      <c r="T213" s="1">
        <f>'[1]Unit factor_selected'!M86</f>
        <v>1.1975008406854899</v>
      </c>
      <c r="U213" s="1">
        <f>'[1]Unit factor_selected'!N86</f>
        <v>0.35415805947691298</v>
      </c>
      <c r="V213" s="1">
        <f>'[1]Unit factor_selected'!O86</f>
        <v>3.3082290160920198E-3</v>
      </c>
      <c r="W213" s="1">
        <f>'[1]Unit factor_selected'!P86</f>
        <v>5.8566320846599904</v>
      </c>
      <c r="X213" s="1">
        <f>'[1]Unit factor_selected'!Q86</f>
        <v>0.71389231175291101</v>
      </c>
      <c r="Y213" s="1">
        <f>'[1]Unit factor_selected'!R86</f>
        <v>10.6191246059501</v>
      </c>
      <c r="Z213" s="1">
        <f>'[1]Unit factor_selected'!S86</f>
        <v>0.16752108489445</v>
      </c>
      <c r="AA213" s="1">
        <f>'[1]Unit factor_selected'!T86</f>
        <v>0.23734794792677799</v>
      </c>
      <c r="AB213" s="1">
        <f>'[1]Unit factor_selected'!U86</f>
        <v>0.467737344123687</v>
      </c>
      <c r="AC213" s="1">
        <f>'[1]Unit factor_selected'!V86</f>
        <v>2.5391353269758501E-3</v>
      </c>
      <c r="AD213" s="1">
        <f>'[1]Unit factor_selected'!W86</f>
        <v>2.2290952937142001</v>
      </c>
      <c r="AE213" s="1">
        <f>'[1]Unit factor_selected'!X86</f>
        <v>1.6342908219904001E-2</v>
      </c>
      <c r="AF213" s="1">
        <f>'[1]Unit factor_selected'!Y86</f>
        <v>1.6573260789183801E-2</v>
      </c>
      <c r="AG213" s="1">
        <f>'[1]Unit factor_selected'!Z86</f>
        <v>1.5748537182838901E-6</v>
      </c>
      <c r="AH213" s="1">
        <f>'[1]Unit factor_selected'!AA86</f>
        <v>2.51613743375282E-2</v>
      </c>
      <c r="AI213" s="1">
        <f>'[1]Unit factor_selected'!AB86</f>
        <v>31.623729318412298</v>
      </c>
      <c r="AJ213" s="1">
        <f>'[1]Unit factor_selected'!AC86</f>
        <v>7.2438373848081605E-2</v>
      </c>
      <c r="AK213" s="1"/>
      <c r="AL213" s="1">
        <f>IFERROR($G213/1000*Q213,0)</f>
        <v>0</v>
      </c>
      <c r="AM213" s="1">
        <f>IFERROR($G213/1000*R213,0)</f>
        <v>0</v>
      </c>
      <c r="AN213" s="1">
        <f>IFERROR($G213/1000*S213,0)</f>
        <v>0</v>
      </c>
      <c r="AO213" s="1">
        <f>IFERROR($G213/1000*T213,0)</f>
        <v>0</v>
      </c>
      <c r="AP213" s="1">
        <f>IFERROR($G213/1000*U213,0)</f>
        <v>0</v>
      </c>
      <c r="AQ213" s="1">
        <f>IFERROR($G213/1000*V213,0)</f>
        <v>0</v>
      </c>
      <c r="AR213" s="1">
        <f>IFERROR($G213/1000*W213,0)</f>
        <v>0</v>
      </c>
      <c r="AS213" s="1">
        <f>IFERROR($G213/1000*X213,0)</f>
        <v>0</v>
      </c>
      <c r="AT213" s="1">
        <f>IFERROR($G213/1000*Y213,0)</f>
        <v>0</v>
      </c>
      <c r="AU213" s="1">
        <f>IFERROR($G213/1000*Z213,0)</f>
        <v>0</v>
      </c>
      <c r="AV213" s="1">
        <f>IFERROR($G213/1000*AA213,0)</f>
        <v>0</v>
      </c>
      <c r="AW213" s="1">
        <f>IFERROR($G213/1000*AB213,0)</f>
        <v>0</v>
      </c>
      <c r="AX213" s="1">
        <f>IFERROR($G213/1000*AC213,0)</f>
        <v>0</v>
      </c>
      <c r="AY213" s="1">
        <f>IFERROR($G213/1000*AD213,0)</f>
        <v>0</v>
      </c>
      <c r="AZ213" s="1">
        <f>IFERROR($G213/1000*AE213,0)</f>
        <v>0</v>
      </c>
      <c r="BA213" s="1">
        <f>IFERROR($G213/1000*AF213,0)</f>
        <v>0</v>
      </c>
      <c r="BB213" s="1">
        <f>IFERROR($G213/1000*AG213,0)</f>
        <v>0</v>
      </c>
      <c r="BC213" s="1">
        <f>IFERROR($G213/1000*AH213,0)</f>
        <v>0</v>
      </c>
      <c r="BD213" s="1">
        <f>IFERROR($G213/1000*AI213,0)</f>
        <v>0</v>
      </c>
      <c r="BE213" s="1">
        <f>IFERROR($G213/1000*AJ213,0)</f>
        <v>0</v>
      </c>
      <c r="BF213" s="1"/>
      <c r="BG213" s="1">
        <f>IFERROR($H213/1000*Q213,0)</f>
        <v>1.7180936777420962E-2</v>
      </c>
      <c r="BH213" s="1">
        <f>IFERROR($H213/1000*R213,0)</f>
        <v>0.18870972813421752</v>
      </c>
      <c r="BI213" s="1">
        <f>IFERROR($H213/1000*S213,0)</f>
        <v>2.7894709133132915E-5</v>
      </c>
      <c r="BJ213" s="1">
        <f>IFERROR($H213/1000*T213,0)</f>
        <v>3.5652798264052079E-3</v>
      </c>
      <c r="BK213" s="1">
        <f>IFERROR($H213/1000*U213,0)</f>
        <v>1.0544231301658688E-3</v>
      </c>
      <c r="BL213" s="1">
        <f>IFERROR($H213/1000*V213,0)</f>
        <v>9.8494813293404528E-6</v>
      </c>
      <c r="BM213" s="1">
        <f>IFERROR($H213/1000*W213,0)</f>
        <v>1.7436757881658788E-2</v>
      </c>
      <c r="BN213" s="1">
        <f>IFERROR($H213/1000*X213,0)</f>
        <v>2.1254480755616488E-3</v>
      </c>
      <c r="BO213" s="1">
        <f>IFERROR($H213/1000*Y213,0)</f>
        <v>3.1615970064793122E-2</v>
      </c>
      <c r="BP213" s="1">
        <f>IFERROR($H213/1000*Z213,0)</f>
        <v>4.9875501058504914E-4</v>
      </c>
      <c r="BQ213" s="1">
        <f>IFERROR($H213/1000*AA213,0)</f>
        <v>7.0664823090864403E-4</v>
      </c>
      <c r="BR213" s="1">
        <f>IFERROR($H213/1000*AB213,0)</f>
        <v>1.3925789948555968E-3</v>
      </c>
      <c r="BS213" s="1">
        <f>IFERROR($H213/1000*AC213,0)</f>
        <v>7.559684010407627E-6</v>
      </c>
      <c r="BT213" s="1">
        <f>IFERROR($H213/1000*AD213,0)</f>
        <v>6.6366120271487234E-3</v>
      </c>
      <c r="BU213" s="1">
        <f>IFERROR($H213/1000*AE213,0)</f>
        <v>4.8657202568527265E-5</v>
      </c>
      <c r="BV213" s="1">
        <f>IFERROR($H213/1000*AF213,0)</f>
        <v>4.9343023688906405E-5</v>
      </c>
      <c r="BW213" s="1">
        <f>IFERROR($H213/1000*AG213,0)</f>
        <v>4.68876012489702E-9</v>
      </c>
      <c r="BX213" s="1">
        <f>IFERROR($H213/1000*AH213,0)</f>
        <v>7.4912131400982967E-5</v>
      </c>
      <c r="BY213" s="1">
        <f>IFERROR($H213/1000*AI213,0)</f>
        <v>9.4152288118723851E-2</v>
      </c>
      <c r="BZ213" s="1">
        <f>IFERROR($H213/1000*AJ213,0)</f>
        <v>2.1566838549384685E-4</v>
      </c>
      <c r="CA213" s="1"/>
      <c r="CB213" s="1">
        <f>IFERROR($I213/1000*Q213,0)</f>
        <v>0</v>
      </c>
      <c r="CC213" s="1">
        <f>IFERROR($I213/1000*R213,0)</f>
        <v>0</v>
      </c>
      <c r="CD213" s="1">
        <f>IFERROR($I213/1000*S213,0)</f>
        <v>0</v>
      </c>
      <c r="CE213" s="1">
        <f>IFERROR($I213/1000*T213,0)</f>
        <v>0</v>
      </c>
      <c r="CF213" s="1">
        <f>IFERROR($I213/1000*U213,0)</f>
        <v>0</v>
      </c>
      <c r="CG213" s="1">
        <f>IFERROR($I213/1000*V213,0)</f>
        <v>0</v>
      </c>
      <c r="CH213" s="1">
        <f>IFERROR($I213/1000*W213,0)</f>
        <v>0</v>
      </c>
      <c r="CI213" s="1">
        <f>IFERROR($I213/1000*X213,0)</f>
        <v>0</v>
      </c>
      <c r="CJ213" s="1">
        <f>IFERROR($I213/1000*Y213,0)</f>
        <v>0</v>
      </c>
      <c r="CK213" s="1">
        <f>IFERROR($I213/1000*Z213,0)</f>
        <v>0</v>
      </c>
      <c r="CL213" s="1">
        <f>IFERROR($I213/1000*AA213,0)</f>
        <v>0</v>
      </c>
      <c r="CM213" s="1">
        <f>IFERROR($I213/1000*AB213,0)</f>
        <v>0</v>
      </c>
      <c r="CN213" s="1">
        <f>IFERROR($I213/1000*AC213,0)</f>
        <v>0</v>
      </c>
      <c r="CO213" s="1">
        <f>IFERROR($I213/1000*AD213,0)</f>
        <v>0</v>
      </c>
      <c r="CP213" s="1">
        <f>IFERROR($I213/1000*AE213,0)</f>
        <v>0</v>
      </c>
      <c r="CQ213" s="1">
        <f>IFERROR($I213/1000*AF213,0)</f>
        <v>0</v>
      </c>
      <c r="CR213" s="1">
        <f>IFERROR($I213/1000*AG213,0)</f>
        <v>0</v>
      </c>
      <c r="CS213" s="1">
        <f>IFERROR($I213/1000*AH213,0)</f>
        <v>0</v>
      </c>
      <c r="CT213" s="1">
        <f>IFERROR($I213/1000*AI213,0)</f>
        <v>0</v>
      </c>
      <c r="CU213" s="1">
        <f>IFERROR($I213/1000*AJ213,0)</f>
        <v>0</v>
      </c>
      <c r="CW213" s="12">
        <f>IFERROR($J213/1000*Q213,0)</f>
        <v>0</v>
      </c>
      <c r="CX213" s="12">
        <f>IFERROR($J213/1000*R213,0)</f>
        <v>0</v>
      </c>
      <c r="CY213" s="12">
        <f>IFERROR($J213/1000*S213,0)</f>
        <v>0</v>
      </c>
      <c r="CZ213" s="12">
        <f>IFERROR($J213/1000*T213,0)</f>
        <v>0</v>
      </c>
      <c r="DA213" s="12">
        <f>IFERROR($J213/1000*U213,0)</f>
        <v>0</v>
      </c>
      <c r="DB213" s="12">
        <f>IFERROR($J213/1000*V213,0)</f>
        <v>0</v>
      </c>
      <c r="DC213" s="12">
        <f>IFERROR($J213/1000*W213,0)</f>
        <v>0</v>
      </c>
      <c r="DD213" s="12">
        <f>IFERROR($J213/1000*X213,0)</f>
        <v>0</v>
      </c>
      <c r="DE213" s="12">
        <f>IFERROR($J213/1000*Y213,0)</f>
        <v>0</v>
      </c>
      <c r="DF213" s="12">
        <f>IFERROR($J213/1000*Z213,0)</f>
        <v>0</v>
      </c>
      <c r="DG213" s="12">
        <f>IFERROR($J213/1000*AA213,0)</f>
        <v>0</v>
      </c>
      <c r="DH213" s="12">
        <f>IFERROR($J213/1000*AB213,0)</f>
        <v>0</v>
      </c>
      <c r="DI213" s="12">
        <f>IFERROR($J213/1000*AC213,0)</f>
        <v>0</v>
      </c>
      <c r="DJ213" s="12">
        <f>IFERROR($J213/1000*AD213,0)</f>
        <v>0</v>
      </c>
      <c r="DK213" s="12">
        <f>IFERROR($J213/1000*AE213,0)</f>
        <v>0</v>
      </c>
      <c r="DL213" s="12">
        <f>IFERROR($J213/1000*AF213,0)</f>
        <v>0</v>
      </c>
      <c r="DM213" s="12">
        <f>IFERROR($J213/1000*AG213,0)</f>
        <v>0</v>
      </c>
      <c r="DN213" s="12">
        <f>IFERROR($J213/1000*AH213,0)</f>
        <v>0</v>
      </c>
      <c r="DO213" s="12">
        <f>IFERROR($J213/1000*AI213,0)</f>
        <v>0</v>
      </c>
      <c r="DP213" s="12">
        <f>IFERROR($J213/1000*AJ213,0)</f>
        <v>0</v>
      </c>
      <c r="DR213" s="12">
        <f>IFERROR($K213/1000*Q213,0)</f>
        <v>0</v>
      </c>
      <c r="DS213" s="12">
        <f>IFERROR($K213/1000*R213,0)</f>
        <v>0</v>
      </c>
      <c r="DT213" s="12">
        <f>IFERROR($K213/1000*S213,0)</f>
        <v>0</v>
      </c>
      <c r="DU213" s="12">
        <f>IFERROR($K213/1000*T213,0)</f>
        <v>0</v>
      </c>
      <c r="DV213" s="12">
        <f>IFERROR($K213/1000*U213,0)</f>
        <v>0</v>
      </c>
      <c r="DW213" s="12">
        <f>IFERROR($K213/1000*V213,0)</f>
        <v>0</v>
      </c>
      <c r="DX213" s="12">
        <f>IFERROR($K213/1000*W213,0)</f>
        <v>0</v>
      </c>
      <c r="DY213" s="12">
        <f>IFERROR($K213/1000*X213,0)</f>
        <v>0</v>
      </c>
      <c r="DZ213" s="12">
        <f>IFERROR($K213/1000*Y213,0)</f>
        <v>0</v>
      </c>
      <c r="EA213" s="12">
        <f>IFERROR($K213/1000*Z213,0)</f>
        <v>0</v>
      </c>
      <c r="EB213" s="12">
        <f>IFERROR($K213/1000*AA213,0)</f>
        <v>0</v>
      </c>
      <c r="EC213" s="12">
        <f>IFERROR($K213/1000*AB213,0)</f>
        <v>0</v>
      </c>
      <c r="ED213" s="12">
        <f>IFERROR($K213/1000*AC213,0)</f>
        <v>0</v>
      </c>
      <c r="EE213" s="12">
        <f>IFERROR($K213/1000*AD213,0)</f>
        <v>0</v>
      </c>
      <c r="EF213" s="12">
        <f>IFERROR($K213/1000*AE213,0)</f>
        <v>0</v>
      </c>
      <c r="EG213" s="12">
        <f>IFERROR($K213/1000*AF213,0)</f>
        <v>0</v>
      </c>
      <c r="EH213" s="12">
        <f>IFERROR($K213/1000*AG213,0)</f>
        <v>0</v>
      </c>
      <c r="EI213" s="12">
        <f>IFERROR($K213/1000*AH213,0)</f>
        <v>0</v>
      </c>
      <c r="EJ213" s="12">
        <f>IFERROR($K213/1000*AI213,0)</f>
        <v>0</v>
      </c>
      <c r="EK213" s="12">
        <f>IFERROR($K213/1000*AJ213,0)</f>
        <v>0</v>
      </c>
      <c r="EM213" s="12">
        <f>IFERROR($L213/1000*Q213,0)</f>
        <v>1.701660004579042E-2</v>
      </c>
      <c r="EN213" s="12">
        <f>IFERROR($L213/1000*R213,0)</f>
        <v>0.18690470781721005</v>
      </c>
      <c r="EO213" s="12">
        <f>IFERROR($L213/1000*S213,0)</f>
        <v>2.762789450083952E-5</v>
      </c>
      <c r="EP213" s="12">
        <f>IFERROR($L213/1000*T213,0)</f>
        <v>3.5311777025448998E-3</v>
      </c>
      <c r="EQ213" s="12">
        <f>IFERROR($L213/1000*U213,0)</f>
        <v>1.0443375071749951E-3</v>
      </c>
      <c r="ER213" s="12">
        <f>IFERROR($L213/1000*V213,0)</f>
        <v>9.7552704262395787E-6</v>
      </c>
      <c r="ES213" s="12">
        <f>IFERROR($L213/1000*W213,0)</f>
        <v>1.7269974205213933E-2</v>
      </c>
      <c r="ET213" s="12">
        <f>IFERROR($L213/1000*X213,0)</f>
        <v>2.1051180321819854E-3</v>
      </c>
      <c r="EU213" s="12">
        <f>IFERROR($L213/1000*Y213,0)</f>
        <v>3.1313561339641111E-2</v>
      </c>
      <c r="EV213" s="12">
        <f>IFERROR($L213/1000*Z213,0)</f>
        <v>4.9398438780785467E-4</v>
      </c>
      <c r="EW213" s="12">
        <f>IFERROR($L213/1000*AA213,0)</f>
        <v>6.9988909651542248E-4</v>
      </c>
      <c r="EX213" s="12">
        <f>IFERROR($L213/1000*AB213,0)</f>
        <v>1.379258889932525E-3</v>
      </c>
      <c r="EY213" s="12">
        <f>IFERROR($L213/1000*AC213,0)</f>
        <v>7.4873751614476151E-6</v>
      </c>
      <c r="EZ213" s="12">
        <f>IFERROR($L213/1000*AD213,0)</f>
        <v>6.5731324192687341E-3</v>
      </c>
      <c r="FA213" s="12">
        <f>IFERROR($L213/1000*AE213,0)</f>
        <v>4.8191793391834096E-5</v>
      </c>
      <c r="FB213" s="12">
        <f>IFERROR($L213/1000*AF213,0)</f>
        <v>4.8871054590430944E-5</v>
      </c>
      <c r="FC213" s="12">
        <f>IFERROR($L213/1000*AG213,0)</f>
        <v>4.6439118419245907E-9</v>
      </c>
      <c r="FD213" s="12">
        <f>IFERROR($L213/1000*AH213,0)</f>
        <v>7.4195592192824431E-5</v>
      </c>
      <c r="FE213" s="12">
        <f>IFERROR($L213/1000*AI213,0)</f>
        <v>9.32517156117985E-2</v>
      </c>
      <c r="FF213" s="12">
        <f>IFERROR($L213/1000*AJ213,0)</f>
        <v>2.1360550393812911E-4</v>
      </c>
      <c r="FH213" s="12">
        <f>IFERROR(AL213*[1]Figure!$C$8+BG213*[1]Figure!$D$8+CB213*[1]Figure!$E$8,0)</f>
        <v>1.3795863221784641E-2</v>
      </c>
      <c r="FI213" s="12">
        <f>IFERROR(AM213*[1]Figure!$C$8+BH213*[1]Figure!$D$8+CC213*[1]Figure!$E$8,0)</f>
        <v>0.15152919958248223</v>
      </c>
      <c r="FJ213" s="12">
        <f>IFERROR(AN213*[1]Figure!$C$8+BI213*[1]Figure!$D$8+CD213*[1]Figure!$E$8,0)</f>
        <v>2.2398754898970985E-5</v>
      </c>
      <c r="FK213" s="12">
        <f>IFERROR(AO213*[1]Figure!$C$8+BJ213*[1]Figure!$D$8+CE213*[1]Figure!$E$8,0)</f>
        <v>2.8628306750487728E-3</v>
      </c>
      <c r="FL213" s="12">
        <f>IFERROR(AP213*[1]Figure!$C$8+BK213*[1]Figure!$D$8+CF213*[1]Figure!$E$8,0)</f>
        <v>8.4667544442462923E-4</v>
      </c>
      <c r="FM213" s="12">
        <f>IFERROR(AQ213*[1]Figure!$C$8+BL213*[1]Figure!$D$8+CG213*[1]Figure!$E$8,0)</f>
        <v>7.9088875644823709E-6</v>
      </c>
      <c r="FN213" s="12">
        <f>IFERROR(AR213*[1]Figure!$C$8+BM213*[1]Figure!$D$8+CH213*[1]Figure!$E$8,0)</f>
        <v>1.4001281180597522E-2</v>
      </c>
      <c r="FO213" s="12">
        <f>IFERROR(AS213*[1]Figure!$C$8+BN213*[1]Figure!$D$8+CI213*[1]Figure!$E$8,0)</f>
        <v>1.7066817319291417E-3</v>
      </c>
      <c r="FP213" s="12">
        <f>IFERROR(AT213*[1]Figure!$C$8+BO213*[1]Figure!$D$8+CJ213*[1]Figure!$E$8,0)</f>
        <v>2.538683450666869E-2</v>
      </c>
      <c r="FQ213" s="12">
        <f>IFERROR(AU213*[1]Figure!$C$8+BP213*[1]Figure!$D$8+CK213*[1]Figure!$E$8,0)</f>
        <v>4.0048781951480773E-4</v>
      </c>
      <c r="FR213" s="12">
        <f>IFERROR(AV213*[1]Figure!$C$8+BQ213*[1]Figure!$D$8+CL213*[1]Figure!$E$8,0)</f>
        <v>5.6742088431077642E-4</v>
      </c>
      <c r="FS213" s="12">
        <f>IFERROR(AW213*[1]Figure!$C$8+BR213*[1]Figure!$D$8+CM213*[1]Figure!$E$8,0)</f>
        <v>1.1182061599694709E-3</v>
      </c>
      <c r="FT213" s="12">
        <f>IFERROR(AX213*[1]Figure!$C$8+BS213*[1]Figure!$D$8+CN213*[1]Figure!$E$8,0)</f>
        <v>6.0702374939506279E-6</v>
      </c>
      <c r="FU213" s="12">
        <f>IFERROR(AY213*[1]Figure!$C$8+BT213*[1]Figure!$D$8+CO213*[1]Figure!$E$8,0)</f>
        <v>5.3290337406350944E-3</v>
      </c>
      <c r="FV213" s="12">
        <f>IFERROR(AZ213*[1]Figure!$C$8+BU213*[1]Figure!$D$8+CP213*[1]Figure!$E$8,0)</f>
        <v>3.9070518685118799E-5</v>
      </c>
      <c r="FW213" s="12">
        <f>IFERROR(BA213*[1]Figure!$C$8+BV213*[1]Figure!$D$8+CQ213*[1]Figure!$E$8,0)</f>
        <v>3.9621215919730357E-5</v>
      </c>
      <c r="FX213" s="12">
        <f>IFERROR(BB213*[1]Figure!$C$8+BW213*[1]Figure!$D$8+CR213*[1]Figure!$E$8,0)</f>
        <v>3.7649573012716204E-9</v>
      </c>
      <c r="FY213" s="12">
        <f>IFERROR(BC213*[1]Figure!$C$8+BX213*[1]Figure!$D$8+CS213*[1]Figure!$E$8,0)</f>
        <v>6.0152570948198031E-5</v>
      </c>
      <c r="FZ213" s="12">
        <f>IFERROR(BD213*[1]Figure!$C$8+BY213*[1]Figure!$D$8+CT213*[1]Figure!$E$8,0)</f>
        <v>7.5601936363038857E-2</v>
      </c>
      <c r="GA213" s="12">
        <f>IFERROR(BE213*[1]Figure!$C$8+BZ213*[1]Figure!$D$8+CU213*[1]Figure!$E$8,0)</f>
        <v>1.7317632828067845E-4</v>
      </c>
      <c r="GC213" s="12">
        <f>IFERROR(CW213*[1]Figure!$F$8+DR213*[1]Figure!$G$8+EM213*[1]Figure!$H$8,0)</f>
        <v>2.5815619090478466E-4</v>
      </c>
      <c r="GD213" s="12">
        <f>IFERROR(CX213*[1]Figure!$F$8+DS213*[1]Figure!$G$8+EN213*[1]Figure!$H$8,0)</f>
        <v>2.8355022332559872E-3</v>
      </c>
      <c r="GE213" s="12">
        <f>IFERROR(CY213*[1]Figure!$F$8+DT213*[1]Figure!$G$8+EO213*[1]Figure!$H$8,0)</f>
        <v>4.1913848758644204E-7</v>
      </c>
      <c r="GF213" s="12">
        <f>IFERROR(CZ213*[1]Figure!$F$8+DU213*[1]Figure!$G$8+EP213*[1]Figure!$H$8,0)</f>
        <v>5.3570947348110891E-5</v>
      </c>
      <c r="GG213" s="12">
        <f>IFERROR(DA213*[1]Figure!$F$8+DV213*[1]Figure!$G$8+EQ213*[1]Figure!$H$8,0)</f>
        <v>1.5843481785187128E-5</v>
      </c>
      <c r="GH213" s="12">
        <f>IFERROR(DB213*[1]Figure!$F$8+DW213*[1]Figure!$G$8+ER213*[1]Figure!$H$8,0)</f>
        <v>1.4799568936845902E-7</v>
      </c>
      <c r="GI213" s="12">
        <f>IFERROR(DC213*[1]Figure!$F$8+DX213*[1]Figure!$G$8+ES213*[1]Figure!$H$8,0)</f>
        <v>2.6200009084334242E-4</v>
      </c>
      <c r="GJ213" s="12">
        <f>IFERROR(DD213*[1]Figure!$F$8+DY213*[1]Figure!$G$8+ET213*[1]Figure!$H$8,0)</f>
        <v>3.1936418034783398E-5</v>
      </c>
      <c r="GK213" s="12">
        <f>IFERROR(DE213*[1]Figure!$F$8+DZ213*[1]Figure!$G$8+EU213*[1]Figure!$H$8,0)</f>
        <v>4.7505316557668341E-4</v>
      </c>
      <c r="GL213" s="12">
        <f>IFERROR(DF213*[1]Figure!$F$8+EA213*[1]Figure!$G$8+EV213*[1]Figure!$H$8,0)</f>
        <v>7.4941602658431742E-6</v>
      </c>
      <c r="GM213" s="12">
        <f>IFERROR(DG213*[1]Figure!$F$8+EB213*[1]Figure!$G$8+EW213*[1]Figure!$H$8,0)</f>
        <v>1.0617908555528963E-5</v>
      </c>
      <c r="GN213" s="12">
        <f>IFERROR(DH213*[1]Figure!$F$8+EC213*[1]Figure!$G$8+EX213*[1]Figure!$H$8,0)</f>
        <v>2.0924521957288743E-5</v>
      </c>
      <c r="GO213" s="12">
        <f>IFERROR(DI213*[1]Figure!$F$8+ED213*[1]Figure!$G$8+EY213*[1]Figure!$H$8,0)</f>
        <v>1.1358980327169285E-7</v>
      </c>
      <c r="GP213" s="12">
        <f>IFERROR(DJ213*[1]Figure!$F$8+EE213*[1]Figure!$G$8+EZ213*[1]Figure!$H$8,0)</f>
        <v>9.9719968918876215E-5</v>
      </c>
      <c r="GQ213" s="12">
        <f>IFERROR(DK213*[1]Figure!$F$8+EF213*[1]Figure!$G$8+FA213*[1]Figure!$H$8,0)</f>
        <v>7.3111019718559637E-7</v>
      </c>
      <c r="GR213" s="12">
        <f>IFERROR(DL213*[1]Figure!$F$8+EG213*[1]Figure!$G$8+FB213*[1]Figure!$H$8,0)</f>
        <v>7.4141516311223923E-7</v>
      </c>
      <c r="GS213" s="12">
        <f>IFERROR(DM213*[1]Figure!$F$8+EH213*[1]Figure!$G$8+FC213*[1]Figure!$H$8,0)</f>
        <v>7.0452063795519972E-11</v>
      </c>
      <c r="GT213" s="12">
        <f>IFERROR(DN213*[1]Figure!$F$8+EI213*[1]Figure!$G$8+FD213*[1]Figure!$H$8,0)</f>
        <v>1.1256097816768442E-6</v>
      </c>
      <c r="GU213" s="12">
        <f>IFERROR(DO213*[1]Figure!$F$8+EJ213*[1]Figure!$G$8+FE213*[1]Figure!$H$8,0)</f>
        <v>1.4147072642536171E-3</v>
      </c>
      <c r="GV213" s="12">
        <f>IFERROR(DP213*[1]Figure!$F$8+EK213*[1]Figure!$G$8+FF213*[1]Figure!$H$8,0)</f>
        <v>3.240575855610231E-6</v>
      </c>
      <c r="GX213" s="12">
        <f>IFERROR(FH213*[1]Figure!$F$10+GC213*[1]Figure!$F$11,0)</f>
        <v>1.3001588263899851E-2</v>
      </c>
      <c r="GY213" s="12">
        <f>IFERROR(FI213*[1]Figure!$F$10+GD213*[1]Figure!$F$11,0)</f>
        <v>0.14280514609762007</v>
      </c>
      <c r="GZ213" s="12">
        <f>IFERROR(FJ213*[1]Figure!$F$10+GE213*[1]Figure!$F$11,0)</f>
        <v>2.1109182088770969E-5</v>
      </c>
      <c r="HA213" s="12">
        <f>IFERROR(FK213*[1]Figure!$F$10+GF213*[1]Figure!$F$11,0)</f>
        <v>2.6980077366577167E-3</v>
      </c>
      <c r="HB213" s="12">
        <f>IFERROR(FL213*[1]Figure!$F$10+GG213*[1]Figure!$F$11,0)</f>
        <v>7.9792944773334981E-4</v>
      </c>
      <c r="HC213" s="12">
        <f>IFERROR(FM213*[1]Figure!$F$10+GH213*[1]Figure!$F$11,0)</f>
        <v>7.4535458989260384E-6</v>
      </c>
      <c r="HD213" s="12">
        <f>IFERROR(FN213*[1]Figure!$F$10+GI213*[1]Figure!$F$11,0)</f>
        <v>1.3195179609331467E-2</v>
      </c>
      <c r="HE213" s="12">
        <f>IFERROR(FO213*[1]Figure!$F$10+GJ213*[1]Figure!$F$11,0)</f>
        <v>1.6084222363862888E-3</v>
      </c>
      <c r="HF213" s="12">
        <f>IFERROR(FP213*[1]Figure!$F$10+GK213*[1]Figure!$F$11,0)</f>
        <v>2.3925227749305961E-2</v>
      </c>
      <c r="HG213" s="12">
        <f>IFERROR(FQ213*[1]Figure!$F$10+GL213*[1]Figure!$F$11,0)</f>
        <v>3.7743036809877769E-4</v>
      </c>
      <c r="HH213" s="12">
        <f>IFERROR(FR213*[1]Figure!$F$10+GM213*[1]Figure!$F$11,0)</f>
        <v>5.3475252628608805E-4</v>
      </c>
      <c r="HI213" s="12">
        <f>IFERROR(FS213*[1]Figure!$F$10+GN213*[1]Figure!$F$11,0)</f>
        <v>1.0538272127199946E-3</v>
      </c>
      <c r="HJ213" s="12">
        <f>IFERROR(FT213*[1]Figure!$F$10+GO213*[1]Figure!$F$11,0)</f>
        <v>5.7207531918560035E-6</v>
      </c>
      <c r="HK213" s="12">
        <f>IFERROR(FU213*[1]Figure!$F$10+GP213*[1]Figure!$F$11,0)</f>
        <v>5.0222230697938679E-3</v>
      </c>
      <c r="HL213" s="12">
        <f>IFERROR(FV213*[1]Figure!$F$10+GQ213*[1]Figure!$F$11,0)</f>
        <v>3.6821095500482067E-5</v>
      </c>
      <c r="HM213" s="12">
        <f>IFERROR(FW213*[1]Figure!$F$10+GR213*[1]Figure!$F$11,0)</f>
        <v>3.7340087214692572E-5</v>
      </c>
      <c r="HN213" s="12">
        <f>IFERROR(FX213*[1]Figure!$F$10+GS213*[1]Figure!$F$11,0)</f>
        <v>3.5481958522900538E-9</v>
      </c>
      <c r="HO213" s="12">
        <f>IFERROR(FY213*[1]Figure!$F$10+GT213*[1]Figure!$F$11,0)</f>
        <v>5.6689382020585479E-5</v>
      </c>
      <c r="HP213" s="12">
        <f>IFERROR(FZ213*[1]Figure!$F$10+GU213*[1]Figure!$F$11,0)</f>
        <v>7.124927470965714E-2</v>
      </c>
      <c r="HQ213" s="12">
        <f>IFERROR(GA213*[1]Figure!$F$10+GV213*[1]Figure!$F$11,0)</f>
        <v>1.6320597567276207E-4</v>
      </c>
    </row>
    <row r="214" spans="1:225" x14ac:dyDescent="0.2">
      <c r="A214" s="1"/>
      <c r="B214" s="4"/>
      <c r="C214" s="1" t="s">
        <v>128</v>
      </c>
      <c r="D214" s="1" t="s">
        <v>122</v>
      </c>
      <c r="E214" s="2">
        <f>10%/99%*(1-[1]Use!$Y$321)</f>
        <v>0.10101010101010102</v>
      </c>
      <c r="F214" s="7"/>
      <c r="G214" s="1" t="s">
        <v>77</v>
      </c>
      <c r="H214" s="1">
        <f>'[1]LIB Maf LCI'!AR$45*'[1]LIB Maf LCIA'!F$95*LCIA_TAU!$E214</f>
        <v>39.696894346109701</v>
      </c>
      <c r="I214" s="1" t="s">
        <v>77</v>
      </c>
      <c r="J214" s="1" t="s">
        <v>77</v>
      </c>
      <c r="K214" s="1" t="s">
        <v>77</v>
      </c>
      <c r="L214" s="1">
        <f>'[1]LIB Maf LCI'!AV$45*'[1]LIB Maf LCIA'!F$95*LCIA_TAU!$E214</f>
        <v>39.317191076303374</v>
      </c>
      <c r="M214" s="1" t="s">
        <v>55</v>
      </c>
      <c r="N214" s="1" t="str">
        <f>N95</f>
        <v>lithium hydroxide production | lithium hydroxide | Cutoff, CL</v>
      </c>
      <c r="O214" s="1">
        <f>O95</f>
        <v>1</v>
      </c>
      <c r="P214" s="1" t="str">
        <f>P95</f>
        <v>kg</v>
      </c>
      <c r="Q214" s="1">
        <f>'[1]Unit factor_selected'!J85</f>
        <v>5.20563451182724</v>
      </c>
      <c r="R214" s="1">
        <f>'[1]Unit factor_selected'!K85</f>
        <v>60.871756552494297</v>
      </c>
      <c r="S214" s="1">
        <f>'[1]Unit factor_selected'!L85</f>
        <v>2.0076703724375401E-2</v>
      </c>
      <c r="T214" s="1">
        <f>'[1]Unit factor_selected'!M85</f>
        <v>1.14747040872872</v>
      </c>
      <c r="U214" s="1">
        <f>'[1]Unit factor_selected'!N85</f>
        <v>0.35865975249357401</v>
      </c>
      <c r="V214" s="1">
        <f>'[1]Unit factor_selected'!O85</f>
        <v>3.6996959442884099E-3</v>
      </c>
      <c r="W214" s="1">
        <f>'[1]Unit factor_selected'!P85</f>
        <v>5.2541602957296396</v>
      </c>
      <c r="X214" s="1">
        <f>'[1]Unit factor_selected'!Q85</f>
        <v>0.72085285014290101</v>
      </c>
      <c r="Y214" s="1">
        <f>'[1]Unit factor_selected'!R85</f>
        <v>10.870443731853999</v>
      </c>
      <c r="Z214" s="1">
        <f>'[1]Unit factor_selected'!S85</f>
        <v>0.11064689993118999</v>
      </c>
      <c r="AA214" s="1">
        <f>'[1]Unit factor_selected'!T85</f>
        <v>0.23778573838693801</v>
      </c>
      <c r="AB214" s="1">
        <f>'[1]Unit factor_selected'!U85</f>
        <v>0.47448610929819302</v>
      </c>
      <c r="AC214" s="1">
        <f>'[1]Unit factor_selected'!V85</f>
        <v>2.5618753004043402E-3</v>
      </c>
      <c r="AD214" s="1">
        <f>'[1]Unit factor_selected'!W85</f>
        <v>2.22883816151238</v>
      </c>
      <c r="AE214" s="1">
        <f>'[1]Unit factor_selected'!X85</f>
        <v>1.64818241006192E-2</v>
      </c>
      <c r="AF214" s="1">
        <f>'[1]Unit factor_selected'!Y85</f>
        <v>1.6720780720562298E-2</v>
      </c>
      <c r="AG214" s="1">
        <f>'[1]Unit factor_selected'!Z85</f>
        <v>1.5305627397094399E-6</v>
      </c>
      <c r="AH214" s="1">
        <f>'[1]Unit factor_selected'!AA85</f>
        <v>2.4996746601699499E-2</v>
      </c>
      <c r="AI214" s="1">
        <f>'[1]Unit factor_selected'!AB85</f>
        <v>31.264816590136402</v>
      </c>
      <c r="AJ214" s="1">
        <f>'[1]Unit factor_selected'!AC85</f>
        <v>7.0094987614558901E-2</v>
      </c>
      <c r="AK214" s="1"/>
      <c r="AL214" s="1">
        <f>IFERROR($G214/1000*Q214,0)</f>
        <v>0</v>
      </c>
      <c r="AM214" s="1">
        <f>IFERROR($G214/1000*R214,0)</f>
        <v>0</v>
      </c>
      <c r="AN214" s="1">
        <f>IFERROR($G214/1000*S214,0)</f>
        <v>0</v>
      </c>
      <c r="AO214" s="1">
        <f>IFERROR($G214/1000*T214,0)</f>
        <v>0</v>
      </c>
      <c r="AP214" s="1">
        <f>IFERROR($G214/1000*U214,0)</f>
        <v>0</v>
      </c>
      <c r="AQ214" s="1">
        <f>IFERROR($G214/1000*V214,0)</f>
        <v>0</v>
      </c>
      <c r="AR214" s="1">
        <f>IFERROR($G214/1000*W214,0)</f>
        <v>0</v>
      </c>
      <c r="AS214" s="1">
        <f>IFERROR($G214/1000*X214,0)</f>
        <v>0</v>
      </c>
      <c r="AT214" s="1">
        <f>IFERROR($G214/1000*Y214,0)</f>
        <v>0</v>
      </c>
      <c r="AU214" s="1">
        <f>IFERROR($G214/1000*Z214,0)</f>
        <v>0</v>
      </c>
      <c r="AV214" s="1">
        <f>IFERROR($G214/1000*AA214,0)</f>
        <v>0</v>
      </c>
      <c r="AW214" s="1">
        <f>IFERROR($G214/1000*AB214,0)</f>
        <v>0</v>
      </c>
      <c r="AX214" s="1">
        <f>IFERROR($G214/1000*AC214,0)</f>
        <v>0</v>
      </c>
      <c r="AY214" s="1">
        <f>IFERROR($G214/1000*AD214,0)</f>
        <v>0</v>
      </c>
      <c r="AZ214" s="1">
        <f>IFERROR($G214/1000*AE214,0)</f>
        <v>0</v>
      </c>
      <c r="BA214" s="1">
        <f>IFERROR($G214/1000*AF214,0)</f>
        <v>0</v>
      </c>
      <c r="BB214" s="1">
        <f>IFERROR($G214/1000*AG214,0)</f>
        <v>0</v>
      </c>
      <c r="BC214" s="1">
        <f>IFERROR($G214/1000*AH214,0)</f>
        <v>0</v>
      </c>
      <c r="BD214" s="1">
        <f>IFERROR($G214/1000*AI214,0)</f>
        <v>0</v>
      </c>
      <c r="BE214" s="1">
        <f>IFERROR($G214/1000*AJ214,0)</f>
        <v>0</v>
      </c>
      <c r="BF214" s="1"/>
      <c r="BG214" s="1">
        <f>IFERROR($H214/1000*Q214,0)</f>
        <v>0.20664752322046828</v>
      </c>
      <c r="BH214" s="1">
        <f>IFERROR($H214/1000*R214,0)</f>
        <v>2.416419688526477</v>
      </c>
      <c r="BI214" s="1">
        <f>IFERROR($H214/1000*S214,0)</f>
        <v>7.9698278656467744E-4</v>
      </c>
      <c r="BJ214" s="1">
        <f>IFERROR($H214/1000*T214,0)</f>
        <v>4.5551011580591313E-2</v>
      </c>
      <c r="BK214" s="1">
        <f>IFERROR($H214/1000*U214,0)</f>
        <v>1.4237678300939263E-2</v>
      </c>
      <c r="BL214" s="1">
        <f>IFERROR($H214/1000*V214,0)</f>
        <v>1.4686643901314756E-4</v>
      </c>
      <c r="BM214" s="1">
        <f>IFERROR($H214/1000*W214,0)</f>
        <v>0.208573846137104</v>
      </c>
      <c r="BN214" s="1">
        <f>IFERROR($H214/1000*X214,0)</f>
        <v>2.8615619431214791E-2</v>
      </c>
      <c r="BO214" s="1">
        <f>IFERROR($H214/1000*Y214,0)</f>
        <v>0.43152285631873866</v>
      </c>
      <c r="BP214" s="1">
        <f>IFERROR($H214/1000*Z214,0)</f>
        <v>4.3923382962930222E-3</v>
      </c>
      <c r="BQ214" s="1">
        <f>IFERROR($H214/1000*AA214,0)</f>
        <v>9.4393553337579587E-3</v>
      </c>
      <c r="BR214" s="1">
        <f>IFERROR($H214/1000*AB214,0)</f>
        <v>1.8835624949507027E-2</v>
      </c>
      <c r="BS214" s="1">
        <f>IFERROR($H214/1000*AC214,0)</f>
        <v>1.0169849312805914E-4</v>
      </c>
      <c r="BT214" s="1">
        <f>IFERROR($H214/1000*AD214,0)</f>
        <v>8.8477953012134333E-2</v>
      </c>
      <c r="BU214" s="1">
        <f>IFERROR($H214/1000*AE214,0)</f>
        <v>6.5427722995344494E-4</v>
      </c>
      <c r="BV214" s="1">
        <f>IFERROR($H214/1000*AF214,0)</f>
        <v>6.6376306564862959E-4</v>
      </c>
      <c r="BW214" s="1">
        <f>IFERROR($H214/1000*AG214,0)</f>
        <v>6.0758587368337841E-8</v>
      </c>
      <c r="BX214" s="1">
        <f>IFERROR($H214/1000*AH214,0)</f>
        <v>9.9229320884414163E-4</v>
      </c>
      <c r="BY214" s="1">
        <f>IFERROR($H214/1000*AI214,0)</f>
        <v>1.2411161209291424</v>
      </c>
      <c r="BZ214" s="1">
        <f>IFERROR($H214/1000*AJ214,0)</f>
        <v>2.7825533175270126E-3</v>
      </c>
      <c r="CA214" s="1"/>
      <c r="CB214" s="1">
        <f>IFERROR($I214/1000*Q214,0)</f>
        <v>0</v>
      </c>
      <c r="CC214" s="1">
        <f>IFERROR($I214/1000*R214,0)</f>
        <v>0</v>
      </c>
      <c r="CD214" s="1">
        <f>IFERROR($I214/1000*S214,0)</f>
        <v>0</v>
      </c>
      <c r="CE214" s="1">
        <f>IFERROR($I214/1000*T214,0)</f>
        <v>0</v>
      </c>
      <c r="CF214" s="1">
        <f>IFERROR($I214/1000*U214,0)</f>
        <v>0</v>
      </c>
      <c r="CG214" s="1">
        <f>IFERROR($I214/1000*V214,0)</f>
        <v>0</v>
      </c>
      <c r="CH214" s="1">
        <f>IFERROR($I214/1000*W214,0)</f>
        <v>0</v>
      </c>
      <c r="CI214" s="1">
        <f>IFERROR($I214/1000*X214,0)</f>
        <v>0</v>
      </c>
      <c r="CJ214" s="1">
        <f>IFERROR($I214/1000*Y214,0)</f>
        <v>0</v>
      </c>
      <c r="CK214" s="1">
        <f>IFERROR($I214/1000*Z214,0)</f>
        <v>0</v>
      </c>
      <c r="CL214" s="1">
        <f>IFERROR($I214/1000*AA214,0)</f>
        <v>0</v>
      </c>
      <c r="CM214" s="1">
        <f>IFERROR($I214/1000*AB214,0)</f>
        <v>0</v>
      </c>
      <c r="CN214" s="1">
        <f>IFERROR($I214/1000*AC214,0)</f>
        <v>0</v>
      </c>
      <c r="CO214" s="1">
        <f>IFERROR($I214/1000*AD214,0)</f>
        <v>0</v>
      </c>
      <c r="CP214" s="1">
        <f>IFERROR($I214/1000*AE214,0)</f>
        <v>0</v>
      </c>
      <c r="CQ214" s="1">
        <f>IFERROR($I214/1000*AF214,0)</f>
        <v>0</v>
      </c>
      <c r="CR214" s="1">
        <f>IFERROR($I214/1000*AG214,0)</f>
        <v>0</v>
      </c>
      <c r="CS214" s="1">
        <f>IFERROR($I214/1000*AH214,0)</f>
        <v>0</v>
      </c>
      <c r="CT214" s="1">
        <f>IFERROR($I214/1000*AI214,0)</f>
        <v>0</v>
      </c>
      <c r="CU214" s="1">
        <f>IFERROR($I214/1000*AJ214,0)</f>
        <v>0</v>
      </c>
      <c r="CW214" s="12">
        <f>IFERROR($J214/1000*Q214,0)</f>
        <v>0</v>
      </c>
      <c r="CX214" s="12">
        <f>IFERROR($J214/1000*R214,0)</f>
        <v>0</v>
      </c>
      <c r="CY214" s="12">
        <f>IFERROR($J214/1000*S214,0)</f>
        <v>0</v>
      </c>
      <c r="CZ214" s="12">
        <f>IFERROR($J214/1000*T214,0)</f>
        <v>0</v>
      </c>
      <c r="DA214" s="12">
        <f>IFERROR($J214/1000*U214,0)</f>
        <v>0</v>
      </c>
      <c r="DB214" s="12">
        <f>IFERROR($J214/1000*V214,0)</f>
        <v>0</v>
      </c>
      <c r="DC214" s="12">
        <f>IFERROR($J214/1000*W214,0)</f>
        <v>0</v>
      </c>
      <c r="DD214" s="12">
        <f>IFERROR($J214/1000*X214,0)</f>
        <v>0</v>
      </c>
      <c r="DE214" s="12">
        <f>IFERROR($J214/1000*Y214,0)</f>
        <v>0</v>
      </c>
      <c r="DF214" s="12">
        <f>IFERROR($J214/1000*Z214,0)</f>
        <v>0</v>
      </c>
      <c r="DG214" s="12">
        <f>IFERROR($J214/1000*AA214,0)</f>
        <v>0</v>
      </c>
      <c r="DH214" s="12">
        <f>IFERROR($J214/1000*AB214,0)</f>
        <v>0</v>
      </c>
      <c r="DI214" s="12">
        <f>IFERROR($J214/1000*AC214,0)</f>
        <v>0</v>
      </c>
      <c r="DJ214" s="12">
        <f>IFERROR($J214/1000*AD214,0)</f>
        <v>0</v>
      </c>
      <c r="DK214" s="12">
        <f>IFERROR($J214/1000*AE214,0)</f>
        <v>0</v>
      </c>
      <c r="DL214" s="12">
        <f>IFERROR($J214/1000*AF214,0)</f>
        <v>0</v>
      </c>
      <c r="DM214" s="12">
        <f>IFERROR($J214/1000*AG214,0)</f>
        <v>0</v>
      </c>
      <c r="DN214" s="12">
        <f>IFERROR($J214/1000*AH214,0)</f>
        <v>0</v>
      </c>
      <c r="DO214" s="12">
        <f>IFERROR($J214/1000*AI214,0)</f>
        <v>0</v>
      </c>
      <c r="DP214" s="12">
        <f>IFERROR($J214/1000*AJ214,0)</f>
        <v>0</v>
      </c>
      <c r="DR214" s="12">
        <f>IFERROR($K214/1000*Q214,0)</f>
        <v>0</v>
      </c>
      <c r="DS214" s="12">
        <f>IFERROR($K214/1000*R214,0)</f>
        <v>0</v>
      </c>
      <c r="DT214" s="12">
        <f>IFERROR($K214/1000*S214,0)</f>
        <v>0</v>
      </c>
      <c r="DU214" s="12">
        <f>IFERROR($K214/1000*T214,0)</f>
        <v>0</v>
      </c>
      <c r="DV214" s="12">
        <f>IFERROR($K214/1000*U214,0)</f>
        <v>0</v>
      </c>
      <c r="DW214" s="12">
        <f>IFERROR($K214/1000*V214,0)</f>
        <v>0</v>
      </c>
      <c r="DX214" s="12">
        <f>IFERROR($K214/1000*W214,0)</f>
        <v>0</v>
      </c>
      <c r="DY214" s="12">
        <f>IFERROR($K214/1000*X214,0)</f>
        <v>0</v>
      </c>
      <c r="DZ214" s="12">
        <f>IFERROR($K214/1000*Y214,0)</f>
        <v>0</v>
      </c>
      <c r="EA214" s="12">
        <f>IFERROR($K214/1000*Z214,0)</f>
        <v>0</v>
      </c>
      <c r="EB214" s="12">
        <f>IFERROR($K214/1000*AA214,0)</f>
        <v>0</v>
      </c>
      <c r="EC214" s="12">
        <f>IFERROR($K214/1000*AB214,0)</f>
        <v>0</v>
      </c>
      <c r="ED214" s="12">
        <f>IFERROR($K214/1000*AC214,0)</f>
        <v>0</v>
      </c>
      <c r="EE214" s="12">
        <f>IFERROR($K214/1000*AD214,0)</f>
        <v>0</v>
      </c>
      <c r="EF214" s="12">
        <f>IFERROR($K214/1000*AE214,0)</f>
        <v>0</v>
      </c>
      <c r="EG214" s="12">
        <f>IFERROR($K214/1000*AF214,0)</f>
        <v>0</v>
      </c>
      <c r="EH214" s="12">
        <f>IFERROR($K214/1000*AG214,0)</f>
        <v>0</v>
      </c>
      <c r="EI214" s="12">
        <f>IFERROR($K214/1000*AH214,0)</f>
        <v>0</v>
      </c>
      <c r="EJ214" s="12">
        <f>IFERROR($K214/1000*AI214,0)</f>
        <v>0</v>
      </c>
      <c r="EK214" s="12">
        <f>IFERROR($K214/1000*AJ214,0)</f>
        <v>0</v>
      </c>
      <c r="EM214" s="12">
        <f>IFERROR($L214/1000*Q214,0)</f>
        <v>0.20467092677491083</v>
      </c>
      <c r="EN214" s="12">
        <f>IFERROR($L214/1000*R214,0)</f>
        <v>2.3933064835246403</v>
      </c>
      <c r="EO214" s="12">
        <f>IFERROR($L214/1000*S214,0)</f>
        <v>7.8935959651359926E-4</v>
      </c>
      <c r="EP214" s="12">
        <f>IFERROR($L214/1000*T214,0)</f>
        <v>4.5115313314391017E-2</v>
      </c>
      <c r="EQ214" s="12">
        <f>IFERROR($L214/1000*U214,0)</f>
        <v>1.4101494020169525E-2</v>
      </c>
      <c r="ER214" s="12">
        <f>IFERROR($L214/1000*V214,0)</f>
        <v>1.4546165236581205E-4</v>
      </c>
      <c r="ES214" s="12">
        <f>IFERROR($L214/1000*W214,0)</f>
        <v>0.20657882429272889</v>
      </c>
      <c r="ET214" s="12">
        <f>IFERROR($L214/1000*X214,0)</f>
        <v>2.8341909246966321E-2</v>
      </c>
      <c r="EU214" s="12">
        <f>IFERROR($L214/1000*Y214,0)</f>
        <v>0.42739531328950803</v>
      </c>
      <c r="EV214" s="12">
        <f>IFERROR($L214/1000*Z214,0)</f>
        <v>4.3503253065952157E-3</v>
      </c>
      <c r="EW214" s="12">
        <f>IFERROR($L214/1000*AA214,0)</f>
        <v>9.3490673113791282E-3</v>
      </c>
      <c r="EX214" s="12">
        <f>IFERROR($L214/1000*AB214,0)</f>
        <v>1.8655461022328821E-2</v>
      </c>
      <c r="EY214" s="12">
        <f>IFERROR($L214/1000*AC214,0)</f>
        <v>1.0072574069965955E-4</v>
      </c>
      <c r="EZ214" s="12">
        <f>IFERROR($L214/1000*AD214,0)</f>
        <v>8.7631655874338965E-2</v>
      </c>
      <c r="FA214" s="12">
        <f>IFERROR($L214/1000*AE214,0)</f>
        <v>6.4801902745006707E-4</v>
      </c>
      <c r="FB214" s="12">
        <f>IFERROR($L214/1000*AF214,0)</f>
        <v>6.5741413053531752E-4</v>
      </c>
      <c r="FC214" s="12">
        <f>IFERROR($L214/1000*AG214,0)</f>
        <v>6.0177427691426441E-8</v>
      </c>
      <c r="FD214" s="12">
        <f>IFERROR($L214/1000*AH214,0)</f>
        <v>9.8280186242495626E-4</v>
      </c>
      <c r="FE214" s="12">
        <f>IFERROR($L214/1000*AI214,0)</f>
        <v>1.2292447678399727</v>
      </c>
      <c r="FF214" s="12">
        <f>IFERROR($L214/1000*AJ214,0)</f>
        <v>2.7559380215327308E-3</v>
      </c>
      <c r="FH214" s="12">
        <f>IFERROR(AL214*[1]Figure!$C$8+BG214*[1]Figure!$D$8+CB214*[1]Figure!$E$8,0)</f>
        <v>0.16593280112739539</v>
      </c>
      <c r="FI214" s="12">
        <f>IFERROR(AM214*[1]Figure!$C$8+BH214*[1]Figure!$D$8+CC214*[1]Figure!$E$8,0)</f>
        <v>1.9403246715365012</v>
      </c>
      <c r="FJ214" s="12">
        <f>IFERROR(AN214*[1]Figure!$C$8+BI214*[1]Figure!$D$8+CD214*[1]Figure!$E$8,0)</f>
        <v>6.3995727683560839E-4</v>
      </c>
      <c r="FK214" s="12">
        <f>IFERROR(AO214*[1]Figure!$C$8+BJ214*[1]Figure!$D$8+CE214*[1]Figure!$E$8,0)</f>
        <v>3.6576324883845927E-2</v>
      </c>
      <c r="FL214" s="12">
        <f>IFERROR(AP214*[1]Figure!$C$8+BK214*[1]Figure!$D$8+CF214*[1]Figure!$E$8,0)</f>
        <v>1.1432500158761079E-2</v>
      </c>
      <c r="FM214" s="12">
        <f>IFERROR(AQ214*[1]Figure!$C$8+BL214*[1]Figure!$D$8+CG214*[1]Figure!$E$8,0)</f>
        <v>1.1793008325126411E-4</v>
      </c>
      <c r="FN214" s="12">
        <f>IFERROR(AR214*[1]Figure!$C$8+BM214*[1]Figure!$D$8+CH214*[1]Figure!$E$8,0)</f>
        <v>0.16747959032889112</v>
      </c>
      <c r="FO214" s="12">
        <f>IFERROR(AS214*[1]Figure!$C$8+BN214*[1]Figure!$D$8+CI214*[1]Figure!$E$8,0)</f>
        <v>2.2977627867095979E-2</v>
      </c>
      <c r="FP214" s="12">
        <f>IFERROR(AT214*[1]Figure!$C$8+BO214*[1]Figure!$D$8+CJ214*[1]Figure!$E$8,0)</f>
        <v>0.34650207843560826</v>
      </c>
      <c r="FQ214" s="12">
        <f>IFERROR(AU214*[1]Figure!$C$8+BP214*[1]Figure!$D$8+CK214*[1]Figure!$E$8,0)</f>
        <v>3.5269379745986834E-3</v>
      </c>
      <c r="FR214" s="12">
        <f>IFERROR(AV214*[1]Figure!$C$8+BQ214*[1]Figure!$D$8+CL214*[1]Figure!$E$8,0)</f>
        <v>7.5795666309352487E-3</v>
      </c>
      <c r="FS214" s="12">
        <f>IFERROR(AW214*[1]Figure!$C$8+BR214*[1]Figure!$D$8+CM214*[1]Figure!$E$8,0)</f>
        <v>1.5124536506165989E-2</v>
      </c>
      <c r="FT214" s="12">
        <f>IFERROR(AX214*[1]Figure!$C$8+BS214*[1]Figure!$D$8+CN214*[1]Figure!$E$8,0)</f>
        <v>8.1661350555701007E-5</v>
      </c>
      <c r="FU214" s="12">
        <f>IFERROR(AY214*[1]Figure!$C$8+BT214*[1]Figure!$D$8+CO214*[1]Figure!$E$8,0)</f>
        <v>7.1045586961418467E-2</v>
      </c>
      <c r="FV214" s="12">
        <f>IFERROR(AZ214*[1]Figure!$C$8+BU214*[1]Figure!$D$8+CP214*[1]Figure!$E$8,0)</f>
        <v>5.2536827825524471E-4</v>
      </c>
      <c r="FW214" s="12">
        <f>IFERROR(BA214*[1]Figure!$C$8+BV214*[1]Figure!$D$8+CQ214*[1]Figure!$E$8,0)</f>
        <v>5.3298516745578419E-4</v>
      </c>
      <c r="FX214" s="12">
        <f>IFERROR(BB214*[1]Figure!$C$8+BW214*[1]Figure!$D$8+CR214*[1]Figure!$E$8,0)</f>
        <v>4.878762850603226E-8</v>
      </c>
      <c r="FY214" s="12">
        <f>IFERROR(BC214*[1]Figure!$C$8+BX214*[1]Figure!$D$8+CS214*[1]Figure!$E$8,0)</f>
        <v>7.9678666899643308E-4</v>
      </c>
      <c r="FZ214" s="12">
        <f>IFERROR(BD214*[1]Figure!$C$8+BY214*[1]Figure!$D$8+CT214*[1]Figure!$E$8,0)</f>
        <v>0.99658525425646816</v>
      </c>
      <c r="GA214" s="12">
        <f>IFERROR(BE214*[1]Figure!$C$8+BZ214*[1]Figure!$D$8+CU214*[1]Figure!$E$8,0)</f>
        <v>2.2343208332140868E-3</v>
      </c>
      <c r="GC214" s="12">
        <f>IFERROR(CW214*[1]Figure!$F$8+DR214*[1]Figure!$G$8+EM214*[1]Figure!$H$8,0)</f>
        <v>3.1050307760059244E-3</v>
      </c>
      <c r="GD214" s="12">
        <f>IFERROR(CX214*[1]Figure!$F$8+DS214*[1]Figure!$G$8+EN214*[1]Figure!$H$8,0)</f>
        <v>3.6308480177700907E-2</v>
      </c>
      <c r="GE214" s="12">
        <f>IFERROR(CY214*[1]Figure!$F$8+DT214*[1]Figure!$G$8+EO214*[1]Figure!$H$8,0)</f>
        <v>1.197525158620034E-5</v>
      </c>
      <c r="GF214" s="12">
        <f>IFERROR(CZ214*[1]Figure!$F$8+DU214*[1]Figure!$G$8+EP214*[1]Figure!$H$8,0)</f>
        <v>6.8443739674073692E-4</v>
      </c>
      <c r="GG214" s="12">
        <f>IFERROR(DA214*[1]Figure!$F$8+DV214*[1]Figure!$G$8+EQ214*[1]Figure!$H$8,0)</f>
        <v>2.1393157108456134E-4</v>
      </c>
      <c r="GH214" s="12">
        <f>IFERROR(DB214*[1]Figure!$F$8+DW214*[1]Figure!$G$8+ER214*[1]Figure!$H$8,0)</f>
        <v>2.2067760890204149E-6</v>
      </c>
      <c r="GI214" s="12">
        <f>IFERROR(DC214*[1]Figure!$F$8+DX214*[1]Figure!$G$8+ES214*[1]Figure!$H$8,0)</f>
        <v>3.133975192311839E-3</v>
      </c>
      <c r="GJ214" s="12">
        <f>IFERROR(DD214*[1]Figure!$F$8+DY214*[1]Figure!$G$8+ET214*[1]Figure!$H$8,0)</f>
        <v>4.2997069417377034E-4</v>
      </c>
      <c r="GK214" s="12">
        <f>IFERROR(DE214*[1]Figure!$F$8+DZ214*[1]Figure!$G$8+EU214*[1]Figure!$H$8,0)</f>
        <v>6.4839477799603787E-3</v>
      </c>
      <c r="GL214" s="12">
        <f>IFERROR(DF214*[1]Figure!$F$8+EA214*[1]Figure!$G$8+EV214*[1]Figure!$H$8,0)</f>
        <v>6.5998108160574329E-5</v>
      </c>
      <c r="GM214" s="12">
        <f>IFERROR(DG214*[1]Figure!$F$8+EB214*[1]Figure!$G$8+EW214*[1]Figure!$H$8,0)</f>
        <v>1.4183324513260392E-4</v>
      </c>
      <c r="GN214" s="12">
        <f>IFERROR(DH214*[1]Figure!$F$8+EC214*[1]Figure!$G$8+EX214*[1]Figure!$H$8,0)</f>
        <v>2.8301909571462716E-4</v>
      </c>
      <c r="GO214" s="12">
        <f>IFERROR(DI214*[1]Figure!$F$8+ED214*[1]Figure!$G$8+EY214*[1]Figure!$H$8,0)</f>
        <v>1.5280945356366757E-6</v>
      </c>
      <c r="GP214" s="12">
        <f>IFERROR(DJ214*[1]Figure!$F$8+EE214*[1]Figure!$G$8+EZ214*[1]Figure!$H$8,0)</f>
        <v>1.3294462126583655E-3</v>
      </c>
      <c r="GQ214" s="12">
        <f>IFERROR(DK214*[1]Figure!$F$8+EF214*[1]Figure!$G$8+FA214*[1]Figure!$H$8,0)</f>
        <v>9.830995810571263E-6</v>
      </c>
      <c r="GR214" s="12">
        <f>IFERROR(DL214*[1]Figure!$F$8+EG214*[1]Figure!$G$8+FB214*[1]Figure!$H$8,0)</f>
        <v>9.9735274572644609E-6</v>
      </c>
      <c r="GS214" s="12">
        <f>IFERROR(DM214*[1]Figure!$F$8+EH214*[1]Figure!$G$8+FC214*[1]Figure!$H$8,0)</f>
        <v>9.1294238975252064E-10</v>
      </c>
      <c r="GT214" s="12">
        <f>IFERROR(DN214*[1]Figure!$F$8+EI214*[1]Figure!$G$8+FD214*[1]Figure!$H$8,0)</f>
        <v>1.4909934095825416E-5</v>
      </c>
      <c r="GU214" s="12">
        <f>IFERROR(DO214*[1]Figure!$F$8+EJ214*[1]Figure!$G$8+FE214*[1]Figure!$H$8,0)</f>
        <v>1.8648681058570614E-2</v>
      </c>
      <c r="GV214" s="12">
        <f>IFERROR(DP214*[1]Figure!$F$8+EK214*[1]Figure!$G$8+FF214*[1]Figure!$H$8,0)</f>
        <v>4.1809906802420282E-5</v>
      </c>
      <c r="GX214" s="12">
        <f>IFERROR(FH214*[1]Figure!$F$10+GC214*[1]Figure!$F$11,0)</f>
        <v>0.15637948311398892</v>
      </c>
      <c r="GY214" s="12">
        <f>IFERROR(FI214*[1]Figure!$F$10+GD214*[1]Figure!$F$11,0)</f>
        <v>1.8286135540810973</v>
      </c>
      <c r="GZ214" s="12">
        <f>IFERROR(FJ214*[1]Figure!$F$10+GE214*[1]Figure!$F$11,0)</f>
        <v>6.03112750984988E-4</v>
      </c>
      <c r="HA214" s="12">
        <f>IFERROR(FK214*[1]Figure!$F$10+GF214*[1]Figure!$F$11,0)</f>
        <v>3.4470500953899856E-2</v>
      </c>
      <c r="HB214" s="12">
        <f>IFERROR(FL214*[1]Figure!$F$10+GG214*[1]Figure!$F$11,0)</f>
        <v>1.0774292083185279E-2</v>
      </c>
      <c r="HC214" s="12">
        <f>IFERROR(FM214*[1]Figure!$F$10+GH214*[1]Figure!$F$11,0)</f>
        <v>1.1114044563294982E-4</v>
      </c>
      <c r="HD214" s="12">
        <f>IFERROR(FN214*[1]Figure!$F$10+GI214*[1]Figure!$F$11,0)</f>
        <v>0.15783721837894413</v>
      </c>
      <c r="HE214" s="12">
        <f>IFERROR(FO214*[1]Figure!$F$10+GJ214*[1]Figure!$F$11,0)</f>
        <v>2.1654727363297772E-2</v>
      </c>
      <c r="HF214" s="12">
        <f>IFERROR(FP214*[1]Figure!$F$10+GK214*[1]Figure!$F$11,0)</f>
        <v>0.32655277049220632</v>
      </c>
      <c r="HG214" s="12">
        <f>IFERROR(FQ214*[1]Figure!$F$10+GL214*[1]Figure!$F$11,0)</f>
        <v>3.3238801110781835E-3</v>
      </c>
      <c r="HH214" s="12">
        <f>IFERROR(FR214*[1]Figure!$F$10+GM214*[1]Figure!$F$11,0)</f>
        <v>7.1431850961383089E-3</v>
      </c>
      <c r="HI214" s="12">
        <f>IFERROR(FS214*[1]Figure!$F$10+GN214*[1]Figure!$F$11,0)</f>
        <v>1.4253765289944266E-2</v>
      </c>
      <c r="HJ214" s="12">
        <f>IFERROR(FT214*[1]Figure!$F$10+GO214*[1]Figure!$F$11,0)</f>
        <v>7.6959827734640886E-5</v>
      </c>
      <c r="HK214" s="12">
        <f>IFERROR(FU214*[1]Figure!$F$10+GP214*[1]Figure!$F$11,0)</f>
        <v>6.6955249902801189E-2</v>
      </c>
      <c r="HL214" s="12">
        <f>IFERROR(FV214*[1]Figure!$F$10+GQ214*[1]Figure!$F$11,0)</f>
        <v>4.9512103236879206E-4</v>
      </c>
      <c r="HM214" s="12">
        <f>IFERROR(FW214*[1]Figure!$F$10+GR214*[1]Figure!$F$11,0)</f>
        <v>5.0229939124674778E-4</v>
      </c>
      <c r="HN214" s="12">
        <f>IFERROR(FX214*[1]Figure!$F$10+GS214*[1]Figure!$F$11,0)</f>
        <v>4.5978758125544775E-8</v>
      </c>
      <c r="HO214" s="12">
        <f>IFERROR(FY214*[1]Figure!$F$10+GT214*[1]Figure!$F$11,0)</f>
        <v>7.5091293947431362E-4</v>
      </c>
      <c r="HP214" s="12">
        <f>IFERROR(FZ214*[1]Figure!$F$10+GU214*[1]Figure!$F$11,0)</f>
        <v>0.93920843787840891</v>
      </c>
      <c r="HQ214" s="12">
        <f>IFERROR(GA214*[1]Figure!$F$10+GV214*[1]Figure!$F$11,0)</f>
        <v>2.1056833527482105E-3</v>
      </c>
    </row>
    <row r="215" spans="1:225" x14ac:dyDescent="0.2">
      <c r="A215" s="1"/>
      <c r="B215" s="4"/>
      <c r="C215" s="1" t="s">
        <v>128</v>
      </c>
      <c r="D215" s="1" t="s">
        <v>123</v>
      </c>
      <c r="E215" s="2">
        <f>13.25%/99%*(1-[1]Use!$Y$321)</f>
        <v>0.13383838383838384</v>
      </c>
      <c r="F215" s="7"/>
      <c r="G215" s="1" t="s">
        <v>77</v>
      </c>
      <c r="H215" s="1">
        <f>'[1]LIB Maf LCI'!AR$45*'[1]LIB Maf LCIA'!F$95*LCIA_TAU!$E215</f>
        <v>52.598385008595351</v>
      </c>
      <c r="I215" s="1" t="s">
        <v>77</v>
      </c>
      <c r="J215" s="1" t="s">
        <v>77</v>
      </c>
      <c r="K215" s="1" t="s">
        <v>77</v>
      </c>
      <c r="L215" s="1">
        <f>'[1]LIB Maf LCI'!AV$45*'[1]LIB Maf LCIA'!F$95*LCIA_TAU!$E215</f>
        <v>52.095278176101964</v>
      </c>
      <c r="M215" s="1" t="s">
        <v>55</v>
      </c>
      <c r="N215" s="1" t="str">
        <f>N97</f>
        <v>lithium hydroxide production | lithium hydroxide | Cutoff, AR</v>
      </c>
      <c r="O215" s="1">
        <f>O97</f>
        <v>1</v>
      </c>
      <c r="P215" s="1" t="str">
        <f>P97</f>
        <v>kg</v>
      </c>
      <c r="Q215" s="1">
        <f>'[1]Unit factor_selected'!J87</f>
        <v>4.9205050189053399</v>
      </c>
      <c r="R215" s="1">
        <f>'[1]Unit factor_selected'!K87</f>
        <v>61.071213980740303</v>
      </c>
      <c r="S215" s="1">
        <f>'[1]Unit factor_selected'!L87</f>
        <v>7.33836406816796E-3</v>
      </c>
      <c r="T215" s="1">
        <f>'[1]Unit factor_selected'!M87</f>
        <v>1.13087103860445</v>
      </c>
      <c r="U215" s="1">
        <f>'[1]Unit factor_selected'!N87</f>
        <v>0.34623653094902102</v>
      </c>
      <c r="V215" s="1">
        <f>'[1]Unit factor_selected'!O87</f>
        <v>3.0094998758197701E-3</v>
      </c>
      <c r="W215" s="1">
        <f>'[1]Unit factor_selected'!P87</f>
        <v>4.9751627401595098</v>
      </c>
      <c r="X215" s="1">
        <f>'[1]Unit factor_selected'!Q87</f>
        <v>0.67258103143643799</v>
      </c>
      <c r="Y215" s="1">
        <f>'[1]Unit factor_selected'!R87</f>
        <v>10.000908888181501</v>
      </c>
      <c r="Z215" s="1">
        <f>'[1]Unit factor_selected'!S87</f>
        <v>0.190432084427164</v>
      </c>
      <c r="AA215" s="1">
        <f>'[1]Unit factor_selected'!T87</f>
        <v>0.23547116519910299</v>
      </c>
      <c r="AB215" s="1">
        <f>'[1]Unit factor_selected'!U87</f>
        <v>0.45604126757396501</v>
      </c>
      <c r="AC215" s="1">
        <f>'[1]Unit factor_selected'!V87</f>
        <v>2.5229371777578699E-3</v>
      </c>
      <c r="AD215" s="1">
        <f>'[1]Unit factor_selected'!W87</f>
        <v>2.2290019913776802</v>
      </c>
      <c r="AE215" s="1">
        <f>'[1]Unit factor_selected'!X87</f>
        <v>1.2853669239951199E-2</v>
      </c>
      <c r="AF215" s="1">
        <f>'[1]Unit factor_selected'!Y87</f>
        <v>1.3102473812410901E-2</v>
      </c>
      <c r="AG215" s="1">
        <f>'[1]Unit factor_selected'!Z87</f>
        <v>2.4218295598529499E-6</v>
      </c>
      <c r="AH215" s="1">
        <f>'[1]Unit factor_selected'!AA87</f>
        <v>2.1022851388745201E-2</v>
      </c>
      <c r="AI215" s="1">
        <f>'[1]Unit factor_selected'!AB87</f>
        <v>31.3849961580264</v>
      </c>
      <c r="AJ215" s="1">
        <f>'[1]Unit factor_selected'!AC87</f>
        <v>8.8611655406506104E-2</v>
      </c>
      <c r="AK215" s="1"/>
      <c r="AL215" s="1">
        <f>IFERROR($G215/1000*Q215,0)</f>
        <v>0</v>
      </c>
      <c r="AM215" s="1">
        <f>IFERROR($G215/1000*R215,0)</f>
        <v>0</v>
      </c>
      <c r="AN215" s="1">
        <f>IFERROR($G215/1000*S215,0)</f>
        <v>0</v>
      </c>
      <c r="AO215" s="1">
        <f>IFERROR($G215/1000*T215,0)</f>
        <v>0</v>
      </c>
      <c r="AP215" s="1">
        <f>IFERROR($G215/1000*U215,0)</f>
        <v>0</v>
      </c>
      <c r="AQ215" s="1">
        <f>IFERROR($G215/1000*V215,0)</f>
        <v>0</v>
      </c>
      <c r="AR215" s="1">
        <f>IFERROR($G215/1000*W215,0)</f>
        <v>0</v>
      </c>
      <c r="AS215" s="1">
        <f>IFERROR($G215/1000*X215,0)</f>
        <v>0</v>
      </c>
      <c r="AT215" s="1">
        <f>IFERROR($G215/1000*Y215,0)</f>
        <v>0</v>
      </c>
      <c r="AU215" s="1">
        <f>IFERROR($G215/1000*Z215,0)</f>
        <v>0</v>
      </c>
      <c r="AV215" s="1">
        <f>IFERROR($G215/1000*AA215,0)</f>
        <v>0</v>
      </c>
      <c r="AW215" s="1">
        <f>IFERROR($G215/1000*AB215,0)</f>
        <v>0</v>
      </c>
      <c r="AX215" s="1">
        <f>IFERROR($G215/1000*AC215,0)</f>
        <v>0</v>
      </c>
      <c r="AY215" s="1">
        <f>IFERROR($G215/1000*AD215,0)</f>
        <v>0</v>
      </c>
      <c r="AZ215" s="1">
        <f>IFERROR($G215/1000*AE215,0)</f>
        <v>0</v>
      </c>
      <c r="BA215" s="1">
        <f>IFERROR($G215/1000*AF215,0)</f>
        <v>0</v>
      </c>
      <c r="BB215" s="1">
        <f>IFERROR($G215/1000*AG215,0)</f>
        <v>0</v>
      </c>
      <c r="BC215" s="1">
        <f>IFERROR($G215/1000*AH215,0)</f>
        <v>0</v>
      </c>
      <c r="BD215" s="1">
        <f>IFERROR($G215/1000*AI215,0)</f>
        <v>0</v>
      </c>
      <c r="BE215" s="1">
        <f>IFERROR($G215/1000*AJ215,0)</f>
        <v>0</v>
      </c>
      <c r="BF215" s="1"/>
      <c r="BG215" s="1">
        <f>IFERROR($H215/1000*Q215,0)</f>
        <v>0.25881061742110884</v>
      </c>
      <c r="BH215" s="1">
        <f>IFERROR($H215/1000*R215,0)</f>
        <v>3.2122472259012897</v>
      </c>
      <c r="BI215" s="1">
        <f>IFERROR($H215/1000*S215,0)</f>
        <v>3.8598609859074044E-4</v>
      </c>
      <c r="BJ215" s="1">
        <f>IFERROR($H215/1000*T215,0)</f>
        <v>5.9481990283586958E-2</v>
      </c>
      <c r="BK215" s="1">
        <f>IFERROR($H215/1000*U215,0)</f>
        <v>1.8211482358897049E-2</v>
      </c>
      <c r="BL215" s="1">
        <f>IFERROR($H215/1000*V215,0)</f>
        <v>1.5829483315168817E-4</v>
      </c>
      <c r="BM215" s="1">
        <f>IFERROR($H215/1000*W215,0)</f>
        <v>0.26168552528732814</v>
      </c>
      <c r="BN215" s="1">
        <f>IFERROR($H215/1000*X215,0)</f>
        <v>3.5376676040971937E-2</v>
      </c>
      <c r="BO215" s="1">
        <f>IFERROR($H215/1000*Y215,0)</f>
        <v>0.52603165613645386</v>
      </c>
      <c r="BP215" s="1">
        <f>IFERROR($H215/1000*Z215,0)</f>
        <v>1.0016420094689307E-2</v>
      </c>
      <c r="BQ215" s="1">
        <f>IFERROR($H215/1000*AA215,0)</f>
        <v>1.2385403005564979E-2</v>
      </c>
      <c r="BR215" s="1">
        <f>IFERROR($H215/1000*AB215,0)</f>
        <v>2.3987034171663264E-2</v>
      </c>
      <c r="BS215" s="1">
        <f>IFERROR($H215/1000*AC215,0)</f>
        <v>1.3270242102820742E-4</v>
      </c>
      <c r="BT215" s="1">
        <f>IFERROR($H215/1000*AD215,0)</f>
        <v>0.11724190492740896</v>
      </c>
      <c r="BU215" s="1">
        <f>IFERROR($H215/1000*AE215,0)</f>
        <v>6.7608224345609236E-4</v>
      </c>
      <c r="BV215" s="1">
        <f>IFERROR($H215/1000*AF215,0)</f>
        <v>6.8916896215022666E-4</v>
      </c>
      <c r="BW215" s="1">
        <f>IFERROR($H215/1000*AG215,0)</f>
        <v>1.2738432361434247E-7</v>
      </c>
      <c r="BX215" s="1">
        <f>IFERROR($H215/1000*AH215,0)</f>
        <v>1.1057680313237036E-3</v>
      </c>
      <c r="BY215" s="1">
        <f>IFERROR($H215/1000*AI215,0)</f>
        <v>1.6508001114131585</v>
      </c>
      <c r="BZ215" s="1">
        <f>IFERROR($H215/1000*AJ215,0)</f>
        <v>4.6608299673203879E-3</v>
      </c>
      <c r="CA215" s="1"/>
      <c r="CB215" s="1">
        <f>IFERROR($I215/1000*Q215,0)</f>
        <v>0</v>
      </c>
      <c r="CC215" s="1">
        <f>IFERROR($I215/1000*R215,0)</f>
        <v>0</v>
      </c>
      <c r="CD215" s="1">
        <f>IFERROR($I215/1000*S215,0)</f>
        <v>0</v>
      </c>
      <c r="CE215" s="1">
        <f>IFERROR($I215/1000*T215,0)</f>
        <v>0</v>
      </c>
      <c r="CF215" s="1">
        <f>IFERROR($I215/1000*U215,0)</f>
        <v>0</v>
      </c>
      <c r="CG215" s="1">
        <f>IFERROR($I215/1000*V215,0)</f>
        <v>0</v>
      </c>
      <c r="CH215" s="1">
        <f>IFERROR($I215/1000*W215,0)</f>
        <v>0</v>
      </c>
      <c r="CI215" s="1">
        <f>IFERROR($I215/1000*X215,0)</f>
        <v>0</v>
      </c>
      <c r="CJ215" s="1">
        <f>IFERROR($I215/1000*Y215,0)</f>
        <v>0</v>
      </c>
      <c r="CK215" s="1">
        <f>IFERROR($I215/1000*Z215,0)</f>
        <v>0</v>
      </c>
      <c r="CL215" s="1">
        <f>IFERROR($I215/1000*AA215,0)</f>
        <v>0</v>
      </c>
      <c r="CM215" s="1">
        <f>IFERROR($I215/1000*AB215,0)</f>
        <v>0</v>
      </c>
      <c r="CN215" s="1">
        <f>IFERROR($I215/1000*AC215,0)</f>
        <v>0</v>
      </c>
      <c r="CO215" s="1">
        <f>IFERROR($I215/1000*AD215,0)</f>
        <v>0</v>
      </c>
      <c r="CP215" s="1">
        <f>IFERROR($I215/1000*AE215,0)</f>
        <v>0</v>
      </c>
      <c r="CQ215" s="1">
        <f>IFERROR($I215/1000*AF215,0)</f>
        <v>0</v>
      </c>
      <c r="CR215" s="1">
        <f>IFERROR($I215/1000*AG215,0)</f>
        <v>0</v>
      </c>
      <c r="CS215" s="1">
        <f>IFERROR($I215/1000*AH215,0)</f>
        <v>0</v>
      </c>
      <c r="CT215" s="1">
        <f>IFERROR($I215/1000*AI215,0)</f>
        <v>0</v>
      </c>
      <c r="CU215" s="1">
        <f>IFERROR($I215/1000*AJ215,0)</f>
        <v>0</v>
      </c>
      <c r="CW215" s="12">
        <f>IFERROR($J215/1000*Q215,0)</f>
        <v>0</v>
      </c>
      <c r="CX215" s="12">
        <f>IFERROR($J215/1000*R215,0)</f>
        <v>0</v>
      </c>
      <c r="CY215" s="12">
        <f>IFERROR($J215/1000*S215,0)</f>
        <v>0</v>
      </c>
      <c r="CZ215" s="12">
        <f>IFERROR($J215/1000*T215,0)</f>
        <v>0</v>
      </c>
      <c r="DA215" s="12">
        <f>IFERROR($J215/1000*U215,0)</f>
        <v>0</v>
      </c>
      <c r="DB215" s="12">
        <f>IFERROR($J215/1000*V215,0)</f>
        <v>0</v>
      </c>
      <c r="DC215" s="12">
        <f>IFERROR($J215/1000*W215,0)</f>
        <v>0</v>
      </c>
      <c r="DD215" s="12">
        <f>IFERROR($J215/1000*X215,0)</f>
        <v>0</v>
      </c>
      <c r="DE215" s="12">
        <f>IFERROR($J215/1000*Y215,0)</f>
        <v>0</v>
      </c>
      <c r="DF215" s="12">
        <f>IFERROR($J215/1000*Z215,0)</f>
        <v>0</v>
      </c>
      <c r="DG215" s="12">
        <f>IFERROR($J215/1000*AA215,0)</f>
        <v>0</v>
      </c>
      <c r="DH215" s="12">
        <f>IFERROR($J215/1000*AB215,0)</f>
        <v>0</v>
      </c>
      <c r="DI215" s="12">
        <f>IFERROR($J215/1000*AC215,0)</f>
        <v>0</v>
      </c>
      <c r="DJ215" s="12">
        <f>IFERROR($J215/1000*AD215,0)</f>
        <v>0</v>
      </c>
      <c r="DK215" s="12">
        <f>IFERROR($J215/1000*AE215,0)</f>
        <v>0</v>
      </c>
      <c r="DL215" s="12">
        <f>IFERROR($J215/1000*AF215,0)</f>
        <v>0</v>
      </c>
      <c r="DM215" s="12">
        <f>IFERROR($J215/1000*AG215,0)</f>
        <v>0</v>
      </c>
      <c r="DN215" s="12">
        <f>IFERROR($J215/1000*AH215,0)</f>
        <v>0</v>
      </c>
      <c r="DO215" s="12">
        <f>IFERROR($J215/1000*AI215,0)</f>
        <v>0</v>
      </c>
      <c r="DP215" s="12">
        <f>IFERROR($J215/1000*AJ215,0)</f>
        <v>0</v>
      </c>
      <c r="DR215" s="12">
        <f>IFERROR($K215/1000*Q215,0)</f>
        <v>0</v>
      </c>
      <c r="DS215" s="12">
        <f>IFERROR($K215/1000*R215,0)</f>
        <v>0</v>
      </c>
      <c r="DT215" s="12">
        <f>IFERROR($K215/1000*S215,0)</f>
        <v>0</v>
      </c>
      <c r="DU215" s="12">
        <f>IFERROR($K215/1000*T215,0)</f>
        <v>0</v>
      </c>
      <c r="DV215" s="12">
        <f>IFERROR($K215/1000*U215,0)</f>
        <v>0</v>
      </c>
      <c r="DW215" s="12">
        <f>IFERROR($K215/1000*V215,0)</f>
        <v>0</v>
      </c>
      <c r="DX215" s="12">
        <f>IFERROR($K215/1000*W215,0)</f>
        <v>0</v>
      </c>
      <c r="DY215" s="12">
        <f>IFERROR($K215/1000*X215,0)</f>
        <v>0</v>
      </c>
      <c r="DZ215" s="12">
        <f>IFERROR($K215/1000*Y215,0)</f>
        <v>0</v>
      </c>
      <c r="EA215" s="12">
        <f>IFERROR($K215/1000*Z215,0)</f>
        <v>0</v>
      </c>
      <c r="EB215" s="12">
        <f>IFERROR($K215/1000*AA215,0)</f>
        <v>0</v>
      </c>
      <c r="EC215" s="12">
        <f>IFERROR($K215/1000*AB215,0)</f>
        <v>0</v>
      </c>
      <c r="ED215" s="12">
        <f>IFERROR($K215/1000*AC215,0)</f>
        <v>0</v>
      </c>
      <c r="EE215" s="12">
        <f>IFERROR($K215/1000*AD215,0)</f>
        <v>0</v>
      </c>
      <c r="EF215" s="12">
        <f>IFERROR($K215/1000*AE215,0)</f>
        <v>0</v>
      </c>
      <c r="EG215" s="12">
        <f>IFERROR($K215/1000*AF215,0)</f>
        <v>0</v>
      </c>
      <c r="EH215" s="12">
        <f>IFERROR($K215/1000*AG215,0)</f>
        <v>0</v>
      </c>
      <c r="EI215" s="12">
        <f>IFERROR($K215/1000*AH215,0)</f>
        <v>0</v>
      </c>
      <c r="EJ215" s="12">
        <f>IFERROR($K215/1000*AI215,0)</f>
        <v>0</v>
      </c>
      <c r="EK215" s="12">
        <f>IFERROR($K215/1000*AJ215,0)</f>
        <v>0</v>
      </c>
      <c r="EM215" s="12">
        <f>IFERROR($L215/1000*Q215,0)</f>
        <v>0.25633507772677955</v>
      </c>
      <c r="EN215" s="12">
        <f>IFERROR($L215/1000*R215,0)</f>
        <v>3.1815218808789134</v>
      </c>
      <c r="EO215" s="12">
        <f>IFERROR($L215/1000*S215,0)</f>
        <v>3.8229411748872115E-4</v>
      </c>
      <c r="EP215" s="12">
        <f>IFERROR($L215/1000*T215,0)</f>
        <v>5.8913041337396166E-2</v>
      </c>
      <c r="EQ215" s="12">
        <f>IFERROR($L215/1000*U215,0)</f>
        <v>1.8037288394517785E-2</v>
      </c>
      <c r="ER215" s="12">
        <f>IFERROR($L215/1000*V215,0)</f>
        <v>1.5678073320177523E-4</v>
      </c>
      <c r="ES215" s="12">
        <f>IFERROR($L215/1000*W215,0)</f>
        <v>0.25918248691998735</v>
      </c>
      <c r="ET215" s="12">
        <f>IFERROR($L215/1000*X215,0)</f>
        <v>3.5038295928650813E-2</v>
      </c>
      <c r="EU215" s="12">
        <f>IFERROR($L215/1000*Y215,0)</f>
        <v>0.5210001305436659</v>
      </c>
      <c r="EV215" s="12">
        <f>IFERROR($L215/1000*Z215,0)</f>
        <v>9.9206124118880433E-3</v>
      </c>
      <c r="EW215" s="12">
        <f>IFERROR($L215/1000*AA215,0)</f>
        <v>1.2266935853498129E-2</v>
      </c>
      <c r="EX215" s="12">
        <f>IFERROR($L215/1000*AB215,0)</f>
        <v>2.3757596694047856E-2</v>
      </c>
      <c r="EY215" s="12">
        <f>IFERROR($L215/1000*AC215,0)</f>
        <v>1.3143311409612583E-4</v>
      </c>
      <c r="EZ215" s="12">
        <f>IFERROR($L215/1000*AD215,0)</f>
        <v>0.11612047879590548</v>
      </c>
      <c r="FA215" s="12">
        <f>IFERROR($L215/1000*AE215,0)</f>
        <v>6.6961547463886275E-4</v>
      </c>
      <c r="FB215" s="12">
        <f>IFERROR($L215/1000*AF215,0)</f>
        <v>6.8257701805263704E-4</v>
      </c>
      <c r="FC215" s="12">
        <f>IFERROR($L215/1000*AG215,0)</f>
        <v>1.2616588461564599E-7</v>
      </c>
      <c r="FD215" s="12">
        <f>IFERROR($L215/1000*AH215,0)</f>
        <v>1.0951912911515327E-3</v>
      </c>
      <c r="FE215" s="12">
        <f>IFERROR($L215/1000*AI215,0)</f>
        <v>1.6350101054082766</v>
      </c>
      <c r="FF215" s="12">
        <f>IFERROR($L215/1000*AJ215,0)</f>
        <v>4.6162488380468245E-3</v>
      </c>
      <c r="FH215" s="12">
        <f>IFERROR(AL215*[1]Figure!$C$8+BG215*[1]Figure!$D$8+CB215*[1]Figure!$E$8,0)</f>
        <v>0.2078184632504784</v>
      </c>
      <c r="FI215" s="12">
        <f>IFERROR(AM215*[1]Figure!$C$8+BH215*[1]Figure!$D$8+CC215*[1]Figure!$E$8,0)</f>
        <v>2.579354312119388</v>
      </c>
      <c r="FJ215" s="12">
        <f>IFERROR(AN215*[1]Figure!$C$8+BI215*[1]Figure!$D$8+CD215*[1]Figure!$E$8,0)</f>
        <v>3.099371990394738E-4</v>
      </c>
      <c r="FK215" s="12">
        <f>IFERROR(AO215*[1]Figure!$C$8+BJ215*[1]Figure!$D$8+CE215*[1]Figure!$E$8,0)</f>
        <v>4.7762552923791744E-2</v>
      </c>
      <c r="FL215" s="12">
        <f>IFERROR(AP215*[1]Figure!$C$8+BK215*[1]Figure!$D$8+CF215*[1]Figure!$E$8,0)</f>
        <v>1.4623365590837231E-2</v>
      </c>
      <c r="FM215" s="12">
        <f>IFERROR(AQ215*[1]Figure!$C$8+BL215*[1]Figure!$D$8+CG215*[1]Figure!$E$8,0)</f>
        <v>1.2710679837585226E-4</v>
      </c>
      <c r="FN215" s="12">
        <f>IFERROR(AR215*[1]Figure!$C$8+BM215*[1]Figure!$D$8+CH215*[1]Figure!$E$8,0)</f>
        <v>0.2101269424801859</v>
      </c>
      <c r="FO215" s="12">
        <f>IFERROR(AS215*[1]Figure!$C$8+BN215*[1]Figure!$D$8+CI215*[1]Figure!$E$8,0)</f>
        <v>2.840658750016635E-2</v>
      </c>
      <c r="FP215" s="12">
        <f>IFERROR(AT215*[1]Figure!$C$8+BO215*[1]Figure!$D$8+CJ215*[1]Figure!$E$8,0)</f>
        <v>0.42239028479078833</v>
      </c>
      <c r="FQ215" s="12">
        <f>IFERROR(AU215*[1]Figure!$C$8+BP215*[1]Figure!$D$8+CK215*[1]Figure!$E$8,0)</f>
        <v>8.0429352245723045E-3</v>
      </c>
      <c r="FR215" s="12">
        <f>IFERROR(AV215*[1]Figure!$C$8+BQ215*[1]Figure!$D$8+CL215*[1]Figure!$E$8,0)</f>
        <v>9.9451693481584311E-3</v>
      </c>
      <c r="FS215" s="12">
        <f>IFERROR(AW215*[1]Figure!$C$8+BR215*[1]Figure!$D$8+CM215*[1]Figure!$E$8,0)</f>
        <v>1.9260989480121671E-2</v>
      </c>
      <c r="FT215" s="12">
        <f>IFERROR(AX215*[1]Figure!$C$8+BS215*[1]Figure!$D$8+CN215*[1]Figure!$E$8,0)</f>
        <v>1.0655673048694155E-4</v>
      </c>
      <c r="FU215" s="12">
        <f>IFERROR(AY215*[1]Figure!$C$8+BT215*[1]Figure!$D$8+CO215*[1]Figure!$E$8,0)</f>
        <v>9.4142322109330837E-2</v>
      </c>
      <c r="FV215" s="12">
        <f>IFERROR(AZ215*[1]Figure!$C$8+BU215*[1]Figure!$D$8+CP215*[1]Figure!$E$8,0)</f>
        <v>5.4287715962351936E-4</v>
      </c>
      <c r="FW215" s="12">
        <f>IFERROR(BA215*[1]Figure!$C$8+BV215*[1]Figure!$D$8+CQ215*[1]Figure!$E$8,0)</f>
        <v>5.5338546795764452E-4</v>
      </c>
      <c r="FX215" s="12">
        <f>IFERROR(BB215*[1]Figure!$C$8+BW215*[1]Figure!$D$8+CR215*[1]Figure!$E$8,0)</f>
        <v>1.022864310572721E-7</v>
      </c>
      <c r="FY215" s="12">
        <f>IFERROR(BC215*[1]Figure!$C$8+BX215*[1]Figure!$D$8+CS215*[1]Figure!$E$8,0)</f>
        <v>8.8790411796473814E-4</v>
      </c>
      <c r="FZ215" s="12">
        <f>IFERROR(BD215*[1]Figure!$C$8+BY215*[1]Figure!$D$8+CT215*[1]Figure!$E$8,0)</f>
        <v>1.325551268746443</v>
      </c>
      <c r="GA215" s="12">
        <f>IFERROR(BE215*[1]Figure!$C$8+BZ215*[1]Figure!$D$8+CU215*[1]Figure!$E$8,0)</f>
        <v>3.7425300821576726E-3</v>
      </c>
      <c r="GC215" s="12">
        <f>IFERROR(CW215*[1]Figure!$F$8+DR215*[1]Figure!$G$8+EM215*[1]Figure!$H$8,0)</f>
        <v>3.8888195693121204E-3</v>
      </c>
      <c r="GD215" s="12">
        <f>IFERROR(CX215*[1]Figure!$F$8+DS215*[1]Figure!$G$8+EN215*[1]Figure!$H$8,0)</f>
        <v>4.8266373296533313E-2</v>
      </c>
      <c r="GE215" s="12">
        <f>IFERROR(CY215*[1]Figure!$F$8+DT215*[1]Figure!$G$8+EO215*[1]Figure!$H$8,0)</f>
        <v>5.7997245578213413E-6</v>
      </c>
      <c r="GF215" s="12">
        <f>IFERROR(CZ215*[1]Figure!$F$8+DU215*[1]Figure!$G$8+EP215*[1]Figure!$H$8,0)</f>
        <v>8.9376058115914116E-4</v>
      </c>
      <c r="GG215" s="12">
        <f>IFERROR(DA215*[1]Figure!$F$8+DV215*[1]Figure!$G$8+EQ215*[1]Figure!$H$8,0)</f>
        <v>2.7364089498781532E-4</v>
      </c>
      <c r="GH215" s="12">
        <f>IFERROR(DB215*[1]Figure!$F$8+DW215*[1]Figure!$G$8+ER215*[1]Figure!$H$8,0)</f>
        <v>2.3784961027301138E-6</v>
      </c>
      <c r="GI215" s="12">
        <f>IFERROR(DC215*[1]Figure!$F$8+DX215*[1]Figure!$G$8+ES215*[1]Figure!$H$8,0)</f>
        <v>3.9320171710238465E-3</v>
      </c>
      <c r="GJ215" s="12">
        <f>IFERROR(DD215*[1]Figure!$F$8+DY215*[1]Figure!$G$8+ET215*[1]Figure!$H$8,0)</f>
        <v>5.3156053432499662E-4</v>
      </c>
      <c r="GK215" s="12">
        <f>IFERROR(DE215*[1]Figure!$F$8+DZ215*[1]Figure!$G$8+EU215*[1]Figure!$H$8,0)</f>
        <v>7.9040118942750193E-3</v>
      </c>
      <c r="GL215" s="12">
        <f>IFERROR(DF215*[1]Figure!$F$8+EA215*[1]Figure!$G$8+EV215*[1]Figure!$H$8,0)</f>
        <v>1.5050406689962162E-4</v>
      </c>
      <c r="GM215" s="12">
        <f>IFERROR(DG215*[1]Figure!$F$8+EB215*[1]Figure!$G$8+EW215*[1]Figure!$H$8,0)</f>
        <v>1.8609977466067391E-4</v>
      </c>
      <c r="GN215" s="12">
        <f>IFERROR(DH215*[1]Figure!$F$8+EC215*[1]Figure!$G$8+EX215*[1]Figure!$H$8,0)</f>
        <v>3.6042280191598717E-4</v>
      </c>
      <c r="GO215" s="12">
        <f>IFERROR(DI215*[1]Figure!$F$8+ED215*[1]Figure!$G$8+EY215*[1]Figure!$H$8,0)</f>
        <v>1.9939513182719189E-6</v>
      </c>
      <c r="GP215" s="12">
        <f>IFERROR(DJ215*[1]Figure!$F$8+EE215*[1]Figure!$G$8+EZ215*[1]Figure!$H$8,0)</f>
        <v>1.7616457113244876E-3</v>
      </c>
      <c r="GQ215" s="12">
        <f>IFERROR(DK215*[1]Figure!$F$8+EF215*[1]Figure!$G$8+FA215*[1]Figure!$H$8,0)</f>
        <v>1.0158632149695015E-5</v>
      </c>
      <c r="GR215" s="12">
        <f>IFERROR(DL215*[1]Figure!$F$8+EG215*[1]Figure!$G$8+FB215*[1]Figure!$H$8,0)</f>
        <v>1.0355269707546928E-5</v>
      </c>
      <c r="GS215" s="12">
        <f>IFERROR(DM215*[1]Figure!$F$8+EH215*[1]Figure!$G$8+FC215*[1]Figure!$H$8,0)</f>
        <v>1.9140429995923338E-9</v>
      </c>
      <c r="GT215" s="12">
        <f>IFERROR(DN215*[1]Figure!$F$8+EI215*[1]Figure!$G$8+FD215*[1]Figure!$H$8,0)</f>
        <v>1.661497662723258E-5</v>
      </c>
      <c r="GU215" s="12">
        <f>IFERROR(DO215*[1]Figure!$F$8+EJ215*[1]Figure!$G$8+FE215*[1]Figure!$H$8,0)</f>
        <v>2.4804483843260311E-2</v>
      </c>
      <c r="GV215" s="12">
        <f>IFERROR(DP215*[1]Figure!$F$8+EK215*[1]Figure!$G$8+FF215*[1]Figure!$H$8,0)</f>
        <v>7.0032392669040441E-5</v>
      </c>
      <c r="GX215" s="12">
        <f>IFERROR(FH215*[1]Figure!$F$10+GC215*[1]Figure!$F$11,0)</f>
        <v>0.19585364463113272</v>
      </c>
      <c r="GY215" s="12">
        <f>IFERROR(FI215*[1]Figure!$F$10+GD215*[1]Figure!$F$11,0)</f>
        <v>2.4308520760002659</v>
      </c>
      <c r="GZ215" s="12">
        <f>IFERROR(FJ215*[1]Figure!$F$10+GE215*[1]Figure!$F$11,0)</f>
        <v>2.9209305607020463E-4</v>
      </c>
      <c r="HA215" s="12">
        <f>IFERROR(FK215*[1]Figure!$F$10+GF215*[1]Figure!$F$11,0)</f>
        <v>4.5012699645157458E-2</v>
      </c>
      <c r="HB215" s="12">
        <f>IFERROR(FL215*[1]Figure!$F$10+GG215*[1]Figure!$F$11,0)</f>
        <v>1.3781448495685456E-2</v>
      </c>
      <c r="HC215" s="12">
        <f>IFERROR(FM215*[1]Figure!$F$10+GH215*[1]Figure!$F$11,0)</f>
        <v>1.1978882592977646E-4</v>
      </c>
      <c r="HD215" s="12">
        <f>IFERROR(FN215*[1]Figure!$F$10+GI215*[1]Figure!$F$11,0)</f>
        <v>0.19802921682824084</v>
      </c>
      <c r="HE215" s="12">
        <f>IFERROR(FO215*[1]Figure!$F$10+GJ215*[1]Figure!$F$11,0)</f>
        <v>2.6771123250657322E-2</v>
      </c>
      <c r="HF215" s="12">
        <f>IFERROR(FP215*[1]Figure!$F$10+GK215*[1]Figure!$F$11,0)</f>
        <v>0.3980718336529589</v>
      </c>
      <c r="HG215" s="12">
        <f>IFERROR(FQ215*[1]Figure!$F$10+GL215*[1]Figure!$F$11,0)</f>
        <v>7.5798759774583094E-3</v>
      </c>
      <c r="HH215" s="12">
        <f>IFERROR(FR215*[1]Figure!$F$10+GM215*[1]Figure!$F$11,0)</f>
        <v>9.3725919865119169E-3</v>
      </c>
      <c r="HI215" s="12">
        <f>IFERROR(FS215*[1]Figure!$F$10+GN215*[1]Figure!$F$11,0)</f>
        <v>1.8152068540402178E-2</v>
      </c>
      <c r="HJ215" s="12">
        <f>IFERROR(FT215*[1]Figure!$F$10+GO215*[1]Figure!$F$11,0)</f>
        <v>1.0042189562671975E-4</v>
      </c>
      <c r="HK215" s="12">
        <f>IFERROR(FU215*[1]Figure!$F$10+GP215*[1]Figure!$F$11,0)</f>
        <v>8.8722227134013149E-2</v>
      </c>
      <c r="HL215" s="12">
        <f>IFERROR(FV215*[1]Figure!$F$10+GQ215*[1]Figure!$F$11,0)</f>
        <v>5.1162186764471082E-4</v>
      </c>
      <c r="HM215" s="12">
        <f>IFERROR(FW215*[1]Figure!$F$10+GR215*[1]Figure!$F$11,0)</f>
        <v>5.2152517678267498E-4</v>
      </c>
      <c r="HN215" s="12">
        <f>IFERROR(FX215*[1]Figure!$F$10+GS215*[1]Figure!$F$11,0)</f>
        <v>9.6397451918082687E-8</v>
      </c>
      <c r="HO215" s="12">
        <f>IFERROR(FY215*[1]Figure!$F$10+GT215*[1]Figure!$F$11,0)</f>
        <v>8.3678444574382567E-4</v>
      </c>
      <c r="HP215" s="12">
        <f>IFERROR(FZ215*[1]Figure!$F$10+GU215*[1]Figure!$F$11,0)</f>
        <v>1.2492347555111436</v>
      </c>
      <c r="HQ215" s="12">
        <f>IFERROR(GA215*[1]Figure!$F$10+GV215*[1]Figure!$F$11,0)</f>
        <v>3.5270598447683659E-3</v>
      </c>
    </row>
    <row r="216" spans="1:225" x14ac:dyDescent="0.2">
      <c r="A216" s="1"/>
      <c r="B216" s="4"/>
      <c r="C216" s="1" t="s">
        <v>128</v>
      </c>
      <c r="D216" s="1" t="s">
        <v>64</v>
      </c>
      <c r="E216" s="2">
        <v>0</v>
      </c>
      <c r="F216" s="7"/>
      <c r="G216" s="1" t="s">
        <v>77</v>
      </c>
      <c r="H216" s="1">
        <f>'[1]LIB Maf LCI'!AR$45*'[1]LIB Maf LCIA'!F$95*LCIA_TAU!$E216</f>
        <v>0</v>
      </c>
      <c r="I216" s="1" t="s">
        <v>77</v>
      </c>
      <c r="J216" s="1" t="s">
        <v>77</v>
      </c>
      <c r="K216" s="1" t="s">
        <v>77</v>
      </c>
      <c r="L216" s="1">
        <f>'[1]LIB Maf LCI'!AV$45*'[1]LIB Maf LCIA'!F$95*LCIA_TAU!$E216</f>
        <v>0</v>
      </c>
      <c r="M216" s="1" t="s">
        <v>55</v>
      </c>
      <c r="N216" s="1" t="s">
        <v>220</v>
      </c>
      <c r="O216" s="1">
        <v>1</v>
      </c>
      <c r="P216" s="1" t="s">
        <v>56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/>
      <c r="AL216" s="1">
        <f>IFERROR($G216/1000*Q216,0)</f>
        <v>0</v>
      </c>
      <c r="AM216" s="1">
        <f>IFERROR($G216/1000*R216,0)</f>
        <v>0</v>
      </c>
      <c r="AN216" s="1">
        <f>IFERROR($G216/1000*S216,0)</f>
        <v>0</v>
      </c>
      <c r="AO216" s="1">
        <f>IFERROR($G216/1000*T216,0)</f>
        <v>0</v>
      </c>
      <c r="AP216" s="1">
        <f>IFERROR($G216/1000*U216,0)</f>
        <v>0</v>
      </c>
      <c r="AQ216" s="1">
        <f>IFERROR($G216/1000*V216,0)</f>
        <v>0</v>
      </c>
      <c r="AR216" s="1">
        <f>IFERROR($G216/1000*W216,0)</f>
        <v>0</v>
      </c>
      <c r="AS216" s="1">
        <f>IFERROR($G216/1000*X216,0)</f>
        <v>0</v>
      </c>
      <c r="AT216" s="1">
        <f>IFERROR($G216/1000*Y216,0)</f>
        <v>0</v>
      </c>
      <c r="AU216" s="1">
        <f>IFERROR($G216/1000*Z216,0)</f>
        <v>0</v>
      </c>
      <c r="AV216" s="1">
        <f>IFERROR($G216/1000*AA216,0)</f>
        <v>0</v>
      </c>
      <c r="AW216" s="1">
        <f>IFERROR($G216/1000*AB216,0)</f>
        <v>0</v>
      </c>
      <c r="AX216" s="1">
        <f>IFERROR($G216/1000*AC216,0)</f>
        <v>0</v>
      </c>
      <c r="AY216" s="1">
        <f>IFERROR($G216/1000*AD216,0)</f>
        <v>0</v>
      </c>
      <c r="AZ216" s="1">
        <f>IFERROR($G216/1000*AE216,0)</f>
        <v>0</v>
      </c>
      <c r="BA216" s="1">
        <f>IFERROR($G216/1000*AF216,0)</f>
        <v>0</v>
      </c>
      <c r="BB216" s="1">
        <f>IFERROR($G216/1000*AG216,0)</f>
        <v>0</v>
      </c>
      <c r="BC216" s="1">
        <f>IFERROR($G216/1000*AH216,0)</f>
        <v>0</v>
      </c>
      <c r="BD216" s="1">
        <f>IFERROR($G216/1000*AI216,0)</f>
        <v>0</v>
      </c>
      <c r="BE216" s="1">
        <f>IFERROR($G216/1000*AJ216,0)</f>
        <v>0</v>
      </c>
      <c r="BF216" s="1"/>
      <c r="BG216" s="1">
        <f>IFERROR($H216/1000*Q216,0)</f>
        <v>0</v>
      </c>
      <c r="BH216" s="1">
        <f>IFERROR($H216/1000*R216,0)</f>
        <v>0</v>
      </c>
      <c r="BI216" s="1">
        <f>IFERROR($H216/1000*S216,0)</f>
        <v>0</v>
      </c>
      <c r="BJ216" s="1">
        <f>IFERROR($H216/1000*T216,0)</f>
        <v>0</v>
      </c>
      <c r="BK216" s="1">
        <f>IFERROR($H216/1000*U216,0)</f>
        <v>0</v>
      </c>
      <c r="BL216" s="1">
        <f>IFERROR($H216/1000*V216,0)</f>
        <v>0</v>
      </c>
      <c r="BM216" s="1">
        <f>IFERROR($H216/1000*W216,0)</f>
        <v>0</v>
      </c>
      <c r="BN216" s="1">
        <f>IFERROR($H216/1000*X216,0)</f>
        <v>0</v>
      </c>
      <c r="BO216" s="1">
        <f>IFERROR($H216/1000*Y216,0)</f>
        <v>0</v>
      </c>
      <c r="BP216" s="1">
        <f>IFERROR($H216/1000*Z216,0)</f>
        <v>0</v>
      </c>
      <c r="BQ216" s="1">
        <f>IFERROR($H216/1000*AA216,0)</f>
        <v>0</v>
      </c>
      <c r="BR216" s="1">
        <f>IFERROR($H216/1000*AB216,0)</f>
        <v>0</v>
      </c>
      <c r="BS216" s="1">
        <f>IFERROR($H216/1000*AC216,0)</f>
        <v>0</v>
      </c>
      <c r="BT216" s="1">
        <f>IFERROR($H216/1000*AD216,0)</f>
        <v>0</v>
      </c>
      <c r="BU216" s="1">
        <f>IFERROR($H216/1000*AE216,0)</f>
        <v>0</v>
      </c>
      <c r="BV216" s="1">
        <f>IFERROR($H216/1000*AF216,0)</f>
        <v>0</v>
      </c>
      <c r="BW216" s="1">
        <f>IFERROR($H216/1000*AG216,0)</f>
        <v>0</v>
      </c>
      <c r="BX216" s="1">
        <f>IFERROR($H216/1000*AH216,0)</f>
        <v>0</v>
      </c>
      <c r="BY216" s="1">
        <f>IFERROR($H216/1000*AI216,0)</f>
        <v>0</v>
      </c>
      <c r="BZ216" s="1">
        <f>IFERROR($H216/1000*AJ216,0)</f>
        <v>0</v>
      </c>
      <c r="CA216" s="1"/>
      <c r="CB216" s="1">
        <f>IFERROR($I216/1000*Q216,0)</f>
        <v>0</v>
      </c>
      <c r="CC216" s="1">
        <f>IFERROR($I216/1000*R216,0)</f>
        <v>0</v>
      </c>
      <c r="CD216" s="1">
        <f>IFERROR($I216/1000*S216,0)</f>
        <v>0</v>
      </c>
      <c r="CE216" s="1">
        <f>IFERROR($I216/1000*T216,0)</f>
        <v>0</v>
      </c>
      <c r="CF216" s="1">
        <f>IFERROR($I216/1000*U216,0)</f>
        <v>0</v>
      </c>
      <c r="CG216" s="1">
        <f>IFERROR($I216/1000*V216,0)</f>
        <v>0</v>
      </c>
      <c r="CH216" s="1">
        <f>IFERROR($I216/1000*W216,0)</f>
        <v>0</v>
      </c>
      <c r="CI216" s="1">
        <f>IFERROR($I216/1000*X216,0)</f>
        <v>0</v>
      </c>
      <c r="CJ216" s="1">
        <f>IFERROR($I216/1000*Y216,0)</f>
        <v>0</v>
      </c>
      <c r="CK216" s="1">
        <f>IFERROR($I216/1000*Z216,0)</f>
        <v>0</v>
      </c>
      <c r="CL216" s="1">
        <f>IFERROR($I216/1000*AA216,0)</f>
        <v>0</v>
      </c>
      <c r="CM216" s="1">
        <f>IFERROR($I216/1000*AB216,0)</f>
        <v>0</v>
      </c>
      <c r="CN216" s="1">
        <f>IFERROR($I216/1000*AC216,0)</f>
        <v>0</v>
      </c>
      <c r="CO216" s="1">
        <f>IFERROR($I216/1000*AD216,0)</f>
        <v>0</v>
      </c>
      <c r="CP216" s="1">
        <f>IFERROR($I216/1000*AE216,0)</f>
        <v>0</v>
      </c>
      <c r="CQ216" s="1">
        <f>IFERROR($I216/1000*AF216,0)</f>
        <v>0</v>
      </c>
      <c r="CR216" s="1">
        <f>IFERROR($I216/1000*AG216,0)</f>
        <v>0</v>
      </c>
      <c r="CS216" s="1">
        <f>IFERROR($I216/1000*AH216,0)</f>
        <v>0</v>
      </c>
      <c r="CT216" s="1">
        <f>IFERROR($I216/1000*AI216,0)</f>
        <v>0</v>
      </c>
      <c r="CU216" s="1">
        <f>IFERROR($I216/1000*AJ216,0)</f>
        <v>0</v>
      </c>
      <c r="CW216" s="12">
        <f>IFERROR($J216/1000*Q216,0)</f>
        <v>0</v>
      </c>
      <c r="CX216" s="12">
        <f>IFERROR($J216/1000*R216,0)</f>
        <v>0</v>
      </c>
      <c r="CY216" s="12">
        <f>IFERROR($J216/1000*S216,0)</f>
        <v>0</v>
      </c>
      <c r="CZ216" s="12">
        <f>IFERROR($J216/1000*T216,0)</f>
        <v>0</v>
      </c>
      <c r="DA216" s="12">
        <f>IFERROR($J216/1000*U216,0)</f>
        <v>0</v>
      </c>
      <c r="DB216" s="12">
        <f>IFERROR($J216/1000*V216,0)</f>
        <v>0</v>
      </c>
      <c r="DC216" s="12">
        <f>IFERROR($J216/1000*W216,0)</f>
        <v>0</v>
      </c>
      <c r="DD216" s="12">
        <f>IFERROR($J216/1000*X216,0)</f>
        <v>0</v>
      </c>
      <c r="DE216" s="12">
        <f>IFERROR($J216/1000*Y216,0)</f>
        <v>0</v>
      </c>
      <c r="DF216" s="12">
        <f>IFERROR($J216/1000*Z216,0)</f>
        <v>0</v>
      </c>
      <c r="DG216" s="12">
        <f>IFERROR($J216/1000*AA216,0)</f>
        <v>0</v>
      </c>
      <c r="DH216" s="12">
        <f>IFERROR($J216/1000*AB216,0)</f>
        <v>0</v>
      </c>
      <c r="DI216" s="12">
        <f>IFERROR($J216/1000*AC216,0)</f>
        <v>0</v>
      </c>
      <c r="DJ216" s="12">
        <f>IFERROR($J216/1000*AD216,0)</f>
        <v>0</v>
      </c>
      <c r="DK216" s="12">
        <f>IFERROR($J216/1000*AE216,0)</f>
        <v>0</v>
      </c>
      <c r="DL216" s="12">
        <f>IFERROR($J216/1000*AF216,0)</f>
        <v>0</v>
      </c>
      <c r="DM216" s="12">
        <f>IFERROR($J216/1000*AG216,0)</f>
        <v>0</v>
      </c>
      <c r="DN216" s="12">
        <f>IFERROR($J216/1000*AH216,0)</f>
        <v>0</v>
      </c>
      <c r="DO216" s="12">
        <f>IFERROR($J216/1000*AI216,0)</f>
        <v>0</v>
      </c>
      <c r="DP216" s="12">
        <f>IFERROR($J216/1000*AJ216,0)</f>
        <v>0</v>
      </c>
      <c r="DR216" s="12">
        <f>IFERROR($K216/1000*Q216,0)</f>
        <v>0</v>
      </c>
      <c r="DS216" s="12">
        <f>IFERROR($K216/1000*R216,0)</f>
        <v>0</v>
      </c>
      <c r="DT216" s="12">
        <f>IFERROR($K216/1000*S216,0)</f>
        <v>0</v>
      </c>
      <c r="DU216" s="12">
        <f>IFERROR($K216/1000*T216,0)</f>
        <v>0</v>
      </c>
      <c r="DV216" s="12">
        <f>IFERROR($K216/1000*U216,0)</f>
        <v>0</v>
      </c>
      <c r="DW216" s="12">
        <f>IFERROR($K216/1000*V216,0)</f>
        <v>0</v>
      </c>
      <c r="DX216" s="12">
        <f>IFERROR($K216/1000*W216,0)</f>
        <v>0</v>
      </c>
      <c r="DY216" s="12">
        <f>IFERROR($K216/1000*X216,0)</f>
        <v>0</v>
      </c>
      <c r="DZ216" s="12">
        <f>IFERROR($K216/1000*Y216,0)</f>
        <v>0</v>
      </c>
      <c r="EA216" s="12">
        <f>IFERROR($K216/1000*Z216,0)</f>
        <v>0</v>
      </c>
      <c r="EB216" s="12">
        <f>IFERROR($K216/1000*AA216,0)</f>
        <v>0</v>
      </c>
      <c r="EC216" s="12">
        <f>IFERROR($K216/1000*AB216,0)</f>
        <v>0</v>
      </c>
      <c r="ED216" s="12">
        <f>IFERROR($K216/1000*AC216,0)</f>
        <v>0</v>
      </c>
      <c r="EE216" s="12">
        <f>IFERROR($K216/1000*AD216,0)</f>
        <v>0</v>
      </c>
      <c r="EF216" s="12">
        <f>IFERROR($K216/1000*AE216,0)</f>
        <v>0</v>
      </c>
      <c r="EG216" s="12">
        <f>IFERROR($K216/1000*AF216,0)</f>
        <v>0</v>
      </c>
      <c r="EH216" s="12">
        <f>IFERROR($K216/1000*AG216,0)</f>
        <v>0</v>
      </c>
      <c r="EI216" s="12">
        <f>IFERROR($K216/1000*AH216,0)</f>
        <v>0</v>
      </c>
      <c r="EJ216" s="12">
        <f>IFERROR($K216/1000*AI216,0)</f>
        <v>0</v>
      </c>
      <c r="EK216" s="12">
        <f>IFERROR($K216/1000*AJ216,0)</f>
        <v>0</v>
      </c>
      <c r="EM216" s="12">
        <f>IFERROR($L216/1000*Q216,0)</f>
        <v>0</v>
      </c>
      <c r="EN216" s="12">
        <f>IFERROR($L216/1000*R216,0)</f>
        <v>0</v>
      </c>
      <c r="EO216" s="12">
        <f>IFERROR($L216/1000*S216,0)</f>
        <v>0</v>
      </c>
      <c r="EP216" s="12">
        <f>IFERROR($L216/1000*T216,0)</f>
        <v>0</v>
      </c>
      <c r="EQ216" s="12">
        <f>IFERROR($L216/1000*U216,0)</f>
        <v>0</v>
      </c>
      <c r="ER216" s="12">
        <f>IFERROR($L216/1000*V216,0)</f>
        <v>0</v>
      </c>
      <c r="ES216" s="12">
        <f>IFERROR($L216/1000*W216,0)</f>
        <v>0</v>
      </c>
      <c r="ET216" s="12">
        <f>IFERROR($L216/1000*X216,0)</f>
        <v>0</v>
      </c>
      <c r="EU216" s="12">
        <f>IFERROR($L216/1000*Y216,0)</f>
        <v>0</v>
      </c>
      <c r="EV216" s="12">
        <f>IFERROR($L216/1000*Z216,0)</f>
        <v>0</v>
      </c>
      <c r="EW216" s="12">
        <f>IFERROR($L216/1000*AA216,0)</f>
        <v>0</v>
      </c>
      <c r="EX216" s="12">
        <f>IFERROR($L216/1000*AB216,0)</f>
        <v>0</v>
      </c>
      <c r="EY216" s="12">
        <f>IFERROR($L216/1000*AC216,0)</f>
        <v>0</v>
      </c>
      <c r="EZ216" s="12">
        <f>IFERROR($L216/1000*AD216,0)</f>
        <v>0</v>
      </c>
      <c r="FA216" s="12">
        <f>IFERROR($L216/1000*AE216,0)</f>
        <v>0</v>
      </c>
      <c r="FB216" s="12">
        <f>IFERROR($L216/1000*AF216,0)</f>
        <v>0</v>
      </c>
      <c r="FC216" s="12">
        <f>IFERROR($L216/1000*AG216,0)</f>
        <v>0</v>
      </c>
      <c r="FD216" s="12">
        <f>IFERROR($L216/1000*AH216,0)</f>
        <v>0</v>
      </c>
      <c r="FE216" s="12">
        <f>IFERROR($L216/1000*AI216,0)</f>
        <v>0</v>
      </c>
      <c r="FF216" s="12">
        <f>IFERROR($L216/1000*AJ216,0)</f>
        <v>0</v>
      </c>
      <c r="FH216" s="12">
        <f>IFERROR(AL216*[1]Figure!$C$8+BG216*[1]Figure!$D$8+CB216*[1]Figure!$E$8,0)</f>
        <v>0</v>
      </c>
      <c r="FI216" s="12">
        <f>IFERROR(AM216*[1]Figure!$C$8+BH216*[1]Figure!$D$8+CC216*[1]Figure!$E$8,0)</f>
        <v>0</v>
      </c>
      <c r="FJ216" s="12">
        <f>IFERROR(AN216*[1]Figure!$C$8+BI216*[1]Figure!$D$8+CD216*[1]Figure!$E$8,0)</f>
        <v>0</v>
      </c>
      <c r="FK216" s="12">
        <f>IFERROR(AO216*[1]Figure!$C$8+BJ216*[1]Figure!$D$8+CE216*[1]Figure!$E$8,0)</f>
        <v>0</v>
      </c>
      <c r="FL216" s="12">
        <f>IFERROR(AP216*[1]Figure!$C$8+BK216*[1]Figure!$D$8+CF216*[1]Figure!$E$8,0)</f>
        <v>0</v>
      </c>
      <c r="FM216" s="12">
        <f>IFERROR(AQ216*[1]Figure!$C$8+BL216*[1]Figure!$D$8+CG216*[1]Figure!$E$8,0)</f>
        <v>0</v>
      </c>
      <c r="FN216" s="12">
        <f>IFERROR(AR216*[1]Figure!$C$8+BM216*[1]Figure!$D$8+CH216*[1]Figure!$E$8,0)</f>
        <v>0</v>
      </c>
      <c r="FO216" s="12">
        <f>IFERROR(AS216*[1]Figure!$C$8+BN216*[1]Figure!$D$8+CI216*[1]Figure!$E$8,0)</f>
        <v>0</v>
      </c>
      <c r="FP216" s="12">
        <f>IFERROR(AT216*[1]Figure!$C$8+BO216*[1]Figure!$D$8+CJ216*[1]Figure!$E$8,0)</f>
        <v>0</v>
      </c>
      <c r="FQ216" s="12">
        <f>IFERROR(AU216*[1]Figure!$C$8+BP216*[1]Figure!$D$8+CK216*[1]Figure!$E$8,0)</f>
        <v>0</v>
      </c>
      <c r="FR216" s="12">
        <f>IFERROR(AV216*[1]Figure!$C$8+BQ216*[1]Figure!$D$8+CL216*[1]Figure!$E$8,0)</f>
        <v>0</v>
      </c>
      <c r="FS216" s="12">
        <f>IFERROR(AW216*[1]Figure!$C$8+BR216*[1]Figure!$D$8+CM216*[1]Figure!$E$8,0)</f>
        <v>0</v>
      </c>
      <c r="FT216" s="12">
        <f>IFERROR(AX216*[1]Figure!$C$8+BS216*[1]Figure!$D$8+CN216*[1]Figure!$E$8,0)</f>
        <v>0</v>
      </c>
      <c r="FU216" s="12">
        <f>IFERROR(AY216*[1]Figure!$C$8+BT216*[1]Figure!$D$8+CO216*[1]Figure!$E$8,0)</f>
        <v>0</v>
      </c>
      <c r="FV216" s="12">
        <f>IFERROR(AZ216*[1]Figure!$C$8+BU216*[1]Figure!$D$8+CP216*[1]Figure!$E$8,0)</f>
        <v>0</v>
      </c>
      <c r="FW216" s="12">
        <f>IFERROR(BA216*[1]Figure!$C$8+BV216*[1]Figure!$D$8+CQ216*[1]Figure!$E$8,0)</f>
        <v>0</v>
      </c>
      <c r="FX216" s="12">
        <f>IFERROR(BB216*[1]Figure!$C$8+BW216*[1]Figure!$D$8+CR216*[1]Figure!$E$8,0)</f>
        <v>0</v>
      </c>
      <c r="FY216" s="12">
        <f>IFERROR(BC216*[1]Figure!$C$8+BX216*[1]Figure!$D$8+CS216*[1]Figure!$E$8,0)</f>
        <v>0</v>
      </c>
      <c r="FZ216" s="12">
        <f>IFERROR(BD216*[1]Figure!$C$8+BY216*[1]Figure!$D$8+CT216*[1]Figure!$E$8,0)</f>
        <v>0</v>
      </c>
      <c r="GA216" s="12">
        <f>IFERROR(BE216*[1]Figure!$C$8+BZ216*[1]Figure!$D$8+CU216*[1]Figure!$E$8,0)</f>
        <v>0</v>
      </c>
      <c r="GC216" s="12">
        <f>IFERROR(CW216*[1]Figure!$F$8+DR216*[1]Figure!$G$8+EM216*[1]Figure!$H$8,0)</f>
        <v>0</v>
      </c>
      <c r="GD216" s="12">
        <f>IFERROR(CX216*[1]Figure!$F$8+DS216*[1]Figure!$G$8+EN216*[1]Figure!$H$8,0)</f>
        <v>0</v>
      </c>
      <c r="GE216" s="12">
        <f>IFERROR(CY216*[1]Figure!$F$8+DT216*[1]Figure!$G$8+EO216*[1]Figure!$H$8,0)</f>
        <v>0</v>
      </c>
      <c r="GF216" s="12">
        <f>IFERROR(CZ216*[1]Figure!$F$8+DU216*[1]Figure!$G$8+EP216*[1]Figure!$H$8,0)</f>
        <v>0</v>
      </c>
      <c r="GG216" s="12">
        <f>IFERROR(DA216*[1]Figure!$F$8+DV216*[1]Figure!$G$8+EQ216*[1]Figure!$H$8,0)</f>
        <v>0</v>
      </c>
      <c r="GH216" s="12">
        <f>IFERROR(DB216*[1]Figure!$F$8+DW216*[1]Figure!$G$8+ER216*[1]Figure!$H$8,0)</f>
        <v>0</v>
      </c>
      <c r="GI216" s="12">
        <f>IFERROR(DC216*[1]Figure!$F$8+DX216*[1]Figure!$G$8+ES216*[1]Figure!$H$8,0)</f>
        <v>0</v>
      </c>
      <c r="GJ216" s="12">
        <f>IFERROR(DD216*[1]Figure!$F$8+DY216*[1]Figure!$G$8+ET216*[1]Figure!$H$8,0)</f>
        <v>0</v>
      </c>
      <c r="GK216" s="12">
        <f>IFERROR(DE216*[1]Figure!$F$8+DZ216*[1]Figure!$G$8+EU216*[1]Figure!$H$8,0)</f>
        <v>0</v>
      </c>
      <c r="GL216" s="12">
        <f>IFERROR(DF216*[1]Figure!$F$8+EA216*[1]Figure!$G$8+EV216*[1]Figure!$H$8,0)</f>
        <v>0</v>
      </c>
      <c r="GM216" s="12">
        <f>IFERROR(DG216*[1]Figure!$F$8+EB216*[1]Figure!$G$8+EW216*[1]Figure!$H$8,0)</f>
        <v>0</v>
      </c>
      <c r="GN216" s="12">
        <f>IFERROR(DH216*[1]Figure!$F$8+EC216*[1]Figure!$G$8+EX216*[1]Figure!$H$8,0)</f>
        <v>0</v>
      </c>
      <c r="GO216" s="12">
        <f>IFERROR(DI216*[1]Figure!$F$8+ED216*[1]Figure!$G$8+EY216*[1]Figure!$H$8,0)</f>
        <v>0</v>
      </c>
      <c r="GP216" s="12">
        <f>IFERROR(DJ216*[1]Figure!$F$8+EE216*[1]Figure!$G$8+EZ216*[1]Figure!$H$8,0)</f>
        <v>0</v>
      </c>
      <c r="GQ216" s="12">
        <f>IFERROR(DK216*[1]Figure!$F$8+EF216*[1]Figure!$G$8+FA216*[1]Figure!$H$8,0)</f>
        <v>0</v>
      </c>
      <c r="GR216" s="12">
        <f>IFERROR(DL216*[1]Figure!$F$8+EG216*[1]Figure!$G$8+FB216*[1]Figure!$H$8,0)</f>
        <v>0</v>
      </c>
      <c r="GS216" s="12">
        <f>IFERROR(DM216*[1]Figure!$F$8+EH216*[1]Figure!$G$8+FC216*[1]Figure!$H$8,0)</f>
        <v>0</v>
      </c>
      <c r="GT216" s="12">
        <f>IFERROR(DN216*[1]Figure!$F$8+EI216*[1]Figure!$G$8+FD216*[1]Figure!$H$8,0)</f>
        <v>0</v>
      </c>
      <c r="GU216" s="12">
        <f>IFERROR(DO216*[1]Figure!$F$8+EJ216*[1]Figure!$G$8+FE216*[1]Figure!$H$8,0)</f>
        <v>0</v>
      </c>
      <c r="GV216" s="12">
        <f>IFERROR(DP216*[1]Figure!$F$8+EK216*[1]Figure!$G$8+FF216*[1]Figure!$H$8,0)</f>
        <v>0</v>
      </c>
      <c r="GX216" s="12">
        <f>IFERROR(FH216*[1]Figure!$F$10+GC216*[1]Figure!$F$11,0)</f>
        <v>0</v>
      </c>
      <c r="GY216" s="12">
        <f>IFERROR(FI216*[1]Figure!$F$10+GD216*[1]Figure!$F$11,0)</f>
        <v>0</v>
      </c>
      <c r="GZ216" s="12">
        <f>IFERROR(FJ216*[1]Figure!$F$10+GE216*[1]Figure!$F$11,0)</f>
        <v>0</v>
      </c>
      <c r="HA216" s="12">
        <f>IFERROR(FK216*[1]Figure!$F$10+GF216*[1]Figure!$F$11,0)</f>
        <v>0</v>
      </c>
      <c r="HB216" s="12">
        <f>IFERROR(FL216*[1]Figure!$F$10+GG216*[1]Figure!$F$11,0)</f>
        <v>0</v>
      </c>
      <c r="HC216" s="12">
        <f>IFERROR(FM216*[1]Figure!$F$10+GH216*[1]Figure!$F$11,0)</f>
        <v>0</v>
      </c>
      <c r="HD216" s="12">
        <f>IFERROR(FN216*[1]Figure!$F$10+GI216*[1]Figure!$F$11,0)</f>
        <v>0</v>
      </c>
      <c r="HE216" s="12">
        <f>IFERROR(FO216*[1]Figure!$F$10+GJ216*[1]Figure!$F$11,0)</f>
        <v>0</v>
      </c>
      <c r="HF216" s="12">
        <f>IFERROR(FP216*[1]Figure!$F$10+GK216*[1]Figure!$F$11,0)</f>
        <v>0</v>
      </c>
      <c r="HG216" s="12">
        <f>IFERROR(FQ216*[1]Figure!$F$10+GL216*[1]Figure!$F$11,0)</f>
        <v>0</v>
      </c>
      <c r="HH216" s="12">
        <f>IFERROR(FR216*[1]Figure!$F$10+GM216*[1]Figure!$F$11,0)</f>
        <v>0</v>
      </c>
      <c r="HI216" s="12">
        <f>IFERROR(FS216*[1]Figure!$F$10+GN216*[1]Figure!$F$11,0)</f>
        <v>0</v>
      </c>
      <c r="HJ216" s="12">
        <f>IFERROR(FT216*[1]Figure!$F$10+GO216*[1]Figure!$F$11,0)</f>
        <v>0</v>
      </c>
      <c r="HK216" s="12">
        <f>IFERROR(FU216*[1]Figure!$F$10+GP216*[1]Figure!$F$11,0)</f>
        <v>0</v>
      </c>
      <c r="HL216" s="12">
        <f>IFERROR(FV216*[1]Figure!$F$10+GQ216*[1]Figure!$F$11,0)</f>
        <v>0</v>
      </c>
      <c r="HM216" s="12">
        <f>IFERROR(FW216*[1]Figure!$F$10+GR216*[1]Figure!$F$11,0)</f>
        <v>0</v>
      </c>
      <c r="HN216" s="12">
        <f>IFERROR(FX216*[1]Figure!$F$10+GS216*[1]Figure!$F$11,0)</f>
        <v>0</v>
      </c>
      <c r="HO216" s="12">
        <f>IFERROR(FY216*[1]Figure!$F$10+GT216*[1]Figure!$F$11,0)</f>
        <v>0</v>
      </c>
      <c r="HP216" s="12">
        <f>IFERROR(FZ216*[1]Figure!$F$10+GU216*[1]Figure!$F$11,0)</f>
        <v>0</v>
      </c>
      <c r="HQ216" s="12">
        <f>IFERROR(GA216*[1]Figure!$F$10+GV216*[1]Figure!$F$11,0)</f>
        <v>0</v>
      </c>
    </row>
    <row r="217" spans="1:225" x14ac:dyDescent="0.2">
      <c r="A217" s="9"/>
      <c r="B217" s="4"/>
      <c r="C217" s="1" t="s">
        <v>132</v>
      </c>
      <c r="D217" s="1" t="s">
        <v>91</v>
      </c>
      <c r="E217" s="2">
        <f>'[1]LIB Maf LCIA'!F20/0.8432*(1-[1]Use!$Y$321)+1*[1]Use!$Y$321</f>
        <v>0.60483870967741937</v>
      </c>
      <c r="F217" s="7">
        <f>SUM(E217:E222)</f>
        <v>1</v>
      </c>
      <c r="G217" s="1">
        <f>'[1]LIB Maf LCI'!AQ$45*'[1]LIB Maf LCIA'!E$98*LCIA_TAU!$E217</f>
        <v>1045.2512209544548</v>
      </c>
      <c r="H217" s="1">
        <f>'[1]LIB Maf LCI'!AR$45*'[1]LIB Maf LCIA'!F$98*LCIA_TAU!$E217</f>
        <v>1226.5379944213719</v>
      </c>
      <c r="I217" s="1">
        <f>'[1]LIB Maf LCI'!AS$45*'[1]LIB Maf LCIA'!D$98*LCIA_TAU!$E217</f>
        <v>994.00228678105952</v>
      </c>
      <c r="J217" s="1">
        <f>'[1]LIB Maf LCI'!AT$45*'[1]LIB Maf LCIA'!D$98*LCIA_TAU!$E217</f>
        <v>1139.4462371391032</v>
      </c>
      <c r="K217" s="1">
        <f>'[1]LIB Maf LCI'!AU$45*'[1]LIB Maf LCIA'!E$98*LCIA_TAU!$E217</f>
        <v>1040.7966417583975</v>
      </c>
      <c r="L217" s="1">
        <f>'[1]LIB Maf LCI'!AV$45*'[1]LIB Maf LCIA'!F$98*LCIA_TAU!$E217</f>
        <v>1214.8060820212993</v>
      </c>
      <c r="M217" s="1" t="s">
        <v>55</v>
      </c>
      <c r="N217" s="1" t="s">
        <v>221</v>
      </c>
      <c r="O217" s="1">
        <f>O100</f>
        <v>1</v>
      </c>
      <c r="P217" s="1" t="str">
        <f>P100</f>
        <v>kg</v>
      </c>
      <c r="Q217" s="5">
        <f>[1]Use!Z176</f>
        <v>3.4058072624936222</v>
      </c>
      <c r="R217" s="5">
        <f>[1]Use!AA176</f>
        <v>45.176157996567781</v>
      </c>
      <c r="S217" s="5">
        <f>[1]Use!AB176</f>
        <v>7.297105572071202E-3</v>
      </c>
      <c r="T217" s="5">
        <f>[1]Use!AC176</f>
        <v>0.9124296969760004</v>
      </c>
      <c r="U217" s="5">
        <f>[1]Use!AD176</f>
        <v>2.7021191799352455</v>
      </c>
      <c r="V217" s="5">
        <f>[1]Use!AE176</f>
        <v>4.3750764384464834E-3</v>
      </c>
      <c r="W217" s="5">
        <f>[1]Use!AF176</f>
        <v>3.4406869191052682</v>
      </c>
      <c r="X217" s="5">
        <f>[1]Use!AG176</f>
        <v>1.0008971342456738</v>
      </c>
      <c r="Y217" s="5">
        <f>[1]Use!AH176</f>
        <v>50.132306143657651</v>
      </c>
      <c r="Z217" s="5">
        <f>[1]Use!AI176</f>
        <v>0.10633858165581814</v>
      </c>
      <c r="AA217" s="5">
        <f>[1]Use!AJ176</f>
        <v>4.7368347860665648E-2</v>
      </c>
      <c r="AB217" s="5">
        <f>[1]Use!AK176</f>
        <v>3.7535555428118226</v>
      </c>
      <c r="AC217" s="5">
        <f>[1]Use!AL176</f>
        <v>4.1105925351893964E-4</v>
      </c>
      <c r="AD217" s="5">
        <f>[1]Use!AM176</f>
        <v>0.32222893638854327</v>
      </c>
      <c r="AE217" s="5">
        <f>[1]Use!AN176</f>
        <v>1.5581805667884851E-2</v>
      </c>
      <c r="AF217" s="5">
        <f>[1]Use!AO176</f>
        <v>1.5839275249271118E-2</v>
      </c>
      <c r="AG217" s="5">
        <f>[1]Use!AP176</f>
        <v>1.0130276104921271E-6</v>
      </c>
      <c r="AH217" s="5">
        <f>[1]Use!AQ176</f>
        <v>2.128191913599984E-2</v>
      </c>
      <c r="AI217" s="5">
        <f>[1]Use!AR176</f>
        <v>811.31511051367386</v>
      </c>
      <c r="AJ217" s="5">
        <f>[1]Use!AS176</f>
        <v>2.6677251217455771E-2</v>
      </c>
      <c r="AK217" s="1"/>
      <c r="AL217" s="1">
        <f>IFERROR($G217/1000*Q217,0)</f>
        <v>3.5599241994570074</v>
      </c>
      <c r="AM217" s="1">
        <f>IFERROR($G217/1000*R217,0)</f>
        <v>47.220434303943826</v>
      </c>
      <c r="AN217" s="1">
        <f>IFERROR($G217/1000*S217,0)</f>
        <v>7.6273085086409785E-3</v>
      </c>
      <c r="AO217" s="1">
        <f>IFERROR($G217/1000*T217,0)</f>
        <v>0.95371825479926753</v>
      </c>
      <c r="AP217" s="1">
        <f>IFERROR($G217/1000*U217,0)</f>
        <v>2.8243933719917651</v>
      </c>
      <c r="AQ217" s="1">
        <f>IFERROR($G217/1000*V217,0)</f>
        <v>4.573053989055254E-3</v>
      </c>
      <c r="AR217" s="1">
        <f>IFERROR($G217/1000*W217,0)</f>
        <v>3.5963822031168027</v>
      </c>
      <c r="AS217" s="1">
        <f>IFERROR($G217/1000*X217,0)</f>
        <v>1.0461889516201053</v>
      </c>
      <c r="AT217" s="1">
        <f>IFERROR($G217/1000*Y217,0)</f>
        <v>52.400854205920666</v>
      </c>
      <c r="AU217" s="1">
        <f>IFERROR($G217/1000*Z217,0)</f>
        <v>0.11115053231030889</v>
      </c>
      <c r="AV217" s="1">
        <f>IFERROR($G217/1000*AA217,0)</f>
        <v>4.9511823435956101E-2</v>
      </c>
      <c r="AW217" s="1">
        <f>IFERROR($G217/1000*AB217,0)</f>
        <v>3.9234085140444184</v>
      </c>
      <c r="AX217" s="1">
        <f>IFERROR($G217/1000*AC217,0)</f>
        <v>4.2966018662529839E-4</v>
      </c>
      <c r="AY217" s="1">
        <f>IFERROR($G217/1000*AD217,0)</f>
        <v>0.33681018918698014</v>
      </c>
      <c r="AZ217" s="1">
        <f>IFERROR($G217/1000*AE217,0)</f>
        <v>1.6286901399031682E-2</v>
      </c>
      <c r="BA217" s="1">
        <f>IFERROR($G217/1000*AF217,0)</f>
        <v>1.6556021793334309E-2</v>
      </c>
      <c r="BB217" s="1">
        <f>IFERROR($G217/1000*AG217,0)</f>
        <v>1.0588683467274695E-6</v>
      </c>
      <c r="BC217" s="1">
        <f>IFERROR($G217/1000*AH217,0)</f>
        <v>2.2244951961157805E-2</v>
      </c>
      <c r="BD217" s="1">
        <f>IFERROR($G217/1000*AI217,0)</f>
        <v>848.02810984321593</v>
      </c>
      <c r="BE217" s="1">
        <f>IFERROR($G217/1000*AJ217,0)</f>
        <v>2.7884429406754358E-2</v>
      </c>
      <c r="BF217" s="1"/>
      <c r="BG217" s="1">
        <f>IFERROR($H217/1000*Q217,0)</f>
        <v>4.1773520091246699</v>
      </c>
      <c r="BH217" s="1">
        <f>IFERROR($H217/1000*R217,0)</f>
        <v>55.410274224773268</v>
      </c>
      <c r="BI217" s="1">
        <f>IFERROR($H217/1000*S217,0)</f>
        <v>8.9501772334492306E-3</v>
      </c>
      <c r="BJ217" s="1">
        <f>IFERROR($H217/1000*T217,0)</f>
        <v>1.1191296905794437</v>
      </c>
      <c r="BK217" s="1">
        <f>IFERROR($H217/1000*U217,0)</f>
        <v>3.3142518396452982</v>
      </c>
      <c r="BL217" s="1">
        <f>IFERROR($H217/1000*V217,0)</f>
        <v>5.3661974802523488E-3</v>
      </c>
      <c r="BM217" s="1">
        <f>IFERROR($H217/1000*W217,0)</f>
        <v>4.2201332331912251</v>
      </c>
      <c r="BN217" s="1">
        <f>IFERROR($H217/1000*X217,0)</f>
        <v>1.2276383636597874</v>
      </c>
      <c r="BO217" s="1">
        <f>IFERROR($H217/1000*Y217,0)</f>
        <v>61.489178233160075</v>
      </c>
      <c r="BP217" s="1">
        <f>IFERROR($H217/1000*Z217,0)</f>
        <v>0.13042831067374047</v>
      </c>
      <c r="BQ217" s="1">
        <f>IFERROR($H217/1000*AA217,0)</f>
        <v>5.8099078384074729E-2</v>
      </c>
      <c r="BR217" s="1">
        <f>IFERROR($H217/1000*AB217,0)</f>
        <v>4.603878487429637</v>
      </c>
      <c r="BS217" s="1">
        <f>IFERROR($H217/1000*AC217,0)</f>
        <v>5.0417979239946646E-4</v>
      </c>
      <c r="BT217" s="1">
        <f>IFERROR($H217/1000*AD217,0)</f>
        <v>0.3952260333825357</v>
      </c>
      <c r="BU217" s="1">
        <f>IFERROR($H217/1000*AE217,0)</f>
        <v>1.911167667335105E-2</v>
      </c>
      <c r="BV217" s="1">
        <f>IFERROR($H217/1000*AF217,0)</f>
        <v>1.9427472897329073E-2</v>
      </c>
      <c r="BW217" s="1">
        <f>IFERROR($H217/1000*AG217,0)</f>
        <v>1.2425168536664883E-6</v>
      </c>
      <c r="BX217" s="1">
        <f>IFERROR($H217/1000*AH217,0)</f>
        <v>2.610308241450706E-2</v>
      </c>
      <c r="BY217" s="1">
        <f>IFERROR($H217/1000*AI217,0)</f>
        <v>995.10880849319528</v>
      </c>
      <c r="BZ217" s="1">
        <f>IFERROR($H217/1000*AJ217,0)</f>
        <v>3.2720662204933304E-2</v>
      </c>
      <c r="CA217" s="1"/>
      <c r="CB217" s="1">
        <f>IFERROR($I217/1000*Q217,0)</f>
        <v>3.3853802072542005</v>
      </c>
      <c r="CC217" s="1">
        <f>IFERROR($I217/1000*R217,0)</f>
        <v>44.90520435657082</v>
      </c>
      <c r="CD217" s="1">
        <f>IFERROR($I217/1000*S217,0)</f>
        <v>7.2533396255215861E-3</v>
      </c>
      <c r="CE217" s="1">
        <f>IFERROR($I217/1000*T217,0)</f>
        <v>0.90695720532109358</v>
      </c>
      <c r="CF217" s="1">
        <f>IFERROR($I217/1000*U217,0)</f>
        <v>2.6859126440105952</v>
      </c>
      <c r="CG217" s="1">
        <f>IFERROR($I217/1000*V217,0)</f>
        <v>4.3488359846577378E-3</v>
      </c>
      <c r="CH217" s="1">
        <f>IFERROR($I217/1000*W217,0)</f>
        <v>3.420050665688315</v>
      </c>
      <c r="CI217" s="1">
        <f>IFERROR($I217/1000*X217,0)</f>
        <v>0.99489404027280892</v>
      </c>
      <c r="CJ217" s="1">
        <f>IFERROR($I217/1000*Y217,0)</f>
        <v>49.831626948403866</v>
      </c>
      <c r="CK217" s="1">
        <f>IFERROR($I217/1000*Z217,0)</f>
        <v>0.10570079333893766</v>
      </c>
      <c r="CL217" s="1">
        <f>IFERROR($I217/1000*AA217,0)</f>
        <v>4.7084246094542363E-2</v>
      </c>
      <c r="CM217" s="1">
        <f>IFERROR($I217/1000*AB217,0)</f>
        <v>3.7310427931146726</v>
      </c>
      <c r="CN217" s="1">
        <f>IFERROR($I217/1000*AC217,0)</f>
        <v>4.0859383800034127E-4</v>
      </c>
      <c r="CO217" s="1">
        <f>IFERROR($I217/1000*AD217,0)</f>
        <v>0.3202962996372406</v>
      </c>
      <c r="CP217" s="1">
        <f>IFERROR($I217/1000*AE217,0)</f>
        <v>1.5488350466055616E-2</v>
      </c>
      <c r="CQ217" s="1">
        <f>IFERROR($I217/1000*AF217,0)</f>
        <v>1.5744275818730127E-2</v>
      </c>
      <c r="CR217" s="1">
        <f>IFERROR($I217/1000*AG217,0)</f>
        <v>1.0069517614015267E-6</v>
      </c>
      <c r="CS217" s="1">
        <f>IFERROR($I217/1000*AH217,0)</f>
        <v>2.1154276288273433E-2</v>
      </c>
      <c r="CT217" s="1">
        <f>IFERROR($I217/1000*AI217,0)</f>
        <v>806.44907515061982</v>
      </c>
      <c r="CU217" s="1">
        <f>IFERROR($I217/1000*AJ217,0)</f>
        <v>2.6517248715183839E-2</v>
      </c>
      <c r="CW217" s="12">
        <f>IFERROR($J217/1000*Q217,0)</f>
        <v>3.8807342696693876</v>
      </c>
      <c r="CX217" s="12">
        <f>IFERROR($J217/1000*R217,0)</f>
        <v>51.475803237590767</v>
      </c>
      <c r="CY217" s="12">
        <f>IFERROR($J217/1000*S217,0)</f>
        <v>8.3146594861033141E-3</v>
      </c>
      <c r="CZ217" s="12">
        <f>IFERROR($J217/1000*T217,0)</f>
        <v>1.0396645848732757</v>
      </c>
      <c r="DA217" s="12">
        <f>IFERROR($J217/1000*U217,0)</f>
        <v>3.0789195318786149</v>
      </c>
      <c r="DB217" s="12">
        <f>IFERROR($J217/1000*V217,0)</f>
        <v>4.9851643849837951E-3</v>
      </c>
      <c r="DC217" s="12">
        <f>IFERROR($J217/1000*W217,0)</f>
        <v>3.9204777631482317</v>
      </c>
      <c r="DD217" s="12">
        <f>IFERROR($J217/1000*X217,0)</f>
        <v>1.1404684733795449</v>
      </c>
      <c r="DE217" s="12">
        <f>IFERROR($J217/1000*Y217,0)</f>
        <v>57.123067594496256</v>
      </c>
      <c r="DF217" s="12">
        <f>IFERROR($J217/1000*Z217,0)</f>
        <v>0.12116709673043125</v>
      </c>
      <c r="DG217" s="12">
        <f>IFERROR($J217/1000*AA217,0)</f>
        <v>5.3973685729331561E-2</v>
      </c>
      <c r="DH217" s="12">
        <f>IFERROR($J217/1000*AB217,0)</f>
        <v>4.2769747391495549</v>
      </c>
      <c r="DI217" s="12">
        <f>IFERROR($J217/1000*AC217,0)</f>
        <v>4.6837991966336445E-4</v>
      </c>
      <c r="DJ217" s="12">
        <f>IFERROR($J217/1000*AD217,0)</f>
        <v>0.36716254906526108</v>
      </c>
      <c r="DK217" s="12">
        <f>IFERROR($J217/1000*AE217,0)</f>
        <v>1.7754629836104145E-2</v>
      </c>
      <c r="DL217" s="12">
        <f>IFERROR($J217/1000*AF217,0)</f>
        <v>1.8048002581792507E-2</v>
      </c>
      <c r="DM217" s="12">
        <f>IFERROR($J217/1000*AG217,0)</f>
        <v>1.1542904988932714E-6</v>
      </c>
      <c r="DN217" s="12">
        <f>IFERROR($J217/1000*AH217,0)</f>
        <v>2.4249602678613692E-2</v>
      </c>
      <c r="DO217" s="12">
        <f>IFERROR($J217/1000*AI217,0)</f>
        <v>924.44994980890135</v>
      </c>
      <c r="DP217" s="12">
        <f>IFERROR($J217/1000*AJ217,0)</f>
        <v>3.0397293516944538E-2</v>
      </c>
      <c r="DR217" s="12">
        <f>IFERROR($K217/1000*Q217,0)</f>
        <v>3.5447527612797232</v>
      </c>
      <c r="DS217" s="12">
        <f>IFERROR($K217/1000*R217,0)</f>
        <v>47.019193530374523</v>
      </c>
      <c r="DT217" s="12">
        <f>IFERROR($K217/1000*S217,0)</f>
        <v>7.5948029739681981E-3</v>
      </c>
      <c r="DU217" s="12">
        <f>IFERROR($K217/1000*T217,0)</f>
        <v>0.94965376445325356</v>
      </c>
      <c r="DV217" s="12">
        <f>IFERROR($K217/1000*U217,0)</f>
        <v>2.8123565681075586</v>
      </c>
      <c r="DW217" s="12">
        <f>IFERROR($K217/1000*V217,0)</f>
        <v>4.5535648645713906E-3</v>
      </c>
      <c r="DX217" s="12">
        <f>IFERROR($K217/1000*W217,0)</f>
        <v>3.5810553907468106</v>
      </c>
      <c r="DY217" s="12">
        <f>IFERROR($K217/1000*X217,0)</f>
        <v>1.0417303760685013</v>
      </c>
      <c r="DZ217" s="12">
        <f>IFERROR($K217/1000*Y217,0)</f>
        <v>52.177535877922764</v>
      </c>
      <c r="EA217" s="12">
        <f>IFERROR($K217/1000*Z217,0)</f>
        <v>0.11067683867672666</v>
      </c>
      <c r="EB217" s="12">
        <f>IFERROR($K217/1000*AA217,0)</f>
        <v>4.9300817379024385E-2</v>
      </c>
      <c r="EC217" s="12">
        <f>IFERROR($K217/1000*AB217,0)</f>
        <v>3.9066880036121643</v>
      </c>
      <c r="ED217" s="12">
        <f>IFERROR($K217/1000*AC217,0)</f>
        <v>4.2782909062622615E-4</v>
      </c>
      <c r="EE217" s="12">
        <f>IFERROR($K217/1000*AD217,0)</f>
        <v>0.33537479487057614</v>
      </c>
      <c r="EF217" s="12">
        <f>IFERROR($K217/1000*AE217,0)</f>
        <v>1.6217491011666519E-2</v>
      </c>
      <c r="EG217" s="12">
        <f>IFERROR($K217/1000*AF217,0)</f>
        <v>1.6485464487328284E-2</v>
      </c>
      <c r="EH217" s="12">
        <f>IFERROR($K217/1000*AG217,0)</f>
        <v>1.05435573500874E-6</v>
      </c>
      <c r="EI217" s="12">
        <f>IFERROR($K217/1000*AH217,0)</f>
        <v>2.2150149966922411E-2</v>
      </c>
      <c r="EJ217" s="12">
        <f>IFERROR($K217/1000*AI217,0)</f>
        <v>844.41404243047498</v>
      </c>
      <c r="EK217" s="12">
        <f>IFERROR($K217/1000*AJ217,0)</f>
        <v>2.7765593478473089E-2</v>
      </c>
      <c r="EM217" s="12">
        <f>IFERROR($L217/1000*Q217,0)</f>
        <v>4.1373953766695646</v>
      </c>
      <c r="EN217" s="12">
        <f>IFERROR($L217/1000*R217,0)</f>
        <v>54.880271496585699</v>
      </c>
      <c r="EO217" s="12">
        <f>IFERROR($L217/1000*S217,0)</f>
        <v>8.8645682301036095E-3</v>
      </c>
      <c r="EP217" s="12">
        <f>IFERROR($L217/1000*T217,0)</f>
        <v>1.1084251453032965</v>
      </c>
      <c r="EQ217" s="12">
        <f>IFERROR($L217/1000*U217,0)</f>
        <v>3.2825508141317421</v>
      </c>
      <c r="ER217" s="12">
        <f>IFERROR($L217/1000*V217,0)</f>
        <v>5.3148694667328727E-3</v>
      </c>
      <c r="ES217" s="12">
        <f>IFERROR($L217/1000*W217,0)</f>
        <v>4.1797673956602059</v>
      </c>
      <c r="ET217" s="12">
        <f>IFERROR($L217/1000*X217,0)</f>
        <v>1.2158959261593336</v>
      </c>
      <c r="EU217" s="12">
        <f>IFERROR($L217/1000*Y217,0)</f>
        <v>60.901030409069065</v>
      </c>
      <c r="EV217" s="12">
        <f>IFERROR($L217/1000*Z217,0)</f>
        <v>0.12918075574900645</v>
      </c>
      <c r="EW217" s="12">
        <f>IFERROR($L217/1000*AA217,0)</f>
        <v>5.7543357076437235E-2</v>
      </c>
      <c r="EX217" s="12">
        <f>IFERROR($L217/1000*AB217,0)</f>
        <v>4.5598421026125617</v>
      </c>
      <c r="EY217" s="12">
        <f>IFERROR($L217/1000*AC217,0)</f>
        <v>4.9935728124594306E-4</v>
      </c>
      <c r="EZ217" s="12">
        <f>IFERROR($L217/1000*AD217,0)</f>
        <v>0.39144567172805678</v>
      </c>
      <c r="FA217" s="12">
        <f>IFERROR($L217/1000*AE217,0)</f>
        <v>1.892887229422047E-2</v>
      </c>
      <c r="FB217" s="12">
        <f>IFERROR($L217/1000*AF217,0)</f>
        <v>1.9241647907623987E-2</v>
      </c>
      <c r="FC217" s="12">
        <f>IFERROR($L217/1000*AG217,0)</f>
        <v>1.2306321024813397E-6</v>
      </c>
      <c r="FD217" s="12">
        <f>IFERROR($L217/1000*AH217,0)</f>
        <v>2.5853404803498081E-2</v>
      </c>
      <c r="FE217" s="12">
        <f>IFERROR($L217/1000*AI217,0)</f>
        <v>985.5905306877936</v>
      </c>
      <c r="FF217" s="12">
        <f>IFERROR($L217/1000*AJ217,0)</f>
        <v>3.2407687030575387E-2</v>
      </c>
      <c r="FH217" s="12">
        <f>IFERROR(AL217*[1]Figure!$C$8+BG217*[1]Figure!$D$8+CB217*[1]Figure!$E$8,0)</f>
        <v>4.0535696057504929</v>
      </c>
      <c r="FI217" s="12">
        <f>IFERROR(AM217*[1]Figure!$C$8+BH217*[1]Figure!$D$8+CC217*[1]Figure!$E$8,0)</f>
        <v>53.768368802347091</v>
      </c>
      <c r="FJ217" s="12">
        <f>IFERROR(AN217*[1]Figure!$C$8+BI217*[1]Figure!$D$8+CD217*[1]Figure!$E$8,0)</f>
        <v>8.6849674914496952E-3</v>
      </c>
      <c r="FK217" s="12">
        <f>IFERROR(AO217*[1]Figure!$C$8+BJ217*[1]Figure!$D$8+CE217*[1]Figure!$E$8,0)</f>
        <v>1.0859678783872386</v>
      </c>
      <c r="FL217" s="12">
        <f>IFERROR(AP217*[1]Figure!$C$8+BK217*[1]Figure!$D$8+CF217*[1]Figure!$E$8,0)</f>
        <v>3.2160446363254738</v>
      </c>
      <c r="FM217" s="12">
        <f>IFERROR(AQ217*[1]Figure!$C$8+BL217*[1]Figure!$D$8+CG217*[1]Figure!$E$8,0)</f>
        <v>5.2071874615526618E-3</v>
      </c>
      <c r="FN217" s="12">
        <f>IFERROR(AR217*[1]Figure!$C$8+BM217*[1]Figure!$D$8+CH217*[1]Figure!$E$8,0)</f>
        <v>4.0950831457141321</v>
      </c>
      <c r="FO217" s="12">
        <f>IFERROR(AS217*[1]Figure!$C$8+BN217*[1]Figure!$D$8+CI217*[1]Figure!$E$8,0)</f>
        <v>1.191261245620364</v>
      </c>
      <c r="FP217" s="12">
        <f>IFERROR(AT217*[1]Figure!$C$8+BO217*[1]Figure!$D$8+CJ217*[1]Figure!$E$8,0)</f>
        <v>59.667144024269312</v>
      </c>
      <c r="FQ217" s="12">
        <f>IFERROR(AU217*[1]Figure!$C$8+BP217*[1]Figure!$D$8+CK217*[1]Figure!$E$8,0)</f>
        <v>0.12656348680255025</v>
      </c>
      <c r="FR217" s="12">
        <f>IFERROR(AV217*[1]Figure!$C$8+BQ217*[1]Figure!$D$8+CL217*[1]Figure!$E$8,0)</f>
        <v>5.637749889053513E-2</v>
      </c>
      <c r="FS217" s="12">
        <f>IFERROR(AW217*[1]Figure!$C$8+BR217*[1]Figure!$D$8+CM217*[1]Figure!$E$8,0)</f>
        <v>4.4674573424622235</v>
      </c>
      <c r="FT217" s="12">
        <f>IFERROR(AX217*[1]Figure!$C$8+BS217*[1]Figure!$D$8+CN217*[1]Figure!$E$8,0)</f>
        <v>4.8924004437258736E-4</v>
      </c>
      <c r="FU217" s="12">
        <f>IFERROR(AY217*[1]Figure!$C$8+BT217*[1]Figure!$D$8+CO217*[1]Figure!$E$8,0)</f>
        <v>0.38351477989437577</v>
      </c>
      <c r="FV217" s="12">
        <f>IFERROR(AZ217*[1]Figure!$C$8+BU217*[1]Figure!$D$8+CP217*[1]Figure!$E$8,0)</f>
        <v>1.8545363548201393E-2</v>
      </c>
      <c r="FW217" s="12">
        <f>IFERROR(BA217*[1]Figure!$C$8+BV217*[1]Figure!$D$8+CQ217*[1]Figure!$E$8,0)</f>
        <v>1.8851802165854858E-2</v>
      </c>
      <c r="FX217" s="12">
        <f>IFERROR(BB217*[1]Figure!$C$8+BW217*[1]Figure!$D$8+CR217*[1]Figure!$E$8,0)</f>
        <v>1.2056988593859471E-6</v>
      </c>
      <c r="FY217" s="12">
        <f>IFERROR(BC217*[1]Figure!$C$8+BX217*[1]Figure!$D$8+CS217*[1]Figure!$E$8,0)</f>
        <v>2.5329601446256324E-2</v>
      </c>
      <c r="FZ217" s="12">
        <f>IFERROR(BD217*[1]Figure!$C$8+BY217*[1]Figure!$D$8+CT217*[1]Figure!$E$8,0)</f>
        <v>965.6219566154881</v>
      </c>
      <c r="GA217" s="12">
        <f>IFERROR(BE217*[1]Figure!$C$8+BZ217*[1]Figure!$D$8+CU217*[1]Figure!$E$8,0)</f>
        <v>3.1751090524386814E-2</v>
      </c>
      <c r="GC217" s="12">
        <f>IFERROR(CW217*[1]Figure!$F$8+DR217*[1]Figure!$G$8+EM217*[1]Figure!$H$8,0)</f>
        <v>3.6284306002380222</v>
      </c>
      <c r="GD217" s="12">
        <f>IFERROR(CX217*[1]Figure!$F$8+DS217*[1]Figure!$G$8+EN217*[1]Figure!$H$8,0)</f>
        <v>48.129133988609297</v>
      </c>
      <c r="GE217" s="12">
        <f>IFERROR(CY217*[1]Figure!$F$8+DT217*[1]Figure!$G$8+EO217*[1]Figure!$H$8,0)</f>
        <v>7.7740867612939709E-3</v>
      </c>
      <c r="GF217" s="12">
        <f>IFERROR(CZ217*[1]Figure!$F$8+DU217*[1]Figure!$G$8+EP217*[1]Figure!$H$8,0)</f>
        <v>0.97207139979190926</v>
      </c>
      <c r="GG217" s="12">
        <f>IFERROR(DA217*[1]Figure!$F$8+DV217*[1]Figure!$G$8+EQ217*[1]Figure!$H$8,0)</f>
        <v>2.8787453787941635</v>
      </c>
      <c r="GH217" s="12">
        <f>IFERROR(DB217*[1]Figure!$F$8+DW217*[1]Figure!$G$8+ER217*[1]Figure!$H$8,0)</f>
        <v>4.6610568373786042E-3</v>
      </c>
      <c r="GI217" s="12">
        <f>IFERROR(DC217*[1]Figure!$F$8+DX217*[1]Figure!$G$8+ES217*[1]Figure!$H$8,0)</f>
        <v>3.6655901937268296</v>
      </c>
      <c r="GJ217" s="12">
        <f>IFERROR(DD217*[1]Figure!$F$8+DY217*[1]Figure!$G$8+ET217*[1]Figure!$H$8,0)</f>
        <v>1.066321582428168</v>
      </c>
      <c r="GK217" s="12">
        <f>IFERROR(DE217*[1]Figure!$F$8+DZ217*[1]Figure!$G$8+EU217*[1]Figure!$H$8,0)</f>
        <v>53.409244755372782</v>
      </c>
      <c r="GL217" s="12">
        <f>IFERROR(DF217*[1]Figure!$F$8+EA217*[1]Figure!$G$8+EV217*[1]Figure!$H$8,0)</f>
        <v>0.11328948878433567</v>
      </c>
      <c r="GM217" s="12">
        <f>IFERROR(DG217*[1]Figure!$F$8+EB217*[1]Figure!$G$8+EW217*[1]Figure!$H$8,0)</f>
        <v>5.0464618110690973E-2</v>
      </c>
      <c r="GN217" s="12">
        <f>IFERROR(DH217*[1]Figure!$F$8+EC217*[1]Figure!$G$8+EX217*[1]Figure!$H$8,0)</f>
        <v>3.998909727281422</v>
      </c>
      <c r="GO217" s="12">
        <f>IFERROR(DI217*[1]Figure!$F$8+ED217*[1]Figure!$G$8+EY217*[1]Figure!$H$8,0)</f>
        <v>4.3792847305372512E-4</v>
      </c>
      <c r="GP217" s="12">
        <f>IFERROR(DJ217*[1]Figure!$F$8+EE217*[1]Figure!$G$8+EZ217*[1]Figure!$H$8,0)</f>
        <v>0.34329169062206466</v>
      </c>
      <c r="GQ217" s="12">
        <f>IFERROR(DK217*[1]Figure!$F$8+EF217*[1]Figure!$G$8+FA217*[1]Figure!$H$8,0)</f>
        <v>1.6600322958651725E-2</v>
      </c>
      <c r="GR217" s="12">
        <f>IFERROR(DL217*[1]Figure!$F$8+EG217*[1]Figure!$G$8+FB217*[1]Figure!$H$8,0)</f>
        <v>1.6874622246817666E-2</v>
      </c>
      <c r="GS217" s="12">
        <f>IFERROR(DM217*[1]Figure!$F$8+EH217*[1]Figure!$G$8+FC217*[1]Figure!$H$8,0)</f>
        <v>1.0792449770350214E-6</v>
      </c>
      <c r="GT217" s="12">
        <f>IFERROR(DN217*[1]Figure!$F$8+EI217*[1]Figure!$G$8+FD217*[1]Figure!$H$8,0)</f>
        <v>2.2673028939492888E-2</v>
      </c>
      <c r="GU217" s="12">
        <f>IFERROR(DO217*[1]Figure!$F$8+EJ217*[1]Figure!$G$8+FE217*[1]Figure!$H$8,0)</f>
        <v>864.34737685888638</v>
      </c>
      <c r="GV217" s="12">
        <f>IFERROR(DP217*[1]Figure!$F$8+EK217*[1]Figure!$G$8+FF217*[1]Figure!$H$8,0)</f>
        <v>2.842103125259714E-2</v>
      </c>
      <c r="GX217" s="12">
        <f>IFERROR(FH217*[1]Figure!$F$10+GC217*[1]Figure!$F$11,0)</f>
        <v>4.0286261448727867</v>
      </c>
      <c r="GY217" s="12">
        <f>IFERROR(FI217*[1]Figure!$F$10+GD217*[1]Figure!$F$11,0)</f>
        <v>53.43750752842773</v>
      </c>
      <c r="GZ217" s="12">
        <f>IFERROR(FJ217*[1]Figure!$F$10+GE217*[1]Figure!$F$11,0)</f>
        <v>8.6315249289882524E-3</v>
      </c>
      <c r="HA217" s="12">
        <f>IFERROR(FK217*[1]Figure!$F$10+GF217*[1]Figure!$F$11,0)</f>
        <v>1.0792854231876114</v>
      </c>
      <c r="HB217" s="12">
        <f>IFERROR(FL217*[1]Figure!$F$10+GG217*[1]Figure!$F$11,0)</f>
        <v>3.1962548482203577</v>
      </c>
      <c r="HC217" s="12">
        <f>IFERROR(FM217*[1]Figure!$F$10+GH217*[1]Figure!$F$11,0)</f>
        <v>5.1751452643381719E-3</v>
      </c>
      <c r="HD217" s="12">
        <f>IFERROR(FN217*[1]Figure!$F$10+GI217*[1]Figure!$F$11,0)</f>
        <v>4.0698842331085201</v>
      </c>
      <c r="HE217" s="12">
        <f>IFERROR(FO217*[1]Figure!$F$10+GJ217*[1]Figure!$F$11,0)</f>
        <v>1.1839308723530328</v>
      </c>
      <c r="HF217" s="12">
        <f>IFERROR(FP217*[1]Figure!$F$10+GK217*[1]Figure!$F$11,0)</f>
        <v>59.299984898509521</v>
      </c>
      <c r="HG217" s="12">
        <f>IFERROR(FQ217*[1]Figure!$F$10+GL217*[1]Figure!$F$11,0)</f>
        <v>0.12578468399696208</v>
      </c>
      <c r="HH217" s="12">
        <f>IFERROR(FR217*[1]Figure!$F$10+GM217*[1]Figure!$F$11,0)</f>
        <v>5.6030582450278615E-2</v>
      </c>
      <c r="HI217" s="12">
        <f>IFERROR(FS217*[1]Figure!$F$10+GN217*[1]Figure!$F$11,0)</f>
        <v>4.4399670417439516</v>
      </c>
      <c r="HJ217" s="12">
        <f>IFERROR(FT217*[1]Figure!$F$10+GO217*[1]Figure!$F$11,0)</f>
        <v>4.8622952744713411E-4</v>
      </c>
      <c r="HK217" s="12">
        <f>IFERROR(FU217*[1]Figure!$F$10+GP217*[1]Figure!$F$11,0)</f>
        <v>0.38115483869717848</v>
      </c>
      <c r="HL217" s="12">
        <f>IFERROR(FV217*[1]Figure!$F$10+GQ217*[1]Figure!$F$11,0)</f>
        <v>1.8431245475707667E-2</v>
      </c>
      <c r="HM217" s="12">
        <f>IFERROR(FW217*[1]Figure!$F$10+GR217*[1]Figure!$F$11,0)</f>
        <v>1.8735798436911567E-2</v>
      </c>
      <c r="HN217" s="12">
        <f>IFERROR(FX217*[1]Figure!$F$10+GS217*[1]Figure!$F$11,0)</f>
        <v>1.1982796449023168E-6</v>
      </c>
      <c r="HO217" s="12">
        <f>IFERROR(FY217*[1]Figure!$F$10+GT217*[1]Figure!$F$11,0)</f>
        <v>2.5173736866596391E-2</v>
      </c>
      <c r="HP217" s="12">
        <f>IFERROR(FZ217*[1]Figure!$F$10+GU217*[1]Figure!$F$11,0)</f>
        <v>959.68004471065149</v>
      </c>
      <c r="HQ217" s="12">
        <f>IFERROR(GA217*[1]Figure!$F$10+GV217*[1]Figure!$F$11,0)</f>
        <v>3.1555711596343732E-2</v>
      </c>
    </row>
    <row r="218" spans="1:225" x14ac:dyDescent="0.2">
      <c r="A218" s="1"/>
      <c r="B218" s="4"/>
      <c r="C218" s="1" t="s">
        <v>132</v>
      </c>
      <c r="D218" s="1" t="s">
        <v>137</v>
      </c>
      <c r="E218" s="2">
        <f>'[1]LIB Maf LCIA'!F21*'[1]LIB Maf LCIA'!O3/0.8432*(1-[1]Use!$Y$321)</f>
        <v>0.23825901328273247</v>
      </c>
      <c r="F218" s="7"/>
      <c r="G218" s="1">
        <f>'[1]LIB Maf LCI'!AQ$45*'[1]LIB Maf LCIA'!E$98*LCIA_TAU!$E218</f>
        <v>411.7470005681372</v>
      </c>
      <c r="H218" s="1">
        <f>'[1]LIB Maf LCI'!AR$45*'[1]LIB Maf LCIA'!F$98*LCIA_TAU!$E218</f>
        <v>483.15977074363457</v>
      </c>
      <c r="I218" s="1">
        <f>'[1]LIB Maf LCI'!AS$45*'[1]LIB Maf LCIA'!D$98*LCIA_TAU!$E218</f>
        <v>391.55894002806838</v>
      </c>
      <c r="J218" s="1">
        <f>'[1]LIB Maf LCI'!AT$45*'[1]LIB Maf LCIA'!D$98*LCIA_TAU!$E218</f>
        <v>448.85244910048209</v>
      </c>
      <c r="K218" s="1">
        <f>'[1]LIB Maf LCI'!AU$45*'[1]LIB Maf LCIA'!E$98*LCIA_TAU!$E218</f>
        <v>409.9922457436511</v>
      </c>
      <c r="L218" s="1">
        <f>'[1]LIB Maf LCI'!AV$45*'[1]LIB Maf LCIA'!F$98*LCIA_TAU!$E218</f>
        <v>478.53831740799808</v>
      </c>
      <c r="M218" s="1" t="s">
        <v>55</v>
      </c>
      <c r="N218" s="1" t="str">
        <f>N101</f>
        <v>nickel sulfate production | nickel sulfate | Cutoff, CA</v>
      </c>
      <c r="O218" s="1">
        <f>O101</f>
        <v>1</v>
      </c>
      <c r="P218" s="1" t="str">
        <f>P101</f>
        <v>kg</v>
      </c>
      <c r="Q218" s="5">
        <f>[1]Use!Z178</f>
        <v>3.3591246532309729</v>
      </c>
      <c r="R218" s="5">
        <f>[1]Use!AA178</f>
        <v>58.047356300482363</v>
      </c>
      <c r="S218" s="5">
        <f>[1]Use!AB178</f>
        <v>0.12229367708265187</v>
      </c>
      <c r="T218" s="5">
        <f>[1]Use!AC178</f>
        <v>0.85868249228305593</v>
      </c>
      <c r="U218" s="5">
        <f>[1]Use!AD178</f>
        <v>2.8062770068335596</v>
      </c>
      <c r="V218" s="5">
        <f>[1]Use!AE178</f>
        <v>3.8757457422724756E-3</v>
      </c>
      <c r="W218" s="5">
        <f>[1]Use!AF178</f>
        <v>3.3952816416231162</v>
      </c>
      <c r="X218" s="5">
        <f>[1]Use!AG178</f>
        <v>0.60450100855208566</v>
      </c>
      <c r="Y218" s="5">
        <f>[1]Use!AH178</f>
        <v>37.963358841083362</v>
      </c>
      <c r="Z218" s="5">
        <f>[1]Use!AI178</f>
        <v>0.524923372730695</v>
      </c>
      <c r="AA218" s="5">
        <f>[1]Use!AJ178</f>
        <v>0.20843668754962141</v>
      </c>
      <c r="AB218" s="5">
        <f>[1]Use!AK178</f>
        <v>3.5533027887083071</v>
      </c>
      <c r="AC218" s="5">
        <f>[1]Use!AL178</f>
        <v>1.5490896614917156E-4</v>
      </c>
      <c r="AD218" s="5">
        <f>[1]Use!AM178</f>
        <v>1.1810073864488391</v>
      </c>
      <c r="AE218" s="5">
        <f>[1]Use!AN178</f>
        <v>1.107608559338857E-2</v>
      </c>
      <c r="AF218" s="5">
        <f>[1]Use!AO178</f>
        <v>1.1264102069959415E-2</v>
      </c>
      <c r="AG218" s="5">
        <f>[1]Use!AP178</f>
        <v>2.6363439444152048E-6</v>
      </c>
      <c r="AH218" s="5">
        <f>[1]Use!AQ178</f>
        <v>0.41724224171301577</v>
      </c>
      <c r="AI218" s="5">
        <f>[1]Use!AR178</f>
        <v>55.382009497021386</v>
      </c>
      <c r="AJ218" s="5">
        <f>[1]Use!AS178</f>
        <v>8.8184541546482587E-2</v>
      </c>
      <c r="AK218" s="1"/>
      <c r="AL218" s="1">
        <f>IFERROR($G218/1000*Q218,0)</f>
        <v>1.3831095005023371</v>
      </c>
      <c r="AM218" s="1">
        <f>IFERROR($G218/1000*R218,0)</f>
        <v>23.900824847633572</v>
      </c>
      <c r="AN218" s="1">
        <f>IFERROR($G218/1000*S218,0)</f>
        <v>5.0354054727230244E-2</v>
      </c>
      <c r="AO218" s="1">
        <f>IFERROR($G218/1000*T218,0)</f>
        <v>0.3535599406379209</v>
      </c>
      <c r="AP218" s="1">
        <f>IFERROR($G218/1000*U218,0)</f>
        <v>1.1554761403270479</v>
      </c>
      <c r="AQ218" s="1">
        <f>IFERROR($G218/1000*V218,0)</f>
        <v>1.5958266843454202E-3</v>
      </c>
      <c r="AR218" s="1">
        <f>IFERROR($G218/1000*W218,0)</f>
        <v>1.3979970320223789</v>
      </c>
      <c r="AS218" s="1">
        <f>IFERROR($G218/1000*X218,0)</f>
        <v>0.2489014771117351</v>
      </c>
      <c r="AT218" s="1">
        <f>IFERROR($G218/1000*Y218,0)</f>
        <v>15.631299134307946</v>
      </c>
      <c r="AU218" s="1">
        <f>IFERROR($G218/1000*Z218,0)</f>
        <v>0.21613562424997396</v>
      </c>
      <c r="AV218" s="1">
        <f>IFERROR($G218/1000*AA218,0)</f>
        <v>8.5823180906914598E-2</v>
      </c>
      <c r="AW218" s="1">
        <f>IFERROR($G218/1000*AB218,0)</f>
        <v>1.4630617653610427</v>
      </c>
      <c r="AX218" s="1">
        <f>IFERROR($G218/1000*AC218,0)</f>
        <v>6.3783302173032482E-5</v>
      </c>
      <c r="AY218" s="1">
        <f>IFERROR($G218/1000*AD218,0)</f>
        <v>0.48627624901912436</v>
      </c>
      <c r="AZ218" s="1">
        <f>IFERROR($G218/1000*AE218,0)</f>
        <v>4.5605450211136994E-3</v>
      </c>
      <c r="BA218" s="1">
        <f>IFERROR($G218/1000*AF218,0)</f>
        <v>4.6379602413991342E-3</v>
      </c>
      <c r="BB218" s="1">
        <f>IFERROR($G218/1000*AG218,0)</f>
        <v>1.0855067115789323E-6</v>
      </c>
      <c r="BC218" s="1">
        <f>IFERROR($G218/1000*AH218,0)</f>
        <v>0.17179824153565992</v>
      </c>
      <c r="BD218" s="1">
        <f>IFERROR($G218/1000*AI218,0)</f>
        <v>22.803376295834642</v>
      </c>
      <c r="BE218" s="1">
        <f>IFERROR($G218/1000*AJ218,0)</f>
        <v>3.6309720478240486E-2</v>
      </c>
      <c r="BF218" s="1"/>
      <c r="BG218" s="1">
        <f>IFERROR($H218/1000*Q218,0)</f>
        <v>1.6229938973543678</v>
      </c>
      <c r="BH218" s="1">
        <f>IFERROR($H218/1000*R218,0)</f>
        <v>28.04614736241513</v>
      </c>
      <c r="BI218" s="1">
        <f>IFERROR($H218/1000*S218,0)</f>
        <v>5.9087384982650155E-2</v>
      </c>
      <c r="BJ218" s="1">
        <f>IFERROR($H218/1000*T218,0)</f>
        <v>0.4148808361130541</v>
      </c>
      <c r="BK218" s="1">
        <f>IFERROR($H218/1000*U218,0)</f>
        <v>1.3558801552648359</v>
      </c>
      <c r="BL218" s="1">
        <f>IFERROR($H218/1000*V218,0)</f>
        <v>1.8726044242969872E-3</v>
      </c>
      <c r="BM218" s="1">
        <f>IFERROR($H218/1000*W218,0)</f>
        <v>1.640463499576696</v>
      </c>
      <c r="BN218" s="1">
        <f>IFERROR($H218/1000*X218,0)</f>
        <v>0.29207056870632159</v>
      </c>
      <c r="BO218" s="1">
        <f>IFERROR($H218/1000*Y218,0)</f>
        <v>18.342367754316172</v>
      </c>
      <c r="BP218" s="1">
        <f>IFERROR($H218/1000*Z218,0)</f>
        <v>0.25362185642653806</v>
      </c>
      <c r="BQ218" s="1">
        <f>IFERROR($H218/1000*AA218,0)</f>
        <v>0.10070822217103767</v>
      </c>
      <c r="BR218" s="1">
        <f>IFERROR($H218/1000*AB218,0)</f>
        <v>1.7168129607750231</v>
      </c>
      <c r="BS218" s="1">
        <f>IFERROR($H218/1000*AC218,0)</f>
        <v>7.4845780570767181E-5</v>
      </c>
      <c r="BT218" s="1">
        <f>IFERROR($H218/1000*AD218,0)</f>
        <v>0.57061525808316016</v>
      </c>
      <c r="BU218" s="1">
        <f>IFERROR($H218/1000*AE218,0)</f>
        <v>5.3515189760384952E-3</v>
      </c>
      <c r="BV218" s="1">
        <f>IFERROR($H218/1000*AF218,0)</f>
        <v>5.4423609737544905E-3</v>
      </c>
      <c r="BW218" s="1">
        <f>IFERROR($H218/1000*AG218,0)</f>
        <v>1.2737753357850197E-6</v>
      </c>
      <c r="BX218" s="1">
        <f>IFERROR($H218/1000*AH218,0)</f>
        <v>0.20159466585062086</v>
      </c>
      <c r="BY218" s="1">
        <f>IFERROR($H218/1000*AI218,0)</f>
        <v>26.758359011902645</v>
      </c>
      <c r="BZ218" s="1">
        <f>IFERROR($H218/1000*AJ218,0)</f>
        <v>4.2607222876731049E-2</v>
      </c>
      <c r="CA218" s="1"/>
      <c r="CB218" s="1">
        <f>IFERROR($I218/1000*Q218,0)</f>
        <v>1.3152952886412725</v>
      </c>
      <c r="CC218" s="1">
        <f>IFERROR($I218/1000*R218,0)</f>
        <v>22.728961304448493</v>
      </c>
      <c r="CD218" s="1">
        <f>IFERROR($I218/1000*S218,0)</f>
        <v>4.7885182570618051E-2</v>
      </c>
      <c r="CE218" s="1">
        <f>IFERROR($I218/1000*T218,0)</f>
        <v>0.33622480649901343</v>
      </c>
      <c r="CF218" s="1">
        <f>IFERROR($I218/1000*U218,0)</f>
        <v>1.098822850220889</v>
      </c>
      <c r="CG218" s="1">
        <f>IFERROR($I218/1000*V218,0)</f>
        <v>1.5175828946625096E-3</v>
      </c>
      <c r="CH218" s="1">
        <f>IFERROR($I218/1000*W218,0)</f>
        <v>1.3294528806907073</v>
      </c>
      <c r="CI218" s="1">
        <f>IFERROR($I218/1000*X218,0)</f>
        <v>0.23669777415455298</v>
      </c>
      <c r="CJ218" s="1">
        <f>IFERROR($I218/1000*Y218,0)</f>
        <v>14.864892547719801</v>
      </c>
      <c r="CK218" s="1">
        <f>IFERROR($I218/1000*Z218,0)</f>
        <v>0.20553843942238961</v>
      </c>
      <c r="CL218" s="1">
        <f>IFERROR($I218/1000*AA218,0)</f>
        <v>8.1615248439891444E-2</v>
      </c>
      <c r="CM218" s="1">
        <f>IFERROR($I218/1000*AB218,0)</f>
        <v>1.3913274735454042</v>
      </c>
      <c r="CN218" s="1">
        <f>IFERROR($I218/1000*AC218,0)</f>
        <v>6.0655990586213542E-5</v>
      </c>
      <c r="CO218" s="1">
        <f>IFERROR($I218/1000*AD218,0)</f>
        <v>0.4624340004032268</v>
      </c>
      <c r="CP218" s="1">
        <f>IFERROR($I218/1000*AE218,0)</f>
        <v>4.3369403346073879E-3</v>
      </c>
      <c r="CQ218" s="1">
        <f>IFERROR($I218/1000*AF218,0)</f>
        <v>4.41055986688128E-3</v>
      </c>
      <c r="CR218" s="1">
        <f>IFERROR($I218/1000*AG218,0)</f>
        <v>1.0322840404246345E-6</v>
      </c>
      <c r="CS218" s="1">
        <f>IFERROR($I218/1000*AH218,0)</f>
        <v>0.16337492990008357</v>
      </c>
      <c r="CT218" s="1">
        <f>IFERROR($I218/1000*AI218,0)</f>
        <v>21.68532093527811</v>
      </c>
      <c r="CU218" s="1">
        <f>IFERROR($I218/1000*AJ218,0)</f>
        <v>3.4529445614801882E-2</v>
      </c>
      <c r="CW218" s="12">
        <f>IFERROR($J218/1000*Q218,0)</f>
        <v>1.50775132743653</v>
      </c>
      <c r="CX218" s="12">
        <f>IFERROR($J218/1000*R218,0)</f>
        <v>26.05469803927981</v>
      </c>
      <c r="CY218" s="12">
        <f>IFERROR($J218/1000*S218,0)</f>
        <v>5.4891816468051795E-2</v>
      </c>
      <c r="CZ218" s="12">
        <f>IFERROR($J218/1000*T218,0)</f>
        <v>0.3854217396609555</v>
      </c>
      <c r="DA218" s="12">
        <f>IFERROR($J218/1000*U218,0)</f>
        <v>1.2596043073716137</v>
      </c>
      <c r="DB218" s="12">
        <f>IFERROR($J218/1000*V218,0)</f>
        <v>1.7396379685097666E-3</v>
      </c>
      <c r="DC218" s="12">
        <f>IFERROR($J218/1000*W218,0)</f>
        <v>1.5239804802284411</v>
      </c>
      <c r="DD218" s="12">
        <f>IFERROR($J218/1000*X218,0)</f>
        <v>0.27133175817231514</v>
      </c>
      <c r="DE218" s="12">
        <f>IFERROR($J218/1000*Y218,0)</f>
        <v>17.039946591900708</v>
      </c>
      <c r="DF218" s="12">
        <f>IFERROR($J218/1000*Z218,0)</f>
        <v>0.23561314144025769</v>
      </c>
      <c r="DG218" s="12">
        <f>IFERROR($J218/1000*AA218,0)</f>
        <v>9.3557317689039535E-2</v>
      </c>
      <c r="DH218" s="12">
        <f>IFERROR($J218/1000*AB218,0)</f>
        <v>1.5949086591072965</v>
      </c>
      <c r="DI218" s="12">
        <f>IFERROR($J218/1000*AC218,0)</f>
        <v>6.9531268843679329E-5</v>
      </c>
      <c r="DJ218" s="12">
        <f>IFERROR($J218/1000*AD218,0)</f>
        <v>0.53009805781332098</v>
      </c>
      <c r="DK218" s="12">
        <f>IFERROR($J218/1000*AE218,0)</f>
        <v>4.9715281450390262E-3</v>
      </c>
      <c r="DL218" s="12">
        <f>IFERROR($J218/1000*AF218,0)</f>
        <v>5.0559198010190938E-3</v>
      </c>
      <c r="DM218" s="12">
        <f>IFERROR($J218/1000*AG218,0)</f>
        <v>1.1833294361219899E-6</v>
      </c>
      <c r="DN218" s="12">
        <f>IFERROR($J218/1000*AH218,0)</f>
        <v>0.18728020206106247</v>
      </c>
      <c r="DO218" s="12">
        <f>IFERROR($J218/1000*AI218,0)</f>
        <v>24.858350598844208</v>
      </c>
      <c r="DP218" s="12">
        <f>IFERROR($J218/1000*AJ218,0)</f>
        <v>3.9581847445941926E-2</v>
      </c>
      <c r="DR218" s="12">
        <f>IFERROR($K218/1000*Q218,0)</f>
        <v>1.3772150603110298</v>
      </c>
      <c r="DS218" s="12">
        <f>IFERROR($K218/1000*R218,0)</f>
        <v>23.79896596911664</v>
      </c>
      <c r="DT218" s="12">
        <f>IFERROR($K218/1000*S218,0)</f>
        <v>5.0139459307365325E-2</v>
      </c>
      <c r="DU218" s="12">
        <f>IFERROR($K218/1000*T218,0)</f>
        <v>0.35205316339188547</v>
      </c>
      <c r="DV218" s="12">
        <f>IFERROR($K218/1000*U218,0)</f>
        <v>1.1505518122104625</v>
      </c>
      <c r="DW218" s="12">
        <f>IFERROR($K218/1000*V218,0)</f>
        <v>1.5890257008056863E-3</v>
      </c>
      <c r="DX218" s="12">
        <f>IFERROR($K218/1000*W218,0)</f>
        <v>1.3920391451812519</v>
      </c>
      <c r="DY218" s="12">
        <f>IFERROR($K218/1000*X218,0)</f>
        <v>0.24784072605057164</v>
      </c>
      <c r="DZ218" s="12">
        <f>IFERROR($K218/1000*Y218,0)</f>
        <v>15.564682747227859</v>
      </c>
      <c r="EA218" s="12">
        <f>IFERROR($K218/1000*Z218,0)</f>
        <v>0.21521451242918926</v>
      </c>
      <c r="EB218" s="12">
        <f>IFERROR($K218/1000*AA218,0)</f>
        <v>8.5457425623837013E-2</v>
      </c>
      <c r="EC218" s="12">
        <f>IFERROR($K218/1000*AB218,0)</f>
        <v>1.4568265901496971</v>
      </c>
      <c r="ED218" s="12">
        <f>IFERROR($K218/1000*AC218,0)</f>
        <v>6.3511474917326083E-5</v>
      </c>
      <c r="EE218" s="12">
        <f>IFERROR($K218/1000*AD218,0)</f>
        <v>0.48420387060999959</v>
      </c>
      <c r="EF218" s="12">
        <f>IFERROR($K218/1000*AE218,0)</f>
        <v>4.5411092064822807E-3</v>
      </c>
      <c r="EG218" s="12">
        <f>IFERROR($K218/1000*AF218,0)</f>
        <v>4.61819450394837E-3</v>
      </c>
      <c r="EH218" s="12">
        <f>IFERROR($K218/1000*AG218,0)</f>
        <v>1.0808805743234651E-6</v>
      </c>
      <c r="EI218" s="12">
        <f>IFERROR($K218/1000*AH218,0)</f>
        <v>0.17106608369903464</v>
      </c>
      <c r="EJ218" s="12">
        <f>IFERROR($K218/1000*AI218,0)</f>
        <v>22.706194447480012</v>
      </c>
      <c r="EK218" s="12">
        <f>IFERROR($K218/1000*AJ218,0)</f>
        <v>3.6154978228516703E-2</v>
      </c>
      <c r="EM218" s="12">
        <f>IFERROR($L218/1000*Q218,0)</f>
        <v>1.6074698595208747</v>
      </c>
      <c r="EN218" s="12">
        <f>IFERROR($L218/1000*R218,0)</f>
        <v>27.777884214015387</v>
      </c>
      <c r="EO218" s="12">
        <f>IFERROR($L218/1000*S218,0)</f>
        <v>5.8522210460769282E-2</v>
      </c>
      <c r="EP218" s="12">
        <f>IFERROR($L218/1000*T218,0)</f>
        <v>0.41091247504483985</v>
      </c>
      <c r="EQ218" s="12">
        <f>IFERROR($L218/1000*U218,0)</f>
        <v>1.3429110770308847</v>
      </c>
      <c r="ER218" s="12">
        <f>IFERROR($L218/1000*V218,0)</f>
        <v>1.8546928462082829E-3</v>
      </c>
      <c r="ES218" s="12">
        <f>IFERROR($L218/1000*W218,0)</f>
        <v>1.6247723639085916</v>
      </c>
      <c r="ET218" s="12">
        <f>IFERROR($L218/1000*X218,0)</f>
        <v>0.28927689550395291</v>
      </c>
      <c r="EU218" s="12">
        <f>IFERROR($L218/1000*Y218,0)</f>
        <v>18.166921862968081</v>
      </c>
      <c r="EV218" s="12">
        <f>IFERROR($L218/1000*Z218,0)</f>
        <v>0.25119594755467822</v>
      </c>
      <c r="EW218" s="12">
        <f>IFERROR($L218/1000*AA218,0)</f>
        <v>9.9744941746092455E-2</v>
      </c>
      <c r="EX218" s="12">
        <f>IFERROR($L218/1000*AB218,0)</f>
        <v>1.7003915377496206</v>
      </c>
      <c r="EY218" s="12">
        <f>IFERROR($L218/1000*AC218,0)</f>
        <v>7.4129876012437091E-5</v>
      </c>
      <c r="EZ218" s="12">
        <f>IFERROR($L218/1000*AD218,0)</f>
        <v>0.56515728755764483</v>
      </c>
      <c r="FA218" s="12">
        <f>IFERROR($L218/1000*AE218,0)</f>
        <v>5.3003313633271341E-3</v>
      </c>
      <c r="FB218" s="12">
        <f>IFERROR($L218/1000*AF218,0)</f>
        <v>5.3903044516703264E-3</v>
      </c>
      <c r="FC218" s="12">
        <f>IFERROR($L218/1000*AG218,0)</f>
        <v>1.261591595269217E-6</v>
      </c>
      <c r="FD218" s="12">
        <f>IFERROR($L218/1000*AH218,0)</f>
        <v>0.19966640030088778</v>
      </c>
      <c r="FE218" s="12">
        <f>IFERROR($L218/1000*AI218,0)</f>
        <v>26.502413639378382</v>
      </c>
      <c r="FF218" s="12">
        <f>IFERROR($L218/1000*AJ218,0)</f>
        <v>4.2199682133049476E-2</v>
      </c>
      <c r="FH218" s="12">
        <f>IFERROR(AL218*[1]Figure!$C$8+BG218*[1]Figure!$D$8+CB218*[1]Figure!$E$8,0)</f>
        <v>1.5749016885011706</v>
      </c>
      <c r="FI218" s="12">
        <f>IFERROR(AM218*[1]Figure!$C$8+BH218*[1]Figure!$D$8+CC218*[1]Figure!$E$8,0)</f>
        <v>27.215089908237708</v>
      </c>
      <c r="FJ218" s="12">
        <f>IFERROR(AN218*[1]Figure!$C$8+BI218*[1]Figure!$D$8+CD218*[1]Figure!$E$8,0)</f>
        <v>5.7336520198865676E-2</v>
      </c>
      <c r="FK218" s="12">
        <f>IFERROR(AO218*[1]Figure!$C$8+BJ218*[1]Figure!$D$8+CE218*[1]Figure!$E$8,0)</f>
        <v>0.40258717570431041</v>
      </c>
      <c r="FL218" s="12">
        <f>IFERROR(AP218*[1]Figure!$C$8+BK218*[1]Figure!$D$8+CF218*[1]Figure!$E$8,0)</f>
        <v>1.3157030038207076</v>
      </c>
      <c r="FM218" s="12">
        <f>IFERROR(AQ218*[1]Figure!$C$8+BL218*[1]Figure!$D$8+CG218*[1]Figure!$E$8,0)</f>
        <v>1.8171158095711313E-3</v>
      </c>
      <c r="FN218" s="12">
        <f>IFERROR(AR218*[1]Figure!$C$8+BM218*[1]Figure!$D$8+CH218*[1]Figure!$E$8,0)</f>
        <v>1.5918536351980972</v>
      </c>
      <c r="FO218" s="12">
        <f>IFERROR(AS218*[1]Figure!$C$8+BN218*[1]Figure!$D$8+CI218*[1]Figure!$E$8,0)</f>
        <v>0.28341599593621242</v>
      </c>
      <c r="FP218" s="12">
        <f>IFERROR(AT218*[1]Figure!$C$8+BO218*[1]Figure!$D$8+CJ218*[1]Figure!$E$8,0)</f>
        <v>17.798850626900801</v>
      </c>
      <c r="FQ218" s="12">
        <f>IFERROR(AU218*[1]Figure!$C$8+BP218*[1]Figure!$D$8+CK218*[1]Figure!$E$8,0)</f>
        <v>0.24610658769454632</v>
      </c>
      <c r="FR218" s="12">
        <f>IFERROR(AV218*[1]Figure!$C$8+BQ218*[1]Figure!$D$8+CL218*[1]Figure!$E$8,0)</f>
        <v>9.7724057620709584E-2</v>
      </c>
      <c r="FS218" s="12">
        <f>IFERROR(AW218*[1]Figure!$C$8+BR218*[1]Figure!$D$8+CM218*[1]Figure!$E$8,0)</f>
        <v>1.6659407254535856</v>
      </c>
      <c r="FT218" s="12">
        <f>IFERROR(AX218*[1]Figure!$C$8+BS218*[1]Figure!$D$8+CN218*[1]Figure!$E$8,0)</f>
        <v>7.2627966371430124E-5</v>
      </c>
      <c r="FU218" s="12">
        <f>IFERROR(AY218*[1]Figure!$C$8+BT218*[1]Figure!$D$8+CO218*[1]Figure!$E$8,0)</f>
        <v>0.55370690851309112</v>
      </c>
      <c r="FV218" s="12">
        <f>IFERROR(AZ218*[1]Figure!$C$8+BU218*[1]Figure!$D$8+CP218*[1]Figure!$E$8,0)</f>
        <v>5.1929439076435838E-3</v>
      </c>
      <c r="FW218" s="12">
        <f>IFERROR(BA218*[1]Figure!$C$8+BV218*[1]Figure!$D$8+CQ218*[1]Figure!$E$8,0)</f>
        <v>5.2810940946670564E-3</v>
      </c>
      <c r="FX218" s="12">
        <f>IFERROR(BB218*[1]Figure!$C$8+BW218*[1]Figure!$D$8+CR218*[1]Figure!$E$8,0)</f>
        <v>1.2360310968322537E-6</v>
      </c>
      <c r="FY218" s="12">
        <f>IFERROR(BC218*[1]Figure!$C$8+BX218*[1]Figure!$D$8+CS218*[1]Figure!$E$8,0)</f>
        <v>0.19562105572825225</v>
      </c>
      <c r="FZ218" s="12">
        <f>IFERROR(BD218*[1]Figure!$C$8+BY218*[1]Figure!$D$8+CT218*[1]Figure!$E$8,0)</f>
        <v>25.965461027340307</v>
      </c>
      <c r="GA218" s="12">
        <f>IFERROR(BE218*[1]Figure!$C$8+BZ218*[1]Figure!$D$8+CU218*[1]Figure!$E$8,0)</f>
        <v>4.1344694739944676E-2</v>
      </c>
      <c r="GC218" s="12">
        <f>IFERROR(CW218*[1]Figure!$F$8+DR218*[1]Figure!$G$8+EM218*[1]Figure!$H$8,0)</f>
        <v>1.4097257564832635</v>
      </c>
      <c r="GD218" s="12">
        <f>IFERROR(CX218*[1]Figure!$F$8+DS218*[1]Figure!$G$8+EN218*[1]Figure!$H$8,0)</f>
        <v>24.360767080745884</v>
      </c>
      <c r="GE218" s="12">
        <f>IFERROR(CY218*[1]Figure!$F$8+DT218*[1]Figure!$G$8+EO218*[1]Figure!$H$8,0)</f>
        <v>5.1323057116275203E-2</v>
      </c>
      <c r="GF218" s="12">
        <f>IFERROR(CZ218*[1]Figure!$F$8+DU218*[1]Figure!$G$8+EP218*[1]Figure!$H$8,0)</f>
        <v>0.36036377061754449</v>
      </c>
      <c r="GG218" s="12">
        <f>IFERROR(DA218*[1]Figure!$F$8+DV218*[1]Figure!$G$8+EQ218*[1]Figure!$H$8,0)</f>
        <v>1.1777118698333724</v>
      </c>
      <c r="GH218" s="12">
        <f>IFERROR(DB218*[1]Figure!$F$8+DW218*[1]Figure!$G$8+ER218*[1]Figure!$H$8,0)</f>
        <v>1.6265364231739831E-3</v>
      </c>
      <c r="GI218" s="12">
        <f>IFERROR(DC218*[1]Figure!$F$8+DX218*[1]Figure!$G$8+ES218*[1]Figure!$H$8,0)</f>
        <v>1.4248997803957859</v>
      </c>
      <c r="GJ218" s="12">
        <f>IFERROR(DD218*[1]Figure!$F$8+DY218*[1]Figure!$G$8+ET218*[1]Figure!$H$8,0)</f>
        <v>0.25369128256562762</v>
      </c>
      <c r="GK218" s="12">
        <f>IFERROR(DE218*[1]Figure!$F$8+DZ218*[1]Figure!$G$8+EU218*[1]Figure!$H$8,0)</f>
        <v>15.932104427686429</v>
      </c>
      <c r="GL218" s="12">
        <f>IFERROR(DF218*[1]Figure!$F$8+EA218*[1]Figure!$G$8+EV218*[1]Figure!$H$8,0)</f>
        <v>0.22029489081530754</v>
      </c>
      <c r="GM218" s="12">
        <f>IFERROR(DG218*[1]Figure!$F$8+EB218*[1]Figure!$G$8+EW218*[1]Figure!$H$8,0)</f>
        <v>8.7474743383555945E-2</v>
      </c>
      <c r="GN218" s="12">
        <f>IFERROR(DH218*[1]Figure!$F$8+EC218*[1]Figure!$G$8+EX218*[1]Figure!$H$8,0)</f>
        <v>1.491216605197377</v>
      </c>
      <c r="GO218" s="12">
        <f>IFERROR(DI218*[1]Figure!$F$8+ED218*[1]Figure!$G$8+EY218*[1]Figure!$H$8,0)</f>
        <v>6.5010734055562119E-5</v>
      </c>
      <c r="GP218" s="12">
        <f>IFERROR(DJ218*[1]Figure!$F$8+EE218*[1]Figure!$G$8+EZ218*[1]Figure!$H$8,0)</f>
        <v>0.49563404253918691</v>
      </c>
      <c r="GQ218" s="12">
        <f>IFERROR(DK218*[1]Figure!$F$8+EF218*[1]Figure!$G$8+FA218*[1]Figure!$H$8,0)</f>
        <v>4.6483071496005732E-3</v>
      </c>
      <c r="GR218" s="12">
        <f>IFERROR(DL218*[1]Figure!$F$8+EG218*[1]Figure!$G$8+FB218*[1]Figure!$H$8,0)</f>
        <v>4.727212131411895E-3</v>
      </c>
      <c r="GS218" s="12">
        <f>IFERROR(DM218*[1]Figure!$F$8+EH218*[1]Figure!$G$8+FC218*[1]Figure!$H$8,0)</f>
        <v>1.1063959647392244E-6</v>
      </c>
      <c r="GT218" s="12">
        <f>IFERROR(DN218*[1]Figure!$F$8+EI218*[1]Figure!$G$8+FD218*[1]Figure!$H$8,0)</f>
        <v>0.17510428922900986</v>
      </c>
      <c r="GU218" s="12">
        <f>IFERROR(DO218*[1]Figure!$F$8+EJ218*[1]Figure!$G$8+FE218*[1]Figure!$H$8,0)</f>
        <v>23.242199469631718</v>
      </c>
      <c r="GV218" s="12">
        <f>IFERROR(DP218*[1]Figure!$F$8+EK218*[1]Figure!$G$8+FF218*[1]Figure!$H$8,0)</f>
        <v>3.7008456778217985E-2</v>
      </c>
      <c r="GX218" s="12">
        <f>IFERROR(FH218*[1]Figure!$F$10+GC218*[1]Figure!$F$11,0)</f>
        <v>1.5652106007750259</v>
      </c>
      <c r="GY218" s="12">
        <f>IFERROR(FI218*[1]Figure!$F$10+GD218*[1]Figure!$F$11,0)</f>
        <v>27.047623058909068</v>
      </c>
      <c r="GZ218" s="12">
        <f>IFERROR(FJ218*[1]Figure!$F$10+GE218*[1]Figure!$F$11,0)</f>
        <v>5.6983702463500943E-2</v>
      </c>
      <c r="HA218" s="12">
        <f>IFERROR(FK218*[1]Figure!$F$10+GF218*[1]Figure!$F$11,0)</f>
        <v>0.40010987336495968</v>
      </c>
      <c r="HB218" s="12">
        <f>IFERROR(FL218*[1]Figure!$F$10+GG218*[1]Figure!$F$11,0)</f>
        <v>1.3076068837106876</v>
      </c>
      <c r="HC218" s="12">
        <f>IFERROR(FM218*[1]Figure!$F$10+GH218*[1]Figure!$F$11,0)</f>
        <v>1.8059342679881277E-3</v>
      </c>
      <c r="HD218" s="12">
        <f>IFERROR(FN218*[1]Figure!$F$10+GI218*[1]Figure!$F$11,0)</f>
        <v>1.5820582344194183</v>
      </c>
      <c r="HE218" s="12">
        <f>IFERROR(FO218*[1]Figure!$F$10+GJ218*[1]Figure!$F$11,0)</f>
        <v>0.28167200816880805</v>
      </c>
      <c r="HF218" s="12">
        <f>IFERROR(FP218*[1]Figure!$F$10+GK218*[1]Figure!$F$11,0)</f>
        <v>17.689326188576018</v>
      </c>
      <c r="HG218" s="12">
        <f>IFERROR(FQ218*[1]Figure!$F$10+GL218*[1]Figure!$F$11,0)</f>
        <v>0.24459218171686281</v>
      </c>
      <c r="HH218" s="12">
        <f>IFERROR(FR218*[1]Figure!$F$10+GM218*[1]Figure!$F$11,0)</f>
        <v>9.7122716964164579E-2</v>
      </c>
      <c r="HI218" s="12">
        <f>IFERROR(FS218*[1]Figure!$F$10+GN218*[1]Figure!$F$11,0)</f>
        <v>1.6556894330492369</v>
      </c>
      <c r="HJ218" s="12">
        <f>IFERROR(FT218*[1]Figure!$F$10+GO218*[1]Figure!$F$11,0)</f>
        <v>7.2181053399899268E-5</v>
      </c>
      <c r="HK218" s="12">
        <f>IFERROR(FU218*[1]Figure!$F$10+GP218*[1]Figure!$F$11,0)</f>
        <v>0.55029969759691022</v>
      </c>
      <c r="HL218" s="12">
        <f>IFERROR(FV218*[1]Figure!$F$10+GQ218*[1]Figure!$F$11,0)</f>
        <v>5.1609893575066687E-3</v>
      </c>
      <c r="HM218" s="12">
        <f>IFERROR(FW218*[1]Figure!$F$10+GR218*[1]Figure!$F$11,0)</f>
        <v>5.2485971162619148E-3</v>
      </c>
      <c r="HN218" s="12">
        <f>IFERROR(FX218*[1]Figure!$F$10+GS218*[1]Figure!$F$11,0)</f>
        <v>1.2284252342700996E-6</v>
      </c>
      <c r="HO218" s="12">
        <f>IFERROR(FY218*[1]Figure!$F$10+GT218*[1]Figure!$F$11,0)</f>
        <v>0.19441731023354281</v>
      </c>
      <c r="HP218" s="12">
        <f>IFERROR(FZ218*[1]Figure!$F$10+GU218*[1]Figure!$F$11,0)</f>
        <v>25.805683713935284</v>
      </c>
      <c r="HQ218" s="12">
        <f>IFERROR(GA218*[1]Figure!$F$10+GV218*[1]Figure!$F$11,0)</f>
        <v>4.1090281993637442E-2</v>
      </c>
    </row>
    <row r="219" spans="1:225" s="16" customFormat="1" x14ac:dyDescent="0.2">
      <c r="A219" s="1"/>
      <c r="B219" s="4"/>
      <c r="C219" s="1" t="s">
        <v>132</v>
      </c>
      <c r="D219" s="1" t="s">
        <v>145</v>
      </c>
      <c r="E219" s="2">
        <f>'[1]LIB Maf LCIA'!F21*'[1]LIB Maf LCIA'!O11/0.8432*(1-[1]Use!$Y$321)</f>
        <v>6.3923149905123336E-2</v>
      </c>
      <c r="F219" s="7"/>
      <c r="G219" s="1">
        <f>'[1]LIB Maf LCI'!AQ$45*'[1]LIB Maf LCIA'!E$98*LCIA_TAU!$E219</f>
        <v>110.46870746950022</v>
      </c>
      <c r="H219" s="1">
        <f>'[1]LIB Maf LCI'!AR$45*'[1]LIB Maf LCIA'!F$98*LCIA_TAU!$E219</f>
        <v>129.62823117512144</v>
      </c>
      <c r="I219" s="1">
        <f>'[1]LIB Maf LCI'!AS$45*'[1]LIB Maf LCIA'!D$98*LCIA_TAU!$E219</f>
        <v>105.05239854411589</v>
      </c>
      <c r="J219" s="1">
        <f>'[1]LIB Maf LCI'!AT$45*'[1]LIB Maf LCIA'!D$98*LCIA_TAU!$E219</f>
        <v>120.4238278074464</v>
      </c>
      <c r="K219" s="1">
        <f>'[1]LIB Maf LCI'!AU$45*'[1]LIB Maf LCIA'!E$98*LCIA_TAU!$E219</f>
        <v>109.99791958976003</v>
      </c>
      <c r="L219" s="1">
        <f>'[1]LIB Maf LCI'!AV$45*'[1]LIB Maf LCIA'!F$98*LCIA_TAU!$E219</f>
        <v>128.38832906068239</v>
      </c>
      <c r="M219" s="1" t="s">
        <v>55</v>
      </c>
      <c r="N219" s="1" t="s">
        <v>222</v>
      </c>
      <c r="O219" s="1">
        <f>O102</f>
        <v>1</v>
      </c>
      <c r="P219" s="1" t="str">
        <f>P102</f>
        <v>kg</v>
      </c>
      <c r="Q219" s="5">
        <f>[1]Use!Z180</f>
        <v>9.0850557428426431</v>
      </c>
      <c r="R219" s="5">
        <f>[1]Use!AA180</f>
        <v>122.44703416326955</v>
      </c>
      <c r="S219" s="5">
        <f>[1]Use!AB180</f>
        <v>1.7704775085527837E-2</v>
      </c>
      <c r="T219" s="5">
        <f>[1]Use!AC180</f>
        <v>2.5188674387789094</v>
      </c>
      <c r="U219" s="5">
        <f>[1]Use!AD180</f>
        <v>8.0029432875609654</v>
      </c>
      <c r="V219" s="5">
        <f>[1]Use!AE180</f>
        <v>1.3076011428100491E-2</v>
      </c>
      <c r="W219" s="5">
        <f>[1]Use!AF180</f>
        <v>9.2018069269005558</v>
      </c>
      <c r="X219" s="5">
        <f>[1]Use!AG180</f>
        <v>2.2316181285722712</v>
      </c>
      <c r="Y219" s="5">
        <f>[1]Use!AH180</f>
        <v>98.186206458134492</v>
      </c>
      <c r="Z219" s="5">
        <f>[1]Use!AI180</f>
        <v>0.1421265484621814</v>
      </c>
      <c r="AA219" s="5">
        <f>[1]Use!AJ180</f>
        <v>0.15294944102670852</v>
      </c>
      <c r="AB219" s="5">
        <f>[1]Use!AK180</f>
        <v>11.218793303174317</v>
      </c>
      <c r="AC219" s="5">
        <f>[1]Use!AL180</f>
        <v>1.2903305336703687E-3</v>
      </c>
      <c r="AD219" s="5">
        <f>[1]Use!AM180</f>
        <v>1.0320463548469136</v>
      </c>
      <c r="AE219" s="5">
        <f>[1]Use!AN180</f>
        <v>4.7881705715915733E-2</v>
      </c>
      <c r="AF219" s="5">
        <f>[1]Use!AO180</f>
        <v>4.8647660422738562E-2</v>
      </c>
      <c r="AG219" s="5">
        <f>[1]Use!AP180</f>
        <v>2.6501363084349385E-6</v>
      </c>
      <c r="AH219" s="5">
        <f>[1]Use!AQ180</f>
        <v>5.6525561908051219E-2</v>
      </c>
      <c r="AI219" s="5">
        <f>[1]Use!AR180</f>
        <v>2634.9948953208691</v>
      </c>
      <c r="AJ219" s="5">
        <f>[1]Use!AS180</f>
        <v>7.015400306543941E-2</v>
      </c>
      <c r="AK219" s="1"/>
      <c r="AL219" s="1">
        <f>IFERROR($G219/1000*Q219,0)</f>
        <v>1.003614365200187</v>
      </c>
      <c r="AM219" s="1">
        <f>IFERROR($G219/1000*R219,0)</f>
        <v>13.526565597490123</v>
      </c>
      <c r="AN219" s="1">
        <f>IFERROR($G219/1000*S219,0)</f>
        <v>1.9558236197364702E-3</v>
      </c>
      <c r="AO219" s="1">
        <f>IFERROR($G219/1000*T219,0)</f>
        <v>0.2782560302489166</v>
      </c>
      <c r="AP219" s="1">
        <f>IFERROR($G219/1000*U219,0)</f>
        <v>0.8840748009285726</v>
      </c>
      <c r="AQ219" s="1">
        <f>IFERROR($G219/1000*V219,0)</f>
        <v>1.444490081318675E-3</v>
      </c>
      <c r="AR219" s="1">
        <f>IFERROR($G219/1000*W219,0)</f>
        <v>1.0165117175985983</v>
      </c>
      <c r="AS219" s="1">
        <f>IFERROR($G219/1000*X219,0)</f>
        <v>0.24652397022888375</v>
      </c>
      <c r="AT219" s="1">
        <f>IFERROR($G219/1000*Y219,0)</f>
        <v>10.846503318763611</v>
      </c>
      <c r="AU219" s="1">
        <f>IFERROR($G219/1000*Z219,0)</f>
        <v>1.5700536105718463E-2</v>
      </c>
      <c r="AV219" s="1">
        <f>IFERROR($G219/1000*AA219,0)</f>
        <v>1.6896127058403036E-2</v>
      </c>
      <c r="AW219" s="1">
        <f>IFERROR($G219/1000*AB219,0)</f>
        <v>1.2393255955691518</v>
      </c>
      <c r="AX219" s="1">
        <f>IFERROR($G219/1000*AC219,0)</f>
        <v>1.4254114626299606E-4</v>
      </c>
      <c r="AY219" s="1">
        <f>IFERROR($G219/1000*AD219,0)</f>
        <v>0.11400882686854771</v>
      </c>
      <c r="AZ219" s="1">
        <f>IFERROR($G219/1000*AE219,0)</f>
        <v>5.2894301418721914E-3</v>
      </c>
      <c r="BA219" s="1">
        <f>IFERROR($G219/1000*AF219,0)</f>
        <v>5.374044168315089E-3</v>
      </c>
      <c r="BB219" s="1">
        <f>IFERROR($G219/1000*AG219,0)</f>
        <v>2.9275713261080044E-7</v>
      </c>
      <c r="BC219" s="1">
        <f>IFERROR($G219/1000*AH219,0)</f>
        <v>6.2443057629696349E-3</v>
      </c>
      <c r="BD219" s="1">
        <f>IFERROR($G219/1000*AI219,0)</f>
        <v>291.08448027482746</v>
      </c>
      <c r="BE219" s="1">
        <f>IFERROR($G219/1000*AJ219,0)</f>
        <v>7.7498220424504476E-3</v>
      </c>
      <c r="BF219" s="1"/>
      <c r="BG219" s="1">
        <f>IFERROR($H219/1000*Q219,0)</f>
        <v>1.177679706072071</v>
      </c>
      <c r="BH219" s="1">
        <f>IFERROR($H219/1000*R219,0)</f>
        <v>15.8725924512243</v>
      </c>
      <c r="BI219" s="1">
        <f>IFERROR($H219/1000*S219,0)</f>
        <v>2.2950386776903332E-3</v>
      </c>
      <c r="BJ219" s="1">
        <f>IFERROR($H219/1000*T219,0)</f>
        <v>0.32651633065351854</v>
      </c>
      <c r="BK219" s="1">
        <f>IFERROR($H219/1000*U219,0)</f>
        <v>1.0374073825613392</v>
      </c>
      <c r="BL219" s="1">
        <f>IFERROR($H219/1000*V219,0)</f>
        <v>1.6950202322503405E-3</v>
      </c>
      <c r="BM219" s="1">
        <f>IFERROR($H219/1000*W219,0)</f>
        <v>1.1928139555490991</v>
      </c>
      <c r="BN219" s="1">
        <f>IFERROR($H219/1000*X219,0)</f>
        <v>0.28928071066515826</v>
      </c>
      <c r="BO219" s="1">
        <f>IFERROR($H219/1000*Y219,0)</f>
        <v>12.727704268963262</v>
      </c>
      <c r="BP219" s="1">
        <f>IFERROR($H219/1000*Z219,0)</f>
        <v>1.8423613080177752E-2</v>
      </c>
      <c r="BQ219" s="1">
        <f>IFERROR($H219/1000*AA219,0)</f>
        <v>1.9826565499515777E-2</v>
      </c>
      <c r="BR219" s="1">
        <f>IFERROR($H219/1000*AB219,0)</f>
        <v>1.4542723318097848</v>
      </c>
      <c r="BS219" s="1">
        <f>IFERROR($H219/1000*AC219,0)</f>
        <v>1.6726326471094038E-4</v>
      </c>
      <c r="BT219" s="1">
        <f>IFERROR($H219/1000*AD219,0)</f>
        <v>0.13378234346953716</v>
      </c>
      <c r="BU219" s="1">
        <f>IFERROR($H219/1000*AE219,0)</f>
        <v>6.2068208176018587E-3</v>
      </c>
      <c r="BV219" s="1">
        <f>IFERROR($H219/1000*AF219,0)</f>
        <v>6.3061101714075611E-3</v>
      </c>
      <c r="BW219" s="1">
        <f>IFERROR($H219/1000*AG219,0)</f>
        <v>3.4353248203538719E-7</v>
      </c>
      <c r="BX219" s="1">
        <f>IFERROR($H219/1000*AH219,0)</f>
        <v>7.3273086063205027E-3</v>
      </c>
      <c r="BY219" s="1">
        <f>IFERROR($H219/1000*AI219,0)</f>
        <v>341.56972743591859</v>
      </c>
      <c r="BZ219" s="1">
        <f>IFERROR($H219/1000*AJ219,0)</f>
        <v>9.0939393272269596E-3</v>
      </c>
      <c r="CA219" s="1"/>
      <c r="CB219" s="1">
        <f>IFERROR($I219/1000*Q219,0)</f>
        <v>0.95440689669261414</v>
      </c>
      <c r="CC219" s="1">
        <f>IFERROR($I219/1000*R219,0)</f>
        <v>12.863354633464766</v>
      </c>
      <c r="CD219" s="1">
        <f>IFERROR($I219/1000*S219,0)</f>
        <v>1.8599290884188037E-3</v>
      </c>
      <c r="CE219" s="1">
        <f>IFERROR($I219/1000*T219,0)</f>
        <v>0.26461306605839841</v>
      </c>
      <c r="CF219" s="1">
        <f>IFERROR($I219/1000*U219,0)</f>
        <v>0.84072838777081149</v>
      </c>
      <c r="CG219" s="1">
        <f>IFERROR($I219/1000*V219,0)</f>
        <v>1.3736663639122267E-3</v>
      </c>
      <c r="CH219" s="1">
        <f>IFERROR($I219/1000*W219,0)</f>
        <v>0.96667188861076336</v>
      </c>
      <c r="CI219" s="1">
        <f>IFERROR($I219/1000*X219,0)</f>
        <v>0.23443683704104826</v>
      </c>
      <c r="CJ219" s="1">
        <f>IFERROR($I219/1000*Y219,0)</f>
        <v>10.314696492374789</v>
      </c>
      <c r="CK219" s="1">
        <f>IFERROR($I219/1000*Z219,0)</f>
        <v>1.493073481274868E-2</v>
      </c>
      <c r="CL219" s="1">
        <f>IFERROR($I219/1000*AA219,0)</f>
        <v>1.606770563583753E-2</v>
      </c>
      <c r="CM219" s="1">
        <f>IFERROR($I219/1000*AB219,0)</f>
        <v>1.1785611452691267</v>
      </c>
      <c r="CN219" s="1">
        <f>IFERROR($I219/1000*AC219,0)</f>
        <v>1.3555231747678129E-4</v>
      </c>
      <c r="CO219" s="1">
        <f>IFERROR($I219/1000*AD219,0)</f>
        <v>0.10841894498538002</v>
      </c>
      <c r="CP219" s="1">
        <f>IFERROR($I219/1000*AE219,0)</f>
        <v>5.0300880318404507E-3</v>
      </c>
      <c r="CQ219" s="1">
        <f>IFERROR($I219/1000*AF219,0)</f>
        <v>5.1105534109683447E-3</v>
      </c>
      <c r="CR219" s="1">
        <f>IFERROR($I219/1000*AG219,0)</f>
        <v>2.784031756699392E-7</v>
      </c>
      <c r="CS219" s="1">
        <f>IFERROR($I219/1000*AH219,0)</f>
        <v>5.9381458574946921E-3</v>
      </c>
      <c r="CT219" s="1">
        <f>IFERROR($I219/1000*AI219,0)</f>
        <v>276.81253390495885</v>
      </c>
      <c r="CU219" s="1">
        <f>IFERROR($I219/1000*AJ219,0)</f>
        <v>7.3698462894956681E-3</v>
      </c>
      <c r="CW219" s="12">
        <f>IFERROR($J219/1000*Q219,0)</f>
        <v>1.0940571883971344</v>
      </c>
      <c r="CX219" s="12">
        <f>IFERROR($J219/1000*R219,0)</f>
        <v>14.745540557610079</v>
      </c>
      <c r="CY219" s="12">
        <f>IFERROR($J219/1000*S219,0)</f>
        <v>2.1320767862691714E-3</v>
      </c>
      <c r="CZ219" s="12">
        <f>IFERROR($J219/1000*T219,0)</f>
        <v>0.30333165871729489</v>
      </c>
      <c r="DA219" s="12">
        <f>IFERROR($J219/1000*U219,0)</f>
        <v>0.96374506441400065</v>
      </c>
      <c r="DB219" s="12">
        <f>IFERROR($J219/1000*V219,0)</f>
        <v>1.5746633486257748E-3</v>
      </c>
      <c r="DC219" s="12">
        <f>IFERROR($J219/1000*W219,0)</f>
        <v>1.1081168128824401</v>
      </c>
      <c r="DD219" s="12">
        <f>IFERROR($J219/1000*X219,0)</f>
        <v>0.26873999724716296</v>
      </c>
      <c r="DE219" s="12">
        <f>IFERROR($J219/1000*Y219,0)</f>
        <v>11.823958819580769</v>
      </c>
      <c r="DF219" s="12">
        <f>IFERROR($J219/1000*Z219,0)</f>
        <v>1.7115422998876417E-2</v>
      </c>
      <c r="DG219" s="12">
        <f>IFERROR($J219/1000*AA219,0)</f>
        <v>1.8418757149445523E-2</v>
      </c>
      <c r="DH219" s="12">
        <f>IFERROR($J219/1000*AB219,0)</f>
        <v>1.3510100329487968</v>
      </c>
      <c r="DI219" s="12">
        <f>IFERROR($J219/1000*AC219,0)</f>
        <v>1.5538654200141088E-4</v>
      </c>
      <c r="DJ219" s="12">
        <f>IFERROR($J219/1000*AD219,0)</f>
        <v>0.12428297252538745</v>
      </c>
      <c r="DK219" s="12">
        <f>IFERROR($J219/1000*AE219,0)</f>
        <v>5.7660982842602584E-3</v>
      </c>
      <c r="DL219" s="12">
        <f>IFERROR($J219/1000*AF219,0)</f>
        <v>5.8583374819829934E-3</v>
      </c>
      <c r="DM219" s="12">
        <f>IFERROR($J219/1000*AG219,0)</f>
        <v>3.1913955847323071E-7</v>
      </c>
      <c r="DN219" s="12">
        <f>IFERROR($J219/1000*AH219,0)</f>
        <v>6.8070245339343118E-3</v>
      </c>
      <c r="DO219" s="12">
        <f>IFERROR($J219/1000*AI219,0)</f>
        <v>317.31617154762057</v>
      </c>
      <c r="DP219" s="12">
        <f>IFERROR($J219/1000*AJ219,0)</f>
        <v>8.4482135851555416E-3</v>
      </c>
      <c r="DR219" s="12">
        <f>IFERROR($K219/1000*Q219,0)</f>
        <v>0.99933723106969263</v>
      </c>
      <c r="DS219" s="12">
        <f>IFERROR($K219/1000*R219,0)</f>
        <v>13.468919017895923</v>
      </c>
      <c r="DT219" s="12">
        <f>IFERROR($K219/1000*S219,0)</f>
        <v>1.9474884262126778E-3</v>
      </c>
      <c r="DU219" s="12">
        <f>IFERROR($K219/1000*T219,0)</f>
        <v>0.27707017798806727</v>
      </c>
      <c r="DV219" s="12">
        <f>IFERROR($K219/1000*U219,0)</f>
        <v>0.8803071122265409</v>
      </c>
      <c r="DW219" s="12">
        <f>IFERROR($K219/1000*V219,0)</f>
        <v>1.4383340536229812E-3</v>
      </c>
      <c r="DX219" s="12">
        <f>IFERROR($K219/1000*W219,0)</f>
        <v>1.0121796184257041</v>
      </c>
      <c r="DY219" s="12">
        <f>IFERROR($K219/1000*X219,0)</f>
        <v>0.24547335146174346</v>
      </c>
      <c r="DZ219" s="12">
        <f>IFERROR($K219/1000*Y219,0)</f>
        <v>10.800278442805455</v>
      </c>
      <c r="EA219" s="12">
        <f>IFERROR($K219/1000*Z219,0)</f>
        <v>1.5633624649313161E-2</v>
      </c>
      <c r="EB219" s="12">
        <f>IFERROR($K219/1000*AA219,0)</f>
        <v>1.6824120315354626E-2</v>
      </c>
      <c r="EC219" s="12">
        <f>IFERROR($K219/1000*AB219,0)</f>
        <v>1.2340439236567069</v>
      </c>
      <c r="ED219" s="12">
        <f>IFERROR($K219/1000*AC219,0)</f>
        <v>1.4193367428688537E-4</v>
      </c>
      <c r="EE219" s="12">
        <f>IFERROR($K219/1000*AD219,0)</f>
        <v>0.11352295195335575</v>
      </c>
      <c r="EF219" s="12">
        <f>IFERROR($K219/1000*AE219,0)</f>
        <v>5.2668880151598525E-3</v>
      </c>
      <c r="EG219" s="12">
        <f>IFERROR($K219/1000*AF219,0)</f>
        <v>5.3511414394103477E-3</v>
      </c>
      <c r="EH219" s="12">
        <f>IFERROR($K219/1000*AG219,0)</f>
        <v>2.9150948055712985E-7</v>
      </c>
      <c r="EI219" s="12">
        <f>IFERROR($K219/1000*AH219,0)</f>
        <v>6.2176942135278206E-3</v>
      </c>
      <c r="EJ219" s="12">
        <f>IFERROR($K219/1000*AI219,0)</f>
        <v>289.84395661493312</v>
      </c>
      <c r="EK219" s="12">
        <f>IFERROR($K219/1000*AJ219,0)</f>
        <v>7.7167943880919829E-3</v>
      </c>
      <c r="EM219" s="12">
        <f>IFERROR($L219/1000*Q219,0)</f>
        <v>1.1664151262467237</v>
      </c>
      <c r="EN219" s="12">
        <f>IFERROR($L219/1000*R219,0)</f>
        <v>15.720770114658471</v>
      </c>
      <c r="EO219" s="12">
        <f>IFERROR($L219/1000*S219,0)</f>
        <v>2.2730864896261193E-3</v>
      </c>
      <c r="EP219" s="12">
        <f>IFERROR($L219/1000*T219,0)</f>
        <v>0.32339318159018487</v>
      </c>
      <c r="EQ219" s="12">
        <f>IFERROR($L219/1000*U219,0)</f>
        <v>1.0274845162573567</v>
      </c>
      <c r="ER219" s="12">
        <f>IFERROR($L219/1000*V219,0)</f>
        <v>1.6788072580322094E-3</v>
      </c>
      <c r="ES219" s="12">
        <f>IFERROR($L219/1000*W219,0)</f>
        <v>1.1814046156837752</v>
      </c>
      <c r="ET219" s="12">
        <f>IFERROR($L219/1000*X219,0)</f>
        <v>0.286513722628921</v>
      </c>
      <c r="EU219" s="12">
        <f>IFERROR($L219/1000*Y219,0)</f>
        <v>12.605962983967071</v>
      </c>
      <c r="EV219" s="12">
        <f>IFERROR($L219/1000*Z219,0)</f>
        <v>1.8247390072221568E-2</v>
      </c>
      <c r="EW219" s="12">
        <f>IFERROR($L219/1000*AA219,0)</f>
        <v>1.9636923164184489E-2</v>
      </c>
      <c r="EX219" s="12">
        <f>IFERROR($L219/1000*AB219,0)</f>
        <v>1.4403621262717243</v>
      </c>
      <c r="EY219" s="12">
        <f>IFERROR($L219/1000*AC219,0)</f>
        <v>1.6566338115391721E-4</v>
      </c>
      <c r="EZ219" s="12">
        <f>IFERROR($L219/1000*AD219,0)</f>
        <v>0.13250270701196334</v>
      </c>
      <c r="FA219" s="12">
        <f>IFERROR($L219/1000*AE219,0)</f>
        <v>6.1474521894417464E-3</v>
      </c>
      <c r="FB219" s="12">
        <f>IFERROR($L219/1000*AF219,0)</f>
        <v>6.2457918343868943E-3</v>
      </c>
      <c r="FC219" s="12">
        <f>IFERROR($L219/1000*AG219,0)</f>
        <v>3.4024657242300698E-7</v>
      </c>
      <c r="FD219" s="12">
        <f>IFERROR($L219/1000*AH219,0)</f>
        <v>7.2572224425908544E-3</v>
      </c>
      <c r="FE219" s="12">
        <f>IFERROR($L219/1000*AI219,0)</f>
        <v>338.30259169367412</v>
      </c>
      <c r="FF219" s="12">
        <f>IFERROR($L219/1000*AJ219,0)</f>
        <v>9.0069552304897563E-3</v>
      </c>
      <c r="FH219" s="12">
        <f>IFERROR(AL219*[1]Figure!$C$8+BG219*[1]Figure!$D$8+CB219*[1]Figure!$E$8,0)</f>
        <v>1.1427829523141462</v>
      </c>
      <c r="FI219" s="12">
        <f>IFERROR(AM219*[1]Figure!$C$8+BH219*[1]Figure!$D$8+CC219*[1]Figure!$E$8,0)</f>
        <v>15.402259178591367</v>
      </c>
      <c r="FJ219" s="12">
        <f>IFERROR(AN219*[1]Figure!$C$8+BI219*[1]Figure!$D$8+CD219*[1]Figure!$E$8,0)</f>
        <v>2.2270325813066264E-3</v>
      </c>
      <c r="FK219" s="12">
        <f>IFERROR(AO219*[1]Figure!$C$8+BJ219*[1]Figure!$D$8+CE219*[1]Figure!$E$8,0)</f>
        <v>0.31684106841540055</v>
      </c>
      <c r="FL219" s="12">
        <f>IFERROR(AP219*[1]Figure!$C$8+BK219*[1]Figure!$D$8+CF219*[1]Figure!$E$8,0)</f>
        <v>1.0066671483624825</v>
      </c>
      <c r="FM219" s="12">
        <f>IFERROR(AQ219*[1]Figure!$C$8+BL219*[1]Figure!$D$8+CG219*[1]Figure!$E$8,0)</f>
        <v>1.6447937544104305E-3</v>
      </c>
      <c r="FN219" s="12">
        <f>IFERROR(AR219*[1]Figure!$C$8+BM219*[1]Figure!$D$8+CH219*[1]Figure!$E$8,0)</f>
        <v>1.1574687469400058</v>
      </c>
      <c r="FO219" s="12">
        <f>IFERROR(AS219*[1]Figure!$C$8+BN219*[1]Figure!$D$8+CI219*[1]Figure!$E$8,0)</f>
        <v>0.28070880637322698</v>
      </c>
      <c r="FP219" s="12">
        <f>IFERROR(AT219*[1]Figure!$C$8+BO219*[1]Figure!$D$8+CJ219*[1]Figure!$E$8,0)</f>
        <v>12.35055965189323</v>
      </c>
      <c r="FQ219" s="12">
        <f>IFERROR(AU219*[1]Figure!$C$8+BP219*[1]Figure!$D$8+CK219*[1]Figure!$E$8,0)</f>
        <v>1.7877688508602513E-2</v>
      </c>
      <c r="FR219" s="12">
        <f>IFERROR(AV219*[1]Figure!$C$8+BQ219*[1]Figure!$D$8+CL219*[1]Figure!$E$8,0)</f>
        <v>1.9239068941211641E-2</v>
      </c>
      <c r="FS219" s="12">
        <f>IFERROR(AW219*[1]Figure!$C$8+BR219*[1]Figure!$D$8+CM219*[1]Figure!$E$8,0)</f>
        <v>1.411179644385125</v>
      </c>
      <c r="FT219" s="12">
        <f>IFERROR(AX219*[1]Figure!$C$8+BS219*[1]Figure!$D$8+CN219*[1]Figure!$E$8,0)</f>
        <v>1.6230695534153442E-4</v>
      </c>
      <c r="FU219" s="12">
        <f>IFERROR(AY219*[1]Figure!$C$8+BT219*[1]Figure!$D$8+CO219*[1]Figure!$E$8,0)</f>
        <v>0.12981813361422287</v>
      </c>
      <c r="FV219" s="12">
        <f>IFERROR(AZ219*[1]Figure!$C$8+BU219*[1]Figure!$D$8+CP219*[1]Figure!$E$8,0)</f>
        <v>6.0229016275414014E-3</v>
      </c>
      <c r="FW219" s="12">
        <f>IFERROR(BA219*[1]Figure!$C$8+BV219*[1]Figure!$D$8+CQ219*[1]Figure!$E$8,0)</f>
        <v>6.1192488604014201E-3</v>
      </c>
      <c r="FX219" s="12">
        <f>IFERROR(BB219*[1]Figure!$C$8+BW219*[1]Figure!$D$8+CR219*[1]Figure!$E$8,0)</f>
        <v>3.333530008304152E-7</v>
      </c>
      <c r="FY219" s="12">
        <f>IFERROR(BC219*[1]Figure!$C$8+BX219*[1]Figure!$D$8+CS219*[1]Figure!$E$8,0)</f>
        <v>7.1101873611935694E-3</v>
      </c>
      <c r="FZ219" s="12">
        <f>IFERROR(BD219*[1]Figure!$C$8+BY219*[1]Figure!$D$8+CT219*[1]Figure!$E$8,0)</f>
        <v>331.44840615642698</v>
      </c>
      <c r="GA219" s="12">
        <f>IFERROR(BE219*[1]Figure!$C$8+BZ219*[1]Figure!$D$8+CU219*[1]Figure!$E$8,0)</f>
        <v>8.8244696575404489E-3</v>
      </c>
      <c r="GC219" s="12">
        <f>IFERROR(CW219*[1]Figure!$F$8+DR219*[1]Figure!$G$8+EM219*[1]Figure!$H$8,0)</f>
        <v>1.0229277000016623</v>
      </c>
      <c r="GD219" s="12">
        <f>IFERROR(CX219*[1]Figure!$F$8+DS219*[1]Figure!$G$8+EN219*[1]Figure!$H$8,0)</f>
        <v>13.786867860148883</v>
      </c>
      <c r="GE219" s="12">
        <f>IFERROR(CY219*[1]Figure!$F$8+DT219*[1]Figure!$G$8+EO219*[1]Figure!$H$8,0)</f>
        <v>1.9934610606603745E-3</v>
      </c>
      <c r="GF219" s="12">
        <f>IFERROR(CZ219*[1]Figure!$F$8+DU219*[1]Figure!$G$8+EP219*[1]Figure!$H$8,0)</f>
        <v>0.28361072828739559</v>
      </c>
      <c r="GG219" s="12">
        <f>IFERROR(DA219*[1]Figure!$F$8+DV219*[1]Figure!$G$8+EQ219*[1]Figure!$H$8,0)</f>
        <v>0.90108774256425295</v>
      </c>
      <c r="GH219" s="12">
        <f>IFERROR(DB219*[1]Figure!$F$8+DW219*[1]Figure!$G$8+ER219*[1]Figure!$H$8,0)</f>
        <v>1.4722875317391391E-3</v>
      </c>
      <c r="GI219" s="12">
        <f>IFERROR(DC219*[1]Figure!$F$8+DX219*[1]Figure!$G$8+ES219*[1]Figure!$H$8,0)</f>
        <v>1.0360732462218842</v>
      </c>
      <c r="GJ219" s="12">
        <f>IFERROR(DD219*[1]Figure!$F$8+DY219*[1]Figure!$G$8+ET219*[1]Figure!$H$8,0)</f>
        <v>0.25126802346159099</v>
      </c>
      <c r="GK219" s="12">
        <f>IFERROR(DE219*[1]Figure!$F$8+DZ219*[1]Figure!$G$8+EU219*[1]Figure!$H$8,0)</f>
        <v>11.05523105053418</v>
      </c>
      <c r="GL219" s="12">
        <f>IFERROR(DF219*[1]Figure!$F$8+EA219*[1]Figure!$G$8+EV219*[1]Figure!$H$8,0)</f>
        <v>1.600267378019456E-2</v>
      </c>
      <c r="GM219" s="12">
        <f>IFERROR(DG219*[1]Figure!$F$8+EB219*[1]Figure!$G$8+EW219*[1]Figure!$H$8,0)</f>
        <v>1.7221272423039297E-2</v>
      </c>
      <c r="GN219" s="12">
        <f>IFERROR(DH219*[1]Figure!$F$8+EC219*[1]Figure!$G$8+EX219*[1]Figure!$H$8,0)</f>
        <v>1.2631749056081629</v>
      </c>
      <c r="GO219" s="12">
        <f>IFERROR(DI219*[1]Figure!$F$8+ED219*[1]Figure!$G$8+EY219*[1]Figure!$H$8,0)</f>
        <v>1.4528417682953661E-4</v>
      </c>
      <c r="GP219" s="12">
        <f>IFERROR(DJ219*[1]Figure!$F$8+EE219*[1]Figure!$G$8+EZ219*[1]Figure!$H$8,0)</f>
        <v>0.11620278773637216</v>
      </c>
      <c r="GQ219" s="12">
        <f>IFERROR(DK219*[1]Figure!$F$8+EF219*[1]Figure!$G$8+FA219*[1]Figure!$H$8,0)</f>
        <v>5.3912187758148869E-3</v>
      </c>
      <c r="GR219" s="12">
        <f>IFERROR(DL219*[1]Figure!$F$8+EG219*[1]Figure!$G$8+FB219*[1]Figure!$H$8,0)</f>
        <v>5.4774610960310281E-3</v>
      </c>
      <c r="GS219" s="12">
        <f>IFERROR(DM219*[1]Figure!$F$8+EH219*[1]Figure!$G$8+FC219*[1]Figure!$H$8,0)</f>
        <v>2.9839088668376502E-7</v>
      </c>
      <c r="GT219" s="12">
        <f>IFERROR(DN219*[1]Figure!$F$8+EI219*[1]Figure!$G$8+FD219*[1]Figure!$H$8,0)</f>
        <v>6.3644698140082612E-3</v>
      </c>
      <c r="GU219" s="12">
        <f>IFERROR(DO219*[1]Figure!$F$8+EJ219*[1]Figure!$G$8+FE219*[1]Figure!$H$8,0)</f>
        <v>296.68604619296747</v>
      </c>
      <c r="GV219" s="12">
        <f>IFERROR(DP219*[1]Figure!$F$8+EK219*[1]Figure!$G$8+FF219*[1]Figure!$H$8,0)</f>
        <v>7.898957918686977E-3</v>
      </c>
      <c r="GX219" s="12">
        <f>IFERROR(FH219*[1]Figure!$F$10+GC219*[1]Figure!$F$11,0)</f>
        <v>1.1357508880756735</v>
      </c>
      <c r="GY219" s="12">
        <f>IFERROR(FI219*[1]Figure!$F$10+GD219*[1]Figure!$F$11,0)</f>
        <v>15.307482059504904</v>
      </c>
      <c r="GZ219" s="12">
        <f>IFERROR(FJ219*[1]Figure!$F$10+GE219*[1]Figure!$F$11,0)</f>
        <v>2.2133286350400089E-3</v>
      </c>
      <c r="HA219" s="12">
        <f>IFERROR(FK219*[1]Figure!$F$10+GF219*[1]Figure!$F$11,0)</f>
        <v>0.31489140094620038</v>
      </c>
      <c r="HB219" s="12">
        <f>IFERROR(FL219*[1]Figure!$F$10+GG219*[1]Figure!$F$11,0)</f>
        <v>1.0004726666897292</v>
      </c>
      <c r="HC219" s="12">
        <f>IFERROR(FM219*[1]Figure!$F$10+GH219*[1]Figure!$F$11,0)</f>
        <v>1.6346725889549688E-3</v>
      </c>
      <c r="HD219" s="12">
        <f>IFERROR(FN219*[1]Figure!$F$10+GI219*[1]Figure!$F$11,0)</f>
        <v>1.1503463143153116</v>
      </c>
      <c r="HE219" s="12">
        <f>IFERROR(FO219*[1]Figure!$F$10+GJ219*[1]Figure!$F$11,0)</f>
        <v>0.27898147717679106</v>
      </c>
      <c r="HF219" s="12">
        <f>IFERROR(FP219*[1]Figure!$F$10+GK219*[1]Figure!$F$11,0)</f>
        <v>12.274561030565069</v>
      </c>
      <c r="HG219" s="12">
        <f>IFERROR(FQ219*[1]Figure!$F$10+GL219*[1]Figure!$F$11,0)</f>
        <v>1.7767678944867495E-2</v>
      </c>
      <c r="HH219" s="12">
        <f>IFERROR(FR219*[1]Figure!$F$10+GM219*[1]Figure!$F$11,0)</f>
        <v>1.9120682183333397E-2</v>
      </c>
      <c r="HI219" s="12">
        <f>IFERROR(FS219*[1]Figure!$F$10+GN219*[1]Figure!$F$11,0)</f>
        <v>1.4024960129997899</v>
      </c>
      <c r="HJ219" s="12">
        <f>IFERROR(FT219*[1]Figure!$F$10+GO219*[1]Figure!$F$11,0)</f>
        <v>1.6130820668676905E-4</v>
      </c>
      <c r="HK219" s="12">
        <f>IFERROR(FU219*[1]Figure!$F$10+GP219*[1]Figure!$F$11,0)</f>
        <v>0.12901930348375476</v>
      </c>
      <c r="HL219" s="12">
        <f>IFERROR(FV219*[1]Figure!$F$10+GQ219*[1]Figure!$F$11,0)</f>
        <v>5.9858399693664115E-3</v>
      </c>
      <c r="HM219" s="12">
        <f>IFERROR(FW219*[1]Figure!$F$10+GR219*[1]Figure!$F$11,0)</f>
        <v>6.0815943338000172E-3</v>
      </c>
      <c r="HN219" s="12">
        <f>IFERROR(FX219*[1]Figure!$F$10+GS219*[1]Figure!$F$11,0)</f>
        <v>3.3130172791705915E-7</v>
      </c>
      <c r="HO219" s="12">
        <f>IFERROR(FY219*[1]Figure!$F$10+GT219*[1]Figure!$F$11,0)</f>
        <v>7.0664351384550003E-3</v>
      </c>
      <c r="HP219" s="12">
        <f>IFERROR(FZ219*[1]Figure!$F$10+GU219*[1]Figure!$F$11,0)</f>
        <v>329.40885308196823</v>
      </c>
      <c r="HQ219" s="12">
        <f>IFERROR(GA219*[1]Figure!$F$10+GV219*[1]Figure!$F$11,0)</f>
        <v>8.7701686746839789E-3</v>
      </c>
    </row>
    <row r="220" spans="1:225" x14ac:dyDescent="0.2">
      <c r="A220" s="1"/>
      <c r="B220" s="4"/>
      <c r="C220" s="1" t="s">
        <v>132</v>
      </c>
      <c r="D220" s="1" t="s">
        <v>121</v>
      </c>
      <c r="E220" s="2">
        <f>'[1]LIB Maf LCIA'!F21*'[1]LIB Maf LCIA'!O12/0.8432*(1-[1]Use!$Y$321)</f>
        <v>4.6489563567362432E-2</v>
      </c>
      <c r="F220" s="7"/>
      <c r="G220" s="1">
        <f>'[1]LIB Maf LCI'!AQ$45*'[1]LIB Maf LCIA'!E$98*LCIA_TAU!$E220</f>
        <v>80.340878159636532</v>
      </c>
      <c r="H220" s="1">
        <f>'[1]LIB Maf LCI'!AR$45*'[1]LIB Maf LCIA'!F$98*LCIA_TAU!$E220</f>
        <v>94.275077218270155</v>
      </c>
      <c r="I220" s="1">
        <f>'[1]LIB Maf LCI'!AS$45*'[1]LIB Maf LCIA'!D$98*LCIA_TAU!$E220</f>
        <v>76.401744395720655</v>
      </c>
      <c r="J220" s="1">
        <f>'[1]LIB Maf LCI'!AT$45*'[1]LIB Maf LCIA'!D$98*LCIA_TAU!$E220</f>
        <v>87.580965678142846</v>
      </c>
      <c r="K220" s="1">
        <f>'[1]LIB Maf LCI'!AU$45*'[1]LIB Maf LCIA'!E$98*LCIA_TAU!$E220</f>
        <v>79.998486974370948</v>
      </c>
      <c r="L220" s="1">
        <f>'[1]LIB Maf LCI'!AV$45*'[1]LIB Maf LCIA'!F$98*LCIA_TAU!$E220</f>
        <v>93.373330225950852</v>
      </c>
      <c r="M220" s="1" t="s">
        <v>55</v>
      </c>
      <c r="N220" s="1" t="s">
        <v>223</v>
      </c>
      <c r="O220" s="1">
        <v>1</v>
      </c>
      <c r="P220" s="1" t="s">
        <v>56</v>
      </c>
      <c r="Q220" s="5">
        <f>[1]Use!Z182</f>
        <v>9.1592042731478998</v>
      </c>
      <c r="R220" s="5">
        <f>[1]Use!AA182</f>
        <v>121.60361783047667</v>
      </c>
      <c r="S220" s="5">
        <f>[1]Use!AB182</f>
        <v>1.7630372495597842E-2</v>
      </c>
      <c r="T220" s="5">
        <f>[1]Use!AC182</f>
        <v>2.584077093245702</v>
      </c>
      <c r="U220" s="5">
        <f>[1]Use!AD182</f>
        <v>8.2835024370919559</v>
      </c>
      <c r="V220" s="5">
        <f>[1]Use!AE182</f>
        <v>1.8003906174619791E-2</v>
      </c>
      <c r="W220" s="5">
        <f>[1]Use!AF182</f>
        <v>9.235474081249917</v>
      </c>
      <c r="X220" s="5">
        <f>[1]Use!AG182</f>
        <v>2.4688763573401156</v>
      </c>
      <c r="Y220" s="5">
        <f>[1]Use!AH182</f>
        <v>104.97703196932014</v>
      </c>
      <c r="Z220" s="5">
        <f>[1]Use!AI182</f>
        <v>6.6042813375604692E-2</v>
      </c>
      <c r="AA220" s="5">
        <f>[1]Use!AJ182</f>
        <v>0.14417694201979206</v>
      </c>
      <c r="AB220" s="5">
        <f>[1]Use!AK182</f>
        <v>11.591510598387163</v>
      </c>
      <c r="AC220" s="5">
        <f>[1]Use!AL182</f>
        <v>1.5845587022818718E-3</v>
      </c>
      <c r="AD220" s="5">
        <f>[1]Use!AM182</f>
        <v>1.0414533514156794</v>
      </c>
      <c r="AE220" s="5">
        <f>[1]Use!AN182</f>
        <v>4.7194652795958518E-2</v>
      </c>
      <c r="AF220" s="5">
        <f>[1]Use!AO182</f>
        <v>4.7946857007695041E-2</v>
      </c>
      <c r="AG220" s="5">
        <f>[1]Use!AP182</f>
        <v>2.9043293812813861E-6</v>
      </c>
      <c r="AH220" s="5">
        <f>[1]Use!AQ182</f>
        <v>5.5724840283356357E-2</v>
      </c>
      <c r="AI220" s="5">
        <f>[1]Use!AR182</f>
        <v>2650.9102527744135</v>
      </c>
      <c r="AJ220" s="5">
        <f>[1]Use!AS182</f>
        <v>5.1681795303875303E-2</v>
      </c>
      <c r="AK220" s="1"/>
      <c r="AL220" s="1">
        <f>IFERROR($G220/1000*Q220,0)</f>
        <v>0.73585851454819773</v>
      </c>
      <c r="AM220" s="1">
        <f>IFERROR($G220/1000*R220,0)</f>
        <v>9.7697414438893304</v>
      </c>
      <c r="AN220" s="1">
        <f>IFERROR($G220/1000*S220,0)</f>
        <v>1.4164396085778333E-3</v>
      </c>
      <c r="AO220" s="1">
        <f>IFERROR($G220/1000*T220,0)</f>
        <v>0.20760702290356067</v>
      </c>
      <c r="AP220" s="1">
        <f>IFERROR($G220/1000*U220,0)</f>
        <v>0.66550386003345707</v>
      </c>
      <c r="AQ220" s="1">
        <f>IFERROR($G220/1000*V220,0)</f>
        <v>1.4464496323726565E-3</v>
      </c>
      <c r="AR220" s="1">
        <f>IFERROR($G220/1000*W220,0)</f>
        <v>0.74198609790818071</v>
      </c>
      <c r="AS220" s="1">
        <f>IFERROR($G220/1000*X220,0)</f>
        <v>0.19835169461626947</v>
      </c>
      <c r="AT220" s="1">
        <f>IFERROR($G220/1000*Y220,0)</f>
        <v>8.4339469350074179</v>
      </c>
      <c r="AU220" s="1">
        <f>IFERROR($G220/1000*Z220,0)</f>
        <v>5.3059376227290707E-3</v>
      </c>
      <c r="AV220" s="1">
        <f>IFERROR($G220/1000*AA220,0)</f>
        <v>1.1583302132241095E-2</v>
      </c>
      <c r="AW220" s="1">
        <f>IFERROR($G220/1000*AB220,0)</f>
        <v>0.9312721406711586</v>
      </c>
      <c r="AX220" s="1">
        <f>IFERROR($G220/1000*AC220,0)</f>
        <v>1.2730483763681965E-4</v>
      </c>
      <c r="AY220" s="1">
        <f>IFERROR($G220/1000*AD220,0)</f>
        <v>8.3671276815032225E-2</v>
      </c>
      <c r="AZ220" s="1">
        <f>IFERROR($G220/1000*AE220,0)</f>
        <v>3.7916598500664527E-3</v>
      </c>
      <c r="BA220" s="1">
        <f>IFERROR($G220/1000*AF220,0)</f>
        <v>3.8520925969927422E-3</v>
      </c>
      <c r="BB220" s="1">
        <f>IFERROR($G220/1000*AG220,0)</f>
        <v>2.3333637295698038E-7</v>
      </c>
      <c r="BC220" s="1">
        <f>IFERROR($G220/1000*AH220,0)</f>
        <v>4.4769826036703386E-3</v>
      </c>
      <c r="BD220" s="1">
        <f>IFERROR($G220/1000*AI220,0)</f>
        <v>212.97645763028044</v>
      </c>
      <c r="BE220" s="1">
        <f>IFERROR($G220/1000*AJ220,0)</f>
        <v>4.1521608195799215E-3</v>
      </c>
      <c r="BF220" s="1"/>
      <c r="BG220" s="1">
        <f>IFERROR($H220/1000*Q220,0)</f>
        <v>0.86348469010892814</v>
      </c>
      <c r="BH220" s="1">
        <f>IFERROR($H220/1000*R220,0)</f>
        <v>11.464190460989201</v>
      </c>
      <c r="BI220" s="1">
        <f>IFERROR($H220/1000*S220,0)</f>
        <v>1.6621047284093528E-3</v>
      </c>
      <c r="BJ220" s="1">
        <f>IFERROR($H220/1000*T220,0)</f>
        <v>0.24361406750370163</v>
      </c>
      <c r="BK220" s="1">
        <f>IFERROR($H220/1000*U220,0)</f>
        <v>0.78092783189457315</v>
      </c>
      <c r="BL220" s="1">
        <f>IFERROR($H220/1000*V220,0)</f>
        <v>1.6973196448427715E-3</v>
      </c>
      <c r="BM220" s="1">
        <f>IFERROR($H220/1000*W220,0)</f>
        <v>0.87067503215716846</v>
      </c>
      <c r="BN220" s="1">
        <f>IFERROR($H220/1000*X220,0)</f>
        <v>0.23275350923060092</v>
      </c>
      <c r="BO220" s="1">
        <f>IFERROR($H220/1000*Y220,0)</f>
        <v>9.8967177950524707</v>
      </c>
      <c r="BP220" s="1">
        <f>IFERROR($H220/1000*Z220,0)</f>
        <v>6.2261913306969367E-3</v>
      </c>
      <c r="BQ220" s="1">
        <f>IFERROR($H220/1000*AA220,0)</f>
        <v>1.3592292342009954E-2</v>
      </c>
      <c r="BR220" s="1">
        <f>IFERROR($H220/1000*AB220,0)</f>
        <v>1.0927905567393468</v>
      </c>
      <c r="BS220" s="1">
        <f>IFERROR($H220/1000*AC220,0)</f>
        <v>1.4938439401450539E-4</v>
      </c>
      <c r="BT220" s="1">
        <f>IFERROR($H220/1000*AD220,0)</f>
        <v>9.8183095123939412E-2</v>
      </c>
      <c r="BU220" s="1">
        <f>IFERROR($H220/1000*AE220,0)</f>
        <v>4.4492795366284383E-3</v>
      </c>
      <c r="BV220" s="1">
        <f>IFERROR($H220/1000*AF220,0)</f>
        <v>4.5201936467738077E-3</v>
      </c>
      <c r="BW220" s="1">
        <f>IFERROR($H220/1000*AG220,0)</f>
        <v>2.7380587668759346E-7</v>
      </c>
      <c r="BX220" s="1">
        <f>IFERROR($H220/1000*AH220,0)</f>
        <v>5.2534636206891918E-3</v>
      </c>
      <c r="BY220" s="1">
        <f>IFERROR($H220/1000*AI220,0)</f>
        <v>249.91476877901187</v>
      </c>
      <c r="BZ220" s="1">
        <f>IFERROR($H220/1000*AJ220,0)</f>
        <v>4.8723052430516755E-3</v>
      </c>
      <c r="CA220" s="1"/>
      <c r="CB220" s="1">
        <f>IFERROR($I220/1000*Q220,0)</f>
        <v>0.69977918374523829</v>
      </c>
      <c r="CC220" s="1">
        <f>IFERROR($I220/1000*R220,0)</f>
        <v>9.2907285270789775</v>
      </c>
      <c r="CD220" s="1">
        <f>IFERROR($I220/1000*S220,0)</f>
        <v>1.3469912130100101E-3</v>
      </c>
      <c r="CE220" s="1">
        <f>IFERROR($I220/1000*T220,0)</f>
        <v>0.19742799757699495</v>
      </c>
      <c r="CF220" s="1">
        <f>IFERROR($I220/1000*U220,0)</f>
        <v>0.63287403590002878</v>
      </c>
      <c r="CG220" s="1">
        <f>IFERROR($I220/1000*V220,0)</f>
        <v>1.3755298376778382E-3</v>
      </c>
      <c r="CH220" s="1">
        <f>IFERROR($I220/1000*W220,0)</f>
        <v>0.70560633012895924</v>
      </c>
      <c r="CI220" s="1">
        <f>IFERROR($I220/1000*X220,0)</f>
        <v>0.18862646039813741</v>
      </c>
      <c r="CJ220" s="1">
        <f>IFERROR($I220/1000*Y220,0)</f>
        <v>8.0204283639413934</v>
      </c>
      <c r="CK220" s="1">
        <f>IFERROR($I220/1000*Z220,0)</f>
        <v>5.0457861466972308E-3</v>
      </c>
      <c r="CL220" s="1">
        <f>IFERROR($I220/1000*AA220,0)</f>
        <v>1.101536987195279E-2</v>
      </c>
      <c r="CM220" s="1">
        <f>IFERROR($I220/1000*AB220,0)</f>
        <v>0.88561162989826303</v>
      </c>
      <c r="CN220" s="1">
        <f>IFERROR($I220/1000*AC220,0)</f>
        <v>1.210630489517544E-4</v>
      </c>
      <c r="CO220" s="1">
        <f>IFERROR($I220/1000*AD220,0)</f>
        <v>7.956885275492738E-2</v>
      </c>
      <c r="CP220" s="1">
        <f>IFERROR($I220/1000*AE220,0)</f>
        <v>3.6057537997616061E-3</v>
      </c>
      <c r="CQ220" s="1">
        <f>IFERROR($I220/1000*AF220,0)</f>
        <v>3.6632235136800843E-3</v>
      </c>
      <c r="CR220" s="1">
        <f>IFERROR($I220/1000*AG220,0)</f>
        <v>2.2189583102964198E-7</v>
      </c>
      <c r="CS220" s="1">
        <f>IFERROR($I220/1000*AH220,0)</f>
        <v>4.2574750038213505E-3</v>
      </c>
      <c r="CT220" s="1">
        <f>IFERROR($I220/1000*AI220,0)</f>
        <v>202.53416754846597</v>
      </c>
      <c r="CU220" s="1">
        <f>IFERROR($I220/1000*AJ220,0)</f>
        <v>3.9485793147186372E-3</v>
      </c>
      <c r="CW220" s="12">
        <f>IFERROR($J220/1000*Q220,0)</f>
        <v>0.80217195508566552</v>
      </c>
      <c r="CX220" s="12">
        <f>IFERROR($J220/1000*R220,0)</f>
        <v>10.650162279548976</v>
      </c>
      <c r="CY220" s="12">
        <f>IFERROR($J220/1000*S220,0)</f>
        <v>1.5440850484298282E-3</v>
      </c>
      <c r="CZ220" s="12">
        <f>IFERROR($J220/1000*T220,0)</f>
        <v>0.22631596721322694</v>
      </c>
      <c r="DA220" s="12">
        <f>IFERROR($J220/1000*U220,0)</f>
        <v>0.72547714263776319</v>
      </c>
      <c r="DB220" s="12">
        <f>IFERROR($J220/1000*V220,0)</f>
        <v>1.5767994887518799E-3</v>
      </c>
      <c r="DC220" s="12">
        <f>IFERROR($J220/1000*W220,0)</f>
        <v>0.80885173853132675</v>
      </c>
      <c r="DD220" s="12">
        <f>IFERROR($J220/1000*X220,0)</f>
        <v>0.21622657551578298</v>
      </c>
      <c r="DE220" s="12">
        <f>IFERROR($J220/1000*Y220,0)</f>
        <v>9.1939898338983319</v>
      </c>
      <c r="DF220" s="12">
        <f>IFERROR($J220/1000*Z220,0)</f>
        <v>5.7840933715368279E-3</v>
      </c>
      <c r="DG220" s="12">
        <f>IFERROR($J220/1000*AA220,0)</f>
        <v>1.2627155810615E-2</v>
      </c>
      <c r="DH220" s="12">
        <f>IFERROR($J220/1000*AB220,0)</f>
        <v>1.0151956918751752</v>
      </c>
      <c r="DI220" s="12">
        <f>IFERROR($J220/1000*AC220,0)</f>
        <v>1.3877718131955117E-4</v>
      </c>
      <c r="DJ220" s="12">
        <f>IFERROR($J220/1000*AD220,0)</f>
        <v>9.121149022572346E-2</v>
      </c>
      <c r="DK220" s="12">
        <f>IFERROR($J220/1000*AE220,0)</f>
        <v>4.1333532667147113E-3</v>
      </c>
      <c r="DL220" s="12">
        <f>IFERROR($J220/1000*AF220,0)</f>
        <v>4.1992320379657623E-3</v>
      </c>
      <c r="DM220" s="12">
        <f>IFERROR($J220/1000*AG220,0)</f>
        <v>2.5436397186002692E-7</v>
      </c>
      <c r="DN220" s="12">
        <f>IFERROR($J220/1000*AH220,0)</f>
        <v>4.8804353242766245E-3</v>
      </c>
      <c r="DO220" s="12">
        <f>IFERROR($J220/1000*AI220,0)</f>
        <v>232.16927986407288</v>
      </c>
      <c r="DP220" s="12">
        <f>IFERROR($J220/1000*AJ220,0)</f>
        <v>4.526341540693507E-3</v>
      </c>
      <c r="DR220" s="12">
        <f>IFERROR($K220/1000*Q220,0)</f>
        <v>0.732722483741025</v>
      </c>
      <c r="DS220" s="12">
        <f>IFERROR($K220/1000*R220,0)</f>
        <v>9.7281054370477715</v>
      </c>
      <c r="DT220" s="12">
        <f>IFERROR($K220/1000*S220,0)</f>
        <v>1.4104031244423919E-3</v>
      </c>
      <c r="DU220" s="12">
        <f>IFERROR($K220/1000*T220,0)</f>
        <v>0.20672225768478664</v>
      </c>
      <c r="DV220" s="12">
        <f>IFERROR($K220/1000*U220,0)</f>
        <v>0.66266766181587089</v>
      </c>
      <c r="DW220" s="12">
        <f>IFERROR($K220/1000*V220,0)</f>
        <v>1.4402852535981181E-3</v>
      </c>
      <c r="DX220" s="12">
        <f>IFERROR($K220/1000*W220,0)</f>
        <v>0.738823952991012</v>
      </c>
      <c r="DY220" s="12">
        <f>IFERROR($K220/1000*X220,0)</f>
        <v>0.19750637311400565</v>
      </c>
      <c r="DZ220" s="12">
        <f>IFERROR($K220/1000*Y220,0)</f>
        <v>8.3980037246057808</v>
      </c>
      <c r="EA220" s="12">
        <f>IFERROR($K220/1000*Z220,0)</f>
        <v>5.2833251455791236E-3</v>
      </c>
      <c r="EB220" s="12">
        <f>IFERROR($K220/1000*AA220,0)</f>
        <v>1.153393721817497E-2</v>
      </c>
      <c r="EC220" s="12">
        <f>IFERROR($K220/1000*AB220,0)</f>
        <v>0.92730330961835838</v>
      </c>
      <c r="ED220" s="12">
        <f>IFERROR($K220/1000*AC220,0)</f>
        <v>1.2676229870462247E-4</v>
      </c>
      <c r="EE220" s="12">
        <f>IFERROR($K220/1000*AD220,0)</f>
        <v>8.3314692367642204E-2</v>
      </c>
      <c r="EF220" s="12">
        <f>IFERROR($K220/1000*AE220,0)</f>
        <v>3.7755008169574472E-3</v>
      </c>
      <c r="EG220" s="12">
        <f>IFERROR($K220/1000*AF220,0)</f>
        <v>3.8356760157921186E-3</v>
      </c>
      <c r="EH220" s="12">
        <f>IFERROR($K220/1000*AG220,0)</f>
        <v>2.3234195617772181E-7</v>
      </c>
      <c r="EI220" s="12">
        <f>IFERROR($K220/1000*AH220,0)</f>
        <v>4.457902909556985E-3</v>
      </c>
      <c r="EJ220" s="12">
        <f>IFERROR($K220/1000*AI220,0)</f>
        <v>212.06880932680033</v>
      </c>
      <c r="EK220" s="12">
        <f>IFERROR($K220/1000*AJ220,0)</f>
        <v>4.1344654284291744E-3</v>
      </c>
      <c r="EM220" s="12">
        <f>IFERROR($L220/1000*Q220,0)</f>
        <v>0.85522540520357893</v>
      </c>
      <c r="EN220" s="12">
        <f>IFERROR($L220/1000*R220,0)</f>
        <v>11.354534764355423</v>
      </c>
      <c r="EO220" s="12">
        <f>IFERROR($L220/1000*S220,0)</f>
        <v>1.6462065930379784E-3</v>
      </c>
      <c r="EP220" s="12">
        <f>IFERROR($L220/1000*T220,0)</f>
        <v>0.24128388375694612</v>
      </c>
      <c r="EQ220" s="12">
        <f>IFERROR($L220/1000*U220,0)</f>
        <v>0.77345820848605584</v>
      </c>
      <c r="ER220" s="12">
        <f>IFERROR($L220/1000*V220,0)</f>
        <v>1.6810846765998092E-3</v>
      </c>
      <c r="ES220" s="12">
        <f>IFERROR($L220/1000*W220,0)</f>
        <v>0.86234697118175851</v>
      </c>
      <c r="ET220" s="12">
        <f>IFERROR($L220/1000*X220,0)</f>
        <v>0.23052720740096122</v>
      </c>
      <c r="EU220" s="12">
        <f>IFERROR($L220/1000*Y220,0)</f>
        <v>9.8020550722115285</v>
      </c>
      <c r="EV220" s="12">
        <f>IFERROR($L220/1000*Z220,0)</f>
        <v>6.1666374223711806E-3</v>
      </c>
      <c r="EW220" s="12">
        <f>IFERROR($L220/1000*AA220,0)</f>
        <v>1.3462281218181812E-2</v>
      </c>
      <c r="EX220" s="12">
        <f>IFERROR($L220/1000*AB220,0)</f>
        <v>1.0823379469208136</v>
      </c>
      <c r="EY220" s="12">
        <f>IFERROR($L220/1000*AC220,0)</f>
        <v>1.4795552297056935E-4</v>
      </c>
      <c r="EZ220" s="12">
        <f>IFERROR($L220/1000*AD220,0)</f>
        <v>9.7243967696659467E-2</v>
      </c>
      <c r="FA220" s="12">
        <f>IFERROR($L220/1000*AE220,0)</f>
        <v>4.4067219004161294E-3</v>
      </c>
      <c r="FB220" s="12">
        <f>IFERROR($L220/1000*AF220,0)</f>
        <v>4.4769577126759549E-3</v>
      </c>
      <c r="FC220" s="12">
        <f>IFERROR($L220/1000*AG220,0)</f>
        <v>2.7118690640331837E-7</v>
      </c>
      <c r="FD220" s="12">
        <f>IFERROR($L220/1000*AH220,0)</f>
        <v>5.2032139135662018E-3</v>
      </c>
      <c r="FE220" s="12">
        <f>IFERROR($L220/1000*AI220,0)</f>
        <v>247.52431843166414</v>
      </c>
      <c r="FF220" s="12">
        <f>IFERROR($L220/1000*AJ220,0)</f>
        <v>4.8257013395787444E-3</v>
      </c>
      <c r="FH220" s="12">
        <f>IFERROR(AL220*[1]Figure!$C$8+BG220*[1]Figure!$D$8+CB220*[1]Figure!$E$8,0)</f>
        <v>0.83789809602132892</v>
      </c>
      <c r="FI220" s="12">
        <f>IFERROR(AM220*[1]Figure!$C$8+BH220*[1]Figure!$D$8+CC220*[1]Figure!$E$8,0)</f>
        <v>11.12448601546944</v>
      </c>
      <c r="FJ220" s="12">
        <f>IFERROR(AN220*[1]Figure!$C$8+BI220*[1]Figure!$D$8+CD220*[1]Figure!$E$8,0)</f>
        <v>1.612853595755774E-3</v>
      </c>
      <c r="FK220" s="12">
        <f>IFERROR(AO220*[1]Figure!$C$8+BJ220*[1]Figure!$D$8+CE220*[1]Figure!$E$8,0)</f>
        <v>0.23639534743761698</v>
      </c>
      <c r="FL220" s="12">
        <f>IFERROR(AP220*[1]Figure!$C$8+BK220*[1]Figure!$D$8+CF220*[1]Figure!$E$8,0)</f>
        <v>0.75778754501366186</v>
      </c>
      <c r="FM220" s="12">
        <f>IFERROR(AQ220*[1]Figure!$C$8+BL220*[1]Figure!$D$8+CG220*[1]Figure!$E$8,0)</f>
        <v>1.6470250312995696E-3</v>
      </c>
      <c r="FN220" s="12">
        <f>IFERROR(AR220*[1]Figure!$C$8+BM220*[1]Figure!$D$8+CH220*[1]Figure!$E$8,0)</f>
        <v>0.84487537538826563</v>
      </c>
      <c r="FO220" s="12">
        <f>IFERROR(AS220*[1]Figure!$C$8+BN220*[1]Figure!$D$8+CI220*[1]Figure!$E$8,0)</f>
        <v>0.2258566069098471</v>
      </c>
      <c r="FP220" s="12">
        <f>IFERROR(AT220*[1]Figure!$C$8+BO220*[1]Figure!$D$8+CJ220*[1]Figure!$E$8,0)</f>
        <v>9.6034603651036168</v>
      </c>
      <c r="FQ220" s="12">
        <f>IFERROR(AU220*[1]Figure!$C$8+BP220*[1]Figure!$D$8+CK220*[1]Figure!$E$8,0)</f>
        <v>6.0416981577257117E-3</v>
      </c>
      <c r="FR220" s="12">
        <f>IFERROR(AV220*[1]Figure!$C$8+BQ220*[1]Figure!$D$8+CL220*[1]Figure!$E$8,0)</f>
        <v>1.3189528435644552E-2</v>
      </c>
      <c r="FS220" s="12">
        <f>IFERROR(AW220*[1]Figure!$C$8+BR220*[1]Figure!$D$8+CM220*[1]Figure!$E$8,0)</f>
        <v>1.060409220140867</v>
      </c>
      <c r="FT220" s="12">
        <f>IFERROR(AX220*[1]Figure!$C$8+BS220*[1]Figure!$D$8+CN220*[1]Figure!$E$8,0)</f>
        <v>1.4495786752659632E-4</v>
      </c>
      <c r="FU220" s="12">
        <f>IFERROR(AY220*[1]Figure!$C$8+BT220*[1]Figure!$D$8+CO220*[1]Figure!$E$8,0)</f>
        <v>9.5273754599461247E-2</v>
      </c>
      <c r="FV220" s="12">
        <f>IFERROR(AZ220*[1]Figure!$C$8+BU220*[1]Figure!$D$8+CP220*[1]Figure!$E$8,0)</f>
        <v>4.3174394347829589E-3</v>
      </c>
      <c r="FW220" s="12">
        <f>IFERROR(BA220*[1]Figure!$C$8+BV220*[1]Figure!$D$8+CQ220*[1]Figure!$E$8,0)</f>
        <v>4.3862522331481E-3</v>
      </c>
      <c r="FX220" s="12">
        <f>IFERROR(BB220*[1]Figure!$C$8+BW220*[1]Figure!$D$8+CR220*[1]Figure!$E$8,0)</f>
        <v>2.6569251937407709E-7</v>
      </c>
      <c r="FY220" s="12">
        <f>IFERROR(BC220*[1]Figure!$C$8+BX220*[1]Figure!$D$8+CS220*[1]Figure!$E$8,0)</f>
        <v>5.0977941076610148E-3</v>
      </c>
      <c r="FZ220" s="12">
        <f>IFERROR(BD220*[1]Figure!$C$8+BY220*[1]Figure!$D$8+CT220*[1]Figure!$E$8,0)</f>
        <v>242.50934767717609</v>
      </c>
      <c r="GA220" s="12">
        <f>IFERROR(BE220*[1]Figure!$C$8+BZ220*[1]Figure!$D$8+CU220*[1]Figure!$E$8,0)</f>
        <v>4.7279301337383676E-3</v>
      </c>
      <c r="GC220" s="12">
        <f>IFERROR(CW220*[1]Figure!$F$8+DR220*[1]Figure!$G$8+EM220*[1]Figure!$H$8,0)</f>
        <v>0.75001921446519304</v>
      </c>
      <c r="GD220" s="12">
        <f>IFERROR(CX220*[1]Figure!$F$8+DS220*[1]Figure!$G$8+EN220*[1]Figure!$H$8,0)</f>
        <v>9.9577482062198488</v>
      </c>
      <c r="GE220" s="12">
        <f>IFERROR(CY220*[1]Figure!$F$8+DT220*[1]Figure!$G$8+EO220*[1]Figure!$H$8,0)</f>
        <v>1.4436972618509386E-3</v>
      </c>
      <c r="GF220" s="12">
        <f>IFERROR(CZ220*[1]Figure!$F$8+DU220*[1]Figure!$G$8+EP220*[1]Figure!$H$8,0)</f>
        <v>0.21160216693447961</v>
      </c>
      <c r="GG220" s="12">
        <f>IFERROR(DA220*[1]Figure!$F$8+DV220*[1]Figure!$G$8+EQ220*[1]Figure!$H$8,0)</f>
        <v>0.67831067040422788</v>
      </c>
      <c r="GH220" s="12">
        <f>IFERROR(DB220*[1]Figure!$F$8+DW220*[1]Figure!$G$8+ER220*[1]Figure!$H$8,0)</f>
        <v>1.474284791963972E-3</v>
      </c>
      <c r="GI220" s="12">
        <f>IFERROR(DC220*[1]Figure!$F$8+DX220*[1]Figure!$G$8+ES220*[1]Figure!$H$8,0)</f>
        <v>0.75626471569588305</v>
      </c>
      <c r="GJ220" s="12">
        <f>IFERROR(DD220*[1]Figure!$F$8+DY220*[1]Figure!$G$8+ET220*[1]Figure!$H$8,0)</f>
        <v>0.20216873113885842</v>
      </c>
      <c r="GK220" s="12">
        <f>IFERROR(DE220*[1]Figure!$F$8+DZ220*[1]Figure!$G$8+EU220*[1]Figure!$H$8,0)</f>
        <v>8.5962479606819411</v>
      </c>
      <c r="GL220" s="12">
        <f>IFERROR(DF220*[1]Figure!$F$8+EA220*[1]Figure!$G$8+EV220*[1]Figure!$H$8,0)</f>
        <v>5.4080439230141109E-3</v>
      </c>
      <c r="GM220" s="12">
        <f>IFERROR(DG220*[1]Figure!$F$8+EB220*[1]Figure!$G$8+EW220*[1]Figure!$H$8,0)</f>
        <v>1.1806208658835094E-2</v>
      </c>
      <c r="GN220" s="12">
        <f>IFERROR(DH220*[1]Figure!$F$8+EC220*[1]Figure!$G$8+EX220*[1]Figure!$H$8,0)</f>
        <v>0.94919333756482926</v>
      </c>
      <c r="GO220" s="12">
        <f>IFERROR(DI220*[1]Figure!$F$8+ED220*[1]Figure!$G$8+EY220*[1]Figure!$H$8,0)</f>
        <v>1.2975466402071853E-4</v>
      </c>
      <c r="GP220" s="12">
        <f>IFERROR(DJ220*[1]Figure!$F$8+EE220*[1]Figure!$G$8+EZ220*[1]Figure!$H$8,0)</f>
        <v>8.5281428521134309E-2</v>
      </c>
      <c r="GQ220" s="12">
        <f>IFERROR(DK220*[1]Figure!$F$8+EF220*[1]Figure!$G$8+FA220*[1]Figure!$H$8,0)</f>
        <v>3.864625720899757E-3</v>
      </c>
      <c r="GR220" s="12">
        <f>IFERROR(DL220*[1]Figure!$F$8+EG220*[1]Figure!$G$8+FB220*[1]Figure!$H$8,0)</f>
        <v>3.9262214223580172E-3</v>
      </c>
      <c r="GS220" s="12">
        <f>IFERROR(DM220*[1]Figure!$F$8+EH220*[1]Figure!$G$8+FC220*[1]Figure!$H$8,0)</f>
        <v>2.3782664695916766E-7</v>
      </c>
      <c r="GT220" s="12">
        <f>IFERROR(DN220*[1]Figure!$F$8+EI220*[1]Figure!$G$8+FD220*[1]Figure!$H$8,0)</f>
        <v>4.5631366753169896E-3</v>
      </c>
      <c r="GU220" s="12">
        <f>IFERROR(DO220*[1]Figure!$F$8+EJ220*[1]Figure!$G$8+FE220*[1]Figure!$H$8,0)</f>
        <v>217.07492988583186</v>
      </c>
      <c r="GV220" s="12">
        <f>IFERROR(DP220*[1]Figure!$F$8+EK220*[1]Figure!$G$8+FF220*[1]Figure!$H$8,0)</f>
        <v>4.2320640920307084E-3</v>
      </c>
      <c r="GX220" s="12">
        <f>IFERROR(FH220*[1]Figure!$F$10+GC220*[1]Figure!$F$11,0)</f>
        <v>0.8327421272307689</v>
      </c>
      <c r="GY220" s="12">
        <f>IFERROR(FI220*[1]Figure!$F$10+GD220*[1]Figure!$F$11,0)</f>
        <v>11.056031983912215</v>
      </c>
      <c r="GZ220" s="12">
        <f>IFERROR(FJ220*[1]Figure!$F$10+GE220*[1]Figure!$F$11,0)</f>
        <v>1.6029289726507137E-3</v>
      </c>
      <c r="HA220" s="12">
        <f>IFERROR(FK220*[1]Figure!$F$10+GF220*[1]Figure!$F$11,0)</f>
        <v>0.23494069914636351</v>
      </c>
      <c r="HB220" s="12">
        <f>IFERROR(FL220*[1]Figure!$F$10+GG220*[1]Figure!$F$11,0)</f>
        <v>0.75312453294749515</v>
      </c>
      <c r="HC220" s="12">
        <f>IFERROR(FM220*[1]Figure!$F$10+GH220*[1]Figure!$F$11,0)</f>
        <v>1.636890135780681E-3</v>
      </c>
      <c r="HD220" s="12">
        <f>IFERROR(FN220*[1]Figure!$F$10+GI220*[1]Figure!$F$11,0)</f>
        <v>0.83967647221841801</v>
      </c>
      <c r="HE220" s="12">
        <f>IFERROR(FO220*[1]Figure!$F$10+GJ220*[1]Figure!$F$11,0)</f>
        <v>0.22446680829125792</v>
      </c>
      <c r="HF220" s="12">
        <f>IFERROR(FP220*[1]Figure!$F$10+GK220*[1]Figure!$F$11,0)</f>
        <v>9.5443658974601497</v>
      </c>
      <c r="HG220" s="12">
        <f>IFERROR(FQ220*[1]Figure!$F$10+GL220*[1]Figure!$F$11,0)</f>
        <v>6.0045208359354677E-3</v>
      </c>
      <c r="HH220" s="12">
        <f>IFERROR(FR220*[1]Figure!$F$10+GM220*[1]Figure!$F$11,0)</f>
        <v>1.3108367257096349E-2</v>
      </c>
      <c r="HI220" s="12">
        <f>IFERROR(FS220*[1]Figure!$F$10+GN220*[1]Figure!$F$11,0)</f>
        <v>1.0538840390117656</v>
      </c>
      <c r="HJ220" s="12">
        <f>IFERROR(FT220*[1]Figure!$F$10+GO220*[1]Figure!$F$11,0)</f>
        <v>1.440658757146299E-4</v>
      </c>
      <c r="HK220" s="12">
        <f>IFERROR(FU220*[1]Figure!$F$10+GP220*[1]Figure!$F$11,0)</f>
        <v>9.4687491773937649E-2</v>
      </c>
      <c r="HL220" s="12">
        <f>IFERROR(FV220*[1]Figure!$F$10+GQ220*[1]Figure!$F$11,0)</f>
        <v>4.2908722626094258E-3</v>
      </c>
      <c r="HM220" s="12">
        <f>IFERROR(FW220*[1]Figure!$F$10+GR220*[1]Figure!$F$11,0)</f>
        <v>4.35926162447024E-3</v>
      </c>
      <c r="HN220" s="12">
        <f>IFERROR(FX220*[1]Figure!$F$10+GS220*[1]Figure!$F$11,0)</f>
        <v>2.6405759223403123E-7</v>
      </c>
      <c r="HO220" s="12">
        <f>IFERROR(FY220*[1]Figure!$F$10+GT220*[1]Figure!$F$11,0)</f>
        <v>5.0664250576003831E-3</v>
      </c>
      <c r="HP220" s="12">
        <f>IFERROR(FZ220*[1]Figure!$F$10+GU220*[1]Figure!$F$11,0)</f>
        <v>241.01707715647692</v>
      </c>
      <c r="HQ220" s="12">
        <f>IFERROR(GA220*[1]Figure!$F$10+GV220*[1]Figure!$F$11,0)</f>
        <v>4.6988370252455149E-3</v>
      </c>
    </row>
    <row r="221" spans="1:225" x14ac:dyDescent="0.2">
      <c r="A221" s="1"/>
      <c r="B221" s="4"/>
      <c r="C221" s="1" t="s">
        <v>132</v>
      </c>
      <c r="D221" s="1" t="s">
        <v>142</v>
      </c>
      <c r="E221" s="2">
        <f>'[1]LIB Maf LCIA'!F21*'[1]LIB Maf LCIA'!O13/0.8432*(1-[1]Use!$Y$321)</f>
        <v>4.6489563567362432E-2</v>
      </c>
      <c r="F221" s="7"/>
      <c r="G221" s="1">
        <f>'[1]LIB Maf LCI'!AQ$45*'[1]LIB Maf LCIA'!E$98*LCIA_TAU!$E221</f>
        <v>80.340878159636532</v>
      </c>
      <c r="H221" s="1">
        <f>'[1]LIB Maf LCI'!AR$45*'[1]LIB Maf LCIA'!F$98*LCIA_TAU!$E221</f>
        <v>94.275077218270155</v>
      </c>
      <c r="I221" s="1">
        <f>'[1]LIB Maf LCI'!AS$45*'[1]LIB Maf LCIA'!D$98*LCIA_TAU!$E221</f>
        <v>76.401744395720655</v>
      </c>
      <c r="J221" s="1">
        <f>'[1]LIB Maf LCI'!AT$45*'[1]LIB Maf LCIA'!D$98*LCIA_TAU!$E221</f>
        <v>87.580965678142846</v>
      </c>
      <c r="K221" s="1">
        <f>'[1]LIB Maf LCI'!AU$45*'[1]LIB Maf LCIA'!E$98*LCIA_TAU!$E221</f>
        <v>79.998486974370948</v>
      </c>
      <c r="L221" s="1">
        <f>'[1]LIB Maf LCI'!AV$45*'[1]LIB Maf LCIA'!F$98*LCIA_TAU!$E221</f>
        <v>93.373330225950852</v>
      </c>
      <c r="M221" s="1" t="s">
        <v>55</v>
      </c>
      <c r="N221" s="1" t="s">
        <v>224</v>
      </c>
      <c r="O221" s="1">
        <v>1</v>
      </c>
      <c r="P221" s="1" t="s">
        <v>56</v>
      </c>
      <c r="Q221" s="5">
        <f>[1]Use!Z184</f>
        <v>9.1884195195732215</v>
      </c>
      <c r="R221" s="5">
        <f>[1]Use!AA184</f>
        <v>124.8831343824791</v>
      </c>
      <c r="S221" s="5">
        <f>[1]Use!AB184</f>
        <v>1.7784103709857696E-2</v>
      </c>
      <c r="T221" s="5">
        <f>[1]Use!AC184</f>
        <v>2.5454070143059293</v>
      </c>
      <c r="U221" s="5">
        <f>[1]Use!AD184</f>
        <v>8.0051839822928805</v>
      </c>
      <c r="V221" s="5">
        <f>[1]Use!AE184</f>
        <v>1.3108330666884219E-2</v>
      </c>
      <c r="W221" s="5">
        <f>[1]Use!AF184</f>
        <v>9.3067783459148714</v>
      </c>
      <c r="X221" s="5">
        <f>[1]Use!AG184</f>
        <v>2.2344922890690393</v>
      </c>
      <c r="Y221" s="5">
        <f>[1]Use!AH184</f>
        <v>98.257409113721863</v>
      </c>
      <c r="Z221" s="5">
        <f>[1]Use!AI184</f>
        <v>0.25666899016541161</v>
      </c>
      <c r="AA221" s="5">
        <f>[1]Use!AJ184</f>
        <v>0.16166214428513867</v>
      </c>
      <c r="AB221" s="5">
        <f>[1]Use!AK184</f>
        <v>11.22172896768596</v>
      </c>
      <c r="AC221" s="5">
        <f>[1]Use!AL184</f>
        <v>1.2945072445768686E-3</v>
      </c>
      <c r="AD221" s="5">
        <f>[1]Use!AM184</f>
        <v>1.0321853017551568</v>
      </c>
      <c r="AE221" s="5">
        <f>[1]Use!AN184</f>
        <v>4.7929854652214762E-2</v>
      </c>
      <c r="AF221" s="5">
        <f>[1]Use!AO184</f>
        <v>4.8699501965610438E-2</v>
      </c>
      <c r="AG221" s="5">
        <f>[1]Use!AP184</f>
        <v>2.7248063516388128E-6</v>
      </c>
      <c r="AH221" s="5">
        <f>[1]Use!AQ184</f>
        <v>5.6599663256753405E-2</v>
      </c>
      <c r="AI221" s="5">
        <f>[1]Use!AR184</f>
        <v>2635.1218404651131</v>
      </c>
      <c r="AJ221" s="5">
        <f>[1]Use!AS184</f>
        <v>6.0948995835693784E-2</v>
      </c>
      <c r="AK221" s="1"/>
      <c r="AL221" s="1">
        <f>IFERROR($G221/1000*Q221,0)</f>
        <v>0.73820569310165818</v>
      </c>
      <c r="AM221" s="1">
        <f>IFERROR($G221/1000*R221,0)</f>
        <v>10.033220683616269</v>
      </c>
      <c r="AN221" s="1">
        <f>IFERROR($G221/1000*S221,0)</f>
        <v>1.4287905093320172E-3</v>
      </c>
      <c r="AO221" s="1">
        <f>IFERROR($G221/1000*T221,0)</f>
        <v>0.20450023480303686</v>
      </c>
      <c r="AP221" s="1">
        <f>IFERROR($G221/1000*U221,0)</f>
        <v>0.64314351096686628</v>
      </c>
      <c r="AQ221" s="1">
        <f>IFERROR($G221/1000*V221,0)</f>
        <v>1.0531347969843722E-3</v>
      </c>
      <c r="AR221" s="1">
        <f>IFERROR($G221/1000*W221,0)</f>
        <v>0.74771474514789027</v>
      </c>
      <c r="AS221" s="1">
        <f>IFERROR($G221/1000*X221,0)</f>
        <v>0.17952107274474302</v>
      </c>
      <c r="AT221" s="1">
        <f>IFERROR($G221/1000*Y221,0)</f>
        <v>7.894086533887088</v>
      </c>
      <c r="AU221" s="1">
        <f>IFERROR($G221/1000*Z221,0)</f>
        <v>2.0621012066236281E-2</v>
      </c>
      <c r="AV221" s="1">
        <f>IFERROR($G221/1000*AA221,0)</f>
        <v>1.2988078637037907E-2</v>
      </c>
      <c r="AW221" s="1">
        <f>IFERROR($G221/1000*AB221,0)</f>
        <v>0.90156355973332158</v>
      </c>
      <c r="AX221" s="1">
        <f>IFERROR($G221/1000*AC221,0)</f>
        <v>1.0400184881331701E-4</v>
      </c>
      <c r="AY221" s="1">
        <f>IFERROR($G221/1000*AD221,0)</f>
        <v>8.2926673566478717E-2</v>
      </c>
      <c r="AZ221" s="1">
        <f>IFERROR($G221/1000*AE221,0)</f>
        <v>3.8507266128226742E-3</v>
      </c>
      <c r="BA221" s="1">
        <f>IFERROR($G221/1000*AF221,0)</f>
        <v>3.9125607538540884E-3</v>
      </c>
      <c r="BB221" s="1">
        <f>IFERROR($G221/1000*AG221,0)</f>
        <v>2.1891333510561759E-7</v>
      </c>
      <c r="BC221" s="1">
        <f>IFERROR($G221/1000*AH221,0)</f>
        <v>4.5472666495872819E-3</v>
      </c>
      <c r="BD221" s="1">
        <f>IFERROR($G221/1000*AI221,0)</f>
        <v>211.70800272060481</v>
      </c>
      <c r="BE221" s="1">
        <f>IFERROR($G221/1000*AJ221,0)</f>
        <v>4.8966958483876687E-3</v>
      </c>
      <c r="BF221" s="1"/>
      <c r="BG221" s="1">
        <f>IFERROR($H221/1000*Q221,0)</f>
        <v>0.86623895972162612</v>
      </c>
      <c r="BH221" s="1">
        <f>IFERROR($H221/1000*R221,0)</f>
        <v>11.773367137167826</v>
      </c>
      <c r="BI221" s="1">
        <f>IFERROR($H221/1000*S221,0)</f>
        <v>1.676597750504559E-3</v>
      </c>
      <c r="BJ221" s="1">
        <f>IFERROR($H221/1000*T221,0)</f>
        <v>0.23996844282561797</v>
      </c>
      <c r="BK221" s="1">
        <f>IFERROR($H221/1000*U221,0)</f>
        <v>0.75468933807712069</v>
      </c>
      <c r="BL221" s="1">
        <f>IFERROR($H221/1000*V221,0)</f>
        <v>1.2357888858231284E-3</v>
      </c>
      <c r="BM221" s="1">
        <f>IFERROR($H221/1000*W221,0)</f>
        <v>0.87739724721444901</v>
      </c>
      <c r="BN221" s="1">
        <f>IFERROR($H221/1000*X221,0)</f>
        <v>0.2106569330956129</v>
      </c>
      <c r="BO221" s="1">
        <f>IFERROR($H221/1000*Y221,0)</f>
        <v>9.2632248314632903</v>
      </c>
      <c r="BP221" s="1">
        <f>IFERROR($H221/1000*Z221,0)</f>
        <v>2.4197488867379602E-2</v>
      </c>
      <c r="BQ221" s="1">
        <f>IFERROR($H221/1000*AA221,0)</f>
        <v>1.5240711135752578E-2</v>
      </c>
      <c r="BR221" s="1">
        <f>IFERROR($H221/1000*AB221,0)</f>
        <v>1.0579293649510928</v>
      </c>
      <c r="BS221" s="1">
        <f>IFERROR($H221/1000*AC221,0)</f>
        <v>1.2203977044209441E-4</v>
      </c>
      <c r="BT221" s="1">
        <f>IFERROR($H221/1000*AD221,0)</f>
        <v>9.7309349026530878E-2</v>
      </c>
      <c r="BU221" s="1">
        <f>IFERROR($H221/1000*AE221,0)</f>
        <v>4.5185907483980114E-3</v>
      </c>
      <c r="BV221" s="1">
        <f>IFERROR($H221/1000*AF221,0)</f>
        <v>4.5911493082992231E-3</v>
      </c>
      <c r="BW221" s="1">
        <f>IFERROR($H221/1000*AG221,0)</f>
        <v>2.5688132920558205E-7</v>
      </c>
      <c r="BX221" s="1">
        <f>IFERROR($H221/1000*AH221,0)</f>
        <v>5.3359376240585147E-3</v>
      </c>
      <c r="BY221" s="1">
        <f>IFERROR($H221/1000*AI221,0)</f>
        <v>248.42631498939869</v>
      </c>
      <c r="BZ221" s="1">
        <f>IFERROR($H221/1000*AJ221,0)</f>
        <v>5.7459712887860575E-3</v>
      </c>
      <c r="CA221" s="1"/>
      <c r="CB221" s="1">
        <f>IFERROR($I221/1000*Q221,0)</f>
        <v>0.70201127953508369</v>
      </c>
      <c r="CC221" s="1">
        <f>IFERROR($I221/1000*R221,0)</f>
        <v>9.5412893124266027</v>
      </c>
      <c r="CD221" s="1">
        <f>IFERROR($I221/1000*S221,0)</f>
        <v>1.3587365459475352E-3</v>
      </c>
      <c r="CE221" s="1">
        <f>IFERROR($I221/1000*T221,0)</f>
        <v>0.19447353609007609</v>
      </c>
      <c r="CF221" s="1">
        <f>IFERROR($I221/1000*U221,0)</f>
        <v>0.61161002045585788</v>
      </c>
      <c r="CG221" s="1">
        <f>IFERROR($I221/1000*V221,0)</f>
        <v>1.0014993290658747E-3</v>
      </c>
      <c r="CH221" s="1">
        <f>IFERROR($I221/1000*W221,0)</f>
        <v>0.71105410033221594</v>
      </c>
      <c r="CI221" s="1">
        <f>IFERROR($I221/1000*X221,0)</f>
        <v>0.1707191087236615</v>
      </c>
      <c r="CJ221" s="1">
        <f>IFERROR($I221/1000*Y221,0)</f>
        <v>7.5070374560923314</v>
      </c>
      <c r="CK221" s="1">
        <f>IFERROR($I221/1000*Z221,0)</f>
        <v>1.9609958580925516E-2</v>
      </c>
      <c r="CL221" s="1">
        <f>IFERROR($I221/1000*AA221,0)</f>
        <v>1.2351269826137278E-2</v>
      </c>
      <c r="CM221" s="1">
        <f>IFERROR($I221/1000*AB221,0)</f>
        <v>0.85735966826719701</v>
      </c>
      <c r="CN221" s="1">
        <f>IFERROR($I221/1000*AC221,0)</f>
        <v>9.8902611618570564E-5</v>
      </c>
      <c r="CO221" s="1">
        <f>IFERROR($I221/1000*AD221,0)</f>
        <v>7.8860757593717287E-2</v>
      </c>
      <c r="CP221" s="1">
        <f>IFERROR($I221/1000*AE221,0)</f>
        <v>3.6619245040625551E-3</v>
      </c>
      <c r="CQ221" s="1">
        <f>IFERROR($I221/1000*AF221,0)</f>
        <v>3.7207269013754644E-3</v>
      </c>
      <c r="CR221" s="1">
        <f>IFERROR($I221/1000*AG221,0)</f>
        <v>2.0817995840574472E-7</v>
      </c>
      <c r="CS221" s="1">
        <f>IFERROR($I221/1000*AH221,0)</f>
        <v>4.3243130050263359E-3</v>
      </c>
      <c r="CT221" s="1">
        <f>IFERROR($I221/1000*AI221,0)</f>
        <v>201.32790530679657</v>
      </c>
      <c r="CU221" s="1">
        <f>IFERROR($I221/1000*AJ221,0)</f>
        <v>4.6566096010145193E-3</v>
      </c>
      <c r="CW221" s="12">
        <f>IFERROR($J221/1000*Q221,0)</f>
        <v>0.80473065458012005</v>
      </c>
      <c r="CX221" s="12">
        <f>IFERROR($J221/1000*R221,0)</f>
        <v>10.937385506130802</v>
      </c>
      <c r="CY221" s="12">
        <f>IFERROR($J221/1000*S221,0)</f>
        <v>1.5575489766295797E-3</v>
      </c>
      <c r="CZ221" s="12">
        <f>IFERROR($J221/1000*T221,0)</f>
        <v>0.22292920435683164</v>
      </c>
      <c r="DA221" s="12">
        <f>IFERROR($J221/1000*U221,0)</f>
        <v>0.70110174360041166</v>
      </c>
      <c r="DB221" s="12">
        <f>IFERROR($J221/1000*V221,0)</f>
        <v>1.1480402582341341E-3</v>
      </c>
      <c r="DC221" s="12">
        <f>IFERROR($J221/1000*W221,0)</f>
        <v>0.81509663488765338</v>
      </c>
      <c r="DD221" s="12">
        <f>IFERROR($J221/1000*X221,0)</f>
        <v>0.19569899247703038</v>
      </c>
      <c r="DE221" s="12">
        <f>IFERROR($J221/1000*Y221,0)</f>
        <v>8.6054787752121147</v>
      </c>
      <c r="DF221" s="12">
        <f>IFERROR($J221/1000*Z221,0)</f>
        <v>2.24793180183205E-2</v>
      </c>
      <c r="DG221" s="12">
        <f>IFERROR($J221/1000*AA221,0)</f>
        <v>1.4158526710091707E-2</v>
      </c>
      <c r="DH221" s="12">
        <f>IFERROR($J221/1000*AB221,0)</f>
        <v>0.98280985956832545</v>
      </c>
      <c r="DI221" s="12">
        <f>IFERROR($J221/1000*AC221,0)</f>
        <v>1.1337419455739399E-4</v>
      </c>
      <c r="DJ221" s="12">
        <f>IFERROR($J221/1000*AD221,0)</f>
        <v>9.0399785486501905E-2</v>
      </c>
      <c r="DK221" s="12">
        <f>IFERROR($J221/1000*AE221,0)</f>
        <v>4.1977429552539965E-3</v>
      </c>
      <c r="DL221" s="12">
        <f>IFERROR($J221/1000*AF221,0)</f>
        <v>4.2651494101927775E-3</v>
      </c>
      <c r="DM221" s="12">
        <f>IFERROR($J221/1000*AG221,0)</f>
        <v>2.3864117156246448E-7</v>
      </c>
      <c r="DN221" s="12">
        <f>IFERROR($J221/1000*AH221,0)</f>
        <v>4.9570531650841628E-3</v>
      </c>
      <c r="DO221" s="12">
        <f>IFERROR($J221/1000*AI221,0)</f>
        <v>230.78651546749967</v>
      </c>
      <c r="DP221" s="12">
        <f>IFERROR($J221/1000*AJ221,0)</f>
        <v>5.3379719124031682E-3</v>
      </c>
      <c r="DR221" s="12">
        <f>IFERROR($K221/1000*Q221,0)</f>
        <v>0.73505965925163419</v>
      </c>
      <c r="DS221" s="12">
        <f>IFERROR($K221/1000*R221,0)</f>
        <v>9.990461799215371</v>
      </c>
      <c r="DT221" s="12">
        <f>IFERROR($K221/1000*S221,0)</f>
        <v>1.422701388983913E-3</v>
      </c>
      <c r="DU221" s="12">
        <f>IFERROR($K221/1000*T221,0)</f>
        <v>0.20362870987842535</v>
      </c>
      <c r="DV221" s="12">
        <f>IFERROR($K221/1000*U221,0)</f>
        <v>0.6404026065349</v>
      </c>
      <c r="DW221" s="12">
        <f>IFERROR($K221/1000*V221,0)</f>
        <v>1.0486466201104845E-3</v>
      </c>
      <c r="DX221" s="12">
        <f>IFERROR($K221/1000*W221,0)</f>
        <v>0.7445281862790285</v>
      </c>
      <c r="DY221" s="12">
        <f>IFERROR($K221/1000*X221,0)</f>
        <v>0.17875600228142188</v>
      </c>
      <c r="DZ221" s="12">
        <f>IFERROR($K221/1000*Y221,0)</f>
        <v>7.860444063119516</v>
      </c>
      <c r="EA221" s="12">
        <f>IFERROR($K221/1000*Z221,0)</f>
        <v>2.0533130866472626E-2</v>
      </c>
      <c r="EB221" s="12">
        <f>IFERROR($K221/1000*AA221,0)</f>
        <v>1.2932726943843544E-2</v>
      </c>
      <c r="EC221" s="12">
        <f>IFERROR($K221/1000*AB221,0)</f>
        <v>0.89772133865134651</v>
      </c>
      <c r="ED221" s="12">
        <f>IFERROR($K221/1000*AC221,0)</f>
        <v>1.0355862094351145E-4</v>
      </c>
      <c r="EE221" s="12">
        <f>IFERROR($K221/1000*AD221,0)</f>
        <v>8.2573262417597063E-2</v>
      </c>
      <c r="EF221" s="12">
        <f>IFERROR($K221/1000*AE221,0)</f>
        <v>3.8343158530786958E-3</v>
      </c>
      <c r="EG221" s="12">
        <f>IFERROR($K221/1000*AF221,0)</f>
        <v>3.8958864736542394E-3</v>
      </c>
      <c r="EH221" s="12">
        <f>IFERROR($K221/1000*AG221,0)</f>
        <v>2.179803854292608E-7</v>
      </c>
      <c r="EI221" s="12">
        <f>IFERROR($K221/1000*AH221,0)</f>
        <v>4.5278874237991698E-3</v>
      </c>
      <c r="EJ221" s="12">
        <f>IFERROR($K221/1000*AI221,0)</f>
        <v>210.80576023032876</v>
      </c>
      <c r="EK221" s="12">
        <f>IFERROR($K221/1000*AJ221,0)</f>
        <v>4.8758274494627388E-3</v>
      </c>
      <c r="EM221" s="12">
        <f>IFERROR($L221/1000*Q221,0)</f>
        <v>0.85795333005568297</v>
      </c>
      <c r="EN221" s="12">
        <f>IFERROR($L221/1000*R221,0)</f>
        <v>11.660754146347017</v>
      </c>
      <c r="EO221" s="12">
        <f>IFERROR($L221/1000*S221,0)</f>
        <v>1.6605609884731002E-3</v>
      </c>
      <c r="EP221" s="12">
        <f>IFERROR($L221/1000*T221,0)</f>
        <v>0.23767312970623913</v>
      </c>
      <c r="EQ221" s="12">
        <f>IFERROR($L221/1000*U221,0)</f>
        <v>0.7474706874981254</v>
      </c>
      <c r="ER221" s="12">
        <f>IFERROR($L221/1000*V221,0)</f>
        <v>1.2239684880699386E-3</v>
      </c>
      <c r="ES221" s="12">
        <f>IFERROR($L221/1000*W221,0)</f>
        <v>0.86900488783283791</v>
      </c>
      <c r="ET221" s="12">
        <f>IFERROR($L221/1000*X221,0)</f>
        <v>0.20864198639458423</v>
      </c>
      <c r="EU221" s="12">
        <f>IFERROR($L221/1000*Y221,0)</f>
        <v>9.1746215083219038</v>
      </c>
      <c r="EV221" s="12">
        <f>IFERROR($L221/1000*Z221,0)</f>
        <v>2.3966038377476309E-2</v>
      </c>
      <c r="EW221" s="12">
        <f>IFERROR($L221/1000*AA221,0)</f>
        <v>1.5094932783371566E-2</v>
      </c>
      <c r="EX221" s="12">
        <f>IFERROR($L221/1000*AB221,0)</f>
        <v>1.0478102046058597</v>
      </c>
      <c r="EY221" s="12">
        <f>IFERROR($L221/1000*AC221,0)</f>
        <v>1.2087245242776167E-4</v>
      </c>
      <c r="EZ221" s="12">
        <f>IFERROR($L221/1000*AD221,0)</f>
        <v>9.637857903515698E-2</v>
      </c>
      <c r="FA221" s="12">
        <f>IFERROR($L221/1000*AE221,0)</f>
        <v>4.4753701461230757E-3</v>
      </c>
      <c r="FB221" s="12">
        <f>IFERROR($L221/1000*AF221,0)</f>
        <v>4.5472346788742856E-3</v>
      </c>
      <c r="FC221" s="12">
        <f>IFERROR($L221/1000*AG221,0)</f>
        <v>2.5442424327333918E-7</v>
      </c>
      <c r="FD221" s="12">
        <f>IFERROR($L221/1000*AH221,0)</f>
        <v>5.2848990479504518E-3</v>
      </c>
      <c r="FE221" s="12">
        <f>IFERROR($L221/1000*AI221,0)</f>
        <v>246.05010179536436</v>
      </c>
      <c r="FF221" s="12">
        <f>IFERROR($L221/1000*AJ221,0)</f>
        <v>5.6910107151063385E-3</v>
      </c>
      <c r="FH221" s="12">
        <f>IFERROR(AL221*[1]Figure!$C$8+BG221*[1]Figure!$D$8+CB221*[1]Figure!$E$8,0)</f>
        <v>0.84057075170456752</v>
      </c>
      <c r="FI221" s="12">
        <f>IFERROR(AM221*[1]Figure!$C$8+BH221*[1]Figure!$D$8+CC221*[1]Figure!$E$8,0)</f>
        <v>11.424501234351425</v>
      </c>
      <c r="FJ221" s="12">
        <f>IFERROR(AN221*[1]Figure!$C$8+BI221*[1]Figure!$D$8+CD221*[1]Figure!$E$8,0)</f>
        <v>1.626917163712765E-3</v>
      </c>
      <c r="FK221" s="12">
        <f>IFERROR(AO221*[1]Figure!$C$8+BJ221*[1]Figure!$D$8+CE221*[1]Figure!$E$8,0)</f>
        <v>0.23285774913209367</v>
      </c>
      <c r="FL221" s="12">
        <f>IFERROR(AP221*[1]Figure!$C$8+BK221*[1]Figure!$D$8+CF221*[1]Figure!$E$8,0)</f>
        <v>0.73232654464625835</v>
      </c>
      <c r="FM221" s="12">
        <f>IFERROR(AQ221*[1]Figure!$C$8+BL221*[1]Figure!$D$8+CG221*[1]Figure!$E$8,0)</f>
        <v>1.199170253250113E-3</v>
      </c>
      <c r="FN221" s="12">
        <f>IFERROR(AR221*[1]Figure!$C$8+BM221*[1]Figure!$D$8+CH221*[1]Figure!$E$8,0)</f>
        <v>0.85139839920334992</v>
      </c>
      <c r="FO221" s="12">
        <f>IFERROR(AS221*[1]Figure!$C$8+BN221*[1]Figure!$D$8+CI221*[1]Figure!$E$8,0)</f>
        <v>0.2044147918039404</v>
      </c>
      <c r="FP221" s="12">
        <f>IFERROR(AT221*[1]Figure!$C$8+BO221*[1]Figure!$D$8+CJ221*[1]Figure!$E$8,0)</f>
        <v>8.9887389298372611</v>
      </c>
      <c r="FQ221" s="12">
        <f>IFERROR(AU221*[1]Figure!$C$8+BP221*[1]Figure!$D$8+CK221*[1]Figure!$E$8,0)</f>
        <v>2.3480474040503241E-2</v>
      </c>
      <c r="FR221" s="12">
        <f>IFERROR(AV221*[1]Figure!$C$8+BQ221*[1]Figure!$D$8+CL221*[1]Figure!$E$8,0)</f>
        <v>1.4789101635429347E-2</v>
      </c>
      <c r="FS221" s="12">
        <f>IFERROR(AW221*[1]Figure!$C$8+BR221*[1]Figure!$D$8+CM221*[1]Figure!$E$8,0)</f>
        <v>1.0265810277490279</v>
      </c>
      <c r="FT221" s="12">
        <f>IFERROR(AX221*[1]Figure!$C$8+BS221*[1]Figure!$D$8+CN221*[1]Figure!$E$8,0)</f>
        <v>1.1842351400510797E-4</v>
      </c>
      <c r="FU221" s="12">
        <f>IFERROR(AY221*[1]Figure!$C$8+BT221*[1]Figure!$D$8+CO221*[1]Figure!$E$8,0)</f>
        <v>9.4425899159971849E-2</v>
      </c>
      <c r="FV221" s="12">
        <f>IFERROR(AZ221*[1]Figure!$C$8+BU221*[1]Figure!$D$8+CP221*[1]Figure!$E$8,0)</f>
        <v>4.3846968315149502E-3</v>
      </c>
      <c r="FW221" s="12">
        <f>IFERROR(BA221*[1]Figure!$C$8+BV221*[1]Figure!$D$8+CQ221*[1]Figure!$E$8,0)</f>
        <v>4.4551053516516601E-3</v>
      </c>
      <c r="FX221" s="12">
        <f>IFERROR(BB221*[1]Figure!$C$8+BW221*[1]Figure!$D$8+CR221*[1]Figure!$E$8,0)</f>
        <v>2.4926947647170557E-7</v>
      </c>
      <c r="FY221" s="12">
        <f>IFERROR(BC221*[1]Figure!$C$8+BX221*[1]Figure!$D$8+CS221*[1]Figure!$E$8,0)</f>
        <v>5.1778242589607384E-3</v>
      </c>
      <c r="FZ221" s="12">
        <f>IFERROR(BD221*[1]Figure!$C$8+BY221*[1]Figure!$D$8+CT221*[1]Figure!$E$8,0)</f>
        <v>241.06499943265158</v>
      </c>
      <c r="GA221" s="12">
        <f>IFERROR(BE221*[1]Figure!$C$8+BZ221*[1]Figure!$D$8+CU221*[1]Figure!$E$8,0)</f>
        <v>5.5757078936277474E-3</v>
      </c>
      <c r="GC221" s="12">
        <f>IFERROR(CW221*[1]Figure!$F$8+DR221*[1]Figure!$G$8+EM221*[1]Figure!$H$8,0)</f>
        <v>0.75241156160811751</v>
      </c>
      <c r="GD221" s="12">
        <f>IFERROR(CX221*[1]Figure!$F$8+DS221*[1]Figure!$G$8+EN221*[1]Figure!$H$8,0)</f>
        <v>10.22629778266827</v>
      </c>
      <c r="GE221" s="12">
        <f>IFERROR(CY221*[1]Figure!$F$8+DT221*[1]Figure!$G$8+EO221*[1]Figure!$H$8,0)</f>
        <v>1.4562858406313012E-3</v>
      </c>
      <c r="GF221" s="12">
        <f>IFERROR(CZ221*[1]Figure!$F$8+DU221*[1]Figure!$G$8+EP221*[1]Figure!$H$8,0)</f>
        <v>0.20843559248491259</v>
      </c>
      <c r="GG221" s="12">
        <f>IFERROR(DA221*[1]Figure!$F$8+DV221*[1]Figure!$G$8+EQ221*[1]Figure!$H$8,0)</f>
        <v>0.65552002368270601</v>
      </c>
      <c r="GH221" s="12">
        <f>IFERROR(DB221*[1]Figure!$F$8+DW221*[1]Figure!$G$8+ER221*[1]Figure!$H$8,0)</f>
        <v>1.0734010921177484E-3</v>
      </c>
      <c r="GI221" s="12">
        <f>IFERROR(DC221*[1]Figure!$F$8+DX221*[1]Figure!$G$8+ES221*[1]Figure!$H$8,0)</f>
        <v>0.76210360376706776</v>
      </c>
      <c r="GJ221" s="12">
        <f>IFERROR(DD221*[1]Figure!$F$8+DY221*[1]Figure!$G$8+ET221*[1]Figure!$H$8,0)</f>
        <v>0.18297573690864991</v>
      </c>
      <c r="GK221" s="12">
        <f>IFERROR(DE221*[1]Figure!$F$8+DZ221*[1]Figure!$G$8+EU221*[1]Figure!$H$8,0)</f>
        <v>8.0459986043668383</v>
      </c>
      <c r="GL221" s="12">
        <f>IFERROR(DF221*[1]Figure!$F$8+EA221*[1]Figure!$G$8+EV221*[1]Figure!$H$8,0)</f>
        <v>2.1017838301282291E-2</v>
      </c>
      <c r="GM221" s="12">
        <f>IFERROR(DG221*[1]Figure!$F$8+EB221*[1]Figure!$G$8+EW221*[1]Figure!$H$8,0)</f>
        <v>1.3238018374692986E-2</v>
      </c>
      <c r="GN221" s="12">
        <f>IFERROR(DH221*[1]Figure!$F$8+EC221*[1]Figure!$G$8+EX221*[1]Figure!$H$8,0)</f>
        <v>0.91891305120903044</v>
      </c>
      <c r="GO221" s="12">
        <f>IFERROR(DI221*[1]Figure!$F$8+ED221*[1]Figure!$G$8+EY221*[1]Figure!$H$8,0)</f>
        <v>1.0600323758947642E-4</v>
      </c>
      <c r="GP221" s="12">
        <f>IFERROR(DJ221*[1]Figure!$F$8+EE221*[1]Figure!$G$8+EZ221*[1]Figure!$H$8,0)</f>
        <v>8.4522496290919888E-2</v>
      </c>
      <c r="GQ221" s="12">
        <f>IFERROR(DK221*[1]Figure!$F$8+EF221*[1]Figure!$G$8+FA221*[1]Figure!$H$8,0)</f>
        <v>3.9248291514880724E-3</v>
      </c>
      <c r="GR221" s="12">
        <f>IFERROR(DL221*[1]Figure!$F$8+EG221*[1]Figure!$G$8+FB221*[1]Figure!$H$8,0)</f>
        <v>3.9878532151723595E-3</v>
      </c>
      <c r="GS221" s="12">
        <f>IFERROR(DM221*[1]Figure!$F$8+EH221*[1]Figure!$G$8+FC221*[1]Figure!$H$8,0)</f>
        <v>2.231260553296441E-7</v>
      </c>
      <c r="GT221" s="12">
        <f>IFERROR(DN221*[1]Figure!$F$8+EI221*[1]Figure!$G$8+FD221*[1]Figure!$H$8,0)</f>
        <v>4.6347732520037842E-3</v>
      </c>
      <c r="GU221" s="12">
        <f>IFERROR(DO221*[1]Figure!$F$8+EJ221*[1]Figure!$G$8+FE221*[1]Figure!$H$8,0)</f>
        <v>215.78206510798319</v>
      </c>
      <c r="GV221" s="12">
        <f>IFERROR(DP221*[1]Figure!$F$8+EK221*[1]Figure!$G$8+FF221*[1]Figure!$H$8,0)</f>
        <v>4.9909267896935368E-3</v>
      </c>
      <c r="GX221" s="12">
        <f>IFERROR(FH221*[1]Figure!$F$10+GC221*[1]Figure!$F$11,0)</f>
        <v>0.83539833684573717</v>
      </c>
      <c r="GY221" s="12">
        <f>IFERROR(FI221*[1]Figure!$F$10+GD221*[1]Figure!$F$11,0)</f>
        <v>11.35420107244423</v>
      </c>
      <c r="GZ221" s="12">
        <f>IFERROR(FJ221*[1]Figure!$F$10+GE221*[1]Figure!$F$11,0)</f>
        <v>1.6169060010657074E-3</v>
      </c>
      <c r="HA221" s="12">
        <f>IFERROR(FK221*[1]Figure!$F$10+GF221*[1]Figure!$F$11,0)</f>
        <v>0.23142486929519451</v>
      </c>
      <c r="HB221" s="12">
        <f>IFERROR(FL221*[1]Figure!$F$10+GG221*[1]Figure!$F$11,0)</f>
        <v>0.72782020571718808</v>
      </c>
      <c r="HC221" s="12">
        <f>IFERROR(FM221*[1]Figure!$F$10+GH221*[1]Figure!$F$11,0)</f>
        <v>1.1917912122549319E-3</v>
      </c>
      <c r="HD221" s="12">
        <f>IFERROR(FN221*[1]Figure!$F$10+GI221*[1]Figure!$F$11,0)</f>
        <v>0.84615935689561628</v>
      </c>
      <c r="HE221" s="12">
        <f>IFERROR(FO221*[1]Figure!$F$10+GJ221*[1]Figure!$F$11,0)</f>
        <v>0.20315693444410804</v>
      </c>
      <c r="HF221" s="12">
        <f>IFERROR(FP221*[1]Figure!$F$10+GK221*[1]Figure!$F$11,0)</f>
        <v>8.9334271232956297</v>
      </c>
      <c r="HG221" s="12">
        <f>IFERROR(FQ221*[1]Figure!$F$10+GL221*[1]Figure!$F$11,0)</f>
        <v>2.333598798436437E-2</v>
      </c>
      <c r="HH221" s="12">
        <f>IFERROR(FR221*[1]Figure!$F$10+GM221*[1]Figure!$F$11,0)</f>
        <v>1.4698097554103982E-2</v>
      </c>
      <c r="HI221" s="12">
        <f>IFERROR(FS221*[1]Figure!$F$10+GN221*[1]Figure!$F$11,0)</f>
        <v>1.0202640069022348</v>
      </c>
      <c r="HJ221" s="12">
        <f>IFERROR(FT221*[1]Figure!$F$10+GO221*[1]Figure!$F$11,0)</f>
        <v>1.176948001612908E-4</v>
      </c>
      <c r="HK221" s="12">
        <f>IFERROR(FU221*[1]Figure!$F$10+GP221*[1]Figure!$F$11,0)</f>
        <v>9.3844853575310444E-2</v>
      </c>
      <c r="HL221" s="12">
        <f>IFERROR(FV221*[1]Figure!$F$10+GQ221*[1]Figure!$F$11,0)</f>
        <v>4.3577157939320901E-3</v>
      </c>
      <c r="HM221" s="12">
        <f>IFERROR(FW221*[1]Figure!$F$10+GR221*[1]Figure!$F$11,0)</f>
        <v>4.4276910583612881E-3</v>
      </c>
      <c r="HN221" s="12">
        <f>IFERROR(FX221*[1]Figure!$F$10+GS221*[1]Figure!$F$11,0)</f>
        <v>2.4773560779814E-7</v>
      </c>
      <c r="HO221" s="12">
        <f>IFERROR(FY221*[1]Figure!$F$10+GT221*[1]Figure!$F$11,0)</f>
        <v>5.1459627469117525E-3</v>
      </c>
      <c r="HP221" s="12">
        <f>IFERROR(FZ221*[1]Figure!$F$10+GU221*[1]Figure!$F$11,0)</f>
        <v>239.58161664484837</v>
      </c>
      <c r="HQ221" s="12">
        <f>IFERROR(GA221*[1]Figure!$F$10+GV221*[1]Figure!$F$11,0)</f>
        <v>5.5413980222706796E-3</v>
      </c>
    </row>
    <row r="222" spans="1:225" x14ac:dyDescent="0.2">
      <c r="A222" s="1"/>
      <c r="B222" s="4"/>
      <c r="C222" s="1" t="s">
        <v>132</v>
      </c>
      <c r="D222" s="1" t="s">
        <v>64</v>
      </c>
      <c r="E222" s="2">
        <v>0</v>
      </c>
      <c r="F222" s="7"/>
      <c r="G222" s="1">
        <f>'[1]LIB Maf LCI'!AQ$45*'[1]LIB Maf LCIA'!E$98*LCIA_TAU!$E222</f>
        <v>0</v>
      </c>
      <c r="H222" s="1">
        <f>'[1]LIB Maf LCI'!AR$45*'[1]LIB Maf LCIA'!F$98*LCIA_TAU!$E222</f>
        <v>0</v>
      </c>
      <c r="I222" s="1">
        <f>'[1]LIB Maf LCI'!AS$45*'[1]LIB Maf LCIA'!D$98*LCIA_TAU!$E222</f>
        <v>0</v>
      </c>
      <c r="J222" s="1">
        <f>'[1]LIB Maf LCI'!AT$45*'[1]LIB Maf LCIA'!D$98*LCIA_TAU!$E222</f>
        <v>0</v>
      </c>
      <c r="K222" s="1">
        <f>'[1]LIB Maf LCI'!AU$45*'[1]LIB Maf LCIA'!E$98*LCIA_TAU!$E222</f>
        <v>0</v>
      </c>
      <c r="L222" s="1">
        <f>'[1]LIB Maf LCI'!AV$45*'[1]LIB Maf LCIA'!F$98*LCIA_TAU!$E222</f>
        <v>0</v>
      </c>
      <c r="M222" s="1" t="s">
        <v>55</v>
      </c>
      <c r="N222" s="1" t="str">
        <f>N102</f>
        <v>nickel sulfate production | nickel sulfate | Cutoff, GLO</v>
      </c>
      <c r="O222" s="1">
        <f>O102</f>
        <v>1</v>
      </c>
      <c r="P222" s="1" t="str">
        <f>P102</f>
        <v>kg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1"/>
      <c r="AL222" s="1">
        <f>IFERROR($G222/1000*Q222,0)</f>
        <v>0</v>
      </c>
      <c r="AM222" s="1">
        <f>IFERROR($G222/1000*R222,0)</f>
        <v>0</v>
      </c>
      <c r="AN222" s="1">
        <f>IFERROR($G222/1000*S222,0)</f>
        <v>0</v>
      </c>
      <c r="AO222" s="1">
        <f>IFERROR($G222/1000*T222,0)</f>
        <v>0</v>
      </c>
      <c r="AP222" s="1">
        <f>IFERROR($G222/1000*U222,0)</f>
        <v>0</v>
      </c>
      <c r="AQ222" s="1">
        <f>IFERROR($G222/1000*V222,0)</f>
        <v>0</v>
      </c>
      <c r="AR222" s="1">
        <f>IFERROR($G222/1000*W222,0)</f>
        <v>0</v>
      </c>
      <c r="AS222" s="1">
        <f>IFERROR($G222/1000*X222,0)</f>
        <v>0</v>
      </c>
      <c r="AT222" s="1">
        <f>IFERROR($G222/1000*Y222,0)</f>
        <v>0</v>
      </c>
      <c r="AU222" s="1">
        <f>IFERROR($G222/1000*Z222,0)</f>
        <v>0</v>
      </c>
      <c r="AV222" s="1">
        <f>IFERROR($G222/1000*AA222,0)</f>
        <v>0</v>
      </c>
      <c r="AW222" s="1">
        <f>IFERROR($G222/1000*AB222,0)</f>
        <v>0</v>
      </c>
      <c r="AX222" s="1">
        <f>IFERROR($G222/1000*AC222,0)</f>
        <v>0</v>
      </c>
      <c r="AY222" s="1">
        <f>IFERROR($G222/1000*AD222,0)</f>
        <v>0</v>
      </c>
      <c r="AZ222" s="1">
        <f>IFERROR($G222/1000*AE222,0)</f>
        <v>0</v>
      </c>
      <c r="BA222" s="1">
        <f>IFERROR($G222/1000*AF222,0)</f>
        <v>0</v>
      </c>
      <c r="BB222" s="1">
        <f>IFERROR($G222/1000*AG222,0)</f>
        <v>0</v>
      </c>
      <c r="BC222" s="1">
        <f>IFERROR($G222/1000*AH222,0)</f>
        <v>0</v>
      </c>
      <c r="BD222" s="1">
        <f>IFERROR($G222/1000*AI222,0)</f>
        <v>0</v>
      </c>
      <c r="BE222" s="1">
        <f>IFERROR($G222/1000*AJ222,0)</f>
        <v>0</v>
      </c>
      <c r="BF222" s="1"/>
      <c r="BG222" s="1">
        <f>IFERROR($H222/1000*Q222,0)</f>
        <v>0</v>
      </c>
      <c r="BH222" s="1">
        <f>IFERROR($H222/1000*R222,0)</f>
        <v>0</v>
      </c>
      <c r="BI222" s="1">
        <f>IFERROR($H222/1000*S222,0)</f>
        <v>0</v>
      </c>
      <c r="BJ222" s="1">
        <f>IFERROR($H222/1000*T222,0)</f>
        <v>0</v>
      </c>
      <c r="BK222" s="1">
        <f>IFERROR($H222/1000*U222,0)</f>
        <v>0</v>
      </c>
      <c r="BL222" s="1">
        <f>IFERROR($H222/1000*V222,0)</f>
        <v>0</v>
      </c>
      <c r="BM222" s="1">
        <f>IFERROR($H222/1000*W222,0)</f>
        <v>0</v>
      </c>
      <c r="BN222" s="1">
        <f>IFERROR($H222/1000*X222,0)</f>
        <v>0</v>
      </c>
      <c r="BO222" s="1">
        <f>IFERROR($H222/1000*Y222,0)</f>
        <v>0</v>
      </c>
      <c r="BP222" s="1">
        <f>IFERROR($H222/1000*Z222,0)</f>
        <v>0</v>
      </c>
      <c r="BQ222" s="1">
        <f>IFERROR($H222/1000*AA222,0)</f>
        <v>0</v>
      </c>
      <c r="BR222" s="1">
        <f>IFERROR($H222/1000*AB222,0)</f>
        <v>0</v>
      </c>
      <c r="BS222" s="1">
        <f>IFERROR($H222/1000*AC222,0)</f>
        <v>0</v>
      </c>
      <c r="BT222" s="1">
        <f>IFERROR($H222/1000*AD222,0)</f>
        <v>0</v>
      </c>
      <c r="BU222" s="1">
        <f>IFERROR($H222/1000*AE222,0)</f>
        <v>0</v>
      </c>
      <c r="BV222" s="1">
        <f>IFERROR($H222/1000*AF222,0)</f>
        <v>0</v>
      </c>
      <c r="BW222" s="1">
        <f>IFERROR($H222/1000*AG222,0)</f>
        <v>0</v>
      </c>
      <c r="BX222" s="1">
        <f>IFERROR($H222/1000*AH222,0)</f>
        <v>0</v>
      </c>
      <c r="BY222" s="1">
        <f>IFERROR($H222/1000*AI222,0)</f>
        <v>0</v>
      </c>
      <c r="BZ222" s="1">
        <f>IFERROR($H222/1000*AJ222,0)</f>
        <v>0</v>
      </c>
      <c r="CA222" s="1"/>
      <c r="CB222" s="1">
        <f>IFERROR($I222/1000*Q222,0)</f>
        <v>0</v>
      </c>
      <c r="CC222" s="1">
        <f>IFERROR($I222/1000*R222,0)</f>
        <v>0</v>
      </c>
      <c r="CD222" s="1">
        <f>IFERROR($I222/1000*S222,0)</f>
        <v>0</v>
      </c>
      <c r="CE222" s="1">
        <f>IFERROR($I222/1000*T222,0)</f>
        <v>0</v>
      </c>
      <c r="CF222" s="1">
        <f>IFERROR($I222/1000*U222,0)</f>
        <v>0</v>
      </c>
      <c r="CG222" s="1">
        <f>IFERROR($I222/1000*V222,0)</f>
        <v>0</v>
      </c>
      <c r="CH222" s="1">
        <f>IFERROR($I222/1000*W222,0)</f>
        <v>0</v>
      </c>
      <c r="CI222" s="1">
        <f>IFERROR($I222/1000*X222,0)</f>
        <v>0</v>
      </c>
      <c r="CJ222" s="1">
        <f>IFERROR($I222/1000*Y222,0)</f>
        <v>0</v>
      </c>
      <c r="CK222" s="1">
        <f>IFERROR($I222/1000*Z222,0)</f>
        <v>0</v>
      </c>
      <c r="CL222" s="1">
        <f>IFERROR($I222/1000*AA222,0)</f>
        <v>0</v>
      </c>
      <c r="CM222" s="1">
        <f>IFERROR($I222/1000*AB222,0)</f>
        <v>0</v>
      </c>
      <c r="CN222" s="1">
        <f>IFERROR($I222/1000*AC222,0)</f>
        <v>0</v>
      </c>
      <c r="CO222" s="1">
        <f>IFERROR($I222/1000*AD222,0)</f>
        <v>0</v>
      </c>
      <c r="CP222" s="1">
        <f>IFERROR($I222/1000*AE222,0)</f>
        <v>0</v>
      </c>
      <c r="CQ222" s="1">
        <f>IFERROR($I222/1000*AF222,0)</f>
        <v>0</v>
      </c>
      <c r="CR222" s="1">
        <f>IFERROR($I222/1000*AG222,0)</f>
        <v>0</v>
      </c>
      <c r="CS222" s="1">
        <f>IFERROR($I222/1000*AH222,0)</f>
        <v>0</v>
      </c>
      <c r="CT222" s="1">
        <f>IFERROR($I222/1000*AI222,0)</f>
        <v>0</v>
      </c>
      <c r="CU222" s="1">
        <f>IFERROR($I222/1000*AJ222,0)</f>
        <v>0</v>
      </c>
      <c r="CW222" s="12">
        <f>IFERROR($J222/1000*Q222,0)</f>
        <v>0</v>
      </c>
      <c r="CX222" s="12">
        <f>IFERROR($J222/1000*R222,0)</f>
        <v>0</v>
      </c>
      <c r="CY222" s="12">
        <f>IFERROR($J222/1000*S222,0)</f>
        <v>0</v>
      </c>
      <c r="CZ222" s="12">
        <f>IFERROR($J222/1000*T222,0)</f>
        <v>0</v>
      </c>
      <c r="DA222" s="12">
        <f>IFERROR($J222/1000*U222,0)</f>
        <v>0</v>
      </c>
      <c r="DB222" s="12">
        <f>IFERROR($J222/1000*V222,0)</f>
        <v>0</v>
      </c>
      <c r="DC222" s="12">
        <f>IFERROR($J222/1000*W222,0)</f>
        <v>0</v>
      </c>
      <c r="DD222" s="12">
        <f>IFERROR($J222/1000*X222,0)</f>
        <v>0</v>
      </c>
      <c r="DE222" s="12">
        <f>IFERROR($J222/1000*Y222,0)</f>
        <v>0</v>
      </c>
      <c r="DF222" s="12">
        <f>IFERROR($J222/1000*Z222,0)</f>
        <v>0</v>
      </c>
      <c r="DG222" s="12">
        <f>IFERROR($J222/1000*AA222,0)</f>
        <v>0</v>
      </c>
      <c r="DH222" s="12">
        <f>IFERROR($J222/1000*AB222,0)</f>
        <v>0</v>
      </c>
      <c r="DI222" s="12">
        <f>IFERROR($J222/1000*AC222,0)</f>
        <v>0</v>
      </c>
      <c r="DJ222" s="12">
        <f>IFERROR($J222/1000*AD222,0)</f>
        <v>0</v>
      </c>
      <c r="DK222" s="12">
        <f>IFERROR($J222/1000*AE222,0)</f>
        <v>0</v>
      </c>
      <c r="DL222" s="12">
        <f>IFERROR($J222/1000*AF222,0)</f>
        <v>0</v>
      </c>
      <c r="DM222" s="12">
        <f>IFERROR($J222/1000*AG222,0)</f>
        <v>0</v>
      </c>
      <c r="DN222" s="12">
        <f>IFERROR($J222/1000*AH222,0)</f>
        <v>0</v>
      </c>
      <c r="DO222" s="12">
        <f>IFERROR($J222/1000*AI222,0)</f>
        <v>0</v>
      </c>
      <c r="DP222" s="12">
        <f>IFERROR($J222/1000*AJ222,0)</f>
        <v>0</v>
      </c>
      <c r="DR222" s="12">
        <f>IFERROR($K222/1000*Q222,0)</f>
        <v>0</v>
      </c>
      <c r="DS222" s="12">
        <f>IFERROR($K222/1000*R222,0)</f>
        <v>0</v>
      </c>
      <c r="DT222" s="12">
        <f>IFERROR($K222/1000*S222,0)</f>
        <v>0</v>
      </c>
      <c r="DU222" s="12">
        <f>IFERROR($K222/1000*T222,0)</f>
        <v>0</v>
      </c>
      <c r="DV222" s="12">
        <f>IFERROR($K222/1000*U222,0)</f>
        <v>0</v>
      </c>
      <c r="DW222" s="12">
        <f>IFERROR($K222/1000*V222,0)</f>
        <v>0</v>
      </c>
      <c r="DX222" s="12">
        <f>IFERROR($K222/1000*W222,0)</f>
        <v>0</v>
      </c>
      <c r="DY222" s="12">
        <f>IFERROR($K222/1000*X222,0)</f>
        <v>0</v>
      </c>
      <c r="DZ222" s="12">
        <f>IFERROR($K222/1000*Y222,0)</f>
        <v>0</v>
      </c>
      <c r="EA222" s="12">
        <f>IFERROR($K222/1000*Z222,0)</f>
        <v>0</v>
      </c>
      <c r="EB222" s="12">
        <f>IFERROR($K222/1000*AA222,0)</f>
        <v>0</v>
      </c>
      <c r="EC222" s="12">
        <f>IFERROR($K222/1000*AB222,0)</f>
        <v>0</v>
      </c>
      <c r="ED222" s="12">
        <f>IFERROR($K222/1000*AC222,0)</f>
        <v>0</v>
      </c>
      <c r="EE222" s="12">
        <f>IFERROR($K222/1000*AD222,0)</f>
        <v>0</v>
      </c>
      <c r="EF222" s="12">
        <f>IFERROR($K222/1000*AE222,0)</f>
        <v>0</v>
      </c>
      <c r="EG222" s="12">
        <f>IFERROR($K222/1000*AF222,0)</f>
        <v>0</v>
      </c>
      <c r="EH222" s="12">
        <f>IFERROR($K222/1000*AG222,0)</f>
        <v>0</v>
      </c>
      <c r="EI222" s="12">
        <f>IFERROR($K222/1000*AH222,0)</f>
        <v>0</v>
      </c>
      <c r="EJ222" s="12">
        <f>IFERROR($K222/1000*AI222,0)</f>
        <v>0</v>
      </c>
      <c r="EK222" s="12">
        <f>IFERROR($K222/1000*AJ222,0)</f>
        <v>0</v>
      </c>
      <c r="EM222" s="12">
        <f>IFERROR($L222/1000*Q222,0)</f>
        <v>0</v>
      </c>
      <c r="EN222" s="12">
        <f>IFERROR($L222/1000*R222,0)</f>
        <v>0</v>
      </c>
      <c r="EO222" s="12">
        <f>IFERROR($L222/1000*S222,0)</f>
        <v>0</v>
      </c>
      <c r="EP222" s="12">
        <f>IFERROR($L222/1000*T222,0)</f>
        <v>0</v>
      </c>
      <c r="EQ222" s="12">
        <f>IFERROR($L222/1000*U222,0)</f>
        <v>0</v>
      </c>
      <c r="ER222" s="12">
        <f>IFERROR($L222/1000*V222,0)</f>
        <v>0</v>
      </c>
      <c r="ES222" s="12">
        <f>IFERROR($L222/1000*W222,0)</f>
        <v>0</v>
      </c>
      <c r="ET222" s="12">
        <f>IFERROR($L222/1000*X222,0)</f>
        <v>0</v>
      </c>
      <c r="EU222" s="12">
        <f>IFERROR($L222/1000*Y222,0)</f>
        <v>0</v>
      </c>
      <c r="EV222" s="12">
        <f>IFERROR($L222/1000*Z222,0)</f>
        <v>0</v>
      </c>
      <c r="EW222" s="12">
        <f>IFERROR($L222/1000*AA222,0)</f>
        <v>0</v>
      </c>
      <c r="EX222" s="12">
        <f>IFERROR($L222/1000*AB222,0)</f>
        <v>0</v>
      </c>
      <c r="EY222" s="12">
        <f>IFERROR($L222/1000*AC222,0)</f>
        <v>0</v>
      </c>
      <c r="EZ222" s="12">
        <f>IFERROR($L222/1000*AD222,0)</f>
        <v>0</v>
      </c>
      <c r="FA222" s="12">
        <f>IFERROR($L222/1000*AE222,0)</f>
        <v>0</v>
      </c>
      <c r="FB222" s="12">
        <f>IFERROR($L222/1000*AF222,0)</f>
        <v>0</v>
      </c>
      <c r="FC222" s="12">
        <f>IFERROR($L222/1000*AG222,0)</f>
        <v>0</v>
      </c>
      <c r="FD222" s="12">
        <f>IFERROR($L222/1000*AH222,0)</f>
        <v>0</v>
      </c>
      <c r="FE222" s="12">
        <f>IFERROR($L222/1000*AI222,0)</f>
        <v>0</v>
      </c>
      <c r="FF222" s="12">
        <f>IFERROR($L222/1000*AJ222,0)</f>
        <v>0</v>
      </c>
      <c r="FH222" s="12">
        <f>IFERROR(AL222*[1]Figure!$C$8+BG222*[1]Figure!$D$8+CB222*[1]Figure!$E$8,0)</f>
        <v>0</v>
      </c>
      <c r="FI222" s="12">
        <f>IFERROR(AM222*[1]Figure!$C$8+BH222*[1]Figure!$D$8+CC222*[1]Figure!$E$8,0)</f>
        <v>0</v>
      </c>
      <c r="FJ222" s="12">
        <f>IFERROR(AN222*[1]Figure!$C$8+BI222*[1]Figure!$D$8+CD222*[1]Figure!$E$8,0)</f>
        <v>0</v>
      </c>
      <c r="FK222" s="12">
        <f>IFERROR(AO222*[1]Figure!$C$8+BJ222*[1]Figure!$D$8+CE222*[1]Figure!$E$8,0)</f>
        <v>0</v>
      </c>
      <c r="FL222" s="12">
        <f>IFERROR(AP222*[1]Figure!$C$8+BK222*[1]Figure!$D$8+CF222*[1]Figure!$E$8,0)</f>
        <v>0</v>
      </c>
      <c r="FM222" s="12">
        <f>IFERROR(AQ222*[1]Figure!$C$8+BL222*[1]Figure!$D$8+CG222*[1]Figure!$E$8,0)</f>
        <v>0</v>
      </c>
      <c r="FN222" s="12">
        <f>IFERROR(AR222*[1]Figure!$C$8+BM222*[1]Figure!$D$8+CH222*[1]Figure!$E$8,0)</f>
        <v>0</v>
      </c>
      <c r="FO222" s="12">
        <f>IFERROR(AS222*[1]Figure!$C$8+BN222*[1]Figure!$D$8+CI222*[1]Figure!$E$8,0)</f>
        <v>0</v>
      </c>
      <c r="FP222" s="12">
        <f>IFERROR(AT222*[1]Figure!$C$8+BO222*[1]Figure!$D$8+CJ222*[1]Figure!$E$8,0)</f>
        <v>0</v>
      </c>
      <c r="FQ222" s="12">
        <f>IFERROR(AU222*[1]Figure!$C$8+BP222*[1]Figure!$D$8+CK222*[1]Figure!$E$8,0)</f>
        <v>0</v>
      </c>
      <c r="FR222" s="12">
        <f>IFERROR(AV222*[1]Figure!$C$8+BQ222*[1]Figure!$D$8+CL222*[1]Figure!$E$8,0)</f>
        <v>0</v>
      </c>
      <c r="FS222" s="12">
        <f>IFERROR(AW222*[1]Figure!$C$8+BR222*[1]Figure!$D$8+CM222*[1]Figure!$E$8,0)</f>
        <v>0</v>
      </c>
      <c r="FT222" s="12">
        <f>IFERROR(AX222*[1]Figure!$C$8+BS222*[1]Figure!$D$8+CN222*[1]Figure!$E$8,0)</f>
        <v>0</v>
      </c>
      <c r="FU222" s="12">
        <f>IFERROR(AY222*[1]Figure!$C$8+BT222*[1]Figure!$D$8+CO222*[1]Figure!$E$8,0)</f>
        <v>0</v>
      </c>
      <c r="FV222" s="12">
        <f>IFERROR(AZ222*[1]Figure!$C$8+BU222*[1]Figure!$D$8+CP222*[1]Figure!$E$8,0)</f>
        <v>0</v>
      </c>
      <c r="FW222" s="12">
        <f>IFERROR(BA222*[1]Figure!$C$8+BV222*[1]Figure!$D$8+CQ222*[1]Figure!$E$8,0)</f>
        <v>0</v>
      </c>
      <c r="FX222" s="12">
        <f>IFERROR(BB222*[1]Figure!$C$8+BW222*[1]Figure!$D$8+CR222*[1]Figure!$E$8,0)</f>
        <v>0</v>
      </c>
      <c r="FY222" s="12">
        <f>IFERROR(BC222*[1]Figure!$C$8+BX222*[1]Figure!$D$8+CS222*[1]Figure!$E$8,0)</f>
        <v>0</v>
      </c>
      <c r="FZ222" s="12">
        <f>IFERROR(BD222*[1]Figure!$C$8+BY222*[1]Figure!$D$8+CT222*[1]Figure!$E$8,0)</f>
        <v>0</v>
      </c>
      <c r="GA222" s="12">
        <f>IFERROR(BE222*[1]Figure!$C$8+BZ222*[1]Figure!$D$8+CU222*[1]Figure!$E$8,0)</f>
        <v>0</v>
      </c>
      <c r="GC222" s="12">
        <f>IFERROR(CW222*[1]Figure!$F$8+DR222*[1]Figure!$G$8+EM222*[1]Figure!$H$8,0)</f>
        <v>0</v>
      </c>
      <c r="GD222" s="12">
        <f>IFERROR(CX222*[1]Figure!$F$8+DS222*[1]Figure!$G$8+EN222*[1]Figure!$H$8,0)</f>
        <v>0</v>
      </c>
      <c r="GE222" s="12">
        <f>IFERROR(CY222*[1]Figure!$F$8+DT222*[1]Figure!$G$8+EO222*[1]Figure!$H$8,0)</f>
        <v>0</v>
      </c>
      <c r="GF222" s="12">
        <f>IFERROR(CZ222*[1]Figure!$F$8+DU222*[1]Figure!$G$8+EP222*[1]Figure!$H$8,0)</f>
        <v>0</v>
      </c>
      <c r="GG222" s="12">
        <f>IFERROR(DA222*[1]Figure!$F$8+DV222*[1]Figure!$G$8+EQ222*[1]Figure!$H$8,0)</f>
        <v>0</v>
      </c>
      <c r="GH222" s="12">
        <f>IFERROR(DB222*[1]Figure!$F$8+DW222*[1]Figure!$G$8+ER222*[1]Figure!$H$8,0)</f>
        <v>0</v>
      </c>
      <c r="GI222" s="12">
        <f>IFERROR(DC222*[1]Figure!$F$8+DX222*[1]Figure!$G$8+ES222*[1]Figure!$H$8,0)</f>
        <v>0</v>
      </c>
      <c r="GJ222" s="12">
        <f>IFERROR(DD222*[1]Figure!$F$8+DY222*[1]Figure!$G$8+ET222*[1]Figure!$H$8,0)</f>
        <v>0</v>
      </c>
      <c r="GK222" s="12">
        <f>IFERROR(DE222*[1]Figure!$F$8+DZ222*[1]Figure!$G$8+EU222*[1]Figure!$H$8,0)</f>
        <v>0</v>
      </c>
      <c r="GL222" s="12">
        <f>IFERROR(DF222*[1]Figure!$F$8+EA222*[1]Figure!$G$8+EV222*[1]Figure!$H$8,0)</f>
        <v>0</v>
      </c>
      <c r="GM222" s="12">
        <f>IFERROR(DG222*[1]Figure!$F$8+EB222*[1]Figure!$G$8+EW222*[1]Figure!$H$8,0)</f>
        <v>0</v>
      </c>
      <c r="GN222" s="12">
        <f>IFERROR(DH222*[1]Figure!$F$8+EC222*[1]Figure!$G$8+EX222*[1]Figure!$H$8,0)</f>
        <v>0</v>
      </c>
      <c r="GO222" s="12">
        <f>IFERROR(DI222*[1]Figure!$F$8+ED222*[1]Figure!$G$8+EY222*[1]Figure!$H$8,0)</f>
        <v>0</v>
      </c>
      <c r="GP222" s="12">
        <f>IFERROR(DJ222*[1]Figure!$F$8+EE222*[1]Figure!$G$8+EZ222*[1]Figure!$H$8,0)</f>
        <v>0</v>
      </c>
      <c r="GQ222" s="12">
        <f>IFERROR(DK222*[1]Figure!$F$8+EF222*[1]Figure!$G$8+FA222*[1]Figure!$H$8,0)</f>
        <v>0</v>
      </c>
      <c r="GR222" s="12">
        <f>IFERROR(DL222*[1]Figure!$F$8+EG222*[1]Figure!$G$8+FB222*[1]Figure!$H$8,0)</f>
        <v>0</v>
      </c>
      <c r="GS222" s="12">
        <f>IFERROR(DM222*[1]Figure!$F$8+EH222*[1]Figure!$G$8+FC222*[1]Figure!$H$8,0)</f>
        <v>0</v>
      </c>
      <c r="GT222" s="12">
        <f>IFERROR(DN222*[1]Figure!$F$8+EI222*[1]Figure!$G$8+FD222*[1]Figure!$H$8,0)</f>
        <v>0</v>
      </c>
      <c r="GU222" s="12">
        <f>IFERROR(DO222*[1]Figure!$F$8+EJ222*[1]Figure!$G$8+FE222*[1]Figure!$H$8,0)</f>
        <v>0</v>
      </c>
      <c r="GV222" s="12">
        <f>IFERROR(DP222*[1]Figure!$F$8+EK222*[1]Figure!$G$8+FF222*[1]Figure!$H$8,0)</f>
        <v>0</v>
      </c>
      <c r="GX222" s="12">
        <f>IFERROR(FH222*[1]Figure!$F$10+GC222*[1]Figure!$F$11,0)</f>
        <v>0</v>
      </c>
      <c r="GY222" s="12">
        <f>IFERROR(FI222*[1]Figure!$F$10+GD222*[1]Figure!$F$11,0)</f>
        <v>0</v>
      </c>
      <c r="GZ222" s="12">
        <f>IFERROR(FJ222*[1]Figure!$F$10+GE222*[1]Figure!$F$11,0)</f>
        <v>0</v>
      </c>
      <c r="HA222" s="12">
        <f>IFERROR(FK222*[1]Figure!$F$10+GF222*[1]Figure!$F$11,0)</f>
        <v>0</v>
      </c>
      <c r="HB222" s="12">
        <f>IFERROR(FL222*[1]Figure!$F$10+GG222*[1]Figure!$F$11,0)</f>
        <v>0</v>
      </c>
      <c r="HC222" s="12">
        <f>IFERROR(FM222*[1]Figure!$F$10+GH222*[1]Figure!$F$11,0)</f>
        <v>0</v>
      </c>
      <c r="HD222" s="12">
        <f>IFERROR(FN222*[1]Figure!$F$10+GI222*[1]Figure!$F$11,0)</f>
        <v>0</v>
      </c>
      <c r="HE222" s="12">
        <f>IFERROR(FO222*[1]Figure!$F$10+GJ222*[1]Figure!$F$11,0)</f>
        <v>0</v>
      </c>
      <c r="HF222" s="12">
        <f>IFERROR(FP222*[1]Figure!$F$10+GK222*[1]Figure!$F$11,0)</f>
        <v>0</v>
      </c>
      <c r="HG222" s="12">
        <f>IFERROR(FQ222*[1]Figure!$F$10+GL222*[1]Figure!$F$11,0)</f>
        <v>0</v>
      </c>
      <c r="HH222" s="12">
        <f>IFERROR(FR222*[1]Figure!$F$10+GM222*[1]Figure!$F$11,0)</f>
        <v>0</v>
      </c>
      <c r="HI222" s="12">
        <f>IFERROR(FS222*[1]Figure!$F$10+GN222*[1]Figure!$F$11,0)</f>
        <v>0</v>
      </c>
      <c r="HJ222" s="12">
        <f>IFERROR(FT222*[1]Figure!$F$10+GO222*[1]Figure!$F$11,0)</f>
        <v>0</v>
      </c>
      <c r="HK222" s="12">
        <f>IFERROR(FU222*[1]Figure!$F$10+GP222*[1]Figure!$F$11,0)</f>
        <v>0</v>
      </c>
      <c r="HL222" s="12">
        <f>IFERROR(FV222*[1]Figure!$F$10+GQ222*[1]Figure!$F$11,0)</f>
        <v>0</v>
      </c>
      <c r="HM222" s="12">
        <f>IFERROR(FW222*[1]Figure!$F$10+GR222*[1]Figure!$F$11,0)</f>
        <v>0</v>
      </c>
      <c r="HN222" s="12">
        <f>IFERROR(FX222*[1]Figure!$F$10+GS222*[1]Figure!$F$11,0)</f>
        <v>0</v>
      </c>
      <c r="HO222" s="12">
        <f>IFERROR(FY222*[1]Figure!$F$10+GT222*[1]Figure!$F$11,0)</f>
        <v>0</v>
      </c>
      <c r="HP222" s="12">
        <f>IFERROR(FZ222*[1]Figure!$F$10+GU222*[1]Figure!$F$11,0)</f>
        <v>0</v>
      </c>
      <c r="HQ222" s="12">
        <f>IFERROR(GA222*[1]Figure!$F$10+GV222*[1]Figure!$F$11,0)</f>
        <v>0</v>
      </c>
    </row>
    <row r="223" spans="1:225" x14ac:dyDescent="0.2">
      <c r="A223" s="9"/>
      <c r="B223" s="4"/>
      <c r="C223" s="1" t="s">
        <v>140</v>
      </c>
      <c r="D223" s="1" t="s">
        <v>91</v>
      </c>
      <c r="E223" s="2">
        <f>'[1]LIB Maf LCIA'!G20/0.6256*(1-[1]Use!$Y$321)+1*[1]Use!$Y$321</f>
        <v>0.35166240409207156</v>
      </c>
      <c r="F223" s="7">
        <f>SUM(E223:E228)</f>
        <v>1</v>
      </c>
      <c r="G223" s="1">
        <f>'[1]LIB Maf LCI'!AQ$45*'[1]LIB Maf LCIA'!E$99*LCIA_TAU!$E223</f>
        <v>204.58066657797048</v>
      </c>
      <c r="H223" s="1">
        <f>'[1]LIB Maf LCI'!AR$45*'[1]LIB Maf LCIA'!F$99*LCIA_TAU!$E223</f>
        <v>138.20306247734482</v>
      </c>
      <c r="I223" s="1">
        <f>'[1]LIB Maf LCI'!AS$45*'[1]LIB Maf LCIA'!D$99*LCIA_TAU!$E223</f>
        <v>233.92324347297534</v>
      </c>
      <c r="J223" s="1">
        <f>'[1]LIB Maf LCI'!AT$45*'[1]LIB Maf LCIA'!D$99*LCIA_TAU!$E223</f>
        <v>268.15125387469578</v>
      </c>
      <c r="K223" s="1">
        <f>'[1]LIB Maf LCI'!AU$45*'[1]LIB Maf LCIA'!E$99*LCIA_TAU!$E223</f>
        <v>203.70879887479609</v>
      </c>
      <c r="L223" s="1">
        <f>'[1]LIB Maf LCI'!AV$45*'[1]LIB Maf LCIA'!F$99*LCIA_TAU!$E223</f>
        <v>136.88114156679782</v>
      </c>
      <c r="M223" s="1" t="s">
        <v>55</v>
      </c>
      <c r="N223" s="1" t="s">
        <v>225</v>
      </c>
      <c r="O223" s="1">
        <v>1</v>
      </c>
      <c r="P223" s="1" t="s">
        <v>56</v>
      </c>
      <c r="Q223" s="5">
        <f>[1]Use!Z230</f>
        <v>2.7836456716347895</v>
      </c>
      <c r="R223" s="5">
        <f>[1]Use!AA230</f>
        <v>45.681111676148625</v>
      </c>
      <c r="S223" s="5">
        <f>[1]Use!AB230</f>
        <v>9.269722093458008E-3</v>
      </c>
      <c r="T223" s="5">
        <f>[1]Use!AC230</f>
        <v>0.84719201798573707</v>
      </c>
      <c r="U223" s="5">
        <f>[1]Use!AD230</f>
        <v>0.54787847659640365</v>
      </c>
      <c r="V223" s="5">
        <f>[1]Use!AE230</f>
        <v>1.45644008107783E-3</v>
      </c>
      <c r="W223" s="5">
        <f>[1]Use!AF230</f>
        <v>2.8341337964718933</v>
      </c>
      <c r="X223" s="5">
        <f>[1]Use!AG230</f>
        <v>0.26342426516754763</v>
      </c>
      <c r="Y223" s="5">
        <f>[1]Use!AH230</f>
        <v>11.215191916746987</v>
      </c>
      <c r="Z223" s="5">
        <f>[1]Use!AI230</f>
        <v>0.19095558404528309</v>
      </c>
      <c r="AA223" s="5">
        <f>[1]Use!AJ230</f>
        <v>3.4675663143237737E-2</v>
      </c>
      <c r="AB223" s="5">
        <f>[1]Use!AK230</f>
        <v>0.71806965599676664</v>
      </c>
      <c r="AC223" s="5">
        <f>[1]Use!AL230</f>
        <v>5.509116739474578E-4</v>
      </c>
      <c r="AD223" s="5">
        <f>[1]Use!AM230</f>
        <v>0.42006763806172714</v>
      </c>
      <c r="AE223" s="5">
        <f>[1]Use!AN230</f>
        <v>8.1656113760479754E-3</v>
      </c>
      <c r="AF223" s="5">
        <f>[1]Use!AO230</f>
        <v>8.3715492344836398E-3</v>
      </c>
      <c r="AG223" s="5">
        <f>[1]Use!AP230</f>
        <v>1.6521761659580915E-6</v>
      </c>
      <c r="AH223" s="5">
        <f>[1]Use!AQ230</f>
        <v>2.293678009992537E-2</v>
      </c>
      <c r="AI223" s="5">
        <f>[1]Use!AR230</f>
        <v>58.154011309625233</v>
      </c>
      <c r="AJ223" s="5">
        <f>[1]Use!AS230</f>
        <v>9.6203461037684054E-2</v>
      </c>
      <c r="AK223" s="1"/>
      <c r="AL223" s="1">
        <f>IFERROR($G223/1000*Q223,0)</f>
        <v>0.56948008701992758</v>
      </c>
      <c r="AM223" s="1">
        <f>IFERROR($G223/1000*R223,0)</f>
        <v>9.3454722767291951</v>
      </c>
      <c r="AN223" s="1">
        <f>IFERROR($G223/1000*S223,0)</f>
        <v>1.8964059248721792E-3</v>
      </c>
      <c r="AO223" s="1">
        <f>IFERROR($G223/1000*T223,0)</f>
        <v>0.17331910775905804</v>
      </c>
      <c r="AP223" s="1">
        <f>IFERROR($G223/1000*U223,0)</f>
        <v>0.11208534394581525</v>
      </c>
      <c r="AQ223" s="1">
        <f>IFERROR($G223/1000*V223,0)</f>
        <v>2.9795948261777581E-4</v>
      </c>
      <c r="AR223" s="1">
        <f>IFERROR($G223/1000*W223,0)</f>
        <v>0.57980898125337399</v>
      </c>
      <c r="AS223" s="1">
        <f>IFERROR($G223/1000*X223,0)</f>
        <v>5.3891511760788942E-2</v>
      </c>
      <c r="AT223" s="1">
        <f>IFERROR($G223/1000*Y223,0)</f>
        <v>2.2944114381279648</v>
      </c>
      <c r="AU223" s="1">
        <f>IFERROR($G223/1000*Z223,0)</f>
        <v>3.9065820670769677E-2</v>
      </c>
      <c r="AV223" s="1">
        <f>IFERROR($G223/1000*AA223,0)</f>
        <v>7.0939702798767388E-3</v>
      </c>
      <c r="AW223" s="1">
        <f>IFERROR($G223/1000*AB223,0)</f>
        <v>0.14690316887323246</v>
      </c>
      <c r="AX223" s="1">
        <f>IFERROR($G223/1000*AC223,0)</f>
        <v>1.1270587748175644E-4</v>
      </c>
      <c r="AY223" s="1">
        <f>IFERROR($G223/1000*AD223,0)</f>
        <v>8.5937717402501779E-2</v>
      </c>
      <c r="AZ223" s="1">
        <f>IFERROR($G223/1000*AE223,0)</f>
        <v>1.6705262183285535E-3</v>
      </c>
      <c r="BA223" s="1">
        <f>IFERROR($G223/1000*AF223,0)</f>
        <v>1.7126571226809616E-3</v>
      </c>
      <c r="BB223" s="1">
        <f>IFERROR($G223/1000*AG223,0)</f>
        <v>3.3800330133594194E-7</v>
      </c>
      <c r="BC223" s="1">
        <f>IFERROR($G223/1000*AH223,0)</f>
        <v>4.6924217619950604E-3</v>
      </c>
      <c r="BD223" s="1">
        <f>IFERROR($G223/1000*AI223,0)</f>
        <v>11.897186397905964</v>
      </c>
      <c r="BE223" s="1">
        <f t="shared" ref="BE223:BE228" si="165">IFERROR($G223/1000*AJ223,0)</f>
        <v>1.9681368186197215E-2</v>
      </c>
      <c r="BF223" s="1"/>
      <c r="BG223" s="1">
        <f>IFERROR($H223/1000*Q223,0)</f>
        <v>0.38470835667173331</v>
      </c>
      <c r="BH223" s="1">
        <f>IFERROR($H223/1000*R223,0)</f>
        <v>6.3132695310133347</v>
      </c>
      <c r="BI223" s="1">
        <f>IFERROR($H223/1000*S223,0)</f>
        <v>1.2811039816298007E-3</v>
      </c>
      <c r="BJ223" s="1">
        <f>IFERROR($H223/1000*T223,0)</f>
        <v>0.11708453139199065</v>
      </c>
      <c r="BK223" s="1">
        <f>IFERROR($H223/1000*U223,0)</f>
        <v>7.5718483331045278E-2</v>
      </c>
      <c r="BL223" s="1">
        <f>IFERROR($H223/1000*V223,0)</f>
        <v>2.0128447951970851E-4</v>
      </c>
      <c r="BM223" s="1">
        <f>IFERROR($H223/1000*W223,0)</f>
        <v>0.39168597014295953</v>
      </c>
      <c r="BN223" s="1">
        <f>IFERROR($H223/1000*X223,0)</f>
        <v>3.6406040176999235E-2</v>
      </c>
      <c r="BO223" s="1">
        <f>IFERROR($H223/1000*Y223,0)</f>
        <v>1.5499738691655964</v>
      </c>
      <c r="BP223" s="1">
        <f>IFERROR($H223/1000*Z223,0)</f>
        <v>2.639064651220813E-2</v>
      </c>
      <c r="BQ223" s="1">
        <f>IFERROR($H223/1000*AA223,0)</f>
        <v>4.7922828398282479E-3</v>
      </c>
      <c r="BR223" s="1">
        <f>IFERROR($H223/1000*AB223,0)</f>
        <v>9.9239425530806641E-2</v>
      </c>
      <c r="BS223" s="1">
        <f>IFERROR($H223/1000*AC223,0)</f>
        <v>7.6137680494059126E-5</v>
      </c>
      <c r="BT223" s="1">
        <f>IFERROR($H223/1000*AD223,0)</f>
        <v>5.8054634027755549E-2</v>
      </c>
      <c r="BU223" s="1">
        <f>IFERROR($H223/1000*AE223,0)</f>
        <v>1.128512499169676E-3</v>
      </c>
      <c r="BV223" s="1">
        <f>IFERROR($H223/1000*AF223,0)</f>
        <v>1.1569737418855106E-3</v>
      </c>
      <c r="BW223" s="1">
        <f>IFERROR($H223/1000*AG223,0)</f>
        <v>2.2833580588748615E-7</v>
      </c>
      <c r="BX223" s="1">
        <f>IFERROR($H223/1000*AH223,0)</f>
        <v>3.1699332531791055E-3</v>
      </c>
      <c r="BY223" s="1">
        <f>IFERROR($H223/1000*AI223,0)</f>
        <v>8.037062458332354</v>
      </c>
      <c r="BZ223" s="1">
        <f t="shared" ref="BZ223:BZ228" si="166">IFERROR($H223/1000*AJ223,0)</f>
        <v>1.3295612936327857E-2</v>
      </c>
      <c r="CA223" s="1"/>
      <c r="CB223" s="1">
        <f>IFERROR($I223/1000*Q223,0)</f>
        <v>0.65115942418831885</v>
      </c>
      <c r="CC223" s="1">
        <f>IFERROR($I223/1000*R223,0)</f>
        <v>10.685873808735892</v>
      </c>
      <c r="CD223" s="1">
        <f>IFERROR($I223/1000*S223,0)</f>
        <v>2.1684034581947965E-3</v>
      </c>
      <c r="CE223" s="1">
        <f>IFERROR($I223/1000*T223,0)</f>
        <v>0.1981779046916389</v>
      </c>
      <c r="CF223" s="1">
        <f>IFERROR($I223/1000*U223,0)</f>
        <v>0.12816151027446337</v>
      </c>
      <c r="CG223" s="1">
        <f>IFERROR($I223/1000*V223,0)</f>
        <v>3.4069518768976918E-4</v>
      </c>
      <c r="CH223" s="1">
        <f>IFERROR($I223/1000*W223,0)</f>
        <v>0.66296977010708269</v>
      </c>
      <c r="CI223" s="1">
        <f>IFERROR($I223/1000*X223,0)</f>
        <v>6.1621058517477866E-2</v>
      </c>
      <c r="CJ223" s="1">
        <f>IFERROR($I223/1000*Y223,0)</f>
        <v>2.6234940693373505</v>
      </c>
      <c r="CK223" s="1">
        <f>IFERROR($I223/1000*Z223,0)</f>
        <v>4.4668949579148964E-2</v>
      </c>
      <c r="CL223" s="1">
        <f>IFERROR($I223/1000*AA223,0)</f>
        <v>8.1114435920424787E-3</v>
      </c>
      <c r="CM223" s="1">
        <f>IFERROR($I223/1000*AB223,0)</f>
        <v>0.16797318297028729</v>
      </c>
      <c r="CN223" s="1">
        <f>IFERROR($I223/1000*AC223,0)</f>
        <v>1.288710456369156E-4</v>
      </c>
      <c r="CO223" s="1">
        <f>IFERROR($I223/1000*AD223,0)</f>
        <v>9.8263584373431093E-2</v>
      </c>
      <c r="CP223" s="1">
        <f>IFERROR($I223/1000*AE223,0)</f>
        <v>1.9101262980249678E-3</v>
      </c>
      <c r="CQ223" s="1">
        <f>IFERROR($I223/1000*AF223,0)</f>
        <v>1.9582999498241171E-3</v>
      </c>
      <c r="CR223" s="1">
        <f>IFERROR($I223/1000*AG223,0)</f>
        <v>3.8648240752966156E-7</v>
      </c>
      <c r="CS223" s="1">
        <f>IFERROR($I223/1000*AH223,0)</f>
        <v>5.3654459958009382E-3</v>
      </c>
      <c r="CT223" s="1">
        <f>IFERROR($I223/1000*AI223,0)</f>
        <v>13.603574946511626</v>
      </c>
      <c r="CU223" s="1">
        <f t="shared" ref="CU223:CU228" si="167">IFERROR($I223/1000*AJ223,0)</f>
        <v>2.2504225639261067E-2</v>
      </c>
      <c r="CW223" s="12">
        <f>IFERROR($J223/1000*Q223,0)</f>
        <v>0.74643807719173849</v>
      </c>
      <c r="CX223" s="12">
        <f>IFERROR($J223/1000*R223,0)</f>
        <v>12.249447374349261</v>
      </c>
      <c r="CY223" s="12">
        <f>IFERROR($J223/1000*S223,0)</f>
        <v>2.485687602430735E-3</v>
      </c>
      <c r="CZ223" s="12">
        <f>IFERROR($J223/1000*T223,0)</f>
        <v>0.22717560189550923</v>
      </c>
      <c r="DA223" s="12">
        <f>IFERROR($J223/1000*U223,0)</f>
        <v>0.14691430047028381</v>
      </c>
      <c r="DB223" s="12">
        <f>IFERROR($J223/1000*V223,0)</f>
        <v>3.9054623393438372E-4</v>
      </c>
      <c r="DC223" s="12">
        <f>IFERROR($J223/1000*W223,0)</f>
        <v>0.75997653117259012</v>
      </c>
      <c r="DD223" s="12">
        <f>IFERROR($J223/1000*X223,0)</f>
        <v>7.0637547005698256E-2</v>
      </c>
      <c r="DE223" s="12">
        <f>IFERROR($J223/1000*Y223,0)</f>
        <v>3.0073677749210574</v>
      </c>
      <c r="DF223" s="12">
        <f>IFERROR($J223/1000*Z223,0)</f>
        <v>5.1204979296117517E-2</v>
      </c>
      <c r="DG223" s="12">
        <f>IFERROR($J223/1000*AA223,0)</f>
        <v>9.2983225507957748E-3</v>
      </c>
      <c r="DH223" s="12">
        <f>IFERROR($J223/1000*AB223,0)</f>
        <v>0.19255127862490445</v>
      </c>
      <c r="DI223" s="12">
        <f>IFERROR($J223/1000*AC223,0)</f>
        <v>1.477276561432184E-4</v>
      </c>
      <c r="DJ223" s="12">
        <f>IFERROR($J223/1000*AD223,0)</f>
        <v>0.11264166385843402</v>
      </c>
      <c r="DK223" s="12">
        <f>IFERROR($J223/1000*AE223,0)</f>
        <v>2.1896189291407448E-3</v>
      </c>
      <c r="DL223" s="12">
        <f>IFERROR($J223/1000*AF223,0)</f>
        <v>2.2448414241005377E-3</v>
      </c>
      <c r="DM223" s="12">
        <f>IFERROR($J223/1000*AG223,0)</f>
        <v>4.4303311052354971E-7</v>
      </c>
      <c r="DN223" s="12">
        <f>IFERROR($J223/1000*AH223,0)</f>
        <v>6.1505263436431581E-3</v>
      </c>
      <c r="DO223" s="12">
        <f>IFERROR($J223/1000*AI223,0)</f>
        <v>15.594071050519247</v>
      </c>
      <c r="DP223" s="12">
        <f t="shared" ref="DP223:DP228" si="168">IFERROR($J223/1000*AJ223,0)</f>
        <v>2.5797078704340424E-2</v>
      </c>
      <c r="DR223" s="12">
        <f>IFERROR($K223/1000*Q223,0)</f>
        <v>0.56705311626174804</v>
      </c>
      <c r="DS223" s="12">
        <f>IFERROR($K223/1000*R223,0)</f>
        <v>9.3056443908136597</v>
      </c>
      <c r="DT223" s="12">
        <f>IFERROR($K223/1000*S223,0)</f>
        <v>1.8883239535614912E-3</v>
      </c>
      <c r="DU223" s="12">
        <f>IFERROR($K223/1000*T223,0)</f>
        <v>0.17258046840018915</v>
      </c>
      <c r="DV223" s="12">
        <f>IFERROR($K223/1000*U223,0)</f>
        <v>0.11160766639680647</v>
      </c>
      <c r="DW223" s="12">
        <f>IFERROR($K223/1000*V223,0)</f>
        <v>2.9668965954947541E-4</v>
      </c>
      <c r="DX223" s="12">
        <f>IFERROR($K223/1000*W223,0)</f>
        <v>0.57733799152975518</v>
      </c>
      <c r="DY223" s="12">
        <f>IFERROR($K223/1000*X223,0)</f>
        <v>5.3661840651756915E-2</v>
      </c>
      <c r="DZ223" s="12">
        <f>IFERROR($K223/1000*Y223,0)</f>
        <v>2.2846332745108509</v>
      </c>
      <c r="EA223" s="12">
        <f>IFERROR($K223/1000*Z223,0)</f>
        <v>3.8899332664299797E-2</v>
      </c>
      <c r="EB223" s="12">
        <f>IFERROR($K223/1000*AA223,0)</f>
        <v>7.063737689095996E-3</v>
      </c>
      <c r="EC223" s="12">
        <f>IFERROR($K223/1000*AB223,0)</f>
        <v>0.14627710713153935</v>
      </c>
      <c r="ED223" s="12">
        <f>IFERROR($K223/1000*AC223,0)</f>
        <v>1.1222555538593992E-4</v>
      </c>
      <c r="EE223" s="12">
        <f>IFERROR($K223/1000*AD223,0)</f>
        <v>8.557147399572701E-2</v>
      </c>
      <c r="EF223" s="12">
        <f>IFERROR($K223/1000*AE223,0)</f>
        <v>1.6634068854931041E-3</v>
      </c>
      <c r="EG223" s="12">
        <f>IFERROR($K223/1000*AF223,0)</f>
        <v>1.7053582392778811E-3</v>
      </c>
      <c r="EH223" s="12">
        <f>IFERROR($K223/1000*AG223,0)</f>
        <v>3.3656282229688861E-7</v>
      </c>
      <c r="EI223" s="12">
        <f>IFERROR($K223/1000*AH223,0)</f>
        <v>4.6724239242111228E-3</v>
      </c>
      <c r="EJ223" s="12">
        <f>IFERROR($K223/1000*AI223,0)</f>
        <v>11.846483793635064</v>
      </c>
      <c r="EK223" s="12">
        <f t="shared" ref="EK223:EK228" si="169">IFERROR($K223/1000*AJ223,0)</f>
        <v>1.9597491495584863E-2</v>
      </c>
      <c r="EM223" s="12">
        <f>IFERROR($L223/1000*Q223,0)</f>
        <v>0.38102859725084559</v>
      </c>
      <c r="EN223" s="12">
        <f>IFERROR($L223/1000*R223,0)</f>
        <v>6.2528827142716006</v>
      </c>
      <c r="EO223" s="12">
        <f>IFERROR($L223/1000*S223,0)</f>
        <v>1.268850142159499E-3</v>
      </c>
      <c r="EP223" s="12">
        <f>IFERROR($L223/1000*T223,0)</f>
        <v>0.1159646105481668</v>
      </c>
      <c r="EQ223" s="12">
        <f>IFERROR($L223/1000*U223,0)</f>
        <v>7.499423131639385E-2</v>
      </c>
      <c r="ER223" s="12">
        <f>IFERROR($L223/1000*V223,0)</f>
        <v>1.9935918092157294E-4</v>
      </c>
      <c r="ES223" s="12">
        <f>IFERROR($L223/1000*W223,0)</f>
        <v>0.38793946941411539</v>
      </c>
      <c r="ET223" s="12">
        <f>IFERROR($L223/1000*X223,0)</f>
        <v>3.6057814132528773E-2</v>
      </c>
      <c r="EU223" s="12">
        <f>IFERROR($L223/1000*Y223,0)</f>
        <v>1.5351482724550509</v>
      </c>
      <c r="EV223" s="12">
        <f>IFERROR($L223/1000*Z223,0)</f>
        <v>2.6138218332672953E-2</v>
      </c>
      <c r="EW223" s="12">
        <f>IFERROR($L223/1000*AA223,0)</f>
        <v>4.7464443556321182E-3</v>
      </c>
      <c r="EX223" s="12">
        <f>IFERROR($L223/1000*AB223,0)</f>
        <v>9.829019423731522E-2</v>
      </c>
      <c r="EY223" s="12">
        <f>IFERROR($L223/1000*AC223,0)</f>
        <v>7.5409418832403529E-5</v>
      </c>
      <c r="EZ223" s="12">
        <f>IFERROR($L223/1000*AD223,0)</f>
        <v>5.7499337833157659E-2</v>
      </c>
      <c r="FA223" s="12">
        <f>IFERROR($L223/1000*AE223,0)</f>
        <v>1.1177182067442777E-3</v>
      </c>
      <c r="FB223" s="12">
        <f>IFERROR($L223/1000*AF223,0)</f>
        <v>1.1459072158987731E-3</v>
      </c>
      <c r="FC223" s="12">
        <f>IFERROR($L223/1000*AG223,0)</f>
        <v>2.2615175966579876E-7</v>
      </c>
      <c r="FD223" s="12">
        <f>IFERROR($L223/1000*AH223,0)</f>
        <v>3.1396126439443956E-3</v>
      </c>
      <c r="FE223" s="12">
        <f>IFERROR($L223/1000*AI223,0)</f>
        <v>7.9601874547499722</v>
      </c>
      <c r="FF223" s="12">
        <f t="shared" ref="FF223:FF228" si="170">IFERROR($L223/1000*AJ223,0)</f>
        <v>1.3168439569515149E-2</v>
      </c>
      <c r="FH223" s="12">
        <f>IFERROR(AL223*[1]Figure!$C$8+BG223*[1]Figure!$D$8+CB223*[1]Figure!$E$8,0)</f>
        <v>0.42211148784576963</v>
      </c>
      <c r="FI223" s="12">
        <f>IFERROR(AM223*[1]Figure!$C$8+BH223*[1]Figure!$D$8+CC223*[1]Figure!$E$8,0)</f>
        <v>6.9270748833286477</v>
      </c>
      <c r="FJ223" s="12">
        <f>IFERROR(AN223*[1]Figure!$C$8+BI223*[1]Figure!$D$8+CD223*[1]Figure!$E$8,0)</f>
        <v>1.4056588540194504E-3</v>
      </c>
      <c r="FK223" s="12">
        <f>IFERROR(AO223*[1]Figure!$C$8+BJ223*[1]Figure!$D$8+CE223*[1]Figure!$E$8,0)</f>
        <v>0.12846803271229607</v>
      </c>
      <c r="FL223" s="12">
        <f>IFERROR(AP223*[1]Figure!$C$8+BK223*[1]Figure!$D$8+CF223*[1]Figure!$E$8,0)</f>
        <v>8.3080185553559685E-2</v>
      </c>
      <c r="FM223" s="12">
        <f>IFERROR(AQ223*[1]Figure!$C$8+BL223*[1]Figure!$D$8+CG223*[1]Figure!$E$8,0)</f>
        <v>2.2085429041725913E-4</v>
      </c>
      <c r="FN223" s="12">
        <f>IFERROR(AR223*[1]Figure!$C$8+BM223*[1]Figure!$D$8+CH223*[1]Figure!$E$8,0)</f>
        <v>0.42976749726920205</v>
      </c>
      <c r="FO223" s="12">
        <f>IFERROR(AS223*[1]Figure!$C$8+BN223*[1]Figure!$D$8+CI223*[1]Figure!$E$8,0)</f>
        <v>3.9945604297852107E-2</v>
      </c>
      <c r="FP223" s="12">
        <f>IFERROR(AT223*[1]Figure!$C$8+BO223*[1]Figure!$D$8+CJ223*[1]Figure!$E$8,0)</f>
        <v>1.7006695193622408</v>
      </c>
      <c r="FQ223" s="12">
        <f>IFERROR(AU223*[1]Figure!$C$8+BP223*[1]Figure!$D$8+CK223*[1]Figure!$E$8,0)</f>
        <v>2.8956467597571291E-2</v>
      </c>
      <c r="FR223" s="12">
        <f>IFERROR(AV223*[1]Figure!$C$8+BQ223*[1]Figure!$D$8+CL223*[1]Figure!$E$8,0)</f>
        <v>5.2582108098674528E-3</v>
      </c>
      <c r="FS223" s="12">
        <f>IFERROR(AW223*[1]Figure!$C$8+BR223*[1]Figure!$D$8+CM223*[1]Figure!$E$8,0)</f>
        <v>0.10888794287230036</v>
      </c>
      <c r="FT223" s="12">
        <f>IFERROR(AX223*[1]Figure!$C$8+BS223*[1]Figure!$D$8+CN223*[1]Figure!$E$8,0)</f>
        <v>8.3540139009500569E-5</v>
      </c>
      <c r="FU223" s="12">
        <f>IFERROR(AY223*[1]Figure!$C$8+BT223*[1]Figure!$D$8+CO223*[1]Figure!$E$8,0)</f>
        <v>6.3698974874901906E-2</v>
      </c>
      <c r="FV223" s="12">
        <f>IFERROR(AZ223*[1]Figure!$C$8+BU223*[1]Figure!$D$8+CP223*[1]Figure!$E$8,0)</f>
        <v>1.2382317197323842E-3</v>
      </c>
      <c r="FW223" s="12">
        <f>IFERROR(BA223*[1]Figure!$C$8+BV223*[1]Figure!$D$8+CQ223*[1]Figure!$E$8,0)</f>
        <v>1.2694600965024055E-3</v>
      </c>
      <c r="FX223" s="12">
        <f>IFERROR(BB223*[1]Figure!$C$8+BW223*[1]Figure!$D$8+CR223*[1]Figure!$E$8,0)</f>
        <v>2.5053567223098344E-7</v>
      </c>
      <c r="FY223" s="12">
        <f>IFERROR(BC223*[1]Figure!$C$8+BX223*[1]Figure!$D$8+CS223*[1]Figure!$E$8,0)</f>
        <v>3.4781288700026004E-3</v>
      </c>
      <c r="FZ223" s="12">
        <f>IFERROR(BD223*[1]Figure!$C$8+BY223*[1]Figure!$D$8+CT223*[1]Figure!$E$8,0)</f>
        <v>8.8184629560590917</v>
      </c>
      <c r="GA223" s="12">
        <f>IFERROR(BE223*[1]Figure!$C$8+BZ223*[1]Figure!$D$8+CU223*[1]Figure!$E$8,0)</f>
        <v>1.4588274106984524E-2</v>
      </c>
      <c r="GC223" s="12">
        <f>IFERROR(CW223*[1]Figure!$F$8+DR223*[1]Figure!$G$8+EM223*[1]Figure!$H$8,0)</f>
        <v>0.60410731544824869</v>
      </c>
      <c r="GD223" s="12">
        <f>IFERROR(CX223*[1]Figure!$F$8+DS223*[1]Figure!$G$8+EN223*[1]Figure!$H$8,0)</f>
        <v>9.9137235829166936</v>
      </c>
      <c r="GE223" s="12">
        <f>IFERROR(CY223*[1]Figure!$F$8+DT223*[1]Figure!$G$8+EO223*[1]Figure!$H$8,0)</f>
        <v>2.0117168596179499E-3</v>
      </c>
      <c r="GF223" s="12">
        <f>IFERROR(CZ223*[1]Figure!$F$8+DU223*[1]Figure!$G$8+EP223*[1]Figure!$H$8,0)</f>
        <v>0.18385777359155744</v>
      </c>
      <c r="GG223" s="12">
        <f>IFERROR(DA223*[1]Figure!$F$8+DV223*[1]Figure!$G$8+EQ223*[1]Figure!$H$8,0)</f>
        <v>0.11890069165812757</v>
      </c>
      <c r="GH223" s="12">
        <f>IFERROR(DB223*[1]Figure!$F$8+DW223*[1]Figure!$G$8+ER223*[1]Figure!$H$8,0)</f>
        <v>3.1607690463507821E-4</v>
      </c>
      <c r="GI223" s="12">
        <f>IFERROR(DC223*[1]Figure!$F$8+DX223*[1]Figure!$G$8+ES223*[1]Figure!$H$8,0)</f>
        <v>0.61506425794569164</v>
      </c>
      <c r="GJ223" s="12">
        <f>IFERROR(DD223*[1]Figure!$F$8+DY223*[1]Figure!$G$8+ET223*[1]Figure!$H$8,0)</f>
        <v>5.716838435145969E-2</v>
      </c>
      <c r="GK223" s="12">
        <f>IFERROR(DE223*[1]Figure!$F$8+DZ223*[1]Figure!$G$8+EU223*[1]Figure!$H$8,0)</f>
        <v>2.4339230923323543</v>
      </c>
      <c r="GL223" s="12">
        <f>IFERROR(DF223*[1]Figure!$F$8+EA223*[1]Figure!$G$8+EV223*[1]Figure!$H$8,0)</f>
        <v>4.1441217329826578E-2</v>
      </c>
      <c r="GM223" s="12">
        <f>IFERROR(DG223*[1]Figure!$F$8+EB223*[1]Figure!$G$8+EW223*[1]Figure!$H$8,0)</f>
        <v>7.5253190398140062E-3</v>
      </c>
      <c r="GN223" s="12">
        <f>IFERROR(DH223*[1]Figure!$F$8+EC223*[1]Figure!$G$8+EX223*[1]Figure!$H$8,0)</f>
        <v>0.15583561392506384</v>
      </c>
      <c r="GO223" s="12">
        <f>IFERROR(DI223*[1]Figure!$F$8+ED223*[1]Figure!$G$8+EY223*[1]Figure!$H$8,0)</f>
        <v>1.1955895672671799E-4</v>
      </c>
      <c r="GP223" s="12">
        <f>IFERROR(DJ223*[1]Figure!$F$8+EE223*[1]Figure!$G$8+EZ223*[1]Figure!$H$8,0)</f>
        <v>9.1163159062239388E-2</v>
      </c>
      <c r="GQ223" s="12">
        <f>IFERROR(DK223*[1]Figure!$F$8+EF223*[1]Figure!$G$8+FA223*[1]Figure!$H$8,0)</f>
        <v>1.7721025407953618E-3</v>
      </c>
      <c r="GR223" s="12">
        <f>IFERROR(DL223*[1]Figure!$F$8+EG223*[1]Figure!$G$8+FB223*[1]Figure!$H$8,0)</f>
        <v>1.8167952141756158E-3</v>
      </c>
      <c r="GS223" s="12">
        <f>IFERROR(DM223*[1]Figure!$F$8+EH223*[1]Figure!$G$8+FC223*[1]Figure!$H$8,0)</f>
        <v>3.585555871693828E-7</v>
      </c>
      <c r="GT223" s="12">
        <f>IFERROR(DN223*[1]Figure!$F$8+EI223*[1]Figure!$G$8+FD223*[1]Figure!$H$8,0)</f>
        <v>4.977744399148029E-3</v>
      </c>
      <c r="GU223" s="12">
        <f>IFERROR(DO223*[1]Figure!$F$8+EJ223*[1]Figure!$G$8+FE223*[1]Figure!$H$8,0)</f>
        <v>12.620594644207277</v>
      </c>
      <c r="GV223" s="12">
        <f>IFERROR(DP223*[1]Figure!$F$8+EK223*[1]Figure!$G$8+FF223*[1]Figure!$H$8,0)</f>
        <v>2.0878093493190249E-2</v>
      </c>
      <c r="GX223" s="12">
        <f>IFERROR(FH223*[1]Figure!$F$10+GC223*[1]Figure!$F$11,0)</f>
        <v>0.43278942082027066</v>
      </c>
      <c r="GY223" s="12">
        <f>IFERROR(FI223*[1]Figure!$F$10+GD223*[1]Figure!$F$11,0)</f>
        <v>7.1023054644507582</v>
      </c>
      <c r="GZ223" s="12">
        <f>IFERROR(FJ223*[1]Figure!$F$10+GE223*[1]Figure!$F$11,0)</f>
        <v>1.4412170689944424E-3</v>
      </c>
      <c r="HA223" s="12">
        <f>IFERROR(FK223*[1]Figure!$F$10+GF223*[1]Figure!$F$11,0)</f>
        <v>0.13171782117379638</v>
      </c>
      <c r="HB223" s="12">
        <f>IFERROR(FL223*[1]Figure!$F$10+GG223*[1]Figure!$F$11,0)</f>
        <v>8.5181821444535857E-2</v>
      </c>
      <c r="HC223" s="12">
        <f>IFERROR(FM223*[1]Figure!$F$10+GH223*[1]Figure!$F$11,0)</f>
        <v>2.264411255973245E-4</v>
      </c>
      <c r="HD223" s="12">
        <f>IFERROR(FN223*[1]Figure!$F$10+GI223*[1]Figure!$F$11,0)</f>
        <v>0.44063910029967046</v>
      </c>
      <c r="HE223" s="12">
        <f>IFERROR(FO223*[1]Figure!$F$10+GJ223*[1]Figure!$F$11,0)</f>
        <v>4.0956087304356424E-2</v>
      </c>
      <c r="HF223" s="12">
        <f>IFERROR(FP223*[1]Figure!$F$10+GK223*[1]Figure!$F$11,0)</f>
        <v>1.743690464450004</v>
      </c>
      <c r="HG223" s="12">
        <f>IFERROR(FQ223*[1]Figure!$F$10+GL223*[1]Figure!$F$11,0)</f>
        <v>2.968896417510616E-2</v>
      </c>
      <c r="HH223" s="12">
        <f>IFERROR(FR223*[1]Figure!$F$10+GM223*[1]Figure!$F$11,0)</f>
        <v>5.3912250115896202E-3</v>
      </c>
      <c r="HI223" s="12">
        <f>IFERROR(FS223*[1]Figure!$F$10+GN223*[1]Figure!$F$11,0)</f>
        <v>0.11164242406790939</v>
      </c>
      <c r="HJ223" s="12">
        <f>IFERROR(FT223*[1]Figure!$F$10+GO223*[1]Figure!$F$11,0)</f>
        <v>8.5653410101875759E-5</v>
      </c>
      <c r="HK223" s="12">
        <f>IFERROR(FU223*[1]Figure!$F$10+GP223*[1]Figure!$F$11,0)</f>
        <v>6.531033444184918E-2</v>
      </c>
      <c r="HL223" s="12">
        <f>IFERROR(FV223*[1]Figure!$F$10+GQ223*[1]Figure!$F$11,0)</f>
        <v>1.2695546182814861E-3</v>
      </c>
      <c r="HM223" s="12">
        <f>IFERROR(FW223*[1]Figure!$F$10+GR223*[1]Figure!$F$11,0)</f>
        <v>1.3015729629241057E-3</v>
      </c>
      <c r="HN223" s="12">
        <f>IFERROR(FX223*[1]Figure!$F$10+GS223*[1]Figure!$F$11,0)</f>
        <v>2.5687334176340199E-7</v>
      </c>
      <c r="HO223" s="12">
        <f>IFERROR(FY223*[1]Figure!$F$10+GT223*[1]Figure!$F$11,0)</f>
        <v>3.5661132722753352E-3</v>
      </c>
      <c r="HP223" s="12">
        <f>IFERROR(FZ223*[1]Figure!$F$10+GU223*[1]Figure!$F$11,0)</f>
        <v>9.0415389895105296</v>
      </c>
      <c r="HQ223" s="12">
        <f>IFERROR(GA223*[1]Figure!$F$10+GV223*[1]Figure!$F$11,0)</f>
        <v>1.4957306027728993E-2</v>
      </c>
    </row>
    <row r="224" spans="1:225" x14ac:dyDescent="0.2">
      <c r="A224" s="1"/>
      <c r="B224" s="4"/>
      <c r="C224" s="1" t="s">
        <v>140</v>
      </c>
      <c r="D224" s="1" t="s">
        <v>137</v>
      </c>
      <c r="E224" s="2">
        <f>'[1]LIB Maf LCIA'!G21*'[1]LIB Maf LCIA'!Q3/0.6256*(1-[1]Use!$Y$321)</f>
        <v>0.13714833759590792</v>
      </c>
      <c r="F224" s="7"/>
      <c r="G224" s="1">
        <f>'[1]LIB Maf LCI'!AQ$45*'[1]LIB Maf LCIA'!E$99*LCIA_TAU!$E224</f>
        <v>79.786459965408483</v>
      </c>
      <c r="H224" s="1">
        <f>'[1]LIB Maf LCI'!AR$45*'[1]LIB Maf LCIA'!F$99*LCIA_TAU!$E224</f>
        <v>53.89919436616448</v>
      </c>
      <c r="I224" s="1">
        <f>'[1]LIB Maf LCI'!AS$45*'[1]LIB Maf LCIA'!D$99*LCIA_TAU!$E224</f>
        <v>91.230064954460389</v>
      </c>
      <c r="J224" s="1">
        <f>'[1]LIB Maf LCI'!AT$45*'[1]LIB Maf LCIA'!D$99*LCIA_TAU!$E224</f>
        <v>104.57898901113137</v>
      </c>
      <c r="K224" s="1">
        <f>'[1]LIB Maf LCI'!AU$45*'[1]LIB Maf LCIA'!E$99*LCIA_TAU!$E224</f>
        <v>79.446431561170485</v>
      </c>
      <c r="L224" s="1">
        <f>'[1]LIB Maf LCI'!AV$45*'[1]LIB Maf LCIA'!F$99*LCIA_TAU!$E224</f>
        <v>53.38364521105116</v>
      </c>
      <c r="M224" s="1" t="s">
        <v>55</v>
      </c>
      <c r="N224" s="1" t="str">
        <f>N105</f>
        <v>Cobalt sulfate production, CA</v>
      </c>
      <c r="O224" s="1">
        <f>O105</f>
        <v>1</v>
      </c>
      <c r="P224" s="1" t="str">
        <f>P105</f>
        <v>kg</v>
      </c>
      <c r="Q224" s="5">
        <f>[1]Use!Z232</f>
        <v>4.0116516061418466</v>
      </c>
      <c r="R224" s="5">
        <f>[1]Use!AA232</f>
        <v>72.739022816741354</v>
      </c>
      <c r="S224" s="5">
        <f>[1]Use!AB232</f>
        <v>1.3202700397368377E-2</v>
      </c>
      <c r="T224" s="5">
        <f>[1]Use!AC232</f>
        <v>1.2526350156113746</v>
      </c>
      <c r="U224" s="5">
        <f>[1]Use!AD232</f>
        <v>0.46071852478945508</v>
      </c>
      <c r="V224" s="5">
        <f>[1]Use!AE232</f>
        <v>1.6277253112304379E-3</v>
      </c>
      <c r="W224" s="5">
        <f>[1]Use!AF232</f>
        <v>4.0698534396016406</v>
      </c>
      <c r="X224" s="5">
        <f>[1]Use!AG232</f>
        <v>0.31358108444774746</v>
      </c>
      <c r="Y224" s="5">
        <f>[1]Use!AH232</f>
        <v>10.353604172755295</v>
      </c>
      <c r="Z224" s="5">
        <f>[1]Use!AI232</f>
        <v>0.39323196205049837</v>
      </c>
      <c r="AA224" s="5">
        <f>[1]Use!AJ232</f>
        <v>4.0990857296084704E-2</v>
      </c>
      <c r="AB224" s="5">
        <f>[1]Use!AK232</f>
        <v>0.60633488826267301</v>
      </c>
      <c r="AC224" s="5">
        <f>[1]Use!AL232</f>
        <v>2.1085940574118653E-4</v>
      </c>
      <c r="AD224" s="5">
        <f>[1]Use!AM232</f>
        <v>2.1974402901267673</v>
      </c>
      <c r="AE224" s="5">
        <f>[1]Use!AN232</f>
        <v>1.6165332373547732E-2</v>
      </c>
      <c r="AF224" s="5">
        <f>[1]Use!AO232</f>
        <v>1.6443091986193065E-2</v>
      </c>
      <c r="AG224" s="5">
        <f>[1]Use!AP232</f>
        <v>2.9462298392349934E-6</v>
      </c>
      <c r="AH224" s="5">
        <f>[1]Use!AQ232</f>
        <v>2.6837998724867966E-2</v>
      </c>
      <c r="AI224" s="5">
        <f>[1]Use!AR232</f>
        <v>43.327303333422492</v>
      </c>
      <c r="AJ224" s="5">
        <f>[1]Use!AS232</f>
        <v>0.14887630837867982</v>
      </c>
      <c r="AK224" s="1"/>
      <c r="AL224" s="1">
        <f t="shared" ref="AL224:BA228" si="171">IFERROR($G224/1000*Q224,0)</f>
        <v>0.32007548026860305</v>
      </c>
      <c r="AM224" s="1">
        <f t="shared" si="171"/>
        <v>5.8035891318908677</v>
      </c>
      <c r="AN224" s="1">
        <f t="shared" si="171"/>
        <v>1.0533967266899147E-3</v>
      </c>
      <c r="AO224" s="1">
        <f t="shared" si="171"/>
        <v>9.9943313524345767E-2</v>
      </c>
      <c r="AP224" s="1">
        <f t="shared" si="171"/>
        <v>3.6759100133435911E-2</v>
      </c>
      <c r="AQ224" s="1">
        <f t="shared" si="171"/>
        <v>1.2987044037916938E-4</v>
      </c>
      <c r="AR224" s="1">
        <f t="shared" si="171"/>
        <v>0.32471919852385628</v>
      </c>
      <c r="AS224" s="1">
        <f t="shared" si="171"/>
        <v>2.5019524640199579E-2</v>
      </c>
      <c r="AT224" s="1">
        <f t="shared" si="171"/>
        <v>0.82607742482722657</v>
      </c>
      <c r="AU224" s="1">
        <f t="shared" si="171"/>
        <v>3.1374586197261113E-2</v>
      </c>
      <c r="AV224" s="1">
        <f t="shared" si="171"/>
        <v>3.2705153946018342E-3</v>
      </c>
      <c r="AW224" s="1">
        <f t="shared" si="171"/>
        <v>4.8377314288000184E-2</v>
      </c>
      <c r="AX224" s="1">
        <f t="shared" si="171"/>
        <v>1.6823725534499001E-5</v>
      </c>
      <c r="AY224" s="1">
        <f t="shared" si="171"/>
        <v>0.17532598173457492</v>
      </c>
      <c r="AZ224" s="1">
        <f t="shared" si="171"/>
        <v>1.2897746442495877E-3</v>
      </c>
      <c r="BA224" s="1">
        <f t="shared" si="171"/>
        <v>1.311936100463922E-3</v>
      </c>
      <c r="BB224" s="1">
        <f t="shared" ref="BB224:BD228" si="172">IFERROR($G224/1000*AG224,0)</f>
        <v>2.3506924911701467E-7</v>
      </c>
      <c r="BC224" s="1">
        <f t="shared" si="172"/>
        <v>2.141308910813362E-3</v>
      </c>
      <c r="BD224" s="1">
        <f t="shared" si="172"/>
        <v>3.4569321528212229</v>
      </c>
      <c r="BE224" s="1">
        <f t="shared" si="165"/>
        <v>1.1878313618253344E-2</v>
      </c>
      <c r="BF224" s="1"/>
      <c r="BG224" s="1">
        <f t="shared" ref="BG224:BV228" si="173">IFERROR($H224/1000*Q224,0)</f>
        <v>0.21622478964877528</v>
      </c>
      <c r="BH224" s="1">
        <f t="shared" si="173"/>
        <v>3.9205747288044148</v>
      </c>
      <c r="BI224" s="1">
        <f t="shared" si="173"/>
        <v>7.1161491487599512E-4</v>
      </c>
      <c r="BJ224" s="1">
        <f t="shared" si="173"/>
        <v>6.7516018176300957E-2</v>
      </c>
      <c r="BK224" s="1">
        <f t="shared" si="173"/>
        <v>2.4832357315719405E-2</v>
      </c>
      <c r="BL224" s="1">
        <f t="shared" si="173"/>
        <v>8.7733082924734945E-5</v>
      </c>
      <c r="BM224" s="1">
        <f t="shared" si="173"/>
        <v>0.21936182158289186</v>
      </c>
      <c r="BN224" s="1">
        <f t="shared" si="173"/>
        <v>1.6901767820201776E-2</v>
      </c>
      <c r="BO224" s="1">
        <f t="shared" si="173"/>
        <v>0.55805092369766929</v>
      </c>
      <c r="BP224" s="1">
        <f t="shared" si="173"/>
        <v>2.1194885953548025E-2</v>
      </c>
      <c r="BQ224" s="1">
        <f t="shared" si="173"/>
        <v>2.209374184637381E-3</v>
      </c>
      <c r="BR224" s="1">
        <f t="shared" si="173"/>
        <v>3.2680961993456437E-2</v>
      </c>
      <c r="BS224" s="1">
        <f t="shared" si="173"/>
        <v>1.1365152093978151E-5</v>
      </c>
      <c r="BT224" s="1">
        <f t="shared" si="173"/>
        <v>0.11844026130558349</v>
      </c>
      <c r="BU224" s="1">
        <f t="shared" si="173"/>
        <v>8.7129839159550012E-4</v>
      </c>
      <c r="BV224" s="1">
        <f t="shared" si="173"/>
        <v>8.8626941094454149E-4</v>
      </c>
      <c r="BW224" s="1">
        <f t="shared" ref="BW224:BY228" si="174">IFERROR($H224/1000*AG224,0)</f>
        <v>1.5879941475232043E-7</v>
      </c>
      <c r="BX224" s="1">
        <f t="shared" si="174"/>
        <v>1.4465465096705329E-3</v>
      </c>
      <c r="BY224" s="1">
        <f t="shared" si="174"/>
        <v>2.3353067437299049</v>
      </c>
      <c r="BZ224" s="1">
        <f t="shared" si="166"/>
        <v>8.0243130818195042E-3</v>
      </c>
      <c r="CA224" s="1"/>
      <c r="CB224" s="1">
        <f t="shared" ref="CB224:CQ228" si="175">IFERROR($I224/1000*Q224,0)</f>
        <v>0.36598323660298598</v>
      </c>
      <c r="CC224" s="1">
        <f t="shared" si="175"/>
        <v>6.6359857762952901</v>
      </c>
      <c r="CD224" s="1">
        <f t="shared" si="175"/>
        <v>1.2044832148261971E-3</v>
      </c>
      <c r="CE224" s="1">
        <f t="shared" si="175"/>
        <v>0.1142779738384572</v>
      </c>
      <c r="CF224" s="1">
        <f t="shared" si="175"/>
        <v>4.2031380942265155E-2</v>
      </c>
      <c r="CG224" s="1">
        <f t="shared" si="175"/>
        <v>1.484974858715721E-4</v>
      </c>
      <c r="CH224" s="1">
        <f t="shared" si="175"/>
        <v>0.37129299364999169</v>
      </c>
      <c r="CI224" s="1">
        <f t="shared" si="175"/>
        <v>2.8608022702658126E-2</v>
      </c>
      <c r="CJ224" s="1">
        <f t="shared" si="175"/>
        <v>0.9445599811932377</v>
      </c>
      <c r="CK224" s="1">
        <f t="shared" si="175"/>
        <v>3.5874577440036866E-2</v>
      </c>
      <c r="CL224" s="1">
        <f t="shared" si="175"/>
        <v>3.7395985736608239E-3</v>
      </c>
      <c r="CM224" s="1">
        <f t="shared" si="175"/>
        <v>5.5315971240359141E-2</v>
      </c>
      <c r="CN224" s="1">
        <f t="shared" si="175"/>
        <v>1.9236717282027363E-5</v>
      </c>
      <c r="CO224" s="1">
        <f t="shared" si="175"/>
        <v>0.20047262040181327</v>
      </c>
      <c r="CP224" s="1">
        <f t="shared" si="175"/>
        <v>1.474764322449201E-3</v>
      </c>
      <c r="CQ224" s="1">
        <f t="shared" si="175"/>
        <v>1.5001043499525604E-3</v>
      </c>
      <c r="CR224" s="1">
        <f t="shared" ref="CR224:CT228" si="176">IFERROR($I224/1000*AG224,0)</f>
        <v>2.6878473960417784E-7</v>
      </c>
      <c r="CS224" s="1">
        <f t="shared" si="176"/>
        <v>2.4484323669174296E-3</v>
      </c>
      <c r="CT224" s="1">
        <f t="shared" si="176"/>
        <v>3.9527526974097418</v>
      </c>
      <c r="CU224" s="1">
        <f t="shared" si="167"/>
        <v>1.3581995283567235E-2</v>
      </c>
      <c r="CW224" s="12">
        <f t="shared" ref="CW224:DL228" si="177">IFERROR($J224/1000*Q224,0)</f>
        <v>0.41953446923519566</v>
      </c>
      <c r="CX224" s="12">
        <f t="shared" si="177"/>
        <v>7.6069734678324279</v>
      </c>
      <c r="CY224" s="12">
        <f t="shared" si="177"/>
        <v>1.3807250597736474E-3</v>
      </c>
      <c r="CZ224" s="12">
        <f t="shared" si="177"/>
        <v>0.13099930353258032</v>
      </c>
      <c r="DA224" s="12">
        <f t="shared" si="177"/>
        <v>4.8181477541181079E-2</v>
      </c>
      <c r="DB224" s="12">
        <f t="shared" si="177"/>
        <v>1.7022586743630836E-4</v>
      </c>
      <c r="DC224" s="12">
        <f t="shared" si="177"/>
        <v>0.42562115813701518</v>
      </c>
      <c r="DD224" s="12">
        <f t="shared" si="177"/>
        <v>3.279399278455964E-2</v>
      </c>
      <c r="DE224" s="12">
        <f t="shared" si="177"/>
        <v>1.0827694570081798</v>
      </c>
      <c r="DF224" s="12">
        <f t="shared" si="177"/>
        <v>4.1123801038104695E-2</v>
      </c>
      <c r="DG224" s="12">
        <f t="shared" si="177"/>
        <v>4.2867824147240965E-3</v>
      </c>
      <c r="DH224" s="12">
        <f t="shared" si="177"/>
        <v>6.3409889616687642E-2</v>
      </c>
      <c r="DI224" s="12">
        <f t="shared" si="177"/>
        <v>2.2051463475901239E-5</v>
      </c>
      <c r="DJ224" s="12">
        <f t="shared" si="177"/>
        <v>0.22980608395378455</v>
      </c>
      <c r="DK224" s="12">
        <f t="shared" si="177"/>
        <v>1.6905541166545345E-3</v>
      </c>
      <c r="DL224" s="12">
        <f t="shared" si="177"/>
        <v>1.7196019361331069E-3</v>
      </c>
      <c r="DM224" s="12">
        <f t="shared" ref="DM224:DO228" si="178">IFERROR($J224/1000*AG224,0)</f>
        <v>3.081137379816237E-7</v>
      </c>
      <c r="DN224" s="12">
        <f t="shared" si="178"/>
        <v>2.8066907737287249E-3</v>
      </c>
      <c r="DO224" s="12">
        <f t="shared" si="178"/>
        <v>4.5311255791879468</v>
      </c>
      <c r="DP224" s="12">
        <f t="shared" si="168"/>
        <v>1.5569333817951763E-2</v>
      </c>
      <c r="DR224" s="12">
        <f t="shared" ref="DR224:EG228" si="179">IFERROR($K224/1000*Q224,0)</f>
        <v>0.31871140477460785</v>
      </c>
      <c r="DS224" s="12">
        <f t="shared" si="179"/>
        <v>5.7788557980366599</v>
      </c>
      <c r="DT224" s="12">
        <f t="shared" si="179"/>
        <v>1.048907433542165E-3</v>
      </c>
      <c r="DU224" s="12">
        <f t="shared" si="179"/>
        <v>9.9517382038894792E-2</v>
      </c>
      <c r="DV224" s="12">
        <f t="shared" si="179"/>
        <v>3.6602442748648871E-2</v>
      </c>
      <c r="DW224" s="12">
        <f t="shared" si="179"/>
        <v>1.293169675390539E-4</v>
      </c>
      <c r="DX224" s="12">
        <f t="shared" si="179"/>
        <v>0.323335332753306</v>
      </c>
      <c r="DY224" s="12">
        <f t="shared" si="179"/>
        <v>2.4912898164455591E-2</v>
      </c>
      <c r="DZ224" s="12">
        <f t="shared" si="179"/>
        <v>0.82255690532225267</v>
      </c>
      <c r="EA224" s="12">
        <f t="shared" si="179"/>
        <v>3.1240876160709707E-2</v>
      </c>
      <c r="EB224" s="12">
        <f t="shared" si="179"/>
        <v>3.2565773388070992E-3</v>
      </c>
      <c r="EC224" s="12">
        <f t="shared" si="179"/>
        <v>4.8171143203510403E-2</v>
      </c>
      <c r="ED224" s="12">
        <f t="shared" si="179"/>
        <v>1.6752027347246255E-5</v>
      </c>
      <c r="EE224" s="12">
        <f t="shared" si="179"/>
        <v>0.17457878961931483</v>
      </c>
      <c r="EF224" s="12">
        <f t="shared" si="179"/>
        <v>1.2842779720786334E-3</v>
      </c>
      <c r="EG224" s="12">
        <f t="shared" si="179"/>
        <v>1.3063449821351181E-3</v>
      </c>
      <c r="EH224" s="12">
        <f t="shared" ref="EH224:EJ228" si="180">IFERROR($K224/1000*AG224,0)</f>
        <v>2.3406744728626122E-7</v>
      </c>
      <c r="EI224" s="12">
        <f t="shared" si="180"/>
        <v>2.1321832289340034E-3</v>
      </c>
      <c r="EJ224" s="12">
        <f t="shared" si="180"/>
        <v>3.4421996390088236</v>
      </c>
      <c r="EK224" s="12">
        <f t="shared" si="169"/>
        <v>1.1827691444686499E-2</v>
      </c>
      <c r="EM224" s="12">
        <f t="shared" ref="EM224:FB228" si="181">IFERROR($L224/1000*Q224,0)</f>
        <v>0.21415658605261989</v>
      </c>
      <c r="EN224" s="12">
        <f t="shared" si="181"/>
        <v>3.8830741870474759</v>
      </c>
      <c r="EO224" s="12">
        <f t="shared" si="181"/>
        <v>7.0480827384091763E-4</v>
      </c>
      <c r="EP224" s="12">
        <f t="shared" si="181"/>
        <v>6.6870223252337158E-2</v>
      </c>
      <c r="EQ224" s="12">
        <f t="shared" si="181"/>
        <v>2.4594834269519149E-2</v>
      </c>
      <c r="ER224" s="12">
        <f t="shared" si="181"/>
        <v>8.6893910515773533E-5</v>
      </c>
      <c r="ES224" s="12">
        <f t="shared" si="181"/>
        <v>0.21726361208067022</v>
      </c>
      <c r="ET224" s="12">
        <f t="shared" si="181"/>
        <v>1.6740101357055222E-2</v>
      </c>
      <c r="EU224" s="12">
        <f t="shared" si="181"/>
        <v>0.55271313181402759</v>
      </c>
      <c r="EV224" s="12">
        <f t="shared" si="181"/>
        <v>2.0992155547749341E-2</v>
      </c>
      <c r="EW224" s="12">
        <f t="shared" si="181"/>
        <v>2.1882413827910138E-3</v>
      </c>
      <c r="EX224" s="12">
        <f t="shared" si="181"/>
        <v>3.2368366554096889E-2</v>
      </c>
      <c r="EY224" s="12">
        <f t="shared" si="181"/>
        <v>1.1256443705500586E-5</v>
      </c>
      <c r="EZ224" s="12">
        <f t="shared" si="181"/>
        <v>0.11730737282059668</v>
      </c>
      <c r="FA224" s="12">
        <f t="shared" si="181"/>
        <v>8.6296436814819175E-4</v>
      </c>
      <c r="FB224" s="12">
        <f t="shared" si="181"/>
        <v>8.777921887636092E-4</v>
      </c>
      <c r="FC224" s="12">
        <f t="shared" ref="FC224:FE228" si="182">IFERROR($L224/1000*AG224,0)</f>
        <v>1.5728048844793319E-7</v>
      </c>
      <c r="FD224" s="12">
        <f t="shared" si="182"/>
        <v>1.4327102021029949E-3</v>
      </c>
      <c r="FE224" s="12">
        <f t="shared" si="182"/>
        <v>2.3129693891030207</v>
      </c>
      <c r="FF224" s="12">
        <f t="shared" si="170"/>
        <v>7.9475600268184877E-3</v>
      </c>
      <c r="FH224" s="12">
        <f>IFERROR(AL224*[1]Figure!$C$8+BG224*[1]Figure!$D$8+CB224*[1]Figure!$E$8,0)</f>
        <v>0.23724716680813732</v>
      </c>
      <c r="FI224" s="12">
        <f>IFERROR(AM224*[1]Figure!$C$8+BH224*[1]Figure!$D$8+CC224*[1]Figure!$E$8,0)</f>
        <v>4.3017511922629694</v>
      </c>
      <c r="FJ224" s="12">
        <f>IFERROR(AN224*[1]Figure!$C$8+BI224*[1]Figure!$D$8+CD224*[1]Figure!$E$8,0)</f>
        <v>7.8080141822304649E-4</v>
      </c>
      <c r="FK224" s="12">
        <f>IFERROR(AO224*[1]Figure!$C$8+BJ224*[1]Figure!$D$8+CE224*[1]Figure!$E$8,0)</f>
        <v>7.4080238683607538E-2</v>
      </c>
      <c r="FL224" s="12">
        <f>IFERROR(AP224*[1]Figure!$C$8+BK224*[1]Figure!$D$8+CF224*[1]Figure!$E$8,0)</f>
        <v>2.7246674296187115E-2</v>
      </c>
      <c r="FM224" s="12">
        <f>IFERROR(AQ224*[1]Figure!$C$8+BL224*[1]Figure!$D$8+CG224*[1]Figure!$E$8,0)</f>
        <v>9.6262900257859627E-5</v>
      </c>
      <c r="FN224" s="12">
        <f>IFERROR(AR224*[1]Figure!$C$8+BM224*[1]Figure!$D$8+CH224*[1]Figure!$E$8,0)</f>
        <v>0.24068919554020241</v>
      </c>
      <c r="FO224" s="12">
        <f>IFERROR(AS224*[1]Figure!$C$8+BN224*[1]Figure!$D$8+CI224*[1]Figure!$E$8,0)</f>
        <v>1.8545036098336801E-2</v>
      </c>
      <c r="FP224" s="12">
        <f>IFERROR(AT224*[1]Figure!$C$8+BO224*[1]Figure!$D$8+CJ224*[1]Figure!$E$8,0)</f>
        <v>0.61230722340853461</v>
      </c>
      <c r="FQ224" s="12">
        <f>IFERROR(AU224*[1]Figure!$C$8+BP224*[1]Figure!$D$8+CK224*[1]Figure!$E$8,0)</f>
        <v>2.3255551093233941E-2</v>
      </c>
      <c r="FR224" s="12">
        <f>IFERROR(AV224*[1]Figure!$C$8+BQ224*[1]Figure!$D$8+CL224*[1]Figure!$E$8,0)</f>
        <v>2.4241797925931108E-3</v>
      </c>
      <c r="FS224" s="12">
        <f>IFERROR(AW224*[1]Figure!$C$8+BR224*[1]Figure!$D$8+CM224*[1]Figure!$E$8,0)</f>
        <v>3.5858356731928366E-2</v>
      </c>
      <c r="FT224" s="12">
        <f>IFERROR(AX224*[1]Figure!$C$8+BS224*[1]Figure!$D$8+CN224*[1]Figure!$E$8,0)</f>
        <v>1.2470124905750637E-5</v>
      </c>
      <c r="FU224" s="12">
        <f>IFERROR(AY224*[1]Figure!$C$8+BT224*[1]Figure!$D$8+CO224*[1]Figure!$E$8,0)</f>
        <v>0.1299555729775885</v>
      </c>
      <c r="FV224" s="12">
        <f>IFERROR(AZ224*[1]Figure!$C$8+BU224*[1]Figure!$D$8+CP224*[1]Figure!$E$8,0)</f>
        <v>9.5601006335255885E-4</v>
      </c>
      <c r="FW224" s="12">
        <f>IFERROR(BA224*[1]Figure!$C$8+BV224*[1]Figure!$D$8+CQ224*[1]Figure!$E$8,0)</f>
        <v>9.7243663465624371E-4</v>
      </c>
      <c r="FX224" s="12">
        <f>IFERROR(BB224*[1]Figure!$C$8+BW224*[1]Figure!$D$8+CR224*[1]Figure!$E$8,0)</f>
        <v>1.7423863055653914E-7</v>
      </c>
      <c r="FY224" s="12">
        <f>IFERROR(BC224*[1]Figure!$C$8+BX224*[1]Figure!$D$8+CS224*[1]Figure!$E$8,0)</f>
        <v>1.5871864721570218E-3</v>
      </c>
      <c r="FZ224" s="12">
        <f>IFERROR(BD224*[1]Figure!$C$8+BY224*[1]Figure!$D$8+CT224*[1]Figure!$E$8,0)</f>
        <v>2.5623560993067422</v>
      </c>
      <c r="GA224" s="12">
        <f>IFERROR(BE224*[1]Figure!$C$8+BZ224*[1]Figure!$D$8+CU224*[1]Figure!$E$8,0)</f>
        <v>8.8044740260147768E-3</v>
      </c>
      <c r="GC224" s="12">
        <f>IFERROR(CW224*[1]Figure!$F$8+DR224*[1]Figure!$G$8+EM224*[1]Figure!$H$8,0)</f>
        <v>0.33953766520216988</v>
      </c>
      <c r="GD224" s="12">
        <f>IFERROR(CX224*[1]Figure!$F$8+DS224*[1]Figure!$G$8+EN224*[1]Figure!$H$8,0)</f>
        <v>6.1564762848477637</v>
      </c>
      <c r="GE224" s="12">
        <f>IFERROR(CY224*[1]Figure!$F$8+DT224*[1]Figure!$G$8+EO224*[1]Figure!$H$8,0)</f>
        <v>1.1174484993719347E-3</v>
      </c>
      <c r="GF224" s="12">
        <f>IFERROR(CZ224*[1]Figure!$F$8+DU224*[1]Figure!$G$8+EP224*[1]Figure!$H$8,0)</f>
        <v>0.10602036525305659</v>
      </c>
      <c r="GG224" s="12">
        <f>IFERROR(DA224*[1]Figure!$F$8+DV224*[1]Figure!$G$8+EQ224*[1]Figure!$H$8,0)</f>
        <v>3.8994236683689829E-2</v>
      </c>
      <c r="GH224" s="12">
        <f>IFERROR(DB224*[1]Figure!$F$8+DW224*[1]Figure!$G$8+ER224*[1]Figure!$H$8,0)</f>
        <v>1.3776721062205727E-4</v>
      </c>
      <c r="GI224" s="12">
        <f>IFERROR(DC224*[1]Figure!$F$8+DX224*[1]Figure!$G$8+ES224*[1]Figure!$H$8,0)</f>
        <v>0.34446374467855523</v>
      </c>
      <c r="GJ224" s="12">
        <f>IFERROR(DD224*[1]Figure!$F$8+DY224*[1]Figure!$G$8+ET224*[1]Figure!$H$8,0)</f>
        <v>2.654083647292374E-2</v>
      </c>
      <c r="GK224" s="12">
        <f>IFERROR(DE224*[1]Figure!$F$8+DZ224*[1]Figure!$G$8+EU224*[1]Figure!$H$8,0)</f>
        <v>0.87630705065779713</v>
      </c>
      <c r="GL224" s="12">
        <f>IFERROR(DF224*[1]Figure!$F$8+EA224*[1]Figure!$G$8+EV224*[1]Figure!$H$8,0)</f>
        <v>3.3282317455753031E-2</v>
      </c>
      <c r="GM224" s="12">
        <f>IFERROR(DG224*[1]Figure!$F$8+EB224*[1]Figure!$G$8+EW224*[1]Figure!$H$8,0)</f>
        <v>3.4693790357167441E-3</v>
      </c>
      <c r="GN224" s="12">
        <f>IFERROR(DH224*[1]Figure!$F$8+EC224*[1]Figure!$G$8+EX224*[1]Figure!$H$8,0)</f>
        <v>5.1318896181346794E-2</v>
      </c>
      <c r="GO224" s="12">
        <f>IFERROR(DI224*[1]Figure!$F$8+ED224*[1]Figure!$G$8+EY224*[1]Figure!$H$8,0)</f>
        <v>1.784669192151877E-5</v>
      </c>
      <c r="GP224" s="12">
        <f>IFERROR(DJ224*[1]Figure!$F$8+EE224*[1]Figure!$G$8+EZ224*[1]Figure!$H$8,0)</f>
        <v>0.18598667551003673</v>
      </c>
      <c r="GQ224" s="12">
        <f>IFERROR(DK224*[1]Figure!$F$8+EF224*[1]Figure!$G$8+FA224*[1]Figure!$H$8,0)</f>
        <v>1.3681993727790761E-3</v>
      </c>
      <c r="GR224" s="12">
        <f>IFERROR(DL224*[1]Figure!$F$8+EG224*[1]Figure!$G$8+FB224*[1]Figure!$H$8,0)</f>
        <v>1.3917083560169691E-3</v>
      </c>
      <c r="GS224" s="12">
        <f>IFERROR(DM224*[1]Figure!$F$8+EH224*[1]Figure!$G$8+FC224*[1]Figure!$H$8,0)</f>
        <v>2.4936263139881511E-7</v>
      </c>
      <c r="GT224" s="12">
        <f>IFERROR(DN224*[1]Figure!$F$8+EI224*[1]Figure!$G$8+FD224*[1]Figure!$H$8,0)</f>
        <v>2.2715111680658429E-3</v>
      </c>
      <c r="GU224" s="12">
        <f>IFERROR(DO224*[1]Figure!$F$8+EJ224*[1]Figure!$G$8+FE224*[1]Figure!$H$8,0)</f>
        <v>3.6671308622148318</v>
      </c>
      <c r="GV224" s="12">
        <f>IFERROR(DP224*[1]Figure!$F$8+EK224*[1]Figure!$G$8+FF224*[1]Figure!$H$8,0)</f>
        <v>1.2600574305461718E-2</v>
      </c>
      <c r="GX224" s="12">
        <f>IFERROR(FH224*[1]Figure!$F$10+GC224*[1]Figure!$F$11,0)</f>
        <v>0.24324868398668228</v>
      </c>
      <c r="GY224" s="12">
        <f>IFERROR(FI224*[1]Figure!$F$10+GD224*[1]Figure!$F$11,0)</f>
        <v>4.4105703365567797</v>
      </c>
      <c r="GZ224" s="12">
        <f>IFERROR(FJ224*[1]Figure!$F$10+GE224*[1]Figure!$F$11,0)</f>
        <v>8.0055294228776783E-4</v>
      </c>
      <c r="HA224" s="12">
        <f>IFERROR(FK224*[1]Figure!$F$10+GF224*[1]Figure!$F$11,0)</f>
        <v>7.5954207637723328E-2</v>
      </c>
      <c r="HB224" s="12">
        <f>IFERROR(FL224*[1]Figure!$F$10+GG224*[1]Figure!$F$11,0)</f>
        <v>2.7935919129104453E-2</v>
      </c>
      <c r="HC224" s="12">
        <f>IFERROR(FM224*[1]Figure!$F$10+GH224*[1]Figure!$F$11,0)</f>
        <v>9.8698012370373547E-5</v>
      </c>
      <c r="HD224" s="12">
        <f>IFERROR(FN224*[1]Figure!$F$10+GI224*[1]Figure!$F$11,0)</f>
        <v>0.24677778391475974</v>
      </c>
      <c r="HE224" s="12">
        <f>IFERROR(FO224*[1]Figure!$F$10+GJ224*[1]Figure!$F$11,0)</f>
        <v>1.9014160152454222E-2</v>
      </c>
      <c r="HF224" s="12">
        <f>IFERROR(FP224*[1]Figure!$F$10+GK224*[1]Figure!$F$11,0)</f>
        <v>0.62779643817671471</v>
      </c>
      <c r="HG224" s="12">
        <f>IFERROR(FQ224*[1]Figure!$F$10+GL224*[1]Figure!$F$11,0)</f>
        <v>2.3843834575225712E-2</v>
      </c>
      <c r="HH224" s="12">
        <f>IFERROR(FR224*[1]Figure!$F$10+GM224*[1]Figure!$F$11,0)</f>
        <v>2.4855029976912552E-3</v>
      </c>
      <c r="HI224" s="12">
        <f>IFERROR(FS224*[1]Figure!$F$10+GN224*[1]Figure!$F$11,0)</f>
        <v>3.6765446779899721E-2</v>
      </c>
      <c r="HJ224" s="12">
        <f>IFERROR(FT224*[1]Figure!$F$10+GO224*[1]Figure!$F$11,0)</f>
        <v>1.2785575116799889E-5</v>
      </c>
      <c r="HK224" s="12">
        <f>IFERROR(FU224*[1]Figure!$F$10+GP224*[1]Figure!$F$11,0)</f>
        <v>0.13324299096519038</v>
      </c>
      <c r="HL224" s="12">
        <f>IFERROR(FV224*[1]Figure!$F$10+GQ224*[1]Figure!$F$11,0)</f>
        <v>9.8019374864272797E-4</v>
      </c>
      <c r="HM224" s="12">
        <f>IFERROR(FW224*[1]Figure!$F$10+GR224*[1]Figure!$F$11,0)</f>
        <v>9.9703585430743367E-4</v>
      </c>
      <c r="HN224" s="12">
        <f>IFERROR(FX224*[1]Figure!$F$10+GS224*[1]Figure!$F$11,0)</f>
        <v>1.7864625383196009E-7</v>
      </c>
      <c r="HO224" s="12">
        <f>IFERROR(FY224*[1]Figure!$F$10+GT224*[1]Figure!$F$11,0)</f>
        <v>1.6273366961043023E-3</v>
      </c>
      <c r="HP224" s="12">
        <f>IFERROR(FZ224*[1]Figure!$F$10+GU224*[1]Figure!$F$11,0)</f>
        <v>2.6271746779832799</v>
      </c>
      <c r="HQ224" s="12">
        <f>IFERROR(GA224*[1]Figure!$F$10+GV224*[1]Figure!$F$11,0)</f>
        <v>9.0271961888379586E-3</v>
      </c>
    </row>
    <row r="225" spans="1:225" x14ac:dyDescent="0.2">
      <c r="A225" s="1"/>
      <c r="B225" s="4"/>
      <c r="C225" s="1" t="s">
        <v>140</v>
      </c>
      <c r="D225" s="1" t="s">
        <v>87</v>
      </c>
      <c r="E225" s="2">
        <f>'[1]LIB Maf LCIA'!G21*'[1]LIB Maf LCIA'!Q6/0.6256*(1-[1]Use!$Y$321)</f>
        <v>0.13714833759590792</v>
      </c>
      <c r="F225" s="7"/>
      <c r="G225" s="1">
        <f>'[1]LIB Maf LCI'!AQ$45*'[1]LIB Maf LCIA'!E$99*LCIA_TAU!$E225</f>
        <v>79.786459965408483</v>
      </c>
      <c r="H225" s="1">
        <f>'[1]LIB Maf LCI'!AR$45*'[1]LIB Maf LCIA'!F$99*LCIA_TAU!$E225</f>
        <v>53.89919436616448</v>
      </c>
      <c r="I225" s="1">
        <f>'[1]LIB Maf LCI'!AS$45*'[1]LIB Maf LCIA'!D$99*LCIA_TAU!$E225</f>
        <v>91.230064954460389</v>
      </c>
      <c r="J225" s="1">
        <f>'[1]LIB Maf LCI'!AT$45*'[1]LIB Maf LCIA'!D$99*LCIA_TAU!$E225</f>
        <v>104.57898901113137</v>
      </c>
      <c r="K225" s="1">
        <f>'[1]LIB Maf LCI'!AU$45*'[1]LIB Maf LCIA'!E$99*LCIA_TAU!$E225</f>
        <v>79.446431561170485</v>
      </c>
      <c r="L225" s="1">
        <f>'[1]LIB Maf LCI'!AV$45*'[1]LIB Maf LCIA'!F$99*LCIA_TAU!$E225</f>
        <v>53.38364521105116</v>
      </c>
      <c r="M225" s="1" t="s">
        <v>55</v>
      </c>
      <c r="N225" s="1" t="str">
        <f>N103</f>
        <v>Cobalt sulfate production, CN</v>
      </c>
      <c r="O225" s="1">
        <f>O103</f>
        <v>1</v>
      </c>
      <c r="P225" s="1" t="str">
        <f>P103</f>
        <v>kg</v>
      </c>
      <c r="Q225" s="5">
        <f>[1]Use!Z234</f>
        <v>4.7386958748853472</v>
      </c>
      <c r="R225" s="5">
        <f>[1]Use!AA234</f>
        <v>75.341498981933753</v>
      </c>
      <c r="S225" s="5">
        <f>[1]Use!AB234</f>
        <v>1.4233033994229012E-2</v>
      </c>
      <c r="T225" s="5">
        <f>[1]Use!AC234</f>
        <v>1.386395043326702</v>
      </c>
      <c r="U225" s="5">
        <f>[1]Use!AD234</f>
        <v>0.46542647207588123</v>
      </c>
      <c r="V225" s="5">
        <f>[1]Use!AE234</f>
        <v>1.5763403395819488E-3</v>
      </c>
      <c r="W225" s="5">
        <f>[1]Use!AF234</f>
        <v>4.8241413255483687</v>
      </c>
      <c r="X225" s="5">
        <f>[1]Use!AG234</f>
        <v>0.3269898186259011</v>
      </c>
      <c r="Y225" s="5">
        <f>[1]Use!AH234</f>
        <v>10.540212624451321</v>
      </c>
      <c r="Z225" s="5">
        <f>[1]Use!AI234</f>
        <v>0.27452053365916929</v>
      </c>
      <c r="AA225" s="5">
        <f>[1]Use!AJ234</f>
        <v>3.6872853685146104E-2</v>
      </c>
      <c r="AB225" s="5">
        <f>[1]Use!AK234</f>
        <v>0.61274850683385462</v>
      </c>
      <c r="AC225" s="5">
        <f>[1]Use!AL234</f>
        <v>2.0663747093980012E-4</v>
      </c>
      <c r="AD225" s="5">
        <f>[1]Use!AM234</f>
        <v>2.1974250600446572</v>
      </c>
      <c r="AE225" s="5">
        <f>[1]Use!AN234</f>
        <v>1.82093854651353E-2</v>
      </c>
      <c r="AF225" s="5">
        <f>[1]Use!AO234</f>
        <v>1.8495073991017706E-2</v>
      </c>
      <c r="AG225" s="5">
        <f>[1]Use!AP234</f>
        <v>2.9770507888758588E-6</v>
      </c>
      <c r="AH225" s="5">
        <f>[1]Use!AQ234</f>
        <v>2.8913282133538595E-2</v>
      </c>
      <c r="AI225" s="5">
        <f>[1]Use!AR234</f>
        <v>43.728627937413073</v>
      </c>
      <c r="AJ225" s="5">
        <f>[1]Use!AS234</f>
        <v>0.13069586446386083</v>
      </c>
      <c r="AK225" s="1"/>
      <c r="AL225" s="1">
        <f t="shared" si="171"/>
        <v>0.37808376870978605</v>
      </c>
      <c r="AM225" s="1">
        <f t="shared" si="171"/>
        <v>6.0112314922559209</v>
      </c>
      <c r="AN225" s="1">
        <f t="shared" si="171"/>
        <v>1.1356033969668511E-3</v>
      </c>
      <c r="AO225" s="1">
        <f t="shared" si="171"/>
        <v>0.11061555262062667</v>
      </c>
      <c r="AP225" s="1">
        <f t="shared" si="171"/>
        <v>3.7134730581123605E-2</v>
      </c>
      <c r="AQ225" s="1">
        <f t="shared" si="171"/>
        <v>1.2577061539591357E-4</v>
      </c>
      <c r="AR225" s="1">
        <f t="shared" si="171"/>
        <v>0.38490115873833752</v>
      </c>
      <c r="AS225" s="1">
        <f t="shared" si="171"/>
        <v>2.6089360072891636E-2</v>
      </c>
      <c r="AT225" s="1">
        <f t="shared" si="171"/>
        <v>0.84096625258767843</v>
      </c>
      <c r="AU225" s="1">
        <f t="shared" si="171"/>
        <v>2.1903021568479879E-2</v>
      </c>
      <c r="AV225" s="1">
        <f t="shared" si="171"/>
        <v>2.9419544643602743E-3</v>
      </c>
      <c r="AW225" s="1">
        <f t="shared" si="171"/>
        <v>4.8889034209363164E-2</v>
      </c>
      <c r="AX225" s="1">
        <f t="shared" si="171"/>
        <v>1.648687230249162E-5</v>
      </c>
      <c r="AY225" s="1">
        <f t="shared" si="171"/>
        <v>0.17532476658023838</v>
      </c>
      <c r="AZ225" s="1">
        <f t="shared" si="171"/>
        <v>1.4528624044087086E-3</v>
      </c>
      <c r="BA225" s="1">
        <f t="shared" si="171"/>
        <v>1.4756564805416018E-3</v>
      </c>
      <c r="BB225" s="1">
        <f t="shared" si="172"/>
        <v>2.3752834358163143E-7</v>
      </c>
      <c r="BC225" s="1">
        <f t="shared" si="172"/>
        <v>2.3068884274161372E-3</v>
      </c>
      <c r="BD225" s="1">
        <f t="shared" si="172"/>
        <v>3.4889524222706507</v>
      </c>
      <c r="BE225" s="1">
        <f t="shared" si="165"/>
        <v>1.0427760357690285E-2</v>
      </c>
      <c r="BF225" s="1"/>
      <c r="BG225" s="1">
        <f t="shared" si="173"/>
        <v>0.25541189000258718</v>
      </c>
      <c r="BH225" s="1">
        <f t="shared" si="173"/>
        <v>4.0608460974654301</v>
      </c>
      <c r="BI225" s="1">
        <f t="shared" si="173"/>
        <v>7.6714906567517587E-4</v>
      </c>
      <c r="BJ225" s="1">
        <f t="shared" si="173"/>
        <v>7.472557590855293E-2</v>
      </c>
      <c r="BK225" s="1">
        <f t="shared" si="173"/>
        <v>2.5086111881576147E-2</v>
      </c>
      <c r="BL225" s="1">
        <f t="shared" si="173"/>
        <v>8.4963474350353179E-5</v>
      </c>
      <c r="BM225" s="1">
        <f t="shared" si="173"/>
        <v>0.26001733095557789</v>
      </c>
      <c r="BN225" s="1">
        <f t="shared" si="173"/>
        <v>1.7624487789874313E-2</v>
      </c>
      <c r="BO225" s="1">
        <f t="shared" si="173"/>
        <v>0.56810896890600238</v>
      </c>
      <c r="BP225" s="1">
        <f t="shared" si="173"/>
        <v>1.4796435601198763E-2</v>
      </c>
      <c r="BQ225" s="1">
        <f t="shared" si="173"/>
        <v>1.9874171076108339E-3</v>
      </c>
      <c r="BR225" s="1">
        <f t="shared" si="173"/>
        <v>3.3026650867414992E-2</v>
      </c>
      <c r="BS225" s="1">
        <f t="shared" si="173"/>
        <v>1.1137593209516951E-5</v>
      </c>
      <c r="BT225" s="1">
        <f t="shared" si="173"/>
        <v>0.11843944041642762</v>
      </c>
      <c r="BU225" s="1">
        <f t="shared" si="173"/>
        <v>9.8147120647373788E-4</v>
      </c>
      <c r="BV225" s="1">
        <f t="shared" si="173"/>
        <v>9.9686958785845663E-4</v>
      </c>
      <c r="BW225" s="1">
        <f t="shared" si="174"/>
        <v>1.6046063910756322E-7</v>
      </c>
      <c r="BX225" s="1">
        <f t="shared" si="174"/>
        <v>1.5584026134793476E-3</v>
      </c>
      <c r="BY225" s="1">
        <f t="shared" si="174"/>
        <v>2.3569378165643173</v>
      </c>
      <c r="BZ225" s="1">
        <f t="shared" si="166"/>
        <v>7.0444018015915237E-3</v>
      </c>
      <c r="CA225" s="1"/>
      <c r="CB225" s="1">
        <f t="shared" si="175"/>
        <v>0.43231153246522369</v>
      </c>
      <c r="CC225" s="1">
        <f t="shared" si="175"/>
        <v>6.8734098458882276</v>
      </c>
      <c r="CD225" s="1">
        <f t="shared" si="175"/>
        <v>1.2984806157925555E-3</v>
      </c>
      <c r="CE225" s="1">
        <f t="shared" si="175"/>
        <v>0.12648090985523694</v>
      </c>
      <c r="CF225" s="1">
        <f t="shared" si="175"/>
        <v>4.2460887279007986E-2</v>
      </c>
      <c r="CG225" s="1">
        <f t="shared" si="175"/>
        <v>1.4380963157039733E-4</v>
      </c>
      <c r="CH225" s="1">
        <f t="shared" si="175"/>
        <v>0.44010672647927429</v>
      </c>
      <c r="CI225" s="1">
        <f t="shared" si="175"/>
        <v>2.9831302392688178E-2</v>
      </c>
      <c r="CJ225" s="1">
        <f t="shared" si="175"/>
        <v>0.96158428236251736</v>
      </c>
      <c r="CK225" s="1">
        <f t="shared" si="175"/>
        <v>2.5044526117059141E-2</v>
      </c>
      <c r="CL225" s="1">
        <f t="shared" si="175"/>
        <v>3.3639128367521929E-3</v>
      </c>
      <c r="CM225" s="1">
        <f t="shared" si="175"/>
        <v>5.5901086079201169E-2</v>
      </c>
      <c r="CN225" s="1">
        <f t="shared" si="175"/>
        <v>1.8851549895863385E-5</v>
      </c>
      <c r="CO225" s="1">
        <f t="shared" si="175"/>
        <v>0.20047123096043309</v>
      </c>
      <c r="CP225" s="1">
        <f t="shared" si="175"/>
        <v>1.6612434187651003E-3</v>
      </c>
      <c r="CQ225" s="1">
        <f t="shared" si="175"/>
        <v>1.6873068015380963E-3</v>
      </c>
      <c r="CR225" s="1">
        <f t="shared" si="176"/>
        <v>2.7159653684187214E-7</v>
      </c>
      <c r="CS225" s="1">
        <f t="shared" si="176"/>
        <v>2.6377606070893652E-3</v>
      </c>
      <c r="CT225" s="1">
        <f t="shared" si="176"/>
        <v>3.9893655670996258</v>
      </c>
      <c r="CU225" s="1">
        <f t="shared" si="167"/>
        <v>1.1923392204317375E-2</v>
      </c>
      <c r="CW225" s="12">
        <f t="shared" si="177"/>
        <v>0.49556802382672827</v>
      </c>
      <c r="CX225" s="12">
        <f t="shared" si="177"/>
        <v>7.8791377941138157</v>
      </c>
      <c r="CY225" s="12">
        <f t="shared" si="177"/>
        <v>1.4884763056775352E-3</v>
      </c>
      <c r="CZ225" s="12">
        <f t="shared" si="177"/>
        <v>0.14498779200115017</v>
      </c>
      <c r="DA225" s="12">
        <f t="shared" si="177"/>
        <v>4.8673829908713225E-2</v>
      </c>
      <c r="DB225" s="12">
        <f t="shared" si="177"/>
        <v>1.6485207905094372E-4</v>
      </c>
      <c r="DC225" s="12">
        <f t="shared" si="177"/>
        <v>0.50450382267266758</v>
      </c>
      <c r="DD225" s="12">
        <f t="shared" si="177"/>
        <v>3.4196264648829952E-2</v>
      </c>
      <c r="DE225" s="12">
        <f t="shared" si="177"/>
        <v>1.1022847802274829</v>
      </c>
      <c r="DF225" s="12">
        <f t="shared" si="177"/>
        <v>2.8709079872872183E-2</v>
      </c>
      <c r="DG225" s="12">
        <f t="shared" si="177"/>
        <v>3.8561257603479493E-3</v>
      </c>
      <c r="DH225" s="12">
        <f t="shared" si="177"/>
        <v>6.4080619362764837E-2</v>
      </c>
      <c r="DI225" s="12">
        <f t="shared" si="177"/>
        <v>2.1609937802701336E-5</v>
      </c>
      <c r="DJ225" s="12">
        <f t="shared" si="177"/>
        <v>0.2298044912071949</v>
      </c>
      <c r="DK225" s="12">
        <f t="shared" si="177"/>
        <v>1.9043191224578399E-3</v>
      </c>
      <c r="DL225" s="12">
        <f t="shared" si="177"/>
        <v>1.9341961396667023E-3</v>
      </c>
      <c r="DM225" s="12">
        <f t="shared" si="178"/>
        <v>3.1133696173542844E-7</v>
      </c>
      <c r="DN225" s="12">
        <f t="shared" si="178"/>
        <v>3.0237218145190738E-3</v>
      </c>
      <c r="DO225" s="12">
        <f t="shared" si="178"/>
        <v>4.5730957005385742</v>
      </c>
      <c r="DP225" s="12">
        <f t="shared" si="168"/>
        <v>1.3668041373566418E-2</v>
      </c>
      <c r="DR225" s="12">
        <f t="shared" si="179"/>
        <v>0.37647247751327961</v>
      </c>
      <c r="DS225" s="12">
        <f t="shared" si="179"/>
        <v>5.9856132425841952</v>
      </c>
      <c r="DT225" s="12">
        <f t="shared" si="179"/>
        <v>1.1307637611303282E-3</v>
      </c>
      <c r="DU225" s="12">
        <f t="shared" si="179"/>
        <v>0.11014413892640082</v>
      </c>
      <c r="DV225" s="12">
        <f t="shared" si="179"/>
        <v>3.6976472360533523E-2</v>
      </c>
      <c r="DW225" s="12">
        <f t="shared" si="179"/>
        <v>1.2523461490570952E-4</v>
      </c>
      <c r="DX225" s="12">
        <f t="shared" si="179"/>
        <v>0.3832608136615927</v>
      </c>
      <c r="DY225" s="12">
        <f t="shared" si="179"/>
        <v>2.5978174246662201E-2</v>
      </c>
      <c r="DZ225" s="12">
        <f t="shared" si="179"/>
        <v>0.83738228090865696</v>
      </c>
      <c r="EA225" s="12">
        <f t="shared" si="179"/>
        <v>2.1809676789489189E-2</v>
      </c>
      <c r="EB225" s="12">
        <f t="shared" si="179"/>
        <v>2.9294166467620127E-3</v>
      </c>
      <c r="EC225" s="12">
        <f t="shared" si="179"/>
        <v>4.8680682312385239E-2</v>
      </c>
      <c r="ED225" s="12">
        <f t="shared" si="179"/>
        <v>1.6416609692992185E-5</v>
      </c>
      <c r="EE225" s="12">
        <f t="shared" si="179"/>
        <v>0.17457757964363879</v>
      </c>
      <c r="EF225" s="12">
        <f t="shared" si="179"/>
        <v>1.446670696126844E-3</v>
      </c>
      <c r="EG225" s="12">
        <f t="shared" si="179"/>
        <v>1.4693676300461724E-3</v>
      </c>
      <c r="EH225" s="12">
        <f t="shared" si="180"/>
        <v>2.365160617525545E-7</v>
      </c>
      <c r="EI225" s="12">
        <f t="shared" si="180"/>
        <v>2.2970570902309871E-3</v>
      </c>
      <c r="EJ225" s="12">
        <f t="shared" si="180"/>
        <v>3.4740834466935753</v>
      </c>
      <c r="EK225" s="12">
        <f t="shared" si="169"/>
        <v>1.0383320051456132E-2</v>
      </c>
      <c r="EM225" s="12">
        <f t="shared" si="181"/>
        <v>0.25296885934795105</v>
      </c>
      <c r="EN225" s="12">
        <f t="shared" si="181"/>
        <v>4.0220038513203242</v>
      </c>
      <c r="EO225" s="12">
        <f t="shared" si="181"/>
        <v>7.5981123702475203E-4</v>
      </c>
      <c r="EP225" s="12">
        <f t="shared" si="181"/>
        <v>7.4010821115312569E-2</v>
      </c>
      <c r="EQ225" s="12">
        <f t="shared" si="181"/>
        <v>2.4846161657130054E-2</v>
      </c>
      <c r="ER225" s="12">
        <f t="shared" si="181"/>
        <v>8.4150793420110671E-5</v>
      </c>
      <c r="ES225" s="12">
        <f t="shared" si="181"/>
        <v>0.25753024897104421</v>
      </c>
      <c r="ET225" s="12">
        <f t="shared" si="181"/>
        <v>1.7455908465151073E-2</v>
      </c>
      <c r="EU225" s="12">
        <f t="shared" si="181"/>
        <v>0.56267497119275178</v>
      </c>
      <c r="EV225" s="12">
        <f t="shared" si="181"/>
        <v>1.4654906772009523E-2</v>
      </c>
      <c r="EW225" s="12">
        <f t="shared" si="181"/>
        <v>1.9684073390468402E-3</v>
      </c>
      <c r="EX225" s="12">
        <f t="shared" si="181"/>
        <v>3.2710748892419851E-2</v>
      </c>
      <c r="EY225" s="12">
        <f t="shared" si="181"/>
        <v>1.1031061435959184E-5</v>
      </c>
      <c r="EZ225" s="12">
        <f t="shared" si="181"/>
        <v>0.11730655978329678</v>
      </c>
      <c r="FA225" s="12">
        <f t="shared" si="181"/>
        <v>9.720833731820547E-4</v>
      </c>
      <c r="FB225" s="12">
        <f t="shared" si="181"/>
        <v>9.8733446808862936E-4</v>
      </c>
      <c r="FC225" s="12">
        <f t="shared" si="182"/>
        <v>1.5892582308862884E-7</v>
      </c>
      <c r="FD225" s="12">
        <f t="shared" si="182"/>
        <v>1.5434963953038488E-3</v>
      </c>
      <c r="FE225" s="12">
        <f t="shared" si="182"/>
        <v>2.3343935593769194</v>
      </c>
      <c r="FF225" s="12">
        <f t="shared" si="170"/>
        <v>6.9770216590903759E-3</v>
      </c>
      <c r="FH225" s="12">
        <f>IFERROR(AL225*[1]Figure!$C$8+BG225*[1]Figure!$D$8+CB225*[1]Figure!$E$8,0)</f>
        <v>0.28024421885508188</v>
      </c>
      <c r="FI225" s="12">
        <f>IFERROR(AM225*[1]Figure!$C$8+BH225*[1]Figure!$D$8+CC225*[1]Figure!$E$8,0)</f>
        <v>4.4556603941319235</v>
      </c>
      <c r="FJ225" s="12">
        <f>IFERROR(AN225*[1]Figure!$C$8+BI225*[1]Figure!$D$8+CD225*[1]Figure!$E$8,0)</f>
        <v>8.417348567968698E-4</v>
      </c>
      <c r="FK225" s="12">
        <f>IFERROR(AO225*[1]Figure!$C$8+BJ225*[1]Figure!$D$8+CE225*[1]Figure!$E$8,0)</f>
        <v>8.1990743065158064E-2</v>
      </c>
      <c r="FL225" s="12">
        <f>IFERROR(AP225*[1]Figure!$C$8+BK225*[1]Figure!$D$8+CF225*[1]Figure!$E$8,0)</f>
        <v>2.7525100058154235E-2</v>
      </c>
      <c r="FM225" s="12">
        <f>IFERROR(AQ225*[1]Figure!$C$8+BL225*[1]Figure!$D$8+CG225*[1]Figure!$E$8,0)</f>
        <v>9.3224017489112684E-5</v>
      </c>
      <c r="FN225" s="12">
        <f>IFERROR(AR225*[1]Figure!$C$8+BM225*[1]Figure!$D$8+CH225*[1]Figure!$E$8,0)</f>
        <v>0.28529742214307685</v>
      </c>
      <c r="FO225" s="12">
        <f>IFERROR(AS225*[1]Figure!$C$8+BN225*[1]Figure!$D$8+CI225*[1]Figure!$E$8,0)</f>
        <v>1.9338022256302261E-2</v>
      </c>
      <c r="FP225" s="12">
        <f>IFERROR(AT225*[1]Figure!$C$8+BO225*[1]Figure!$D$8+CJ225*[1]Figure!$E$8,0)</f>
        <v>0.62334315843328958</v>
      </c>
      <c r="FQ225" s="12">
        <f>IFERROR(AU225*[1]Figure!$C$8+BP225*[1]Figure!$D$8+CK225*[1]Figure!$E$8,0)</f>
        <v>1.6235013713948351E-2</v>
      </c>
      <c r="FR225" s="12">
        <f>IFERROR(AV225*[1]Figure!$C$8+BQ225*[1]Figure!$D$8+CL225*[1]Figure!$E$8,0)</f>
        <v>2.1806430188351161E-3</v>
      </c>
      <c r="FS225" s="12">
        <f>IFERROR(AW225*[1]Figure!$C$8+BR225*[1]Figure!$D$8+CM225*[1]Figure!$E$8,0)</f>
        <v>3.6237655081932454E-2</v>
      </c>
      <c r="FT225" s="12">
        <f>IFERROR(AX225*[1]Figure!$C$8+BS225*[1]Figure!$D$8+CN225*[1]Figure!$E$8,0)</f>
        <v>1.2220441690851298E-5</v>
      </c>
      <c r="FU225" s="12">
        <f>IFERROR(AY225*[1]Figure!$C$8+BT225*[1]Figure!$D$8+CO225*[1]Figure!$E$8,0)</f>
        <v>0.12995467227778065</v>
      </c>
      <c r="FV225" s="12">
        <f>IFERROR(AZ225*[1]Figure!$C$8+BU225*[1]Figure!$D$8+CP225*[1]Figure!$E$8,0)</f>
        <v>1.0768943904068105E-3</v>
      </c>
      <c r="FW225" s="12">
        <f>IFERROR(BA225*[1]Figure!$C$8+BV225*[1]Figure!$D$8+CQ225*[1]Figure!$E$8,0)</f>
        <v>1.0937898738658984E-3</v>
      </c>
      <c r="FX225" s="12">
        <f>IFERROR(BB225*[1]Figure!$C$8+BW225*[1]Figure!$D$8+CR225*[1]Figure!$E$8,0)</f>
        <v>1.7606136685034808E-7</v>
      </c>
      <c r="FY225" s="12">
        <f>IFERROR(BC225*[1]Figure!$C$8+BX225*[1]Figure!$D$8+CS225*[1]Figure!$E$8,0)</f>
        <v>1.709917745300792E-3</v>
      </c>
      <c r="FZ225" s="12">
        <f>IFERROR(BD225*[1]Figure!$C$8+BY225*[1]Figure!$D$8+CT225*[1]Figure!$E$8,0)</f>
        <v>2.5860902453929562</v>
      </c>
      <c r="GA225" s="12">
        <f>IFERROR(BE225*[1]Figure!$C$8+BZ225*[1]Figure!$D$8+CU225*[1]Figure!$E$8,0)</f>
        <v>7.7292912251201423E-3</v>
      </c>
      <c r="GC225" s="12">
        <f>IFERROR(CW225*[1]Figure!$F$8+DR225*[1]Figure!$G$8+EM225*[1]Figure!$H$8,0)</f>
        <v>0.40107314678034217</v>
      </c>
      <c r="GD225" s="12">
        <f>IFERROR(CX225*[1]Figure!$F$8+DS225*[1]Figure!$G$8+EN225*[1]Figure!$H$8,0)</f>
        <v>6.3767443359220071</v>
      </c>
      <c r="GE225" s="12">
        <f>IFERROR(CY225*[1]Figure!$F$8+DT225*[1]Figure!$G$8+EO225*[1]Figure!$H$8,0)</f>
        <v>1.2046537450422748E-3</v>
      </c>
      <c r="GF225" s="12">
        <f>IFERROR(CZ225*[1]Figure!$F$8+DU225*[1]Figure!$G$8+EP225*[1]Figure!$H$8,0)</f>
        <v>0.11734152969273698</v>
      </c>
      <c r="GG225" s="12">
        <f>IFERROR(DA225*[1]Figure!$F$8+DV225*[1]Figure!$G$8+EQ225*[1]Figure!$H$8,0)</f>
        <v>3.939270733529892E-2</v>
      </c>
      <c r="GH225" s="12">
        <f>IFERROR(DB225*[1]Figure!$F$8+DW225*[1]Figure!$G$8+ER225*[1]Figure!$H$8,0)</f>
        <v>1.3341809584018136E-4</v>
      </c>
      <c r="GI225" s="12">
        <f>IFERROR(DC225*[1]Figure!$F$8+DX225*[1]Figure!$G$8+ES225*[1]Figure!$H$8,0)</f>
        <v>0.40830506811066208</v>
      </c>
      <c r="GJ225" s="12">
        <f>IFERROR(DD225*[1]Figure!$F$8+DY225*[1]Figure!$G$8+ET225*[1]Figure!$H$8,0)</f>
        <v>2.7675723233577764E-2</v>
      </c>
      <c r="GK225" s="12">
        <f>IFERROR(DE225*[1]Figure!$F$8+DZ225*[1]Figure!$G$8+EU225*[1]Figure!$H$8,0)</f>
        <v>0.89210119337419225</v>
      </c>
      <c r="GL225" s="12">
        <f>IFERROR(DF225*[1]Figure!$F$8+EA225*[1]Figure!$G$8+EV225*[1]Figure!$H$8,0)</f>
        <v>2.3234834477147324E-2</v>
      </c>
      <c r="GM225" s="12">
        <f>IFERROR(DG225*[1]Figure!$F$8+EB225*[1]Figure!$G$8+EW225*[1]Figure!$H$8,0)</f>
        <v>3.1208399628791321E-3</v>
      </c>
      <c r="GN225" s="12">
        <f>IFERROR(DH225*[1]Figure!$F$8+EC225*[1]Figure!$G$8+EX225*[1]Figure!$H$8,0)</f>
        <v>5.1861731225103402E-2</v>
      </c>
      <c r="GO225" s="12">
        <f>IFERROR(DI225*[1]Figure!$F$8+ED225*[1]Figure!$G$8+EY225*[1]Figure!$H$8,0)</f>
        <v>1.7489356333626781E-5</v>
      </c>
      <c r="GP225" s="12">
        <f>IFERROR(DJ225*[1]Figure!$F$8+EE225*[1]Figure!$G$8+EZ225*[1]Figure!$H$8,0)</f>
        <v>0.18598538646825835</v>
      </c>
      <c r="GQ225" s="12">
        <f>IFERROR(DK225*[1]Figure!$F$8+EF225*[1]Figure!$G$8+FA225*[1]Figure!$H$8,0)</f>
        <v>1.541203681828335E-3</v>
      </c>
      <c r="GR225" s="12">
        <f>IFERROR(DL225*[1]Figure!$F$8+EG225*[1]Figure!$G$8+FB225*[1]Figure!$H$8,0)</f>
        <v>1.5653837514297557E-3</v>
      </c>
      <c r="GS225" s="12">
        <f>IFERROR(DM225*[1]Figure!$F$8+EH225*[1]Figure!$G$8+FC225*[1]Figure!$H$8,0)</f>
        <v>2.5197125106667244E-7</v>
      </c>
      <c r="GT225" s="12">
        <f>IFERROR(DN225*[1]Figure!$F$8+EI225*[1]Figure!$G$8+FD225*[1]Figure!$H$8,0)</f>
        <v>2.4471587447731586E-3</v>
      </c>
      <c r="GU225" s="12">
        <f>IFERROR(DO225*[1]Figure!$F$8+EJ225*[1]Figure!$G$8+FE225*[1]Figure!$H$8,0)</f>
        <v>3.7010981236835305</v>
      </c>
      <c r="GV225" s="12">
        <f>IFERROR(DP225*[1]Figure!$F$8+EK225*[1]Figure!$G$8+FF225*[1]Figure!$H$8,0)</f>
        <v>1.1061820174937063E-2</v>
      </c>
      <c r="GX225" s="12">
        <f>IFERROR(FH225*[1]Figure!$F$10+GC225*[1]Figure!$F$11,0)</f>
        <v>0.28733340991381784</v>
      </c>
      <c r="GY225" s="12">
        <f>IFERROR(FI225*[1]Figure!$F$10+GD225*[1]Figure!$F$11,0)</f>
        <v>4.568372898803351</v>
      </c>
      <c r="GZ225" s="12">
        <f>IFERROR(FJ225*[1]Figure!$F$10+GE225*[1]Figure!$F$11,0)</f>
        <v>8.6302778210683485E-4</v>
      </c>
      <c r="HA225" s="12">
        <f>IFERROR(FK225*[1]Figure!$F$10+GF225*[1]Figure!$F$11,0)</f>
        <v>8.4064819900752694E-2</v>
      </c>
      <c r="HB225" s="12">
        <f>IFERROR(FL225*[1]Figure!$F$10+GG225*[1]Figure!$F$11,0)</f>
        <v>2.822138808157992E-2</v>
      </c>
      <c r="HC225" s="12">
        <f>IFERROR(FM225*[1]Figure!$F$10+GH225*[1]Figure!$F$11,0)</f>
        <v>9.5582256577659286E-5</v>
      </c>
      <c r="HD225" s="12">
        <f>IFERROR(FN225*[1]Figure!$F$10+GI225*[1]Figure!$F$11,0)</f>
        <v>0.29251444143574956</v>
      </c>
      <c r="HE225" s="12">
        <f>IFERROR(FO225*[1]Figure!$F$10+GJ225*[1]Figure!$F$11,0)</f>
        <v>1.9827206065456612E-2</v>
      </c>
      <c r="HF225" s="12">
        <f>IFERROR(FP225*[1]Figure!$F$10+GK225*[1]Figure!$F$11,0)</f>
        <v>0.63911154346311472</v>
      </c>
      <c r="HG225" s="12">
        <f>IFERROR(FQ225*[1]Figure!$F$10+GL225*[1]Figure!$F$11,0)</f>
        <v>1.664570234306471E-2</v>
      </c>
      <c r="HH225" s="12">
        <f>IFERROR(FR225*[1]Figure!$F$10+GM225*[1]Figure!$F$11,0)</f>
        <v>2.2358056018656511E-3</v>
      </c>
      <c r="HI225" s="12">
        <f>IFERROR(FS225*[1]Figure!$F$10+GN225*[1]Figure!$F$11,0)</f>
        <v>3.7154340041379338E-2</v>
      </c>
      <c r="HJ225" s="12">
        <f>IFERROR(FT225*[1]Figure!$F$10+GO225*[1]Figure!$F$11,0)</f>
        <v>1.2529575796534265E-5</v>
      </c>
      <c r="HK225" s="12">
        <f>IFERROR(FU225*[1]Figure!$F$10+GP225*[1]Figure!$F$11,0)</f>
        <v>0.13324206748085174</v>
      </c>
      <c r="HL225" s="12">
        <f>IFERROR(FV225*[1]Figure!$F$10+GQ225*[1]Figure!$F$11,0)</f>
        <v>1.1041360231329532E-3</v>
      </c>
      <c r="HM225" s="12">
        <f>IFERROR(FW225*[1]Figure!$F$10+GR225*[1]Figure!$F$11,0)</f>
        <v>1.121458902777984E-3</v>
      </c>
      <c r="HN225" s="12">
        <f>IFERROR(FX225*[1]Figure!$F$10+GS225*[1]Figure!$F$11,0)</f>
        <v>1.8051509893004441E-7</v>
      </c>
      <c r="HO225" s="12">
        <f>IFERROR(FY225*[1]Figure!$F$10+GT225*[1]Figure!$F$11,0)</f>
        <v>1.7531726379108293E-3</v>
      </c>
      <c r="HP225" s="12">
        <f>IFERROR(FZ225*[1]Figure!$F$10+GU225*[1]Figure!$F$11,0)</f>
        <v>2.6515092143180721</v>
      </c>
      <c r="HQ225" s="12">
        <f>IFERROR(GA225*[1]Figure!$F$10+GV225*[1]Figure!$F$11,0)</f>
        <v>7.924815052399602E-3</v>
      </c>
    </row>
    <row r="226" spans="1:225" x14ac:dyDescent="0.2">
      <c r="A226" s="1"/>
      <c r="B226" s="4"/>
      <c r="C226" s="1" t="s">
        <v>140</v>
      </c>
      <c r="D226" s="1" t="s">
        <v>145</v>
      </c>
      <c r="E226" s="2">
        <f>'[1]LIB Maf LCIA'!G21*'[1]LIB Maf LCIA'!Q11/0.6256*(1-[1]Use!$Y$321)</f>
        <v>0.21195652173913046</v>
      </c>
      <c r="F226" s="7"/>
      <c r="G226" s="1">
        <f>'[1]LIB Maf LCI'!AQ$45*'[1]LIB Maf LCIA'!E$99*LCIA_TAU!$E226</f>
        <v>123.30634721926769</v>
      </c>
      <c r="H226" s="1">
        <f>'[1]LIB Maf LCI'!AR$45*'[1]LIB Maf LCIA'!F$99*LCIA_TAU!$E226</f>
        <v>83.298754929526936</v>
      </c>
      <c r="I226" s="1">
        <f>'[1]LIB Maf LCI'!AS$45*'[1]LIB Maf LCIA'!D$99*LCIA_TAU!$E226</f>
        <v>140.99191856598426</v>
      </c>
      <c r="J226" s="1">
        <f>'[1]LIB Maf LCI'!AT$45*'[1]LIB Maf LCIA'!D$99*LCIA_TAU!$E226</f>
        <v>161.62207392629395</v>
      </c>
      <c r="K226" s="1">
        <f>'[1]LIB Maf LCI'!AU$45*'[1]LIB Maf LCIA'!E$99*LCIA_TAU!$E226</f>
        <v>122.7808487763544</v>
      </c>
      <c r="L226" s="1">
        <f>'[1]LIB Maf LCI'!AV$45*'[1]LIB Maf LCIA'!F$99*LCIA_TAU!$E226</f>
        <v>82.501997144351805</v>
      </c>
      <c r="M226" s="1" t="s">
        <v>55</v>
      </c>
      <c r="N226" s="1" t="str">
        <f>N106</f>
        <v>Cobalt sulfate production, NO</v>
      </c>
      <c r="O226" s="1">
        <f>O106</f>
        <v>1</v>
      </c>
      <c r="P226" s="1" t="str">
        <f>P106</f>
        <v>kg</v>
      </c>
      <c r="Q226" s="5">
        <f>[1]Use!Z236</f>
        <v>3.4814002675117717</v>
      </c>
      <c r="R226" s="5">
        <f>[1]Use!AA236</f>
        <v>70.069744036159122</v>
      </c>
      <c r="S226" s="5">
        <f>[1]Use!AB236</f>
        <v>1.1965155910660734E-2</v>
      </c>
      <c r="T226" s="5">
        <f>[1]Use!AC236</f>
        <v>1.1864041255426925</v>
      </c>
      <c r="U226" s="5">
        <f>[1]Use!AD236</f>
        <v>0.20290604923437758</v>
      </c>
      <c r="V226" s="5">
        <f>[1]Use!AE236</f>
        <v>1.089959321694997E-3</v>
      </c>
      <c r="W226" s="5">
        <f>[1]Use!AF236</f>
        <v>3.5287692252752993</v>
      </c>
      <c r="X226" s="5">
        <f>[1]Use!AG236</f>
        <v>0.25888610402068818</v>
      </c>
      <c r="Y226" s="5">
        <f>[1]Use!AH236</f>
        <v>5.3962410417559008</v>
      </c>
      <c r="Z226" s="5">
        <f>[1]Use!AI236</f>
        <v>0.33351786708869546</v>
      </c>
      <c r="AA226" s="5">
        <f>[1]Use!AJ236</f>
        <v>4.0425041109298641E-2</v>
      </c>
      <c r="AB226" s="5">
        <f>[1]Use!AK236</f>
        <v>0.27396920765493843</v>
      </c>
      <c r="AC226" s="5">
        <f>[1]Use!AL236</f>
        <v>1.8505551665677457E-4</v>
      </c>
      <c r="AD226" s="5">
        <f>[1]Use!AM236</f>
        <v>2.1810252293836609</v>
      </c>
      <c r="AE226" s="5">
        <f>[1]Use!AN236</f>
        <v>1.3664593161054584E-2</v>
      </c>
      <c r="AF226" s="5">
        <f>[1]Use!AO236</f>
        <v>1.3902544098855324E-2</v>
      </c>
      <c r="AG226" s="5">
        <f>[1]Use!AP236</f>
        <v>2.7428665389099073E-6</v>
      </c>
      <c r="AH226" s="5">
        <f>[1]Use!AQ236</f>
        <v>2.5016684345289565E-2</v>
      </c>
      <c r="AI226" s="5">
        <f>[1]Use!AR236</f>
        <v>17.697123120216382</v>
      </c>
      <c r="AJ226" s="5">
        <f>[1]Use!AS236</f>
        <v>0.16505732684903351</v>
      </c>
      <c r="AK226" s="1"/>
      <c r="AL226" s="1">
        <f t="shared" si="171"/>
        <v>0.42927875019505796</v>
      </c>
      <c r="AM226" s="1">
        <f t="shared" si="171"/>
        <v>8.6400441876878489</v>
      </c>
      <c r="AN226" s="1">
        <f t="shared" si="171"/>
        <v>1.4753796692526058E-3</v>
      </c>
      <c r="AO226" s="1">
        <f t="shared" si="171"/>
        <v>0.14629115904653892</v>
      </c>
      <c r="AP226" s="1">
        <f t="shared" si="171"/>
        <v>2.5019603759783987E-2</v>
      </c>
      <c r="AQ226" s="1">
        <f t="shared" si="171"/>
        <v>1.3439890257580078E-4</v>
      </c>
      <c r="AR226" s="1">
        <f t="shared" si="171"/>
        <v>0.43511964334846231</v>
      </c>
      <c r="AS226" s="1">
        <f t="shared" si="171"/>
        <v>3.1922299832618434E-2</v>
      </c>
      <c r="AT226" s="1">
        <f t="shared" si="171"/>
        <v>0.66539077157361592</v>
      </c>
      <c r="AU226" s="1">
        <f t="shared" si="171"/>
        <v>4.1124869923068255E-2</v>
      </c>
      <c r="AV226" s="1">
        <f t="shared" si="171"/>
        <v>4.9846641553763487E-3</v>
      </c>
      <c r="AW226" s="1">
        <f t="shared" si="171"/>
        <v>3.3782142246487491E-2</v>
      </c>
      <c r="AX226" s="1">
        <f t="shared" si="171"/>
        <v>2.2818519791721222E-5</v>
      </c>
      <c r="AY226" s="1">
        <f t="shared" si="171"/>
        <v>0.2689342542283647</v>
      </c>
      <c r="AZ226" s="1">
        <f t="shared" si="171"/>
        <v>1.6849310689270273E-3</v>
      </c>
      <c r="BA226" s="1">
        <f t="shared" si="171"/>
        <v>1.7142719298846357E-3</v>
      </c>
      <c r="BB226" s="1">
        <f t="shared" si="172"/>
        <v>3.3821285382293606E-7</v>
      </c>
      <c r="BC226" s="1">
        <f t="shared" si="172"/>
        <v>3.0847159661550939E-3</v>
      </c>
      <c r="BD226" s="1">
        <f t="shared" si="172"/>
        <v>2.1821676082435313</v>
      </c>
      <c r="BE226" s="1">
        <f t="shared" si="165"/>
        <v>2.0352616055531084E-2</v>
      </c>
      <c r="BF226" s="1"/>
      <c r="BG226" s="1">
        <f t="shared" si="173"/>
        <v>0.28999630769505258</v>
      </c>
      <c r="BH226" s="1">
        <f t="shared" si="173"/>
        <v>5.8367224364426997</v>
      </c>
      <c r="BI226" s="1">
        <f t="shared" si="173"/>
        <v>9.9668258989570914E-4</v>
      </c>
      <c r="BJ226" s="1">
        <f t="shared" si="173"/>
        <v>9.8825986500960444E-2</v>
      </c>
      <c r="BK226" s="1">
        <f t="shared" si="173"/>
        <v>1.6901821268892944E-2</v>
      </c>
      <c r="BL226" s="1">
        <f t="shared" si="173"/>
        <v>9.0792254421024959E-5</v>
      </c>
      <c r="BM226" s="1">
        <f t="shared" si="173"/>
        <v>0.29394208289906376</v>
      </c>
      <c r="BN226" s="1">
        <f t="shared" si="173"/>
        <v>2.1564890133479321E-2</v>
      </c>
      <c r="BO226" s="1">
        <f t="shared" si="173"/>
        <v>0.44950016007787991</v>
      </c>
      <c r="BP226" s="1">
        <f t="shared" si="173"/>
        <v>2.7781623075239778E-2</v>
      </c>
      <c r="BQ226" s="1">
        <f t="shared" si="173"/>
        <v>3.367355592379519E-3</v>
      </c>
      <c r="BR226" s="1">
        <f t="shared" si="173"/>
        <v>2.2821293886685391E-2</v>
      </c>
      <c r="BS226" s="1">
        <f t="shared" si="173"/>
        <v>1.5414894130349654E-5</v>
      </c>
      <c r="BT226" s="1">
        <f t="shared" si="173"/>
        <v>0.18167668607754484</v>
      </c>
      <c r="BU226" s="1">
        <f t="shared" si="173"/>
        <v>1.1382435969343756E-3</v>
      </c>
      <c r="BV226" s="1">
        <f t="shared" si="173"/>
        <v>1.1580646137874905E-3</v>
      </c>
      <c r="BW226" s="1">
        <f t="shared" si="174"/>
        <v>2.2847736762905611E-7</v>
      </c>
      <c r="BX226" s="1">
        <f t="shared" si="174"/>
        <v>2.0838586584276085E-3</v>
      </c>
      <c r="BY226" s="1">
        <f t="shared" si="174"/>
        <v>1.4741483217485694</v>
      </c>
      <c r="BZ226" s="1">
        <f t="shared" si="166"/>
        <v>1.3749069818520468E-2</v>
      </c>
      <c r="CA226" s="1"/>
      <c r="CB226" s="1">
        <f t="shared" si="175"/>
        <v>0.49084930301261553</v>
      </c>
      <c r="CC226" s="1">
        <f t="shared" si="175"/>
        <v>9.8792676450855073</v>
      </c>
      <c r="CD226" s="1">
        <f t="shared" si="175"/>
        <v>1.6869902877851835E-3</v>
      </c>
      <c r="CE226" s="1">
        <f t="shared" si="175"/>
        <v>0.16727339385486306</v>
      </c>
      <c r="CF226" s="1">
        <f t="shared" si="175"/>
        <v>2.8608113170198957E-2</v>
      </c>
      <c r="CG226" s="1">
        <f t="shared" si="175"/>
        <v>1.5367545592465644E-4</v>
      </c>
      <c r="CH226" s="1">
        <f t="shared" si="175"/>
        <v>0.49752794324816635</v>
      </c>
      <c r="CI226" s="1">
        <f t="shared" si="175"/>
        <v>3.6500848495949798E-2</v>
      </c>
      <c r="CJ226" s="1">
        <f t="shared" si="175"/>
        <v>0.76082637752167004</v>
      </c>
      <c r="CK226" s="1">
        <f t="shared" si="175"/>
        <v>4.702332395687011E-2</v>
      </c>
      <c r="CL226" s="1">
        <f t="shared" si="175"/>
        <v>5.6996041041088002E-3</v>
      </c>
      <c r="CM226" s="1">
        <f t="shared" si="175"/>
        <v>3.8627444215272311E-2</v>
      </c>
      <c r="CN226" s="1">
        <f t="shared" si="175"/>
        <v>2.6091332334658102E-5</v>
      </c>
      <c r="CO226" s="1">
        <f t="shared" si="175"/>
        <v>0.30750693153161823</v>
      </c>
      <c r="CP226" s="1">
        <f t="shared" si="175"/>
        <v>1.9265972062007131E-3</v>
      </c>
      <c r="CQ226" s="1">
        <f t="shared" si="175"/>
        <v>1.960146365445815E-3</v>
      </c>
      <c r="CR226" s="1">
        <f t="shared" si="176"/>
        <v>3.8672201569134873E-7</v>
      </c>
      <c r="CS226" s="1">
        <f t="shared" si="176"/>
        <v>3.5271503220019994E-3</v>
      </c>
      <c r="CT226" s="1">
        <f t="shared" si="176"/>
        <v>2.4951513418177451</v>
      </c>
      <c r="CU226" s="1">
        <f t="shared" si="167"/>
        <v>2.327174918581798E-2</v>
      </c>
      <c r="CW226" s="12">
        <f t="shared" si="177"/>
        <v>0.56267113140280711</v>
      </c>
      <c r="CX226" s="12">
        <f t="shared" si="177"/>
        <v>11.324817350608605</v>
      </c>
      <c r="CY226" s="12">
        <f t="shared" si="177"/>
        <v>1.9338333131324423E-3</v>
      </c>
      <c r="CZ226" s="12">
        <f t="shared" si="177"/>
        <v>0.19174909528492118</v>
      </c>
      <c r="DA226" s="12">
        <f t="shared" si="177"/>
        <v>3.2794096489450815E-2</v>
      </c>
      <c r="DB226" s="12">
        <f t="shared" si="177"/>
        <v>1.7616148606764201E-4</v>
      </c>
      <c r="DC226" s="12">
        <f t="shared" si="177"/>
        <v>0.5703270005962755</v>
      </c>
      <c r="DD226" s="12">
        <f t="shared" si="177"/>
        <v>4.1841709042521893E-2</v>
      </c>
      <c r="DE226" s="12">
        <f t="shared" si="177"/>
        <v>0.87215166857477378</v>
      </c>
      <c r="DF226" s="12">
        <f t="shared" si="177"/>
        <v>5.3903849370349026E-2</v>
      </c>
      <c r="DG226" s="12">
        <f t="shared" si="177"/>
        <v>6.5335789826405375E-3</v>
      </c>
      <c r="DH226" s="12">
        <f t="shared" si="177"/>
        <v>4.4279471533134641E-2</v>
      </c>
      <c r="DI226" s="12">
        <f t="shared" si="177"/>
        <v>2.9909056393569743E-5</v>
      </c>
      <c r="DJ226" s="12">
        <f t="shared" si="177"/>
        <v>0.3525018208585583</v>
      </c>
      <c r="DK226" s="12">
        <f t="shared" si="177"/>
        <v>2.208499886048695E-3</v>
      </c>
      <c r="DL226" s="12">
        <f t="shared" si="177"/>
        <v>2.246958010108757E-3</v>
      </c>
      <c r="DM226" s="12">
        <f t="shared" si="178"/>
        <v>4.4330777852165509E-7</v>
      </c>
      <c r="DN226" s="12">
        <f t="shared" si="178"/>
        <v>4.0432484066451509E-3</v>
      </c>
      <c r="DO226" s="12">
        <f t="shared" si="178"/>
        <v>2.8602457412183382</v>
      </c>
      <c r="DP226" s="12">
        <f t="shared" si="168"/>
        <v>2.6676907482070959E-2</v>
      </c>
      <c r="DR226" s="12">
        <f t="shared" si="179"/>
        <v>0.4274492797753226</v>
      </c>
      <c r="DS226" s="12">
        <f t="shared" si="179"/>
        <v>8.6032226463015142</v>
      </c>
      <c r="DT226" s="12">
        <f t="shared" si="179"/>
        <v>1.4690919984523387E-3</v>
      </c>
      <c r="DU226" s="12">
        <f t="shared" si="179"/>
        <v>0.1456677055259003</v>
      </c>
      <c r="DV226" s="12">
        <f t="shared" si="179"/>
        <v>2.4912976946853637E-2</v>
      </c>
      <c r="DW226" s="12">
        <f t="shared" si="179"/>
        <v>1.3382613064941124E-4</v>
      </c>
      <c r="DX226" s="12">
        <f t="shared" si="179"/>
        <v>0.43326528061517983</v>
      </c>
      <c r="DY226" s="12">
        <f t="shared" si="179"/>
        <v>3.1786255588063674E-2</v>
      </c>
      <c r="DZ226" s="12">
        <f t="shared" si="179"/>
        <v>0.66255505530858838</v>
      </c>
      <c r="EA226" s="12">
        <f t="shared" si="179"/>
        <v>4.0949606803229385E-2</v>
      </c>
      <c r="EB226" s="12">
        <f t="shared" si="179"/>
        <v>4.9634208592187071E-3</v>
      </c>
      <c r="EC226" s="12">
        <f t="shared" si="179"/>
        <v>3.3638171854458637E-2</v>
      </c>
      <c r="ED226" s="12">
        <f t="shared" si="179"/>
        <v>2.2721273405865572E-5</v>
      </c>
      <c r="EE226" s="12">
        <f t="shared" si="179"/>
        <v>0.26778812886636894</v>
      </c>
      <c r="EF226" s="12">
        <f t="shared" si="179"/>
        <v>1.6777503464978495E-3</v>
      </c>
      <c r="EG226" s="12">
        <f t="shared" si="179"/>
        <v>1.706966164608154E-3</v>
      </c>
      <c r="EH226" s="12">
        <f t="shared" si="180"/>
        <v>3.3677148172761993E-7</v>
      </c>
      <c r="EI226" s="12">
        <f t="shared" si="180"/>
        <v>3.0715697374847908E-3</v>
      </c>
      <c r="EJ226" s="12">
        <f t="shared" si="180"/>
        <v>2.172867797599813</v>
      </c>
      <c r="EK226" s="12">
        <f t="shared" si="169"/>
        <v>2.0265878687280487E-2</v>
      </c>
      <c r="EM226" s="12">
        <f t="shared" si="181"/>
        <v>0.28722247492860181</v>
      </c>
      <c r="EN226" s="12">
        <f t="shared" si="181"/>
        <v>5.7808938223766617</v>
      </c>
      <c r="EO226" s="12">
        <f t="shared" si="181"/>
        <v>9.8714925877305603E-4</v>
      </c>
      <c r="EP226" s="12">
        <f t="shared" si="181"/>
        <v>9.7880709777570407E-2</v>
      </c>
      <c r="EQ226" s="12">
        <f t="shared" si="181"/>
        <v>1.6740154294506326E-2</v>
      </c>
      <c r="ER226" s="12">
        <f t="shared" si="181"/>
        <v>8.9923820845940264E-5</v>
      </c>
      <c r="ES226" s="12">
        <f t="shared" si="181"/>
        <v>0.29113050854673928</v>
      </c>
      <c r="ET226" s="12">
        <f t="shared" si="181"/>
        <v>2.1358620614627181E-2</v>
      </c>
      <c r="EU226" s="12">
        <f t="shared" si="181"/>
        <v>0.44520066301717931</v>
      </c>
      <c r="EV226" s="12">
        <f t="shared" si="181"/>
        <v>2.7515890118141859E-2</v>
      </c>
      <c r="EW226" s="12">
        <f t="shared" si="181"/>
        <v>3.3351466261596608E-3</v>
      </c>
      <c r="EX226" s="12">
        <f t="shared" si="181"/>
        <v>2.2603006787588056E-2</v>
      </c>
      <c r="EY226" s="12">
        <f t="shared" si="181"/>
        <v>1.5267449706763762E-5</v>
      </c>
      <c r="EZ226" s="12">
        <f t="shared" si="181"/>
        <v>0.17993893724637003</v>
      </c>
      <c r="FA226" s="12">
        <f t="shared" si="181"/>
        <v>1.1273562259520545E-3</v>
      </c>
      <c r="FB226" s="12">
        <f t="shared" si="181"/>
        <v>1.146987653542987E-3</v>
      </c>
      <c r="FC226" s="12">
        <f t="shared" si="182"/>
        <v>2.2629196736048328E-7</v>
      </c>
      <c r="FD226" s="12">
        <f t="shared" si="182"/>
        <v>2.0639264204162303E-3</v>
      </c>
      <c r="FE226" s="12">
        <f t="shared" si="182"/>
        <v>1.4600480011273342</v>
      </c>
      <c r="FF226" s="12">
        <f t="shared" si="170"/>
        <v>1.3617559108353305E-2</v>
      </c>
      <c r="FH226" s="12">
        <f>IFERROR(AL226*[1]Figure!$C$8+BG226*[1]Figure!$D$8+CB226*[1]Figure!$E$8,0)</f>
        <v>0.31819109407958562</v>
      </c>
      <c r="FI226" s="12">
        <f>IFERROR(AM226*[1]Figure!$C$8+BH226*[1]Figure!$D$8+CC226*[1]Figure!$E$8,0)</f>
        <v>6.4041956694273159</v>
      </c>
      <c r="FJ226" s="12">
        <f>IFERROR(AN226*[1]Figure!$C$8+BI226*[1]Figure!$D$8+CD226*[1]Figure!$E$8,0)</f>
        <v>1.0935846950936923E-3</v>
      </c>
      <c r="FK226" s="12">
        <f>IFERROR(AO226*[1]Figure!$C$8+BJ226*[1]Figure!$D$8+CE226*[1]Figure!$E$8,0)</f>
        <v>0.10843430738194682</v>
      </c>
      <c r="FL226" s="12">
        <f>IFERROR(AP226*[1]Figure!$C$8+BK226*[1]Figure!$D$8+CF226*[1]Figure!$E$8,0)</f>
        <v>1.8545094743557679E-2</v>
      </c>
      <c r="FM226" s="12">
        <f>IFERROR(AQ226*[1]Figure!$C$8+BL226*[1]Figure!$D$8+CG226*[1]Figure!$E$8,0)</f>
        <v>9.9619498599122611E-5</v>
      </c>
      <c r="FN226" s="12">
        <f>IFERROR(AR226*[1]Figure!$C$8+BM226*[1]Figure!$D$8+CH226*[1]Figure!$E$8,0)</f>
        <v>0.32252049585416498</v>
      </c>
      <c r="FO226" s="12">
        <f>IFERROR(AS226*[1]Figure!$C$8+BN226*[1]Figure!$D$8+CI226*[1]Figure!$E$8,0)</f>
        <v>2.3661528796060979E-2</v>
      </c>
      <c r="FP226" s="12">
        <f>IFERROR(AT226*[1]Figure!$C$8+BO226*[1]Figure!$D$8+CJ226*[1]Figure!$E$8,0)</f>
        <v>0.4932026509610955</v>
      </c>
      <c r="FQ226" s="12">
        <f>IFERROR(AU226*[1]Figure!$C$8+BP226*[1]Figure!$D$8+CK226*[1]Figure!$E$8,0)</f>
        <v>3.0482681355077187E-2</v>
      </c>
      <c r="FR226" s="12">
        <f>IFERROR(AV226*[1]Figure!$C$8+BQ226*[1]Figure!$D$8+CL226*[1]Figure!$E$8,0)</f>
        <v>3.694745524901487E-3</v>
      </c>
      <c r="FS226" s="12">
        <f>IFERROR(AW226*[1]Figure!$C$8+BR226*[1]Figure!$D$8+CM226*[1]Figure!$E$8,0)</f>
        <v>2.5040085950860082E-2</v>
      </c>
      <c r="FT226" s="12">
        <f>IFERROR(AX226*[1]Figure!$C$8+BS226*[1]Figure!$D$8+CN226*[1]Figure!$E$8,0)</f>
        <v>1.691360165045514E-5</v>
      </c>
      <c r="FU226" s="12">
        <f>IFERROR(AY226*[1]Figure!$C$8+BT226*[1]Figure!$D$8+CO226*[1]Figure!$E$8,0)</f>
        <v>0.19934013633220346</v>
      </c>
      <c r="FV226" s="12">
        <f>IFERROR(AZ226*[1]Figure!$C$8+BU226*[1]Figure!$D$8+CP226*[1]Figure!$E$8,0)</f>
        <v>1.2489089199662616E-3</v>
      </c>
      <c r="FW226" s="12">
        <f>IFERROR(BA226*[1]Figure!$C$8+BV226*[1]Figure!$D$8+CQ226*[1]Figure!$E$8,0)</f>
        <v>1.270657028031467E-3</v>
      </c>
      <c r="FX226" s="12">
        <f>IFERROR(BB226*[1]Figure!$C$8+BW226*[1]Figure!$D$8+CR226*[1]Figure!$E$8,0)</f>
        <v>2.5069099726180178E-7</v>
      </c>
      <c r="FY226" s="12">
        <f>IFERROR(BC226*[1]Figure!$C$8+BX226*[1]Figure!$D$8+CS226*[1]Figure!$E$8,0)</f>
        <v>2.286461064633791E-3</v>
      </c>
      <c r="FZ226" s="12">
        <f>IFERROR(BD226*[1]Figure!$C$8+BY226*[1]Figure!$D$8+CT226*[1]Figure!$E$8,0)</f>
        <v>1.6174718604555687</v>
      </c>
      <c r="GA226" s="12">
        <f>IFERROR(BE226*[1]Figure!$C$8+BZ226*[1]Figure!$D$8+CU226*[1]Figure!$E$8,0)</f>
        <v>1.5085818170940363E-2</v>
      </c>
      <c r="GC226" s="12">
        <f>IFERROR(CW226*[1]Figure!$F$8+DR226*[1]Figure!$G$8+EM226*[1]Figure!$H$8,0)</f>
        <v>0.4553810383720075</v>
      </c>
      <c r="GD226" s="12">
        <f>IFERROR(CX226*[1]Figure!$F$8+DS226*[1]Figure!$G$8+EN226*[1]Figure!$H$8,0)</f>
        <v>9.1654019491566618</v>
      </c>
      <c r="GE226" s="12">
        <f>IFERROR(CY226*[1]Figure!$F$8+DT226*[1]Figure!$G$8+EO226*[1]Figure!$H$8,0)</f>
        <v>1.5650901086343484E-3</v>
      </c>
      <c r="GF226" s="12">
        <f>IFERROR(CZ226*[1]Figure!$F$8+DU226*[1]Figure!$G$8+EP226*[1]Figure!$H$8,0)</f>
        <v>0.15518639084973815</v>
      </c>
      <c r="GG226" s="12">
        <f>IFERROR(DA226*[1]Figure!$F$8+DV226*[1]Figure!$G$8+EQ226*[1]Figure!$H$8,0)</f>
        <v>2.6540920403373327E-2</v>
      </c>
      <c r="GH226" s="12">
        <f>IFERROR(DB226*[1]Figure!$F$8+DW226*[1]Figure!$G$8+ER226*[1]Figure!$H$8,0)</f>
        <v>1.4257102589684866E-4</v>
      </c>
      <c r="GI226" s="12">
        <f>IFERROR(DC226*[1]Figure!$F$8+DX226*[1]Figure!$G$8+ES226*[1]Figure!$H$8,0)</f>
        <v>0.46157708694885563</v>
      </c>
      <c r="GJ226" s="12">
        <f>IFERROR(DD226*[1]Figure!$F$8+DY226*[1]Figure!$G$8+ET226*[1]Figure!$H$8,0)</f>
        <v>3.3863334810761141E-2</v>
      </c>
      <c r="GK226" s="12">
        <f>IFERROR(DE226*[1]Figure!$F$8+DZ226*[1]Figure!$G$8+EU226*[1]Figure!$H$8,0)</f>
        <v>0.70584984778459881</v>
      </c>
      <c r="GL226" s="12">
        <f>IFERROR(DF226*[1]Figure!$F$8+EA226*[1]Figure!$G$8+EV226*[1]Figure!$H$8,0)</f>
        <v>4.3625467042035203E-2</v>
      </c>
      <c r="GM226" s="12">
        <f>IFERROR(DG226*[1]Figure!$F$8+EB226*[1]Figure!$G$8+EW226*[1]Figure!$H$8,0)</f>
        <v>5.2877565870185486E-3</v>
      </c>
      <c r="GN226" s="12">
        <f>IFERROR(DH226*[1]Figure!$F$8+EC226*[1]Figure!$G$8+EX226*[1]Figure!$H$8,0)</f>
        <v>3.5836264915619954E-2</v>
      </c>
      <c r="GO226" s="12">
        <f>IFERROR(DI226*[1]Figure!$F$8+ED226*[1]Figure!$G$8+EY226*[1]Figure!$H$8,0)</f>
        <v>2.4205999556569343E-5</v>
      </c>
      <c r="GP226" s="12">
        <f>IFERROR(DJ226*[1]Figure!$F$8+EE226*[1]Figure!$G$8+EZ226*[1]Figure!$H$8,0)</f>
        <v>0.28528679765459314</v>
      </c>
      <c r="GQ226" s="12">
        <f>IFERROR(DK226*[1]Figure!$F$8+EF226*[1]Figure!$G$8+FA226*[1]Figure!$H$8,0)</f>
        <v>1.7873832781254673E-3</v>
      </c>
      <c r="GR226" s="12">
        <f>IFERROR(DL226*[1]Figure!$F$8+EG226*[1]Figure!$G$8+FB226*[1]Figure!$H$8,0)</f>
        <v>1.818508209707879E-3</v>
      </c>
      <c r="GS226" s="12">
        <f>IFERROR(DM226*[1]Figure!$F$8+EH226*[1]Figure!$G$8+FC226*[1]Figure!$H$8,0)</f>
        <v>3.5877788149230802E-7</v>
      </c>
      <c r="GT226" s="12">
        <f>IFERROR(DN226*[1]Figure!$F$8+EI226*[1]Figure!$G$8+FD226*[1]Figure!$H$8,0)</f>
        <v>3.272282075719174E-3</v>
      </c>
      <c r="GU226" s="12">
        <f>IFERROR(DO226*[1]Figure!$F$8+EJ226*[1]Figure!$G$8+FE226*[1]Figure!$H$8,0)</f>
        <v>2.3148542780004102</v>
      </c>
      <c r="GV226" s="12">
        <f>IFERROR(DP226*[1]Figure!$F$8+EK226*[1]Figure!$G$8+FF226*[1]Figure!$H$8,0)</f>
        <v>2.1590156579479429E-2</v>
      </c>
      <c r="GX226" s="12">
        <f>IFERROR(FH226*[1]Figure!$F$10+GC226*[1]Figure!$F$11,0)</f>
        <v>0.32624020734348808</v>
      </c>
      <c r="GY226" s="12">
        <f>IFERROR(FI226*[1]Figure!$F$10+GD226*[1]Figure!$F$11,0)</f>
        <v>6.5661992492463055</v>
      </c>
      <c r="GZ226" s="12">
        <f>IFERROR(FJ226*[1]Figure!$F$10+GE226*[1]Figure!$F$11,0)</f>
        <v>1.1212485337059625E-3</v>
      </c>
      <c r="HA226" s="12">
        <f>IFERROR(FK226*[1]Figure!$F$10+GF226*[1]Figure!$F$11,0)</f>
        <v>0.11117731319841948</v>
      </c>
      <c r="HB226" s="12">
        <f>IFERROR(FL226*[1]Figure!$F$10+GG226*[1]Figure!$F$11,0)</f>
        <v>1.9014220281192498E-2</v>
      </c>
      <c r="HC226" s="12">
        <f>IFERROR(FM226*[1]Figure!$F$10+GH226*[1]Figure!$F$11,0)</f>
        <v>1.0213952081984808E-4</v>
      </c>
      <c r="HD226" s="12">
        <f>IFERROR(FN226*[1]Figure!$F$10+GI226*[1]Figure!$F$11,0)</f>
        <v>0.33067912772464353</v>
      </c>
      <c r="HE226" s="12">
        <f>IFERROR(FO226*[1]Figure!$F$10+GJ226*[1]Figure!$F$11,0)</f>
        <v>2.4260082083127354E-2</v>
      </c>
      <c r="HF226" s="12">
        <f>IFERROR(FP226*[1]Figure!$F$10+GK226*[1]Figure!$F$11,0)</f>
        <v>0.50567893981237888</v>
      </c>
      <c r="HG226" s="12">
        <f>IFERROR(FQ226*[1]Figure!$F$10+GL226*[1]Figure!$F$11,0)</f>
        <v>3.1253785761767759E-2</v>
      </c>
      <c r="HH226" s="12">
        <f>IFERROR(FR226*[1]Figure!$F$10+GM226*[1]Figure!$F$11,0)</f>
        <v>3.7882095651105771E-3</v>
      </c>
      <c r="HI226" s="12">
        <f>IFERROR(FS226*[1]Figure!$F$10+GN226*[1]Figure!$F$11,0)</f>
        <v>2.5673511875427012E-2</v>
      </c>
      <c r="HJ226" s="12">
        <f>IFERROR(FT226*[1]Figure!$F$10+GO226*[1]Figure!$F$11,0)</f>
        <v>1.7341456162784733E-5</v>
      </c>
      <c r="HK226" s="12">
        <f>IFERROR(FU226*[1]Figure!$F$10+GP226*[1]Figure!$F$11,0)</f>
        <v>0.204382739237294</v>
      </c>
      <c r="HL226" s="12">
        <f>IFERROR(FV226*[1]Figure!$F$10+GQ226*[1]Figure!$F$11,0)</f>
        <v>1.2805019140511057E-3</v>
      </c>
      <c r="HM226" s="12">
        <f>IFERROR(FW226*[1]Figure!$F$10+GR226*[1]Figure!$F$11,0)</f>
        <v>1.3028001726024486E-3</v>
      </c>
      <c r="HN226" s="12">
        <f>IFERROR(FX226*[1]Figure!$F$10+GS226*[1]Figure!$F$11,0)</f>
        <v>2.5703259597008053E-7</v>
      </c>
      <c r="HO226" s="12">
        <f>IFERROR(FY226*[1]Figure!$F$10+GT226*[1]Figure!$F$11,0)</f>
        <v>2.3443004712833592E-3</v>
      </c>
      <c r="HP226" s="12">
        <f>IFERROR(FZ226*[1]Figure!$F$10+GU226*[1]Figure!$F$11,0)</f>
        <v>1.658388197990539</v>
      </c>
      <c r="HQ226" s="12">
        <f>IFERROR(GA226*[1]Figure!$F$10+GV226*[1]Figure!$F$11,0)</f>
        <v>1.5467436202984231E-2</v>
      </c>
    </row>
    <row r="227" spans="1:225" x14ac:dyDescent="0.2">
      <c r="A227" s="1"/>
      <c r="B227" s="4"/>
      <c r="C227" s="1" t="s">
        <v>140</v>
      </c>
      <c r="D227" s="1" t="s">
        <v>88</v>
      </c>
      <c r="E227" s="2">
        <f>'[1]LIB Maf LCIA'!G21*'[1]LIB Maf LCIA'!Q15/0.6256*(1-[1]Use!$Y$321)</f>
        <v>0.1620843989769821</v>
      </c>
      <c r="F227" s="7"/>
      <c r="G227" s="1">
        <f>'[1]LIB Maf LCI'!AQ$45*'[1]LIB Maf LCIA'!E$99*LCIA_TAU!$E227</f>
        <v>94.293089050028229</v>
      </c>
      <c r="H227" s="1">
        <f>'[1]LIB Maf LCI'!AR$45*'[1]LIB Maf LCIA'!F$99*LCIA_TAU!$E227</f>
        <v>63.699047887285296</v>
      </c>
      <c r="I227" s="1">
        <f>'[1]LIB Maf LCI'!AS$45*'[1]LIB Maf LCIA'!D$99*LCIA_TAU!$E227</f>
        <v>107.81734949163501</v>
      </c>
      <c r="J227" s="1">
        <f>'[1]LIB Maf LCI'!AT$45*'[1]LIB Maf LCIA'!D$99*LCIA_TAU!$E227</f>
        <v>123.5933506495189</v>
      </c>
      <c r="K227" s="1">
        <f>'[1]LIB Maf LCI'!AU$45*'[1]LIB Maf LCIA'!E$99*LCIA_TAU!$E227</f>
        <v>93.89123729956512</v>
      </c>
      <c r="L227" s="1">
        <f>'[1]LIB Maf LCI'!AV$45*'[1]LIB Maf LCIA'!F$99*LCIA_TAU!$E227</f>
        <v>63.089762522151375</v>
      </c>
      <c r="M227" s="1" t="s">
        <v>55</v>
      </c>
      <c r="N227" s="1" t="s">
        <v>226</v>
      </c>
      <c r="O227" s="1">
        <v>1</v>
      </c>
      <c r="P227" s="1" t="s">
        <v>56</v>
      </c>
      <c r="Q227" s="5">
        <f>[1]Use!Z238</f>
        <v>4.5248713830279907</v>
      </c>
      <c r="R227" s="5">
        <f>[1]Use!AA238</f>
        <v>75.071826658874087</v>
      </c>
      <c r="S227" s="5">
        <f>[1]Use!AB238</f>
        <v>1.3671081589148123E-2</v>
      </c>
      <c r="T227" s="5">
        <f>[1]Use!AC238</f>
        <v>1.388472673211371</v>
      </c>
      <c r="U227" s="5">
        <f>[1]Use!AD238</f>
        <v>0.46096058533209988</v>
      </c>
      <c r="V227" s="5">
        <f>[1]Use!AE238</f>
        <v>1.5562245120376158E-3</v>
      </c>
      <c r="W227" s="5">
        <f>[1]Use!AF238</f>
        <v>4.5946553775760046</v>
      </c>
      <c r="X227" s="5">
        <f>[1]Use!AG238</f>
        <v>0.31501021895704573</v>
      </c>
      <c r="Y227" s="5">
        <f>[1]Use!AH238</f>
        <v>10.347102644022359</v>
      </c>
      <c r="Z227" s="5">
        <f>[1]Use!AI238</f>
        <v>0.28342523992182622</v>
      </c>
      <c r="AA227" s="5">
        <f>[1]Use!AJ238</f>
        <v>4.0253006870690951E-2</v>
      </c>
      <c r="AB227" s="5">
        <f>[1]Use!AK238</f>
        <v>0.60692059941979981</v>
      </c>
      <c r="AC227" s="5">
        <f>[1]Use!AL238</f>
        <v>2.075266970352088E-4</v>
      </c>
      <c r="AD227" s="5">
        <f>[1]Use!AM238</f>
        <v>2.1974988255032191</v>
      </c>
      <c r="AE227" s="5">
        <f>[1]Use!AN238</f>
        <v>1.6991928176798708E-2</v>
      </c>
      <c r="AF227" s="5">
        <f>[1]Use!AO238</f>
        <v>1.7294772410876715E-2</v>
      </c>
      <c r="AG227" s="5">
        <f>[1]Use!AP238</f>
        <v>2.9768036048303235E-6</v>
      </c>
      <c r="AH227" s="5">
        <f>[1]Use!AQ238</f>
        <v>2.8275113824408015E-2</v>
      </c>
      <c r="AI227" s="5">
        <f>[1]Use!AR238</f>
        <v>43.653522256151646</v>
      </c>
      <c r="AJ227" s="5">
        <f>[1]Use!AS238</f>
        <v>0.13027277522283126</v>
      </c>
      <c r="AK227" s="1"/>
      <c r="AL227" s="1">
        <f t="shared" si="171"/>
        <v>0.42666410025978274</v>
      </c>
      <c r="AM227" s="1">
        <f t="shared" si="171"/>
        <v>7.0787544362934973</v>
      </c>
      <c r="AN227" s="1">
        <f t="shared" si="171"/>
        <v>1.2890885136957453E-3</v>
      </c>
      <c r="AO227" s="1">
        <f t="shared" si="171"/>
        <v>0.13092337741865054</v>
      </c>
      <c r="AP227" s="1">
        <f t="shared" si="171"/>
        <v>4.3465397521272833E-2</v>
      </c>
      <c r="AQ227" s="1">
        <f t="shared" si="171"/>
        <v>1.4674121649539963E-4</v>
      </c>
      <c r="AR227" s="1">
        <f t="shared" si="171"/>
        <v>0.43324424867196526</v>
      </c>
      <c r="AS227" s="1">
        <f t="shared" si="171"/>
        <v>2.9703286627785604E-2</v>
      </c>
      <c r="AT227" s="1">
        <f t="shared" si="171"/>
        <v>0.97566027102258279</v>
      </c>
      <c r="AU227" s="1">
        <f t="shared" si="171"/>
        <v>2.6725041386974374E-2</v>
      </c>
      <c r="AV227" s="1">
        <f t="shared" si="171"/>
        <v>3.7955803613894598E-3</v>
      </c>
      <c r="AW227" s="1">
        <f t="shared" si="171"/>
        <v>5.7228418127387694E-2</v>
      </c>
      <c r="AX227" s="1">
        <f t="shared" si="171"/>
        <v>1.9568333323799172E-5</v>
      </c>
      <c r="AY227" s="1">
        <f t="shared" si="171"/>
        <v>0.20720895244050747</v>
      </c>
      <c r="AZ227" s="1">
        <f t="shared" si="171"/>
        <v>1.6022213967065643E-3</v>
      </c>
      <c r="BA227" s="1">
        <f t="shared" si="171"/>
        <v>1.6307775150387694E-3</v>
      </c>
      <c r="BB227" s="1">
        <f t="shared" si="172"/>
        <v>2.8069200739471072E-7</v>
      </c>
      <c r="BC227" s="1">
        <f t="shared" si="172"/>
        <v>2.6661478257445892E-3</v>
      </c>
      <c r="BD227" s="1">
        <f t="shared" si="172"/>
        <v>4.116225461446696</v>
      </c>
      <c r="BE227" s="1">
        <f t="shared" si="165"/>
        <v>1.2283822394880739E-2</v>
      </c>
      <c r="BF227" s="1"/>
      <c r="BG227" s="1">
        <f t="shared" si="173"/>
        <v>0.28822999891130685</v>
      </c>
      <c r="BH227" s="1">
        <f t="shared" si="173"/>
        <v>4.7820038813296017</v>
      </c>
      <c r="BI227" s="1">
        <f t="shared" si="173"/>
        <v>8.7083488081813058E-4</v>
      </c>
      <c r="BJ227" s="1">
        <f t="shared" si="173"/>
        <v>8.8444387301078148E-2</v>
      </c>
      <c r="BK227" s="1">
        <f t="shared" si="173"/>
        <v>2.936275039922049E-2</v>
      </c>
      <c r="BL227" s="1">
        <f t="shared" si="173"/>
        <v>9.9130019715651279E-5</v>
      </c>
      <c r="BM227" s="1">
        <f t="shared" si="173"/>
        <v>0.2926751729217868</v>
      </c>
      <c r="BN227" s="1">
        <f t="shared" si="173"/>
        <v>2.0065851022329082E-2</v>
      </c>
      <c r="BO227" s="1">
        <f t="shared" si="173"/>
        <v>0.65910058681623651</v>
      </c>
      <c r="BP227" s="1">
        <f t="shared" si="173"/>
        <v>1.8053917930245734E-2</v>
      </c>
      <c r="BQ227" s="1">
        <f t="shared" si="173"/>
        <v>2.5640782122633671E-3</v>
      </c>
      <c r="BR227" s="1">
        <f t="shared" si="173"/>
        <v>3.8660264326221723E-2</v>
      </c>
      <c r="BS227" s="1">
        <f t="shared" si="173"/>
        <v>1.3219253012335912E-5</v>
      </c>
      <c r="BT227" s="1">
        <f t="shared" si="173"/>
        <v>0.13997858291798274</v>
      </c>
      <c r="BU227" s="1">
        <f t="shared" si="173"/>
        <v>1.0823696466312131E-3</v>
      </c>
      <c r="BV227" s="1">
        <f t="shared" si="173"/>
        <v>1.1016605360001364E-3</v>
      </c>
      <c r="BW227" s="1">
        <f t="shared" si="174"/>
        <v>1.8961955537513027E-7</v>
      </c>
      <c r="BX227" s="1">
        <f t="shared" si="174"/>
        <v>1.8010978295194087E-3</v>
      </c>
      <c r="BY227" s="1">
        <f t="shared" si="174"/>
        <v>2.7806878046432781</v>
      </c>
      <c r="BZ227" s="1">
        <f t="shared" si="166"/>
        <v>8.2982517473286811E-3</v>
      </c>
      <c r="CA227" s="1"/>
      <c r="CB227" s="1">
        <f t="shared" si="175"/>
        <v>0.4878596393086268</v>
      </c>
      <c r="CC227" s="1">
        <f t="shared" si="175"/>
        <v>8.0940453718552696</v>
      </c>
      <c r="CD227" s="1">
        <f t="shared" si="175"/>
        <v>1.4739797816258403E-3</v>
      </c>
      <c r="CE227" s="1">
        <f t="shared" si="175"/>
        <v>0.14970144346721512</v>
      </c>
      <c r="CF227" s="1">
        <f t="shared" si="175"/>
        <v>4.9699548530619662E-2</v>
      </c>
      <c r="CG227" s="1">
        <f t="shared" si="175"/>
        <v>1.6778800210180879E-4</v>
      </c>
      <c r="CH227" s="1">
        <f t="shared" si="175"/>
        <v>0.49538356463773237</v>
      </c>
      <c r="CI227" s="1">
        <f t="shared" si="175"/>
        <v>3.3963566870728268E-2</v>
      </c>
      <c r="CJ227" s="1">
        <f t="shared" si="175"/>
        <v>1.1155971819963795</v>
      </c>
      <c r="CK227" s="1">
        <f t="shared" si="175"/>
        <v>3.0558158147402044E-2</v>
      </c>
      <c r="CL227" s="1">
        <f t="shared" si="175"/>
        <v>4.3399725098664721E-3</v>
      </c>
      <c r="CM227" s="1">
        <f t="shared" si="175"/>
        <v>6.5436570381317172E-2</v>
      </c>
      <c r="CN227" s="1">
        <f t="shared" si="175"/>
        <v>2.2374978423089764E-5</v>
      </c>
      <c r="CO227" s="1">
        <f t="shared" si="175"/>
        <v>0.23692849887673803</v>
      </c>
      <c r="CP227" s="1">
        <f t="shared" si="175"/>
        <v>1.8320246587746668E-3</v>
      </c>
      <c r="CQ227" s="1">
        <f t="shared" si="175"/>
        <v>1.8646765214017818E-3</v>
      </c>
      <c r="CR227" s="1">
        <f t="shared" si="176"/>
        <v>3.2095107462994995E-7</v>
      </c>
      <c r="CS227" s="1">
        <f t="shared" si="176"/>
        <v>3.0485478291219599E-3</v>
      </c>
      <c r="CT227" s="1">
        <f t="shared" si="176"/>
        <v>4.7066070656323697</v>
      </c>
      <c r="CU227" s="1">
        <f t="shared" si="167"/>
        <v>1.4045665335445209E-2</v>
      </c>
      <c r="CW227" s="12">
        <f t="shared" si="177"/>
        <v>0.559244015486552</v>
      </c>
      <c r="CX227" s="12">
        <f t="shared" si="177"/>
        <v>9.2783785961501266</v>
      </c>
      <c r="CY227" s="12">
        <f t="shared" si="177"/>
        <v>1.6896547806057661E-3</v>
      </c>
      <c r="CZ227" s="12">
        <f t="shared" si="177"/>
        <v>0.17160598996748785</v>
      </c>
      <c r="DA227" s="12">
        <f t="shared" si="177"/>
        <v>5.6971663258557702E-2</v>
      </c>
      <c r="DB227" s="12">
        <f t="shared" si="177"/>
        <v>1.923390018056415E-4</v>
      </c>
      <c r="DC227" s="12">
        <f t="shared" si="177"/>
        <v>0.5678688531944488</v>
      </c>
      <c r="DD227" s="12">
        <f t="shared" si="177"/>
        <v>3.8933168449739881E-2</v>
      </c>
      <c r="DE227" s="12">
        <f t="shared" si="177"/>
        <v>1.2788330852892196</v>
      </c>
      <c r="DF227" s="12">
        <f t="shared" si="177"/>
        <v>3.5029475060582294E-2</v>
      </c>
      <c r="DG227" s="12">
        <f t="shared" si="177"/>
        <v>4.9750039928668005E-3</v>
      </c>
      <c r="DH227" s="12">
        <f t="shared" si="177"/>
        <v>7.5011350460507512E-2</v>
      </c>
      <c r="DI227" s="12">
        <f t="shared" si="177"/>
        <v>2.5648919835809035E-5</v>
      </c>
      <c r="DJ227" s="12">
        <f t="shared" si="177"/>
        <v>0.27159624289232531</v>
      </c>
      <c r="DK227" s="12">
        <f t="shared" si="177"/>
        <v>2.100089337366523E-3</v>
      </c>
      <c r="DL227" s="12">
        <f t="shared" si="177"/>
        <v>2.1375188709811112E-3</v>
      </c>
      <c r="DM227" s="12">
        <f t="shared" si="178"/>
        <v>3.6791313174654609E-7</v>
      </c>
      <c r="DN227" s="12">
        <f t="shared" si="178"/>
        <v>3.4946160575551194E-3</v>
      </c>
      <c r="DO227" s="12">
        <f t="shared" si="178"/>
        <v>5.3952850832911281</v>
      </c>
      <c r="DP227" s="12">
        <f t="shared" si="168"/>
        <v>1.6100848788201342E-2</v>
      </c>
      <c r="DR227" s="12">
        <f t="shared" si="179"/>
        <v>0.42484577277389252</v>
      </c>
      <c r="DS227" s="12">
        <f t="shared" si="179"/>
        <v>7.0485866913401658</v>
      </c>
      <c r="DT227" s="12">
        <f t="shared" si="179"/>
        <v>1.2835947656284223E-3</v>
      </c>
      <c r="DU227" s="12">
        <f t="shared" si="179"/>
        <v>0.13036541724445039</v>
      </c>
      <c r="DV227" s="12">
        <f t="shared" si="179"/>
        <v>4.3280159703162631E-2</v>
      </c>
      <c r="DW227" s="12">
        <f t="shared" si="179"/>
        <v>1.4611584495112374E-4</v>
      </c>
      <c r="DX227" s="12">
        <f t="shared" si="179"/>
        <v>0.43139787836571164</v>
      </c>
      <c r="DY227" s="12">
        <f t="shared" si="179"/>
        <v>2.9576699219883949E-2</v>
      </c>
      <c r="DZ227" s="12">
        <f t="shared" si="179"/>
        <v>0.97150226971286102</v>
      </c>
      <c r="EA227" s="12">
        <f t="shared" si="179"/>
        <v>2.6611146458186366E-2</v>
      </c>
      <c r="EB227" s="12">
        <f t="shared" si="179"/>
        <v>3.7794046201170693E-3</v>
      </c>
      <c r="EC227" s="12">
        <f t="shared" si="179"/>
        <v>5.6984526022118731E-2</v>
      </c>
      <c r="ED227" s="12">
        <f t="shared" si="179"/>
        <v>1.9484938357327748E-5</v>
      </c>
      <c r="EE227" s="12">
        <f t="shared" si="179"/>
        <v>0.2063258836908384</v>
      </c>
      <c r="EF227" s="12">
        <f t="shared" si="179"/>
        <v>1.5953931606249743E-3</v>
      </c>
      <c r="EG227" s="12">
        <f t="shared" si="179"/>
        <v>1.6238275804715977E-3</v>
      </c>
      <c r="EH227" s="12">
        <f t="shared" si="180"/>
        <v>2.7949577365532477E-7</v>
      </c>
      <c r="EI227" s="12">
        <f t="shared" si="180"/>
        <v>2.6547854217597072E-3</v>
      </c>
      <c r="EJ227" s="12">
        <f t="shared" si="180"/>
        <v>4.098683217114182</v>
      </c>
      <c r="EK227" s="12">
        <f t="shared" si="169"/>
        <v>1.2231472052119758E-2</v>
      </c>
      <c r="EM227" s="12">
        <f t="shared" si="181"/>
        <v>0.28547306099851455</v>
      </c>
      <c r="EN227" s="12">
        <f t="shared" si="181"/>
        <v>4.7362637160124788</v>
      </c>
      <c r="EO227" s="12">
        <f t="shared" si="181"/>
        <v>8.6250529088031079E-4</v>
      </c>
      <c r="EP227" s="12">
        <f t="shared" si="181"/>
        <v>8.7598411221402078E-2</v>
      </c>
      <c r="EQ227" s="12">
        <f t="shared" si="181"/>
        <v>2.9081893860674075E-2</v>
      </c>
      <c r="ER227" s="12">
        <f t="shared" si="181"/>
        <v>9.8181834895604082E-5</v>
      </c>
      <c r="ES227" s="12">
        <f t="shared" si="181"/>
        <v>0.28987571664239586</v>
      </c>
      <c r="ET227" s="12">
        <f t="shared" si="181"/>
        <v>1.9873919906050922E-2</v>
      </c>
      <c r="EU227" s="12">
        <f t="shared" si="181"/>
        <v>0.65279624860369512</v>
      </c>
      <c r="EV227" s="12">
        <f t="shared" si="181"/>
        <v>1.7881231079451793E-2</v>
      </c>
      <c r="EW227" s="12">
        <f t="shared" si="181"/>
        <v>2.5395526442744194E-3</v>
      </c>
      <c r="EX227" s="12">
        <f t="shared" si="181"/>
        <v>3.8290476487196932E-2</v>
      </c>
      <c r="EY227" s="12">
        <f t="shared" si="181"/>
        <v>1.3092810032957778E-5</v>
      </c>
      <c r="EZ227" s="12">
        <f t="shared" si="181"/>
        <v>0.13863967904370464</v>
      </c>
      <c r="FA227" s="12">
        <f t="shared" si="181"/>
        <v>1.072016713467683E-3</v>
      </c>
      <c r="FB227" s="12">
        <f t="shared" si="181"/>
        <v>1.0911230842768672E-3</v>
      </c>
      <c r="FC227" s="12">
        <f t="shared" si="182"/>
        <v>1.8780583250382923E-7</v>
      </c>
      <c r="FD227" s="12">
        <f t="shared" si="182"/>
        <v>1.7838702164687009E-3</v>
      </c>
      <c r="FE227" s="12">
        <f t="shared" si="182"/>
        <v>2.7540903523960569</v>
      </c>
      <c r="FF227" s="12">
        <f t="shared" si="170"/>
        <v>8.2188784519100291E-3</v>
      </c>
      <c r="FH227" s="12">
        <f>IFERROR(AL227*[1]Figure!$C$8+BG227*[1]Figure!$D$8+CB227*[1]Figure!$E$8,0)</f>
        <v>0.31625305656162711</v>
      </c>
      <c r="FI227" s="12">
        <f>IFERROR(AM227*[1]Figure!$C$8+BH227*[1]Figure!$D$8+CC227*[1]Figure!$E$8,0)</f>
        <v>5.2469324833374404</v>
      </c>
      <c r="FJ227" s="12">
        <f>IFERROR(AN227*[1]Figure!$C$8+BI227*[1]Figure!$D$8+CD227*[1]Figure!$E$8,0)</f>
        <v>9.5550148790709514E-4</v>
      </c>
      <c r="FK227" s="12">
        <f>IFERROR(AO227*[1]Figure!$C$8+BJ227*[1]Figure!$D$8+CE227*[1]Figure!$E$8,0)</f>
        <v>9.7043360945553075E-2</v>
      </c>
      <c r="FL227" s="12">
        <f>IFERROR(AP227*[1]Figure!$C$8+BK227*[1]Figure!$D$8+CF227*[1]Figure!$E$8,0)</f>
        <v>3.221753321265873E-2</v>
      </c>
      <c r="FM227" s="12">
        <f>IFERROR(AQ227*[1]Figure!$C$8+BL227*[1]Figure!$D$8+CG227*[1]Figure!$E$8,0)</f>
        <v>1.0876790011624032E-4</v>
      </c>
      <c r="FN227" s="12">
        <f>IFERROR(AR227*[1]Figure!$C$8+BM227*[1]Figure!$D$8+CH227*[1]Figure!$E$8,0)</f>
        <v>0.32113041101145029</v>
      </c>
      <c r="FO227" s="12">
        <f>IFERROR(AS227*[1]Figure!$C$8+BN227*[1]Figure!$D$8+CI227*[1]Figure!$E$8,0)</f>
        <v>2.2016746148184798E-2</v>
      </c>
      <c r="FP227" s="12">
        <f>IFERROR(AT227*[1]Figure!$C$8+BO227*[1]Figure!$D$8+CJ227*[1]Figure!$E$8,0)</f>
        <v>0.7231814035649291</v>
      </c>
      <c r="FQ227" s="12">
        <f>IFERROR(AU227*[1]Figure!$C$8+BP227*[1]Figure!$D$8+CK227*[1]Figure!$E$8,0)</f>
        <v>1.9809203587132229E-2</v>
      </c>
      <c r="FR227" s="12">
        <f>IFERROR(AV227*[1]Figure!$C$8+BQ227*[1]Figure!$D$8+CL227*[1]Figure!$E$8,0)</f>
        <v>2.8133697913272694E-3</v>
      </c>
      <c r="FS227" s="12">
        <f>IFERROR(AW227*[1]Figure!$C$8+BR227*[1]Figure!$D$8+CM227*[1]Figure!$E$8,0)</f>
        <v>4.2418994576655183E-2</v>
      </c>
      <c r="FT227" s="12">
        <f>IFERROR(AX227*[1]Figure!$C$8+BS227*[1]Figure!$D$8+CN227*[1]Figure!$E$8,0)</f>
        <v>1.4504490116933241E-5</v>
      </c>
      <c r="FU227" s="12">
        <f>IFERROR(AY227*[1]Figure!$C$8+BT227*[1]Figure!$D$8+CO227*[1]Figure!$E$8,0)</f>
        <v>0.15358795013769336</v>
      </c>
      <c r="FV227" s="12">
        <f>IFERROR(AZ227*[1]Figure!$C$8+BU227*[1]Figure!$D$8+CP227*[1]Figure!$E$8,0)</f>
        <v>1.1876026450042822E-3</v>
      </c>
      <c r="FW227" s="12">
        <f>IFERROR(BA227*[1]Figure!$C$8+BV227*[1]Figure!$D$8+CQ227*[1]Figure!$E$8,0)</f>
        <v>1.2087690841319162E-3</v>
      </c>
      <c r="FX227" s="12">
        <f>IFERROR(BB227*[1]Figure!$C$8+BW227*[1]Figure!$D$8+CR227*[1]Figure!$E$8,0)</f>
        <v>2.0805524823144706E-7</v>
      </c>
      <c r="FY227" s="12">
        <f>IFERROR(BC227*[1]Figure!$C$8+BX227*[1]Figure!$D$8+CS227*[1]Figure!$E$8,0)</f>
        <v>1.9762089161555374E-3</v>
      </c>
      <c r="FZ227" s="12">
        <f>IFERROR(BD227*[1]Figure!$C$8+BY227*[1]Figure!$D$8+CT227*[1]Figure!$E$8,0)</f>
        <v>3.0510391731732396</v>
      </c>
      <c r="GA227" s="12">
        <f>IFERROR(BE227*[1]Figure!$C$8+BZ227*[1]Figure!$D$8+CU227*[1]Figure!$E$8,0)</f>
        <v>9.1050462794405856E-3</v>
      </c>
      <c r="GC227" s="12">
        <f>IFERROR(CW227*[1]Figure!$F$8+DR227*[1]Figure!$G$8+EM227*[1]Figure!$H$8,0)</f>
        <v>0.45260740468535537</v>
      </c>
      <c r="GD227" s="12">
        <f>IFERROR(CX227*[1]Figure!$F$8+DS227*[1]Figure!$G$8+EN227*[1]Figure!$H$8,0)</f>
        <v>7.5091779970824613</v>
      </c>
      <c r="GE227" s="12">
        <f>IFERROR(CY227*[1]Figure!$F$8+DT227*[1]Figure!$G$8+EO227*[1]Figure!$H$8,0)</f>
        <v>1.3674715220668625E-3</v>
      </c>
      <c r="GF227" s="12">
        <f>IFERROR(CZ227*[1]Figure!$F$8+DU227*[1]Figure!$G$8+EP227*[1]Figure!$H$8,0)</f>
        <v>0.13888417148294638</v>
      </c>
      <c r="GG227" s="12">
        <f>IFERROR(DA227*[1]Figure!$F$8+DV227*[1]Figure!$G$8+EQ227*[1]Figure!$H$8,0)</f>
        <v>4.61083103868885E-2</v>
      </c>
      <c r="GH227" s="12">
        <f>IFERROR(DB227*[1]Figure!$F$8+DW227*[1]Figure!$G$8+ER227*[1]Figure!$H$8,0)</f>
        <v>1.5566381403524674E-4</v>
      </c>
      <c r="GI227" s="12">
        <f>IFERROR(DC227*[1]Figure!$F$8+DX227*[1]Figure!$G$8+ES227*[1]Figure!$H$8,0)</f>
        <v>0.45958765892626535</v>
      </c>
      <c r="GJ227" s="12">
        <f>IFERROR(DD227*[1]Figure!$F$8+DY227*[1]Figure!$G$8+ET227*[1]Figure!$H$8,0)</f>
        <v>3.1509394540205439E-2</v>
      </c>
      <c r="GK227" s="12">
        <f>IFERROR(DE227*[1]Figure!$F$8+DZ227*[1]Figure!$G$8+EU227*[1]Figure!$H$8,0)</f>
        <v>1.0349852796456753</v>
      </c>
      <c r="GL227" s="12">
        <f>IFERROR(DF227*[1]Figure!$F$8+EA227*[1]Figure!$G$8+EV227*[1]Figure!$H$8,0)</f>
        <v>2.8350057140739821E-2</v>
      </c>
      <c r="GM227" s="12">
        <f>IFERROR(DG227*[1]Figure!$F$8+EB227*[1]Figure!$G$8+EW227*[1]Figure!$H$8,0)</f>
        <v>4.0263705701914102E-3</v>
      </c>
      <c r="GN227" s="12">
        <f>IFERROR(DH227*[1]Figure!$F$8+EC227*[1]Figure!$G$8+EX227*[1]Figure!$H$8,0)</f>
        <v>6.0708191261262319E-2</v>
      </c>
      <c r="GO227" s="12">
        <f>IFERROR(DI227*[1]Figure!$F$8+ED227*[1]Figure!$G$8+EY227*[1]Figure!$H$8,0)</f>
        <v>2.0758185547624181E-5</v>
      </c>
      <c r="GP227" s="12">
        <f>IFERROR(DJ227*[1]Figure!$F$8+EE227*[1]Figure!$G$8+EZ227*[1]Figure!$H$8,0)</f>
        <v>0.21980828978713449</v>
      </c>
      <c r="GQ227" s="12">
        <f>IFERROR(DK227*[1]Figure!$F$8+EF227*[1]Figure!$G$8+FA227*[1]Figure!$H$8,0)</f>
        <v>1.6996444454857227E-3</v>
      </c>
      <c r="GR227" s="12">
        <f>IFERROR(DL227*[1]Figure!$F$8+EG227*[1]Figure!$G$8+FB227*[1]Figure!$H$8,0)</f>
        <v>1.72993691817878E-3</v>
      </c>
      <c r="GS227" s="12">
        <f>IFERROR(DM227*[1]Figure!$F$8+EH227*[1]Figure!$G$8+FC227*[1]Figure!$H$8,0)</f>
        <v>2.9775948083161865E-7</v>
      </c>
      <c r="GT227" s="12">
        <f>IFERROR(DN227*[1]Figure!$F$8+EI227*[1]Figure!$G$8+FD227*[1]Figure!$H$8,0)</f>
        <v>2.8282629056042632E-3</v>
      </c>
      <c r="GU227" s="12">
        <f>IFERROR(DO227*[1]Figure!$F$8+EJ227*[1]Figure!$G$8+FE227*[1]Figure!$H$8,0)</f>
        <v>4.3665124909051967</v>
      </c>
      <c r="GV227" s="12">
        <f>IFERROR(DP227*[1]Figure!$F$8+EK227*[1]Figure!$G$8+FF227*[1]Figure!$H$8,0)</f>
        <v>1.303074003736817E-2</v>
      </c>
      <c r="GX227" s="12">
        <f>IFERROR(FH227*[1]Figure!$F$10+GC227*[1]Figure!$F$11,0)</f>
        <v>0.32425314430664487</v>
      </c>
      <c r="GY227" s="12">
        <f>IFERROR(FI227*[1]Figure!$F$10+GD227*[1]Figure!$F$11,0)</f>
        <v>5.3796613831471527</v>
      </c>
      <c r="GZ227" s="12">
        <f>IFERROR(FJ227*[1]Figure!$F$10+GE227*[1]Figure!$F$11,0)</f>
        <v>9.7967230803089117E-4</v>
      </c>
      <c r="HA227" s="12">
        <f>IFERROR(FK227*[1]Figure!$F$10+GF227*[1]Figure!$F$11,0)</f>
        <v>9.9498215962850176E-2</v>
      </c>
      <c r="HB227" s="12">
        <f>IFERROR(FL227*[1]Figure!$F$10+GG227*[1]Figure!$F$11,0)</f>
        <v>3.3032523257123539E-2</v>
      </c>
      <c r="HC227" s="12">
        <f>IFERROR(FM227*[1]Figure!$F$10+GH227*[1]Figure!$F$11,0)</f>
        <v>1.1151934465319353E-4</v>
      </c>
      <c r="HD227" s="12">
        <f>IFERROR(FN227*[1]Figure!$F$10+GI227*[1]Figure!$F$11,0)</f>
        <v>0.32925387863455163</v>
      </c>
      <c r="HE227" s="12">
        <f>IFERROR(FO227*[1]Figure!$F$10+GJ227*[1]Figure!$F$11,0)</f>
        <v>2.2573692231047202E-2</v>
      </c>
      <c r="HF227" s="12">
        <f>IFERROR(FP227*[1]Figure!$F$10+GK227*[1]Figure!$F$11,0)</f>
        <v>0.74147534433181339</v>
      </c>
      <c r="HG227" s="12">
        <f>IFERROR(FQ227*[1]Figure!$F$10+GL227*[1]Figure!$F$11,0)</f>
        <v>2.0310306623349355E-2</v>
      </c>
      <c r="HH227" s="12">
        <f>IFERROR(FR227*[1]Figure!$F$10+GM227*[1]Figure!$F$11,0)</f>
        <v>2.8845381317521928E-3</v>
      </c>
      <c r="HI227" s="12">
        <f>IFERROR(FS227*[1]Figure!$F$10+GN227*[1]Figure!$F$11,0)</f>
        <v>4.3492045640123857E-2</v>
      </c>
      <c r="HJ227" s="12">
        <f>IFERROR(FT227*[1]Figure!$F$10+GO227*[1]Figure!$F$11,0)</f>
        <v>1.4871402598013394E-5</v>
      </c>
      <c r="HK227" s="12">
        <f>IFERROR(FU227*[1]Figure!$F$10+GP227*[1]Figure!$F$11,0)</f>
        <v>0.15747318397871243</v>
      </c>
      <c r="HL227" s="12">
        <f>IFERROR(FV227*[1]Figure!$F$10+GQ227*[1]Figure!$F$11,0)</f>
        <v>1.2176448063972677E-3</v>
      </c>
      <c r="HM227" s="12">
        <f>IFERROR(FW227*[1]Figure!$F$10+GR227*[1]Figure!$F$11,0)</f>
        <v>1.2393466818369225E-3</v>
      </c>
      <c r="HN227" s="12">
        <f>IFERROR(FX227*[1]Figure!$F$10+GS227*[1]Figure!$F$11,0)</f>
        <v>2.1331831275249676E-7</v>
      </c>
      <c r="HO227" s="12">
        <f>IFERROR(FY227*[1]Figure!$F$10+GT227*[1]Figure!$F$11,0)</f>
        <v>2.0262000368853061E-3</v>
      </c>
      <c r="HP227" s="12">
        <f>IFERROR(FZ227*[1]Figure!$F$10+GU227*[1]Figure!$F$11,0)</f>
        <v>3.1282197113291321</v>
      </c>
      <c r="HQ227" s="12">
        <f>IFERROR(GA227*[1]Figure!$F$10+GV227*[1]Figure!$F$11,0)</f>
        <v>9.3353718609540635E-3</v>
      </c>
    </row>
    <row r="228" spans="1:225" x14ac:dyDescent="0.2">
      <c r="A228" s="1"/>
      <c r="B228" s="4"/>
      <c r="C228" s="1" t="s">
        <v>140</v>
      </c>
      <c r="D228" s="1" t="s">
        <v>64</v>
      </c>
      <c r="E228" s="2">
        <v>0</v>
      </c>
      <c r="F228" s="7"/>
      <c r="G228" s="1">
        <f>'[1]LIB Maf LCI'!AQ$45*'[1]LIB Maf LCIA'!E$99*LCIA_TAU!$E228</f>
        <v>0</v>
      </c>
      <c r="H228" s="1">
        <f>'[1]LIB Maf LCI'!AR$45*'[1]LIB Maf LCIA'!F$99*LCIA_TAU!$E228</f>
        <v>0</v>
      </c>
      <c r="I228" s="1">
        <f>'[1]LIB Maf LCI'!AS$45*'[1]LIB Maf LCIA'!D$99*LCIA_TAU!$E228</f>
        <v>0</v>
      </c>
      <c r="J228" s="1">
        <f>'[1]LIB Maf LCI'!AT$45*'[1]LIB Maf LCIA'!D$99*LCIA_TAU!$E228</f>
        <v>0</v>
      </c>
      <c r="K228" s="1">
        <f>'[1]LIB Maf LCI'!AU$45*'[1]LIB Maf LCIA'!E$99*LCIA_TAU!$E228</f>
        <v>0</v>
      </c>
      <c r="L228" s="1">
        <f>'[1]LIB Maf LCI'!AV$45*'[1]LIB Maf LCIA'!F$99*LCIA_TAU!$E228</f>
        <v>0</v>
      </c>
      <c r="M228" s="1" t="s">
        <v>55</v>
      </c>
      <c r="N228" s="1" t="str">
        <f>N107</f>
        <v>Cobalt sulfate production, RoW</v>
      </c>
      <c r="O228" s="1">
        <f>O107</f>
        <v>1</v>
      </c>
      <c r="P228" s="1" t="str">
        <f>P107</f>
        <v>kg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1"/>
      <c r="AL228" s="1">
        <f t="shared" si="171"/>
        <v>0</v>
      </c>
      <c r="AM228" s="1">
        <f t="shared" si="171"/>
        <v>0</v>
      </c>
      <c r="AN228" s="1">
        <f t="shared" si="171"/>
        <v>0</v>
      </c>
      <c r="AO228" s="1">
        <f t="shared" si="171"/>
        <v>0</v>
      </c>
      <c r="AP228" s="1">
        <f t="shared" si="171"/>
        <v>0</v>
      </c>
      <c r="AQ228" s="1">
        <f t="shared" si="171"/>
        <v>0</v>
      </c>
      <c r="AR228" s="1">
        <f t="shared" si="171"/>
        <v>0</v>
      </c>
      <c r="AS228" s="1">
        <f t="shared" si="171"/>
        <v>0</v>
      </c>
      <c r="AT228" s="1">
        <f t="shared" si="171"/>
        <v>0</v>
      </c>
      <c r="AU228" s="1">
        <f t="shared" si="171"/>
        <v>0</v>
      </c>
      <c r="AV228" s="1">
        <f t="shared" si="171"/>
        <v>0</v>
      </c>
      <c r="AW228" s="1">
        <f t="shared" si="171"/>
        <v>0</v>
      </c>
      <c r="AX228" s="1">
        <f t="shared" si="171"/>
        <v>0</v>
      </c>
      <c r="AY228" s="1">
        <f t="shared" si="171"/>
        <v>0</v>
      </c>
      <c r="AZ228" s="1">
        <f t="shared" si="171"/>
        <v>0</v>
      </c>
      <c r="BA228" s="1">
        <f t="shared" si="171"/>
        <v>0</v>
      </c>
      <c r="BB228" s="1">
        <f t="shared" si="172"/>
        <v>0</v>
      </c>
      <c r="BC228" s="1">
        <f t="shared" si="172"/>
        <v>0</v>
      </c>
      <c r="BD228" s="1">
        <f t="shared" si="172"/>
        <v>0</v>
      </c>
      <c r="BE228" s="1">
        <f t="shared" si="165"/>
        <v>0</v>
      </c>
      <c r="BF228" s="1"/>
      <c r="BG228" s="1">
        <f t="shared" si="173"/>
        <v>0</v>
      </c>
      <c r="BH228" s="1">
        <f t="shared" si="173"/>
        <v>0</v>
      </c>
      <c r="BI228" s="1">
        <f t="shared" si="173"/>
        <v>0</v>
      </c>
      <c r="BJ228" s="1">
        <f t="shared" si="173"/>
        <v>0</v>
      </c>
      <c r="BK228" s="1">
        <f t="shared" si="173"/>
        <v>0</v>
      </c>
      <c r="BL228" s="1">
        <f t="shared" si="173"/>
        <v>0</v>
      </c>
      <c r="BM228" s="1">
        <f t="shared" si="173"/>
        <v>0</v>
      </c>
      <c r="BN228" s="1">
        <f t="shared" si="173"/>
        <v>0</v>
      </c>
      <c r="BO228" s="1">
        <f t="shared" si="173"/>
        <v>0</v>
      </c>
      <c r="BP228" s="1">
        <f t="shared" si="173"/>
        <v>0</v>
      </c>
      <c r="BQ228" s="1">
        <f t="shared" si="173"/>
        <v>0</v>
      </c>
      <c r="BR228" s="1">
        <f t="shared" si="173"/>
        <v>0</v>
      </c>
      <c r="BS228" s="1">
        <f t="shared" si="173"/>
        <v>0</v>
      </c>
      <c r="BT228" s="1">
        <f t="shared" si="173"/>
        <v>0</v>
      </c>
      <c r="BU228" s="1">
        <f t="shared" si="173"/>
        <v>0</v>
      </c>
      <c r="BV228" s="1">
        <f t="shared" si="173"/>
        <v>0</v>
      </c>
      <c r="BW228" s="1">
        <f t="shared" si="174"/>
        <v>0</v>
      </c>
      <c r="BX228" s="1">
        <f t="shared" si="174"/>
        <v>0</v>
      </c>
      <c r="BY228" s="1">
        <f t="shared" si="174"/>
        <v>0</v>
      </c>
      <c r="BZ228" s="1">
        <f t="shared" si="166"/>
        <v>0</v>
      </c>
      <c r="CA228" s="1"/>
      <c r="CB228" s="1">
        <f t="shared" si="175"/>
        <v>0</v>
      </c>
      <c r="CC228" s="1">
        <f t="shared" si="175"/>
        <v>0</v>
      </c>
      <c r="CD228" s="1">
        <f t="shared" si="175"/>
        <v>0</v>
      </c>
      <c r="CE228" s="1">
        <f t="shared" si="175"/>
        <v>0</v>
      </c>
      <c r="CF228" s="1">
        <f t="shared" si="175"/>
        <v>0</v>
      </c>
      <c r="CG228" s="1">
        <f t="shared" si="175"/>
        <v>0</v>
      </c>
      <c r="CH228" s="1">
        <f t="shared" si="175"/>
        <v>0</v>
      </c>
      <c r="CI228" s="1">
        <f t="shared" si="175"/>
        <v>0</v>
      </c>
      <c r="CJ228" s="1">
        <f t="shared" si="175"/>
        <v>0</v>
      </c>
      <c r="CK228" s="1">
        <f t="shared" si="175"/>
        <v>0</v>
      </c>
      <c r="CL228" s="1">
        <f t="shared" si="175"/>
        <v>0</v>
      </c>
      <c r="CM228" s="1">
        <f t="shared" si="175"/>
        <v>0</v>
      </c>
      <c r="CN228" s="1">
        <f t="shared" si="175"/>
        <v>0</v>
      </c>
      <c r="CO228" s="1">
        <f t="shared" si="175"/>
        <v>0</v>
      </c>
      <c r="CP228" s="1">
        <f t="shared" si="175"/>
        <v>0</v>
      </c>
      <c r="CQ228" s="1">
        <f t="shared" si="175"/>
        <v>0</v>
      </c>
      <c r="CR228" s="1">
        <f t="shared" si="176"/>
        <v>0</v>
      </c>
      <c r="CS228" s="1">
        <f t="shared" si="176"/>
        <v>0</v>
      </c>
      <c r="CT228" s="1">
        <f t="shared" si="176"/>
        <v>0</v>
      </c>
      <c r="CU228" s="1">
        <f t="shared" si="167"/>
        <v>0</v>
      </c>
      <c r="CW228" s="12">
        <f t="shared" si="177"/>
        <v>0</v>
      </c>
      <c r="CX228" s="12">
        <f t="shared" si="177"/>
        <v>0</v>
      </c>
      <c r="CY228" s="12">
        <f t="shared" si="177"/>
        <v>0</v>
      </c>
      <c r="CZ228" s="12">
        <f t="shared" si="177"/>
        <v>0</v>
      </c>
      <c r="DA228" s="12">
        <f t="shared" si="177"/>
        <v>0</v>
      </c>
      <c r="DB228" s="12">
        <f t="shared" si="177"/>
        <v>0</v>
      </c>
      <c r="DC228" s="12">
        <f t="shared" si="177"/>
        <v>0</v>
      </c>
      <c r="DD228" s="12">
        <f t="shared" si="177"/>
        <v>0</v>
      </c>
      <c r="DE228" s="12">
        <f t="shared" si="177"/>
        <v>0</v>
      </c>
      <c r="DF228" s="12">
        <f t="shared" si="177"/>
        <v>0</v>
      </c>
      <c r="DG228" s="12">
        <f t="shared" si="177"/>
        <v>0</v>
      </c>
      <c r="DH228" s="12">
        <f t="shared" si="177"/>
        <v>0</v>
      </c>
      <c r="DI228" s="12">
        <f t="shared" si="177"/>
        <v>0</v>
      </c>
      <c r="DJ228" s="12">
        <f t="shared" si="177"/>
        <v>0</v>
      </c>
      <c r="DK228" s="12">
        <f t="shared" si="177"/>
        <v>0</v>
      </c>
      <c r="DL228" s="12">
        <f t="shared" si="177"/>
        <v>0</v>
      </c>
      <c r="DM228" s="12">
        <f t="shared" si="178"/>
        <v>0</v>
      </c>
      <c r="DN228" s="12">
        <f t="shared" si="178"/>
        <v>0</v>
      </c>
      <c r="DO228" s="12">
        <f t="shared" si="178"/>
        <v>0</v>
      </c>
      <c r="DP228" s="12">
        <f t="shared" si="168"/>
        <v>0</v>
      </c>
      <c r="DR228" s="12">
        <f t="shared" si="179"/>
        <v>0</v>
      </c>
      <c r="DS228" s="12">
        <f t="shared" si="179"/>
        <v>0</v>
      </c>
      <c r="DT228" s="12">
        <f t="shared" si="179"/>
        <v>0</v>
      </c>
      <c r="DU228" s="12">
        <f t="shared" si="179"/>
        <v>0</v>
      </c>
      <c r="DV228" s="12">
        <f t="shared" si="179"/>
        <v>0</v>
      </c>
      <c r="DW228" s="12">
        <f t="shared" si="179"/>
        <v>0</v>
      </c>
      <c r="DX228" s="12">
        <f t="shared" si="179"/>
        <v>0</v>
      </c>
      <c r="DY228" s="12">
        <f t="shared" si="179"/>
        <v>0</v>
      </c>
      <c r="DZ228" s="12">
        <f t="shared" si="179"/>
        <v>0</v>
      </c>
      <c r="EA228" s="12">
        <f t="shared" si="179"/>
        <v>0</v>
      </c>
      <c r="EB228" s="12">
        <f t="shared" si="179"/>
        <v>0</v>
      </c>
      <c r="EC228" s="12">
        <f t="shared" si="179"/>
        <v>0</v>
      </c>
      <c r="ED228" s="12">
        <f t="shared" si="179"/>
        <v>0</v>
      </c>
      <c r="EE228" s="12">
        <f t="shared" si="179"/>
        <v>0</v>
      </c>
      <c r="EF228" s="12">
        <f t="shared" si="179"/>
        <v>0</v>
      </c>
      <c r="EG228" s="12">
        <f t="shared" si="179"/>
        <v>0</v>
      </c>
      <c r="EH228" s="12">
        <f t="shared" si="180"/>
        <v>0</v>
      </c>
      <c r="EI228" s="12">
        <f t="shared" si="180"/>
        <v>0</v>
      </c>
      <c r="EJ228" s="12">
        <f t="shared" si="180"/>
        <v>0</v>
      </c>
      <c r="EK228" s="12">
        <f t="shared" si="169"/>
        <v>0</v>
      </c>
      <c r="EM228" s="12">
        <f t="shared" si="181"/>
        <v>0</v>
      </c>
      <c r="EN228" s="12">
        <f t="shared" si="181"/>
        <v>0</v>
      </c>
      <c r="EO228" s="12">
        <f t="shared" si="181"/>
        <v>0</v>
      </c>
      <c r="EP228" s="12">
        <f t="shared" si="181"/>
        <v>0</v>
      </c>
      <c r="EQ228" s="12">
        <f t="shared" si="181"/>
        <v>0</v>
      </c>
      <c r="ER228" s="12">
        <f t="shared" si="181"/>
        <v>0</v>
      </c>
      <c r="ES228" s="12">
        <f t="shared" si="181"/>
        <v>0</v>
      </c>
      <c r="ET228" s="12">
        <f t="shared" si="181"/>
        <v>0</v>
      </c>
      <c r="EU228" s="12">
        <f t="shared" si="181"/>
        <v>0</v>
      </c>
      <c r="EV228" s="12">
        <f t="shared" si="181"/>
        <v>0</v>
      </c>
      <c r="EW228" s="12">
        <f t="shared" si="181"/>
        <v>0</v>
      </c>
      <c r="EX228" s="12">
        <f t="shared" si="181"/>
        <v>0</v>
      </c>
      <c r="EY228" s="12">
        <f t="shared" si="181"/>
        <v>0</v>
      </c>
      <c r="EZ228" s="12">
        <f t="shared" si="181"/>
        <v>0</v>
      </c>
      <c r="FA228" s="12">
        <f t="shared" si="181"/>
        <v>0</v>
      </c>
      <c r="FB228" s="12">
        <f t="shared" si="181"/>
        <v>0</v>
      </c>
      <c r="FC228" s="12">
        <f t="shared" si="182"/>
        <v>0</v>
      </c>
      <c r="FD228" s="12">
        <f t="shared" si="182"/>
        <v>0</v>
      </c>
      <c r="FE228" s="12">
        <f t="shared" si="182"/>
        <v>0</v>
      </c>
      <c r="FF228" s="12">
        <f t="shared" si="170"/>
        <v>0</v>
      </c>
      <c r="FH228" s="12">
        <f>IFERROR(AL228*[1]Figure!$C$8+BG228*[1]Figure!$D$8+CB228*[1]Figure!$E$8,0)</f>
        <v>0</v>
      </c>
      <c r="FI228" s="12">
        <f>IFERROR(AM228*[1]Figure!$C$8+BH228*[1]Figure!$D$8+CC228*[1]Figure!$E$8,0)</f>
        <v>0</v>
      </c>
      <c r="FJ228" s="12">
        <f>IFERROR(AN228*[1]Figure!$C$8+BI228*[1]Figure!$D$8+CD228*[1]Figure!$E$8,0)</f>
        <v>0</v>
      </c>
      <c r="FK228" s="12">
        <f>IFERROR(AO228*[1]Figure!$C$8+BJ228*[1]Figure!$D$8+CE228*[1]Figure!$E$8,0)</f>
        <v>0</v>
      </c>
      <c r="FL228" s="12">
        <f>IFERROR(AP228*[1]Figure!$C$8+BK228*[1]Figure!$D$8+CF228*[1]Figure!$E$8,0)</f>
        <v>0</v>
      </c>
      <c r="FM228" s="12">
        <f>IFERROR(AQ228*[1]Figure!$C$8+BL228*[1]Figure!$D$8+CG228*[1]Figure!$E$8,0)</f>
        <v>0</v>
      </c>
      <c r="FN228" s="12">
        <f>IFERROR(AR228*[1]Figure!$C$8+BM228*[1]Figure!$D$8+CH228*[1]Figure!$E$8,0)</f>
        <v>0</v>
      </c>
      <c r="FO228" s="12">
        <f>IFERROR(AS228*[1]Figure!$C$8+BN228*[1]Figure!$D$8+CI228*[1]Figure!$E$8,0)</f>
        <v>0</v>
      </c>
      <c r="FP228" s="12">
        <f>IFERROR(AT228*[1]Figure!$C$8+BO228*[1]Figure!$D$8+CJ228*[1]Figure!$E$8,0)</f>
        <v>0</v>
      </c>
      <c r="FQ228" s="12">
        <f>IFERROR(AU228*[1]Figure!$C$8+BP228*[1]Figure!$D$8+CK228*[1]Figure!$E$8,0)</f>
        <v>0</v>
      </c>
      <c r="FR228" s="12">
        <f>IFERROR(AV228*[1]Figure!$C$8+BQ228*[1]Figure!$D$8+CL228*[1]Figure!$E$8,0)</f>
        <v>0</v>
      </c>
      <c r="FS228" s="12">
        <f>IFERROR(AW228*[1]Figure!$C$8+BR228*[1]Figure!$D$8+CM228*[1]Figure!$E$8,0)</f>
        <v>0</v>
      </c>
      <c r="FT228" s="12">
        <f>IFERROR(AX228*[1]Figure!$C$8+BS228*[1]Figure!$D$8+CN228*[1]Figure!$E$8,0)</f>
        <v>0</v>
      </c>
      <c r="FU228" s="12">
        <f>IFERROR(AY228*[1]Figure!$C$8+BT228*[1]Figure!$D$8+CO228*[1]Figure!$E$8,0)</f>
        <v>0</v>
      </c>
      <c r="FV228" s="12">
        <f>IFERROR(AZ228*[1]Figure!$C$8+BU228*[1]Figure!$D$8+CP228*[1]Figure!$E$8,0)</f>
        <v>0</v>
      </c>
      <c r="FW228" s="12">
        <f>IFERROR(BA228*[1]Figure!$C$8+BV228*[1]Figure!$D$8+CQ228*[1]Figure!$E$8,0)</f>
        <v>0</v>
      </c>
      <c r="FX228" s="12">
        <f>IFERROR(BB228*[1]Figure!$C$8+BW228*[1]Figure!$D$8+CR228*[1]Figure!$E$8,0)</f>
        <v>0</v>
      </c>
      <c r="FY228" s="12">
        <f>IFERROR(BC228*[1]Figure!$C$8+BX228*[1]Figure!$D$8+CS228*[1]Figure!$E$8,0)</f>
        <v>0</v>
      </c>
      <c r="FZ228" s="12">
        <f>IFERROR(BD228*[1]Figure!$C$8+BY228*[1]Figure!$D$8+CT228*[1]Figure!$E$8,0)</f>
        <v>0</v>
      </c>
      <c r="GA228" s="12">
        <f>IFERROR(BE228*[1]Figure!$C$8+BZ228*[1]Figure!$D$8+CU228*[1]Figure!$E$8,0)</f>
        <v>0</v>
      </c>
      <c r="GC228" s="12">
        <f>IFERROR(CW228*[1]Figure!$F$8+DR228*[1]Figure!$G$8+EM228*[1]Figure!$H$8,0)</f>
        <v>0</v>
      </c>
      <c r="GD228" s="12">
        <f>IFERROR(CX228*[1]Figure!$F$8+DS228*[1]Figure!$G$8+EN228*[1]Figure!$H$8,0)</f>
        <v>0</v>
      </c>
      <c r="GE228" s="12">
        <f>IFERROR(CY228*[1]Figure!$F$8+DT228*[1]Figure!$G$8+EO228*[1]Figure!$H$8,0)</f>
        <v>0</v>
      </c>
      <c r="GF228" s="12">
        <f>IFERROR(CZ228*[1]Figure!$F$8+DU228*[1]Figure!$G$8+EP228*[1]Figure!$H$8,0)</f>
        <v>0</v>
      </c>
      <c r="GG228" s="12">
        <f>IFERROR(DA228*[1]Figure!$F$8+DV228*[1]Figure!$G$8+EQ228*[1]Figure!$H$8,0)</f>
        <v>0</v>
      </c>
      <c r="GH228" s="12">
        <f>IFERROR(DB228*[1]Figure!$F$8+DW228*[1]Figure!$G$8+ER228*[1]Figure!$H$8,0)</f>
        <v>0</v>
      </c>
      <c r="GI228" s="12">
        <f>IFERROR(DC228*[1]Figure!$F$8+DX228*[1]Figure!$G$8+ES228*[1]Figure!$H$8,0)</f>
        <v>0</v>
      </c>
      <c r="GJ228" s="12">
        <f>IFERROR(DD228*[1]Figure!$F$8+DY228*[1]Figure!$G$8+ET228*[1]Figure!$H$8,0)</f>
        <v>0</v>
      </c>
      <c r="GK228" s="12">
        <f>IFERROR(DE228*[1]Figure!$F$8+DZ228*[1]Figure!$G$8+EU228*[1]Figure!$H$8,0)</f>
        <v>0</v>
      </c>
      <c r="GL228" s="12">
        <f>IFERROR(DF228*[1]Figure!$F$8+EA228*[1]Figure!$G$8+EV228*[1]Figure!$H$8,0)</f>
        <v>0</v>
      </c>
      <c r="GM228" s="12">
        <f>IFERROR(DG228*[1]Figure!$F$8+EB228*[1]Figure!$G$8+EW228*[1]Figure!$H$8,0)</f>
        <v>0</v>
      </c>
      <c r="GN228" s="12">
        <f>IFERROR(DH228*[1]Figure!$F$8+EC228*[1]Figure!$G$8+EX228*[1]Figure!$H$8,0)</f>
        <v>0</v>
      </c>
      <c r="GO228" s="12">
        <f>IFERROR(DI228*[1]Figure!$F$8+ED228*[1]Figure!$G$8+EY228*[1]Figure!$H$8,0)</f>
        <v>0</v>
      </c>
      <c r="GP228" s="12">
        <f>IFERROR(DJ228*[1]Figure!$F$8+EE228*[1]Figure!$G$8+EZ228*[1]Figure!$H$8,0)</f>
        <v>0</v>
      </c>
      <c r="GQ228" s="12">
        <f>IFERROR(DK228*[1]Figure!$F$8+EF228*[1]Figure!$G$8+FA228*[1]Figure!$H$8,0)</f>
        <v>0</v>
      </c>
      <c r="GR228" s="12">
        <f>IFERROR(DL228*[1]Figure!$F$8+EG228*[1]Figure!$G$8+FB228*[1]Figure!$H$8,0)</f>
        <v>0</v>
      </c>
      <c r="GS228" s="12">
        <f>IFERROR(DM228*[1]Figure!$F$8+EH228*[1]Figure!$G$8+FC228*[1]Figure!$H$8,0)</f>
        <v>0</v>
      </c>
      <c r="GT228" s="12">
        <f>IFERROR(DN228*[1]Figure!$F$8+EI228*[1]Figure!$G$8+FD228*[1]Figure!$H$8,0)</f>
        <v>0</v>
      </c>
      <c r="GU228" s="12">
        <f>IFERROR(DO228*[1]Figure!$F$8+EJ228*[1]Figure!$G$8+FE228*[1]Figure!$H$8,0)</f>
        <v>0</v>
      </c>
      <c r="GV228" s="12">
        <f>IFERROR(DP228*[1]Figure!$F$8+EK228*[1]Figure!$G$8+FF228*[1]Figure!$H$8,0)</f>
        <v>0</v>
      </c>
      <c r="GX228" s="12">
        <f>IFERROR(FH228*[1]Figure!$F$10+GC228*[1]Figure!$F$11,0)</f>
        <v>0</v>
      </c>
      <c r="GY228" s="12">
        <f>IFERROR(FI228*[1]Figure!$F$10+GD228*[1]Figure!$F$11,0)</f>
        <v>0</v>
      </c>
      <c r="GZ228" s="12">
        <f>IFERROR(FJ228*[1]Figure!$F$10+GE228*[1]Figure!$F$11,0)</f>
        <v>0</v>
      </c>
      <c r="HA228" s="12">
        <f>IFERROR(FK228*[1]Figure!$F$10+GF228*[1]Figure!$F$11,0)</f>
        <v>0</v>
      </c>
      <c r="HB228" s="12">
        <f>IFERROR(FL228*[1]Figure!$F$10+GG228*[1]Figure!$F$11,0)</f>
        <v>0</v>
      </c>
      <c r="HC228" s="12">
        <f>IFERROR(FM228*[1]Figure!$F$10+GH228*[1]Figure!$F$11,0)</f>
        <v>0</v>
      </c>
      <c r="HD228" s="12">
        <f>IFERROR(FN228*[1]Figure!$F$10+GI228*[1]Figure!$F$11,0)</f>
        <v>0</v>
      </c>
      <c r="HE228" s="12">
        <f>IFERROR(FO228*[1]Figure!$F$10+GJ228*[1]Figure!$F$11,0)</f>
        <v>0</v>
      </c>
      <c r="HF228" s="12">
        <f>IFERROR(FP228*[1]Figure!$F$10+GK228*[1]Figure!$F$11,0)</f>
        <v>0</v>
      </c>
      <c r="HG228" s="12">
        <f>IFERROR(FQ228*[1]Figure!$F$10+GL228*[1]Figure!$F$11,0)</f>
        <v>0</v>
      </c>
      <c r="HH228" s="12">
        <f>IFERROR(FR228*[1]Figure!$F$10+GM228*[1]Figure!$F$11,0)</f>
        <v>0</v>
      </c>
      <c r="HI228" s="12">
        <f>IFERROR(FS228*[1]Figure!$F$10+GN228*[1]Figure!$F$11,0)</f>
        <v>0</v>
      </c>
      <c r="HJ228" s="12">
        <f>IFERROR(FT228*[1]Figure!$F$10+GO228*[1]Figure!$F$11,0)</f>
        <v>0</v>
      </c>
      <c r="HK228" s="12">
        <f>IFERROR(FU228*[1]Figure!$F$10+GP228*[1]Figure!$F$11,0)</f>
        <v>0</v>
      </c>
      <c r="HL228" s="12">
        <f>IFERROR(FV228*[1]Figure!$F$10+GQ228*[1]Figure!$F$11,0)</f>
        <v>0</v>
      </c>
      <c r="HM228" s="12">
        <f>IFERROR(FW228*[1]Figure!$F$10+GR228*[1]Figure!$F$11,0)</f>
        <v>0</v>
      </c>
      <c r="HN228" s="12">
        <f>IFERROR(FX228*[1]Figure!$F$10+GS228*[1]Figure!$F$11,0)</f>
        <v>0</v>
      </c>
      <c r="HO228" s="12">
        <f>IFERROR(FY228*[1]Figure!$F$10+GT228*[1]Figure!$F$11,0)</f>
        <v>0</v>
      </c>
      <c r="HP228" s="12">
        <f>IFERROR(FZ228*[1]Figure!$F$10+GU228*[1]Figure!$F$11,0)</f>
        <v>0</v>
      </c>
      <c r="HQ228" s="12">
        <f>IFERROR(GA228*[1]Figure!$F$10+GV228*[1]Figure!$F$11,0)</f>
        <v>0</v>
      </c>
    </row>
    <row r="229" spans="1:225" s="15" customFormat="1" x14ac:dyDescent="0.2">
      <c r="A229" s="1"/>
      <c r="B229" s="4"/>
      <c r="C229" s="1" t="s">
        <v>148</v>
      </c>
      <c r="D229" s="1" t="s">
        <v>91</v>
      </c>
      <c r="E229" s="2">
        <v>1</v>
      </c>
      <c r="F229" s="1"/>
      <c r="G229" s="5">
        <f>'[1]LCIA US'!G77</f>
        <v>10.910949497676091</v>
      </c>
      <c r="H229" s="5">
        <f>'[1]LCIA US'!H77</f>
        <v>11.454800742731647</v>
      </c>
      <c r="I229" s="5">
        <f>'[1]LCIA US'!I77</f>
        <v>12.475912185502297</v>
      </c>
      <c r="J229" s="5">
        <f>'[1]LCIA US'!J77</f>
        <v>14.301414478037813</v>
      </c>
      <c r="K229" s="5">
        <f>'[1]LCIA US'!K77</f>
        <v>10.864633387082437</v>
      </c>
      <c r="L229" s="5">
        <f>'[1]LCIA US'!L77</f>
        <v>11.345542153080666</v>
      </c>
      <c r="M229" s="1" t="s">
        <v>149</v>
      </c>
      <c r="N229" s="1" t="str">
        <f>N112</f>
        <v>market group for electricity, low voltage | electricity, low voltage | Cutoff, US</v>
      </c>
      <c r="O229" s="1">
        <f>O112</f>
        <v>1</v>
      </c>
      <c r="P229" s="1" t="str">
        <f>P112</f>
        <v>kWh</v>
      </c>
      <c r="Q229" s="10">
        <f>'[1]Unit factor_selected'!J114*(1-SUM([1]Use!$AB$317:$AB$322))+IFERROR(VLOOKUP(VLOOKUP(1,[1]Use!AB317:AC322,2,FALSE),'[1]Unit factor_selected'!E115:K120,'[1]Unit factor_selected'!J1+1,FALSE),0)*SUM([1]Use!$AB$317:$AB$322)</f>
        <v>0.61203515177022405</v>
      </c>
      <c r="R229" s="10">
        <f>'[1]Unit factor_selected'!K114*(1-SUM([1]Use!$AB$317:$AB$322))+IFERROR(VLOOKUP(VLOOKUP(1,[1]Use!AC317:AD322,2,FALSE),'[1]Unit factor_selected'!F115:L120,'[1]Unit factor_selected'!K1+1,FALSE),0)*SUM([1]Use!$AB$317:$AB$322)</f>
        <v>10.944449254827701</v>
      </c>
      <c r="S229" s="5">
        <f>'[1]Unit factor_selected'!L114</f>
        <v>1.5350766057593401E-3</v>
      </c>
      <c r="T229" s="5">
        <f>'[1]Unit factor_selected'!M114</f>
        <v>0.16307984728282199</v>
      </c>
      <c r="U229" s="5">
        <f>'[1]Unit factor_selected'!N114</f>
        <v>1.8730691766404399E-2</v>
      </c>
      <c r="V229" s="5">
        <f>'[1]Unit factor_selected'!O114</f>
        <v>4.3514381348138499E-4</v>
      </c>
      <c r="W229" s="5">
        <f>'[1]Unit factor_selected'!P114</f>
        <v>0.62046798970915695</v>
      </c>
      <c r="X229" s="5">
        <f>'[1]Unit factor_selected'!Q114</f>
        <v>2.8887540182804299E-2</v>
      </c>
      <c r="Y229" s="5">
        <f>'[1]Unit factor_selected'!R114</f>
        <v>0.61131208258122305</v>
      </c>
      <c r="Z229" s="5">
        <f>'[1]Unit factor_selected'!S114</f>
        <v>0.14902263340059399</v>
      </c>
      <c r="AA229" s="5">
        <f>'[1]Unit factor_selected'!T114</f>
        <v>2.4662609556723599E-3</v>
      </c>
      <c r="AB229" s="5">
        <f>'[1]Unit factor_selected'!U114</f>
        <v>2.4951705363933801E-2</v>
      </c>
      <c r="AC229" s="5">
        <f>'[1]Unit factor_selected'!V114</f>
        <v>3.02667914488685E-5</v>
      </c>
      <c r="AD229" s="5">
        <f>'[1]Unit factor_selected'!W114</f>
        <v>4.3554374731879998E-4</v>
      </c>
      <c r="AE229" s="5">
        <f>'[1]Unit factor_selected'!X114</f>
        <v>7.7375721819774104E-4</v>
      </c>
      <c r="AF229" s="5">
        <f>'[1]Unit factor_selected'!Y114</f>
        <v>7.8672655186845899E-4</v>
      </c>
      <c r="AG229" s="5">
        <f>'[1]Unit factor_selected'!Z114</f>
        <v>2.14371546243603E-7</v>
      </c>
      <c r="AH229" s="5">
        <f>'[1]Unit factor_selected'!AA114</f>
        <v>1.6121920631044699E-3</v>
      </c>
      <c r="AI229" s="5">
        <f>'[1]Unit factor_selected'!AB114</f>
        <v>0.40558238722912499</v>
      </c>
      <c r="AJ229" s="5">
        <f>'[1]Unit factor_selected'!AC114</f>
        <v>5.5669804105883498E-3</v>
      </c>
      <c r="AK229" s="1"/>
      <c r="AL229" s="1">
        <f>IFERROR($G229*Q229,0)</f>
        <v>6.6778846317674363</v>
      </c>
      <c r="AM229" s="1">
        <f t="shared" ref="AM229:BB240" si="183">IFERROR($G229*R229,0)</f>
        <v>119.41433309930378</v>
      </c>
      <c r="AN229" s="1">
        <f t="shared" si="183"/>
        <v>1.674914332050419E-2</v>
      </c>
      <c r="AO229" s="1">
        <f t="shared" si="183"/>
        <v>1.7793559777916002</v>
      </c>
      <c r="AP229" s="1">
        <f t="shared" si="183"/>
        <v>0.20436963191977578</v>
      </c>
      <c r="AQ229" s="1">
        <f t="shared" si="183"/>
        <v>4.7478321731215765E-3</v>
      </c>
      <c r="AR229" s="1">
        <f t="shared" si="183"/>
        <v>6.7698949006412201</v>
      </c>
      <c r="AS229" s="1">
        <f t="shared" si="183"/>
        <v>0.31519049204666644</v>
      </c>
      <c r="AT229" s="1">
        <f t="shared" si="183"/>
        <v>6.6699952603629207</v>
      </c>
      <c r="AU229" s="1">
        <f t="shared" si="183"/>
        <v>1.6259784270445792</v>
      </c>
      <c r="AV229" s="1">
        <f t="shared" si="183"/>
        <v>2.690924873543149E-2</v>
      </c>
      <c r="AW229" s="1">
        <f t="shared" si="183"/>
        <v>0.27224679710677535</v>
      </c>
      <c r="AX229" s="1">
        <f t="shared" si="183"/>
        <v>3.3023943295529875E-4</v>
      </c>
      <c r="AY229" s="1">
        <f t="shared" si="183"/>
        <v>4.7521958310240229E-3</v>
      </c>
      <c r="AZ229" s="1">
        <f t="shared" si="183"/>
        <v>8.4424259312178927E-3</v>
      </c>
      <c r="BA229" s="1">
        <f t="shared" si="183"/>
        <v>8.5839336759176051E-3</v>
      </c>
      <c r="BB229" s="1">
        <f t="shared" si="183"/>
        <v>2.3389971148026873E-6</v>
      </c>
      <c r="BC229" s="1">
        <f t="shared" ref="BC229:BE240" si="184">IFERROR($G229*AH229,0)</f>
        <v>1.7590546181087095E-2</v>
      </c>
      <c r="BD229" s="1">
        <f t="shared" si="184"/>
        <v>4.4252889442038912</v>
      </c>
      <c r="BE229" s="1">
        <f t="shared" si="184"/>
        <v>6.0741042114481593E-2</v>
      </c>
      <c r="BF229" s="1"/>
      <c r="BG229" s="1">
        <f>IFERROR($H229*Q229,0)</f>
        <v>7.0107407110754387</v>
      </c>
      <c r="BH229" s="1">
        <f t="shared" ref="BH229:BW240" si="185">IFERROR($H229*R229,0)</f>
        <v>125.36648545298917</v>
      </c>
      <c r="BI229" s="1">
        <f t="shared" si="185"/>
        <v>1.7583996643802065E-2</v>
      </c>
      <c r="BJ229" s="1">
        <f t="shared" si="185"/>
        <v>1.868047155779833</v>
      </c>
      <c r="BK229" s="1">
        <f t="shared" si="185"/>
        <v>0.21455634195768666</v>
      </c>
      <c r="BL229" s="1">
        <f t="shared" si="185"/>
        <v>4.9844856778616499E-3</v>
      </c>
      <c r="BM229" s="1">
        <f t="shared" si="185"/>
        <v>7.1073371893616635</v>
      </c>
      <c r="BN229" s="1">
        <f t="shared" si="185"/>
        <v>0.33090101674167699</v>
      </c>
      <c r="BO229" s="1">
        <f t="shared" si="185"/>
        <v>7.0024580975922239</v>
      </c>
      <c r="BP229" s="1">
        <f t="shared" si="185"/>
        <v>1.70702457176095</v>
      </c>
      <c r="BQ229" s="1">
        <f t="shared" si="185"/>
        <v>2.8250527826805812E-2</v>
      </c>
      <c r="BR229" s="1">
        <f t="shared" si="185"/>
        <v>0.28581681313521012</v>
      </c>
      <c r="BS229" s="1">
        <f t="shared" si="185"/>
        <v>3.4670006516860274E-4</v>
      </c>
      <c r="BT229" s="1">
        <f t="shared" si="185"/>
        <v>4.9890668402795147E-3</v>
      </c>
      <c r="BU229" s="1">
        <f t="shared" si="185"/>
        <v>8.8632347577054568E-3</v>
      </c>
      <c r="BV229" s="1">
        <f t="shared" si="185"/>
        <v>9.0117958906695324E-3</v>
      </c>
      <c r="BW229" s="1">
        <f t="shared" si="185"/>
        <v>2.4555833471317552E-6</v>
      </c>
      <c r="BX229" s="1">
        <f t="shared" ref="BX229:BZ240" si="186">IFERROR($H229*AH229,0)</f>
        <v>1.8467338841875149E-2</v>
      </c>
      <c r="BY229" s="1">
        <f t="shared" si="186"/>
        <v>4.6458654304710558</v>
      </c>
      <c r="BZ229" s="1">
        <f t="shared" si="186"/>
        <v>6.3768651341979954E-2</v>
      </c>
      <c r="CA229" s="1"/>
      <c r="CB229" s="1">
        <f>IFERROR($I229*Q229,0)</f>
        <v>7.6356968079258865</v>
      </c>
      <c r="CC229" s="1">
        <f t="shared" ref="CC229:CR240" si="187">IFERROR($I229*R229,0)</f>
        <v>136.54198782191645</v>
      </c>
      <c r="CD229" s="1">
        <f t="shared" si="187"/>
        <v>1.9151480931472457E-2</v>
      </c>
      <c r="CE229" s="1">
        <f t="shared" si="187"/>
        <v>2.0345698539256127</v>
      </c>
      <c r="CF229" s="1">
        <f t="shared" si="187"/>
        <v>0.23368246565137218</v>
      </c>
      <c r="CG229" s="1">
        <f t="shared" si="187"/>
        <v>5.4288160050583499E-3</v>
      </c>
      <c r="CH229" s="1">
        <f t="shared" si="187"/>
        <v>7.7409041535265848</v>
      </c>
      <c r="CI229" s="1">
        <f t="shared" si="187"/>
        <v>0.36039841457583544</v>
      </c>
      <c r="CJ229" s="1">
        <f t="shared" si="187"/>
        <v>7.6266758602198674</v>
      </c>
      <c r="CK229" s="1">
        <f t="shared" si="187"/>
        <v>1.8591932879581121</v>
      </c>
      <c r="CL229" s="1">
        <f t="shared" si="187"/>
        <v>3.0768855109501336E-2</v>
      </c>
      <c r="CM229" s="1">
        <f t="shared" si="187"/>
        <v>0.31129528499896475</v>
      </c>
      <c r="CN229" s="1">
        <f t="shared" si="187"/>
        <v>3.7760583225299524E-4</v>
      </c>
      <c r="CO229" s="1">
        <f t="shared" si="187"/>
        <v>5.4338055444939498E-3</v>
      </c>
      <c r="CP229" s="1">
        <f t="shared" si="187"/>
        <v>9.653327107133557E-3</v>
      </c>
      <c r="CQ229" s="1">
        <f t="shared" si="187"/>
        <v>9.8151313751139134E-3</v>
      </c>
      <c r="CR229" s="1">
        <f t="shared" si="187"/>
        <v>2.6744805860055358E-6</v>
      </c>
      <c r="CS229" s="1">
        <f t="shared" ref="CS229:CU240" si="188">IFERROR($I229*AH229,0)</f>
        <v>2.0113566605455144E-2</v>
      </c>
      <c r="CT229" s="1">
        <f t="shared" si="188"/>
        <v>5.0600102470569519</v>
      </c>
      <c r="CU229" s="1">
        <f t="shared" si="188"/>
        <v>6.9453158740911777E-2</v>
      </c>
      <c r="CW229" s="15">
        <f>IFERROR($J229*Q229,0)</f>
        <v>8.7529683805947531</v>
      </c>
      <c r="CX229" s="15">
        <f t="shared" ref="CX229:DM240" si="189">IFERROR($J229*R229,0)</f>
        <v>156.52110502714302</v>
      </c>
      <c r="CY229" s="15">
        <f t="shared" si="189"/>
        <v>2.1953766794503771E-2</v>
      </c>
      <c r="CZ229" s="15">
        <f t="shared" si="189"/>
        <v>2.3322724890067459</v>
      </c>
      <c r="DA229" s="15">
        <f t="shared" si="189"/>
        <v>0.26787538641171954</v>
      </c>
      <c r="DB229" s="15">
        <f t="shared" si="189"/>
        <v>6.2231720341512651E-3</v>
      </c>
      <c r="DC229" s="15">
        <f t="shared" si="189"/>
        <v>8.8735698911855536</v>
      </c>
      <c r="DD229" s="15">
        <f t="shared" si="189"/>
        <v>0.41313268540525649</v>
      </c>
      <c r="DE229" s="15">
        <f t="shared" si="189"/>
        <v>8.7426274684265497</v>
      </c>
      <c r="DF229" s="15">
        <f t="shared" si="189"/>
        <v>2.1312344468705762</v>
      </c>
      <c r="DG229" s="15">
        <f t="shared" si="189"/>
        <v>3.5271020138072061E-2</v>
      </c>
      <c r="DH229" s="15">
        <f t="shared" si="189"/>
        <v>0.35684468034349665</v>
      </c>
      <c r="DI229" s="15">
        <f t="shared" si="189"/>
        <v>4.3285792943059903E-4</v>
      </c>
      <c r="DJ229" s="15">
        <f t="shared" si="189"/>
        <v>6.2288916537239294E-3</v>
      </c>
      <c r="DK229" s="15">
        <f t="shared" si="189"/>
        <v>1.1065822682819438E-2</v>
      </c>
      <c r="DL229" s="15">
        <f t="shared" si="189"/>
        <v>1.1251302499148345E-2</v>
      </c>
      <c r="DM229" s="15">
        <f t="shared" si="189"/>
        <v>3.0658163351276165E-6</v>
      </c>
      <c r="DN229" s="15">
        <f t="shared" ref="DN229:DP240" si="190">IFERROR($J229*AH229,0)</f>
        <v>2.3056626912659917E-2</v>
      </c>
      <c r="DO229" s="15">
        <f t="shared" si="190"/>
        <v>5.8004018247557472</v>
      </c>
      <c r="DP229" s="15">
        <f t="shared" si="190"/>
        <v>7.9615694242941112E-2</v>
      </c>
      <c r="DR229" s="15">
        <f>IFERROR($K229*Q229,0)</f>
        <v>6.6495375439908422</v>
      </c>
      <c r="DS229" s="15">
        <f t="shared" ref="DS229:EH240" si="191">IFERROR($K229*R229,0)</f>
        <v>118.90742877723054</v>
      </c>
      <c r="DT229" s="15">
        <f t="shared" si="191"/>
        <v>1.6678044542662109E-2</v>
      </c>
      <c r="DU229" s="15">
        <f t="shared" si="191"/>
        <v>1.7718027535492529</v>
      </c>
      <c r="DV229" s="15">
        <f t="shared" si="191"/>
        <v>0.20350209912842734</v>
      </c>
      <c r="DW229" s="15">
        <f t="shared" si="191"/>
        <v>4.7276780041322275E-3</v>
      </c>
      <c r="DX229" s="15">
        <f t="shared" si="191"/>
        <v>6.7411572366100287</v>
      </c>
      <c r="DY229" s="15">
        <f t="shared" si="191"/>
        <v>0.31385253354078108</v>
      </c>
      <c r="DZ229" s="15">
        <f t="shared" si="191"/>
        <v>6.6416816623388515</v>
      </c>
      <c r="EA229" s="15">
        <f t="shared" si="191"/>
        <v>1.6190762782750399</v>
      </c>
      <c r="EB229" s="15">
        <f t="shared" si="191"/>
        <v>2.6795021120255759E-2</v>
      </c>
      <c r="EC229" s="15">
        <f t="shared" si="191"/>
        <v>0.27109113116163908</v>
      </c>
      <c r="ED229" s="15">
        <f t="shared" si="191"/>
        <v>3.2883759289523791E-4</v>
      </c>
      <c r="EE229" s="15">
        <f t="shared" si="191"/>
        <v>4.7320231386548308E-3</v>
      </c>
      <c r="EF229" s="15">
        <f t="shared" si="191"/>
        <v>8.4065885063272072E-3</v>
      </c>
      <c r="EG229" s="15">
        <f t="shared" si="191"/>
        <v>8.5474955619343016E-3</v>
      </c>
      <c r="EH229" s="15">
        <f t="shared" si="191"/>
        <v>2.3290682585587357E-6</v>
      </c>
      <c r="EI229" s="15">
        <f t="shared" ref="EI229:EK240" si="192">IFERROR($K229*AH229,0)</f>
        <v>1.751587571519414E-2</v>
      </c>
      <c r="EJ229" s="15">
        <f t="shared" si="192"/>
        <v>4.4065039455021484</v>
      </c>
      <c r="EK229" s="15">
        <f t="shared" si="192"/>
        <v>6.0483201234112077E-2</v>
      </c>
      <c r="EM229" s="15">
        <f>IFERROR($L229*Q229,0)</f>
        <v>6.9438706135762001</v>
      </c>
      <c r="EN229" s="15">
        <f t="shared" ref="EN229:FC240" si="193">IFERROR($L229*R229,0)</f>
        <v>124.17071036289997</v>
      </c>
      <c r="EO229" s="15">
        <f t="shared" si="193"/>
        <v>1.7416276338850584E-2</v>
      </c>
      <c r="EP229" s="15">
        <f t="shared" si="193"/>
        <v>1.8502292816652144</v>
      </c>
      <c r="EQ229" s="15">
        <f t="shared" si="193"/>
        <v>0.21250985299210207</v>
      </c>
      <c r="ER229" s="15">
        <f t="shared" si="193"/>
        <v>4.9369424785053245E-3</v>
      </c>
      <c r="ES229" s="15">
        <f t="shared" si="193"/>
        <v>7.0395457318824617</v>
      </c>
      <c r="ET229" s="15">
        <f t="shared" si="193"/>
        <v>0.32774480484281776</v>
      </c>
      <c r="EU229" s="15">
        <f t="shared" si="193"/>
        <v>6.9356670016127957</v>
      </c>
      <c r="EV229" s="15">
        <f t="shared" si="193"/>
        <v>1.6907425690095259</v>
      </c>
      <c r="EW229" s="15">
        <f t="shared" si="193"/>
        <v>2.7981067633077769E-2</v>
      </c>
      <c r="EX229" s="15">
        <f t="shared" si="193"/>
        <v>0.28309062499775989</v>
      </c>
      <c r="EY229" s="15">
        <f t="shared" si="193"/>
        <v>3.4339315822163902E-4</v>
      </c>
      <c r="EZ229" s="15">
        <f t="shared" si="193"/>
        <v>4.9414799447161598E-3</v>
      </c>
      <c r="FA229" s="15">
        <f t="shared" si="193"/>
        <v>8.7786951353129063E-3</v>
      </c>
      <c r="FB229" s="15">
        <f t="shared" si="193"/>
        <v>8.9258392571714053E-3</v>
      </c>
      <c r="FC229" s="15">
        <f t="shared" si="193"/>
        <v>2.432161414327879E-6</v>
      </c>
      <c r="FD229" s="15">
        <f t="shared" ref="FD229:FF240" si="194">IFERROR($L229*AH229,0)</f>
        <v>1.8291193010813851E-2</v>
      </c>
      <c r="FE229" s="15">
        <f t="shared" si="194"/>
        <v>4.6015520708551234</v>
      </c>
      <c r="FF229" s="15">
        <f t="shared" si="194"/>
        <v>6.3160410913704432E-2</v>
      </c>
      <c r="FH229" s="15">
        <f>IFERROR(AL229*[1]Figure!$C$8+BG229*[1]Figure!$D$8+CB229*[1]Figure!$E$8,0)</f>
        <v>6.9568684971646668</v>
      </c>
      <c r="FI229" s="15">
        <f>IFERROR(AM229*[1]Figure!$C$8+BH229*[1]Figure!$D$8+CC229*[1]Figure!$E$8,0)</f>
        <v>124.40313929601382</v>
      </c>
      <c r="FJ229" s="15">
        <f>IFERROR(AN229*[1]Figure!$C$8+BI229*[1]Figure!$D$8+CD229*[1]Figure!$E$8,0)</f>
        <v>1.7448876994161523E-2</v>
      </c>
      <c r="FK229" s="15">
        <f>IFERROR(AO229*[1]Figure!$C$8+BJ229*[1]Figure!$D$8+CE229*[1]Figure!$E$8,0)</f>
        <v>1.8536926331810155</v>
      </c>
      <c r="FL229" s="15">
        <f>IFERROR(AP229*[1]Figure!$C$8+BK229*[1]Figure!$D$8+CF229*[1]Figure!$E$8,0)</f>
        <v>0.21290763954146449</v>
      </c>
      <c r="FM229" s="15">
        <f>IFERROR(AQ229*[1]Figure!$C$8+BL229*[1]Figure!$D$8+CG229*[1]Figure!$E$8,0)</f>
        <v>4.9461836938432232E-3</v>
      </c>
      <c r="FN229" s="15">
        <f>IFERROR(AR229*[1]Figure!$C$8+BM229*[1]Figure!$D$8+CH229*[1]Figure!$E$8,0)</f>
        <v>7.0527227049325933</v>
      </c>
      <c r="FO229" s="15">
        <f>IFERROR(AS229*[1]Figure!$C$8+BN229*[1]Figure!$D$8+CI229*[1]Figure!$E$8,0)</f>
        <v>0.32835829392652027</v>
      </c>
      <c r="FP229" s="15">
        <f>IFERROR(AT229*[1]Figure!$C$8+BO229*[1]Figure!$D$8+CJ229*[1]Figure!$E$8,0)</f>
        <v>6.9486495292709405</v>
      </c>
      <c r="FQ229" s="15">
        <f>IFERROR(AU229*[1]Figure!$C$8+BP229*[1]Figure!$D$8+CK229*[1]Figure!$E$8,0)</f>
        <v>1.6939073853364726</v>
      </c>
      <c r="FR229" s="15">
        <f>IFERROR(AV229*[1]Figure!$C$8+BQ229*[1]Figure!$D$8+CL229*[1]Figure!$E$8,0)</f>
        <v>2.8033443992030175E-2</v>
      </c>
      <c r="FS229" s="15">
        <f>IFERROR(AW229*[1]Figure!$C$8+BR229*[1]Figure!$D$8+CM229*[1]Figure!$E$8,0)</f>
        <v>0.2836205281589036</v>
      </c>
      <c r="FT229" s="15">
        <f>IFERROR(AX229*[1]Figure!$C$8+BS229*[1]Figure!$D$8+CN229*[1]Figure!$E$8,0)</f>
        <v>3.4403593867421742E-4</v>
      </c>
      <c r="FU229" s="15">
        <f>IFERROR(AY229*[1]Figure!$C$8+BT229*[1]Figure!$D$8+CO229*[1]Figure!$E$8,0)</f>
        <v>4.9507296535097802E-3</v>
      </c>
      <c r="FV229" s="15">
        <f>IFERROR(AZ229*[1]Figure!$C$8+BU229*[1]Figure!$D$8+CP229*[1]Figure!$E$8,0)</f>
        <v>8.795127535018675E-3</v>
      </c>
      <c r="FW229" s="15">
        <f>IFERROR(BA229*[1]Figure!$C$8+BV229*[1]Figure!$D$8+CQ229*[1]Figure!$E$8,0)</f>
        <v>8.9425470885885466E-3</v>
      </c>
      <c r="FX229" s="15">
        <f>IFERROR(BB229*[1]Figure!$C$8+BW229*[1]Figure!$D$8+CR229*[1]Figure!$E$8,0)</f>
        <v>2.4367140554542826E-6</v>
      </c>
      <c r="FY229" s="15">
        <f>IFERROR(BC229*[1]Figure!$C$8+BX229*[1]Figure!$D$8+CS229*[1]Figure!$E$8,0)</f>
        <v>1.8325431378819139E-2</v>
      </c>
      <c r="FZ229" s="15">
        <f>IFERROR(BD229*[1]Figure!$C$8+BY229*[1]Figure!$D$8+CT229*[1]Figure!$E$8,0)</f>
        <v>4.6101654856883867</v>
      </c>
      <c r="GA229" s="15">
        <f>IFERROR(BE229*[1]Figure!$C$8+BZ229*[1]Figure!$D$8+CU229*[1]Figure!$E$8,0)</f>
        <v>6.3278637723237857E-2</v>
      </c>
      <c r="GC229" s="15">
        <f>IFERROR(CW229*[1]Figure!$F$8+DR229*[1]Figure!$G$8+EM229*[1]Figure!$H$8,0)</f>
        <v>7.1215846115590811</v>
      </c>
      <c r="GD229" s="15">
        <f>IFERROR(CX229*[1]Figure!$F$8+DS229*[1]Figure!$G$8+EN229*[1]Figure!$H$8,0)</f>
        <v>127.34860272279239</v>
      </c>
      <c r="GE229" s="15">
        <f>IFERROR(CY229*[1]Figure!$F$8+DT229*[1]Figure!$G$8+EO229*[1]Figure!$H$8,0)</f>
        <v>1.7862009888680912E-2</v>
      </c>
      <c r="GF229" s="15">
        <f>IFERROR(CZ229*[1]Figure!$F$8+DU229*[1]Figure!$G$8+EP229*[1]Figure!$H$8,0)</f>
        <v>1.8975820710715796</v>
      </c>
      <c r="GG229" s="15">
        <f>IFERROR(DA229*[1]Figure!$F$8+DV229*[1]Figure!$G$8+EQ229*[1]Figure!$H$8,0)</f>
        <v>0.21794860288933424</v>
      </c>
      <c r="GH229" s="15">
        <f>IFERROR(DB229*[1]Figure!$F$8+DW229*[1]Figure!$G$8+ER229*[1]Figure!$H$8,0)</f>
        <v>5.0632933042179086E-3</v>
      </c>
      <c r="GI229" s="15">
        <f>IFERROR(DC229*[1]Figure!$F$8+DX229*[1]Figure!$G$8+ES229*[1]Figure!$H$8,0)</f>
        <v>7.2197083365183019</v>
      </c>
      <c r="GJ229" s="15">
        <f>IFERROR(DD229*[1]Figure!$F$8+DY229*[1]Figure!$G$8+ET229*[1]Figure!$H$8,0)</f>
        <v>0.33613275485341559</v>
      </c>
      <c r="GK229" s="15">
        <f>IFERROR(DE229*[1]Figure!$F$8+DZ229*[1]Figure!$G$8+EU229*[1]Figure!$H$8,0)</f>
        <v>7.1131710451248846</v>
      </c>
      <c r="GL229" s="15">
        <f>IFERROR(DF229*[1]Figure!$F$8+EA229*[1]Figure!$G$8+EV229*[1]Figure!$H$8,0)</f>
        <v>1.7340136260639409</v>
      </c>
      <c r="GM229" s="15">
        <f>IFERROR(DG229*[1]Figure!$F$8+EB229*[1]Figure!$G$8+EW229*[1]Figure!$H$8,0)</f>
        <v>2.869718515220053E-2</v>
      </c>
      <c r="GN229" s="15">
        <f>IFERROR(DH229*[1]Figure!$F$8+EC229*[1]Figure!$G$8+EX229*[1]Figure!$H$8,0)</f>
        <v>0.2903357436872504</v>
      </c>
      <c r="GO229" s="15">
        <f>IFERROR(DI229*[1]Figure!$F$8+ED229*[1]Figure!$G$8+EY229*[1]Figure!$H$8,0)</f>
        <v>3.5218159545262977E-4</v>
      </c>
      <c r="GP229" s="15">
        <f>IFERROR(DJ229*[1]Figure!$F$8+EE229*[1]Figure!$G$8+EZ229*[1]Figure!$H$8,0)</f>
        <v>5.0679468974861031E-3</v>
      </c>
      <c r="GQ229" s="15">
        <f>IFERROR(DK229*[1]Figure!$F$8+EF229*[1]Figure!$G$8+FA229*[1]Figure!$H$8,0)</f>
        <v>9.0033676697520021E-3</v>
      </c>
      <c r="GR229" s="15">
        <f>IFERROR(DL229*[1]Figure!$F$8+EG229*[1]Figure!$G$8+FB229*[1]Figure!$H$8,0)</f>
        <v>9.154277640894045E-3</v>
      </c>
      <c r="GS229" s="15">
        <f>IFERROR(DM229*[1]Figure!$F$8+EH229*[1]Figure!$G$8+FC229*[1]Figure!$H$8,0)</f>
        <v>2.4944075523585678E-6</v>
      </c>
      <c r="GT229" s="15">
        <f>IFERROR(DN229*[1]Figure!$F$8+EI229*[1]Figure!$G$8+FD229*[1]Figure!$H$8,0)</f>
        <v>1.8759318242219072E-2</v>
      </c>
      <c r="GU229" s="15">
        <f>IFERROR(DO229*[1]Figure!$F$8+EJ229*[1]Figure!$G$8+FE229*[1]Figure!$H$8,0)</f>
        <v>4.7193192731758637</v>
      </c>
      <c r="GV229" s="15">
        <f>IFERROR(DP229*[1]Figure!$F$8+EK229*[1]Figure!$G$8+FF229*[1]Figure!$H$8,0)</f>
        <v>6.4776870920285001E-2</v>
      </c>
      <c r="GX229" s="15">
        <f>IFERROR(FH229*[1]Figure!$F$10+GC229*[1]Figure!$F$11,0)</f>
        <v>6.9665326067901114</v>
      </c>
      <c r="GY229" s="15">
        <f>IFERROR(FI229*[1]Figure!$F$10+GD229*[1]Figure!$F$11,0)</f>
        <v>124.57595348337355</v>
      </c>
      <c r="GZ229" s="15">
        <f>IFERROR(FJ229*[1]Figure!$F$10+GE229*[1]Figure!$F$11,0)</f>
        <v>1.7473116040821843E-2</v>
      </c>
      <c r="HA229" s="15">
        <f>IFERROR(FK229*[1]Figure!$F$10+GF229*[1]Figure!$F$11,0)</f>
        <v>1.8562676838415593</v>
      </c>
      <c r="HB229" s="15">
        <f>IFERROR(FL229*[1]Figure!$F$10+GG229*[1]Figure!$F$11,0)</f>
        <v>0.21320339944686761</v>
      </c>
      <c r="HC229" s="15">
        <f>IFERROR(FM229*[1]Figure!$F$10+GH229*[1]Figure!$F$11,0)</f>
        <v>4.9530546676821519E-3</v>
      </c>
      <c r="HD229" s="15">
        <f>IFERROR(FN229*[1]Figure!$F$10+GI229*[1]Figure!$F$11,0)</f>
        <v>7.0625199700966697</v>
      </c>
      <c r="HE229" s="15">
        <f>IFERROR(FO229*[1]Figure!$F$10+GJ229*[1]Figure!$F$11,0)</f>
        <v>0.328814431706072</v>
      </c>
      <c r="HF229" s="15">
        <f>IFERROR(FP229*[1]Figure!$F$10+GK229*[1]Figure!$F$11,0)</f>
        <v>6.9583022215457824</v>
      </c>
      <c r="HG229" s="15">
        <f>IFERROR(FQ229*[1]Figure!$F$10+GL229*[1]Figure!$F$11,0)</f>
        <v>1.6962604708768869</v>
      </c>
      <c r="HH229" s="15">
        <f>IFERROR(FR229*[1]Figure!$F$10+GM229*[1]Figure!$F$11,0)</f>
        <v>2.8072386553044251E-2</v>
      </c>
      <c r="HI229" s="15">
        <f>IFERROR(FS229*[1]Figure!$F$10+GN229*[1]Figure!$F$11,0)</f>
        <v>0.28401451862706767</v>
      </c>
      <c r="HJ229" s="15">
        <f>IFERROR(FT229*[1]Figure!$F$10+GO229*[1]Figure!$F$11,0)</f>
        <v>3.445138549993277E-4</v>
      </c>
      <c r="HK229" s="15">
        <f>IFERROR(FU229*[1]Figure!$F$10+GP229*[1]Figure!$F$11,0)</f>
        <v>4.9576069423527356E-3</v>
      </c>
      <c r="HL229" s="15">
        <f>IFERROR(FV229*[1]Figure!$F$10+GQ229*[1]Figure!$F$11,0)</f>
        <v>8.8073452557795064E-3</v>
      </c>
      <c r="HM229" s="15">
        <f>IFERROR(FW229*[1]Figure!$F$10+GR229*[1]Figure!$F$11,0)</f>
        <v>8.954969596708405E-3</v>
      </c>
      <c r="HN229" s="15">
        <f>IFERROR(FX229*[1]Figure!$F$10+GS229*[1]Figure!$F$11,0)</f>
        <v>2.4400990082915207E-6</v>
      </c>
      <c r="HO229" s="15">
        <f>IFERROR(FY229*[1]Figure!$F$10+GT229*[1]Figure!$F$11,0)</f>
        <v>1.8350888087947773E-2</v>
      </c>
      <c r="HP229" s="15">
        <f>IFERROR(FZ229*[1]Figure!$F$10+GU229*[1]Figure!$F$11,0)</f>
        <v>4.616569681004612</v>
      </c>
      <c r="HQ229" s="15">
        <f>IFERROR(GA229*[1]Figure!$F$10+GV229*[1]Figure!$F$11,0)</f>
        <v>6.336654102228044E-2</v>
      </c>
    </row>
    <row r="230" spans="1:225" s="15" customFormat="1" x14ac:dyDescent="0.2">
      <c r="A230" s="1"/>
      <c r="B230" s="4"/>
      <c r="C230" s="1" t="s">
        <v>155</v>
      </c>
      <c r="D230" s="1" t="s">
        <v>91</v>
      </c>
      <c r="E230" s="2">
        <v>1</v>
      </c>
      <c r="F230" s="1"/>
      <c r="G230" s="5">
        <f>'[1]LCIA US'!G78</f>
        <v>2.7201095719291746E-2</v>
      </c>
      <c r="H230" s="5">
        <f>'[1]LCIA US'!H78</f>
        <v>2.7728363000177864E-2</v>
      </c>
      <c r="I230" s="5">
        <f>'[1]LCIA US'!I78</f>
        <v>2.7329493919758325E-2</v>
      </c>
      <c r="J230" s="5">
        <f>'[1]LCIA US'!J78</f>
        <v>6.6935987327093299E-2</v>
      </c>
      <c r="K230" s="5">
        <f>'[1]LCIA US'!K78</f>
        <v>2.8290009170504411E-2</v>
      </c>
      <c r="L230" s="5">
        <f>'[1]LCIA US'!L78</f>
        <v>3.0000861890500712E-2</v>
      </c>
      <c r="M230" s="1" t="s">
        <v>149</v>
      </c>
      <c r="N230" s="1" t="str">
        <f>N229</f>
        <v>market group for electricity, low voltage | electricity, low voltage | Cutoff, US</v>
      </c>
      <c r="O230" s="1">
        <f t="shared" ref="O230:AJ234" si="195">O229</f>
        <v>1</v>
      </c>
      <c r="P230" s="1" t="str">
        <f t="shared" si="195"/>
        <v>kWh</v>
      </c>
      <c r="Q230" s="5">
        <f>Q229</f>
        <v>0.61203515177022405</v>
      </c>
      <c r="R230" s="1">
        <f t="shared" si="195"/>
        <v>10.944449254827701</v>
      </c>
      <c r="S230" s="1">
        <f t="shared" si="195"/>
        <v>1.5350766057593401E-3</v>
      </c>
      <c r="T230" s="1">
        <f t="shared" si="195"/>
        <v>0.16307984728282199</v>
      </c>
      <c r="U230" s="1">
        <f t="shared" si="195"/>
        <v>1.8730691766404399E-2</v>
      </c>
      <c r="V230" s="1">
        <f t="shared" si="195"/>
        <v>4.3514381348138499E-4</v>
      </c>
      <c r="W230" s="1">
        <f t="shared" si="195"/>
        <v>0.62046798970915695</v>
      </c>
      <c r="X230" s="1">
        <f t="shared" si="195"/>
        <v>2.8887540182804299E-2</v>
      </c>
      <c r="Y230" s="1">
        <f t="shared" si="195"/>
        <v>0.61131208258122305</v>
      </c>
      <c r="Z230" s="1">
        <f t="shared" si="195"/>
        <v>0.14902263340059399</v>
      </c>
      <c r="AA230" s="1">
        <f t="shared" si="195"/>
        <v>2.4662609556723599E-3</v>
      </c>
      <c r="AB230" s="1">
        <f t="shared" si="195"/>
        <v>2.4951705363933801E-2</v>
      </c>
      <c r="AC230" s="1">
        <f t="shared" si="195"/>
        <v>3.02667914488685E-5</v>
      </c>
      <c r="AD230" s="1">
        <f t="shared" si="195"/>
        <v>4.3554374731879998E-4</v>
      </c>
      <c r="AE230" s="1">
        <f t="shared" si="195"/>
        <v>7.7375721819774104E-4</v>
      </c>
      <c r="AF230" s="1">
        <f t="shared" si="195"/>
        <v>7.8672655186845899E-4</v>
      </c>
      <c r="AG230" s="1">
        <f t="shared" si="195"/>
        <v>2.14371546243603E-7</v>
      </c>
      <c r="AH230" s="1">
        <f t="shared" si="195"/>
        <v>1.6121920631044699E-3</v>
      </c>
      <c r="AI230" s="1">
        <f t="shared" si="195"/>
        <v>0.40558238722912499</v>
      </c>
      <c r="AJ230" s="1">
        <f t="shared" si="195"/>
        <v>5.5669804105883498E-3</v>
      </c>
      <c r="AK230" s="1"/>
      <c r="AL230" s="1">
        <f t="shared" ref="AL230:AL240" si="196">IFERROR($G230*Q230,0)</f>
        <v>1.6648026746873115E-2</v>
      </c>
      <c r="AM230" s="1">
        <f t="shared" si="183"/>
        <v>0.29770101177549951</v>
      </c>
      <c r="AN230" s="1">
        <f t="shared" si="183"/>
        <v>4.1755765689705287E-5</v>
      </c>
      <c r="AO230" s="1">
        <f t="shared" si="183"/>
        <v>4.4359505358275205E-3</v>
      </c>
      <c r="AP230" s="1">
        <f t="shared" si="183"/>
        <v>5.0949533962651582E-4</v>
      </c>
      <c r="AQ230" s="1">
        <f t="shared" si="183"/>
        <v>1.1836388522164786E-5</v>
      </c>
      <c r="AR230" s="1">
        <f t="shared" si="183"/>
        <v>1.6877409178835304E-2</v>
      </c>
      <c r="AS230" s="1">
        <f t="shared" si="183"/>
        <v>7.8577274560734627E-4</v>
      </c>
      <c r="AT230" s="1">
        <f t="shared" si="183"/>
        <v>1.6628358472651428E-2</v>
      </c>
      <c r="AU230" s="1">
        <f t="shared" si="183"/>
        <v>4.0535789154704802E-3</v>
      </c>
      <c r="AV230" s="1">
        <f t="shared" si="183"/>
        <v>6.7085000323995793E-5</v>
      </c>
      <c r="AW230" s="1">
        <f t="shared" si="183"/>
        <v>6.7871372596392857E-4</v>
      </c>
      <c r="AX230" s="1">
        <f t="shared" si="183"/>
        <v>8.2328989131651301E-7</v>
      </c>
      <c r="AY230" s="1">
        <f t="shared" si="183"/>
        <v>1.1847267160757696E-5</v>
      </c>
      <c r="AZ230" s="1">
        <f t="shared" si="183"/>
        <v>2.1047044155689664E-5</v>
      </c>
      <c r="BA230" s="1">
        <f t="shared" si="183"/>
        <v>2.1399824242282296E-5</v>
      </c>
      <c r="BB230" s="1">
        <f t="shared" si="183"/>
        <v>5.8311409488648217E-9</v>
      </c>
      <c r="BC230" s="1">
        <f t="shared" si="184"/>
        <v>4.3853390626387128E-5</v>
      </c>
      <c r="BD230" s="1">
        <f t="shared" si="184"/>
        <v>1.103228533707828E-2</v>
      </c>
      <c r="BE230" s="1">
        <f t="shared" si="184"/>
        <v>1.5142796701583577E-4</v>
      </c>
      <c r="BF230" s="1"/>
      <c r="BG230" s="1">
        <f t="shared" ref="BG230:BG240" si="197">IFERROR($H230*Q230,0)</f>
        <v>1.6970732857153725E-2</v>
      </c>
      <c r="BH230" s="1">
        <f t="shared" si="185"/>
        <v>0.3034716617748886</v>
      </c>
      <c r="BI230" s="1">
        <f t="shared" si="185"/>
        <v>4.2565161357575904E-5</v>
      </c>
      <c r="BJ230" s="1">
        <f t="shared" si="185"/>
        <v>4.5219372034716581E-3</v>
      </c>
      <c r="BK230" s="1">
        <f t="shared" si="185"/>
        <v>5.1937142054330387E-4</v>
      </c>
      <c r="BL230" s="1">
        <f t="shared" si="185"/>
        <v>1.2065825617493533E-5</v>
      </c>
      <c r="BM230" s="1">
        <f t="shared" si="185"/>
        <v>1.7204561648646127E-2</v>
      </c>
      <c r="BN230" s="1">
        <f t="shared" si="185"/>
        <v>8.0100420037102198E-4</v>
      </c>
      <c r="BO230" s="1">
        <f t="shared" si="185"/>
        <v>1.695068333220686E-2</v>
      </c>
      <c r="BP230" s="1">
        <f t="shared" si="185"/>
        <v>4.1321536741741006E-3</v>
      </c>
      <c r="BQ230" s="1">
        <f t="shared" si="185"/>
        <v>6.8385379032048766E-5</v>
      </c>
      <c r="BR230" s="1">
        <f t="shared" si="185"/>
        <v>6.9186994380464155E-4</v>
      </c>
      <c r="BS230" s="1">
        <f t="shared" si="185"/>
        <v>8.3924858014490509E-7</v>
      </c>
      <c r="BT230" s="1">
        <f t="shared" si="185"/>
        <v>1.2076915128113431E-5</v>
      </c>
      <c r="BU230" s="1">
        <f t="shared" si="185"/>
        <v>2.1455021020194791E-5</v>
      </c>
      <c r="BV230" s="1">
        <f t="shared" si="185"/>
        <v>2.1814639412086888E-5</v>
      </c>
      <c r="BW230" s="1">
        <f t="shared" si="185"/>
        <v>5.9441720511520397E-9</v>
      </c>
      <c r="BX230" s="1">
        <f t="shared" si="186"/>
        <v>4.4703446751766402E-5</v>
      </c>
      <c r="BY230" s="1">
        <f t="shared" si="186"/>
        <v>1.124613565956788E-2</v>
      </c>
      <c r="BZ230" s="1">
        <f t="shared" si="186"/>
        <v>1.5436325363967296E-4</v>
      </c>
      <c r="CA230" s="1"/>
      <c r="CB230" s="1">
        <f t="shared" ref="CB230:CB240" si="198">IFERROR($I230*Q230,0)</f>
        <v>1.6726610958982702E-2</v>
      </c>
      <c r="CC230" s="1">
        <f t="shared" si="187"/>
        <v>0.29910625936491719</v>
      </c>
      <c r="CD230" s="1">
        <f t="shared" si="187"/>
        <v>4.1952866763463128E-5</v>
      </c>
      <c r="CE230" s="1">
        <f t="shared" si="187"/>
        <v>4.4568896947510001E-3</v>
      </c>
      <c r="CF230" s="1">
        <f t="shared" si="187"/>
        <v>5.1190032674281632E-4</v>
      </c>
      <c r="CG230" s="1">
        <f t="shared" si="187"/>
        <v>1.1892260204759961E-5</v>
      </c>
      <c r="CH230" s="1">
        <f t="shared" si="187"/>
        <v>1.6957076152161077E-2</v>
      </c>
      <c r="CI230" s="1">
        <f t="shared" si="187"/>
        <v>7.894818537827244E-4</v>
      </c>
      <c r="CJ230" s="1">
        <f t="shared" si="187"/>
        <v>1.6706849843978334E-2</v>
      </c>
      <c r="CK230" s="1">
        <f t="shared" si="187"/>
        <v>4.072713153427907E-3</v>
      </c>
      <c r="CL230" s="1">
        <f t="shared" si="187"/>
        <v>6.7401663792585121E-5</v>
      </c>
      <c r="CM230" s="1">
        <f t="shared" si="187"/>
        <v>6.8191748003123003E-4</v>
      </c>
      <c r="CN230" s="1">
        <f t="shared" si="187"/>
        <v>8.2717609287244498E-7</v>
      </c>
      <c r="CO230" s="1">
        <f t="shared" si="187"/>
        <v>1.1903190194137901E-5</v>
      </c>
      <c r="CP230" s="1">
        <f t="shared" si="187"/>
        <v>2.1146393190104279E-5</v>
      </c>
      <c r="CQ230" s="1">
        <f t="shared" si="187"/>
        <v>2.1500838515801482E-5</v>
      </c>
      <c r="CR230" s="1">
        <f t="shared" si="187"/>
        <v>5.8586658696337389E-9</v>
      </c>
      <c r="CS230" s="1">
        <f t="shared" si="188"/>
        <v>4.4060393186096239E-5</v>
      </c>
      <c r="CT230" s="1">
        <f t="shared" si="188"/>
        <v>1.1084361385739438E-2</v>
      </c>
      <c r="CU230" s="1">
        <f t="shared" si="188"/>
        <v>1.52142757282588E-4</v>
      </c>
      <c r="CW230" s="15">
        <f t="shared" ref="CW230:CW240" si="199">IFERROR($J230*Q230,0)</f>
        <v>4.0967177162627343E-2</v>
      </c>
      <c r="CX230" s="15">
        <f t="shared" si="189"/>
        <v>0.73257751662316273</v>
      </c>
      <c r="CY230" s="15">
        <f t="shared" si="189"/>
        <v>1.0275186822922458E-4</v>
      </c>
      <c r="CZ230" s="15">
        <f t="shared" si="189"/>
        <v>1.0915910591027284E-2</v>
      </c>
      <c r="DA230" s="15">
        <f t="shared" si="189"/>
        <v>1.2537573467037357E-3</v>
      </c>
      <c r="DB230" s="15">
        <f t="shared" si="189"/>
        <v>2.9126780784653035E-5</v>
      </c>
      <c r="DC230" s="15">
        <f t="shared" si="189"/>
        <v>4.1531637496039185E-2</v>
      </c>
      <c r="DD230" s="15">
        <f t="shared" si="189"/>
        <v>1.9336160235870871E-3</v>
      </c>
      <c r="DE230" s="15">
        <f t="shared" si="189"/>
        <v>4.0918777812555755E-2</v>
      </c>
      <c r="DF230" s="15">
        <f t="shared" si="189"/>
        <v>9.9749771007522307E-3</v>
      </c>
      <c r="DG230" s="15">
        <f t="shared" si="189"/>
        <v>1.6508161207419008E-4</v>
      </c>
      <c r="DH230" s="15">
        <f t="shared" si="189"/>
        <v>1.6701670340296389E-3</v>
      </c>
      <c r="DI230" s="15">
        <f t="shared" si="189"/>
        <v>2.0259375688532377E-6</v>
      </c>
      <c r="DJ230" s="15">
        <f t="shared" si="189"/>
        <v>2.9153550750925921E-5</v>
      </c>
      <c r="DK230" s="15">
        <f t="shared" si="189"/>
        <v>5.1792203351530962E-5</v>
      </c>
      <c r="DL230" s="15">
        <f t="shared" si="189"/>
        <v>5.2660318505754981E-5</v>
      </c>
      <c r="DM230" s="15">
        <f t="shared" si="189"/>
        <v>1.4349171102651205E-8</v>
      </c>
      <c r="DN230" s="15">
        <f t="shared" si="190"/>
        <v>1.079136675048012E-4</v>
      </c>
      <c r="DO230" s="15">
        <f t="shared" si="190"/>
        <v>2.7148057531660958E-2</v>
      </c>
      <c r="DP230" s="15">
        <f t="shared" si="190"/>
        <v>3.7263133021331844E-4</v>
      </c>
      <c r="DR230" s="15">
        <f t="shared" ref="DR230:DR240" si="200">IFERROR($K230*Q230,0)</f>
        <v>1.7314480056250699E-2</v>
      </c>
      <c r="DS230" s="15">
        <f t="shared" si="191"/>
        <v>0.30961856978519581</v>
      </c>
      <c r="DT230" s="15">
        <f t="shared" si="191"/>
        <v>4.3427331254358514E-5</v>
      </c>
      <c r="DU230" s="15">
        <f t="shared" si="191"/>
        <v>4.6135303751554928E-3</v>
      </c>
      <c r="DV230" s="15">
        <f t="shared" si="191"/>
        <v>5.2989144184147194E-4</v>
      </c>
      <c r="DW230" s="15">
        <f t="shared" si="191"/>
        <v>1.2310222473876643E-5</v>
      </c>
      <c r="DX230" s="15">
        <f t="shared" si="191"/>
        <v>1.7553045118876485E-2</v>
      </c>
      <c r="DY230" s="15">
        <f t="shared" si="191"/>
        <v>8.172287766848483E-4</v>
      </c>
      <c r="DZ230" s="15">
        <f t="shared" si="191"/>
        <v>1.7294024422262948E-2</v>
      </c>
      <c r="EA230" s="15">
        <f t="shared" si="191"/>
        <v>4.2158516655155208E-3</v>
      </c>
      <c r="EB230" s="15">
        <f t="shared" si="191"/>
        <v>6.9770545052828031E-5</v>
      </c>
      <c r="EC230" s="15">
        <f t="shared" si="191"/>
        <v>7.0588397356541137E-4</v>
      </c>
      <c r="ED230" s="15">
        <f t="shared" si="191"/>
        <v>8.5624780765023431E-7</v>
      </c>
      <c r="EE230" s="15">
        <f t="shared" si="191"/>
        <v>1.2321536605804707E-5</v>
      </c>
      <c r="EF230" s="15">
        <f t="shared" si="191"/>
        <v>2.1889598798558078E-5</v>
      </c>
      <c r="EG230" s="15">
        <f t="shared" si="191"/>
        <v>2.225650136703802E-5</v>
      </c>
      <c r="EH230" s="15">
        <f t="shared" si="191"/>
        <v>6.0645730091267391E-9</v>
      </c>
      <c r="EI230" s="15">
        <f t="shared" si="192"/>
        <v>4.5608928249839882E-5</v>
      </c>
      <c r="EJ230" s="15">
        <f t="shared" si="192"/>
        <v>1.1473929454107017E-2</v>
      </c>
      <c r="EK230" s="15">
        <f t="shared" si="192"/>
        <v>1.5748992686756281E-4</v>
      </c>
      <c r="EM230" s="15">
        <f t="shared" ref="EM230:EM240" si="201">IFERROR($L230*Q230,0)</f>
        <v>1.8361582060390135E-2</v>
      </c>
      <c r="EN230" s="15">
        <f t="shared" si="193"/>
        <v>0.3283429105616793</v>
      </c>
      <c r="EO230" s="15">
        <f t="shared" si="193"/>
        <v>4.6053621240724568E-5</v>
      </c>
      <c r="EP230" s="15">
        <f t="shared" si="193"/>
        <v>4.8925359754558905E-3</v>
      </c>
      <c r="EQ230" s="15">
        <f t="shared" si="193"/>
        <v>5.6193689679743717E-4</v>
      </c>
      <c r="ER230" s="15">
        <f t="shared" si="193"/>
        <v>1.3054689450760833E-5</v>
      </c>
      <c r="ES230" s="15">
        <f t="shared" si="193"/>
        <v>1.8614574466741033E-2</v>
      </c>
      <c r="ET230" s="15">
        <f t="shared" si="193"/>
        <v>8.6665110338060146E-4</v>
      </c>
      <c r="EU230" s="15">
        <f t="shared" si="193"/>
        <v>1.833988936151364E-2</v>
      </c>
      <c r="EV230" s="15">
        <f t="shared" si="193"/>
        <v>4.4708074432099386E-3</v>
      </c>
      <c r="EW230" s="15">
        <f t="shared" si="193"/>
        <v>7.3989954317060772E-5</v>
      </c>
      <c r="EX230" s="15">
        <f t="shared" si="193"/>
        <v>7.4857266655584381E-4</v>
      </c>
      <c r="EY230" s="15">
        <f t="shared" si="193"/>
        <v>9.0802983012609179E-7</v>
      </c>
      <c r="EZ230" s="15">
        <f t="shared" si="193"/>
        <v>1.3066687810582457E-5</v>
      </c>
      <c r="FA230" s="15">
        <f t="shared" si="193"/>
        <v>2.3213383439928452E-5</v>
      </c>
      <c r="FB230" s="15">
        <f t="shared" si="193"/>
        <v>2.3602474628195482E-5</v>
      </c>
      <c r="FC230" s="15">
        <f t="shared" si="193"/>
        <v>6.43133115210742E-9</v>
      </c>
      <c r="FD230" s="15">
        <f t="shared" si="194"/>
        <v>4.8367151426158613E-5</v>
      </c>
      <c r="FE230" s="15">
        <f t="shared" si="194"/>
        <v>1.2167821184480558E-2</v>
      </c>
      <c r="FF230" s="15">
        <f t="shared" si="194"/>
        <v>1.6701421044518404E-4</v>
      </c>
      <c r="FH230" s="15">
        <f>IFERROR(AL230*[1]Figure!$C$8+BG230*[1]Figure!$D$8+CB230*[1]Figure!$E$8,0)</f>
        <v>1.6908112345668486E-2</v>
      </c>
      <c r="FI230" s="15">
        <f>IFERROR(AM230*[1]Figure!$C$8+BH230*[1]Figure!$D$8+CC230*[1]Figure!$E$8,0)</f>
        <v>0.30235187803652119</v>
      </c>
      <c r="FJ230" s="15">
        <f>IFERROR(AN230*[1]Figure!$C$8+BI230*[1]Figure!$D$8+CD230*[1]Figure!$E$8,0)</f>
        <v>4.2408099656228132E-5</v>
      </c>
      <c r="FK230" s="15">
        <f>IFERROR(AO230*[1]Figure!$C$8+BJ230*[1]Figure!$D$8+CE230*[1]Figure!$E$8,0)</f>
        <v>4.5052516529436402E-3</v>
      </c>
      <c r="FL230" s="15">
        <f>IFERROR(AP230*[1]Figure!$C$8+BK230*[1]Figure!$D$8+CF230*[1]Figure!$E$8,0)</f>
        <v>5.1745498568577636E-4</v>
      </c>
      <c r="FM230" s="15">
        <f>IFERROR(AQ230*[1]Figure!$C$8+BL230*[1]Figure!$D$8+CG230*[1]Figure!$E$8,0)</f>
        <v>1.2021303782283534E-5</v>
      </c>
      <c r="FN230" s="15">
        <f>IFERROR(AR230*[1]Figure!$C$8+BM230*[1]Figure!$D$8+CH230*[1]Figure!$E$8,0)</f>
        <v>1.7141078329488028E-2</v>
      </c>
      <c r="FO230" s="15">
        <f>IFERROR(AS230*[1]Figure!$C$8+BN230*[1]Figure!$D$8+CI230*[1]Figure!$E$8,0)</f>
        <v>7.9804856532854861E-4</v>
      </c>
      <c r="FP230" s="15">
        <f>IFERROR(AT230*[1]Figure!$C$8+BO230*[1]Figure!$D$8+CJ230*[1]Figure!$E$8,0)</f>
        <v>1.6888136801705107E-2</v>
      </c>
      <c r="FQ230" s="15">
        <f>IFERROR(AU230*[1]Figure!$C$8+BP230*[1]Figure!$D$8+CK230*[1]Figure!$E$8,0)</f>
        <v>4.1169063905835569E-3</v>
      </c>
      <c r="FR230" s="15">
        <f>IFERROR(AV230*[1]Figure!$C$8+BQ230*[1]Figure!$D$8+CL230*[1]Figure!$E$8,0)</f>
        <v>6.8133042998646791E-5</v>
      </c>
      <c r="FS230" s="15">
        <f>IFERROR(AW230*[1]Figure!$C$8+BR230*[1]Figure!$D$8+CM230*[1]Figure!$E$8,0)</f>
        <v>6.8931700456937174E-4</v>
      </c>
      <c r="FT230" s="15">
        <f>IFERROR(AX230*[1]Figure!$C$8+BS230*[1]Figure!$D$8+CN230*[1]Figure!$E$8,0)</f>
        <v>8.3615182670506884E-7</v>
      </c>
      <c r="FU230" s="15">
        <f>IFERROR(AY230*[1]Figure!$C$8+BT230*[1]Figure!$D$8+CO230*[1]Figure!$E$8,0)</f>
        <v>1.2032352373584683E-5</v>
      </c>
      <c r="FV230" s="15">
        <f>IFERROR(AZ230*[1]Figure!$C$8+BU230*[1]Figure!$D$8+CP230*[1]Figure!$E$8,0)</f>
        <v>2.1375853879829088E-5</v>
      </c>
      <c r="FW230" s="15">
        <f>IFERROR(BA230*[1]Figure!$C$8+BV230*[1]Figure!$D$8+CQ230*[1]Figure!$E$8,0)</f>
        <v>2.173414531148739E-5</v>
      </c>
      <c r="FX230" s="15">
        <f>IFERROR(BB230*[1]Figure!$C$8+BW230*[1]Figure!$D$8+CR230*[1]Figure!$E$8,0)</f>
        <v>5.9222385791368638E-9</v>
      </c>
      <c r="FY230" s="15">
        <f>IFERROR(BC230*[1]Figure!$C$8+BX230*[1]Figure!$D$8+CS230*[1]Figure!$E$8,0)</f>
        <v>4.4538494965399158E-5</v>
      </c>
      <c r="FZ230" s="15">
        <f>IFERROR(BD230*[1]Figure!$C$8+BY230*[1]Figure!$D$8+CT230*[1]Figure!$E$8,0)</f>
        <v>1.1204638408202117E-2</v>
      </c>
      <c r="GA230" s="15">
        <f>IFERROR(BE230*[1]Figure!$C$8+BZ230*[1]Figure!$D$8+CU230*[1]Figure!$E$8,0)</f>
        <v>1.5379366681164347E-4</v>
      </c>
      <c r="GC230" s="15">
        <f>IFERROR(CW230*[1]Figure!$F$8+DR230*[1]Figure!$G$8+EM230*[1]Figure!$H$8,0)</f>
        <v>2.2588237604224317E-2</v>
      </c>
      <c r="GD230" s="15">
        <f>IFERROR(CX230*[1]Figure!$F$8+DS230*[1]Figure!$G$8+EN230*[1]Figure!$H$8,0)</f>
        <v>0.40392421824202007</v>
      </c>
      <c r="GE230" s="15">
        <f>IFERROR(CY230*[1]Figure!$F$8+DT230*[1]Figure!$G$8+EO230*[1]Figure!$H$8,0)</f>
        <v>5.665471176171273E-5</v>
      </c>
      <c r="GF230" s="15">
        <f>IFERROR(CZ230*[1]Figure!$F$8+DU230*[1]Figure!$G$8+EP230*[1]Figure!$H$8,0)</f>
        <v>6.0187496228451308E-3</v>
      </c>
      <c r="GG230" s="15">
        <f>IFERROR(DA230*[1]Figure!$F$8+DV230*[1]Figure!$G$8+EQ230*[1]Figure!$H$8,0)</f>
        <v>6.9128924194516246E-4</v>
      </c>
      <c r="GH230" s="15">
        <f>IFERROR(DB230*[1]Figure!$F$8+DW230*[1]Figure!$G$8+ER230*[1]Figure!$H$8,0)</f>
        <v>1.6059750526577495E-5</v>
      </c>
      <c r="GI230" s="15">
        <f>IFERROR(DC230*[1]Figure!$F$8+DX230*[1]Figure!$G$8+ES230*[1]Figure!$H$8,0)</f>
        <v>2.2899466373505928E-2</v>
      </c>
      <c r="GJ230" s="15">
        <f>IFERROR(DD230*[1]Figure!$F$8+DY230*[1]Figure!$G$8+ET230*[1]Figure!$H$8,0)</f>
        <v>1.0661456610187247E-3</v>
      </c>
      <c r="GK230" s="15">
        <f>IFERROR(DE230*[1]Figure!$F$8+DZ230*[1]Figure!$G$8+EU230*[1]Figure!$H$8,0)</f>
        <v>2.256155145948539E-2</v>
      </c>
      <c r="GL230" s="15">
        <f>IFERROR(DF230*[1]Figure!$F$8+EA230*[1]Figure!$G$8+EV230*[1]Figure!$H$8,0)</f>
        <v>5.4999433315614304E-3</v>
      </c>
      <c r="GM230" s="15">
        <f>IFERROR(DG230*[1]Figure!$F$8+EB230*[1]Figure!$G$8+EW230*[1]Figure!$H$8,0)</f>
        <v>9.1021713866629663E-5</v>
      </c>
      <c r="GN230" s="15">
        <f>IFERROR(DH230*[1]Figure!$F$8+EC230*[1]Figure!$G$8+EX230*[1]Figure!$H$8,0)</f>
        <v>9.2088672972615905E-4</v>
      </c>
      <c r="GO230" s="15">
        <f>IFERROR(DI230*[1]Figure!$F$8+ED230*[1]Figure!$G$8+EY230*[1]Figure!$H$8,0)</f>
        <v>1.1170493635653421E-6</v>
      </c>
      <c r="GP230" s="15">
        <f>IFERROR(DJ230*[1]Figure!$F$8+EE230*[1]Figure!$G$8+EZ230*[1]Figure!$H$8,0)</f>
        <v>1.6074510790786782E-5</v>
      </c>
      <c r="GQ230" s="15">
        <f>IFERROR(DK230*[1]Figure!$F$8+EF230*[1]Figure!$G$8+FA230*[1]Figure!$H$8,0)</f>
        <v>2.855687592793019E-5</v>
      </c>
      <c r="GR230" s="15">
        <f>IFERROR(DL230*[1]Figure!$F$8+EG230*[1]Figure!$G$8+FB230*[1]Figure!$H$8,0)</f>
        <v>2.9035532079746496E-5</v>
      </c>
      <c r="GS230" s="15">
        <f>IFERROR(DM230*[1]Figure!$F$8+EH230*[1]Figure!$G$8+FC230*[1]Figure!$H$8,0)</f>
        <v>7.9117603100571544E-9</v>
      </c>
      <c r="GT230" s="15">
        <f>IFERROR(DN230*[1]Figure!$F$8+EI230*[1]Figure!$G$8+FD230*[1]Figure!$H$8,0)</f>
        <v>5.9500793834665594E-5</v>
      </c>
      <c r="GU230" s="15">
        <f>IFERROR(DO230*[1]Figure!$F$8+EJ230*[1]Figure!$G$8+FE230*[1]Figure!$H$8,0)</f>
        <v>1.496873391066179E-2</v>
      </c>
      <c r="GV230" s="15">
        <f>IFERROR(DP230*[1]Figure!$F$8+EK230*[1]Figure!$G$8+FF230*[1]Figure!$H$8,0)</f>
        <v>2.054592385563525E-4</v>
      </c>
      <c r="GX230" s="15">
        <f>IFERROR(FH230*[1]Figure!$F$10+GC230*[1]Figure!$F$11,0)</f>
        <v>1.7241372715406784E-2</v>
      </c>
      <c r="GY230" s="15">
        <f>IFERROR(FI230*[1]Figure!$F$10+GD230*[1]Figure!$F$11,0)</f>
        <v>0.30831125993590469</v>
      </c>
      <c r="GZ230" s="15">
        <f>IFERROR(FJ230*[1]Figure!$F$10+GE230*[1]Figure!$F$11,0)</f>
        <v>4.3243967000991412E-5</v>
      </c>
      <c r="HA230" s="15">
        <f>IFERROR(FK230*[1]Figure!$F$10+GF230*[1]Figure!$F$11,0)</f>
        <v>4.5940505561522941E-3</v>
      </c>
      <c r="HB230" s="15">
        <f>IFERROR(FL230*[1]Figure!$F$10+GG230*[1]Figure!$F$11,0)</f>
        <v>5.2765406860686575E-4</v>
      </c>
      <c r="HC230" s="15">
        <f>IFERROR(FM230*[1]Figure!$F$10+GH230*[1]Figure!$F$11,0)</f>
        <v>1.2258244728813649E-5</v>
      </c>
      <c r="HD230" s="15">
        <f>IFERROR(FN230*[1]Figure!$F$10+GI230*[1]Figure!$F$11,0)</f>
        <v>1.7478930479096065E-2</v>
      </c>
      <c r="HE230" s="15">
        <f>IFERROR(FO230*[1]Figure!$F$10+GJ230*[1]Figure!$F$11,0)</f>
        <v>8.1377817218904723E-4</v>
      </c>
      <c r="HF230" s="15">
        <f>IFERROR(FP230*[1]Figure!$F$10+GK230*[1]Figure!$F$11,0)</f>
        <v>1.7221003451728816E-2</v>
      </c>
      <c r="HG230" s="15">
        <f>IFERROR(FQ230*[1]Figure!$F$10+GL230*[1]Figure!$F$11,0)</f>
        <v>4.1980509747840105E-3</v>
      </c>
      <c r="HH230" s="15">
        <f>IFERROR(FR230*[1]Figure!$F$10+GM230*[1]Figure!$F$11,0)</f>
        <v>6.9475951221452701E-5</v>
      </c>
      <c r="HI230" s="15">
        <f>IFERROR(FS230*[1]Figure!$F$10+GN230*[1]Figure!$F$11,0)</f>
        <v>7.0290350287936993E-4</v>
      </c>
      <c r="HJ230" s="15">
        <f>IFERROR(FT230*[1]Figure!$F$10+GO230*[1]Figure!$F$11,0)</f>
        <v>8.526324521721968E-7</v>
      </c>
      <c r="HK230" s="15">
        <f>IFERROR(FU230*[1]Figure!$F$10+GP230*[1]Figure!$F$11,0)</f>
        <v>1.2269511088813446E-5</v>
      </c>
      <c r="HL230" s="15">
        <f>IFERROR(FV230*[1]Figure!$F$10+GQ230*[1]Figure!$F$11,0)</f>
        <v>2.1797173825061687E-5</v>
      </c>
      <c r="HM230" s="15">
        <f>IFERROR(FW230*[1]Figure!$F$10+GR230*[1]Figure!$F$11,0)</f>
        <v>2.2162527212102556E-5</v>
      </c>
      <c r="HN230" s="15">
        <f>IFERROR(FX230*[1]Figure!$F$10+GS230*[1]Figure!$F$11,0)</f>
        <v>6.0389664183073412E-9</v>
      </c>
      <c r="HO230" s="15">
        <f>IFERROR(FY230*[1]Figure!$F$10+GT230*[1]Figure!$F$11,0)</f>
        <v>4.5416352587604912E-5</v>
      </c>
      <c r="HP230" s="15">
        <f>IFERROR(FZ230*[1]Figure!$F$10+GU230*[1]Figure!$F$11,0)</f>
        <v>1.1425482808946707E-2</v>
      </c>
      <c r="HQ230" s="15">
        <f>IFERROR(GA230*[1]Figure!$F$10+GV230*[1]Figure!$F$11,0)</f>
        <v>1.5682495340456625E-4</v>
      </c>
    </row>
    <row r="231" spans="1:225" s="15" customFormat="1" x14ac:dyDescent="0.2">
      <c r="A231" s="1"/>
      <c r="B231" s="4"/>
      <c r="C231" s="1" t="s">
        <v>157</v>
      </c>
      <c r="D231" s="1" t="s">
        <v>91</v>
      </c>
      <c r="E231" s="2">
        <v>1</v>
      </c>
      <c r="F231" s="1"/>
      <c r="G231" s="5">
        <f>'[1]LCIA US'!G79</f>
        <v>0.71029413408017628</v>
      </c>
      <c r="H231" s="5">
        <f>'[1]LCIA US'!H79</f>
        <v>0.70981189741329809</v>
      </c>
      <c r="I231" s="5">
        <f>'[1]LCIA US'!I79</f>
        <v>0.71140095142643756</v>
      </c>
      <c r="J231" s="5" t="str">
        <f>'[1]LCIA US'!J79</f>
        <v>-</v>
      </c>
      <c r="K231" s="5" t="str">
        <f>'[1]LCIA US'!K79</f>
        <v>-</v>
      </c>
      <c r="L231" s="5" t="str">
        <f>'[1]LCIA US'!L79</f>
        <v>-</v>
      </c>
      <c r="M231" s="1" t="s">
        <v>149</v>
      </c>
      <c r="N231" s="1" t="str">
        <f>N230</f>
        <v>market group for electricity, low voltage | electricity, low voltage | Cutoff, US</v>
      </c>
      <c r="O231" s="1">
        <f t="shared" si="195"/>
        <v>1</v>
      </c>
      <c r="P231" s="1" t="str">
        <f t="shared" si="195"/>
        <v>kWh</v>
      </c>
      <c r="Q231" s="5">
        <f>Q230</f>
        <v>0.61203515177022405</v>
      </c>
      <c r="R231" s="1">
        <f t="shared" si="195"/>
        <v>10.944449254827701</v>
      </c>
      <c r="S231" s="1">
        <f t="shared" si="195"/>
        <v>1.5350766057593401E-3</v>
      </c>
      <c r="T231" s="1">
        <f t="shared" si="195"/>
        <v>0.16307984728282199</v>
      </c>
      <c r="U231" s="1">
        <f t="shared" si="195"/>
        <v>1.8730691766404399E-2</v>
      </c>
      <c r="V231" s="1">
        <f t="shared" si="195"/>
        <v>4.3514381348138499E-4</v>
      </c>
      <c r="W231" s="1">
        <f t="shared" si="195"/>
        <v>0.62046798970915695</v>
      </c>
      <c r="X231" s="1">
        <f t="shared" si="195"/>
        <v>2.8887540182804299E-2</v>
      </c>
      <c r="Y231" s="1">
        <f t="shared" si="195"/>
        <v>0.61131208258122305</v>
      </c>
      <c r="Z231" s="1">
        <f t="shared" si="195"/>
        <v>0.14902263340059399</v>
      </c>
      <c r="AA231" s="1">
        <f t="shared" si="195"/>
        <v>2.4662609556723599E-3</v>
      </c>
      <c r="AB231" s="1">
        <f t="shared" si="195"/>
        <v>2.4951705363933801E-2</v>
      </c>
      <c r="AC231" s="1">
        <f t="shared" si="195"/>
        <v>3.02667914488685E-5</v>
      </c>
      <c r="AD231" s="1">
        <f t="shared" si="195"/>
        <v>4.3554374731879998E-4</v>
      </c>
      <c r="AE231" s="1">
        <f t="shared" si="195"/>
        <v>7.7375721819774104E-4</v>
      </c>
      <c r="AF231" s="1">
        <f t="shared" si="195"/>
        <v>7.8672655186845899E-4</v>
      </c>
      <c r="AG231" s="1">
        <f t="shared" si="195"/>
        <v>2.14371546243603E-7</v>
      </c>
      <c r="AH231" s="1">
        <f t="shared" si="195"/>
        <v>1.6121920631044699E-3</v>
      </c>
      <c r="AI231" s="1">
        <f t="shared" si="195"/>
        <v>0.40558238722912499</v>
      </c>
      <c r="AJ231" s="1">
        <f t="shared" si="195"/>
        <v>5.5669804105883498E-3</v>
      </c>
      <c r="AK231" s="1"/>
      <c r="AL231" s="1">
        <f t="shared" si="196"/>
        <v>0.43472497815326056</v>
      </c>
      <c r="AM231" s="1">
        <f t="shared" si="183"/>
        <v>7.773778106442272</v>
      </c>
      <c r="AN231" s="1">
        <f t="shared" si="183"/>
        <v>1.0903559084345666E-3</v>
      </c>
      <c r="AO231" s="1">
        <f t="shared" si="183"/>
        <v>0.11583465891167943</v>
      </c>
      <c r="AP231" s="1">
        <f t="shared" si="183"/>
        <v>1.33043004889409E-2</v>
      </c>
      <c r="AQ231" s="1">
        <f t="shared" si="183"/>
        <v>3.0908009819710609E-4</v>
      </c>
      <c r="AR231" s="1">
        <f t="shared" si="183"/>
        <v>0.44071477347493337</v>
      </c>
      <c r="AS231" s="1">
        <f t="shared" si="183"/>
        <v>2.0518650339851278E-2</v>
      </c>
      <c r="AT231" s="1">
        <f t="shared" si="183"/>
        <v>0.43421138634977902</v>
      </c>
      <c r="AU231" s="1">
        <f t="shared" si="183"/>
        <v>0.10584990234962247</v>
      </c>
      <c r="AV231" s="1">
        <f t="shared" si="183"/>
        <v>1.7517706899250469E-3</v>
      </c>
      <c r="AW231" s="1">
        <f t="shared" si="183"/>
        <v>1.7723049955299049E-2</v>
      </c>
      <c r="AX231" s="1">
        <f t="shared" si="183"/>
        <v>2.1498324423559336E-5</v>
      </c>
      <c r="AY231" s="1">
        <f t="shared" si="183"/>
        <v>3.0936416885584214E-4</v>
      </c>
      <c r="AZ231" s="1">
        <f t="shared" si="183"/>
        <v>5.4959521328805047E-4</v>
      </c>
      <c r="BA231" s="1">
        <f t="shared" si="183"/>
        <v>5.5880725491729E-4</v>
      </c>
      <c r="BB231" s="1">
        <f t="shared" si="183"/>
        <v>1.5226685181052846E-7</v>
      </c>
      <c r="BC231" s="1">
        <f t="shared" si="184"/>
        <v>1.1451305654337225E-3</v>
      </c>
      <c r="BD231" s="1">
        <f t="shared" si="184"/>
        <v>0.28808279053508207</v>
      </c>
      <c r="BE231" s="1">
        <f t="shared" si="184"/>
        <v>3.9541935301801558E-3</v>
      </c>
      <c r="BF231" s="1"/>
      <c r="BG231" s="1">
        <f t="shared" si="197"/>
        <v>0.43442983236165861</v>
      </c>
      <c r="BH231" s="1">
        <f t="shared" si="185"/>
        <v>7.7685002917128063</v>
      </c>
      <c r="BI231" s="1">
        <f t="shared" si="185"/>
        <v>1.0896156382088026E-3</v>
      </c>
      <c r="BJ231" s="1">
        <f t="shared" si="185"/>
        <v>0.11575601582969076</v>
      </c>
      <c r="BK231" s="1">
        <f t="shared" si="185"/>
        <v>1.3295267862575146E-2</v>
      </c>
      <c r="BL231" s="1">
        <f t="shared" si="185"/>
        <v>3.0887025589488014E-4</v>
      </c>
      <c r="BM231" s="1">
        <f t="shared" si="185"/>
        <v>0.44041556105967139</v>
      </c>
      <c r="BN231" s="1">
        <f t="shared" si="185"/>
        <v>2.0504719708759212E-2</v>
      </c>
      <c r="BO231" s="1">
        <f t="shared" si="185"/>
        <v>0.43391658924865273</v>
      </c>
      <c r="BP231" s="1">
        <f t="shared" si="185"/>
        <v>0.10577803817160195</v>
      </c>
      <c r="BQ231" s="1">
        <f t="shared" si="185"/>
        <v>1.7505813684621317E-3</v>
      </c>
      <c r="BR231" s="1">
        <f t="shared" si="185"/>
        <v>1.771101732807142E-2</v>
      </c>
      <c r="BS231" s="1">
        <f t="shared" si="185"/>
        <v>2.1483728666933935E-5</v>
      </c>
      <c r="BT231" s="1">
        <f t="shared" si="185"/>
        <v>3.0915413369085549E-4</v>
      </c>
      <c r="BU231" s="1">
        <f t="shared" si="185"/>
        <v>5.4922207918617382E-4</v>
      </c>
      <c r="BV231" s="1">
        <f t="shared" si="185"/>
        <v>5.5842786652717229E-4</v>
      </c>
      <c r="BW231" s="1">
        <f t="shared" si="185"/>
        <v>1.5216347399059442E-7</v>
      </c>
      <c r="BX231" s="1">
        <f t="shared" si="186"/>
        <v>1.1443531073068434E-3</v>
      </c>
      <c r="BY231" s="1">
        <f t="shared" si="186"/>
        <v>0.28788720383652022</v>
      </c>
      <c r="BZ231" s="1">
        <f t="shared" si="186"/>
        <v>3.9515089281023782E-3</v>
      </c>
      <c r="CA231" s="1"/>
      <c r="CB231" s="1">
        <f t="shared" si="198"/>
        <v>0.43540238927576147</v>
      </c>
      <c r="CC231" s="1">
        <f t="shared" si="187"/>
        <v>7.785891612722792</v>
      </c>
      <c r="CD231" s="1">
        <f t="shared" si="187"/>
        <v>1.092054957849661E-3</v>
      </c>
      <c r="CE231" s="1">
        <f t="shared" si="187"/>
        <v>0.1160151585154777</v>
      </c>
      <c r="CF231" s="1">
        <f t="shared" si="187"/>
        <v>1.332503194349543E-2</v>
      </c>
      <c r="CG231" s="1">
        <f t="shared" si="187"/>
        <v>3.0956172291798559E-4</v>
      </c>
      <c r="CH231" s="1">
        <f t="shared" si="187"/>
        <v>0.44140151820874335</v>
      </c>
      <c r="CI231" s="1">
        <f t="shared" si="187"/>
        <v>2.0550623570416423E-2</v>
      </c>
      <c r="CJ231" s="1">
        <f t="shared" si="187"/>
        <v>0.43488799716675902</v>
      </c>
      <c r="CK231" s="1">
        <f t="shared" si="187"/>
        <v>0.10601484318525578</v>
      </c>
      <c r="CL231" s="1">
        <f t="shared" si="187"/>
        <v>1.754500390331192E-3</v>
      </c>
      <c r="CM231" s="1">
        <f t="shared" si="187"/>
        <v>1.775066693561465E-2</v>
      </c>
      <c r="CN231" s="1">
        <f t="shared" si="187"/>
        <v>2.1531824233350616E-5</v>
      </c>
      <c r="CO231" s="1">
        <f t="shared" si="187"/>
        <v>3.098462362304302E-4</v>
      </c>
      <c r="CP231" s="1">
        <f t="shared" si="187"/>
        <v>5.5045162119894664E-4</v>
      </c>
      <c r="CQ231" s="1">
        <f t="shared" si="187"/>
        <v>5.5967801751166234E-4</v>
      </c>
      <c r="CR231" s="1">
        <f t="shared" si="187"/>
        <v>1.5250412195645572E-7</v>
      </c>
      <c r="CS231" s="1">
        <f t="shared" si="188"/>
        <v>1.1469149675746712E-3</v>
      </c>
      <c r="CT231" s="1">
        <f t="shared" si="188"/>
        <v>0.28853169615660534</v>
      </c>
      <c r="CU231" s="1">
        <f t="shared" si="188"/>
        <v>3.9603551606648925E-3</v>
      </c>
      <c r="CW231" s="15">
        <f t="shared" si="199"/>
        <v>0</v>
      </c>
      <c r="CX231" s="15">
        <f t="shared" si="189"/>
        <v>0</v>
      </c>
      <c r="CY231" s="15">
        <f t="shared" si="189"/>
        <v>0</v>
      </c>
      <c r="CZ231" s="15">
        <f t="shared" si="189"/>
        <v>0</v>
      </c>
      <c r="DA231" s="15">
        <f t="shared" si="189"/>
        <v>0</v>
      </c>
      <c r="DB231" s="15">
        <f t="shared" si="189"/>
        <v>0</v>
      </c>
      <c r="DC231" s="15">
        <f t="shared" si="189"/>
        <v>0</v>
      </c>
      <c r="DD231" s="15">
        <f t="shared" si="189"/>
        <v>0</v>
      </c>
      <c r="DE231" s="15">
        <f t="shared" si="189"/>
        <v>0</v>
      </c>
      <c r="DF231" s="15">
        <f t="shared" si="189"/>
        <v>0</v>
      </c>
      <c r="DG231" s="15">
        <f t="shared" si="189"/>
        <v>0</v>
      </c>
      <c r="DH231" s="15">
        <f t="shared" si="189"/>
        <v>0</v>
      </c>
      <c r="DI231" s="15">
        <f t="shared" si="189"/>
        <v>0</v>
      </c>
      <c r="DJ231" s="15">
        <f t="shared" si="189"/>
        <v>0</v>
      </c>
      <c r="DK231" s="15">
        <f t="shared" si="189"/>
        <v>0</v>
      </c>
      <c r="DL231" s="15">
        <f t="shared" si="189"/>
        <v>0</v>
      </c>
      <c r="DM231" s="15">
        <f t="shared" si="189"/>
        <v>0</v>
      </c>
      <c r="DN231" s="15">
        <f t="shared" si="190"/>
        <v>0</v>
      </c>
      <c r="DO231" s="15">
        <f t="shared" si="190"/>
        <v>0</v>
      </c>
      <c r="DP231" s="15">
        <f t="shared" si="190"/>
        <v>0</v>
      </c>
      <c r="DR231" s="15">
        <f t="shared" si="200"/>
        <v>0</v>
      </c>
      <c r="DS231" s="15">
        <f t="shared" si="191"/>
        <v>0</v>
      </c>
      <c r="DT231" s="15">
        <f t="shared" si="191"/>
        <v>0</v>
      </c>
      <c r="DU231" s="15">
        <f t="shared" si="191"/>
        <v>0</v>
      </c>
      <c r="DV231" s="15">
        <f t="shared" si="191"/>
        <v>0</v>
      </c>
      <c r="DW231" s="15">
        <f t="shared" si="191"/>
        <v>0</v>
      </c>
      <c r="DX231" s="15">
        <f t="shared" si="191"/>
        <v>0</v>
      </c>
      <c r="DY231" s="15">
        <f t="shared" si="191"/>
        <v>0</v>
      </c>
      <c r="DZ231" s="15">
        <f t="shared" si="191"/>
        <v>0</v>
      </c>
      <c r="EA231" s="15">
        <f t="shared" si="191"/>
        <v>0</v>
      </c>
      <c r="EB231" s="15">
        <f t="shared" si="191"/>
        <v>0</v>
      </c>
      <c r="EC231" s="15">
        <f t="shared" si="191"/>
        <v>0</v>
      </c>
      <c r="ED231" s="15">
        <f t="shared" si="191"/>
        <v>0</v>
      </c>
      <c r="EE231" s="15">
        <f t="shared" si="191"/>
        <v>0</v>
      </c>
      <c r="EF231" s="15">
        <f t="shared" si="191"/>
        <v>0</v>
      </c>
      <c r="EG231" s="15">
        <f t="shared" si="191"/>
        <v>0</v>
      </c>
      <c r="EH231" s="15">
        <f t="shared" si="191"/>
        <v>0</v>
      </c>
      <c r="EI231" s="15">
        <f t="shared" si="192"/>
        <v>0</v>
      </c>
      <c r="EJ231" s="15">
        <f t="shared" si="192"/>
        <v>0</v>
      </c>
      <c r="EK231" s="15">
        <f t="shared" si="192"/>
        <v>0</v>
      </c>
      <c r="EM231" s="15">
        <f t="shared" si="201"/>
        <v>0</v>
      </c>
      <c r="EN231" s="15">
        <f t="shared" si="193"/>
        <v>0</v>
      </c>
      <c r="EO231" s="15">
        <f t="shared" si="193"/>
        <v>0</v>
      </c>
      <c r="EP231" s="15">
        <f t="shared" si="193"/>
        <v>0</v>
      </c>
      <c r="EQ231" s="15">
        <f t="shared" si="193"/>
        <v>0</v>
      </c>
      <c r="ER231" s="15">
        <f t="shared" si="193"/>
        <v>0</v>
      </c>
      <c r="ES231" s="15">
        <f t="shared" si="193"/>
        <v>0</v>
      </c>
      <c r="ET231" s="15">
        <f t="shared" si="193"/>
        <v>0</v>
      </c>
      <c r="EU231" s="15">
        <f t="shared" si="193"/>
        <v>0</v>
      </c>
      <c r="EV231" s="15">
        <f t="shared" si="193"/>
        <v>0</v>
      </c>
      <c r="EW231" s="15">
        <f t="shared" si="193"/>
        <v>0</v>
      </c>
      <c r="EX231" s="15">
        <f t="shared" si="193"/>
        <v>0</v>
      </c>
      <c r="EY231" s="15">
        <f t="shared" si="193"/>
        <v>0</v>
      </c>
      <c r="EZ231" s="15">
        <f t="shared" si="193"/>
        <v>0</v>
      </c>
      <c r="FA231" s="15">
        <f t="shared" si="193"/>
        <v>0</v>
      </c>
      <c r="FB231" s="15">
        <f t="shared" si="193"/>
        <v>0</v>
      </c>
      <c r="FC231" s="15">
        <f t="shared" si="193"/>
        <v>0</v>
      </c>
      <c r="FD231" s="15">
        <f t="shared" si="194"/>
        <v>0</v>
      </c>
      <c r="FE231" s="15">
        <f t="shared" si="194"/>
        <v>0</v>
      </c>
      <c r="FF231" s="15">
        <f t="shared" si="194"/>
        <v>0</v>
      </c>
      <c r="FH231" s="15">
        <f>IFERROR(AL231*[1]Figure!$C$8+BG231*[1]Figure!$D$8+CB231*[1]Figure!$E$8,0)</f>
        <v>0.43449626444364964</v>
      </c>
      <c r="FI231" s="15">
        <f>IFERROR(AM231*[1]Figure!$C$8+BH231*[1]Figure!$D$8+CC231*[1]Figure!$E$8,0)</f>
        <v>7.7696882341833335</v>
      </c>
      <c r="FJ231" s="15">
        <f>IFERROR(AN231*[1]Figure!$C$8+BI231*[1]Figure!$D$8+CD231*[1]Figure!$E$8,0)</f>
        <v>1.0897822599046994E-3</v>
      </c>
      <c r="FK231" s="15">
        <f>IFERROR(AO231*[1]Figure!$C$8+BJ231*[1]Figure!$D$8+CE231*[1]Figure!$E$8,0)</f>
        <v>0.11577371699236819</v>
      </c>
      <c r="FL231" s="15">
        <f>IFERROR(AP231*[1]Figure!$C$8+BK231*[1]Figure!$D$8+CF231*[1]Figure!$E$8,0)</f>
        <v>1.3297300946537033E-2</v>
      </c>
      <c r="FM231" s="15">
        <f>IFERROR(AQ231*[1]Figure!$C$8+BL231*[1]Figure!$D$8+CG231*[1]Figure!$E$8,0)</f>
        <v>3.0891748767464234E-4</v>
      </c>
      <c r="FN231" s="15">
        <f>IFERROR(AR231*[1]Figure!$C$8+BM231*[1]Figure!$D$8+CH231*[1]Figure!$E$8,0)</f>
        <v>0.440482908466509</v>
      </c>
      <c r="FO231" s="15">
        <f>IFERROR(AS231*[1]Figure!$C$8+BN231*[1]Figure!$D$8+CI231*[1]Figure!$E$8,0)</f>
        <v>2.0507855246697508E-2</v>
      </c>
      <c r="FP231" s="15">
        <f>IFERROR(AT231*[1]Figure!$C$8+BO231*[1]Figure!$D$8+CJ231*[1]Figure!$E$8,0)</f>
        <v>0.43398294284660333</v>
      </c>
      <c r="FQ231" s="15">
        <f>IFERROR(AU231*[1]Figure!$C$8+BP231*[1]Figure!$D$8+CK231*[1]Figure!$E$8,0)</f>
        <v>0.10579421352324957</v>
      </c>
      <c r="FR231" s="15">
        <f>IFERROR(AV231*[1]Figure!$C$8+BQ231*[1]Figure!$D$8+CL231*[1]Figure!$E$8,0)</f>
        <v>1.7508490636256281E-3</v>
      </c>
      <c r="FS231" s="15">
        <f>IFERROR(AW231*[1]Figure!$C$8+BR231*[1]Figure!$D$8+CM231*[1]Figure!$E$8,0)</f>
        <v>1.7713725659009208E-2</v>
      </c>
      <c r="FT231" s="15">
        <f>IFERROR(AX231*[1]Figure!$C$8+BS231*[1]Figure!$D$8+CN231*[1]Figure!$E$8,0)</f>
        <v>2.1487013912830878E-5</v>
      </c>
      <c r="FU231" s="15">
        <f>IFERROR(AY231*[1]Figure!$C$8+BT231*[1]Figure!$D$8+CO231*[1]Figure!$E$8,0)</f>
        <v>3.0920140888060385E-4</v>
      </c>
      <c r="FV231" s="15">
        <f>IFERROR(AZ231*[1]Figure!$C$8+BU231*[1]Figure!$D$8+CP231*[1]Figure!$E$8,0)</f>
        <v>5.4930606505334471E-4</v>
      </c>
      <c r="FW231" s="15">
        <f>IFERROR(BA231*[1]Figure!$C$8+BV231*[1]Figure!$D$8+CQ231*[1]Figure!$E$8,0)</f>
        <v>5.5851326012367917E-4</v>
      </c>
      <c r="FX231" s="15">
        <f>IFERROR(BB231*[1]Figure!$C$8+BW231*[1]Figure!$D$8+CR231*[1]Figure!$E$8,0)</f>
        <v>1.5218674250400483E-7</v>
      </c>
      <c r="FY231" s="15">
        <f>IFERROR(BC231*[1]Figure!$C$8+BX231*[1]Figure!$D$8+CS231*[1]Figure!$E$8,0)</f>
        <v>1.1445280993395916E-3</v>
      </c>
      <c r="FZ231" s="15">
        <f>IFERROR(BD231*[1]Figure!$C$8+BY231*[1]Figure!$D$8+CT231*[1]Figure!$E$8,0)</f>
        <v>0.28793122693278295</v>
      </c>
      <c r="GA231" s="15">
        <f>IFERROR(BE231*[1]Figure!$C$8+BZ231*[1]Figure!$D$8+CU231*[1]Figure!$E$8,0)</f>
        <v>3.9521131844069534E-3</v>
      </c>
      <c r="GC231" s="15">
        <f>IFERROR(CW231*[1]Figure!$F$8+DR231*[1]Figure!$G$8+EM231*[1]Figure!$H$8,0)</f>
        <v>0</v>
      </c>
      <c r="GD231" s="15">
        <f>IFERROR(CX231*[1]Figure!$F$8+DS231*[1]Figure!$G$8+EN231*[1]Figure!$H$8,0)</f>
        <v>0</v>
      </c>
      <c r="GE231" s="15">
        <f>IFERROR(CY231*[1]Figure!$F$8+DT231*[1]Figure!$G$8+EO231*[1]Figure!$H$8,0)</f>
        <v>0</v>
      </c>
      <c r="GF231" s="15">
        <f>IFERROR(CZ231*[1]Figure!$F$8+DU231*[1]Figure!$G$8+EP231*[1]Figure!$H$8,0)</f>
        <v>0</v>
      </c>
      <c r="GG231" s="15">
        <f>IFERROR(DA231*[1]Figure!$F$8+DV231*[1]Figure!$G$8+EQ231*[1]Figure!$H$8,0)</f>
        <v>0</v>
      </c>
      <c r="GH231" s="15">
        <f>IFERROR(DB231*[1]Figure!$F$8+DW231*[1]Figure!$G$8+ER231*[1]Figure!$H$8,0)</f>
        <v>0</v>
      </c>
      <c r="GI231" s="15">
        <f>IFERROR(DC231*[1]Figure!$F$8+DX231*[1]Figure!$G$8+ES231*[1]Figure!$H$8,0)</f>
        <v>0</v>
      </c>
      <c r="GJ231" s="15">
        <f>IFERROR(DD231*[1]Figure!$F$8+DY231*[1]Figure!$G$8+ET231*[1]Figure!$H$8,0)</f>
        <v>0</v>
      </c>
      <c r="GK231" s="15">
        <f>IFERROR(DE231*[1]Figure!$F$8+DZ231*[1]Figure!$G$8+EU231*[1]Figure!$H$8,0)</f>
        <v>0</v>
      </c>
      <c r="GL231" s="15">
        <f>IFERROR(DF231*[1]Figure!$F$8+EA231*[1]Figure!$G$8+EV231*[1]Figure!$H$8,0)</f>
        <v>0</v>
      </c>
      <c r="GM231" s="15">
        <f>IFERROR(DG231*[1]Figure!$F$8+EB231*[1]Figure!$G$8+EW231*[1]Figure!$H$8,0)</f>
        <v>0</v>
      </c>
      <c r="GN231" s="15">
        <f>IFERROR(DH231*[1]Figure!$F$8+EC231*[1]Figure!$G$8+EX231*[1]Figure!$H$8,0)</f>
        <v>0</v>
      </c>
      <c r="GO231" s="15">
        <f>IFERROR(DI231*[1]Figure!$F$8+ED231*[1]Figure!$G$8+EY231*[1]Figure!$H$8,0)</f>
        <v>0</v>
      </c>
      <c r="GP231" s="15">
        <f>IFERROR(DJ231*[1]Figure!$F$8+EE231*[1]Figure!$G$8+EZ231*[1]Figure!$H$8,0)</f>
        <v>0</v>
      </c>
      <c r="GQ231" s="15">
        <f>IFERROR(DK231*[1]Figure!$F$8+EF231*[1]Figure!$G$8+FA231*[1]Figure!$H$8,0)</f>
        <v>0</v>
      </c>
      <c r="GR231" s="15">
        <f>IFERROR(DL231*[1]Figure!$F$8+EG231*[1]Figure!$G$8+FB231*[1]Figure!$H$8,0)</f>
        <v>0</v>
      </c>
      <c r="GS231" s="15">
        <f>IFERROR(DM231*[1]Figure!$F$8+EH231*[1]Figure!$G$8+FC231*[1]Figure!$H$8,0)</f>
        <v>0</v>
      </c>
      <c r="GT231" s="15">
        <f>IFERROR(DN231*[1]Figure!$F$8+EI231*[1]Figure!$G$8+FD231*[1]Figure!$H$8,0)</f>
        <v>0</v>
      </c>
      <c r="GU231" s="15">
        <f>IFERROR(DO231*[1]Figure!$F$8+EJ231*[1]Figure!$G$8+FE231*[1]Figure!$H$8,0)</f>
        <v>0</v>
      </c>
      <c r="GV231" s="15">
        <f>IFERROR(DP231*[1]Figure!$F$8+EK231*[1]Figure!$G$8+FF231*[1]Figure!$H$8,0)</f>
        <v>0</v>
      </c>
      <c r="GX231" s="15">
        <f>IFERROR(FH231*[1]Figure!$F$10+GC231*[1]Figure!$F$11,0)</f>
        <v>0.40900380095962874</v>
      </c>
      <c r="GY231" s="15">
        <f>IFERROR(FI231*[1]Figure!$F$10+GD231*[1]Figure!$F$11,0)</f>
        <v>7.3138304747483653</v>
      </c>
      <c r="GZ231" s="15">
        <f>IFERROR(FJ231*[1]Figure!$F$10+GE231*[1]Figure!$F$11,0)</f>
        <v>1.025843310966377E-3</v>
      </c>
      <c r="HA231" s="15">
        <f>IFERROR(FK231*[1]Figure!$F$10+GF231*[1]Figure!$F$11,0)</f>
        <v>0.1089811217634624</v>
      </c>
      <c r="HB231" s="15">
        <f>IFERROR(FL231*[1]Figure!$F$10+GG231*[1]Figure!$F$11,0)</f>
        <v>1.2517130927699977E-2</v>
      </c>
      <c r="HC231" s="15">
        <f>IFERROR(FM231*[1]Figure!$F$10+GH231*[1]Figure!$F$11,0)</f>
        <v>2.9079289508647608E-4</v>
      </c>
      <c r="HD231" s="15">
        <f>IFERROR(FN231*[1]Figure!$F$10+GI231*[1]Figure!$F$11,0)</f>
        <v>0.41463920075639565</v>
      </c>
      <c r="HE231" s="15">
        <f>IFERROR(FO231*[1]Figure!$F$10+GJ231*[1]Figure!$F$11,0)</f>
        <v>1.9304632586817024E-2</v>
      </c>
      <c r="HF231" s="15">
        <f>IFERROR(FP231*[1]Figure!$F$10+GK231*[1]Figure!$F$11,0)</f>
        <v>0.40852059661131185</v>
      </c>
      <c r="HG231" s="15">
        <f>IFERROR(FQ231*[1]Figure!$F$10+GL231*[1]Figure!$F$11,0)</f>
        <v>9.9587128800632987E-2</v>
      </c>
      <c r="HH231" s="15">
        <f>IFERROR(FR231*[1]Figure!$F$10+GM231*[1]Figure!$F$11,0)</f>
        <v>1.6481244616600407E-3</v>
      </c>
      <c r="HI231" s="15">
        <f>IFERROR(FS231*[1]Figure!$F$10+GN231*[1]Figure!$F$11,0)</f>
        <v>1.6674438232438429E-2</v>
      </c>
      <c r="HJ231" s="15">
        <f>IFERROR(FT231*[1]Figure!$F$10+GO231*[1]Figure!$F$11,0)</f>
        <v>2.0226342734783201E-5</v>
      </c>
      <c r="HK231" s="15">
        <f>IFERROR(FU231*[1]Figure!$F$10+GP231*[1]Figure!$F$11,0)</f>
        <v>2.9106015826435398E-4</v>
      </c>
      <c r="HL231" s="15">
        <f>IFERROR(FV231*[1]Figure!$F$10+GQ231*[1]Figure!$F$11,0)</f>
        <v>5.1707756057390122E-4</v>
      </c>
      <c r="HM231" s="15">
        <f>IFERROR(FW231*[1]Figure!$F$10+GR231*[1]Figure!$F$11,0)</f>
        <v>5.257445574806881E-4</v>
      </c>
      <c r="HN231" s="15">
        <f>IFERROR(FX231*[1]Figure!$F$10+GS231*[1]Figure!$F$11,0)</f>
        <v>1.4325774749641118E-7</v>
      </c>
      <c r="HO231" s="15">
        <f>IFERROR(FY231*[1]Figure!$F$10+GT231*[1]Figure!$F$11,0)</f>
        <v>1.0773771404787372E-3</v>
      </c>
      <c r="HP231" s="15">
        <f>IFERROR(FZ231*[1]Figure!$F$10+GU231*[1]Figure!$F$11,0)</f>
        <v>0.27103792567991281</v>
      </c>
      <c r="HQ231" s="15">
        <f>IFERROR(GA231*[1]Figure!$F$10+GV231*[1]Figure!$F$11,0)</f>
        <v>3.7202375406261813E-3</v>
      </c>
    </row>
    <row r="232" spans="1:225" s="15" customFormat="1" x14ac:dyDescent="0.2">
      <c r="A232" s="1"/>
      <c r="B232" s="4"/>
      <c r="C232" s="1" t="s">
        <v>168</v>
      </c>
      <c r="D232" s="1" t="s">
        <v>91</v>
      </c>
      <c r="E232" s="2">
        <v>1</v>
      </c>
      <c r="F232" s="1"/>
      <c r="G232" s="5" t="str">
        <f>'[1]LCIA US'!G80</f>
        <v>-</v>
      </c>
      <c r="H232" s="5" t="str">
        <f>'[1]LCIA US'!H80</f>
        <v>-</v>
      </c>
      <c r="I232" s="5" t="str">
        <f>'[1]LCIA US'!I80</f>
        <v>-</v>
      </c>
      <c r="J232" s="5">
        <f>'[1]LCIA US'!J80</f>
        <v>0.7158503764314601</v>
      </c>
      <c r="K232" s="5">
        <f>'[1]LCIA US'!K80</f>
        <v>0.71228959783423285</v>
      </c>
      <c r="L232" s="5">
        <f>'[1]LCIA US'!L80</f>
        <v>0.71379678225081444</v>
      </c>
      <c r="M232" s="1" t="s">
        <v>149</v>
      </c>
      <c r="N232" s="1" t="str">
        <f t="shared" ref="N232:V234" si="202">N231</f>
        <v>market group for electricity, low voltage | electricity, low voltage | Cutoff, US</v>
      </c>
      <c r="O232" s="1">
        <f t="shared" si="202"/>
        <v>1</v>
      </c>
      <c r="P232" s="1" t="str">
        <f t="shared" si="202"/>
        <v>kWh</v>
      </c>
      <c r="Q232" s="5">
        <f>Q231</f>
        <v>0.61203515177022405</v>
      </c>
      <c r="R232" s="1">
        <f t="shared" si="202"/>
        <v>10.944449254827701</v>
      </c>
      <c r="S232" s="1">
        <f t="shared" si="202"/>
        <v>1.5350766057593401E-3</v>
      </c>
      <c r="T232" s="1">
        <f t="shared" si="202"/>
        <v>0.16307984728282199</v>
      </c>
      <c r="U232" s="1">
        <f t="shared" si="202"/>
        <v>1.8730691766404399E-2</v>
      </c>
      <c r="V232" s="1">
        <f t="shared" si="202"/>
        <v>4.3514381348138499E-4</v>
      </c>
      <c r="W232" s="1">
        <f t="shared" si="195"/>
        <v>0.62046798970915695</v>
      </c>
      <c r="X232" s="1">
        <f t="shared" si="195"/>
        <v>2.8887540182804299E-2</v>
      </c>
      <c r="Y232" s="1">
        <f t="shared" si="195"/>
        <v>0.61131208258122305</v>
      </c>
      <c r="Z232" s="1">
        <f t="shared" si="195"/>
        <v>0.14902263340059399</v>
      </c>
      <c r="AA232" s="1">
        <f t="shared" si="195"/>
        <v>2.4662609556723599E-3</v>
      </c>
      <c r="AB232" s="1">
        <f t="shared" si="195"/>
        <v>2.4951705363933801E-2</v>
      </c>
      <c r="AC232" s="1">
        <f t="shared" si="195"/>
        <v>3.02667914488685E-5</v>
      </c>
      <c r="AD232" s="1">
        <f t="shared" si="195"/>
        <v>4.3554374731879998E-4</v>
      </c>
      <c r="AE232" s="1">
        <f t="shared" si="195"/>
        <v>7.7375721819774104E-4</v>
      </c>
      <c r="AF232" s="1">
        <f t="shared" si="195"/>
        <v>7.8672655186845899E-4</v>
      </c>
      <c r="AG232" s="1">
        <f t="shared" si="195"/>
        <v>2.14371546243603E-7</v>
      </c>
      <c r="AH232" s="1">
        <f t="shared" si="195"/>
        <v>1.6121920631044699E-3</v>
      </c>
      <c r="AI232" s="1">
        <f t="shared" si="195"/>
        <v>0.40558238722912499</v>
      </c>
      <c r="AJ232" s="1">
        <f t="shared" si="195"/>
        <v>5.5669804105883498E-3</v>
      </c>
      <c r="AK232" s="1"/>
      <c r="AL232" s="1">
        <f t="shared" si="196"/>
        <v>0</v>
      </c>
      <c r="AM232" s="1">
        <f t="shared" si="183"/>
        <v>0</v>
      </c>
      <c r="AN232" s="1">
        <f t="shared" si="183"/>
        <v>0</v>
      </c>
      <c r="AO232" s="1">
        <f t="shared" si="183"/>
        <v>0</v>
      </c>
      <c r="AP232" s="1">
        <f t="shared" si="183"/>
        <v>0</v>
      </c>
      <c r="AQ232" s="1">
        <f t="shared" si="183"/>
        <v>0</v>
      </c>
      <c r="AR232" s="1">
        <f t="shared" si="183"/>
        <v>0</v>
      </c>
      <c r="AS232" s="1">
        <f t="shared" si="183"/>
        <v>0</v>
      </c>
      <c r="AT232" s="1">
        <f t="shared" si="183"/>
        <v>0</v>
      </c>
      <c r="AU232" s="1">
        <f t="shared" si="183"/>
        <v>0</v>
      </c>
      <c r="AV232" s="1">
        <f t="shared" si="183"/>
        <v>0</v>
      </c>
      <c r="AW232" s="1">
        <f t="shared" si="183"/>
        <v>0</v>
      </c>
      <c r="AX232" s="1">
        <f t="shared" si="183"/>
        <v>0</v>
      </c>
      <c r="AY232" s="1">
        <f t="shared" si="183"/>
        <v>0</v>
      </c>
      <c r="AZ232" s="1">
        <f t="shared" si="183"/>
        <v>0</v>
      </c>
      <c r="BA232" s="1">
        <f t="shared" si="183"/>
        <v>0</v>
      </c>
      <c r="BB232" s="1">
        <f t="shared" si="183"/>
        <v>0</v>
      </c>
      <c r="BC232" s="1">
        <f t="shared" si="184"/>
        <v>0</v>
      </c>
      <c r="BD232" s="1">
        <f t="shared" si="184"/>
        <v>0</v>
      </c>
      <c r="BE232" s="1">
        <f t="shared" si="184"/>
        <v>0</v>
      </c>
      <c r="BF232" s="1"/>
      <c r="BG232" s="1">
        <f t="shared" si="197"/>
        <v>0</v>
      </c>
      <c r="BH232" s="1">
        <f t="shared" si="185"/>
        <v>0</v>
      </c>
      <c r="BI232" s="1">
        <f t="shared" si="185"/>
        <v>0</v>
      </c>
      <c r="BJ232" s="1">
        <f t="shared" si="185"/>
        <v>0</v>
      </c>
      <c r="BK232" s="1">
        <f t="shared" si="185"/>
        <v>0</v>
      </c>
      <c r="BL232" s="1">
        <f t="shared" si="185"/>
        <v>0</v>
      </c>
      <c r="BM232" s="1">
        <f t="shared" si="185"/>
        <v>0</v>
      </c>
      <c r="BN232" s="1">
        <f t="shared" si="185"/>
        <v>0</v>
      </c>
      <c r="BO232" s="1">
        <f t="shared" si="185"/>
        <v>0</v>
      </c>
      <c r="BP232" s="1">
        <f t="shared" si="185"/>
        <v>0</v>
      </c>
      <c r="BQ232" s="1">
        <f t="shared" si="185"/>
        <v>0</v>
      </c>
      <c r="BR232" s="1">
        <f t="shared" si="185"/>
        <v>0</v>
      </c>
      <c r="BS232" s="1">
        <f t="shared" si="185"/>
        <v>0</v>
      </c>
      <c r="BT232" s="1">
        <f t="shared" si="185"/>
        <v>0</v>
      </c>
      <c r="BU232" s="1">
        <f t="shared" si="185"/>
        <v>0</v>
      </c>
      <c r="BV232" s="1">
        <f t="shared" si="185"/>
        <v>0</v>
      </c>
      <c r="BW232" s="1">
        <f t="shared" si="185"/>
        <v>0</v>
      </c>
      <c r="BX232" s="1">
        <f t="shared" si="186"/>
        <v>0</v>
      </c>
      <c r="BY232" s="1">
        <f t="shared" si="186"/>
        <v>0</v>
      </c>
      <c r="BZ232" s="1">
        <f t="shared" si="186"/>
        <v>0</v>
      </c>
      <c r="CA232" s="1"/>
      <c r="CB232" s="1">
        <f t="shared" si="198"/>
        <v>0</v>
      </c>
      <c r="CC232" s="1">
        <f t="shared" si="187"/>
        <v>0</v>
      </c>
      <c r="CD232" s="1">
        <f t="shared" si="187"/>
        <v>0</v>
      </c>
      <c r="CE232" s="1">
        <f t="shared" si="187"/>
        <v>0</v>
      </c>
      <c r="CF232" s="1">
        <f t="shared" si="187"/>
        <v>0</v>
      </c>
      <c r="CG232" s="1">
        <f t="shared" si="187"/>
        <v>0</v>
      </c>
      <c r="CH232" s="1">
        <f t="shared" si="187"/>
        <v>0</v>
      </c>
      <c r="CI232" s="1">
        <f t="shared" si="187"/>
        <v>0</v>
      </c>
      <c r="CJ232" s="1">
        <f t="shared" si="187"/>
        <v>0</v>
      </c>
      <c r="CK232" s="1">
        <f t="shared" si="187"/>
        <v>0</v>
      </c>
      <c r="CL232" s="1">
        <f t="shared" si="187"/>
        <v>0</v>
      </c>
      <c r="CM232" s="1">
        <f t="shared" si="187"/>
        <v>0</v>
      </c>
      <c r="CN232" s="1">
        <f t="shared" si="187"/>
        <v>0</v>
      </c>
      <c r="CO232" s="1">
        <f t="shared" si="187"/>
        <v>0</v>
      </c>
      <c r="CP232" s="1">
        <f t="shared" si="187"/>
        <v>0</v>
      </c>
      <c r="CQ232" s="1">
        <f t="shared" si="187"/>
        <v>0</v>
      </c>
      <c r="CR232" s="1">
        <f t="shared" si="187"/>
        <v>0</v>
      </c>
      <c r="CS232" s="1">
        <f t="shared" si="188"/>
        <v>0</v>
      </c>
      <c r="CT232" s="1">
        <f t="shared" si="188"/>
        <v>0</v>
      </c>
      <c r="CU232" s="1">
        <f t="shared" si="188"/>
        <v>0</v>
      </c>
      <c r="CW232" s="15">
        <f t="shared" si="199"/>
        <v>0.43812559378400068</v>
      </c>
      <c r="CX232" s="15">
        <f t="shared" si="189"/>
        <v>7.8345881189034223</v>
      </c>
      <c r="CY232" s="15">
        <f t="shared" si="189"/>
        <v>1.0988851660839517E-3</v>
      </c>
      <c r="CZ232" s="15">
        <f t="shared" si="189"/>
        <v>0.11674077006579314</v>
      </c>
      <c r="DA232" s="15">
        <f t="shared" si="189"/>
        <v>1.3408372751802239E-2</v>
      </c>
      <c r="DB232" s="15">
        <f t="shared" si="189"/>
        <v>3.1149786268247048E-4</v>
      </c>
      <c r="DC232" s="15">
        <f t="shared" si="189"/>
        <v>0.4441622439969713</v>
      </c>
      <c r="DD232" s="15">
        <f t="shared" si="189"/>
        <v>2.0679156514039388E-2</v>
      </c>
      <c r="DE232" s="15">
        <f t="shared" si="189"/>
        <v>0.43760798443286836</v>
      </c>
      <c r="DF232" s="15">
        <f t="shared" si="189"/>
        <v>0.10667790821662268</v>
      </c>
      <c r="DG232" s="15">
        <f t="shared" si="189"/>
        <v>1.7654738334962714E-3</v>
      </c>
      <c r="DH232" s="15">
        <f t="shared" si="189"/>
        <v>1.7861687677378894E-2</v>
      </c>
      <c r="DI232" s="15">
        <f t="shared" si="189"/>
        <v>2.1666494052045015E-5</v>
      </c>
      <c r="DJ232" s="15">
        <f t="shared" si="189"/>
        <v>3.1178415547053169E-4</v>
      </c>
      <c r="DK232" s="15">
        <f t="shared" si="189"/>
        <v>5.5389439591341239E-4</v>
      </c>
      <c r="DL232" s="15">
        <f t="shared" si="189"/>
        <v>5.6317849830366104E-4</v>
      </c>
      <c r="DM232" s="15">
        <f t="shared" si="189"/>
        <v>1.5345795207467737E-7</v>
      </c>
      <c r="DN232" s="15">
        <f t="shared" si="190"/>
        <v>1.154088295253147E-3</v>
      </c>
      <c r="DO232" s="15">
        <f t="shared" si="190"/>
        <v>0.29033630457193932</v>
      </c>
      <c r="DP232" s="15">
        <f t="shared" si="190"/>
        <v>3.9851250225062347E-3</v>
      </c>
      <c r="DR232" s="15">
        <f t="shared" si="200"/>
        <v>0.43594627211482656</v>
      </c>
      <c r="DS232" s="15">
        <f t="shared" si="191"/>
        <v>7.7956173582383927</v>
      </c>
      <c r="DT232" s="15">
        <f t="shared" si="191"/>
        <v>1.0934190981610596E-3</v>
      </c>
      <c r="DU232" s="15">
        <f t="shared" si="191"/>
        <v>0.11616007883594938</v>
      </c>
      <c r="DV232" s="15">
        <f t="shared" si="191"/>
        <v>1.3341676905449166E-2</v>
      </c>
      <c r="DW232" s="15">
        <f t="shared" si="191"/>
        <v>3.0994841190471015E-4</v>
      </c>
      <c r="DX232" s="15">
        <f t="shared" si="191"/>
        <v>0.44195289485895034</v>
      </c>
      <c r="DY232" s="15">
        <f t="shared" si="191"/>
        <v>2.0576294379229917E-2</v>
      </c>
      <c r="DZ232" s="15">
        <f t="shared" si="191"/>
        <v>0.43543123745298673</v>
      </c>
      <c r="EA232" s="15">
        <f t="shared" si="191"/>
        <v>0.10614727161310741</v>
      </c>
      <c r="EB232" s="15">
        <f t="shared" si="191"/>
        <v>1.7566920242701361E-3</v>
      </c>
      <c r="EC232" s="15">
        <f t="shared" si="191"/>
        <v>1.7772840178954679E-2</v>
      </c>
      <c r="ED232" s="15">
        <f t="shared" si="191"/>
        <v>2.1558720708847141E-5</v>
      </c>
      <c r="EE232" s="15">
        <f t="shared" si="191"/>
        <v>3.1023328061692275E-4</v>
      </c>
      <c r="EF232" s="15">
        <f t="shared" si="191"/>
        <v>5.5113921777140374E-4</v>
      </c>
      <c r="EG232" s="15">
        <f t="shared" si="191"/>
        <v>5.6037713923589737E-4</v>
      </c>
      <c r="EH232" s="15">
        <f t="shared" si="191"/>
        <v>1.5269462246095862E-7</v>
      </c>
      <c r="EI232" s="15">
        <f t="shared" si="192"/>
        <v>1.1483476362602249E-3</v>
      </c>
      <c r="EJ232" s="15">
        <f t="shared" si="192"/>
        <v>0.28889211548808152</v>
      </c>
      <c r="EK232" s="15">
        <f t="shared" si="192"/>
        <v>3.9653022378090281E-3</v>
      </c>
      <c r="EM232" s="15">
        <f t="shared" si="201"/>
        <v>0.43686872195797477</v>
      </c>
      <c r="EN232" s="15">
        <f t="shared" si="193"/>
        <v>7.8121126616033365</v>
      </c>
      <c r="EO232" s="15">
        <f t="shared" si="193"/>
        <v>1.0957327416995189E-3</v>
      </c>
      <c r="EP232" s="15">
        <f t="shared" si="193"/>
        <v>0.11640587024043256</v>
      </c>
      <c r="EQ232" s="15">
        <f t="shared" si="193"/>
        <v>1.3369907512191284E-2</v>
      </c>
      <c r="ER232" s="15">
        <f t="shared" si="193"/>
        <v>3.1060425387936119E-4</v>
      </c>
      <c r="ES232" s="15">
        <f t="shared" si="193"/>
        <v>0.44288805454402769</v>
      </c>
      <c r="ET232" s="15">
        <f t="shared" si="193"/>
        <v>2.0619833229626811E-2</v>
      </c>
      <c r="EU232" s="15">
        <f t="shared" si="193"/>
        <v>0.43635259749752114</v>
      </c>
      <c r="EV232" s="15">
        <f t="shared" si="193"/>
        <v>0.10637187620388673</v>
      </c>
      <c r="EW232" s="15">
        <f t="shared" si="193"/>
        <v>1.7604091343497491E-3</v>
      </c>
      <c r="EX232" s="15">
        <f t="shared" si="193"/>
        <v>1.7810447000446334E-2</v>
      </c>
      <c r="EY232" s="15">
        <f t="shared" si="193"/>
        <v>2.1604338345258801E-5</v>
      </c>
      <c r="EZ232" s="15">
        <f t="shared" si="193"/>
        <v>3.108897253656212E-4</v>
      </c>
      <c r="FA232" s="15">
        <f t="shared" si="193"/>
        <v>5.523054125928889E-4</v>
      </c>
      <c r="FB232" s="15">
        <f t="shared" si="193"/>
        <v>5.6156288123498444E-4</v>
      </c>
      <c r="FC232" s="15">
        <f t="shared" si="193"/>
        <v>1.530177199148155E-7</v>
      </c>
      <c r="FD232" s="15">
        <f t="shared" si="194"/>
        <v>1.1507775070142725E-3</v>
      </c>
      <c r="FE232" s="15">
        <f t="shared" si="194"/>
        <v>0.28950340294175325</v>
      </c>
      <c r="FF232" s="15">
        <f t="shared" si="194"/>
        <v>3.9736927039312822E-3</v>
      </c>
      <c r="FH232" s="15">
        <f>IFERROR(AL232*[1]Figure!$C$8+BG232*[1]Figure!$D$8+CB232*[1]Figure!$E$8,0)</f>
        <v>0</v>
      </c>
      <c r="FI232" s="15">
        <f>IFERROR(AM232*[1]Figure!$C$8+BH232*[1]Figure!$D$8+CC232*[1]Figure!$E$8,0)</f>
        <v>0</v>
      </c>
      <c r="FJ232" s="15">
        <f>IFERROR(AN232*[1]Figure!$C$8+BI232*[1]Figure!$D$8+CD232*[1]Figure!$E$8,0)</f>
        <v>0</v>
      </c>
      <c r="FK232" s="15">
        <f>IFERROR(AO232*[1]Figure!$C$8+BJ232*[1]Figure!$D$8+CE232*[1]Figure!$E$8,0)</f>
        <v>0</v>
      </c>
      <c r="FL232" s="15">
        <f>IFERROR(AP232*[1]Figure!$C$8+BK232*[1]Figure!$D$8+CF232*[1]Figure!$E$8,0)</f>
        <v>0</v>
      </c>
      <c r="FM232" s="15">
        <f>IFERROR(AQ232*[1]Figure!$C$8+BL232*[1]Figure!$D$8+CG232*[1]Figure!$E$8,0)</f>
        <v>0</v>
      </c>
      <c r="FN232" s="15">
        <f>IFERROR(AR232*[1]Figure!$C$8+BM232*[1]Figure!$D$8+CH232*[1]Figure!$E$8,0)</f>
        <v>0</v>
      </c>
      <c r="FO232" s="15">
        <f>IFERROR(AS232*[1]Figure!$C$8+BN232*[1]Figure!$D$8+CI232*[1]Figure!$E$8,0)</f>
        <v>0</v>
      </c>
      <c r="FP232" s="15">
        <f>IFERROR(AT232*[1]Figure!$C$8+BO232*[1]Figure!$D$8+CJ232*[1]Figure!$E$8,0)</f>
        <v>0</v>
      </c>
      <c r="FQ232" s="15">
        <f>IFERROR(AU232*[1]Figure!$C$8+BP232*[1]Figure!$D$8+CK232*[1]Figure!$E$8,0)</f>
        <v>0</v>
      </c>
      <c r="FR232" s="15">
        <f>IFERROR(AV232*[1]Figure!$C$8+BQ232*[1]Figure!$D$8+CL232*[1]Figure!$E$8,0)</f>
        <v>0</v>
      </c>
      <c r="FS232" s="15">
        <f>IFERROR(AW232*[1]Figure!$C$8+BR232*[1]Figure!$D$8+CM232*[1]Figure!$E$8,0)</f>
        <v>0</v>
      </c>
      <c r="FT232" s="15">
        <f>IFERROR(AX232*[1]Figure!$C$8+BS232*[1]Figure!$D$8+CN232*[1]Figure!$E$8,0)</f>
        <v>0</v>
      </c>
      <c r="FU232" s="15">
        <f>IFERROR(AY232*[1]Figure!$C$8+BT232*[1]Figure!$D$8+CO232*[1]Figure!$E$8,0)</f>
        <v>0</v>
      </c>
      <c r="FV232" s="15">
        <f>IFERROR(AZ232*[1]Figure!$C$8+BU232*[1]Figure!$D$8+CP232*[1]Figure!$E$8,0)</f>
        <v>0</v>
      </c>
      <c r="FW232" s="15">
        <f>IFERROR(BA232*[1]Figure!$C$8+BV232*[1]Figure!$D$8+CQ232*[1]Figure!$E$8,0)</f>
        <v>0</v>
      </c>
      <c r="FX232" s="15">
        <f>IFERROR(BB232*[1]Figure!$C$8+BW232*[1]Figure!$D$8+CR232*[1]Figure!$E$8,0)</f>
        <v>0</v>
      </c>
      <c r="FY232" s="15">
        <f>IFERROR(BC232*[1]Figure!$C$8+BX232*[1]Figure!$D$8+CS232*[1]Figure!$E$8,0)</f>
        <v>0</v>
      </c>
      <c r="FZ232" s="15">
        <f>IFERROR(BD232*[1]Figure!$C$8+BY232*[1]Figure!$D$8+CT232*[1]Figure!$E$8,0)</f>
        <v>0</v>
      </c>
      <c r="GA232" s="15">
        <f>IFERROR(BE232*[1]Figure!$C$8+BZ232*[1]Figure!$D$8+CU232*[1]Figure!$E$8,0)</f>
        <v>0</v>
      </c>
      <c r="GC232" s="15">
        <f>IFERROR(CW232*[1]Figure!$F$8+DR232*[1]Figure!$G$8+EM232*[1]Figure!$H$8,0)</f>
        <v>0.43644471838343379</v>
      </c>
      <c r="GD232" s="15">
        <f>IFERROR(CX232*[1]Figure!$F$8+DS232*[1]Figure!$G$8+EN232*[1]Figure!$H$8,0)</f>
        <v>7.8045306042786766</v>
      </c>
      <c r="GE232" s="15">
        <f>IFERROR(CY232*[1]Figure!$F$8+DT232*[1]Figure!$G$8+EO232*[1]Figure!$H$8,0)</f>
        <v>1.0946692766907631E-3</v>
      </c>
      <c r="GF232" s="15">
        <f>IFERROR(CZ232*[1]Figure!$F$8+DU232*[1]Figure!$G$8+EP232*[1]Figure!$H$8,0)</f>
        <v>0.1162928923534868</v>
      </c>
      <c r="GG232" s="15">
        <f>IFERROR(DA232*[1]Figure!$F$8+DV232*[1]Figure!$G$8+EQ232*[1]Figure!$H$8,0)</f>
        <v>1.3356931328977606E-2</v>
      </c>
      <c r="GH232" s="15">
        <f>IFERROR(DB232*[1]Figure!$F$8+DW232*[1]Figure!$G$8+ER232*[1]Figure!$H$8,0)</f>
        <v>3.1030279646826009E-4</v>
      </c>
      <c r="GI232" s="15">
        <f>IFERROR(DC232*[1]Figure!$F$8+DX232*[1]Figure!$G$8+ES232*[1]Figure!$H$8,0)</f>
        <v>0.44245820889747611</v>
      </c>
      <c r="GJ232" s="15">
        <f>IFERROR(DD232*[1]Figure!$F$8+DY232*[1]Figure!$G$8+ET232*[1]Figure!$H$8,0)</f>
        <v>2.0599820620446151E-2</v>
      </c>
      <c r="GK232" s="15">
        <f>IFERROR(DE232*[1]Figure!$F$8+DZ232*[1]Figure!$G$8+EU232*[1]Figure!$H$8,0)</f>
        <v>0.4359290948483272</v>
      </c>
      <c r="GL232" s="15">
        <f>IFERROR(DF232*[1]Figure!$F$8+EA232*[1]Figure!$G$8+EV232*[1]Figure!$H$8,0)</f>
        <v>0.10626863682447102</v>
      </c>
      <c r="GM232" s="15">
        <f>IFERROR(DG232*[1]Figure!$F$8+EB232*[1]Figure!$G$8+EW232*[1]Figure!$H$8,0)</f>
        <v>1.7587005666997839E-3</v>
      </c>
      <c r="GN232" s="15">
        <f>IFERROR(DH232*[1]Figure!$F$8+EC232*[1]Figure!$G$8+EX232*[1]Figure!$H$8,0)</f>
        <v>1.7793161045163212E-2</v>
      </c>
      <c r="GO232" s="15">
        <f>IFERROR(DI232*[1]Figure!$F$8+ED232*[1]Figure!$G$8+EY232*[1]Figure!$H$8,0)</f>
        <v>2.15833702232039E-5</v>
      </c>
      <c r="GP232" s="15">
        <f>IFERROR(DJ232*[1]Figure!$F$8+EE232*[1]Figure!$G$8+EZ232*[1]Figure!$H$8,0)</f>
        <v>3.105879908897532E-4</v>
      </c>
      <c r="GQ232" s="15">
        <f>IFERROR(DK232*[1]Figure!$F$8+EF232*[1]Figure!$G$8+FA232*[1]Figure!$H$8,0)</f>
        <v>5.5176937177008024E-4</v>
      </c>
      <c r="GR232" s="15">
        <f>IFERROR(DL232*[1]Figure!$F$8+EG232*[1]Figure!$G$8+FB232*[1]Figure!$H$8,0)</f>
        <v>5.6101785556249859E-4</v>
      </c>
      <c r="GS232" s="15">
        <f>IFERROR(DM232*[1]Figure!$F$8+EH232*[1]Figure!$G$8+FC232*[1]Figure!$H$8,0)</f>
        <v>1.5286920834383093E-7</v>
      </c>
      <c r="GT232" s="15">
        <f>IFERROR(DN232*[1]Figure!$F$8+EI232*[1]Figure!$G$8+FD232*[1]Figure!$H$8,0)</f>
        <v>1.1496606182283494E-3</v>
      </c>
      <c r="GU232" s="15">
        <f>IFERROR(DO232*[1]Figure!$F$8+EJ232*[1]Figure!$G$8+FE232*[1]Figure!$H$8,0)</f>
        <v>0.28922242499227002</v>
      </c>
      <c r="GV232" s="15">
        <f>IFERROR(DP232*[1]Figure!$F$8+EK232*[1]Figure!$G$8+FF232*[1]Figure!$H$8,0)</f>
        <v>3.9698360306884752E-3</v>
      </c>
      <c r="GX232" s="15">
        <f>IFERROR(FH232*[1]Figure!$F$10+GC232*[1]Figure!$F$11,0)</f>
        <v>2.5606781822232295E-2</v>
      </c>
      <c r="GY232" s="15">
        <f>IFERROR(FI232*[1]Figure!$F$10+GD232*[1]Figure!$F$11,0)</f>
        <v>0.45790200680839432</v>
      </c>
      <c r="GZ232" s="15">
        <f>IFERROR(FJ232*[1]Figure!$F$10+GE232*[1]Figure!$F$11,0)</f>
        <v>6.4225676597820376E-5</v>
      </c>
      <c r="HA232" s="15">
        <f>IFERROR(FK232*[1]Figure!$F$10+GF232*[1]Figure!$F$11,0)</f>
        <v>6.8230559256210145E-3</v>
      </c>
      <c r="HB232" s="15">
        <f>IFERROR(FL232*[1]Figure!$F$10+GG232*[1]Figure!$F$11,0)</f>
        <v>7.836686112791581E-4</v>
      </c>
      <c r="HC232" s="15">
        <f>IFERROR(FM232*[1]Figure!$F$10+GH232*[1]Figure!$F$11,0)</f>
        <v>1.8205870464929177E-5</v>
      </c>
      <c r="HD232" s="15">
        <f>IFERROR(FN232*[1]Figure!$F$10+GI232*[1]Figure!$F$11,0)</f>
        <v>2.5959601167036148E-2</v>
      </c>
      <c r="HE232" s="15">
        <f>IFERROR(FO232*[1]Figure!$F$10+GJ232*[1]Figure!$F$11,0)</f>
        <v>1.2086183885067921E-3</v>
      </c>
      <c r="HF232" s="15">
        <f>IFERROR(FP232*[1]Figure!$F$10+GK232*[1]Figure!$F$11,0)</f>
        <v>2.5576529515789481E-2</v>
      </c>
      <c r="HG232" s="15">
        <f>IFERROR(FQ232*[1]Figure!$F$10+GL232*[1]Figure!$F$11,0)</f>
        <v>6.2349197575111703E-3</v>
      </c>
      <c r="HH232" s="15">
        <f>IFERROR(FR232*[1]Figure!$F$10+GM232*[1]Figure!$F$11,0)</f>
        <v>1.0318525990857092E-4</v>
      </c>
      <c r="HI232" s="15">
        <f>IFERROR(FS232*[1]Figure!$F$10+GN232*[1]Figure!$F$11,0)</f>
        <v>1.0439480044550618E-3</v>
      </c>
      <c r="HJ232" s="15">
        <f>IFERROR(FT232*[1]Figure!$F$10+GO232*[1]Figure!$F$11,0)</f>
        <v>1.2663245286622894E-6</v>
      </c>
      <c r="HK232" s="15">
        <f>IFERROR(FU232*[1]Figure!$F$10+GP232*[1]Figure!$F$11,0)</f>
        <v>1.8222603194231393E-5</v>
      </c>
      <c r="HL232" s="15">
        <f>IFERROR(FV232*[1]Figure!$F$10+GQ232*[1]Figure!$F$11,0)</f>
        <v>3.237302990270972E-5</v>
      </c>
      <c r="HM232" s="15">
        <f>IFERROR(FW232*[1]Figure!$F$10+GR232*[1]Figure!$F$11,0)</f>
        <v>3.2915650529523783E-5</v>
      </c>
      <c r="HN232" s="15">
        <f>IFERROR(FX232*[1]Figure!$F$10+GS232*[1]Figure!$F$11,0)</f>
        <v>8.9690361700260508E-9</v>
      </c>
      <c r="HO232" s="15">
        <f>IFERROR(FY232*[1]Figure!$F$10+GT232*[1]Figure!$F$11,0)</f>
        <v>6.7452090449454422E-5</v>
      </c>
      <c r="HP232" s="15">
        <f>IFERROR(FZ232*[1]Figure!$F$10+GU232*[1]Figure!$F$11,0)</f>
        <v>1.6969057529910337E-2</v>
      </c>
      <c r="HQ232" s="15">
        <f>IFERROR(GA232*[1]Figure!$F$10+GV232*[1]Figure!$F$11,0)</f>
        <v>2.3291546632618152E-4</v>
      </c>
    </row>
    <row r="233" spans="1:225" s="15" customFormat="1" x14ac:dyDescent="0.2">
      <c r="A233" s="1"/>
      <c r="B233" s="4"/>
      <c r="C233" s="1" t="s">
        <v>169</v>
      </c>
      <c r="D233" s="1" t="s">
        <v>91</v>
      </c>
      <c r="E233" s="2">
        <v>1</v>
      </c>
      <c r="F233" s="1"/>
      <c r="G233" s="5">
        <f>'[1]LCIA US'!G81</f>
        <v>0.95000000000000007</v>
      </c>
      <c r="H233" s="5">
        <f>'[1]LCIA US'!H81</f>
        <v>0.95</v>
      </c>
      <c r="I233" s="5">
        <f>'[1]LCIA US'!I81</f>
        <v>0.95</v>
      </c>
      <c r="J233" s="5" t="str">
        <f>'[1]LCIA US'!J81</f>
        <v>-</v>
      </c>
      <c r="K233" s="5" t="str">
        <f>'[1]LCIA US'!K81</f>
        <v>-</v>
      </c>
      <c r="L233" s="5" t="str">
        <f>'[1]LCIA US'!L81</f>
        <v>-</v>
      </c>
      <c r="M233" s="1" t="s">
        <v>149</v>
      </c>
      <c r="N233" s="1" t="str">
        <f t="shared" si="202"/>
        <v>market group for electricity, low voltage | electricity, low voltage | Cutoff, US</v>
      </c>
      <c r="O233" s="1">
        <f t="shared" si="202"/>
        <v>1</v>
      </c>
      <c r="P233" s="1" t="str">
        <f t="shared" si="202"/>
        <v>kWh</v>
      </c>
      <c r="Q233" s="5">
        <f>Q232</f>
        <v>0.61203515177022405</v>
      </c>
      <c r="R233" s="1">
        <f t="shared" si="202"/>
        <v>10.944449254827701</v>
      </c>
      <c r="S233" s="1">
        <f t="shared" si="202"/>
        <v>1.5350766057593401E-3</v>
      </c>
      <c r="T233" s="1">
        <f t="shared" si="202"/>
        <v>0.16307984728282199</v>
      </c>
      <c r="U233" s="1">
        <f t="shared" si="202"/>
        <v>1.8730691766404399E-2</v>
      </c>
      <c r="V233" s="1">
        <f t="shared" si="202"/>
        <v>4.3514381348138499E-4</v>
      </c>
      <c r="W233" s="1">
        <f t="shared" si="195"/>
        <v>0.62046798970915695</v>
      </c>
      <c r="X233" s="1">
        <f t="shared" si="195"/>
        <v>2.8887540182804299E-2</v>
      </c>
      <c r="Y233" s="1">
        <f t="shared" si="195"/>
        <v>0.61131208258122305</v>
      </c>
      <c r="Z233" s="1">
        <f t="shared" si="195"/>
        <v>0.14902263340059399</v>
      </c>
      <c r="AA233" s="1">
        <f t="shared" si="195"/>
        <v>2.4662609556723599E-3</v>
      </c>
      <c r="AB233" s="1">
        <f t="shared" si="195"/>
        <v>2.4951705363933801E-2</v>
      </c>
      <c r="AC233" s="1">
        <f t="shared" si="195"/>
        <v>3.02667914488685E-5</v>
      </c>
      <c r="AD233" s="1">
        <f t="shared" si="195"/>
        <v>4.3554374731879998E-4</v>
      </c>
      <c r="AE233" s="1">
        <f t="shared" si="195"/>
        <v>7.7375721819774104E-4</v>
      </c>
      <c r="AF233" s="1">
        <f t="shared" si="195"/>
        <v>7.8672655186845899E-4</v>
      </c>
      <c r="AG233" s="1">
        <f t="shared" si="195"/>
        <v>2.14371546243603E-7</v>
      </c>
      <c r="AH233" s="1">
        <f t="shared" si="195"/>
        <v>1.6121920631044699E-3</v>
      </c>
      <c r="AI233" s="1">
        <f t="shared" si="195"/>
        <v>0.40558238722912499</v>
      </c>
      <c r="AJ233" s="1">
        <f t="shared" si="195"/>
        <v>5.5669804105883498E-3</v>
      </c>
      <c r="AK233" s="1"/>
      <c r="AL233" s="1">
        <f t="shared" si="196"/>
        <v>0.58143339418171291</v>
      </c>
      <c r="AM233" s="1">
        <f t="shared" si="183"/>
        <v>10.397226792086316</v>
      </c>
      <c r="AN233" s="1">
        <f t="shared" si="183"/>
        <v>1.4583227754713731E-3</v>
      </c>
      <c r="AO233" s="1">
        <f t="shared" si="183"/>
        <v>0.15492585491868091</v>
      </c>
      <c r="AP233" s="1">
        <f t="shared" si="183"/>
        <v>1.7794157178084181E-2</v>
      </c>
      <c r="AQ233" s="1">
        <f t="shared" si="183"/>
        <v>4.1338662280731577E-4</v>
      </c>
      <c r="AR233" s="1">
        <f t="shared" si="183"/>
        <v>0.58944459022369911</v>
      </c>
      <c r="AS233" s="1">
        <f t="shared" si="183"/>
        <v>2.7443163173664086E-2</v>
      </c>
      <c r="AT233" s="1">
        <f t="shared" si="183"/>
        <v>0.58074647845216198</v>
      </c>
      <c r="AU233" s="1">
        <f t="shared" si="183"/>
        <v>0.14157150173056429</v>
      </c>
      <c r="AV233" s="1">
        <f t="shared" si="183"/>
        <v>2.3429479078887422E-3</v>
      </c>
      <c r="AW233" s="1">
        <f t="shared" si="183"/>
        <v>2.3704120095737111E-2</v>
      </c>
      <c r="AX233" s="1">
        <f t="shared" si="183"/>
        <v>2.8753451876425076E-5</v>
      </c>
      <c r="AY233" s="1">
        <f t="shared" si="183"/>
        <v>4.1376655995285999E-4</v>
      </c>
      <c r="AZ233" s="1">
        <f t="shared" si="183"/>
        <v>7.3506935728785401E-4</v>
      </c>
      <c r="BA233" s="1">
        <f t="shared" si="183"/>
        <v>7.4739022427503605E-4</v>
      </c>
      <c r="BB233" s="1">
        <f t="shared" si="183"/>
        <v>2.0365296893142286E-7</v>
      </c>
      <c r="BC233" s="1">
        <f t="shared" si="184"/>
        <v>1.5315824599492465E-3</v>
      </c>
      <c r="BD233" s="1">
        <f t="shared" si="184"/>
        <v>0.38530326786766878</v>
      </c>
      <c r="BE233" s="1">
        <f t="shared" si="184"/>
        <v>5.2886313900589324E-3</v>
      </c>
      <c r="BF233" s="1"/>
      <c r="BG233" s="1">
        <f t="shared" si="197"/>
        <v>0.5814333941817128</v>
      </c>
      <c r="BH233" s="1">
        <f t="shared" si="185"/>
        <v>10.397226792086315</v>
      </c>
      <c r="BI233" s="1">
        <f t="shared" si="185"/>
        <v>1.4583227754713731E-3</v>
      </c>
      <c r="BJ233" s="1">
        <f t="shared" si="185"/>
        <v>0.15492585491868088</v>
      </c>
      <c r="BK233" s="1">
        <f t="shared" si="185"/>
        <v>1.7794157178084177E-2</v>
      </c>
      <c r="BL233" s="1">
        <f t="shared" si="185"/>
        <v>4.1338662280731572E-4</v>
      </c>
      <c r="BM233" s="1">
        <f t="shared" si="185"/>
        <v>0.58944459022369911</v>
      </c>
      <c r="BN233" s="1">
        <f t="shared" si="185"/>
        <v>2.7443163173664083E-2</v>
      </c>
      <c r="BO233" s="1">
        <f t="shared" si="185"/>
        <v>0.58074647845216187</v>
      </c>
      <c r="BP233" s="1">
        <f t="shared" si="185"/>
        <v>0.14157150173056429</v>
      </c>
      <c r="BQ233" s="1">
        <f t="shared" si="185"/>
        <v>2.3429479078887418E-3</v>
      </c>
      <c r="BR233" s="1">
        <f t="shared" si="185"/>
        <v>2.3704120095737111E-2</v>
      </c>
      <c r="BS233" s="1">
        <f t="shared" si="185"/>
        <v>2.8753451876425073E-5</v>
      </c>
      <c r="BT233" s="1">
        <f t="shared" si="185"/>
        <v>4.1376655995285994E-4</v>
      </c>
      <c r="BU233" s="1">
        <f t="shared" si="185"/>
        <v>7.350693572878539E-4</v>
      </c>
      <c r="BV233" s="1">
        <f t="shared" si="185"/>
        <v>7.4739022427503605E-4</v>
      </c>
      <c r="BW233" s="1">
        <f t="shared" si="185"/>
        <v>2.0365296893142283E-7</v>
      </c>
      <c r="BX233" s="1">
        <f t="shared" si="186"/>
        <v>1.5315824599492463E-3</v>
      </c>
      <c r="BY233" s="1">
        <f t="shared" si="186"/>
        <v>0.38530326786766872</v>
      </c>
      <c r="BZ233" s="1">
        <f t="shared" si="186"/>
        <v>5.2886313900589324E-3</v>
      </c>
      <c r="CA233" s="1"/>
      <c r="CB233" s="1">
        <f t="shared" si="198"/>
        <v>0.5814333941817128</v>
      </c>
      <c r="CC233" s="1">
        <f t="shared" si="187"/>
        <v>10.397226792086315</v>
      </c>
      <c r="CD233" s="1">
        <f t="shared" si="187"/>
        <v>1.4583227754713731E-3</v>
      </c>
      <c r="CE233" s="1">
        <f t="shared" si="187"/>
        <v>0.15492585491868088</v>
      </c>
      <c r="CF233" s="1">
        <f t="shared" si="187"/>
        <v>1.7794157178084177E-2</v>
      </c>
      <c r="CG233" s="1">
        <f t="shared" si="187"/>
        <v>4.1338662280731572E-4</v>
      </c>
      <c r="CH233" s="1">
        <f t="shared" si="187"/>
        <v>0.58944459022369911</v>
      </c>
      <c r="CI233" s="1">
        <f t="shared" si="187"/>
        <v>2.7443163173664083E-2</v>
      </c>
      <c r="CJ233" s="1">
        <f t="shared" si="187"/>
        <v>0.58074647845216187</v>
      </c>
      <c r="CK233" s="1">
        <f t="shared" si="187"/>
        <v>0.14157150173056429</v>
      </c>
      <c r="CL233" s="1">
        <f t="shared" si="187"/>
        <v>2.3429479078887418E-3</v>
      </c>
      <c r="CM233" s="1">
        <f t="shared" si="187"/>
        <v>2.3704120095737111E-2</v>
      </c>
      <c r="CN233" s="1">
        <f t="shared" si="187"/>
        <v>2.8753451876425073E-5</v>
      </c>
      <c r="CO233" s="1">
        <f t="shared" si="187"/>
        <v>4.1376655995285994E-4</v>
      </c>
      <c r="CP233" s="1">
        <f t="shared" si="187"/>
        <v>7.350693572878539E-4</v>
      </c>
      <c r="CQ233" s="1">
        <f t="shared" si="187"/>
        <v>7.4739022427503605E-4</v>
      </c>
      <c r="CR233" s="1">
        <f t="shared" si="187"/>
        <v>2.0365296893142283E-7</v>
      </c>
      <c r="CS233" s="1">
        <f t="shared" si="188"/>
        <v>1.5315824599492463E-3</v>
      </c>
      <c r="CT233" s="1">
        <f t="shared" si="188"/>
        <v>0.38530326786766872</v>
      </c>
      <c r="CU233" s="1">
        <f t="shared" si="188"/>
        <v>5.2886313900589324E-3</v>
      </c>
      <c r="CW233" s="15">
        <f t="shared" si="199"/>
        <v>0</v>
      </c>
      <c r="CX233" s="15">
        <f t="shared" si="189"/>
        <v>0</v>
      </c>
      <c r="CY233" s="15">
        <f t="shared" si="189"/>
        <v>0</v>
      </c>
      <c r="CZ233" s="15">
        <f t="shared" si="189"/>
        <v>0</v>
      </c>
      <c r="DA233" s="15">
        <f t="shared" si="189"/>
        <v>0</v>
      </c>
      <c r="DB233" s="15">
        <f t="shared" si="189"/>
        <v>0</v>
      </c>
      <c r="DC233" s="15">
        <f t="shared" si="189"/>
        <v>0</v>
      </c>
      <c r="DD233" s="15">
        <f t="shared" si="189"/>
        <v>0</v>
      </c>
      <c r="DE233" s="15">
        <f t="shared" si="189"/>
        <v>0</v>
      </c>
      <c r="DF233" s="15">
        <f t="shared" si="189"/>
        <v>0</v>
      </c>
      <c r="DG233" s="15">
        <f t="shared" si="189"/>
        <v>0</v>
      </c>
      <c r="DH233" s="15">
        <f t="shared" si="189"/>
        <v>0</v>
      </c>
      <c r="DI233" s="15">
        <f t="shared" si="189"/>
        <v>0</v>
      </c>
      <c r="DJ233" s="15">
        <f t="shared" si="189"/>
        <v>0</v>
      </c>
      <c r="DK233" s="15">
        <f t="shared" si="189"/>
        <v>0</v>
      </c>
      <c r="DL233" s="15">
        <f t="shared" si="189"/>
        <v>0</v>
      </c>
      <c r="DM233" s="15">
        <f t="shared" si="189"/>
        <v>0</v>
      </c>
      <c r="DN233" s="15">
        <f t="shared" si="190"/>
        <v>0</v>
      </c>
      <c r="DO233" s="15">
        <f t="shared" si="190"/>
        <v>0</v>
      </c>
      <c r="DP233" s="15">
        <f t="shared" si="190"/>
        <v>0</v>
      </c>
      <c r="DQ233" s="15" t="s">
        <v>77</v>
      </c>
      <c r="DR233" s="15">
        <f t="shared" si="200"/>
        <v>0</v>
      </c>
      <c r="DS233" s="15">
        <f t="shared" si="191"/>
        <v>0</v>
      </c>
      <c r="DT233" s="15">
        <f t="shared" si="191"/>
        <v>0</v>
      </c>
      <c r="DU233" s="15">
        <f t="shared" si="191"/>
        <v>0</v>
      </c>
      <c r="DV233" s="15">
        <f t="shared" si="191"/>
        <v>0</v>
      </c>
      <c r="DW233" s="15">
        <f t="shared" si="191"/>
        <v>0</v>
      </c>
      <c r="DX233" s="15">
        <f t="shared" si="191"/>
        <v>0</v>
      </c>
      <c r="DY233" s="15">
        <f t="shared" si="191"/>
        <v>0</v>
      </c>
      <c r="DZ233" s="15">
        <f t="shared" si="191"/>
        <v>0</v>
      </c>
      <c r="EA233" s="15">
        <f t="shared" si="191"/>
        <v>0</v>
      </c>
      <c r="EB233" s="15">
        <f t="shared" si="191"/>
        <v>0</v>
      </c>
      <c r="EC233" s="15">
        <f t="shared" si="191"/>
        <v>0</v>
      </c>
      <c r="ED233" s="15">
        <f t="shared" si="191"/>
        <v>0</v>
      </c>
      <c r="EE233" s="15">
        <f t="shared" si="191"/>
        <v>0</v>
      </c>
      <c r="EF233" s="15">
        <f t="shared" si="191"/>
        <v>0</v>
      </c>
      <c r="EG233" s="15">
        <f t="shared" si="191"/>
        <v>0</v>
      </c>
      <c r="EH233" s="15">
        <f t="shared" si="191"/>
        <v>0</v>
      </c>
      <c r="EI233" s="15">
        <f t="shared" si="192"/>
        <v>0</v>
      </c>
      <c r="EJ233" s="15">
        <f t="shared" si="192"/>
        <v>0</v>
      </c>
      <c r="EK233" s="15">
        <f t="shared" si="192"/>
        <v>0</v>
      </c>
      <c r="EL233" s="15" t="s">
        <v>77</v>
      </c>
      <c r="EM233" s="15">
        <f t="shared" si="201"/>
        <v>0</v>
      </c>
      <c r="EN233" s="15">
        <f t="shared" si="193"/>
        <v>0</v>
      </c>
      <c r="EO233" s="15">
        <f t="shared" si="193"/>
        <v>0</v>
      </c>
      <c r="EP233" s="15">
        <f t="shared" si="193"/>
        <v>0</v>
      </c>
      <c r="EQ233" s="15">
        <f t="shared" si="193"/>
        <v>0</v>
      </c>
      <c r="ER233" s="15">
        <f t="shared" si="193"/>
        <v>0</v>
      </c>
      <c r="ES233" s="15">
        <f t="shared" si="193"/>
        <v>0</v>
      </c>
      <c r="ET233" s="15">
        <f t="shared" si="193"/>
        <v>0</v>
      </c>
      <c r="EU233" s="15">
        <f t="shared" si="193"/>
        <v>0</v>
      </c>
      <c r="EV233" s="15">
        <f t="shared" si="193"/>
        <v>0</v>
      </c>
      <c r="EW233" s="15">
        <f t="shared" si="193"/>
        <v>0</v>
      </c>
      <c r="EX233" s="15">
        <f t="shared" si="193"/>
        <v>0</v>
      </c>
      <c r="EY233" s="15">
        <f t="shared" si="193"/>
        <v>0</v>
      </c>
      <c r="EZ233" s="15">
        <f t="shared" si="193"/>
        <v>0</v>
      </c>
      <c r="FA233" s="15">
        <f t="shared" si="193"/>
        <v>0</v>
      </c>
      <c r="FB233" s="15">
        <f t="shared" si="193"/>
        <v>0</v>
      </c>
      <c r="FC233" s="15">
        <f t="shared" si="193"/>
        <v>0</v>
      </c>
      <c r="FD233" s="15">
        <f t="shared" si="194"/>
        <v>0</v>
      </c>
      <c r="FE233" s="15">
        <f t="shared" si="194"/>
        <v>0</v>
      </c>
      <c r="FF233" s="15">
        <f t="shared" si="194"/>
        <v>0</v>
      </c>
      <c r="FH233" s="15">
        <f>IFERROR(AL233*[1]Figure!$C$8+BG233*[1]Figure!$D$8+CB233*[1]Figure!$E$8,0)</f>
        <v>0.58143339418171269</v>
      </c>
      <c r="FI233" s="15">
        <f>IFERROR(AM233*[1]Figure!$C$8+BH233*[1]Figure!$D$8+CC233*[1]Figure!$E$8,0)</f>
        <v>10.397226792086315</v>
      </c>
      <c r="FJ233" s="15">
        <f>IFERROR(AN233*[1]Figure!$C$8+BI233*[1]Figure!$D$8+CD233*[1]Figure!$E$8,0)</f>
        <v>1.4583227754713731E-3</v>
      </c>
      <c r="FK233" s="15">
        <f>IFERROR(AO233*[1]Figure!$C$8+BJ233*[1]Figure!$D$8+CE233*[1]Figure!$E$8,0)</f>
        <v>0.15492585491868088</v>
      </c>
      <c r="FL233" s="15">
        <f>IFERROR(AP233*[1]Figure!$C$8+BK233*[1]Figure!$D$8+CF233*[1]Figure!$E$8,0)</f>
        <v>1.7794157178084177E-2</v>
      </c>
      <c r="FM233" s="15">
        <f>IFERROR(AQ233*[1]Figure!$C$8+BL233*[1]Figure!$D$8+CG233*[1]Figure!$E$8,0)</f>
        <v>4.1338662280731572E-4</v>
      </c>
      <c r="FN233" s="15">
        <f>IFERROR(AR233*[1]Figure!$C$8+BM233*[1]Figure!$D$8+CH233*[1]Figure!$E$8,0)</f>
        <v>0.58944459022369899</v>
      </c>
      <c r="FO233" s="15">
        <f>IFERROR(AS233*[1]Figure!$C$8+BN233*[1]Figure!$D$8+CI233*[1]Figure!$E$8,0)</f>
        <v>2.7443163173664083E-2</v>
      </c>
      <c r="FP233" s="15">
        <f>IFERROR(AT233*[1]Figure!$C$8+BO233*[1]Figure!$D$8+CJ233*[1]Figure!$E$8,0)</f>
        <v>0.58074647845216187</v>
      </c>
      <c r="FQ233" s="15">
        <f>IFERROR(AU233*[1]Figure!$C$8+BP233*[1]Figure!$D$8+CK233*[1]Figure!$E$8,0)</f>
        <v>0.14157150173056429</v>
      </c>
      <c r="FR233" s="15">
        <f>IFERROR(AV233*[1]Figure!$C$8+BQ233*[1]Figure!$D$8+CL233*[1]Figure!$E$8,0)</f>
        <v>2.3429479078887418E-3</v>
      </c>
      <c r="FS233" s="15">
        <f>IFERROR(AW233*[1]Figure!$C$8+BR233*[1]Figure!$D$8+CM233*[1]Figure!$E$8,0)</f>
        <v>2.3704120095737115E-2</v>
      </c>
      <c r="FT233" s="15">
        <f>IFERROR(AX233*[1]Figure!$C$8+BS233*[1]Figure!$D$8+CN233*[1]Figure!$E$8,0)</f>
        <v>2.8753451876425073E-5</v>
      </c>
      <c r="FU233" s="15">
        <f>IFERROR(AY233*[1]Figure!$C$8+BT233*[1]Figure!$D$8+CO233*[1]Figure!$E$8,0)</f>
        <v>4.1376655995285989E-4</v>
      </c>
      <c r="FV233" s="15">
        <f>IFERROR(AZ233*[1]Figure!$C$8+BU233*[1]Figure!$D$8+CP233*[1]Figure!$E$8,0)</f>
        <v>7.350693572878539E-4</v>
      </c>
      <c r="FW233" s="15">
        <f>IFERROR(BA233*[1]Figure!$C$8+BV233*[1]Figure!$D$8+CQ233*[1]Figure!$E$8,0)</f>
        <v>7.4739022427503605E-4</v>
      </c>
      <c r="FX233" s="15">
        <f>IFERROR(BB233*[1]Figure!$C$8+BW233*[1]Figure!$D$8+CR233*[1]Figure!$E$8,0)</f>
        <v>2.0365296893142283E-7</v>
      </c>
      <c r="FY233" s="15">
        <f>IFERROR(BC233*[1]Figure!$C$8+BX233*[1]Figure!$D$8+CS233*[1]Figure!$E$8,0)</f>
        <v>1.5315824599492463E-3</v>
      </c>
      <c r="FZ233" s="15">
        <f>IFERROR(BD233*[1]Figure!$C$8+BY233*[1]Figure!$D$8+CT233*[1]Figure!$E$8,0)</f>
        <v>0.38530326786766872</v>
      </c>
      <c r="GA233" s="15">
        <f>IFERROR(BE233*[1]Figure!$C$8+BZ233*[1]Figure!$D$8+CU233*[1]Figure!$E$8,0)</f>
        <v>5.2886313900589324E-3</v>
      </c>
      <c r="GC233" s="15">
        <f>IFERROR(CW233*[1]Figure!$F$8+DR233*[1]Figure!$G$8+EM233*[1]Figure!$H$8,0)</f>
        <v>0</v>
      </c>
      <c r="GD233" s="15">
        <f>IFERROR(CX233*[1]Figure!$F$8+DS233*[1]Figure!$G$8+EN233*[1]Figure!$H$8,0)</f>
        <v>0</v>
      </c>
      <c r="GE233" s="15">
        <f>IFERROR(CY233*[1]Figure!$F$8+DT233*[1]Figure!$G$8+EO233*[1]Figure!$H$8,0)</f>
        <v>0</v>
      </c>
      <c r="GF233" s="15">
        <f>IFERROR(CZ233*[1]Figure!$F$8+DU233*[1]Figure!$G$8+EP233*[1]Figure!$H$8,0)</f>
        <v>0</v>
      </c>
      <c r="GG233" s="15">
        <f>IFERROR(DA233*[1]Figure!$F$8+DV233*[1]Figure!$G$8+EQ233*[1]Figure!$H$8,0)</f>
        <v>0</v>
      </c>
      <c r="GH233" s="15">
        <f>IFERROR(DB233*[1]Figure!$F$8+DW233*[1]Figure!$G$8+ER233*[1]Figure!$H$8,0)</f>
        <v>0</v>
      </c>
      <c r="GI233" s="15">
        <f>IFERROR(DC233*[1]Figure!$F$8+DX233*[1]Figure!$G$8+ES233*[1]Figure!$H$8,0)</f>
        <v>0</v>
      </c>
      <c r="GJ233" s="15">
        <f>IFERROR(DD233*[1]Figure!$F$8+DY233*[1]Figure!$G$8+ET233*[1]Figure!$H$8,0)</f>
        <v>0</v>
      </c>
      <c r="GK233" s="15">
        <f>IFERROR(DE233*[1]Figure!$F$8+DZ233*[1]Figure!$G$8+EU233*[1]Figure!$H$8,0)</f>
        <v>0</v>
      </c>
      <c r="GL233" s="15">
        <f>IFERROR(DF233*[1]Figure!$F$8+EA233*[1]Figure!$G$8+EV233*[1]Figure!$H$8,0)</f>
        <v>0</v>
      </c>
      <c r="GM233" s="15">
        <f>IFERROR(DG233*[1]Figure!$F$8+EB233*[1]Figure!$G$8+EW233*[1]Figure!$H$8,0)</f>
        <v>0</v>
      </c>
      <c r="GN233" s="15">
        <f>IFERROR(DH233*[1]Figure!$F$8+EC233*[1]Figure!$G$8+EX233*[1]Figure!$H$8,0)</f>
        <v>0</v>
      </c>
      <c r="GO233" s="15">
        <f>IFERROR(DI233*[1]Figure!$F$8+ED233*[1]Figure!$G$8+EY233*[1]Figure!$H$8,0)</f>
        <v>0</v>
      </c>
      <c r="GP233" s="15">
        <f>IFERROR(DJ233*[1]Figure!$F$8+EE233*[1]Figure!$G$8+EZ233*[1]Figure!$H$8,0)</f>
        <v>0</v>
      </c>
      <c r="GQ233" s="15">
        <f>IFERROR(DK233*[1]Figure!$F$8+EF233*[1]Figure!$G$8+FA233*[1]Figure!$H$8,0)</f>
        <v>0</v>
      </c>
      <c r="GR233" s="15">
        <f>IFERROR(DL233*[1]Figure!$F$8+EG233*[1]Figure!$G$8+FB233*[1]Figure!$H$8,0)</f>
        <v>0</v>
      </c>
      <c r="GS233" s="15">
        <f>IFERROR(DM233*[1]Figure!$F$8+EH233*[1]Figure!$G$8+FC233*[1]Figure!$H$8,0)</f>
        <v>0</v>
      </c>
      <c r="GT233" s="15">
        <f>IFERROR(DN233*[1]Figure!$F$8+EI233*[1]Figure!$G$8+FD233*[1]Figure!$H$8,0)</f>
        <v>0</v>
      </c>
      <c r="GU233" s="15">
        <f>IFERROR(DO233*[1]Figure!$F$8+EJ233*[1]Figure!$G$8+FE233*[1]Figure!$H$8,0)</f>
        <v>0</v>
      </c>
      <c r="GV233" s="15">
        <f>IFERROR(DP233*[1]Figure!$F$8+EK233*[1]Figure!$G$8+FF233*[1]Figure!$H$8,0)</f>
        <v>0</v>
      </c>
      <c r="GX233" s="15">
        <f>IFERROR(FH233*[1]Figure!$F$10+GC233*[1]Figure!$F$11,0)</f>
        <v>0.54731993732945028</v>
      </c>
      <c r="GY233" s="15">
        <f>IFERROR(FI233*[1]Figure!$F$10+GD233*[1]Figure!$F$11,0)</f>
        <v>9.7872079127025557</v>
      </c>
      <c r="GZ233" s="15">
        <f>IFERROR(FJ233*[1]Figure!$F$10+GE233*[1]Figure!$F$11,0)</f>
        <v>1.3727610730037527E-3</v>
      </c>
      <c r="HA233" s="15">
        <f>IFERROR(FK233*[1]Figure!$F$10+GF233*[1]Figure!$F$11,0)</f>
        <v>0.14583615260719554</v>
      </c>
      <c r="HB233" s="15">
        <f>IFERROR(FL233*[1]Figure!$F$10+GG233*[1]Figure!$F$11,0)</f>
        <v>1.6750150729209243E-2</v>
      </c>
      <c r="HC233" s="15">
        <f>IFERROR(FM233*[1]Figure!$F$10+GH233*[1]Figure!$F$11,0)</f>
        <v>3.8913268957686109E-4</v>
      </c>
      <c r="HD233" s="15">
        <f>IFERROR(FN233*[1]Figure!$F$10+GI233*[1]Figure!$F$11,0)</f>
        <v>0.55486110603339911</v>
      </c>
      <c r="HE233" s="15">
        <f>IFERROR(FO233*[1]Figure!$F$10+GJ233*[1]Figure!$F$11,0)</f>
        <v>2.5833036937052006E-2</v>
      </c>
      <c r="HF233" s="15">
        <f>IFERROR(FP233*[1]Figure!$F$10+GK233*[1]Figure!$F$11,0)</f>
        <v>0.54667332384317557</v>
      </c>
      <c r="HG233" s="15">
        <f>IFERROR(FQ233*[1]Figure!$F$10+GL233*[1]Figure!$F$11,0)</f>
        <v>0.13326531676746556</v>
      </c>
      <c r="HH233" s="15">
        <f>IFERROR(FR233*[1]Figure!$F$10+GM233*[1]Figure!$F$11,0)</f>
        <v>2.2054840931807029E-3</v>
      </c>
      <c r="HI233" s="15">
        <f>IFERROR(FS233*[1]Figure!$F$10+GN233*[1]Figure!$F$11,0)</f>
        <v>2.2313368401392468E-2</v>
      </c>
      <c r="HJ233" s="15">
        <f>IFERROR(FT233*[1]Figure!$F$10+GO233*[1]Figure!$F$11,0)</f>
        <v>2.706644928979091E-5</v>
      </c>
      <c r="HK233" s="15">
        <f>IFERROR(FU233*[1]Figure!$F$10+GP233*[1]Figure!$F$11,0)</f>
        <v>3.8949033531370604E-4</v>
      </c>
      <c r="HL233" s="15">
        <f>IFERROR(FV233*[1]Figure!$F$10+GQ233*[1]Figure!$F$11,0)</f>
        <v>6.9194187776193134E-4</v>
      </c>
      <c r="HM233" s="15">
        <f>IFERROR(FW233*[1]Figure!$F$10+GR233*[1]Figure!$F$11,0)</f>
        <v>7.0353986338633724E-4</v>
      </c>
      <c r="HN233" s="15">
        <f>IFERROR(FX233*[1]Figure!$F$10+GS233*[1]Figure!$F$11,0)</f>
        <v>1.9170438318110726E-7</v>
      </c>
      <c r="HO233" s="15">
        <f>IFERROR(FY233*[1]Figure!$F$10+GT233*[1]Figure!$F$11,0)</f>
        <v>1.4417225160829471E-3</v>
      </c>
      <c r="HP233" s="15">
        <f>IFERROR(FZ233*[1]Figure!$F$10+GU233*[1]Figure!$F$11,0)</f>
        <v>0.36269702176111712</v>
      </c>
      <c r="HQ233" s="15">
        <f>IFERROR(GA233*[1]Figure!$F$10+GV233*[1]Figure!$F$11,0)</f>
        <v>4.9783404770538352E-3</v>
      </c>
    </row>
    <row r="234" spans="1:225" s="15" customFormat="1" x14ac:dyDescent="0.2">
      <c r="A234" s="1"/>
      <c r="B234" s="4"/>
      <c r="C234" s="1" t="s">
        <v>173</v>
      </c>
      <c r="D234" s="1" t="s">
        <v>91</v>
      </c>
      <c r="E234" s="2">
        <v>1</v>
      </c>
      <c r="F234" s="1"/>
      <c r="G234" s="5" t="str">
        <f>'[1]LCIA US'!G82</f>
        <v>-</v>
      </c>
      <c r="H234" s="5" t="str">
        <f>'[1]LCIA US'!H82</f>
        <v>-</v>
      </c>
      <c r="I234" s="5" t="str">
        <f>'[1]LCIA US'!I82</f>
        <v>-</v>
      </c>
      <c r="J234" s="5">
        <f>'[1]LCIA US'!J82</f>
        <v>0.95</v>
      </c>
      <c r="K234" s="5">
        <f>'[1]LCIA US'!K82</f>
        <v>0.95</v>
      </c>
      <c r="L234" s="5">
        <f>'[1]LCIA US'!L82</f>
        <v>0.95</v>
      </c>
      <c r="M234" s="1" t="s">
        <v>149</v>
      </c>
      <c r="N234" s="1" t="str">
        <f t="shared" si="202"/>
        <v>market group for electricity, low voltage | electricity, low voltage | Cutoff, US</v>
      </c>
      <c r="O234" s="1">
        <f t="shared" si="202"/>
        <v>1</v>
      </c>
      <c r="P234" s="1" t="str">
        <f t="shared" si="202"/>
        <v>kWh</v>
      </c>
      <c r="Q234" s="5">
        <f>Q233</f>
        <v>0.61203515177022405</v>
      </c>
      <c r="R234" s="1">
        <f t="shared" si="202"/>
        <v>10.944449254827701</v>
      </c>
      <c r="S234" s="1">
        <f t="shared" si="202"/>
        <v>1.5350766057593401E-3</v>
      </c>
      <c r="T234" s="1">
        <f t="shared" si="202"/>
        <v>0.16307984728282199</v>
      </c>
      <c r="U234" s="1">
        <f t="shared" si="202"/>
        <v>1.8730691766404399E-2</v>
      </c>
      <c r="V234" s="1">
        <f t="shared" si="202"/>
        <v>4.3514381348138499E-4</v>
      </c>
      <c r="W234" s="1">
        <f t="shared" si="195"/>
        <v>0.62046798970915695</v>
      </c>
      <c r="X234" s="1">
        <f t="shared" si="195"/>
        <v>2.8887540182804299E-2</v>
      </c>
      <c r="Y234" s="1">
        <f t="shared" si="195"/>
        <v>0.61131208258122305</v>
      </c>
      <c r="Z234" s="1">
        <f t="shared" si="195"/>
        <v>0.14902263340059399</v>
      </c>
      <c r="AA234" s="1">
        <f t="shared" si="195"/>
        <v>2.4662609556723599E-3</v>
      </c>
      <c r="AB234" s="1">
        <f t="shared" si="195"/>
        <v>2.4951705363933801E-2</v>
      </c>
      <c r="AC234" s="1">
        <f t="shared" si="195"/>
        <v>3.02667914488685E-5</v>
      </c>
      <c r="AD234" s="1">
        <f t="shared" si="195"/>
        <v>4.3554374731879998E-4</v>
      </c>
      <c r="AE234" s="1">
        <f t="shared" si="195"/>
        <v>7.7375721819774104E-4</v>
      </c>
      <c r="AF234" s="1">
        <f t="shared" si="195"/>
        <v>7.8672655186845899E-4</v>
      </c>
      <c r="AG234" s="1">
        <f t="shared" si="195"/>
        <v>2.14371546243603E-7</v>
      </c>
      <c r="AH234" s="1">
        <f t="shared" si="195"/>
        <v>1.6121920631044699E-3</v>
      </c>
      <c r="AI234" s="1">
        <f t="shared" si="195"/>
        <v>0.40558238722912499</v>
      </c>
      <c r="AJ234" s="1">
        <f t="shared" si="195"/>
        <v>5.5669804105883498E-3</v>
      </c>
      <c r="AK234" s="1"/>
      <c r="AL234" s="1">
        <f t="shared" si="196"/>
        <v>0</v>
      </c>
      <c r="AM234" s="1">
        <f t="shared" si="183"/>
        <v>0</v>
      </c>
      <c r="AN234" s="1">
        <f t="shared" si="183"/>
        <v>0</v>
      </c>
      <c r="AO234" s="1">
        <f t="shared" si="183"/>
        <v>0</v>
      </c>
      <c r="AP234" s="1">
        <f t="shared" si="183"/>
        <v>0</v>
      </c>
      <c r="AQ234" s="1">
        <f t="shared" si="183"/>
        <v>0</v>
      </c>
      <c r="AR234" s="1">
        <f t="shared" si="183"/>
        <v>0</v>
      </c>
      <c r="AS234" s="1">
        <f t="shared" si="183"/>
        <v>0</v>
      </c>
      <c r="AT234" s="1">
        <f t="shared" si="183"/>
        <v>0</v>
      </c>
      <c r="AU234" s="1">
        <f t="shared" si="183"/>
        <v>0</v>
      </c>
      <c r="AV234" s="1">
        <f t="shared" si="183"/>
        <v>0</v>
      </c>
      <c r="AW234" s="1">
        <f t="shared" si="183"/>
        <v>0</v>
      </c>
      <c r="AX234" s="1">
        <f t="shared" si="183"/>
        <v>0</v>
      </c>
      <c r="AY234" s="1">
        <f t="shared" si="183"/>
        <v>0</v>
      </c>
      <c r="AZ234" s="1">
        <f t="shared" si="183"/>
        <v>0</v>
      </c>
      <c r="BA234" s="1">
        <f t="shared" si="183"/>
        <v>0</v>
      </c>
      <c r="BB234" s="1">
        <f t="shared" si="183"/>
        <v>0</v>
      </c>
      <c r="BC234" s="1">
        <f t="shared" si="184"/>
        <v>0</v>
      </c>
      <c r="BD234" s="1">
        <f t="shared" si="184"/>
        <v>0</v>
      </c>
      <c r="BE234" s="1">
        <f t="shared" si="184"/>
        <v>0</v>
      </c>
      <c r="BF234" s="1"/>
      <c r="BG234" s="1">
        <f t="shared" si="197"/>
        <v>0</v>
      </c>
      <c r="BH234" s="1">
        <f t="shared" si="185"/>
        <v>0</v>
      </c>
      <c r="BI234" s="1">
        <f t="shared" si="185"/>
        <v>0</v>
      </c>
      <c r="BJ234" s="1">
        <f t="shared" si="185"/>
        <v>0</v>
      </c>
      <c r="BK234" s="1">
        <f t="shared" si="185"/>
        <v>0</v>
      </c>
      <c r="BL234" s="1">
        <f t="shared" si="185"/>
        <v>0</v>
      </c>
      <c r="BM234" s="1">
        <f t="shared" si="185"/>
        <v>0</v>
      </c>
      <c r="BN234" s="1">
        <f t="shared" si="185"/>
        <v>0</v>
      </c>
      <c r="BO234" s="1">
        <f t="shared" si="185"/>
        <v>0</v>
      </c>
      <c r="BP234" s="1">
        <f t="shared" si="185"/>
        <v>0</v>
      </c>
      <c r="BQ234" s="1">
        <f t="shared" si="185"/>
        <v>0</v>
      </c>
      <c r="BR234" s="1">
        <f t="shared" si="185"/>
        <v>0</v>
      </c>
      <c r="BS234" s="1">
        <f t="shared" si="185"/>
        <v>0</v>
      </c>
      <c r="BT234" s="1">
        <f t="shared" si="185"/>
        <v>0</v>
      </c>
      <c r="BU234" s="1">
        <f t="shared" si="185"/>
        <v>0</v>
      </c>
      <c r="BV234" s="1">
        <f t="shared" si="185"/>
        <v>0</v>
      </c>
      <c r="BW234" s="1">
        <f t="shared" si="185"/>
        <v>0</v>
      </c>
      <c r="BX234" s="1">
        <f t="shared" si="186"/>
        <v>0</v>
      </c>
      <c r="BY234" s="1">
        <f t="shared" si="186"/>
        <v>0</v>
      </c>
      <c r="BZ234" s="1">
        <f t="shared" si="186"/>
        <v>0</v>
      </c>
      <c r="CA234" s="1"/>
      <c r="CB234" s="1">
        <f t="shared" si="198"/>
        <v>0</v>
      </c>
      <c r="CC234" s="1">
        <f t="shared" si="187"/>
        <v>0</v>
      </c>
      <c r="CD234" s="1">
        <f t="shared" si="187"/>
        <v>0</v>
      </c>
      <c r="CE234" s="1">
        <f t="shared" si="187"/>
        <v>0</v>
      </c>
      <c r="CF234" s="1">
        <f t="shared" si="187"/>
        <v>0</v>
      </c>
      <c r="CG234" s="1">
        <f t="shared" si="187"/>
        <v>0</v>
      </c>
      <c r="CH234" s="1">
        <f t="shared" si="187"/>
        <v>0</v>
      </c>
      <c r="CI234" s="1">
        <f t="shared" si="187"/>
        <v>0</v>
      </c>
      <c r="CJ234" s="1">
        <f t="shared" si="187"/>
        <v>0</v>
      </c>
      <c r="CK234" s="1">
        <f t="shared" si="187"/>
        <v>0</v>
      </c>
      <c r="CL234" s="1">
        <f t="shared" si="187"/>
        <v>0</v>
      </c>
      <c r="CM234" s="1">
        <f t="shared" si="187"/>
        <v>0</v>
      </c>
      <c r="CN234" s="1">
        <f t="shared" si="187"/>
        <v>0</v>
      </c>
      <c r="CO234" s="1">
        <f t="shared" si="187"/>
        <v>0</v>
      </c>
      <c r="CP234" s="1">
        <f t="shared" si="187"/>
        <v>0</v>
      </c>
      <c r="CQ234" s="1">
        <f t="shared" si="187"/>
        <v>0</v>
      </c>
      <c r="CR234" s="1">
        <f t="shared" si="187"/>
        <v>0</v>
      </c>
      <c r="CS234" s="1">
        <f t="shared" si="188"/>
        <v>0</v>
      </c>
      <c r="CT234" s="1">
        <f t="shared" si="188"/>
        <v>0</v>
      </c>
      <c r="CU234" s="1">
        <f t="shared" si="188"/>
        <v>0</v>
      </c>
      <c r="CW234" s="15">
        <f t="shared" si="199"/>
        <v>0.5814333941817128</v>
      </c>
      <c r="CX234" s="15">
        <f t="shared" si="189"/>
        <v>10.397226792086315</v>
      </c>
      <c r="CY234" s="15">
        <f t="shared" si="189"/>
        <v>1.4583227754713731E-3</v>
      </c>
      <c r="CZ234" s="15">
        <f t="shared" si="189"/>
        <v>0.15492585491868088</v>
      </c>
      <c r="DA234" s="15">
        <f t="shared" si="189"/>
        <v>1.7794157178084177E-2</v>
      </c>
      <c r="DB234" s="15">
        <f t="shared" si="189"/>
        <v>4.1338662280731572E-4</v>
      </c>
      <c r="DC234" s="15">
        <f t="shared" si="189"/>
        <v>0.58944459022369911</v>
      </c>
      <c r="DD234" s="15">
        <f t="shared" si="189"/>
        <v>2.7443163173664083E-2</v>
      </c>
      <c r="DE234" s="15">
        <f t="shared" si="189"/>
        <v>0.58074647845216187</v>
      </c>
      <c r="DF234" s="15">
        <f t="shared" si="189"/>
        <v>0.14157150173056429</v>
      </c>
      <c r="DG234" s="15">
        <f t="shared" si="189"/>
        <v>2.3429479078887418E-3</v>
      </c>
      <c r="DH234" s="15">
        <f t="shared" si="189"/>
        <v>2.3704120095737111E-2</v>
      </c>
      <c r="DI234" s="15">
        <f t="shared" si="189"/>
        <v>2.8753451876425073E-5</v>
      </c>
      <c r="DJ234" s="15">
        <f t="shared" si="189"/>
        <v>4.1376655995285994E-4</v>
      </c>
      <c r="DK234" s="15">
        <f t="shared" si="189"/>
        <v>7.350693572878539E-4</v>
      </c>
      <c r="DL234" s="15">
        <f t="shared" si="189"/>
        <v>7.4739022427503605E-4</v>
      </c>
      <c r="DM234" s="15">
        <f t="shared" si="189"/>
        <v>2.0365296893142283E-7</v>
      </c>
      <c r="DN234" s="15">
        <f t="shared" si="190"/>
        <v>1.5315824599492463E-3</v>
      </c>
      <c r="DO234" s="15">
        <f t="shared" si="190"/>
        <v>0.38530326786766872</v>
      </c>
      <c r="DP234" s="15">
        <f t="shared" si="190"/>
        <v>5.2886313900589324E-3</v>
      </c>
      <c r="DR234" s="15">
        <f t="shared" si="200"/>
        <v>0.5814333941817128</v>
      </c>
      <c r="DS234" s="15">
        <f t="shared" si="191"/>
        <v>10.397226792086315</v>
      </c>
      <c r="DT234" s="15">
        <f t="shared" si="191"/>
        <v>1.4583227754713731E-3</v>
      </c>
      <c r="DU234" s="15">
        <f t="shared" si="191"/>
        <v>0.15492585491868088</v>
      </c>
      <c r="DV234" s="15">
        <f t="shared" si="191"/>
        <v>1.7794157178084177E-2</v>
      </c>
      <c r="DW234" s="15">
        <f t="shared" si="191"/>
        <v>4.1338662280731572E-4</v>
      </c>
      <c r="DX234" s="15">
        <f t="shared" si="191"/>
        <v>0.58944459022369911</v>
      </c>
      <c r="DY234" s="15">
        <f t="shared" si="191"/>
        <v>2.7443163173664083E-2</v>
      </c>
      <c r="DZ234" s="15">
        <f t="shared" si="191"/>
        <v>0.58074647845216187</v>
      </c>
      <c r="EA234" s="15">
        <f t="shared" si="191"/>
        <v>0.14157150173056429</v>
      </c>
      <c r="EB234" s="15">
        <f t="shared" si="191"/>
        <v>2.3429479078887418E-3</v>
      </c>
      <c r="EC234" s="15">
        <f t="shared" si="191"/>
        <v>2.3704120095737111E-2</v>
      </c>
      <c r="ED234" s="15">
        <f t="shared" si="191"/>
        <v>2.8753451876425073E-5</v>
      </c>
      <c r="EE234" s="15">
        <f t="shared" si="191"/>
        <v>4.1376655995285994E-4</v>
      </c>
      <c r="EF234" s="15">
        <f t="shared" si="191"/>
        <v>7.350693572878539E-4</v>
      </c>
      <c r="EG234" s="15">
        <f t="shared" si="191"/>
        <v>7.4739022427503605E-4</v>
      </c>
      <c r="EH234" s="15">
        <f t="shared" si="191"/>
        <v>2.0365296893142283E-7</v>
      </c>
      <c r="EI234" s="15">
        <f t="shared" si="192"/>
        <v>1.5315824599492463E-3</v>
      </c>
      <c r="EJ234" s="15">
        <f t="shared" si="192"/>
        <v>0.38530326786766872</v>
      </c>
      <c r="EK234" s="15">
        <f t="shared" si="192"/>
        <v>5.2886313900589324E-3</v>
      </c>
      <c r="EM234" s="15">
        <f t="shared" si="201"/>
        <v>0.5814333941817128</v>
      </c>
      <c r="EN234" s="15">
        <f t="shared" si="193"/>
        <v>10.397226792086315</v>
      </c>
      <c r="EO234" s="15">
        <f t="shared" si="193"/>
        <v>1.4583227754713731E-3</v>
      </c>
      <c r="EP234" s="15">
        <f t="shared" si="193"/>
        <v>0.15492585491868088</v>
      </c>
      <c r="EQ234" s="15">
        <f t="shared" si="193"/>
        <v>1.7794157178084177E-2</v>
      </c>
      <c r="ER234" s="15">
        <f t="shared" si="193"/>
        <v>4.1338662280731572E-4</v>
      </c>
      <c r="ES234" s="15">
        <f t="shared" si="193"/>
        <v>0.58944459022369911</v>
      </c>
      <c r="ET234" s="15">
        <f t="shared" si="193"/>
        <v>2.7443163173664083E-2</v>
      </c>
      <c r="EU234" s="15">
        <f t="shared" si="193"/>
        <v>0.58074647845216187</v>
      </c>
      <c r="EV234" s="15">
        <f t="shared" si="193"/>
        <v>0.14157150173056429</v>
      </c>
      <c r="EW234" s="15">
        <f t="shared" si="193"/>
        <v>2.3429479078887418E-3</v>
      </c>
      <c r="EX234" s="15">
        <f t="shared" si="193"/>
        <v>2.3704120095737111E-2</v>
      </c>
      <c r="EY234" s="15">
        <f t="shared" si="193"/>
        <v>2.8753451876425073E-5</v>
      </c>
      <c r="EZ234" s="15">
        <f t="shared" si="193"/>
        <v>4.1376655995285994E-4</v>
      </c>
      <c r="FA234" s="15">
        <f t="shared" si="193"/>
        <v>7.350693572878539E-4</v>
      </c>
      <c r="FB234" s="15">
        <f t="shared" si="193"/>
        <v>7.4739022427503605E-4</v>
      </c>
      <c r="FC234" s="15">
        <f t="shared" si="193"/>
        <v>2.0365296893142283E-7</v>
      </c>
      <c r="FD234" s="15">
        <f t="shared" si="194"/>
        <v>1.5315824599492463E-3</v>
      </c>
      <c r="FE234" s="15">
        <f t="shared" si="194"/>
        <v>0.38530326786766872</v>
      </c>
      <c r="FF234" s="15">
        <f t="shared" si="194"/>
        <v>5.2886313900589324E-3</v>
      </c>
      <c r="FH234" s="15">
        <f>IFERROR(AL234*[1]Figure!$C$8+BG234*[1]Figure!$D$8+CB234*[1]Figure!$E$8,0)</f>
        <v>0</v>
      </c>
      <c r="FI234" s="15">
        <f>IFERROR(AM234*[1]Figure!$C$8+BH234*[1]Figure!$D$8+CC234*[1]Figure!$E$8,0)</f>
        <v>0</v>
      </c>
      <c r="FJ234" s="15">
        <f>IFERROR(AN234*[1]Figure!$C$8+BI234*[1]Figure!$D$8+CD234*[1]Figure!$E$8,0)</f>
        <v>0</v>
      </c>
      <c r="FK234" s="15">
        <f>IFERROR(AO234*[1]Figure!$C$8+BJ234*[1]Figure!$D$8+CE234*[1]Figure!$E$8,0)</f>
        <v>0</v>
      </c>
      <c r="FL234" s="15">
        <f>IFERROR(AP234*[1]Figure!$C$8+BK234*[1]Figure!$D$8+CF234*[1]Figure!$E$8,0)</f>
        <v>0</v>
      </c>
      <c r="FM234" s="15">
        <f>IFERROR(AQ234*[1]Figure!$C$8+BL234*[1]Figure!$D$8+CG234*[1]Figure!$E$8,0)</f>
        <v>0</v>
      </c>
      <c r="FN234" s="15">
        <f>IFERROR(AR234*[1]Figure!$C$8+BM234*[1]Figure!$D$8+CH234*[1]Figure!$E$8,0)</f>
        <v>0</v>
      </c>
      <c r="FO234" s="15">
        <f>IFERROR(AS234*[1]Figure!$C$8+BN234*[1]Figure!$D$8+CI234*[1]Figure!$E$8,0)</f>
        <v>0</v>
      </c>
      <c r="FP234" s="15">
        <f>IFERROR(AT234*[1]Figure!$C$8+BO234*[1]Figure!$D$8+CJ234*[1]Figure!$E$8,0)</f>
        <v>0</v>
      </c>
      <c r="FQ234" s="15">
        <f>IFERROR(AU234*[1]Figure!$C$8+BP234*[1]Figure!$D$8+CK234*[1]Figure!$E$8,0)</f>
        <v>0</v>
      </c>
      <c r="FR234" s="15">
        <f>IFERROR(AV234*[1]Figure!$C$8+BQ234*[1]Figure!$D$8+CL234*[1]Figure!$E$8,0)</f>
        <v>0</v>
      </c>
      <c r="FS234" s="15">
        <f>IFERROR(AW234*[1]Figure!$C$8+BR234*[1]Figure!$D$8+CM234*[1]Figure!$E$8,0)</f>
        <v>0</v>
      </c>
      <c r="FT234" s="15">
        <f>IFERROR(AX234*[1]Figure!$C$8+BS234*[1]Figure!$D$8+CN234*[1]Figure!$E$8,0)</f>
        <v>0</v>
      </c>
      <c r="FU234" s="15">
        <f>IFERROR(AY234*[1]Figure!$C$8+BT234*[1]Figure!$D$8+CO234*[1]Figure!$E$8,0)</f>
        <v>0</v>
      </c>
      <c r="FV234" s="15">
        <f>IFERROR(AZ234*[1]Figure!$C$8+BU234*[1]Figure!$D$8+CP234*[1]Figure!$E$8,0)</f>
        <v>0</v>
      </c>
      <c r="FW234" s="15">
        <f>IFERROR(BA234*[1]Figure!$C$8+BV234*[1]Figure!$D$8+CQ234*[1]Figure!$E$8,0)</f>
        <v>0</v>
      </c>
      <c r="FX234" s="15">
        <f>IFERROR(BB234*[1]Figure!$C$8+BW234*[1]Figure!$D$8+CR234*[1]Figure!$E$8,0)</f>
        <v>0</v>
      </c>
      <c r="FY234" s="15">
        <f>IFERROR(BC234*[1]Figure!$C$8+BX234*[1]Figure!$D$8+CS234*[1]Figure!$E$8,0)</f>
        <v>0</v>
      </c>
      <c r="FZ234" s="15">
        <f>IFERROR(BD234*[1]Figure!$C$8+BY234*[1]Figure!$D$8+CT234*[1]Figure!$E$8,0)</f>
        <v>0</v>
      </c>
      <c r="GA234" s="15">
        <f>IFERROR(BE234*[1]Figure!$C$8+BZ234*[1]Figure!$D$8+CU234*[1]Figure!$E$8,0)</f>
        <v>0</v>
      </c>
      <c r="GC234" s="15">
        <f>IFERROR(CW234*[1]Figure!$F$8+DR234*[1]Figure!$G$8+EM234*[1]Figure!$H$8,0)</f>
        <v>0.5814333941817128</v>
      </c>
      <c r="GD234" s="15">
        <f>IFERROR(CX234*[1]Figure!$F$8+DS234*[1]Figure!$G$8+EN234*[1]Figure!$H$8,0)</f>
        <v>10.397226792086313</v>
      </c>
      <c r="GE234" s="15">
        <f>IFERROR(CY234*[1]Figure!$F$8+DT234*[1]Figure!$G$8+EO234*[1]Figure!$H$8,0)</f>
        <v>1.4583227754713731E-3</v>
      </c>
      <c r="GF234" s="15">
        <f>IFERROR(CZ234*[1]Figure!$F$8+DU234*[1]Figure!$G$8+EP234*[1]Figure!$H$8,0)</f>
        <v>0.15492585491868086</v>
      </c>
      <c r="GG234" s="15">
        <f>IFERROR(DA234*[1]Figure!$F$8+DV234*[1]Figure!$G$8+EQ234*[1]Figure!$H$8,0)</f>
        <v>1.7794157178084177E-2</v>
      </c>
      <c r="GH234" s="15">
        <f>IFERROR(DB234*[1]Figure!$F$8+DW234*[1]Figure!$G$8+ER234*[1]Figure!$H$8,0)</f>
        <v>4.1338662280731572E-4</v>
      </c>
      <c r="GI234" s="15">
        <f>IFERROR(DC234*[1]Figure!$F$8+DX234*[1]Figure!$G$8+ES234*[1]Figure!$H$8,0)</f>
        <v>0.58944459022369899</v>
      </c>
      <c r="GJ234" s="15">
        <f>IFERROR(DD234*[1]Figure!$F$8+DY234*[1]Figure!$G$8+ET234*[1]Figure!$H$8,0)</f>
        <v>2.7443163173664083E-2</v>
      </c>
      <c r="GK234" s="15">
        <f>IFERROR(DE234*[1]Figure!$F$8+DZ234*[1]Figure!$G$8+EU234*[1]Figure!$H$8,0)</f>
        <v>0.58074647845216187</v>
      </c>
      <c r="GL234" s="15">
        <f>IFERROR(DF234*[1]Figure!$F$8+EA234*[1]Figure!$G$8+EV234*[1]Figure!$H$8,0)</f>
        <v>0.14157150173056426</v>
      </c>
      <c r="GM234" s="15">
        <f>IFERROR(DG234*[1]Figure!$F$8+EB234*[1]Figure!$G$8+EW234*[1]Figure!$H$8,0)</f>
        <v>2.3429479078887418E-3</v>
      </c>
      <c r="GN234" s="15">
        <f>IFERROR(DH234*[1]Figure!$F$8+EC234*[1]Figure!$G$8+EX234*[1]Figure!$H$8,0)</f>
        <v>2.3704120095737108E-2</v>
      </c>
      <c r="GO234" s="15">
        <f>IFERROR(DI234*[1]Figure!$F$8+ED234*[1]Figure!$G$8+EY234*[1]Figure!$H$8,0)</f>
        <v>2.875345187642507E-5</v>
      </c>
      <c r="GP234" s="15">
        <f>IFERROR(DJ234*[1]Figure!$F$8+EE234*[1]Figure!$G$8+EZ234*[1]Figure!$H$8,0)</f>
        <v>4.1376655995285994E-4</v>
      </c>
      <c r="GQ234" s="15">
        <f>IFERROR(DK234*[1]Figure!$F$8+EF234*[1]Figure!$G$8+FA234*[1]Figure!$H$8,0)</f>
        <v>7.350693572878539E-4</v>
      </c>
      <c r="GR234" s="15">
        <f>IFERROR(DL234*[1]Figure!$F$8+EG234*[1]Figure!$G$8+FB234*[1]Figure!$H$8,0)</f>
        <v>7.4739022427503595E-4</v>
      </c>
      <c r="GS234" s="15">
        <f>IFERROR(DM234*[1]Figure!$F$8+EH234*[1]Figure!$G$8+FC234*[1]Figure!$H$8,0)</f>
        <v>2.0365296893142283E-7</v>
      </c>
      <c r="GT234" s="15">
        <f>IFERROR(DN234*[1]Figure!$F$8+EI234*[1]Figure!$G$8+FD234*[1]Figure!$H$8,0)</f>
        <v>1.5315824599492463E-3</v>
      </c>
      <c r="GU234" s="15">
        <f>IFERROR(DO234*[1]Figure!$F$8+EJ234*[1]Figure!$G$8+FE234*[1]Figure!$H$8,0)</f>
        <v>0.38530326786766866</v>
      </c>
      <c r="GV234" s="15">
        <f>IFERROR(DP234*[1]Figure!$F$8+EK234*[1]Figure!$G$8+FF234*[1]Figure!$H$8,0)</f>
        <v>5.2886313900589324E-3</v>
      </c>
      <c r="GX234" s="15">
        <f>IFERROR(FH234*[1]Figure!$F$10+GC234*[1]Figure!$F$11,0)</f>
        <v>3.4113456852262455E-2</v>
      </c>
      <c r="GY234" s="15">
        <f>IFERROR(FI234*[1]Figure!$F$10+GD234*[1]Figure!$F$11,0)</f>
        <v>0.61001887938375865</v>
      </c>
      <c r="GZ234" s="15">
        <f>IFERROR(FJ234*[1]Figure!$F$10+GE234*[1]Figure!$F$11,0)</f>
        <v>8.5561702467620317E-5</v>
      </c>
      <c r="HA234" s="15">
        <f>IFERROR(FK234*[1]Figure!$F$10+GF234*[1]Figure!$F$11,0)</f>
        <v>9.0897023114853582E-3</v>
      </c>
      <c r="HB234" s="15">
        <f>IFERROR(FL234*[1]Figure!$F$10+GG234*[1]Figure!$F$11,0)</f>
        <v>1.044006448874936E-3</v>
      </c>
      <c r="HC234" s="15">
        <f>IFERROR(FM234*[1]Figure!$F$10+GH234*[1]Figure!$F$11,0)</f>
        <v>2.4253933230454614E-5</v>
      </c>
      <c r="HD234" s="15">
        <f>IFERROR(FN234*[1]Figure!$F$10+GI234*[1]Figure!$F$11,0)</f>
        <v>3.4583484190299912E-2</v>
      </c>
      <c r="HE234" s="15">
        <f>IFERROR(FO234*[1]Figure!$F$10+GJ234*[1]Figure!$F$11,0)</f>
        <v>1.6101262366120773E-3</v>
      </c>
      <c r="HF234" s="15">
        <f>IFERROR(FP234*[1]Figure!$F$10+GK234*[1]Figure!$F$11,0)</f>
        <v>3.4073154608986328E-2</v>
      </c>
      <c r="HG234" s="15">
        <f>IFERROR(FQ234*[1]Figure!$F$10+GL234*[1]Figure!$F$11,0)</f>
        <v>8.3061849630987374E-3</v>
      </c>
      <c r="HH234" s="15">
        <f>IFERROR(FR234*[1]Figure!$F$10+GM234*[1]Figure!$F$11,0)</f>
        <v>1.3746381470803904E-4</v>
      </c>
      <c r="HI234" s="15">
        <f>IFERROR(FS234*[1]Figure!$F$10+GN234*[1]Figure!$F$11,0)</f>
        <v>1.3907516943446455E-3</v>
      </c>
      <c r="HJ234" s="15">
        <f>IFERROR(FT234*[1]Figure!$F$10+GO234*[1]Figure!$F$11,0)</f>
        <v>1.6870025866341651E-6</v>
      </c>
      <c r="HK234" s="15">
        <f>IFERROR(FU234*[1]Figure!$F$10+GP234*[1]Figure!$F$11,0)</f>
        <v>2.4276224639153859E-5</v>
      </c>
      <c r="HL234" s="15">
        <f>IFERROR(FV234*[1]Figure!$F$10+GQ234*[1]Figure!$F$11,0)</f>
        <v>4.3127479525922594E-5</v>
      </c>
      <c r="HM234" s="15">
        <f>IFERROR(FW234*[1]Figure!$F$10+GR234*[1]Figure!$F$11,0)</f>
        <v>4.385036088869885E-5</v>
      </c>
      <c r="HN234" s="15">
        <f>IFERROR(FX234*[1]Figure!$F$10+GS234*[1]Figure!$F$11,0)</f>
        <v>1.1948585750315587E-8</v>
      </c>
      <c r="HO234" s="15">
        <f>IFERROR(FY234*[1]Figure!$F$10+GT234*[1]Figure!$F$11,0)</f>
        <v>8.9859943866299336E-5</v>
      </c>
      <c r="HP234" s="15">
        <f>IFERROR(FZ234*[1]Figure!$F$10+GU234*[1]Figure!$F$11,0)</f>
        <v>2.2606246106551622E-2</v>
      </c>
      <c r="HQ234" s="15">
        <f>IFERROR(GA234*[1]Figure!$F$10+GV234*[1]Figure!$F$11,0)</f>
        <v>3.1029091300509716E-4</v>
      </c>
    </row>
    <row r="235" spans="1:225" s="15" customFormat="1" x14ac:dyDescent="0.2">
      <c r="A235" s="1"/>
      <c r="B235" s="4"/>
      <c r="C235" s="1" t="s">
        <v>176</v>
      </c>
      <c r="D235" s="1" t="s">
        <v>91</v>
      </c>
      <c r="E235" s="2">
        <v>1</v>
      </c>
      <c r="F235" s="1"/>
      <c r="G235" s="5">
        <f>'[1]LCIA US'!G83</f>
        <v>67.396969296979265</v>
      </c>
      <c r="H235" s="5">
        <f>'[1]LCIA US'!H83</f>
        <v>61.918768721112087</v>
      </c>
      <c r="I235" s="5">
        <f>'[1]LCIA US'!I83</f>
        <v>77.063701649358421</v>
      </c>
      <c r="J235" s="5">
        <f>'[1]LCIA US'!J83</f>
        <v>88.371316003970577</v>
      </c>
      <c r="K235" s="5">
        <f>'[1]LCIA US'!K83</f>
        <v>67.156075183180761</v>
      </c>
      <c r="L235" s="5">
        <f>'[1]LCIA US'!L83</f>
        <v>61.488532555422239</v>
      </c>
      <c r="M235" s="1" t="s">
        <v>177</v>
      </c>
      <c r="N235" s="1" t="str">
        <f>N144</f>
        <v>heat production, natural gas, at industrial furnace &gt;100kW | heat, district or industrial, natural gas | Cutoff, US</v>
      </c>
      <c r="O235" s="1">
        <f>O144</f>
        <v>1</v>
      </c>
      <c r="P235" s="1" t="str">
        <f>P144</f>
        <v>MJ</v>
      </c>
      <c r="Q235" s="1">
        <f>'[1]Unit factor_selected'!J97</f>
        <v>7.2330291417737905E-2</v>
      </c>
      <c r="R235" s="1">
        <f>'[1]Unit factor_selected'!K97</f>
        <v>1.16501563218455</v>
      </c>
      <c r="S235" s="1">
        <f>'[1]Unit factor_selected'!L97</f>
        <v>2.20203378162688E-5</v>
      </c>
      <c r="T235" s="1">
        <f>'[1]Unit factor_selected'!M97</f>
        <v>2.5362637371607499E-2</v>
      </c>
      <c r="U235" s="1">
        <f>'[1]Unit factor_selected'!N97</f>
        <v>1.7759307099869001E-4</v>
      </c>
      <c r="V235" s="1">
        <f>'[1]Unit factor_selected'!O97</f>
        <v>1.1685277267784501E-6</v>
      </c>
      <c r="W235" s="1">
        <f>'[1]Unit factor_selected'!P97</f>
        <v>7.3824719243562001E-2</v>
      </c>
      <c r="X235" s="1">
        <f>'[1]Unit factor_selected'!Q97</f>
        <v>4.68899762777373E-4</v>
      </c>
      <c r="Y235" s="1">
        <f>'[1]Unit factor_selected'!R97</f>
        <v>3.62349515785103E-3</v>
      </c>
      <c r="Z235" s="1">
        <f>'[1]Unit factor_selected'!S97</f>
        <v>3.4836319528183202E-4</v>
      </c>
      <c r="AA235" s="1">
        <f>'[1]Unit factor_selected'!T97</f>
        <v>2.2738797241086598E-5</v>
      </c>
      <c r="AB235" s="1">
        <f>'[1]Unit factor_selected'!U97</f>
        <v>2.2408356909574601E-4</v>
      </c>
      <c r="AC235" s="1">
        <f>'[1]Unit factor_selected'!V97</f>
        <v>2.6215057101080201E-7</v>
      </c>
      <c r="AD235" s="1">
        <f>'[1]Unit factor_selected'!W97</f>
        <v>1.5789113078908702E-5</v>
      </c>
      <c r="AE235" s="1">
        <f>'[1]Unit factor_selected'!X97</f>
        <v>4.2326627703415898E-5</v>
      </c>
      <c r="AF235" s="1">
        <f>'[1]Unit factor_selected'!Y97</f>
        <v>4.5027221579687799E-5</v>
      </c>
      <c r="AG235" s="1">
        <f>'[1]Unit factor_selected'!Z97</f>
        <v>1.3366527697313499E-8</v>
      </c>
      <c r="AH235" s="1">
        <f>'[1]Unit factor_selected'!AA97</f>
        <v>6.3341153208030005E-5</v>
      </c>
      <c r="AI235" s="1">
        <f>'[1]Unit factor_selected'!AB97</f>
        <v>4.2937573612692901E-3</v>
      </c>
      <c r="AJ235" s="1">
        <f>'[1]Unit factor_selected'!AC97</f>
        <v>2.0378428231162899E-5</v>
      </c>
      <c r="AK235" s="1"/>
      <c r="AL235" s="1">
        <f t="shared" si="196"/>
        <v>4.8748424299228441</v>
      </c>
      <c r="AM235" s="1">
        <f t="shared" si="183"/>
        <v>78.518522792843001</v>
      </c>
      <c r="AN235" s="1">
        <f t="shared" si="183"/>
        <v>1.4841040317121797E-3</v>
      </c>
      <c r="AO235" s="1">
        <f t="shared" si="183"/>
        <v>1.7093648922246494</v>
      </c>
      <c r="AP235" s="1">
        <f t="shared" si="183"/>
        <v>1.1969234753454969E-2</v>
      </c>
      <c r="AQ235" s="1">
        <f t="shared" si="183"/>
        <v>7.8755227324356171E-5</v>
      </c>
      <c r="AR235" s="1">
        <f t="shared" si="183"/>
        <v>4.9755623362164627</v>
      </c>
      <c r="AS235" s="1">
        <f t="shared" si="183"/>
        <v>3.1602422915267471E-2</v>
      </c>
      <c r="AT235" s="1">
        <f t="shared" si="183"/>
        <v>0.2442125919014389</v>
      </c>
      <c r="AU235" s="1">
        <f t="shared" si="183"/>
        <v>2.3478623576607224E-2</v>
      </c>
      <c r="AV235" s="1">
        <f t="shared" si="183"/>
        <v>1.5325260195077502E-3</v>
      </c>
      <c r="AW235" s="1">
        <f t="shared" si="183"/>
        <v>1.5102553426303525E-2</v>
      </c>
      <c r="AX235" s="1">
        <f t="shared" si="183"/>
        <v>1.7668153985600605E-5</v>
      </c>
      <c r="AY235" s="1">
        <f t="shared" si="183"/>
        <v>1.0641383694057435E-3</v>
      </c>
      <c r="AZ235" s="1">
        <f t="shared" si="183"/>
        <v>2.8526864277717934E-3</v>
      </c>
      <c r="BA235" s="1">
        <f t="shared" si="183"/>
        <v>3.0346982703345006E-3</v>
      </c>
      <c r="BB235" s="1">
        <f t="shared" si="183"/>
        <v>9.0086345682306088E-7</v>
      </c>
      <c r="BC235" s="1">
        <f t="shared" si="184"/>
        <v>4.2690017579968577E-3</v>
      </c>
      <c r="BD235" s="1">
        <f t="shared" si="184"/>
        <v>0.28938623304614502</v>
      </c>
      <c r="BE235" s="1">
        <f t="shared" si="184"/>
        <v>1.3734443018163813E-3</v>
      </c>
      <c r="BF235" s="1"/>
      <c r="BG235" s="1">
        <f t="shared" si="197"/>
        <v>4.478602585825552</v>
      </c>
      <c r="BH235" s="1">
        <f t="shared" si="185"/>
        <v>72.13633348571534</v>
      </c>
      <c r="BI235" s="1">
        <f t="shared" si="185"/>
        <v>1.3634722044063062E-3</v>
      </c>
      <c r="BJ235" s="1">
        <f t="shared" si="185"/>
        <v>1.5704232775699989</v>
      </c>
      <c r="BK235" s="1">
        <f t="shared" si="185"/>
        <v>1.0996344289639925E-2</v>
      </c>
      <c r="BL235" s="1">
        <f t="shared" si="185"/>
        <v>7.235379805860171E-5</v>
      </c>
      <c r="BM235" s="1">
        <f t="shared" si="185"/>
        <v>4.5711357167431483</v>
      </c>
      <c r="BN235" s="1">
        <f t="shared" si="185"/>
        <v>2.9033695964796481E-2</v>
      </c>
      <c r="BO235" s="1">
        <f t="shared" si="185"/>
        <v>0.22436235864104745</v>
      </c>
      <c r="BP235" s="1">
        <f t="shared" si="185"/>
        <v>2.1570220119603363E-2</v>
      </c>
      <c r="BQ235" s="1">
        <f t="shared" si="185"/>
        <v>1.4079583273671028E-3</v>
      </c>
      <c r="BR235" s="1">
        <f t="shared" si="185"/>
        <v>1.3874978689040838E-2</v>
      </c>
      <c r="BS235" s="1">
        <f t="shared" si="185"/>
        <v>1.6232040576525321E-5</v>
      </c>
      <c r="BT235" s="1">
        <f t="shared" si="185"/>
        <v>9.7764244104443397E-4</v>
      </c>
      <c r="BU235" s="1">
        <f t="shared" si="185"/>
        <v>2.6208126715124248E-3</v>
      </c>
      <c r="BV235" s="1">
        <f t="shared" si="185"/>
        <v>2.7880301191469561E-3</v>
      </c>
      <c r="BW235" s="1">
        <f t="shared" si="185"/>
        <v>8.2763893709429343E-7</v>
      </c>
      <c r="BX235" s="1">
        <f t="shared" si="186"/>
        <v>3.9220062160165367E-3</v>
      </c>
      <c r="BY235" s="1">
        <f t="shared" si="186"/>
        <v>0.26586416899700571</v>
      </c>
      <c r="BZ235" s="1">
        <f t="shared" si="186"/>
        <v>1.2618071845451569E-3</v>
      </c>
      <c r="CA235" s="1"/>
      <c r="CB235" s="1">
        <f t="shared" si="198"/>
        <v>5.574039998027704</v>
      </c>
      <c r="CC235" s="1">
        <f t="shared" si="187"/>
        <v>89.780417095508852</v>
      </c>
      <c r="CD235" s="1">
        <f t="shared" si="187"/>
        <v>1.6969687436910236E-3</v>
      </c>
      <c r="CE235" s="1">
        <f t="shared" si="187"/>
        <v>1.9545387194464283</v>
      </c>
      <c r="CF235" s="1">
        <f t="shared" si="187"/>
        <v>1.3685979438436375E-2</v>
      </c>
      <c r="CG235" s="1">
        <f t="shared" si="187"/>
        <v>9.0051072105457492E-5</v>
      </c>
      <c r="CH235" s="1">
        <f t="shared" si="187"/>
        <v>5.6892061381335113</v>
      </c>
      <c r="CI235" s="1">
        <f t="shared" si="187"/>
        <v>3.6135151422130411E-2</v>
      </c>
      <c r="CJ235" s="1">
        <f t="shared" si="187"/>
        <v>0.2792399497725267</v>
      </c>
      <c r="CK235" s="1">
        <f t="shared" si="187"/>
        <v>2.6846157346816286E-2</v>
      </c>
      <c r="CL235" s="1">
        <f t="shared" si="187"/>
        <v>1.7523358864523521E-3</v>
      </c>
      <c r="CM235" s="1">
        <f t="shared" si="187"/>
        <v>1.7268709313317962E-2</v>
      </c>
      <c r="CN235" s="1">
        <f t="shared" si="187"/>
        <v>2.0202293391585394E-5</v>
      </c>
      <c r="CO235" s="1">
        <f t="shared" si="187"/>
        <v>1.2167674996210031E-3</v>
      </c>
      <c r="CP235" s="1">
        <f t="shared" si="187"/>
        <v>3.2618466091595116E-3</v>
      </c>
      <c r="CQ235" s="1">
        <f t="shared" si="187"/>
        <v>3.4699643699166137E-3</v>
      </c>
      <c r="CR235" s="1">
        <f t="shared" si="187"/>
        <v>1.0300741025536533E-6</v>
      </c>
      <c r="CS235" s="1">
        <f t="shared" si="188"/>
        <v>4.8813037329499265E-3</v>
      </c>
      <c r="CT235" s="1">
        <f t="shared" si="188"/>
        <v>0.33089283624359306</v>
      </c>
      <c r="CU235" s="1">
        <f t="shared" si="188"/>
        <v>1.5704371132892006E-3</v>
      </c>
      <c r="CW235" s="15">
        <f t="shared" si="199"/>
        <v>6.3919230395361977</v>
      </c>
      <c r="CX235" s="15">
        <f t="shared" si="189"/>
        <v>102.95396458134641</v>
      </c>
      <c r="CY235" s="15">
        <f t="shared" si="189"/>
        <v>1.9459662316756736E-3</v>
      </c>
      <c r="CZ235" s="15">
        <f t="shared" si="189"/>
        <v>2.2413296418604398</v>
      </c>
      <c r="DA235" s="15">
        <f t="shared" si="189"/>
        <v>1.5694133397340816E-2</v>
      </c>
      <c r="DB235" s="15">
        <f t="shared" si="189"/>
        <v>1.032643330025398E-4</v>
      </c>
      <c r="DC235" s="15">
        <f t="shared" si="189"/>
        <v>6.5239875931772255</v>
      </c>
      <c r="DD235" s="15">
        <f t="shared" si="189"/>
        <v>4.143728911058607E-2</v>
      </c>
      <c r="DE235" s="15">
        <f t="shared" si="189"/>
        <v>0.32021303563331061</v>
      </c>
      <c r="DF235" s="15">
        <f t="shared" si="189"/>
        <v>3.0785314014403688E-2</v>
      </c>
      <c r="DG235" s="15">
        <f t="shared" si="189"/>
        <v>2.0094574365422781E-3</v>
      </c>
      <c r="DH235" s="15">
        <f t="shared" si="189"/>
        <v>1.9802559895857746E-2</v>
      </c>
      <c r="DI235" s="15">
        <f t="shared" si="189"/>
        <v>2.3166590951416912E-5</v>
      </c>
      <c r="DJ235" s="15">
        <f t="shared" si="189"/>
        <v>1.3953047013186657E-3</v>
      </c>
      <c r="DK235" s="15">
        <f t="shared" si="189"/>
        <v>3.7404597921609816E-3</v>
      </c>
      <c r="DL235" s="15">
        <f t="shared" si="189"/>
        <v>3.9791148269993941E-3</v>
      </c>
      <c r="DM235" s="15">
        <f t="shared" si="189"/>
        <v>1.1812176430151163E-6</v>
      </c>
      <c r="DN235" s="15">
        <f t="shared" si="190"/>
        <v>5.5975410662027344E-3</v>
      </c>
      <c r="DO235" s="15">
        <f t="shared" si="190"/>
        <v>0.3794449886171033</v>
      </c>
      <c r="DP235" s="15">
        <f t="shared" si="190"/>
        <v>1.8008685208803317E-3</v>
      </c>
      <c r="DR235" s="15">
        <f t="shared" si="200"/>
        <v>4.857418488470981</v>
      </c>
      <c r="DS235" s="15">
        <f t="shared" si="191"/>
        <v>78.237877384566502</v>
      </c>
      <c r="DT235" s="15">
        <f t="shared" si="191"/>
        <v>1.4787994619483861E-3</v>
      </c>
      <c r="DU235" s="15">
        <f t="shared" si="191"/>
        <v>1.7032551821714232</v>
      </c>
      <c r="DV235" s="15">
        <f t="shared" si="191"/>
        <v>1.1926453627999985E-2</v>
      </c>
      <c r="DW235" s="15">
        <f t="shared" si="191"/>
        <v>7.8473735873164899E-5</v>
      </c>
      <c r="DX235" s="15">
        <f t="shared" si="191"/>
        <v>4.9577783958978614</v>
      </c>
      <c r="DY235" s="15">
        <f t="shared" si="191"/>
        <v>3.1489467722452882E-2</v>
      </c>
      <c r="DZ235" s="15">
        <f t="shared" si="191"/>
        <v>0.24333971324653522</v>
      </c>
      <c r="EA235" s="15">
        <f t="shared" si="191"/>
        <v>2.3394704933399794E-2</v>
      </c>
      <c r="EB235" s="15">
        <f t="shared" si="191"/>
        <v>1.5270483770975149E-3</v>
      </c>
      <c r="EC235" s="15">
        <f t="shared" si="191"/>
        <v>1.5048573013509399E-2</v>
      </c>
      <c r="ED235" s="15">
        <f t="shared" si="191"/>
        <v>1.7605003456115187E-5</v>
      </c>
      <c r="EE235" s="15">
        <f t="shared" si="191"/>
        <v>1.0603348650029354E-3</v>
      </c>
      <c r="EF235" s="15">
        <f t="shared" si="191"/>
        <v>2.8424901923010996E-3</v>
      </c>
      <c r="EG235" s="15">
        <f t="shared" si="191"/>
        <v>3.0238514776952529E-3</v>
      </c>
      <c r="EH235" s="15">
        <f t="shared" si="191"/>
        <v>8.9764353897885336E-7</v>
      </c>
      <c r="EI235" s="15">
        <f t="shared" si="192"/>
        <v>4.2537432470278339E-3</v>
      </c>
      <c r="EJ235" s="15">
        <f t="shared" si="192"/>
        <v>0.28835189217173629</v>
      </c>
      <c r="EK235" s="15">
        <f t="shared" si="192"/>
        <v>1.368535258407029E-3</v>
      </c>
      <c r="EM235" s="15">
        <f t="shared" si="201"/>
        <v>4.4474834785827548</v>
      </c>
      <c r="EN235" s="15">
        <f t="shared" si="193"/>
        <v>71.635101627155521</v>
      </c>
      <c r="EO235" s="15">
        <f t="shared" si="193"/>
        <v>1.3539982586970396E-3</v>
      </c>
      <c r="EP235" s="15">
        <f t="shared" si="193"/>
        <v>1.5595113537154563</v>
      </c>
      <c r="EQ235" s="15">
        <f t="shared" si="193"/>
        <v>1.0919937327720364E-2</v>
      </c>
      <c r="ER235" s="15">
        <f t="shared" si="193"/>
        <v>7.185105516993027E-5</v>
      </c>
      <c r="ES235" s="15">
        <f t="shared" si="193"/>
        <v>4.5393736526026691</v>
      </c>
      <c r="ET235" s="15">
        <f t="shared" si="193"/>
        <v>2.8831958328766265E-2</v>
      </c>
      <c r="EU235" s="15">
        <f t="shared" si="193"/>
        <v>0.22280339997793791</v>
      </c>
      <c r="EV235" s="15">
        <f t="shared" si="193"/>
        <v>2.1420341674197842E-2</v>
      </c>
      <c r="EW235" s="15">
        <f t="shared" si="193"/>
        <v>1.3981752744296988E-3</v>
      </c>
      <c r="EX235" s="15">
        <f t="shared" si="193"/>
        <v>1.3778569833478986E-2</v>
      </c>
      <c r="EY235" s="15">
        <f t="shared" si="193"/>
        <v>1.6119253920020229E-5</v>
      </c>
      <c r="EZ235" s="15">
        <f t="shared" si="193"/>
        <v>9.7084939357372079E-4</v>
      </c>
      <c r="FA235" s="15">
        <f t="shared" si="193"/>
        <v>2.6026022255027253E-3</v>
      </c>
      <c r="FB235" s="15">
        <f t="shared" si="193"/>
        <v>2.7686577799828438E-3</v>
      </c>
      <c r="FC235" s="15">
        <f t="shared" si="193"/>
        <v>8.2188817346921411E-7</v>
      </c>
      <c r="FD235" s="15">
        <f t="shared" si="194"/>
        <v>3.894754561129941E-3</v>
      </c>
      <c r="FE235" s="15">
        <f t="shared" si="194"/>
        <v>0.26401683929349062</v>
      </c>
      <c r="FF235" s="15">
        <f t="shared" si="194"/>
        <v>1.2530396477201955E-3</v>
      </c>
      <c r="FH235" s="15">
        <f>IFERROR(AL235*[1]Figure!$C$8+BG235*[1]Figure!$D$8+CB235*[1]Figure!$E$8,0)</f>
        <v>4.565219048218526</v>
      </c>
      <c r="FI235" s="15">
        <f>IFERROR(AM235*[1]Figure!$C$8+BH235*[1]Figure!$D$8+CC235*[1]Figure!$E$8,0)</f>
        <v>73.53145482028242</v>
      </c>
      <c r="FJ235" s="15">
        <f>IFERROR(AN235*[1]Figure!$C$8+BI235*[1]Figure!$D$8+CD235*[1]Figure!$E$8,0)</f>
        <v>1.389841844635292E-3</v>
      </c>
      <c r="FK235" s="15">
        <f>IFERROR(AO235*[1]Figure!$C$8+BJ235*[1]Figure!$D$8+CE235*[1]Figure!$E$8,0)</f>
        <v>1.6007953648798219</v>
      </c>
      <c r="FL235" s="15">
        <f>IFERROR(AP235*[1]Figure!$C$8+BK235*[1]Figure!$D$8+CF235*[1]Figure!$E$8,0)</f>
        <v>1.1209014296270626E-2</v>
      </c>
      <c r="FM235" s="15">
        <f>IFERROR(AQ235*[1]Figure!$C$8+BL235*[1]Figure!$D$8+CG235*[1]Figure!$E$8,0)</f>
        <v>7.3753125172011235E-5</v>
      </c>
      <c r="FN235" s="15">
        <f>IFERROR(AR235*[1]Figure!$C$8+BM235*[1]Figure!$D$8+CH235*[1]Figure!$E$8,0)</f>
        <v>4.6595417758463986</v>
      </c>
      <c r="FO235" s="15">
        <f>IFERROR(AS235*[1]Figure!$C$8+BN235*[1]Figure!$D$8+CI235*[1]Figure!$E$8,0)</f>
        <v>2.9595209514273493E-2</v>
      </c>
      <c r="FP235" s="15">
        <f>IFERROR(AT235*[1]Figure!$C$8+BO235*[1]Figure!$D$8+CJ235*[1]Figure!$E$8,0)</f>
        <v>0.2287015411041525</v>
      </c>
      <c r="FQ235" s="15">
        <f>IFERROR(AU235*[1]Figure!$C$8+BP235*[1]Figure!$D$8+CK235*[1]Figure!$E$8,0)</f>
        <v>2.198738956565132E-2</v>
      </c>
      <c r="FR235" s="15">
        <f>IFERROR(AV235*[1]Figure!$C$8+BQ235*[1]Figure!$D$8+CL235*[1]Figure!$E$8,0)</f>
        <v>1.4351883320786701E-3</v>
      </c>
      <c r="FS235" s="15">
        <f>IFERROR(AW235*[1]Figure!$C$8+BR235*[1]Figure!$D$8+CM235*[1]Figure!$E$8,0)</f>
        <v>1.4143321670315004E-2</v>
      </c>
      <c r="FT235" s="15">
        <f>IFERROR(AX235*[1]Figure!$C$8+BS235*[1]Figure!$D$8+CN235*[1]Figure!$E$8,0)</f>
        <v>1.654596928647775E-5</v>
      </c>
      <c r="FU235" s="15">
        <f>IFERROR(AY235*[1]Figure!$C$8+BT235*[1]Figure!$D$8+CO235*[1]Figure!$E$8,0)</f>
        <v>9.9655010880591514E-4</v>
      </c>
      <c r="FV235" s="15">
        <f>IFERROR(AZ235*[1]Figure!$C$8+BU235*[1]Figure!$D$8+CP235*[1]Figure!$E$8,0)</f>
        <v>2.6714993573370483E-3</v>
      </c>
      <c r="FW235" s="15">
        <f>IFERROR(BA235*[1]Figure!$C$8+BV235*[1]Figure!$D$8+CQ235*[1]Figure!$E$8,0)</f>
        <v>2.8419508011761825E-3</v>
      </c>
      <c r="FX235" s="15">
        <f>IFERROR(BB235*[1]Figure!$C$8+BW235*[1]Figure!$D$8+CR235*[1]Figure!$E$8,0)</f>
        <v>8.4364552743045626E-7</v>
      </c>
      <c r="FY235" s="15">
        <f>IFERROR(BC235*[1]Figure!$C$8+BX235*[1]Figure!$D$8+CS235*[1]Figure!$E$8,0)</f>
        <v>3.9978580687774325E-3</v>
      </c>
      <c r="FZ235" s="15">
        <f>IFERROR(BD235*[1]Figure!$C$8+BY235*[1]Figure!$D$8+CT235*[1]Figure!$E$8,0)</f>
        <v>0.2710059991447511</v>
      </c>
      <c r="GA235" s="15">
        <f>IFERROR(BE235*[1]Figure!$C$8+BZ235*[1]Figure!$D$8+CU235*[1]Figure!$E$8,0)</f>
        <v>1.2862106167436836E-3</v>
      </c>
      <c r="GC235" s="15">
        <f>IFERROR(CW235*[1]Figure!$F$8+DR235*[1]Figure!$G$8+EM235*[1]Figure!$H$8,0)</f>
        <v>5.1923118464375548</v>
      </c>
      <c r="GD235" s="15">
        <f>IFERROR(CX235*[1]Figure!$F$8+DS235*[1]Figure!$G$8+EN235*[1]Figure!$H$8,0)</f>
        <v>83.631965939975743</v>
      </c>
      <c r="GE235" s="15">
        <f>IFERROR(CY235*[1]Figure!$F$8+DT235*[1]Figure!$G$8+EO235*[1]Figure!$H$8,0)</f>
        <v>1.5807548768969858E-3</v>
      </c>
      <c r="GF235" s="15">
        <f>IFERROR(CZ235*[1]Figure!$F$8+DU235*[1]Figure!$G$8+EP235*[1]Figure!$H$8,0)</f>
        <v>1.8206856339196542</v>
      </c>
      <c r="GG235" s="15">
        <f>IFERROR(DA235*[1]Figure!$F$8+DV235*[1]Figure!$G$8+EQ235*[1]Figure!$H$8,0)</f>
        <v>1.274871963484981E-2</v>
      </c>
      <c r="GH235" s="15">
        <f>IFERROR(DB235*[1]Figure!$F$8+DW235*[1]Figure!$G$8+ER235*[1]Figure!$H$8,0)</f>
        <v>8.3884085626047484E-5</v>
      </c>
      <c r="GI235" s="15">
        <f>IFERROR(DC235*[1]Figure!$F$8+DX235*[1]Figure!$G$8+ES235*[1]Figure!$H$8,0)</f>
        <v>5.2995910395885657</v>
      </c>
      <c r="GJ235" s="15">
        <f>IFERROR(DD235*[1]Figure!$F$8+DY235*[1]Figure!$G$8+ET235*[1]Figure!$H$8,0)</f>
        <v>3.3660500259835066E-2</v>
      </c>
      <c r="GK235" s="15">
        <f>IFERROR(DE235*[1]Figure!$F$8+DZ235*[1]Figure!$G$8+EU235*[1]Figure!$H$8,0)</f>
        <v>0.26011670165903822</v>
      </c>
      <c r="GL235" s="15">
        <f>IFERROR(DF235*[1]Figure!$F$8+EA235*[1]Figure!$G$8+EV235*[1]Figure!$H$8,0)</f>
        <v>2.5007646316230831E-2</v>
      </c>
      <c r="GM235" s="15">
        <f>IFERROR(DG235*[1]Figure!$F$8+EB235*[1]Figure!$G$8+EW235*[1]Figure!$H$8,0)</f>
        <v>1.6323302999949121E-3</v>
      </c>
      <c r="GN235" s="15">
        <f>IFERROR(DH235*[1]Figure!$F$8+EC235*[1]Figure!$G$8+EX235*[1]Figure!$H$8,0)</f>
        <v>1.6086092667428636E-2</v>
      </c>
      <c r="GO235" s="15">
        <f>IFERROR(DI235*[1]Figure!$F$8+ED235*[1]Figure!$G$8+EY235*[1]Figure!$H$8,0)</f>
        <v>1.8818775491286782E-5</v>
      </c>
      <c r="GP235" s="15">
        <f>IFERROR(DJ235*[1]Figure!$F$8+EE235*[1]Figure!$G$8+EZ235*[1]Figure!$H$8,0)</f>
        <v>1.1334393554545384E-3</v>
      </c>
      <c r="GQ235" s="15">
        <f>IFERROR(DK235*[1]Figure!$F$8+EF235*[1]Figure!$G$8+FA235*[1]Figure!$H$8,0)</f>
        <v>3.038464882920441E-3</v>
      </c>
      <c r="GR235" s="15">
        <f>IFERROR(DL235*[1]Figure!$F$8+EG235*[1]Figure!$G$8+FB235*[1]Figure!$H$8,0)</f>
        <v>3.2323300713682306E-3</v>
      </c>
      <c r="GS235" s="15">
        <f>IFERROR(DM235*[1]Figure!$F$8+EH235*[1]Figure!$G$8+FC235*[1]Figure!$H$8,0)</f>
        <v>9.5953132149936964E-7</v>
      </c>
      <c r="GT235" s="15">
        <f>IFERROR(DN235*[1]Figure!$F$8+EI235*[1]Figure!$G$8+FD235*[1]Figure!$H$8,0)</f>
        <v>4.5470163844579196E-3</v>
      </c>
      <c r="GU235" s="15">
        <f>IFERROR(DO235*[1]Figure!$F$8+EJ235*[1]Figure!$G$8+FE235*[1]Figure!$H$8,0)</f>
        <v>0.30823223266012717</v>
      </c>
      <c r="GV235" s="15">
        <f>IFERROR(DP235*[1]Figure!$F$8+EK235*[1]Figure!$G$8+FF235*[1]Figure!$H$8,0)</f>
        <v>1.4628885387083627E-3</v>
      </c>
      <c r="GX235" s="15">
        <f>IFERROR(FH235*[1]Figure!$F$10+GC235*[1]Figure!$F$11,0)</f>
        <v>4.6020114019575402</v>
      </c>
      <c r="GY235" s="15">
        <f>IFERROR(FI235*[1]Figure!$F$10+GD235*[1]Figure!$F$11,0)</f>
        <v>74.124065003521693</v>
      </c>
      <c r="GZ235" s="15">
        <f>IFERROR(FJ235*[1]Figure!$F$10+GE235*[1]Figure!$F$11,0)</f>
        <v>1.4010429616570614E-3</v>
      </c>
      <c r="HA235" s="15">
        <f>IFERROR(FK235*[1]Figure!$F$10+GF235*[1]Figure!$F$11,0)</f>
        <v>1.6136966142407734</v>
      </c>
      <c r="HB235" s="15">
        <f>IFERROR(FL235*[1]Figure!$F$10+GG235*[1]Figure!$F$11,0)</f>
        <v>1.1299350820038306E-2</v>
      </c>
      <c r="HC235" s="15">
        <f>IFERROR(FM235*[1]Figure!$F$10+GH235*[1]Figure!$F$11,0)</f>
        <v>7.4347521857477043E-5</v>
      </c>
      <c r="HD235" s="15">
        <f>IFERROR(FN235*[1]Figure!$F$10+GI235*[1]Figure!$F$11,0)</f>
        <v>4.6970943023446736</v>
      </c>
      <c r="HE235" s="15">
        <f>IFERROR(FO235*[1]Figure!$F$10+GJ235*[1]Figure!$F$11,0)</f>
        <v>2.9833725433428417E-2</v>
      </c>
      <c r="HF235" s="15">
        <f>IFERROR(FP235*[1]Figure!$F$10+GK235*[1]Figure!$F$11,0)</f>
        <v>0.23054470961635026</v>
      </c>
      <c r="HG235" s="15">
        <f>IFERROR(FQ235*[1]Figure!$F$10+GL235*[1]Figure!$F$11,0)</f>
        <v>2.2164591975032455E-2</v>
      </c>
      <c r="HH235" s="15">
        <f>IFERROR(FR235*[1]Figure!$F$10+GM235*[1]Figure!$F$11,0)</f>
        <v>1.4467549088931057E-3</v>
      </c>
      <c r="HI235" s="15">
        <f>IFERROR(FS235*[1]Figure!$F$10+GN235*[1]Figure!$F$11,0)</f>
        <v>1.425730658285539E-2</v>
      </c>
      <c r="HJ235" s="15">
        <f>IFERROR(FT235*[1]Figure!$F$10+GO235*[1]Figure!$F$11,0)</f>
        <v>1.6679317795829238E-5</v>
      </c>
      <c r="HK235" s="15">
        <f>IFERROR(FU235*[1]Figure!$F$10+GP235*[1]Figure!$F$11,0)</f>
        <v>1.0045815797462083E-3</v>
      </c>
      <c r="HL235" s="15">
        <f>IFERROR(FV235*[1]Figure!$F$10+GQ235*[1]Figure!$F$11,0)</f>
        <v>2.6930297041463762E-3</v>
      </c>
      <c r="HM235" s="15">
        <f>IFERROR(FW235*[1]Figure!$F$10+GR235*[1]Figure!$F$11,0)</f>
        <v>2.8648548629706659E-3</v>
      </c>
      <c r="HN235" s="15">
        <f>IFERROR(FX235*[1]Figure!$F$10+GS235*[1]Figure!$F$11,0)</f>
        <v>8.5044469836786639E-7</v>
      </c>
      <c r="HO235" s="15">
        <f>IFERROR(FY235*[1]Figure!$F$10+GT235*[1]Figure!$F$11,0)</f>
        <v>4.0300779046081427E-3</v>
      </c>
      <c r="HP235" s="15">
        <f>IFERROR(FZ235*[1]Figure!$F$10+GU235*[1]Figure!$F$11,0)</f>
        <v>0.27319011089943673</v>
      </c>
      <c r="HQ235" s="15">
        <f>IFERROR(GA235*[1]Figure!$F$10+GV235*[1]Figure!$F$11,0)</f>
        <v>1.2965765412468191E-3</v>
      </c>
    </row>
    <row r="236" spans="1:225" s="15" customFormat="1" x14ac:dyDescent="0.2">
      <c r="A236" s="1"/>
      <c r="B236" s="4"/>
      <c r="C236" s="1" t="s">
        <v>182</v>
      </c>
      <c r="D236" s="1" t="s">
        <v>91</v>
      </c>
      <c r="E236" s="2">
        <v>1</v>
      </c>
      <c r="F236" s="1"/>
      <c r="G236" s="5">
        <f>'[1]LCIA US'!G84</f>
        <v>1.5906767742202264</v>
      </c>
      <c r="H236" s="5">
        <f>'[1]LCIA US'!H84</f>
        <v>1.5874539792319193</v>
      </c>
      <c r="I236" s="5">
        <f>'[1]LCIA US'!I84</f>
        <v>1.6417983216533927</v>
      </c>
      <c r="J236" s="5">
        <f>'[1]LCIA US'!J84</f>
        <v>1.9099094056342598</v>
      </c>
      <c r="K236" s="5">
        <f>'[1]LCIA US'!K84</f>
        <v>1.8482107978236419</v>
      </c>
      <c r="L236" s="5">
        <f>'[1]LCIA US'!L84</f>
        <v>2.4064837969106532</v>
      </c>
      <c r="M236" s="1" t="s">
        <v>177</v>
      </c>
      <c r="N236" s="1" t="str">
        <f t="shared" ref="N236:AJ240" si="203">N235</f>
        <v>heat production, natural gas, at industrial furnace &gt;100kW | heat, district or industrial, natural gas | Cutoff, US</v>
      </c>
      <c r="O236" s="1">
        <f t="shared" si="203"/>
        <v>1</v>
      </c>
      <c r="P236" s="1" t="str">
        <f t="shared" si="203"/>
        <v>MJ</v>
      </c>
      <c r="Q236" s="1">
        <f t="shared" si="203"/>
        <v>7.2330291417737905E-2</v>
      </c>
      <c r="R236" s="1">
        <f t="shared" si="203"/>
        <v>1.16501563218455</v>
      </c>
      <c r="S236" s="1">
        <f>S235</f>
        <v>2.20203378162688E-5</v>
      </c>
      <c r="T236" s="1">
        <f t="shared" si="203"/>
        <v>2.5362637371607499E-2</v>
      </c>
      <c r="U236" s="1">
        <f t="shared" si="203"/>
        <v>1.7759307099869001E-4</v>
      </c>
      <c r="V236" s="1">
        <f t="shared" si="203"/>
        <v>1.1685277267784501E-6</v>
      </c>
      <c r="W236" s="1">
        <f t="shared" si="203"/>
        <v>7.3824719243562001E-2</v>
      </c>
      <c r="X236" s="1">
        <f t="shared" si="203"/>
        <v>4.68899762777373E-4</v>
      </c>
      <c r="Y236" s="1">
        <f t="shared" si="203"/>
        <v>3.62349515785103E-3</v>
      </c>
      <c r="Z236" s="1">
        <f t="shared" si="203"/>
        <v>3.4836319528183202E-4</v>
      </c>
      <c r="AA236" s="1">
        <f t="shared" si="203"/>
        <v>2.2738797241086598E-5</v>
      </c>
      <c r="AB236" s="1">
        <f t="shared" si="203"/>
        <v>2.2408356909574601E-4</v>
      </c>
      <c r="AC236" s="1">
        <f t="shared" si="203"/>
        <v>2.6215057101080201E-7</v>
      </c>
      <c r="AD236" s="1">
        <f t="shared" si="203"/>
        <v>1.5789113078908702E-5</v>
      </c>
      <c r="AE236" s="1">
        <f t="shared" si="203"/>
        <v>4.2326627703415898E-5</v>
      </c>
      <c r="AF236" s="1">
        <f t="shared" si="203"/>
        <v>4.5027221579687799E-5</v>
      </c>
      <c r="AG236" s="1">
        <f t="shared" si="203"/>
        <v>1.3366527697313499E-8</v>
      </c>
      <c r="AH236" s="1">
        <f t="shared" si="203"/>
        <v>6.3341153208030005E-5</v>
      </c>
      <c r="AI236" s="1">
        <f t="shared" si="203"/>
        <v>4.2937573612692901E-3</v>
      </c>
      <c r="AJ236" s="1">
        <f t="shared" si="203"/>
        <v>2.0378428231162899E-5</v>
      </c>
      <c r="AK236" s="1"/>
      <c r="AL236" s="1">
        <f t="shared" si="196"/>
        <v>0.11505411463077625</v>
      </c>
      <c r="AM236" s="1">
        <f t="shared" si="183"/>
        <v>1.8531633077194576</v>
      </c>
      <c r="AN236" s="1">
        <f t="shared" si="183"/>
        <v>3.5027239924822118E-5</v>
      </c>
      <c r="AO236" s="1">
        <f t="shared" si="183"/>
        <v>4.034375819998598E-2</v>
      </c>
      <c r="AP236" s="1">
        <f t="shared" si="183"/>
        <v>2.8249317330005983E-4</v>
      </c>
      <c r="AQ236" s="1">
        <f t="shared" si="183"/>
        <v>1.8587499150188391E-6</v>
      </c>
      <c r="AR236" s="1">
        <f t="shared" si="183"/>
        <v>0.11743126626406307</v>
      </c>
      <c r="AS236" s="1">
        <f t="shared" si="183"/>
        <v>7.458679620873411E-4</v>
      </c>
      <c r="AT236" s="1">
        <f t="shared" si="183"/>
        <v>5.7638095890930859E-3</v>
      </c>
      <c r="AU236" s="1">
        <f t="shared" si="183"/>
        <v>5.541332437279553E-4</v>
      </c>
      <c r="AV236" s="1">
        <f t="shared" si="183"/>
        <v>3.6170076645099414E-5</v>
      </c>
      <c r="AW236" s="1">
        <f t="shared" si="183"/>
        <v>3.5644452884497647E-4</v>
      </c>
      <c r="AX236" s="1">
        <f t="shared" si="183"/>
        <v>4.169968246554529E-7</v>
      </c>
      <c r="AY236" s="1">
        <f t="shared" si="183"/>
        <v>2.5115375460156881E-5</v>
      </c>
      <c r="AZ236" s="1">
        <f t="shared" si="183"/>
        <v>6.7327983618890074E-5</v>
      </c>
      <c r="BA236" s="1">
        <f t="shared" si="183"/>
        <v>7.1623755574477159E-5</v>
      </c>
      <c r="BB236" s="1">
        <f t="shared" si="183"/>
        <v>2.1261825160087946E-8</v>
      </c>
      <c r="BC236" s="1">
        <f t="shared" si="184"/>
        <v>1.0075530126033831E-4</v>
      </c>
      <c r="BD236" s="1">
        <f t="shared" si="184"/>
        <v>6.8299801087081851E-3</v>
      </c>
      <c r="BE236" s="1">
        <f t="shared" si="184"/>
        <v>3.2415492482424593E-5</v>
      </c>
      <c r="BF236" s="1"/>
      <c r="BG236" s="1">
        <f t="shared" si="197"/>
        <v>0.11482100893009238</v>
      </c>
      <c r="BH236" s="1">
        <f t="shared" si="185"/>
        <v>1.8494087011787539</v>
      </c>
      <c r="BI236" s="1">
        <f t="shared" si="185"/>
        <v>3.4956272890467021E-5</v>
      </c>
      <c r="BJ236" s="1">
        <f t="shared" si="185"/>
        <v>4.0262019619374513E-2</v>
      </c>
      <c r="BK236" s="1">
        <f t="shared" si="185"/>
        <v>2.8192082724088724E-4</v>
      </c>
      <c r="BL236" s="1">
        <f t="shared" si="185"/>
        <v>1.8549839897172796E-6</v>
      </c>
      <c r="BM236" s="1">
        <f t="shared" si="185"/>
        <v>0.11719334432887175</v>
      </c>
      <c r="BN236" s="1">
        <f t="shared" si="185"/>
        <v>7.443567942818438E-4</v>
      </c>
      <c r="BO236" s="1">
        <f t="shared" si="185"/>
        <v>5.7521318070582091E-3</v>
      </c>
      <c r="BP236" s="1">
        <f t="shared" si="185"/>
        <v>5.5301054056809045E-4</v>
      </c>
      <c r="BQ236" s="1">
        <f t="shared" si="185"/>
        <v>3.609679416331071E-5</v>
      </c>
      <c r="BR236" s="1">
        <f t="shared" si="185"/>
        <v>3.5572235344153276E-4</v>
      </c>
      <c r="BS236" s="1">
        <f t="shared" si="185"/>
        <v>4.161519671090175E-7</v>
      </c>
      <c r="BT236" s="1">
        <f t="shared" si="185"/>
        <v>2.506449038565636E-5</v>
      </c>
      <c r="BU236" s="1">
        <f t="shared" si="185"/>
        <v>6.7191573575255557E-5</v>
      </c>
      <c r="BV236" s="1">
        <f t="shared" si="185"/>
        <v>7.1478642070432746E-5</v>
      </c>
      <c r="BW236" s="1">
        <f t="shared" si="185"/>
        <v>2.1218747581613977E-8</v>
      </c>
      <c r="BX236" s="1">
        <f t="shared" si="186"/>
        <v>1.0055116570922589E-4</v>
      </c>
      <c r="BY236" s="1">
        <f t="shared" si="186"/>
        <v>6.8161422090032807E-3</v>
      </c>
      <c r="BZ236" s="1">
        <f t="shared" si="186"/>
        <v>3.234981698605163E-5</v>
      </c>
      <c r="CA236" s="1"/>
      <c r="CB236" s="1">
        <f t="shared" si="198"/>
        <v>0.11875175105434288</v>
      </c>
      <c r="CC236" s="1">
        <f t="shared" si="187"/>
        <v>1.9127207096205603</v>
      </c>
      <c r="CD236" s="1">
        <f t="shared" si="187"/>
        <v>3.6152953668990853E-5</v>
      </c>
      <c r="CE236" s="1">
        <f t="shared" si="187"/>
        <v>4.1640335469408804E-2</v>
      </c>
      <c r="CF236" s="1">
        <f t="shared" si="187"/>
        <v>2.9157200590292103E-4</v>
      </c>
      <c r="CG236" s="1">
        <f t="shared" si="187"/>
        <v>1.9184868606303133E-6</v>
      </c>
      <c r="CH236" s="1">
        <f t="shared" si="187"/>
        <v>0.12120530015061301</v>
      </c>
      <c r="CI236" s="1">
        <f t="shared" si="187"/>
        <v>7.6983884355156498E-4</v>
      </c>
      <c r="CJ236" s="1">
        <f t="shared" si="187"/>
        <v>5.9490482686790159E-3</v>
      </c>
      <c r="CK236" s="1">
        <f t="shared" si="187"/>
        <v>5.7194210933952494E-4</v>
      </c>
      <c r="CL236" s="1">
        <f t="shared" si="187"/>
        <v>3.7332519146832776E-5</v>
      </c>
      <c r="CM236" s="1">
        <f t="shared" si="187"/>
        <v>3.6790002765149784E-4</v>
      </c>
      <c r="CN236" s="1">
        <f t="shared" si="187"/>
        <v>4.303983675060133E-7</v>
      </c>
      <c r="CO236" s="1">
        <f t="shared" si="187"/>
        <v>2.5922539353347937E-5</v>
      </c>
      <c r="CP236" s="1">
        <f t="shared" si="187"/>
        <v>6.9491786324716212E-5</v>
      </c>
      <c r="CQ236" s="1">
        <f t="shared" si="187"/>
        <v>7.3925616818246851E-5</v>
      </c>
      <c r="CR236" s="1">
        <f t="shared" si="187"/>
        <v>2.1945142739782891E-8</v>
      </c>
      <c r="CS236" s="1">
        <f t="shared" si="188"/>
        <v>1.0399339902853407E-4</v>
      </c>
      <c r="CT236" s="1">
        <f t="shared" si="188"/>
        <v>7.0494836293188206E-3</v>
      </c>
      <c r="CU236" s="1">
        <f t="shared" si="188"/>
        <v>3.3457269267857362E-5</v>
      </c>
      <c r="CW236" s="15">
        <f t="shared" si="199"/>
        <v>0.1381443038910046</v>
      </c>
      <c r="CX236" s="15">
        <f t="shared" si="189"/>
        <v>2.2250743136202153</v>
      </c>
      <c r="CY236" s="15">
        <f t="shared" si="189"/>
        <v>4.2056850310535557E-5</v>
      </c>
      <c r="CZ236" s="15">
        <f t="shared" si="189"/>
        <v>4.8440339667724146E-2</v>
      </c>
      <c r="DA236" s="15">
        <f t="shared" si="189"/>
        <v>3.3918667667587094E-4</v>
      </c>
      <c r="DB236" s="15">
        <f t="shared" si="189"/>
        <v>2.2317820961185823E-6</v>
      </c>
      <c r="DC236" s="15">
        <f t="shared" si="189"/>
        <v>0.1409985256515876</v>
      </c>
      <c r="DD236" s="15">
        <f t="shared" si="189"/>
        <v>8.9555606722817793E-4</v>
      </c>
      <c r="DE236" s="15">
        <f t="shared" si="189"/>
        <v>6.9205474832498793E-3</v>
      </c>
      <c r="DF236" s="15">
        <f t="shared" si="189"/>
        <v>6.6534214324557542E-4</v>
      </c>
      <c r="DG236" s="15">
        <f t="shared" si="189"/>
        <v>4.3429042723561654E-5</v>
      </c>
      <c r="DH236" s="15">
        <f t="shared" si="189"/>
        <v>4.2797931626405985E-4</v>
      </c>
      <c r="DI236" s="15">
        <f t="shared" si="189"/>
        <v>5.0068384126592268E-7</v>
      </c>
      <c r="DJ236" s="15">
        <f t="shared" si="189"/>
        <v>3.0155775576030636E-5</v>
      </c>
      <c r="DK236" s="15">
        <f t="shared" si="189"/>
        <v>8.0840024359533655E-5</v>
      </c>
      <c r="DL236" s="15">
        <f t="shared" si="189"/>
        <v>8.5997914004623638E-5</v>
      </c>
      <c r="DM236" s="15">
        <f t="shared" si="189"/>
        <v>2.5528856969769898E-8</v>
      </c>
      <c r="DN236" s="15">
        <f t="shared" si="190"/>
        <v>1.2097586427573717E-4</v>
      </c>
      <c r="DO236" s="15">
        <f t="shared" si="190"/>
        <v>8.2006875697995581E-3</v>
      </c>
      <c r="DP236" s="15">
        <f t="shared" si="190"/>
        <v>3.8920951750740753E-5</v>
      </c>
      <c r="DR236" s="15">
        <f t="shared" si="200"/>
        <v>0.1336816256079939</v>
      </c>
      <c r="DS236" s="15">
        <f t="shared" si="191"/>
        <v>2.1531944710368216</v>
      </c>
      <c r="DT236" s="15">
        <f t="shared" si="191"/>
        <v>4.0698226123752273E-5</v>
      </c>
      <c r="DU236" s="15">
        <f t="shared" si="191"/>
        <v>4.6875500251490412E-2</v>
      </c>
      <c r="DV236" s="15">
        <f t="shared" si="191"/>
        <v>3.2822943143843953E-4</v>
      </c>
      <c r="DW236" s="15">
        <f t="shared" si="191"/>
        <v>2.1596855621882461E-6</v>
      </c>
      <c r="DX236" s="15">
        <f t="shared" si="191"/>
        <v>0.13644364325225009</v>
      </c>
      <c r="DY236" s="15">
        <f t="shared" si="191"/>
        <v>8.6662560466208504E-4</v>
      </c>
      <c r="DZ236" s="15">
        <f t="shared" si="191"/>
        <v>6.6969828766019557E-3</v>
      </c>
      <c r="EA236" s="15">
        <f t="shared" si="191"/>
        <v>6.4384861908422793E-4</v>
      </c>
      <c r="EB236" s="15">
        <f t="shared" si="191"/>
        <v>4.2026090590498692E-5</v>
      </c>
      <c r="EC236" s="15">
        <f t="shared" si="191"/>
        <v>4.1415367201761793E-4</v>
      </c>
      <c r="ED236" s="15">
        <f t="shared" si="191"/>
        <v>4.8450951599779769E-7</v>
      </c>
      <c r="EE236" s="15">
        <f t="shared" si="191"/>
        <v>2.9181609280497552E-5</v>
      </c>
      <c r="EF236" s="15">
        <f t="shared" si="191"/>
        <v>7.8228530356914565E-5</v>
      </c>
      <c r="EG236" s="15">
        <f t="shared" si="191"/>
        <v>8.3219797119576689E-5</v>
      </c>
      <c r="EH236" s="15">
        <f t="shared" si="191"/>
        <v>2.4704160819583589E-8</v>
      </c>
      <c r="EI236" s="15">
        <f t="shared" si="192"/>
        <v>1.1706780330568267E-4</v>
      </c>
      <c r="EJ236" s="15">
        <f t="shared" si="192"/>
        <v>7.9357687183326496E-3</v>
      </c>
      <c r="EK236" s="15">
        <f t="shared" si="192"/>
        <v>3.7663631099509411E-5</v>
      </c>
      <c r="EM236" s="15">
        <f t="shared" si="201"/>
        <v>0.17406167432261194</v>
      </c>
      <c r="EN236" s="15">
        <f t="shared" si="193"/>
        <v>2.8035912419997406</v>
      </c>
      <c r="EO236" s="15">
        <f t="shared" si="193"/>
        <v>5.2991586157349785E-5</v>
      </c>
      <c r="EP236" s="15">
        <f t="shared" si="193"/>
        <v>6.1034775881694044E-2</v>
      </c>
      <c r="EQ236" s="15">
        <f t="shared" si="193"/>
        <v>4.2737484780195072E-4</v>
      </c>
      <c r="ER236" s="15">
        <f t="shared" si="193"/>
        <v>2.8120430407331788E-6</v>
      </c>
      <c r="ES236" s="15">
        <f t="shared" si="193"/>
        <v>0.17765799067111004</v>
      </c>
      <c r="ET236" s="15">
        <f t="shared" si="193"/>
        <v>1.1283996814989972E-3</v>
      </c>
      <c r="EU236" s="15">
        <f t="shared" si="193"/>
        <v>8.719882385552713E-3</v>
      </c>
      <c r="EV236" s="15">
        <f t="shared" si="193"/>
        <v>8.3833038488575042E-4</v>
      </c>
      <c r="EW236" s="15">
        <f t="shared" si="193"/>
        <v>5.4720547121911562E-5</v>
      </c>
      <c r="EX236" s="15">
        <f t="shared" si="193"/>
        <v>5.3925347818282153E-4</v>
      </c>
      <c r="EY236" s="15">
        <f t="shared" si="193"/>
        <v>6.3086110148837061E-7</v>
      </c>
      <c r="EZ236" s="15">
        <f t="shared" si="193"/>
        <v>3.7996244791983864E-5</v>
      </c>
      <c r="FA236" s="15">
        <f t="shared" si="193"/>
        <v>1.0185834374613994E-4</v>
      </c>
      <c r="FB236" s="15">
        <f t="shared" si="193"/>
        <v>1.0835727915142439E-4</v>
      </c>
      <c r="FC236" s="15">
        <f t="shared" si="193"/>
        <v>3.2166332324542399E-8</v>
      </c>
      <c r="FD236" s="15">
        <f t="shared" si="194"/>
        <v>1.5242945887275944E-4</v>
      </c>
      <c r="FE236" s="15">
        <f t="shared" si="194"/>
        <v>1.0332857517760389E-2</v>
      </c>
      <c r="FF236" s="15">
        <f t="shared" si="194"/>
        <v>4.9040357344800138E-5</v>
      </c>
      <c r="FH236" s="15">
        <f>IFERROR(AL236*[1]Figure!$C$8+BG236*[1]Figure!$D$8+CB236*[1]Figure!$E$8,0)</f>
        <v>0.11491213821534321</v>
      </c>
      <c r="FI236" s="15">
        <f>IFERROR(AM236*[1]Figure!$C$8+BH236*[1]Figure!$D$8+CC236*[1]Figure!$E$8,0)</f>
        <v>1.8508765100287676</v>
      </c>
      <c r="FJ236" s="15">
        <f>IFERROR(AN236*[1]Figure!$C$8+BI236*[1]Figure!$D$8+CD236*[1]Figure!$E$8,0)</f>
        <v>3.4984016420969181E-5</v>
      </c>
      <c r="FK236" s="15">
        <f>IFERROR(AO236*[1]Figure!$C$8+BJ236*[1]Figure!$D$8+CE236*[1]Figure!$E$8,0)</f>
        <v>4.029397412931008E-2</v>
      </c>
      <c r="FL236" s="15">
        <f>IFERROR(AP236*[1]Figure!$C$8+BK236*[1]Figure!$D$8+CF236*[1]Figure!$E$8,0)</f>
        <v>2.8214457761308113E-4</v>
      </c>
      <c r="FM236" s="15">
        <f>IFERROR(AQ236*[1]Figure!$C$8+BL236*[1]Figure!$D$8+CG236*[1]Figure!$E$8,0)</f>
        <v>1.8564562234723202E-6</v>
      </c>
      <c r="FN236" s="15">
        <f>IFERROR(AR236*[1]Figure!$C$8+BM236*[1]Figure!$D$8+CH236*[1]Figure!$E$8,0)</f>
        <v>0.11728635645099433</v>
      </c>
      <c r="FO236" s="15">
        <f>IFERROR(AS236*[1]Figure!$C$8+BN236*[1]Figure!$D$8+CI236*[1]Figure!$E$8,0)</f>
        <v>7.4494756336902182E-4</v>
      </c>
      <c r="FP236" s="15">
        <f>IFERROR(AT236*[1]Figure!$C$8+BO236*[1]Figure!$D$8+CJ236*[1]Figure!$E$8,0)</f>
        <v>5.7566970661961508E-3</v>
      </c>
      <c r="FQ236" s="15">
        <f>IFERROR(AU236*[1]Figure!$C$8+BP236*[1]Figure!$D$8+CK236*[1]Figure!$E$8,0)</f>
        <v>5.5344944504879254E-4</v>
      </c>
      <c r="FR236" s="15">
        <f>IFERROR(AV236*[1]Figure!$C$8+BQ236*[1]Figure!$D$8+CL236*[1]Figure!$E$8,0)</f>
        <v>3.612544288432963E-5</v>
      </c>
      <c r="FS236" s="15">
        <f>IFERROR(AW236*[1]Figure!$C$8+BR236*[1]Figure!$D$8+CM236*[1]Figure!$E$8,0)</f>
        <v>3.5600467741794551E-4</v>
      </c>
      <c r="FT236" s="15">
        <f>IFERROR(AX236*[1]Figure!$C$8+BS236*[1]Figure!$D$8+CN236*[1]Figure!$E$8,0)</f>
        <v>4.1648225188592155E-7</v>
      </c>
      <c r="FU236" s="15">
        <f>IFERROR(AY236*[1]Figure!$C$8+BT236*[1]Figure!$D$8+CO236*[1]Figure!$E$8,0)</f>
        <v>2.5084383165865355E-5</v>
      </c>
      <c r="FV236" s="15">
        <f>IFERROR(AZ236*[1]Figure!$C$8+BU236*[1]Figure!$D$8+CP236*[1]Figure!$E$8,0)</f>
        <v>6.724490109895394E-5</v>
      </c>
      <c r="FW236" s="15">
        <f>IFERROR(BA236*[1]Figure!$C$8+BV236*[1]Figure!$D$8+CQ236*[1]Figure!$E$8,0)</f>
        <v>7.1535372085464611E-5</v>
      </c>
      <c r="FX236" s="15">
        <f>IFERROR(BB236*[1]Figure!$C$8+BW236*[1]Figure!$D$8+CR236*[1]Figure!$E$8,0)</f>
        <v>2.1235588134741389E-8</v>
      </c>
      <c r="FY236" s="15">
        <f>IFERROR(BC236*[1]Figure!$C$8+BX236*[1]Figure!$D$8+CS236*[1]Figure!$E$8,0)</f>
        <v>1.0063096953561274E-4</v>
      </c>
      <c r="FZ236" s="15">
        <f>IFERROR(BD236*[1]Figure!$C$8+BY236*[1]Figure!$D$8+CT236*[1]Figure!$E$8,0)</f>
        <v>6.8215519347447828E-3</v>
      </c>
      <c r="GA236" s="15">
        <f>IFERROR(BE236*[1]Figure!$C$8+BZ236*[1]Figure!$D$8+CU236*[1]Figure!$E$8,0)</f>
        <v>3.2375491866697634E-5</v>
      </c>
      <c r="GC236" s="15">
        <f>IFERROR(CW236*[1]Figure!$F$8+DR236*[1]Figure!$G$8+EM236*[1]Figure!$H$8,0)</f>
        <v>0.13528625532332561</v>
      </c>
      <c r="GD236" s="15">
        <f>IFERROR(CX236*[1]Figure!$F$8+DS236*[1]Figure!$G$8+EN236*[1]Figure!$H$8,0)</f>
        <v>2.1790400561379877</v>
      </c>
      <c r="GE236" s="15">
        <f>IFERROR(CY236*[1]Figure!$F$8+DT236*[1]Figure!$G$8+EO236*[1]Figure!$H$8,0)</f>
        <v>4.1186741899218405E-5</v>
      </c>
      <c r="GF236" s="15">
        <f>IFERROR(CZ236*[1]Figure!$F$8+DU236*[1]Figure!$G$8+EP236*[1]Figure!$H$8,0)</f>
        <v>4.7438164120084801E-2</v>
      </c>
      <c r="GG236" s="15">
        <f>IFERROR(DA236*[1]Figure!$F$8+DV236*[1]Figure!$G$8+EQ236*[1]Figure!$H$8,0)</f>
        <v>3.3216929001464359E-4</v>
      </c>
      <c r="GH236" s="15">
        <f>IFERROR(DB236*[1]Figure!$F$8+DW236*[1]Figure!$G$8+ER236*[1]Figure!$H$8,0)</f>
        <v>2.1856090622436862E-6</v>
      </c>
      <c r="GI236" s="15">
        <f>IFERROR(DC236*[1]Figure!$F$8+DX236*[1]Figure!$G$8+ES236*[1]Figure!$H$8,0)</f>
        <v>0.13808142648113378</v>
      </c>
      <c r="GJ236" s="15">
        <f>IFERROR(DD236*[1]Figure!$F$8+DY236*[1]Figure!$G$8+ET236*[1]Figure!$H$8,0)</f>
        <v>8.7702803050769757E-4</v>
      </c>
      <c r="GK236" s="15">
        <f>IFERROR(DE236*[1]Figure!$F$8+DZ236*[1]Figure!$G$8+EU236*[1]Figure!$H$8,0)</f>
        <v>6.7773692249724869E-3</v>
      </c>
      <c r="GL236" s="15">
        <f>IFERROR(DF236*[1]Figure!$F$8+EA236*[1]Figure!$G$8+EV236*[1]Figure!$H$8,0)</f>
        <v>6.5157697084281137E-4</v>
      </c>
      <c r="GM236" s="15">
        <f>IFERROR(DG236*[1]Figure!$F$8+EB236*[1]Figure!$G$8+EW236*[1]Figure!$H$8,0)</f>
        <v>4.2530545211498637E-5</v>
      </c>
      <c r="GN236" s="15">
        <f>IFERROR(DH236*[1]Figure!$F$8+EC236*[1]Figure!$G$8+EX236*[1]Figure!$H$8,0)</f>
        <v>4.1912491085325252E-4</v>
      </c>
      <c r="GO236" s="15">
        <f>IFERROR(DI236*[1]Figure!$F$8+ED236*[1]Figure!$G$8+EY236*[1]Figure!$H$8,0)</f>
        <v>4.9032526190300439E-7</v>
      </c>
      <c r="GP236" s="15">
        <f>IFERROR(DJ236*[1]Figure!$F$8+EE236*[1]Figure!$G$8+EZ236*[1]Figure!$H$8,0)</f>
        <v>2.9531886868608255E-5</v>
      </c>
      <c r="GQ236" s="15">
        <f>IFERROR(DK236*[1]Figure!$F$8+EF236*[1]Figure!$G$8+FA236*[1]Figure!$H$8,0)</f>
        <v>7.9167536176349545E-5</v>
      </c>
      <c r="GR236" s="15">
        <f>IFERROR(DL236*[1]Figure!$F$8+EG236*[1]Figure!$G$8+FB236*[1]Figure!$H$8,0)</f>
        <v>8.4218714949567267E-5</v>
      </c>
      <c r="GS236" s="15">
        <f>IFERROR(DM236*[1]Figure!$F$8+EH236*[1]Figure!$G$8+FC236*[1]Figure!$H$8,0)</f>
        <v>2.5000693947177955E-8</v>
      </c>
      <c r="GT236" s="15">
        <f>IFERROR(DN236*[1]Figure!$F$8+EI236*[1]Figure!$G$8+FD236*[1]Figure!$H$8,0)</f>
        <v>1.1847301120197022E-4</v>
      </c>
      <c r="GU236" s="15">
        <f>IFERROR(DO236*[1]Figure!$F$8+EJ236*[1]Figure!$G$8+FE236*[1]Figure!$H$8,0)</f>
        <v>8.0310246687411019E-3</v>
      </c>
      <c r="GV236" s="15">
        <f>IFERROR(DP236*[1]Figure!$F$8+EK236*[1]Figure!$G$8+FF236*[1]Figure!$H$8,0)</f>
        <v>3.8115721514887709E-5</v>
      </c>
      <c r="GX236" s="15">
        <f>IFERROR(FH236*[1]Figure!$F$10+GC236*[1]Figure!$F$11,0)</f>
        <v>0.11610751428390265</v>
      </c>
      <c r="GY236" s="15">
        <f>IFERROR(FI236*[1]Figure!$F$10+GD236*[1]Figure!$F$11,0)</f>
        <v>1.8701302940093687</v>
      </c>
      <c r="GZ236" s="15">
        <f>IFERROR(FJ236*[1]Figure!$F$10+GE236*[1]Figure!$F$11,0)</f>
        <v>3.5347938428349716E-5</v>
      </c>
      <c r="HA236" s="15">
        <f>IFERROR(FK236*[1]Figure!$F$10+GF236*[1]Figure!$F$11,0)</f>
        <v>4.0713133089619977E-2</v>
      </c>
      <c r="HB236" s="15">
        <f>IFERROR(FL236*[1]Figure!$F$10+GG236*[1]Figure!$F$11,0)</f>
        <v>2.8507959284463529E-4</v>
      </c>
      <c r="HC236" s="15">
        <f>IFERROR(FM236*[1]Figure!$F$10+GH236*[1]Figure!$F$11,0)</f>
        <v>1.8757680505458742E-6</v>
      </c>
      <c r="HD236" s="15">
        <f>IFERROR(FN236*[1]Figure!$F$10+GI236*[1]Figure!$F$11,0)</f>
        <v>0.11850643037745209</v>
      </c>
      <c r="HE236" s="15">
        <f>IFERROR(FO236*[1]Figure!$F$10+GJ236*[1]Figure!$F$11,0)</f>
        <v>7.5269689693302022E-4</v>
      </c>
      <c r="HF236" s="15">
        <f>IFERROR(FP236*[1]Figure!$F$10+GK236*[1]Figure!$F$11,0)</f>
        <v>5.816581235212147E-3</v>
      </c>
      <c r="HG236" s="15">
        <f>IFERROR(FQ236*[1]Figure!$F$10+GL236*[1]Figure!$F$11,0)</f>
        <v>5.5920671518616509E-4</v>
      </c>
      <c r="HH236" s="15">
        <f>IFERROR(FR236*[1]Figure!$F$10+GM236*[1]Figure!$F$11,0)</f>
        <v>3.6501238605832204E-5</v>
      </c>
      <c r="HI236" s="15">
        <f>IFERROR(FS236*[1]Figure!$F$10+GN236*[1]Figure!$F$11,0)</f>
        <v>3.5970802397723711E-4</v>
      </c>
      <c r="HJ236" s="15">
        <f>IFERROR(FT236*[1]Figure!$F$10+GO236*[1]Figure!$F$11,0)</f>
        <v>4.2081471775607361E-7</v>
      </c>
      <c r="HK236" s="15">
        <f>IFERROR(FU236*[1]Figure!$F$10+GP236*[1]Figure!$F$11,0)</f>
        <v>2.5345324018561516E-5</v>
      </c>
      <c r="HL236" s="15">
        <f>IFERROR(FV236*[1]Figure!$F$10+GQ236*[1]Figure!$F$11,0)</f>
        <v>6.7944417675311599E-5</v>
      </c>
      <c r="HM236" s="15">
        <f>IFERROR(FW236*[1]Figure!$F$10+GR236*[1]Figure!$F$11,0)</f>
        <v>7.2279520381497635E-5</v>
      </c>
      <c r="HN236" s="15">
        <f>IFERROR(FX236*[1]Figure!$F$10+GS236*[1]Figure!$F$11,0)</f>
        <v>2.1456491811692249E-8</v>
      </c>
      <c r="HO236" s="15">
        <f>IFERROR(FY236*[1]Figure!$F$10+GT236*[1]Figure!$F$11,0)</f>
        <v>1.0167778542997352E-4</v>
      </c>
      <c r="HP236" s="15">
        <f>IFERROR(FZ236*[1]Figure!$F$10+GU236*[1]Figure!$F$11,0)</f>
        <v>6.8925132801680852E-3</v>
      </c>
      <c r="HQ236" s="15">
        <f>IFERROR(GA236*[1]Figure!$F$10+GV236*[1]Figure!$F$11,0)</f>
        <v>3.2712278639499353E-5</v>
      </c>
    </row>
    <row r="237" spans="1:225" s="15" customFormat="1" x14ac:dyDescent="0.2">
      <c r="A237" s="1"/>
      <c r="B237" s="4"/>
      <c r="C237" s="1" t="s">
        <v>184</v>
      </c>
      <c r="D237" s="1" t="s">
        <v>91</v>
      </c>
      <c r="E237" s="2">
        <v>1</v>
      </c>
      <c r="F237" s="1"/>
      <c r="G237" s="5">
        <f>'[1]LCIA US'!G85</f>
        <v>0.30665520360551107</v>
      </c>
      <c r="H237" s="5">
        <f>'[1]LCIA US'!H85</f>
        <v>0.29223106631257995</v>
      </c>
      <c r="I237" s="5">
        <f>'[1]LCIA US'!I85</f>
        <v>0.33804721738919236</v>
      </c>
      <c r="J237" s="5" t="str">
        <f>'[1]LCIA US'!J85</f>
        <v>-</v>
      </c>
      <c r="K237" s="5" t="str">
        <f>'[1]LCIA US'!K85</f>
        <v>-</v>
      </c>
      <c r="L237" s="5" t="str">
        <f>'[1]LCIA US'!L85</f>
        <v>-</v>
      </c>
      <c r="M237" s="1" t="s">
        <v>177</v>
      </c>
      <c r="N237" s="1" t="str">
        <f t="shared" si="203"/>
        <v>heat production, natural gas, at industrial furnace &gt;100kW | heat, district or industrial, natural gas | Cutoff, US</v>
      </c>
      <c r="O237" s="1">
        <f t="shared" si="203"/>
        <v>1</v>
      </c>
      <c r="P237" s="1" t="str">
        <f t="shared" si="203"/>
        <v>MJ</v>
      </c>
      <c r="Q237" s="1">
        <f t="shared" si="203"/>
        <v>7.2330291417737905E-2</v>
      </c>
      <c r="R237" s="1">
        <f t="shared" si="203"/>
        <v>1.16501563218455</v>
      </c>
      <c r="S237" s="1">
        <f>S236</f>
        <v>2.20203378162688E-5</v>
      </c>
      <c r="T237" s="1">
        <f t="shared" si="203"/>
        <v>2.5362637371607499E-2</v>
      </c>
      <c r="U237" s="1">
        <f t="shared" si="203"/>
        <v>1.7759307099869001E-4</v>
      </c>
      <c r="V237" s="1">
        <f t="shared" si="203"/>
        <v>1.1685277267784501E-6</v>
      </c>
      <c r="W237" s="1">
        <f t="shared" si="203"/>
        <v>7.3824719243562001E-2</v>
      </c>
      <c r="X237" s="1">
        <f t="shared" si="203"/>
        <v>4.68899762777373E-4</v>
      </c>
      <c r="Y237" s="1">
        <f t="shared" si="203"/>
        <v>3.62349515785103E-3</v>
      </c>
      <c r="Z237" s="1">
        <f t="shared" si="203"/>
        <v>3.4836319528183202E-4</v>
      </c>
      <c r="AA237" s="1">
        <f t="shared" si="203"/>
        <v>2.2738797241086598E-5</v>
      </c>
      <c r="AB237" s="1">
        <f t="shared" si="203"/>
        <v>2.2408356909574601E-4</v>
      </c>
      <c r="AC237" s="1">
        <f t="shared" si="203"/>
        <v>2.6215057101080201E-7</v>
      </c>
      <c r="AD237" s="1">
        <f t="shared" si="203"/>
        <v>1.5789113078908702E-5</v>
      </c>
      <c r="AE237" s="1">
        <f t="shared" si="203"/>
        <v>4.2326627703415898E-5</v>
      </c>
      <c r="AF237" s="1">
        <f t="shared" si="203"/>
        <v>4.5027221579687799E-5</v>
      </c>
      <c r="AG237" s="1">
        <f t="shared" si="203"/>
        <v>1.3366527697313499E-8</v>
      </c>
      <c r="AH237" s="1">
        <f t="shared" si="203"/>
        <v>6.3341153208030005E-5</v>
      </c>
      <c r="AI237" s="1">
        <f t="shared" si="203"/>
        <v>4.2937573612692901E-3</v>
      </c>
      <c r="AJ237" s="1">
        <f t="shared" si="203"/>
        <v>2.0378428231162899E-5</v>
      </c>
      <c r="AK237" s="1"/>
      <c r="AL237" s="1">
        <f t="shared" si="196"/>
        <v>2.2180460241552367E-2</v>
      </c>
      <c r="AM237" s="1">
        <f t="shared" si="183"/>
        <v>0.35725810589115636</v>
      </c>
      <c r="AN237" s="1">
        <f t="shared" si="183"/>
        <v>6.7526511765100439E-6</v>
      </c>
      <c r="AO237" s="1">
        <f t="shared" si="183"/>
        <v>7.7775847271630413E-3</v>
      </c>
      <c r="AP237" s="1">
        <f t="shared" si="183"/>
        <v>5.4459839346031265E-5</v>
      </c>
      <c r="AQ237" s="1">
        <f t="shared" si="183"/>
        <v>3.5833510797393061E-7</v>
      </c>
      <c r="AR237" s="1">
        <f t="shared" si="183"/>
        <v>2.2638734310754197E-2</v>
      </c>
      <c r="AS237" s="1">
        <f t="shared" si="183"/>
        <v>1.4379055222507115E-4</v>
      </c>
      <c r="AT237" s="1">
        <f t="shared" si="183"/>
        <v>1.111163645394391E-3</v>
      </c>
      <c r="AU237" s="1">
        <f t="shared" si="183"/>
        <v>1.0682738657781662E-4</v>
      </c>
      <c r="AV237" s="1">
        <f t="shared" si="183"/>
        <v>6.9729704977098441E-6</v>
      </c>
      <c r="AW237" s="1">
        <f t="shared" si="183"/>
        <v>6.8716392505705601E-5</v>
      </c>
      <c r="AX237" s="1">
        <f t="shared" si="183"/>
        <v>8.0389836728618477E-8</v>
      </c>
      <c r="AY237" s="1">
        <f t="shared" si="183"/>
        <v>4.8418136859631861E-6</v>
      </c>
      <c r="AZ237" s="1">
        <f t="shared" si="183"/>
        <v>1.2979680636325667E-5</v>
      </c>
      <c r="BA237" s="1">
        <f t="shared" si="183"/>
        <v>1.3807831801309624E-5</v>
      </c>
      <c r="BB237" s="1">
        <f t="shared" si="183"/>
        <v>4.0989152725183745E-9</v>
      </c>
      <c r="BC237" s="1">
        <f t="shared" si="184"/>
        <v>1.9423894233616311E-5</v>
      </c>
      <c r="BD237" s="1">
        <f t="shared" si="184"/>
        <v>1.316703037852696E-3</v>
      </c>
      <c r="BE237" s="1">
        <f t="shared" si="184"/>
        <v>6.2491510583875535E-6</v>
      </c>
      <c r="BF237" s="1"/>
      <c r="BG237" s="1">
        <f t="shared" si="197"/>
        <v>2.1137158187705198E-2</v>
      </c>
      <c r="BH237" s="1">
        <f t="shared" si="185"/>
        <v>0.34045376046411546</v>
      </c>
      <c r="BI237" s="1">
        <f t="shared" si="185"/>
        <v>6.4350268006114596E-6</v>
      </c>
      <c r="BJ237" s="1">
        <f t="shared" si="185"/>
        <v>7.4117505636041494E-3</v>
      </c>
      <c r="BK237" s="1">
        <f t="shared" si="185"/>
        <v>5.18982125076729E-5</v>
      </c>
      <c r="BL237" s="1">
        <f t="shared" si="185"/>
        <v>3.4148010361228154E-7</v>
      </c>
      <c r="BM237" s="1">
        <f t="shared" si="185"/>
        <v>2.1573876424772966E-2</v>
      </c>
      <c r="BN237" s="1">
        <f t="shared" si="185"/>
        <v>1.3702707767014748E-4</v>
      </c>
      <c r="BO237" s="1">
        <f t="shared" si="185"/>
        <v>1.0588978537572767E-3</v>
      </c>
      <c r="BP237" s="1">
        <f t="shared" si="185"/>
        <v>1.0180254802126729E-4</v>
      </c>
      <c r="BQ237" s="1">
        <f t="shared" si="185"/>
        <v>6.6449829644282873E-6</v>
      </c>
      <c r="BR237" s="1">
        <f t="shared" si="185"/>
        <v>6.5484180339978545E-5</v>
      </c>
      <c r="BS237" s="1">
        <f t="shared" si="185"/>
        <v>7.6608540900938382E-8</v>
      </c>
      <c r="BT237" s="1">
        <f t="shared" si="185"/>
        <v>4.6140693511793922E-6</v>
      </c>
      <c r="BU237" s="1">
        <f t="shared" si="185"/>
        <v>1.2369155547184814E-5</v>
      </c>
      <c r="BV237" s="1">
        <f t="shared" si="185"/>
        <v>1.3158352975324975E-5</v>
      </c>
      <c r="BW237" s="1">
        <f t="shared" si="185"/>
        <v>3.9061146418825579E-9</v>
      </c>
      <c r="BX237" s="1">
        <f t="shared" si="186"/>
        <v>1.8510252743451101E-5</v>
      </c>
      <c r="BY237" s="1">
        <f t="shared" si="186"/>
        <v>1.2547692921712143E-3</v>
      </c>
      <c r="BZ237" s="1">
        <f t="shared" si="186"/>
        <v>5.9552098117671165E-6</v>
      </c>
      <c r="CA237" s="1"/>
      <c r="CB237" s="1">
        <f t="shared" si="198"/>
        <v>2.4451053746715679E-2</v>
      </c>
      <c r="CC237" s="1">
        <f t="shared" si="187"/>
        <v>0.39383029267489794</v>
      </c>
      <c r="CD237" s="1">
        <f t="shared" si="187"/>
        <v>7.4439139247596726E-6</v>
      </c>
      <c r="CE237" s="1">
        <f t="shared" si="187"/>
        <v>8.573768989123055E-3</v>
      </c>
      <c r="CF237" s="1">
        <f t="shared" si="187"/>
        <v>6.003484347870843E-5</v>
      </c>
      <c r="CG237" s="1">
        <f t="shared" si="187"/>
        <v>3.9501754647957348E-7</v>
      </c>
      <c r="CH237" s="1">
        <f t="shared" si="187"/>
        <v>2.4956240914824495E-2</v>
      </c>
      <c r="CI237" s="1">
        <f t="shared" si="187"/>
        <v>1.5851026004134333E-4</v>
      </c>
      <c r="CJ237" s="1">
        <f t="shared" si="187"/>
        <v>1.2249124553347531E-3</v>
      </c>
      <c r="CK237" s="1">
        <f t="shared" si="187"/>
        <v>1.1776320880583114E-4</v>
      </c>
      <c r="CL237" s="1">
        <f t="shared" si="187"/>
        <v>7.686787134126368E-6</v>
      </c>
      <c r="CM237" s="1">
        <f t="shared" si="187"/>
        <v>7.5750826995455757E-5</v>
      </c>
      <c r="CN237" s="1">
        <f t="shared" si="187"/>
        <v>8.8619271067189497E-8</v>
      </c>
      <c r="CO237" s="1">
        <f t="shared" si="187"/>
        <v>5.3374657413683902E-6</v>
      </c>
      <c r="CP237" s="1">
        <f t="shared" si="187"/>
        <v>1.4308398716608045E-5</v>
      </c>
      <c r="CQ237" s="1">
        <f t="shared" si="187"/>
        <v>1.5221326961780054E-5</v>
      </c>
      <c r="CR237" s="1">
        <f t="shared" si="187"/>
        <v>4.518517494232397E-9</v>
      </c>
      <c r="CS237" s="1">
        <f t="shared" si="188"/>
        <v>2.1412300588197058E-5</v>
      </c>
      <c r="CT237" s="1">
        <f t="shared" si="188"/>
        <v>1.4514927281214446E-3</v>
      </c>
      <c r="CU237" s="1">
        <f t="shared" si="188"/>
        <v>6.8888709583099795E-6</v>
      </c>
      <c r="CW237" s="15">
        <f t="shared" si="199"/>
        <v>0</v>
      </c>
      <c r="CX237" s="15">
        <f t="shared" si="189"/>
        <v>0</v>
      </c>
      <c r="CY237" s="15">
        <f t="shared" si="189"/>
        <v>0</v>
      </c>
      <c r="CZ237" s="15">
        <f t="shared" si="189"/>
        <v>0</v>
      </c>
      <c r="DA237" s="15">
        <f t="shared" si="189"/>
        <v>0</v>
      </c>
      <c r="DB237" s="15">
        <f t="shared" si="189"/>
        <v>0</v>
      </c>
      <c r="DC237" s="15">
        <f t="shared" si="189"/>
        <v>0</v>
      </c>
      <c r="DD237" s="15">
        <f t="shared" si="189"/>
        <v>0</v>
      </c>
      <c r="DE237" s="15">
        <f t="shared" si="189"/>
        <v>0</v>
      </c>
      <c r="DF237" s="15">
        <f t="shared" si="189"/>
        <v>0</v>
      </c>
      <c r="DG237" s="15">
        <f t="shared" si="189"/>
        <v>0</v>
      </c>
      <c r="DH237" s="15">
        <f t="shared" si="189"/>
        <v>0</v>
      </c>
      <c r="DI237" s="15">
        <f t="shared" si="189"/>
        <v>0</v>
      </c>
      <c r="DJ237" s="15">
        <f t="shared" si="189"/>
        <v>0</v>
      </c>
      <c r="DK237" s="15">
        <f t="shared" si="189"/>
        <v>0</v>
      </c>
      <c r="DL237" s="15">
        <f t="shared" si="189"/>
        <v>0</v>
      </c>
      <c r="DM237" s="15">
        <f t="shared" si="189"/>
        <v>0</v>
      </c>
      <c r="DN237" s="15">
        <f t="shared" si="190"/>
        <v>0</v>
      </c>
      <c r="DO237" s="15">
        <f t="shared" si="190"/>
        <v>0</v>
      </c>
      <c r="DP237" s="15">
        <f t="shared" si="190"/>
        <v>0</v>
      </c>
      <c r="DR237" s="15">
        <f t="shared" si="200"/>
        <v>0</v>
      </c>
      <c r="DS237" s="15">
        <f t="shared" si="191"/>
        <v>0</v>
      </c>
      <c r="DT237" s="15">
        <f t="shared" si="191"/>
        <v>0</v>
      </c>
      <c r="DU237" s="15">
        <f t="shared" si="191"/>
        <v>0</v>
      </c>
      <c r="DV237" s="15">
        <f t="shared" si="191"/>
        <v>0</v>
      </c>
      <c r="DW237" s="15">
        <f t="shared" si="191"/>
        <v>0</v>
      </c>
      <c r="DX237" s="15">
        <f t="shared" si="191"/>
        <v>0</v>
      </c>
      <c r="DY237" s="15">
        <f t="shared" si="191"/>
        <v>0</v>
      </c>
      <c r="DZ237" s="15">
        <f t="shared" si="191"/>
        <v>0</v>
      </c>
      <c r="EA237" s="15">
        <f t="shared" si="191"/>
        <v>0</v>
      </c>
      <c r="EB237" s="15">
        <f t="shared" si="191"/>
        <v>0</v>
      </c>
      <c r="EC237" s="15">
        <f t="shared" si="191"/>
        <v>0</v>
      </c>
      <c r="ED237" s="15">
        <f t="shared" si="191"/>
        <v>0</v>
      </c>
      <c r="EE237" s="15">
        <f t="shared" si="191"/>
        <v>0</v>
      </c>
      <c r="EF237" s="15">
        <f t="shared" si="191"/>
        <v>0</v>
      </c>
      <c r="EG237" s="15">
        <f t="shared" si="191"/>
        <v>0</v>
      </c>
      <c r="EH237" s="15">
        <f t="shared" si="191"/>
        <v>0</v>
      </c>
      <c r="EI237" s="15">
        <f t="shared" si="192"/>
        <v>0</v>
      </c>
      <c r="EJ237" s="15">
        <f t="shared" si="192"/>
        <v>0</v>
      </c>
      <c r="EK237" s="15">
        <f t="shared" si="192"/>
        <v>0</v>
      </c>
      <c r="EM237" s="15">
        <f t="shared" si="201"/>
        <v>0</v>
      </c>
      <c r="EN237" s="15">
        <f t="shared" si="193"/>
        <v>0</v>
      </c>
      <c r="EO237" s="15">
        <f t="shared" si="193"/>
        <v>0</v>
      </c>
      <c r="EP237" s="15">
        <f t="shared" si="193"/>
        <v>0</v>
      </c>
      <c r="EQ237" s="15">
        <f t="shared" si="193"/>
        <v>0</v>
      </c>
      <c r="ER237" s="15">
        <f t="shared" si="193"/>
        <v>0</v>
      </c>
      <c r="ES237" s="15">
        <f t="shared" si="193"/>
        <v>0</v>
      </c>
      <c r="ET237" s="15">
        <f t="shared" si="193"/>
        <v>0</v>
      </c>
      <c r="EU237" s="15">
        <f t="shared" si="193"/>
        <v>0</v>
      </c>
      <c r="EV237" s="15">
        <f t="shared" si="193"/>
        <v>0</v>
      </c>
      <c r="EW237" s="15">
        <f t="shared" si="193"/>
        <v>0</v>
      </c>
      <c r="EX237" s="15">
        <f t="shared" si="193"/>
        <v>0</v>
      </c>
      <c r="EY237" s="15">
        <f t="shared" si="193"/>
        <v>0</v>
      </c>
      <c r="EZ237" s="15">
        <f t="shared" si="193"/>
        <v>0</v>
      </c>
      <c r="FA237" s="15">
        <f t="shared" si="193"/>
        <v>0</v>
      </c>
      <c r="FB237" s="15">
        <f t="shared" si="193"/>
        <v>0</v>
      </c>
      <c r="FC237" s="15">
        <f t="shared" si="193"/>
        <v>0</v>
      </c>
      <c r="FD237" s="15">
        <f t="shared" si="194"/>
        <v>0</v>
      </c>
      <c r="FE237" s="15">
        <f t="shared" si="194"/>
        <v>0</v>
      </c>
      <c r="FF237" s="15">
        <f t="shared" si="194"/>
        <v>0</v>
      </c>
      <c r="FH237" s="15">
        <f>IFERROR(AL237*[1]Figure!$C$8+BG237*[1]Figure!$D$8+CB237*[1]Figure!$E$8,0)</f>
        <v>2.1370471543447879E-2</v>
      </c>
      <c r="FI237" s="15">
        <f>IFERROR(AM237*[1]Figure!$C$8+BH237*[1]Figure!$D$8+CC237*[1]Figure!$E$8,0)</f>
        <v>0.34421171168081688</v>
      </c>
      <c r="FJ237" s="15">
        <f>IFERROR(AN237*[1]Figure!$C$8+BI237*[1]Figure!$D$8+CD237*[1]Figure!$E$8,0)</f>
        <v>6.5060570537709417E-6</v>
      </c>
      <c r="FK237" s="15">
        <f>IFERROR(AO237*[1]Figure!$C$8+BJ237*[1]Figure!$D$8+CE237*[1]Figure!$E$8,0)</f>
        <v>7.4935619585213727E-3</v>
      </c>
      <c r="FL237" s="15">
        <f>IFERROR(AP237*[1]Figure!$C$8+BK237*[1]Figure!$D$8+CF237*[1]Figure!$E$8,0)</f>
        <v>5.2471068423765487E-5</v>
      </c>
      <c r="FM237" s="15">
        <f>IFERROR(AQ237*[1]Figure!$C$8+BL237*[1]Figure!$D$8+CG237*[1]Figure!$E$8,0)</f>
        <v>3.4524938367280932E-7</v>
      </c>
      <c r="FN237" s="15">
        <f>IFERROR(AR237*[1]Figure!$C$8+BM237*[1]Figure!$D$8+CH237*[1]Figure!$E$8,0)</f>
        <v>2.1812010305417788E-2</v>
      </c>
      <c r="FO237" s="15">
        <f>IFERROR(AS237*[1]Figure!$C$8+BN237*[1]Figure!$D$8+CI237*[1]Figure!$E$8,0)</f>
        <v>1.3853959165310243E-4</v>
      </c>
      <c r="FP237" s="15">
        <f>IFERROR(AT237*[1]Figure!$C$8+BO237*[1]Figure!$D$8+CJ237*[1]Figure!$E$8,0)</f>
        <v>1.0705860385858568E-3</v>
      </c>
      <c r="FQ237" s="15">
        <f>IFERROR(AU237*[1]Figure!$C$8+BP237*[1]Figure!$D$8+CK237*[1]Figure!$E$8,0)</f>
        <v>1.0292625130678336E-4</v>
      </c>
      <c r="FR237" s="15">
        <f>IFERROR(AV237*[1]Figure!$C$8+BQ237*[1]Figure!$D$8+CL237*[1]Figure!$E$8,0)</f>
        <v>6.7183307276666546E-6</v>
      </c>
      <c r="FS237" s="15">
        <f>IFERROR(AW237*[1]Figure!$C$8+BR237*[1]Figure!$D$8+CM237*[1]Figure!$E$8,0)</f>
        <v>6.62069990712149E-5</v>
      </c>
      <c r="FT237" s="15">
        <f>IFERROR(AX237*[1]Figure!$C$8+BS237*[1]Figure!$D$8+CN237*[1]Figure!$E$8,0)</f>
        <v>7.7454151062788082E-8</v>
      </c>
      <c r="FU237" s="15">
        <f>IFERROR(AY237*[1]Figure!$C$8+BT237*[1]Figure!$D$8+CO237*[1]Figure!$E$8,0)</f>
        <v>4.6649997550867297E-6</v>
      </c>
      <c r="FV237" s="15">
        <f>IFERROR(AZ237*[1]Figure!$C$8+BU237*[1]Figure!$D$8+CP237*[1]Figure!$E$8,0)</f>
        <v>1.2505687107519898E-5</v>
      </c>
      <c r="FW237" s="15">
        <f>IFERROR(BA237*[1]Figure!$C$8+BV237*[1]Figure!$D$8+CQ237*[1]Figure!$E$8,0)</f>
        <v>1.3303595749280533E-5</v>
      </c>
      <c r="FX237" s="15">
        <f>IFERROR(BB237*[1]Figure!$C$8+BW237*[1]Figure!$D$8+CR237*[1]Figure!$E$8,0)</f>
        <v>3.9492305946951421E-9</v>
      </c>
      <c r="FY237" s="15">
        <f>IFERROR(BC237*[1]Figure!$C$8+BX237*[1]Figure!$D$8+CS237*[1]Figure!$E$8,0)</f>
        <v>1.871457014245376E-5</v>
      </c>
      <c r="FZ237" s="15">
        <f>IFERROR(BD237*[1]Figure!$C$8+BY237*[1]Figure!$D$8+CT237*[1]Figure!$E$8,0)</f>
        <v>1.2686195189443488E-3</v>
      </c>
      <c r="GA237" s="15">
        <f>IFERROR(BE237*[1]Figure!$C$8+BZ237*[1]Figure!$D$8+CU237*[1]Figure!$E$8,0)</f>
        <v>6.0209438131402676E-6</v>
      </c>
      <c r="GC237" s="15">
        <f>IFERROR(CW237*[1]Figure!$F$8+DR237*[1]Figure!$G$8+EM237*[1]Figure!$H$8,0)</f>
        <v>0</v>
      </c>
      <c r="GD237" s="15">
        <f>IFERROR(CX237*[1]Figure!$F$8+DS237*[1]Figure!$G$8+EN237*[1]Figure!$H$8,0)</f>
        <v>0</v>
      </c>
      <c r="GE237" s="15">
        <f>IFERROR(CY237*[1]Figure!$F$8+DT237*[1]Figure!$G$8+EO237*[1]Figure!$H$8,0)</f>
        <v>0</v>
      </c>
      <c r="GF237" s="15">
        <f>IFERROR(CZ237*[1]Figure!$F$8+DU237*[1]Figure!$G$8+EP237*[1]Figure!$H$8,0)</f>
        <v>0</v>
      </c>
      <c r="GG237" s="15">
        <f>IFERROR(DA237*[1]Figure!$F$8+DV237*[1]Figure!$G$8+EQ237*[1]Figure!$H$8,0)</f>
        <v>0</v>
      </c>
      <c r="GH237" s="15">
        <f>IFERROR(DB237*[1]Figure!$F$8+DW237*[1]Figure!$G$8+ER237*[1]Figure!$H$8,0)</f>
        <v>0</v>
      </c>
      <c r="GI237" s="15">
        <f>IFERROR(DC237*[1]Figure!$F$8+DX237*[1]Figure!$G$8+ES237*[1]Figure!$H$8,0)</f>
        <v>0</v>
      </c>
      <c r="GJ237" s="15">
        <f>IFERROR(DD237*[1]Figure!$F$8+DY237*[1]Figure!$G$8+ET237*[1]Figure!$H$8,0)</f>
        <v>0</v>
      </c>
      <c r="GK237" s="15">
        <f>IFERROR(DE237*[1]Figure!$F$8+DZ237*[1]Figure!$G$8+EU237*[1]Figure!$H$8,0)</f>
        <v>0</v>
      </c>
      <c r="GL237" s="15">
        <f>IFERROR(DF237*[1]Figure!$F$8+EA237*[1]Figure!$G$8+EV237*[1]Figure!$H$8,0)</f>
        <v>0</v>
      </c>
      <c r="GM237" s="15">
        <f>IFERROR(DG237*[1]Figure!$F$8+EB237*[1]Figure!$G$8+EW237*[1]Figure!$H$8,0)</f>
        <v>0</v>
      </c>
      <c r="GN237" s="15">
        <f>IFERROR(DH237*[1]Figure!$F$8+EC237*[1]Figure!$G$8+EX237*[1]Figure!$H$8,0)</f>
        <v>0</v>
      </c>
      <c r="GO237" s="15">
        <f>IFERROR(DI237*[1]Figure!$F$8+ED237*[1]Figure!$G$8+EY237*[1]Figure!$H$8,0)</f>
        <v>0</v>
      </c>
      <c r="GP237" s="15">
        <f>IFERROR(DJ237*[1]Figure!$F$8+EE237*[1]Figure!$G$8+EZ237*[1]Figure!$H$8,0)</f>
        <v>0</v>
      </c>
      <c r="GQ237" s="15">
        <f>IFERROR(DK237*[1]Figure!$F$8+EF237*[1]Figure!$G$8+FA237*[1]Figure!$H$8,0)</f>
        <v>0</v>
      </c>
      <c r="GR237" s="15">
        <f>IFERROR(DL237*[1]Figure!$F$8+EG237*[1]Figure!$G$8+FB237*[1]Figure!$H$8,0)</f>
        <v>0</v>
      </c>
      <c r="GS237" s="15">
        <f>IFERROR(DM237*[1]Figure!$F$8+EH237*[1]Figure!$G$8+FC237*[1]Figure!$H$8,0)</f>
        <v>0</v>
      </c>
      <c r="GT237" s="15">
        <f>IFERROR(DN237*[1]Figure!$F$8+EI237*[1]Figure!$G$8+FD237*[1]Figure!$H$8,0)</f>
        <v>0</v>
      </c>
      <c r="GU237" s="15">
        <f>IFERROR(DO237*[1]Figure!$F$8+EJ237*[1]Figure!$G$8+FE237*[1]Figure!$H$8,0)</f>
        <v>0</v>
      </c>
      <c r="GV237" s="15">
        <f>IFERROR(DP237*[1]Figure!$F$8+EK237*[1]Figure!$G$8+FF237*[1]Figure!$H$8,0)</f>
        <v>0</v>
      </c>
      <c r="GX237" s="15">
        <f>IFERROR(FH237*[1]Figure!$F$10+GC237*[1]Figure!$F$11,0)</f>
        <v>2.0116638058469076E-2</v>
      </c>
      <c r="GY237" s="15">
        <f>IFERROR(FI237*[1]Figure!$F$10+GD237*[1]Figure!$F$11,0)</f>
        <v>0.32401636085995023</v>
      </c>
      <c r="GZ237" s="15">
        <f>IFERROR(FJ237*[1]Figure!$F$10+GE237*[1]Figure!$F$11,0)</f>
        <v>6.124338186565991E-6</v>
      </c>
      <c r="HA237" s="15">
        <f>IFERROR(FK237*[1]Figure!$F$10+GF237*[1]Figure!$F$11,0)</f>
        <v>7.0539048884255967E-3</v>
      </c>
      <c r="HB237" s="15">
        <f>IFERROR(FL237*[1]Figure!$F$10+GG237*[1]Figure!$F$11,0)</f>
        <v>4.9392522288338627E-5</v>
      </c>
      <c r="HC237" s="15">
        <f>IFERROR(FM237*[1]Figure!$F$10+GH237*[1]Figure!$F$11,0)</f>
        <v>3.2499315128050237E-7</v>
      </c>
      <c r="HD237" s="15">
        <f>IFERROR(FN237*[1]Figure!$F$10+GI237*[1]Figure!$F$11,0)</f>
        <v>2.0532271164424402E-2</v>
      </c>
      <c r="HE237" s="15">
        <f>IFERROR(FO237*[1]Figure!$F$10+GJ237*[1]Figure!$F$11,0)</f>
        <v>1.3041129281529754E-4</v>
      </c>
      <c r="HF237" s="15">
        <f>IFERROR(FP237*[1]Figure!$F$10+GK237*[1]Figure!$F$11,0)</f>
        <v>1.0077733570312791E-3</v>
      </c>
      <c r="HG237" s="15">
        <f>IFERROR(FQ237*[1]Figure!$F$10+GL237*[1]Figure!$F$11,0)</f>
        <v>9.6887433674265779E-5</v>
      </c>
      <c r="HH237" s="15">
        <f>IFERROR(FR237*[1]Figure!$F$10+GM237*[1]Figure!$F$11,0)</f>
        <v>6.3241574866885849E-6</v>
      </c>
      <c r="HI237" s="15">
        <f>IFERROR(FS237*[1]Figure!$F$10+GN237*[1]Figure!$F$11,0)</f>
        <v>6.2322547939349198E-5</v>
      </c>
      <c r="HJ237" s="15">
        <f>IFERROR(FT237*[1]Figure!$F$10+GO237*[1]Figure!$F$11,0)</f>
        <v>7.2909814829697091E-8</v>
      </c>
      <c r="HK237" s="15">
        <f>IFERROR(FU237*[1]Figure!$F$10+GP237*[1]Figure!$F$11,0)</f>
        <v>4.3912981248511074E-6</v>
      </c>
      <c r="HL237" s="15">
        <f>IFERROR(FV237*[1]Figure!$F$10+GQ237*[1]Figure!$F$11,0)</f>
        <v>1.1771962106824552E-5</v>
      </c>
      <c r="HM237" s="15">
        <f>IFERROR(FW237*[1]Figure!$F$10+GR237*[1]Figure!$F$11,0)</f>
        <v>1.2523056406142651E-5</v>
      </c>
      <c r="HN237" s="15">
        <f>IFERROR(FX237*[1]Figure!$F$10+GS237*[1]Figure!$F$11,0)</f>
        <v>3.717524076218731E-9</v>
      </c>
      <c r="HO237" s="15">
        <f>IFERROR(FY237*[1]Figure!$F$10+GT237*[1]Figure!$F$11,0)</f>
        <v>1.7616561862482635E-5</v>
      </c>
      <c r="HP237" s="15">
        <f>IFERROR(FZ237*[1]Figure!$F$10+GU237*[1]Figure!$F$11,0)</f>
        <v>1.1941879543756291E-3</v>
      </c>
      <c r="HQ237" s="15">
        <f>IFERROR(GA237*[1]Figure!$F$10+GV237*[1]Figure!$F$11,0)</f>
        <v>5.6676871735409507E-6</v>
      </c>
    </row>
    <row r="238" spans="1:225" s="15" customFormat="1" x14ac:dyDescent="0.2">
      <c r="A238" s="1"/>
      <c r="B238" s="4"/>
      <c r="C238" s="1" t="s">
        <v>190</v>
      </c>
      <c r="D238" s="1" t="s">
        <v>91</v>
      </c>
      <c r="E238" s="2">
        <v>1</v>
      </c>
      <c r="F238" s="1"/>
      <c r="G238" s="5" t="str">
        <f>'[1]LCIA US'!G86</f>
        <v>-</v>
      </c>
      <c r="H238" s="5" t="str">
        <f>'[1]LCIA US'!H86</f>
        <v>-</v>
      </c>
      <c r="I238" s="5" t="str">
        <f>'[1]LCIA US'!I86</f>
        <v>-</v>
      </c>
      <c r="J238" s="5">
        <f>'[1]LCIA US'!J86</f>
        <v>0.46505472936271741</v>
      </c>
      <c r="K238" s="5">
        <f>'[1]LCIA US'!K86</f>
        <v>0.35811701977974431</v>
      </c>
      <c r="L238" s="5">
        <f>'[1]LCIA US'!L86</f>
        <v>0.3983829168435043</v>
      </c>
      <c r="M238" s="1" t="s">
        <v>177</v>
      </c>
      <c r="N238" s="1" t="str">
        <f t="shared" si="203"/>
        <v>heat production, natural gas, at industrial furnace &gt;100kW | heat, district or industrial, natural gas | Cutoff, US</v>
      </c>
      <c r="O238" s="1">
        <f t="shared" si="203"/>
        <v>1</v>
      </c>
      <c r="P238" s="1" t="str">
        <f t="shared" si="203"/>
        <v>MJ</v>
      </c>
      <c r="Q238" s="1">
        <f t="shared" si="203"/>
        <v>7.2330291417737905E-2</v>
      </c>
      <c r="R238" s="1">
        <f t="shared" si="203"/>
        <v>1.16501563218455</v>
      </c>
      <c r="S238" s="1">
        <f>S237</f>
        <v>2.20203378162688E-5</v>
      </c>
      <c r="T238" s="1">
        <f t="shared" si="203"/>
        <v>2.5362637371607499E-2</v>
      </c>
      <c r="U238" s="1">
        <f t="shared" si="203"/>
        <v>1.7759307099869001E-4</v>
      </c>
      <c r="V238" s="1">
        <f t="shared" si="203"/>
        <v>1.1685277267784501E-6</v>
      </c>
      <c r="W238" s="1">
        <f t="shared" si="203"/>
        <v>7.3824719243562001E-2</v>
      </c>
      <c r="X238" s="1">
        <f t="shared" si="203"/>
        <v>4.68899762777373E-4</v>
      </c>
      <c r="Y238" s="1">
        <f t="shared" si="203"/>
        <v>3.62349515785103E-3</v>
      </c>
      <c r="Z238" s="1">
        <f t="shared" si="203"/>
        <v>3.4836319528183202E-4</v>
      </c>
      <c r="AA238" s="1">
        <f t="shared" si="203"/>
        <v>2.2738797241086598E-5</v>
      </c>
      <c r="AB238" s="1">
        <f t="shared" si="203"/>
        <v>2.2408356909574601E-4</v>
      </c>
      <c r="AC238" s="1">
        <f t="shared" si="203"/>
        <v>2.6215057101080201E-7</v>
      </c>
      <c r="AD238" s="1">
        <f t="shared" si="203"/>
        <v>1.5789113078908702E-5</v>
      </c>
      <c r="AE238" s="1">
        <f t="shared" si="203"/>
        <v>4.2326627703415898E-5</v>
      </c>
      <c r="AF238" s="1">
        <f t="shared" si="203"/>
        <v>4.5027221579687799E-5</v>
      </c>
      <c r="AG238" s="1">
        <f t="shared" si="203"/>
        <v>1.3366527697313499E-8</v>
      </c>
      <c r="AH238" s="1">
        <f t="shared" si="203"/>
        <v>6.3341153208030005E-5</v>
      </c>
      <c r="AI238" s="1">
        <f t="shared" si="203"/>
        <v>4.2937573612692901E-3</v>
      </c>
      <c r="AJ238" s="1">
        <f t="shared" si="203"/>
        <v>2.0378428231162899E-5</v>
      </c>
      <c r="AK238" s="1"/>
      <c r="AL238" s="1">
        <f t="shared" si="196"/>
        <v>0</v>
      </c>
      <c r="AM238" s="1">
        <f t="shared" si="183"/>
        <v>0</v>
      </c>
      <c r="AN238" s="1">
        <f t="shared" si="183"/>
        <v>0</v>
      </c>
      <c r="AO238" s="1">
        <f t="shared" si="183"/>
        <v>0</v>
      </c>
      <c r="AP238" s="1">
        <f t="shared" si="183"/>
        <v>0</v>
      </c>
      <c r="AQ238" s="1">
        <f t="shared" si="183"/>
        <v>0</v>
      </c>
      <c r="AR238" s="1">
        <f t="shared" si="183"/>
        <v>0</v>
      </c>
      <c r="AS238" s="1">
        <f t="shared" si="183"/>
        <v>0</v>
      </c>
      <c r="AT238" s="1">
        <f t="shared" si="183"/>
        <v>0</v>
      </c>
      <c r="AU238" s="1">
        <f t="shared" si="183"/>
        <v>0</v>
      </c>
      <c r="AV238" s="1">
        <f t="shared" si="183"/>
        <v>0</v>
      </c>
      <c r="AW238" s="1">
        <f t="shared" si="183"/>
        <v>0</v>
      </c>
      <c r="AX238" s="1">
        <f t="shared" si="183"/>
        <v>0</v>
      </c>
      <c r="AY238" s="1">
        <f t="shared" si="183"/>
        <v>0</v>
      </c>
      <c r="AZ238" s="1">
        <f t="shared" si="183"/>
        <v>0</v>
      </c>
      <c r="BA238" s="1">
        <f t="shared" si="183"/>
        <v>0</v>
      </c>
      <c r="BB238" s="1">
        <f t="shared" si="183"/>
        <v>0</v>
      </c>
      <c r="BC238" s="1">
        <f t="shared" si="184"/>
        <v>0</v>
      </c>
      <c r="BD238" s="1">
        <f t="shared" si="184"/>
        <v>0</v>
      </c>
      <c r="BE238" s="1">
        <f t="shared" si="184"/>
        <v>0</v>
      </c>
      <c r="BF238" s="1"/>
      <c r="BG238" s="1">
        <f t="shared" si="197"/>
        <v>0</v>
      </c>
      <c r="BH238" s="1">
        <f t="shared" si="185"/>
        <v>0</v>
      </c>
      <c r="BI238" s="1">
        <f t="shared" si="185"/>
        <v>0</v>
      </c>
      <c r="BJ238" s="1">
        <f t="shared" si="185"/>
        <v>0</v>
      </c>
      <c r="BK238" s="1">
        <f t="shared" si="185"/>
        <v>0</v>
      </c>
      <c r="BL238" s="1">
        <f t="shared" si="185"/>
        <v>0</v>
      </c>
      <c r="BM238" s="1">
        <f t="shared" si="185"/>
        <v>0</v>
      </c>
      <c r="BN238" s="1">
        <f t="shared" si="185"/>
        <v>0</v>
      </c>
      <c r="BO238" s="1">
        <f t="shared" si="185"/>
        <v>0</v>
      </c>
      <c r="BP238" s="1">
        <f t="shared" si="185"/>
        <v>0</v>
      </c>
      <c r="BQ238" s="1">
        <f t="shared" si="185"/>
        <v>0</v>
      </c>
      <c r="BR238" s="1">
        <f t="shared" si="185"/>
        <v>0</v>
      </c>
      <c r="BS238" s="1">
        <f t="shared" si="185"/>
        <v>0</v>
      </c>
      <c r="BT238" s="1">
        <f t="shared" si="185"/>
        <v>0</v>
      </c>
      <c r="BU238" s="1">
        <f t="shared" si="185"/>
        <v>0</v>
      </c>
      <c r="BV238" s="1">
        <f t="shared" si="185"/>
        <v>0</v>
      </c>
      <c r="BW238" s="1">
        <f t="shared" si="185"/>
        <v>0</v>
      </c>
      <c r="BX238" s="1">
        <f t="shared" si="186"/>
        <v>0</v>
      </c>
      <c r="BY238" s="1">
        <f t="shared" si="186"/>
        <v>0</v>
      </c>
      <c r="BZ238" s="1">
        <f t="shared" si="186"/>
        <v>0</v>
      </c>
      <c r="CA238" s="1"/>
      <c r="CB238" s="1">
        <f t="shared" si="198"/>
        <v>0</v>
      </c>
      <c r="CC238" s="1">
        <f t="shared" si="187"/>
        <v>0</v>
      </c>
      <c r="CD238" s="1">
        <f t="shared" si="187"/>
        <v>0</v>
      </c>
      <c r="CE238" s="1">
        <f t="shared" si="187"/>
        <v>0</v>
      </c>
      <c r="CF238" s="1">
        <f t="shared" si="187"/>
        <v>0</v>
      </c>
      <c r="CG238" s="1">
        <f t="shared" si="187"/>
        <v>0</v>
      </c>
      <c r="CH238" s="1">
        <f t="shared" si="187"/>
        <v>0</v>
      </c>
      <c r="CI238" s="1">
        <f t="shared" si="187"/>
        <v>0</v>
      </c>
      <c r="CJ238" s="1">
        <f t="shared" si="187"/>
        <v>0</v>
      </c>
      <c r="CK238" s="1">
        <f t="shared" si="187"/>
        <v>0</v>
      </c>
      <c r="CL238" s="1">
        <f t="shared" si="187"/>
        <v>0</v>
      </c>
      <c r="CM238" s="1">
        <f t="shared" si="187"/>
        <v>0</v>
      </c>
      <c r="CN238" s="1">
        <f t="shared" si="187"/>
        <v>0</v>
      </c>
      <c r="CO238" s="1">
        <f t="shared" si="187"/>
        <v>0</v>
      </c>
      <c r="CP238" s="1">
        <f t="shared" si="187"/>
        <v>0</v>
      </c>
      <c r="CQ238" s="1">
        <f t="shared" si="187"/>
        <v>0</v>
      </c>
      <c r="CR238" s="1">
        <f t="shared" si="187"/>
        <v>0</v>
      </c>
      <c r="CS238" s="1">
        <f t="shared" si="188"/>
        <v>0</v>
      </c>
      <c r="CT238" s="1">
        <f t="shared" si="188"/>
        <v>0</v>
      </c>
      <c r="CU238" s="1">
        <f t="shared" si="188"/>
        <v>0</v>
      </c>
      <c r="CW238" s="15">
        <f t="shared" si="199"/>
        <v>3.3637544100002581E-2</v>
      </c>
      <c r="CX238" s="15">
        <f t="shared" si="189"/>
        <v>0.54179602952892103</v>
      </c>
      <c r="CY238" s="15">
        <f t="shared" si="189"/>
        <v>1.0240662243620499E-5</v>
      </c>
      <c r="CZ238" s="15">
        <f t="shared" si="189"/>
        <v>1.1795014458777668E-2</v>
      </c>
      <c r="DA238" s="15">
        <f t="shared" si="189"/>
        <v>8.2590497569989639E-5</v>
      </c>
      <c r="DB238" s="15">
        <f t="shared" si="189"/>
        <v>5.4342934572978347E-7</v>
      </c>
      <c r="DC238" s="15">
        <f t="shared" si="189"/>
        <v>3.4332534828093321E-2</v>
      </c>
      <c r="DD238" s="15">
        <f t="shared" si="189"/>
        <v>2.180640522766736E-4</v>
      </c>
      <c r="DE238" s="15">
        <f t="shared" si="189"/>
        <v>1.6851235599815277E-3</v>
      </c>
      <c r="DF238" s="15">
        <f t="shared" si="189"/>
        <v>1.6200795150172386E-4</v>
      </c>
      <c r="DG238" s="15">
        <f t="shared" si="189"/>
        <v>1.0574785196987234E-5</v>
      </c>
      <c r="DH238" s="15">
        <f t="shared" si="189"/>
        <v>1.0421112358045394E-4</v>
      </c>
      <c r="DI238" s="15">
        <f t="shared" si="189"/>
        <v>1.2191436285371035E-7</v>
      </c>
      <c r="DJ238" s="15">
        <f t="shared" si="189"/>
        <v>7.3428017097892284E-6</v>
      </c>
      <c r="DK238" s="15">
        <f t="shared" si="189"/>
        <v>1.9684198391448577E-5</v>
      </c>
      <c r="DL238" s="15">
        <f t="shared" si="189"/>
        <v>2.0940122345696819E-5</v>
      </c>
      <c r="DM238" s="15">
        <f t="shared" si="189"/>
        <v>6.2161669207933961E-9</v>
      </c>
      <c r="DN238" s="15">
        <f t="shared" si="190"/>
        <v>2.9457102862682814E-5</v>
      </c>
      <c r="DO238" s="15">
        <f t="shared" si="190"/>
        <v>1.9968321675942653E-3</v>
      </c>
      <c r="DP238" s="15">
        <f t="shared" si="190"/>
        <v>9.4770844258810227E-6</v>
      </c>
      <c r="DR238" s="15">
        <f t="shared" si="200"/>
        <v>2.5902708402320715E-2</v>
      </c>
      <c r="DS238" s="15">
        <f t="shared" si="191"/>
        <v>0.41721192619474579</v>
      </c>
      <c r="DT238" s="15">
        <f t="shared" si="191"/>
        <v>7.8858577533053847E-6</v>
      </c>
      <c r="DU238" s="15">
        <f t="shared" si="191"/>
        <v>9.0827921092744447E-3</v>
      </c>
      <c r="DV238" s="15">
        <f t="shared" si="191"/>
        <v>6.3599101319583405E-5</v>
      </c>
      <c r="DW238" s="15">
        <f t="shared" si="191"/>
        <v>4.1846966704389788E-7</v>
      </c>
      <c r="DX238" s="15">
        <f t="shared" si="191"/>
        <v>2.6437888441580765E-2</v>
      </c>
      <c r="DY238" s="15">
        <f t="shared" si="191"/>
        <v>1.6792098562126191E-4</v>
      </c>
      <c r="DZ238" s="15">
        <f t="shared" si="191"/>
        <v>1.2976352871159451E-3</v>
      </c>
      <c r="EA238" s="15">
        <f t="shared" si="191"/>
        <v>1.2475478929527877E-4</v>
      </c>
      <c r="EB238" s="15">
        <f t="shared" si="191"/>
        <v>8.1431503013538042E-6</v>
      </c>
      <c r="EC238" s="15">
        <f t="shared" si="191"/>
        <v>8.024813994617697E-5</v>
      </c>
      <c r="ED238" s="15">
        <f t="shared" si="191"/>
        <v>9.3880581223946651E-8</v>
      </c>
      <c r="EE238" s="15">
        <f t="shared" si="191"/>
        <v>5.6543501207841669E-6</v>
      </c>
      <c r="EF238" s="15">
        <f t="shared" si="191"/>
        <v>1.5157885770474064E-5</v>
      </c>
      <c r="EG238" s="15">
        <f t="shared" si="191"/>
        <v>1.6125014401079984E-5</v>
      </c>
      <c r="EH238" s="15">
        <f t="shared" si="191"/>
        <v>4.7867810637653183E-9</v>
      </c>
      <c r="EI238" s="15">
        <f t="shared" si="192"/>
        <v>2.2683545016271896E-5</v>
      </c>
      <c r="EJ238" s="15">
        <f t="shared" si="192"/>
        <v>1.5376675898750971E-3</v>
      </c>
      <c r="EK238" s="15">
        <f t="shared" si="192"/>
        <v>7.2978619859394634E-6</v>
      </c>
      <c r="EM238" s="15">
        <f t="shared" si="201"/>
        <v>2.8815152471139114E-2</v>
      </c>
      <c r="EN238" s="15">
        <f t="shared" si="193"/>
        <v>0.46412232571796014</v>
      </c>
      <c r="EO238" s="15">
        <f t="shared" si="193"/>
        <v>8.7725264091244866E-6</v>
      </c>
      <c r="EP238" s="15">
        <f t="shared" si="193"/>
        <v>1.0104041454945065E-2</v>
      </c>
      <c r="EQ238" s="15">
        <f t="shared" si="193"/>
        <v>7.0750045635653675E-5</v>
      </c>
      <c r="ER238" s="15">
        <f t="shared" si="193"/>
        <v>4.6552148420650837E-7</v>
      </c>
      <c r="ES238" s="15">
        <f t="shared" si="193"/>
        <v>2.9410506987403013E-2</v>
      </c>
      <c r="ET238" s="15">
        <f t="shared" si="193"/>
        <v>1.8680165520247707E-4</v>
      </c>
      <c r="EU238" s="15">
        <f t="shared" si="193"/>
        <v>1.4435385701530073E-3</v>
      </c>
      <c r="EV238" s="15">
        <f t="shared" si="193"/>
        <v>1.3878194585729953E-4</v>
      </c>
      <c r="EW238" s="15">
        <f t="shared" si="193"/>
        <v>9.0587483704171079E-6</v>
      </c>
      <c r="EX238" s="15">
        <f t="shared" si="193"/>
        <v>8.9271065873066231E-5</v>
      </c>
      <c r="EY238" s="15">
        <f t="shared" si="193"/>
        <v>1.0443630913147351E-7</v>
      </c>
      <c r="EZ238" s="15">
        <f t="shared" si="193"/>
        <v>6.2901129227475712E-6</v>
      </c>
      <c r="FA238" s="15">
        <f t="shared" si="193"/>
        <v>1.6862205404635902E-5</v>
      </c>
      <c r="FB238" s="15">
        <f t="shared" si="193"/>
        <v>1.7938075870274808E-5</v>
      </c>
      <c r="FC238" s="15">
        <f t="shared" si="193"/>
        <v>5.3249962921252407E-9</v>
      </c>
      <c r="FD238" s="15">
        <f t="shared" si="194"/>
        <v>2.5234033371246283E-5</v>
      </c>
      <c r="FE238" s="15">
        <f t="shared" si="194"/>
        <v>1.710559581800728E-3</v>
      </c>
      <c r="FF238" s="15">
        <f t="shared" si="194"/>
        <v>8.1184176794166889E-6</v>
      </c>
      <c r="FH238" s="15">
        <f>IFERROR(AL238*[1]Figure!$C$8+BG238*[1]Figure!$D$8+CB238*[1]Figure!$E$8,0)</f>
        <v>0</v>
      </c>
      <c r="FI238" s="15">
        <f>IFERROR(AM238*[1]Figure!$C$8+BH238*[1]Figure!$D$8+CC238*[1]Figure!$E$8,0)</f>
        <v>0</v>
      </c>
      <c r="FJ238" s="15">
        <f>IFERROR(AN238*[1]Figure!$C$8+BI238*[1]Figure!$D$8+CD238*[1]Figure!$E$8,0)</f>
        <v>0</v>
      </c>
      <c r="FK238" s="15">
        <f>IFERROR(AO238*[1]Figure!$C$8+BJ238*[1]Figure!$D$8+CE238*[1]Figure!$E$8,0)</f>
        <v>0</v>
      </c>
      <c r="FL238" s="15">
        <f>IFERROR(AP238*[1]Figure!$C$8+BK238*[1]Figure!$D$8+CF238*[1]Figure!$E$8,0)</f>
        <v>0</v>
      </c>
      <c r="FM238" s="15">
        <f>IFERROR(AQ238*[1]Figure!$C$8+BL238*[1]Figure!$D$8+CG238*[1]Figure!$E$8,0)</f>
        <v>0</v>
      </c>
      <c r="FN238" s="15">
        <f>IFERROR(AR238*[1]Figure!$C$8+BM238*[1]Figure!$D$8+CH238*[1]Figure!$E$8,0)</f>
        <v>0</v>
      </c>
      <c r="FO238" s="15">
        <f>IFERROR(AS238*[1]Figure!$C$8+BN238*[1]Figure!$D$8+CI238*[1]Figure!$E$8,0)</f>
        <v>0</v>
      </c>
      <c r="FP238" s="15">
        <f>IFERROR(AT238*[1]Figure!$C$8+BO238*[1]Figure!$D$8+CJ238*[1]Figure!$E$8,0)</f>
        <v>0</v>
      </c>
      <c r="FQ238" s="15">
        <f>IFERROR(AU238*[1]Figure!$C$8+BP238*[1]Figure!$D$8+CK238*[1]Figure!$E$8,0)</f>
        <v>0</v>
      </c>
      <c r="FR238" s="15">
        <f>IFERROR(AV238*[1]Figure!$C$8+BQ238*[1]Figure!$D$8+CL238*[1]Figure!$E$8,0)</f>
        <v>0</v>
      </c>
      <c r="FS238" s="15">
        <f>IFERROR(AW238*[1]Figure!$C$8+BR238*[1]Figure!$D$8+CM238*[1]Figure!$E$8,0)</f>
        <v>0</v>
      </c>
      <c r="FT238" s="15">
        <f>IFERROR(AX238*[1]Figure!$C$8+BS238*[1]Figure!$D$8+CN238*[1]Figure!$E$8,0)</f>
        <v>0</v>
      </c>
      <c r="FU238" s="15">
        <f>IFERROR(AY238*[1]Figure!$C$8+BT238*[1]Figure!$D$8+CO238*[1]Figure!$E$8,0)</f>
        <v>0</v>
      </c>
      <c r="FV238" s="15">
        <f>IFERROR(AZ238*[1]Figure!$C$8+BU238*[1]Figure!$D$8+CP238*[1]Figure!$E$8,0)</f>
        <v>0</v>
      </c>
      <c r="FW238" s="15">
        <f>IFERROR(BA238*[1]Figure!$C$8+BV238*[1]Figure!$D$8+CQ238*[1]Figure!$E$8,0)</f>
        <v>0</v>
      </c>
      <c r="FX238" s="15">
        <f>IFERROR(BB238*[1]Figure!$C$8+BW238*[1]Figure!$D$8+CR238*[1]Figure!$E$8,0)</f>
        <v>0</v>
      </c>
      <c r="FY238" s="15">
        <f>IFERROR(BC238*[1]Figure!$C$8+BX238*[1]Figure!$D$8+CS238*[1]Figure!$E$8,0)</f>
        <v>0</v>
      </c>
      <c r="FZ238" s="15">
        <f>IFERROR(BD238*[1]Figure!$C$8+BY238*[1]Figure!$D$8+CT238*[1]Figure!$E$8,0)</f>
        <v>0</v>
      </c>
      <c r="GA238" s="15">
        <f>IFERROR(BE238*[1]Figure!$C$8+BZ238*[1]Figure!$D$8+CU238*[1]Figure!$E$8,0)</f>
        <v>0</v>
      </c>
      <c r="GC238" s="15">
        <f>IFERROR(CW238*[1]Figure!$F$8+DR238*[1]Figure!$G$8+EM238*[1]Figure!$H$8,0)</f>
        <v>2.7666306573531127E-2</v>
      </c>
      <c r="GD238" s="15">
        <f>IFERROR(CX238*[1]Figure!$F$8+DS238*[1]Figure!$G$8+EN238*[1]Figure!$H$8,0)</f>
        <v>0.44561799781536071</v>
      </c>
      <c r="GE238" s="15">
        <f>IFERROR(CY238*[1]Figure!$F$8+DT238*[1]Figure!$G$8+EO238*[1]Figure!$H$8,0)</f>
        <v>8.4227701138255221E-6</v>
      </c>
      <c r="GF238" s="15">
        <f>IFERROR(CZ238*[1]Figure!$F$8+DU238*[1]Figure!$G$8+EP238*[1]Figure!$H$8,0)</f>
        <v>9.7011983123866108E-3</v>
      </c>
      <c r="GG238" s="15">
        <f>IFERROR(DA238*[1]Figure!$F$8+DV238*[1]Figure!$G$8+EQ238*[1]Figure!$H$8,0)</f>
        <v>6.7929276258656338E-5</v>
      </c>
      <c r="GH238" s="15">
        <f>IFERROR(DB238*[1]Figure!$F$8+DW238*[1]Figure!$G$8+ER238*[1]Figure!$H$8,0)</f>
        <v>4.4696137254599614E-7</v>
      </c>
      <c r="GI238" s="15">
        <f>IFERROR(DC238*[1]Figure!$F$8+DX238*[1]Figure!$G$8+ES238*[1]Figure!$H$8,0)</f>
        <v>2.8237924599269174E-2</v>
      </c>
      <c r="GJ238" s="15">
        <f>IFERROR(DD238*[1]Figure!$F$8+DY238*[1]Figure!$G$8+ET238*[1]Figure!$H$8,0)</f>
        <v>1.793539654683799E-4</v>
      </c>
      <c r="GK238" s="15">
        <f>IFERROR(DE238*[1]Figure!$F$8+DZ238*[1]Figure!$G$8+EU238*[1]Figure!$H$8,0)</f>
        <v>1.3859854003052956E-3</v>
      </c>
      <c r="GL238" s="15">
        <f>IFERROR(DF238*[1]Figure!$F$8+EA238*[1]Figure!$G$8+EV238*[1]Figure!$H$8,0)</f>
        <v>1.3324877821850589E-4</v>
      </c>
      <c r="GM238" s="15">
        <f>IFERROR(DG238*[1]Figure!$F$8+EB238*[1]Figure!$G$8+EW238*[1]Figure!$H$8,0)</f>
        <v>8.6975805468825837E-6</v>
      </c>
      <c r="GN238" s="15">
        <f>IFERROR(DH238*[1]Figure!$F$8+EC238*[1]Figure!$G$8+EX238*[1]Figure!$H$8,0)</f>
        <v>8.5711872566486086E-5</v>
      </c>
      <c r="GO238" s="15">
        <f>IFERROR(DI238*[1]Figure!$F$8+ED238*[1]Figure!$G$8+EY238*[1]Figure!$H$8,0)</f>
        <v>1.0027248506609038E-7</v>
      </c>
      <c r="GP238" s="15">
        <f>IFERROR(DJ238*[1]Figure!$F$8+EE238*[1]Figure!$G$8+EZ238*[1]Figure!$H$8,0)</f>
        <v>6.0393292271198164E-6</v>
      </c>
      <c r="GQ238" s="15">
        <f>IFERROR(DK238*[1]Figure!$F$8+EF238*[1]Figure!$G$8+FA238*[1]Figure!$H$8,0)</f>
        <v>1.6189917603169569E-5</v>
      </c>
      <c r="GR238" s="15">
        <f>IFERROR(DL238*[1]Figure!$F$8+EG238*[1]Figure!$G$8+FB238*[1]Figure!$H$8,0)</f>
        <v>1.7222893644701413E-5</v>
      </c>
      <c r="GS238" s="15">
        <f>IFERROR(DM238*[1]Figure!$F$8+EH238*[1]Figure!$G$8+FC238*[1]Figure!$H$8,0)</f>
        <v>5.1126913199022708E-9</v>
      </c>
      <c r="GT238" s="15">
        <f>IFERROR(DN238*[1]Figure!$F$8+EI238*[1]Figure!$G$8+FD238*[1]Figure!$H$8,0)</f>
        <v>2.4227964923484458E-5</v>
      </c>
      <c r="GU238" s="15">
        <f>IFERROR(DO238*[1]Figure!$F$8+EJ238*[1]Figure!$G$8+FE238*[1]Figure!$H$8,0)</f>
        <v>1.6423604160967088E-3</v>
      </c>
      <c r="GV238" s="15">
        <f>IFERROR(DP238*[1]Figure!$F$8+EK238*[1]Figure!$G$8+FF238*[1]Figure!$H$8,0)</f>
        <v>7.7947403761156691E-6</v>
      </c>
      <c r="GX238" s="15">
        <f>IFERROR(FH238*[1]Figure!$F$10+GC238*[1]Figure!$F$11,0)</f>
        <v>1.6232183514087251E-3</v>
      </c>
      <c r="GY238" s="15">
        <f>IFERROR(FI238*[1]Figure!$F$10+GD238*[1]Figure!$F$11,0)</f>
        <v>2.6144990110965341E-2</v>
      </c>
      <c r="GZ238" s="15">
        <f>IFERROR(FJ238*[1]Figure!$F$10+GE238*[1]Figure!$F$11,0)</f>
        <v>4.9417492653460279E-7</v>
      </c>
      <c r="HA238" s="15">
        <f>IFERROR(FK238*[1]Figure!$F$10+GF238*[1]Figure!$F$11,0)</f>
        <v>5.6918197915101925E-4</v>
      </c>
      <c r="HB238" s="15">
        <f>IFERROR(FL238*[1]Figure!$F$10+GG238*[1]Figure!$F$11,0)</f>
        <v>3.9854993845277368E-6</v>
      </c>
      <c r="HC238" s="15">
        <f>IFERROR(FM238*[1]Figure!$F$10+GH238*[1]Figure!$F$11,0)</f>
        <v>2.6223807661468174E-8</v>
      </c>
      <c r="HD238" s="15">
        <f>IFERROR(FN238*[1]Figure!$F$10+GI238*[1]Figure!$F$11,0)</f>
        <v>1.6567559277710763E-3</v>
      </c>
      <c r="HE238" s="15">
        <f>IFERROR(FO238*[1]Figure!$F$10+GJ238*[1]Figure!$F$11,0)</f>
        <v>1.0522931471623725E-5</v>
      </c>
      <c r="HF238" s="15">
        <f>IFERROR(FP238*[1]Figure!$F$10+GK238*[1]Figure!$F$11,0)</f>
        <v>8.1317574161218482E-5</v>
      </c>
      <c r="HG238" s="15">
        <f>IFERROR(FQ238*[1]Figure!$F$10+GL238*[1]Figure!$F$11,0)</f>
        <v>7.8178799013960345E-6</v>
      </c>
      <c r="HH238" s="15">
        <f>IFERROR(FR238*[1]Figure!$F$10+GM238*[1]Figure!$F$11,0)</f>
        <v>5.1029841366907892E-7</v>
      </c>
      <c r="HI238" s="15">
        <f>IFERROR(FS238*[1]Figure!$F$10+GN238*[1]Figure!$F$11,0)</f>
        <v>5.0288275420411076E-6</v>
      </c>
      <c r="HJ238" s="15">
        <f>IFERROR(FT238*[1]Figure!$F$10+GO238*[1]Figure!$F$11,0)</f>
        <v>5.8831177001542642E-9</v>
      </c>
      <c r="HK238" s="15">
        <f>IFERROR(FU238*[1]Figure!$F$10+GP238*[1]Figure!$F$11,0)</f>
        <v>3.5433533585718358E-7</v>
      </c>
      <c r="HL238" s="15">
        <f>IFERROR(FV238*[1]Figure!$F$10+GQ238*[1]Figure!$F$11,0)</f>
        <v>9.4988361715048564E-7</v>
      </c>
      <c r="HM238" s="15">
        <f>IFERROR(FW238*[1]Figure!$F$10+GR238*[1]Figure!$F$11,0)</f>
        <v>1.0104896710421969E-6</v>
      </c>
      <c r="HN238" s="15">
        <f>IFERROR(FX238*[1]Figure!$F$10+GS238*[1]Figure!$F$11,0)</f>
        <v>2.9996827923150701E-10</v>
      </c>
      <c r="HO238" s="15">
        <f>IFERROR(FY238*[1]Figure!$F$10+GT238*[1]Figure!$F$11,0)</f>
        <v>1.4214863547674268E-6</v>
      </c>
      <c r="HP238" s="15">
        <f>IFERROR(FZ238*[1]Figure!$F$10+GU238*[1]Figure!$F$11,0)</f>
        <v>9.6359431279705867E-5</v>
      </c>
      <c r="HQ238" s="15">
        <f>IFERROR(GA238*[1]Figure!$F$10+GV238*[1]Figure!$F$11,0)</f>
        <v>4.5732760133159404E-7</v>
      </c>
    </row>
    <row r="239" spans="1:225" s="15" customFormat="1" x14ac:dyDescent="0.2">
      <c r="A239" s="1"/>
      <c r="B239" s="4"/>
      <c r="C239" s="1" t="s">
        <v>191</v>
      </c>
      <c r="D239" s="1" t="s">
        <v>91</v>
      </c>
      <c r="E239" s="2">
        <v>1</v>
      </c>
      <c r="F239" s="1"/>
      <c r="G239" s="5" t="str">
        <f>'[1]LCIA US'!G87</f>
        <v>-</v>
      </c>
      <c r="H239" s="5" t="str">
        <f>'[1]LCIA US'!H87</f>
        <v>-</v>
      </c>
      <c r="I239" s="5" t="str">
        <f>'[1]LCIA US'!I87</f>
        <v>-</v>
      </c>
      <c r="J239" s="5" t="str">
        <f>'[1]LCIA US'!J87</f>
        <v>-</v>
      </c>
      <c r="K239" s="5" t="str">
        <f>'[1]LCIA US'!K87</f>
        <v>-</v>
      </c>
      <c r="L239" s="5" t="str">
        <f>'[1]LCIA US'!L87</f>
        <v>-</v>
      </c>
      <c r="M239" s="1" t="s">
        <v>177</v>
      </c>
      <c r="N239" s="1" t="str">
        <f t="shared" si="203"/>
        <v>heat production, natural gas, at industrial furnace &gt;100kW | heat, district or industrial, natural gas | Cutoff, US</v>
      </c>
      <c r="O239" s="1">
        <f t="shared" si="203"/>
        <v>1</v>
      </c>
      <c r="P239" s="1" t="str">
        <f t="shared" si="203"/>
        <v>MJ</v>
      </c>
      <c r="Q239" s="1">
        <f t="shared" si="203"/>
        <v>7.2330291417737905E-2</v>
      </c>
      <c r="R239" s="1">
        <f t="shared" si="203"/>
        <v>1.16501563218455</v>
      </c>
      <c r="S239" s="1">
        <f>S238</f>
        <v>2.20203378162688E-5</v>
      </c>
      <c r="T239" s="1">
        <f t="shared" si="203"/>
        <v>2.5362637371607499E-2</v>
      </c>
      <c r="U239" s="1">
        <f t="shared" si="203"/>
        <v>1.7759307099869001E-4</v>
      </c>
      <c r="V239" s="1">
        <f t="shared" si="203"/>
        <v>1.1685277267784501E-6</v>
      </c>
      <c r="W239" s="1">
        <f t="shared" si="203"/>
        <v>7.3824719243562001E-2</v>
      </c>
      <c r="X239" s="1">
        <f t="shared" si="203"/>
        <v>4.68899762777373E-4</v>
      </c>
      <c r="Y239" s="1">
        <f t="shared" si="203"/>
        <v>3.62349515785103E-3</v>
      </c>
      <c r="Z239" s="1">
        <f t="shared" si="203"/>
        <v>3.4836319528183202E-4</v>
      </c>
      <c r="AA239" s="1">
        <f t="shared" si="203"/>
        <v>2.2738797241086598E-5</v>
      </c>
      <c r="AB239" s="1">
        <f t="shared" si="203"/>
        <v>2.2408356909574601E-4</v>
      </c>
      <c r="AC239" s="1">
        <f t="shared" si="203"/>
        <v>2.6215057101080201E-7</v>
      </c>
      <c r="AD239" s="1">
        <f t="shared" si="203"/>
        <v>1.5789113078908702E-5</v>
      </c>
      <c r="AE239" s="1">
        <f t="shared" si="203"/>
        <v>4.2326627703415898E-5</v>
      </c>
      <c r="AF239" s="1">
        <f t="shared" si="203"/>
        <v>4.5027221579687799E-5</v>
      </c>
      <c r="AG239" s="1">
        <f t="shared" si="203"/>
        <v>1.3366527697313499E-8</v>
      </c>
      <c r="AH239" s="1">
        <f t="shared" si="203"/>
        <v>6.3341153208030005E-5</v>
      </c>
      <c r="AI239" s="1">
        <f t="shared" si="203"/>
        <v>4.2937573612692901E-3</v>
      </c>
      <c r="AJ239" s="1">
        <f t="shared" si="203"/>
        <v>2.0378428231162899E-5</v>
      </c>
      <c r="AK239" s="1"/>
      <c r="AL239" s="1">
        <f t="shared" si="196"/>
        <v>0</v>
      </c>
      <c r="AM239" s="1">
        <f t="shared" si="183"/>
        <v>0</v>
      </c>
      <c r="AN239" s="1">
        <f t="shared" si="183"/>
        <v>0</v>
      </c>
      <c r="AO239" s="1">
        <f t="shared" si="183"/>
        <v>0</v>
      </c>
      <c r="AP239" s="1">
        <f t="shared" si="183"/>
        <v>0</v>
      </c>
      <c r="AQ239" s="1">
        <f t="shared" si="183"/>
        <v>0</v>
      </c>
      <c r="AR239" s="1">
        <f t="shared" si="183"/>
        <v>0</v>
      </c>
      <c r="AS239" s="1">
        <f t="shared" si="183"/>
        <v>0</v>
      </c>
      <c r="AT239" s="1">
        <f t="shared" si="183"/>
        <v>0</v>
      </c>
      <c r="AU239" s="1">
        <f t="shared" si="183"/>
        <v>0</v>
      </c>
      <c r="AV239" s="1">
        <f t="shared" si="183"/>
        <v>0</v>
      </c>
      <c r="AW239" s="1">
        <f t="shared" si="183"/>
        <v>0</v>
      </c>
      <c r="AX239" s="1">
        <f t="shared" si="183"/>
        <v>0</v>
      </c>
      <c r="AY239" s="1">
        <f t="shared" si="183"/>
        <v>0</v>
      </c>
      <c r="AZ239" s="1">
        <f t="shared" si="183"/>
        <v>0</v>
      </c>
      <c r="BA239" s="1">
        <f t="shared" si="183"/>
        <v>0</v>
      </c>
      <c r="BB239" s="1">
        <f t="shared" si="183"/>
        <v>0</v>
      </c>
      <c r="BC239" s="1">
        <f t="shared" si="184"/>
        <v>0</v>
      </c>
      <c r="BD239" s="1">
        <f t="shared" si="184"/>
        <v>0</v>
      </c>
      <c r="BE239" s="1">
        <f t="shared" si="184"/>
        <v>0</v>
      </c>
      <c r="BF239" s="1"/>
      <c r="BG239" s="1">
        <f t="shared" si="197"/>
        <v>0</v>
      </c>
      <c r="BH239" s="1">
        <f t="shared" si="185"/>
        <v>0</v>
      </c>
      <c r="BI239" s="1">
        <f t="shared" si="185"/>
        <v>0</v>
      </c>
      <c r="BJ239" s="1">
        <f t="shared" si="185"/>
        <v>0</v>
      </c>
      <c r="BK239" s="1">
        <f t="shared" si="185"/>
        <v>0</v>
      </c>
      <c r="BL239" s="1">
        <f t="shared" si="185"/>
        <v>0</v>
      </c>
      <c r="BM239" s="1">
        <f t="shared" si="185"/>
        <v>0</v>
      </c>
      <c r="BN239" s="1">
        <f t="shared" si="185"/>
        <v>0</v>
      </c>
      <c r="BO239" s="1">
        <f t="shared" si="185"/>
        <v>0</v>
      </c>
      <c r="BP239" s="1">
        <f t="shared" si="185"/>
        <v>0</v>
      </c>
      <c r="BQ239" s="1">
        <f t="shared" si="185"/>
        <v>0</v>
      </c>
      <c r="BR239" s="1">
        <f t="shared" si="185"/>
        <v>0</v>
      </c>
      <c r="BS239" s="1">
        <f t="shared" si="185"/>
        <v>0</v>
      </c>
      <c r="BT239" s="1">
        <f t="shared" si="185"/>
        <v>0</v>
      </c>
      <c r="BU239" s="1">
        <f t="shared" si="185"/>
        <v>0</v>
      </c>
      <c r="BV239" s="1">
        <f t="shared" si="185"/>
        <v>0</v>
      </c>
      <c r="BW239" s="1">
        <f t="shared" si="185"/>
        <v>0</v>
      </c>
      <c r="BX239" s="1">
        <f t="shared" si="186"/>
        <v>0</v>
      </c>
      <c r="BY239" s="1">
        <f t="shared" si="186"/>
        <v>0</v>
      </c>
      <c r="BZ239" s="1">
        <f t="shared" si="186"/>
        <v>0</v>
      </c>
      <c r="CA239" s="1"/>
      <c r="CB239" s="1">
        <f t="shared" si="198"/>
        <v>0</v>
      </c>
      <c r="CC239" s="1">
        <f t="shared" si="187"/>
        <v>0</v>
      </c>
      <c r="CD239" s="1">
        <f t="shared" si="187"/>
        <v>0</v>
      </c>
      <c r="CE239" s="1">
        <f t="shared" si="187"/>
        <v>0</v>
      </c>
      <c r="CF239" s="1">
        <f t="shared" si="187"/>
        <v>0</v>
      </c>
      <c r="CG239" s="1">
        <f t="shared" si="187"/>
        <v>0</v>
      </c>
      <c r="CH239" s="1">
        <f t="shared" si="187"/>
        <v>0</v>
      </c>
      <c r="CI239" s="1">
        <f t="shared" si="187"/>
        <v>0</v>
      </c>
      <c r="CJ239" s="1">
        <f t="shared" si="187"/>
        <v>0</v>
      </c>
      <c r="CK239" s="1">
        <f t="shared" si="187"/>
        <v>0</v>
      </c>
      <c r="CL239" s="1">
        <f t="shared" si="187"/>
        <v>0</v>
      </c>
      <c r="CM239" s="1">
        <f t="shared" si="187"/>
        <v>0</v>
      </c>
      <c r="CN239" s="1">
        <f t="shared" si="187"/>
        <v>0</v>
      </c>
      <c r="CO239" s="1">
        <f t="shared" si="187"/>
        <v>0</v>
      </c>
      <c r="CP239" s="1">
        <f t="shared" si="187"/>
        <v>0</v>
      </c>
      <c r="CQ239" s="1">
        <f t="shared" si="187"/>
        <v>0</v>
      </c>
      <c r="CR239" s="1">
        <f t="shared" si="187"/>
        <v>0</v>
      </c>
      <c r="CS239" s="1">
        <f t="shared" si="188"/>
        <v>0</v>
      </c>
      <c r="CT239" s="1">
        <f t="shared" si="188"/>
        <v>0</v>
      </c>
      <c r="CU239" s="1">
        <f t="shared" si="188"/>
        <v>0</v>
      </c>
      <c r="CW239" s="15">
        <f t="shared" si="199"/>
        <v>0</v>
      </c>
      <c r="CX239" s="15">
        <f t="shared" si="189"/>
        <v>0</v>
      </c>
      <c r="CY239" s="15">
        <f t="shared" si="189"/>
        <v>0</v>
      </c>
      <c r="CZ239" s="15">
        <f t="shared" si="189"/>
        <v>0</v>
      </c>
      <c r="DA239" s="15">
        <f t="shared" si="189"/>
        <v>0</v>
      </c>
      <c r="DB239" s="15">
        <f t="shared" si="189"/>
        <v>0</v>
      </c>
      <c r="DC239" s="15">
        <f t="shared" si="189"/>
        <v>0</v>
      </c>
      <c r="DD239" s="15">
        <f t="shared" si="189"/>
        <v>0</v>
      </c>
      <c r="DE239" s="15">
        <f t="shared" si="189"/>
        <v>0</v>
      </c>
      <c r="DF239" s="15">
        <f t="shared" si="189"/>
        <v>0</v>
      </c>
      <c r="DG239" s="15">
        <f t="shared" si="189"/>
        <v>0</v>
      </c>
      <c r="DH239" s="15">
        <f t="shared" si="189"/>
        <v>0</v>
      </c>
      <c r="DI239" s="15">
        <f t="shared" si="189"/>
        <v>0</v>
      </c>
      <c r="DJ239" s="15">
        <f t="shared" si="189"/>
        <v>0</v>
      </c>
      <c r="DK239" s="15">
        <f t="shared" si="189"/>
        <v>0</v>
      </c>
      <c r="DL239" s="15">
        <f t="shared" si="189"/>
        <v>0</v>
      </c>
      <c r="DM239" s="15">
        <f t="shared" si="189"/>
        <v>0</v>
      </c>
      <c r="DN239" s="15">
        <f t="shared" si="190"/>
        <v>0</v>
      </c>
      <c r="DO239" s="15">
        <f t="shared" si="190"/>
        <v>0</v>
      </c>
      <c r="DP239" s="15">
        <f t="shared" si="190"/>
        <v>0</v>
      </c>
      <c r="DR239" s="15">
        <f t="shared" si="200"/>
        <v>0</v>
      </c>
      <c r="DS239" s="15">
        <f t="shared" si="191"/>
        <v>0</v>
      </c>
      <c r="DT239" s="15">
        <f t="shared" si="191"/>
        <v>0</v>
      </c>
      <c r="DU239" s="15">
        <f t="shared" si="191"/>
        <v>0</v>
      </c>
      <c r="DV239" s="15">
        <f t="shared" si="191"/>
        <v>0</v>
      </c>
      <c r="DW239" s="15">
        <f t="shared" si="191"/>
        <v>0</v>
      </c>
      <c r="DX239" s="15">
        <f t="shared" si="191"/>
        <v>0</v>
      </c>
      <c r="DY239" s="15">
        <f t="shared" si="191"/>
        <v>0</v>
      </c>
      <c r="DZ239" s="15">
        <f t="shared" si="191"/>
        <v>0</v>
      </c>
      <c r="EA239" s="15">
        <f t="shared" si="191"/>
        <v>0</v>
      </c>
      <c r="EB239" s="15">
        <f t="shared" si="191"/>
        <v>0</v>
      </c>
      <c r="EC239" s="15">
        <f t="shared" si="191"/>
        <v>0</v>
      </c>
      <c r="ED239" s="15">
        <f t="shared" si="191"/>
        <v>0</v>
      </c>
      <c r="EE239" s="15">
        <f t="shared" si="191"/>
        <v>0</v>
      </c>
      <c r="EF239" s="15">
        <f t="shared" si="191"/>
        <v>0</v>
      </c>
      <c r="EG239" s="15">
        <f t="shared" si="191"/>
        <v>0</v>
      </c>
      <c r="EH239" s="15">
        <f t="shared" si="191"/>
        <v>0</v>
      </c>
      <c r="EI239" s="15">
        <f t="shared" si="192"/>
        <v>0</v>
      </c>
      <c r="EJ239" s="15">
        <f t="shared" si="192"/>
        <v>0</v>
      </c>
      <c r="EK239" s="15">
        <f t="shared" si="192"/>
        <v>0</v>
      </c>
      <c r="EM239" s="15">
        <f t="shared" si="201"/>
        <v>0</v>
      </c>
      <c r="EN239" s="15">
        <f t="shared" si="193"/>
        <v>0</v>
      </c>
      <c r="EO239" s="15">
        <f t="shared" si="193"/>
        <v>0</v>
      </c>
      <c r="EP239" s="15">
        <f t="shared" si="193"/>
        <v>0</v>
      </c>
      <c r="EQ239" s="15">
        <f t="shared" si="193"/>
        <v>0</v>
      </c>
      <c r="ER239" s="15">
        <f t="shared" si="193"/>
        <v>0</v>
      </c>
      <c r="ES239" s="15">
        <f t="shared" si="193"/>
        <v>0</v>
      </c>
      <c r="ET239" s="15">
        <f t="shared" si="193"/>
        <v>0</v>
      </c>
      <c r="EU239" s="15">
        <f t="shared" si="193"/>
        <v>0</v>
      </c>
      <c r="EV239" s="15">
        <f t="shared" si="193"/>
        <v>0</v>
      </c>
      <c r="EW239" s="15">
        <f t="shared" si="193"/>
        <v>0</v>
      </c>
      <c r="EX239" s="15">
        <f t="shared" si="193"/>
        <v>0</v>
      </c>
      <c r="EY239" s="15">
        <f t="shared" si="193"/>
        <v>0</v>
      </c>
      <c r="EZ239" s="15">
        <f t="shared" si="193"/>
        <v>0</v>
      </c>
      <c r="FA239" s="15">
        <f t="shared" si="193"/>
        <v>0</v>
      </c>
      <c r="FB239" s="15">
        <f t="shared" si="193"/>
        <v>0</v>
      </c>
      <c r="FC239" s="15">
        <f t="shared" si="193"/>
        <v>0</v>
      </c>
      <c r="FD239" s="15">
        <f t="shared" si="194"/>
        <v>0</v>
      </c>
      <c r="FE239" s="15">
        <f t="shared" si="194"/>
        <v>0</v>
      </c>
      <c r="FF239" s="15">
        <f t="shared" si="194"/>
        <v>0</v>
      </c>
      <c r="FH239" s="15">
        <f>IFERROR(AL239*[1]Figure!$C$8+BG239*[1]Figure!$D$8+CB239*[1]Figure!$E$8,0)</f>
        <v>0</v>
      </c>
      <c r="FI239" s="15">
        <f>IFERROR(AM239*[1]Figure!$C$8+BH239*[1]Figure!$D$8+CC239*[1]Figure!$E$8,0)</f>
        <v>0</v>
      </c>
      <c r="FJ239" s="15">
        <f>IFERROR(AN239*[1]Figure!$C$8+BI239*[1]Figure!$D$8+CD239*[1]Figure!$E$8,0)</f>
        <v>0</v>
      </c>
      <c r="FK239" s="15">
        <f>IFERROR(AO239*[1]Figure!$C$8+BJ239*[1]Figure!$D$8+CE239*[1]Figure!$E$8,0)</f>
        <v>0</v>
      </c>
      <c r="FL239" s="15">
        <f>IFERROR(AP239*[1]Figure!$C$8+BK239*[1]Figure!$D$8+CF239*[1]Figure!$E$8,0)</f>
        <v>0</v>
      </c>
      <c r="FM239" s="15">
        <f>IFERROR(AQ239*[1]Figure!$C$8+BL239*[1]Figure!$D$8+CG239*[1]Figure!$E$8,0)</f>
        <v>0</v>
      </c>
      <c r="FN239" s="15">
        <f>IFERROR(AR239*[1]Figure!$C$8+BM239*[1]Figure!$D$8+CH239*[1]Figure!$E$8,0)</f>
        <v>0</v>
      </c>
      <c r="FO239" s="15">
        <f>IFERROR(AS239*[1]Figure!$C$8+BN239*[1]Figure!$D$8+CI239*[1]Figure!$E$8,0)</f>
        <v>0</v>
      </c>
      <c r="FP239" s="15">
        <f>IFERROR(AT239*[1]Figure!$C$8+BO239*[1]Figure!$D$8+CJ239*[1]Figure!$E$8,0)</f>
        <v>0</v>
      </c>
      <c r="FQ239" s="15">
        <f>IFERROR(AU239*[1]Figure!$C$8+BP239*[1]Figure!$D$8+CK239*[1]Figure!$E$8,0)</f>
        <v>0</v>
      </c>
      <c r="FR239" s="15">
        <f>IFERROR(AV239*[1]Figure!$C$8+BQ239*[1]Figure!$D$8+CL239*[1]Figure!$E$8,0)</f>
        <v>0</v>
      </c>
      <c r="FS239" s="15">
        <f>IFERROR(AW239*[1]Figure!$C$8+BR239*[1]Figure!$D$8+CM239*[1]Figure!$E$8,0)</f>
        <v>0</v>
      </c>
      <c r="FT239" s="15">
        <f>IFERROR(AX239*[1]Figure!$C$8+BS239*[1]Figure!$D$8+CN239*[1]Figure!$E$8,0)</f>
        <v>0</v>
      </c>
      <c r="FU239" s="15">
        <f>IFERROR(AY239*[1]Figure!$C$8+BT239*[1]Figure!$D$8+CO239*[1]Figure!$E$8,0)</f>
        <v>0</v>
      </c>
      <c r="FV239" s="15">
        <f>IFERROR(AZ239*[1]Figure!$C$8+BU239*[1]Figure!$D$8+CP239*[1]Figure!$E$8,0)</f>
        <v>0</v>
      </c>
      <c r="FW239" s="15">
        <f>IFERROR(BA239*[1]Figure!$C$8+BV239*[1]Figure!$D$8+CQ239*[1]Figure!$E$8,0)</f>
        <v>0</v>
      </c>
      <c r="FX239" s="15">
        <f>IFERROR(BB239*[1]Figure!$C$8+BW239*[1]Figure!$D$8+CR239*[1]Figure!$E$8,0)</f>
        <v>0</v>
      </c>
      <c r="FY239" s="15">
        <f>IFERROR(BC239*[1]Figure!$C$8+BX239*[1]Figure!$D$8+CS239*[1]Figure!$E$8,0)</f>
        <v>0</v>
      </c>
      <c r="FZ239" s="15">
        <f>IFERROR(BD239*[1]Figure!$C$8+BY239*[1]Figure!$D$8+CT239*[1]Figure!$E$8,0)</f>
        <v>0</v>
      </c>
      <c r="GA239" s="15">
        <f>IFERROR(BE239*[1]Figure!$C$8+BZ239*[1]Figure!$D$8+CU239*[1]Figure!$E$8,0)</f>
        <v>0</v>
      </c>
      <c r="GC239" s="15">
        <f>IFERROR(CW239*[1]Figure!$F$8+DR239*[1]Figure!$G$8+EM239*[1]Figure!$H$8,0)</f>
        <v>0</v>
      </c>
      <c r="GD239" s="15">
        <f>IFERROR(CX239*[1]Figure!$F$8+DS239*[1]Figure!$G$8+EN239*[1]Figure!$H$8,0)</f>
        <v>0</v>
      </c>
      <c r="GE239" s="15">
        <f>IFERROR(CY239*[1]Figure!$F$8+DT239*[1]Figure!$G$8+EO239*[1]Figure!$H$8,0)</f>
        <v>0</v>
      </c>
      <c r="GF239" s="15">
        <f>IFERROR(CZ239*[1]Figure!$F$8+DU239*[1]Figure!$G$8+EP239*[1]Figure!$H$8,0)</f>
        <v>0</v>
      </c>
      <c r="GG239" s="15">
        <f>IFERROR(DA239*[1]Figure!$F$8+DV239*[1]Figure!$G$8+EQ239*[1]Figure!$H$8,0)</f>
        <v>0</v>
      </c>
      <c r="GH239" s="15">
        <f>IFERROR(DB239*[1]Figure!$F$8+DW239*[1]Figure!$G$8+ER239*[1]Figure!$H$8,0)</f>
        <v>0</v>
      </c>
      <c r="GI239" s="15">
        <f>IFERROR(DC239*[1]Figure!$F$8+DX239*[1]Figure!$G$8+ES239*[1]Figure!$H$8,0)</f>
        <v>0</v>
      </c>
      <c r="GJ239" s="15">
        <f>IFERROR(DD239*[1]Figure!$F$8+DY239*[1]Figure!$G$8+ET239*[1]Figure!$H$8,0)</f>
        <v>0</v>
      </c>
      <c r="GK239" s="15">
        <f>IFERROR(DE239*[1]Figure!$F$8+DZ239*[1]Figure!$G$8+EU239*[1]Figure!$H$8,0)</f>
        <v>0</v>
      </c>
      <c r="GL239" s="15">
        <f>IFERROR(DF239*[1]Figure!$F$8+EA239*[1]Figure!$G$8+EV239*[1]Figure!$H$8,0)</f>
        <v>0</v>
      </c>
      <c r="GM239" s="15">
        <f>IFERROR(DG239*[1]Figure!$F$8+EB239*[1]Figure!$G$8+EW239*[1]Figure!$H$8,0)</f>
        <v>0</v>
      </c>
      <c r="GN239" s="15">
        <f>IFERROR(DH239*[1]Figure!$F$8+EC239*[1]Figure!$G$8+EX239*[1]Figure!$H$8,0)</f>
        <v>0</v>
      </c>
      <c r="GO239" s="15">
        <f>IFERROR(DI239*[1]Figure!$F$8+ED239*[1]Figure!$G$8+EY239*[1]Figure!$H$8,0)</f>
        <v>0</v>
      </c>
      <c r="GP239" s="15">
        <f>IFERROR(DJ239*[1]Figure!$F$8+EE239*[1]Figure!$G$8+EZ239*[1]Figure!$H$8,0)</f>
        <v>0</v>
      </c>
      <c r="GQ239" s="15">
        <f>IFERROR(DK239*[1]Figure!$F$8+EF239*[1]Figure!$G$8+FA239*[1]Figure!$H$8,0)</f>
        <v>0</v>
      </c>
      <c r="GR239" s="15">
        <f>IFERROR(DL239*[1]Figure!$F$8+EG239*[1]Figure!$G$8+FB239*[1]Figure!$H$8,0)</f>
        <v>0</v>
      </c>
      <c r="GS239" s="15">
        <f>IFERROR(DM239*[1]Figure!$F$8+EH239*[1]Figure!$G$8+FC239*[1]Figure!$H$8,0)</f>
        <v>0</v>
      </c>
      <c r="GT239" s="15">
        <f>IFERROR(DN239*[1]Figure!$F$8+EI239*[1]Figure!$G$8+FD239*[1]Figure!$H$8,0)</f>
        <v>0</v>
      </c>
      <c r="GU239" s="15">
        <f>IFERROR(DO239*[1]Figure!$F$8+EJ239*[1]Figure!$G$8+FE239*[1]Figure!$H$8,0)</f>
        <v>0</v>
      </c>
      <c r="GV239" s="15">
        <f>IFERROR(DP239*[1]Figure!$F$8+EK239*[1]Figure!$G$8+FF239*[1]Figure!$H$8,0)</f>
        <v>0</v>
      </c>
      <c r="GX239" s="15">
        <f>IFERROR(FH239*[1]Figure!$F$10+GC239*[1]Figure!$F$11,0)</f>
        <v>0</v>
      </c>
      <c r="GY239" s="15">
        <f>IFERROR(FI239*[1]Figure!$F$10+GD239*[1]Figure!$F$11,0)</f>
        <v>0</v>
      </c>
      <c r="GZ239" s="15">
        <f>IFERROR(FJ239*[1]Figure!$F$10+GE239*[1]Figure!$F$11,0)</f>
        <v>0</v>
      </c>
      <c r="HA239" s="15">
        <f>IFERROR(FK239*[1]Figure!$F$10+GF239*[1]Figure!$F$11,0)</f>
        <v>0</v>
      </c>
      <c r="HB239" s="15">
        <f>IFERROR(FL239*[1]Figure!$F$10+GG239*[1]Figure!$F$11,0)</f>
        <v>0</v>
      </c>
      <c r="HC239" s="15">
        <f>IFERROR(FM239*[1]Figure!$F$10+GH239*[1]Figure!$F$11,0)</f>
        <v>0</v>
      </c>
      <c r="HD239" s="15">
        <f>IFERROR(FN239*[1]Figure!$F$10+GI239*[1]Figure!$F$11,0)</f>
        <v>0</v>
      </c>
      <c r="HE239" s="15">
        <f>IFERROR(FO239*[1]Figure!$F$10+GJ239*[1]Figure!$F$11,0)</f>
        <v>0</v>
      </c>
      <c r="HF239" s="15">
        <f>IFERROR(FP239*[1]Figure!$F$10+GK239*[1]Figure!$F$11,0)</f>
        <v>0</v>
      </c>
      <c r="HG239" s="15">
        <f>IFERROR(FQ239*[1]Figure!$F$10+GL239*[1]Figure!$F$11,0)</f>
        <v>0</v>
      </c>
      <c r="HH239" s="15">
        <f>IFERROR(FR239*[1]Figure!$F$10+GM239*[1]Figure!$F$11,0)</f>
        <v>0</v>
      </c>
      <c r="HI239" s="15">
        <f>IFERROR(FS239*[1]Figure!$F$10+GN239*[1]Figure!$F$11,0)</f>
        <v>0</v>
      </c>
      <c r="HJ239" s="15">
        <f>IFERROR(FT239*[1]Figure!$F$10+GO239*[1]Figure!$F$11,0)</f>
        <v>0</v>
      </c>
      <c r="HK239" s="15">
        <f>IFERROR(FU239*[1]Figure!$F$10+GP239*[1]Figure!$F$11,0)</f>
        <v>0</v>
      </c>
      <c r="HL239" s="15">
        <f>IFERROR(FV239*[1]Figure!$F$10+GQ239*[1]Figure!$F$11,0)</f>
        <v>0</v>
      </c>
      <c r="HM239" s="15">
        <f>IFERROR(FW239*[1]Figure!$F$10+GR239*[1]Figure!$F$11,0)</f>
        <v>0</v>
      </c>
      <c r="HN239" s="15">
        <f>IFERROR(FX239*[1]Figure!$F$10+GS239*[1]Figure!$F$11,0)</f>
        <v>0</v>
      </c>
      <c r="HO239" s="15">
        <f>IFERROR(FY239*[1]Figure!$F$10+GT239*[1]Figure!$F$11,0)</f>
        <v>0</v>
      </c>
      <c r="HP239" s="15">
        <f>IFERROR(FZ239*[1]Figure!$F$10+GU239*[1]Figure!$F$11,0)</f>
        <v>0</v>
      </c>
      <c r="HQ239" s="15">
        <f>IFERROR(GA239*[1]Figure!$F$10+GV239*[1]Figure!$F$11,0)</f>
        <v>0</v>
      </c>
    </row>
    <row r="240" spans="1:225" s="15" customFormat="1" x14ac:dyDescent="0.2">
      <c r="A240" s="1"/>
      <c r="B240" s="4"/>
      <c r="C240" s="1" t="s">
        <v>193</v>
      </c>
      <c r="D240" s="1" t="s">
        <v>91</v>
      </c>
      <c r="E240" s="2">
        <v>1</v>
      </c>
      <c r="F240" s="1"/>
      <c r="G240" s="5" t="str">
        <f>'[1]LCIA US'!G88</f>
        <v>-</v>
      </c>
      <c r="H240" s="5" t="str">
        <f>'[1]LCIA US'!H88</f>
        <v>-</v>
      </c>
      <c r="I240" s="5" t="str">
        <f>'[1]LCIA US'!I88</f>
        <v>-</v>
      </c>
      <c r="J240" s="5" t="str">
        <f>'[1]LCIA US'!J88</f>
        <v>-</v>
      </c>
      <c r="K240" s="5" t="str">
        <f>'[1]LCIA US'!K88</f>
        <v>-</v>
      </c>
      <c r="L240" s="5" t="str">
        <f>'[1]LCIA US'!L88</f>
        <v>-</v>
      </c>
      <c r="M240" s="1" t="s">
        <v>177</v>
      </c>
      <c r="N240" s="1" t="str">
        <f t="shared" si="203"/>
        <v>heat production, natural gas, at industrial furnace &gt;100kW | heat, district or industrial, natural gas | Cutoff, US</v>
      </c>
      <c r="O240" s="1">
        <f t="shared" si="203"/>
        <v>1</v>
      </c>
      <c r="P240" s="1" t="str">
        <f t="shared" si="203"/>
        <v>MJ</v>
      </c>
      <c r="Q240" s="1">
        <f t="shared" si="203"/>
        <v>7.2330291417737905E-2</v>
      </c>
      <c r="R240" s="1">
        <f t="shared" si="203"/>
        <v>1.16501563218455</v>
      </c>
      <c r="S240" s="1">
        <f t="shared" si="203"/>
        <v>2.20203378162688E-5</v>
      </c>
      <c r="T240" s="1">
        <f t="shared" si="203"/>
        <v>2.5362637371607499E-2</v>
      </c>
      <c r="U240" s="1">
        <f t="shared" si="203"/>
        <v>1.7759307099869001E-4</v>
      </c>
      <c r="V240" s="1">
        <f t="shared" si="203"/>
        <v>1.1685277267784501E-6</v>
      </c>
      <c r="W240" s="1">
        <f t="shared" si="203"/>
        <v>7.3824719243562001E-2</v>
      </c>
      <c r="X240" s="1">
        <f t="shared" si="203"/>
        <v>4.68899762777373E-4</v>
      </c>
      <c r="Y240" s="1">
        <f t="shared" si="203"/>
        <v>3.62349515785103E-3</v>
      </c>
      <c r="Z240" s="1">
        <f t="shared" si="203"/>
        <v>3.4836319528183202E-4</v>
      </c>
      <c r="AA240" s="1">
        <f t="shared" si="203"/>
        <v>2.2738797241086598E-5</v>
      </c>
      <c r="AB240" s="1">
        <f t="shared" si="203"/>
        <v>2.2408356909574601E-4</v>
      </c>
      <c r="AC240" s="1">
        <f t="shared" si="203"/>
        <v>2.6215057101080201E-7</v>
      </c>
      <c r="AD240" s="1">
        <f t="shared" si="203"/>
        <v>1.5789113078908702E-5</v>
      </c>
      <c r="AE240" s="1">
        <f t="shared" si="203"/>
        <v>4.2326627703415898E-5</v>
      </c>
      <c r="AF240" s="1">
        <f t="shared" si="203"/>
        <v>4.5027221579687799E-5</v>
      </c>
      <c r="AG240" s="1">
        <f t="shared" si="203"/>
        <v>1.3366527697313499E-8</v>
      </c>
      <c r="AH240" s="1">
        <f t="shared" si="203"/>
        <v>6.3341153208030005E-5</v>
      </c>
      <c r="AI240" s="1">
        <f t="shared" si="203"/>
        <v>4.2937573612692901E-3</v>
      </c>
      <c r="AJ240" s="1">
        <f t="shared" si="203"/>
        <v>2.0378428231162899E-5</v>
      </c>
      <c r="AK240" s="1"/>
      <c r="AL240" s="1">
        <f t="shared" si="196"/>
        <v>0</v>
      </c>
      <c r="AM240" s="1">
        <f t="shared" si="183"/>
        <v>0</v>
      </c>
      <c r="AN240" s="1">
        <f t="shared" si="183"/>
        <v>0</v>
      </c>
      <c r="AO240" s="1">
        <f t="shared" si="183"/>
        <v>0</v>
      </c>
      <c r="AP240" s="1">
        <f t="shared" si="183"/>
        <v>0</v>
      </c>
      <c r="AQ240" s="1">
        <f t="shared" si="183"/>
        <v>0</v>
      </c>
      <c r="AR240" s="1">
        <f t="shared" si="183"/>
        <v>0</v>
      </c>
      <c r="AS240" s="1">
        <f t="shared" si="183"/>
        <v>0</v>
      </c>
      <c r="AT240" s="1">
        <f t="shared" si="183"/>
        <v>0</v>
      </c>
      <c r="AU240" s="1">
        <f t="shared" si="183"/>
        <v>0</v>
      </c>
      <c r="AV240" s="1">
        <f t="shared" si="183"/>
        <v>0</v>
      </c>
      <c r="AW240" s="1">
        <f t="shared" si="183"/>
        <v>0</v>
      </c>
      <c r="AX240" s="1">
        <f t="shared" si="183"/>
        <v>0</v>
      </c>
      <c r="AY240" s="1">
        <f t="shared" si="183"/>
        <v>0</v>
      </c>
      <c r="AZ240" s="1">
        <f t="shared" si="183"/>
        <v>0</v>
      </c>
      <c r="BA240" s="1">
        <f t="shared" si="183"/>
        <v>0</v>
      </c>
      <c r="BB240" s="1">
        <f t="shared" si="183"/>
        <v>0</v>
      </c>
      <c r="BC240" s="1">
        <f t="shared" si="184"/>
        <v>0</v>
      </c>
      <c r="BD240" s="1">
        <f t="shared" si="184"/>
        <v>0</v>
      </c>
      <c r="BE240" s="1">
        <f t="shared" si="184"/>
        <v>0</v>
      </c>
      <c r="BF240" s="1"/>
      <c r="BG240" s="1">
        <f t="shared" si="197"/>
        <v>0</v>
      </c>
      <c r="BH240" s="1">
        <f t="shared" si="185"/>
        <v>0</v>
      </c>
      <c r="BI240" s="1">
        <f t="shared" si="185"/>
        <v>0</v>
      </c>
      <c r="BJ240" s="1">
        <f t="shared" si="185"/>
        <v>0</v>
      </c>
      <c r="BK240" s="1">
        <f t="shared" si="185"/>
        <v>0</v>
      </c>
      <c r="BL240" s="1">
        <f t="shared" si="185"/>
        <v>0</v>
      </c>
      <c r="BM240" s="1">
        <f t="shared" si="185"/>
        <v>0</v>
      </c>
      <c r="BN240" s="1">
        <f t="shared" si="185"/>
        <v>0</v>
      </c>
      <c r="BO240" s="1">
        <f t="shared" si="185"/>
        <v>0</v>
      </c>
      <c r="BP240" s="1">
        <f t="shared" si="185"/>
        <v>0</v>
      </c>
      <c r="BQ240" s="1">
        <f t="shared" si="185"/>
        <v>0</v>
      </c>
      <c r="BR240" s="1">
        <f t="shared" si="185"/>
        <v>0</v>
      </c>
      <c r="BS240" s="1">
        <f t="shared" si="185"/>
        <v>0</v>
      </c>
      <c r="BT240" s="1">
        <f t="shared" si="185"/>
        <v>0</v>
      </c>
      <c r="BU240" s="1">
        <f t="shared" si="185"/>
        <v>0</v>
      </c>
      <c r="BV240" s="1">
        <f t="shared" si="185"/>
        <v>0</v>
      </c>
      <c r="BW240" s="1">
        <f t="shared" si="185"/>
        <v>0</v>
      </c>
      <c r="BX240" s="1">
        <f t="shared" si="186"/>
        <v>0</v>
      </c>
      <c r="BY240" s="1">
        <f t="shared" si="186"/>
        <v>0</v>
      </c>
      <c r="BZ240" s="1">
        <f t="shared" si="186"/>
        <v>0</v>
      </c>
      <c r="CA240" s="1"/>
      <c r="CB240" s="1">
        <f t="shared" si="198"/>
        <v>0</v>
      </c>
      <c r="CC240" s="1">
        <f t="shared" si="187"/>
        <v>0</v>
      </c>
      <c r="CD240" s="1">
        <f t="shared" si="187"/>
        <v>0</v>
      </c>
      <c r="CE240" s="1">
        <f t="shared" si="187"/>
        <v>0</v>
      </c>
      <c r="CF240" s="1">
        <f t="shared" si="187"/>
        <v>0</v>
      </c>
      <c r="CG240" s="1">
        <f t="shared" si="187"/>
        <v>0</v>
      </c>
      <c r="CH240" s="1">
        <f t="shared" si="187"/>
        <v>0</v>
      </c>
      <c r="CI240" s="1">
        <f t="shared" si="187"/>
        <v>0</v>
      </c>
      <c r="CJ240" s="1">
        <f t="shared" si="187"/>
        <v>0</v>
      </c>
      <c r="CK240" s="1">
        <f t="shared" si="187"/>
        <v>0</v>
      </c>
      <c r="CL240" s="1">
        <f t="shared" si="187"/>
        <v>0</v>
      </c>
      <c r="CM240" s="1">
        <f t="shared" si="187"/>
        <v>0</v>
      </c>
      <c r="CN240" s="1">
        <f t="shared" si="187"/>
        <v>0</v>
      </c>
      <c r="CO240" s="1">
        <f t="shared" si="187"/>
        <v>0</v>
      </c>
      <c r="CP240" s="1">
        <f t="shared" si="187"/>
        <v>0</v>
      </c>
      <c r="CQ240" s="1">
        <f t="shared" si="187"/>
        <v>0</v>
      </c>
      <c r="CR240" s="1">
        <f t="shared" si="187"/>
        <v>0</v>
      </c>
      <c r="CS240" s="1">
        <f t="shared" si="188"/>
        <v>0</v>
      </c>
      <c r="CT240" s="1">
        <f t="shared" si="188"/>
        <v>0</v>
      </c>
      <c r="CU240" s="1">
        <f t="shared" si="188"/>
        <v>0</v>
      </c>
      <c r="CW240" s="15">
        <f t="shared" si="199"/>
        <v>0</v>
      </c>
      <c r="CX240" s="15">
        <f t="shared" si="189"/>
        <v>0</v>
      </c>
      <c r="CY240" s="15">
        <f t="shared" si="189"/>
        <v>0</v>
      </c>
      <c r="CZ240" s="15">
        <f t="shared" si="189"/>
        <v>0</v>
      </c>
      <c r="DA240" s="15">
        <f t="shared" si="189"/>
        <v>0</v>
      </c>
      <c r="DB240" s="15">
        <f t="shared" si="189"/>
        <v>0</v>
      </c>
      <c r="DC240" s="15">
        <f t="shared" si="189"/>
        <v>0</v>
      </c>
      <c r="DD240" s="15">
        <f t="shared" si="189"/>
        <v>0</v>
      </c>
      <c r="DE240" s="15">
        <f t="shared" si="189"/>
        <v>0</v>
      </c>
      <c r="DF240" s="15">
        <f t="shared" si="189"/>
        <v>0</v>
      </c>
      <c r="DG240" s="15">
        <f t="shared" si="189"/>
        <v>0</v>
      </c>
      <c r="DH240" s="15">
        <f t="shared" si="189"/>
        <v>0</v>
      </c>
      <c r="DI240" s="15">
        <f t="shared" si="189"/>
        <v>0</v>
      </c>
      <c r="DJ240" s="15">
        <f t="shared" si="189"/>
        <v>0</v>
      </c>
      <c r="DK240" s="15">
        <f t="shared" si="189"/>
        <v>0</v>
      </c>
      <c r="DL240" s="15">
        <f t="shared" si="189"/>
        <v>0</v>
      </c>
      <c r="DM240" s="15">
        <f t="shared" si="189"/>
        <v>0</v>
      </c>
      <c r="DN240" s="15">
        <f t="shared" si="190"/>
        <v>0</v>
      </c>
      <c r="DO240" s="15">
        <f t="shared" si="190"/>
        <v>0</v>
      </c>
      <c r="DP240" s="15">
        <f t="shared" si="190"/>
        <v>0</v>
      </c>
      <c r="DR240" s="15">
        <f t="shared" si="200"/>
        <v>0</v>
      </c>
      <c r="DS240" s="15">
        <f t="shared" si="191"/>
        <v>0</v>
      </c>
      <c r="DT240" s="15">
        <f t="shared" si="191"/>
        <v>0</v>
      </c>
      <c r="DU240" s="15">
        <f t="shared" si="191"/>
        <v>0</v>
      </c>
      <c r="DV240" s="15">
        <f t="shared" si="191"/>
        <v>0</v>
      </c>
      <c r="DW240" s="15">
        <f t="shared" si="191"/>
        <v>0</v>
      </c>
      <c r="DX240" s="15">
        <f t="shared" si="191"/>
        <v>0</v>
      </c>
      <c r="DY240" s="15">
        <f t="shared" si="191"/>
        <v>0</v>
      </c>
      <c r="DZ240" s="15">
        <f t="shared" si="191"/>
        <v>0</v>
      </c>
      <c r="EA240" s="15">
        <f t="shared" si="191"/>
        <v>0</v>
      </c>
      <c r="EB240" s="15">
        <f t="shared" si="191"/>
        <v>0</v>
      </c>
      <c r="EC240" s="15">
        <f t="shared" si="191"/>
        <v>0</v>
      </c>
      <c r="ED240" s="15">
        <f t="shared" si="191"/>
        <v>0</v>
      </c>
      <c r="EE240" s="15">
        <f t="shared" si="191"/>
        <v>0</v>
      </c>
      <c r="EF240" s="15">
        <f t="shared" si="191"/>
        <v>0</v>
      </c>
      <c r="EG240" s="15">
        <f t="shared" si="191"/>
        <v>0</v>
      </c>
      <c r="EH240" s="15">
        <f t="shared" si="191"/>
        <v>0</v>
      </c>
      <c r="EI240" s="15">
        <f t="shared" si="192"/>
        <v>0</v>
      </c>
      <c r="EJ240" s="15">
        <f t="shared" si="192"/>
        <v>0</v>
      </c>
      <c r="EK240" s="15">
        <f t="shared" si="192"/>
        <v>0</v>
      </c>
      <c r="EM240" s="15">
        <f t="shared" si="201"/>
        <v>0</v>
      </c>
      <c r="EN240" s="15">
        <f t="shared" si="193"/>
        <v>0</v>
      </c>
      <c r="EO240" s="15">
        <f t="shared" si="193"/>
        <v>0</v>
      </c>
      <c r="EP240" s="15">
        <f t="shared" si="193"/>
        <v>0</v>
      </c>
      <c r="EQ240" s="15">
        <f t="shared" si="193"/>
        <v>0</v>
      </c>
      <c r="ER240" s="15">
        <f t="shared" si="193"/>
        <v>0</v>
      </c>
      <c r="ES240" s="15">
        <f t="shared" si="193"/>
        <v>0</v>
      </c>
      <c r="ET240" s="15">
        <f t="shared" si="193"/>
        <v>0</v>
      </c>
      <c r="EU240" s="15">
        <f t="shared" si="193"/>
        <v>0</v>
      </c>
      <c r="EV240" s="15">
        <f t="shared" si="193"/>
        <v>0</v>
      </c>
      <c r="EW240" s="15">
        <f t="shared" si="193"/>
        <v>0</v>
      </c>
      <c r="EX240" s="15">
        <f t="shared" si="193"/>
        <v>0</v>
      </c>
      <c r="EY240" s="15">
        <f t="shared" si="193"/>
        <v>0</v>
      </c>
      <c r="EZ240" s="15">
        <f t="shared" si="193"/>
        <v>0</v>
      </c>
      <c r="FA240" s="15">
        <f t="shared" si="193"/>
        <v>0</v>
      </c>
      <c r="FB240" s="15">
        <f t="shared" si="193"/>
        <v>0</v>
      </c>
      <c r="FC240" s="15">
        <f t="shared" si="193"/>
        <v>0</v>
      </c>
      <c r="FD240" s="15">
        <f t="shared" si="194"/>
        <v>0</v>
      </c>
      <c r="FE240" s="15">
        <f t="shared" si="194"/>
        <v>0</v>
      </c>
      <c r="FF240" s="15">
        <f t="shared" si="194"/>
        <v>0</v>
      </c>
      <c r="FH240" s="15">
        <f>IFERROR(AL240*[1]Figure!$C$8+BG240*[1]Figure!$D$8+CB240*[1]Figure!$E$8,0)</f>
        <v>0</v>
      </c>
      <c r="FI240" s="15">
        <f>IFERROR(AM240*[1]Figure!$C$8+BH240*[1]Figure!$D$8+CC240*[1]Figure!$E$8,0)</f>
        <v>0</v>
      </c>
      <c r="FJ240" s="15">
        <f>IFERROR(AN240*[1]Figure!$C$8+BI240*[1]Figure!$D$8+CD240*[1]Figure!$E$8,0)</f>
        <v>0</v>
      </c>
      <c r="FK240" s="15">
        <f>IFERROR(AO240*[1]Figure!$C$8+BJ240*[1]Figure!$D$8+CE240*[1]Figure!$E$8,0)</f>
        <v>0</v>
      </c>
      <c r="FL240" s="15">
        <f>IFERROR(AP240*[1]Figure!$C$8+BK240*[1]Figure!$D$8+CF240*[1]Figure!$E$8,0)</f>
        <v>0</v>
      </c>
      <c r="FM240" s="15">
        <f>IFERROR(AQ240*[1]Figure!$C$8+BL240*[1]Figure!$D$8+CG240*[1]Figure!$E$8,0)</f>
        <v>0</v>
      </c>
      <c r="FN240" s="15">
        <f>IFERROR(AR240*[1]Figure!$C$8+BM240*[1]Figure!$D$8+CH240*[1]Figure!$E$8,0)</f>
        <v>0</v>
      </c>
      <c r="FO240" s="15">
        <f>IFERROR(AS240*[1]Figure!$C$8+BN240*[1]Figure!$D$8+CI240*[1]Figure!$E$8,0)</f>
        <v>0</v>
      </c>
      <c r="FP240" s="15">
        <f>IFERROR(AT240*[1]Figure!$C$8+BO240*[1]Figure!$D$8+CJ240*[1]Figure!$E$8,0)</f>
        <v>0</v>
      </c>
      <c r="FQ240" s="15">
        <f>IFERROR(AU240*[1]Figure!$C$8+BP240*[1]Figure!$D$8+CK240*[1]Figure!$E$8,0)</f>
        <v>0</v>
      </c>
      <c r="FR240" s="15">
        <f>IFERROR(AV240*[1]Figure!$C$8+BQ240*[1]Figure!$D$8+CL240*[1]Figure!$E$8,0)</f>
        <v>0</v>
      </c>
      <c r="FS240" s="15">
        <f>IFERROR(AW240*[1]Figure!$C$8+BR240*[1]Figure!$D$8+CM240*[1]Figure!$E$8,0)</f>
        <v>0</v>
      </c>
      <c r="FT240" s="15">
        <f>IFERROR(AX240*[1]Figure!$C$8+BS240*[1]Figure!$D$8+CN240*[1]Figure!$E$8,0)</f>
        <v>0</v>
      </c>
      <c r="FU240" s="15">
        <f>IFERROR(AY240*[1]Figure!$C$8+BT240*[1]Figure!$D$8+CO240*[1]Figure!$E$8,0)</f>
        <v>0</v>
      </c>
      <c r="FV240" s="15">
        <f>IFERROR(AZ240*[1]Figure!$C$8+BU240*[1]Figure!$D$8+CP240*[1]Figure!$E$8,0)</f>
        <v>0</v>
      </c>
      <c r="FW240" s="15">
        <f>IFERROR(BA240*[1]Figure!$C$8+BV240*[1]Figure!$D$8+CQ240*[1]Figure!$E$8,0)</f>
        <v>0</v>
      </c>
      <c r="FX240" s="15">
        <f>IFERROR(BB240*[1]Figure!$C$8+BW240*[1]Figure!$D$8+CR240*[1]Figure!$E$8,0)</f>
        <v>0</v>
      </c>
      <c r="FY240" s="15">
        <f>IFERROR(BC240*[1]Figure!$C$8+BX240*[1]Figure!$D$8+CS240*[1]Figure!$E$8,0)</f>
        <v>0</v>
      </c>
      <c r="FZ240" s="15">
        <f>IFERROR(BD240*[1]Figure!$C$8+BY240*[1]Figure!$D$8+CT240*[1]Figure!$E$8,0)</f>
        <v>0</v>
      </c>
      <c r="GA240" s="15">
        <f>IFERROR(BE240*[1]Figure!$C$8+BZ240*[1]Figure!$D$8+CU240*[1]Figure!$E$8,0)</f>
        <v>0</v>
      </c>
      <c r="GC240" s="15">
        <f>IFERROR(CW240*[1]Figure!$F$8+DR240*[1]Figure!$G$8+EM240*[1]Figure!$H$8,0)</f>
        <v>0</v>
      </c>
      <c r="GD240" s="15">
        <f>IFERROR(CX240*[1]Figure!$F$8+DS240*[1]Figure!$G$8+EN240*[1]Figure!$H$8,0)</f>
        <v>0</v>
      </c>
      <c r="GE240" s="15">
        <f>IFERROR(CY240*[1]Figure!$F$8+DT240*[1]Figure!$G$8+EO240*[1]Figure!$H$8,0)</f>
        <v>0</v>
      </c>
      <c r="GF240" s="15">
        <f>IFERROR(CZ240*[1]Figure!$F$8+DU240*[1]Figure!$G$8+EP240*[1]Figure!$H$8,0)</f>
        <v>0</v>
      </c>
      <c r="GG240" s="15">
        <f>IFERROR(DA240*[1]Figure!$F$8+DV240*[1]Figure!$G$8+EQ240*[1]Figure!$H$8,0)</f>
        <v>0</v>
      </c>
      <c r="GH240" s="15">
        <f>IFERROR(DB240*[1]Figure!$F$8+DW240*[1]Figure!$G$8+ER240*[1]Figure!$H$8,0)</f>
        <v>0</v>
      </c>
      <c r="GI240" s="15">
        <f>IFERROR(DC240*[1]Figure!$F$8+DX240*[1]Figure!$G$8+ES240*[1]Figure!$H$8,0)</f>
        <v>0</v>
      </c>
      <c r="GJ240" s="15">
        <f>IFERROR(DD240*[1]Figure!$F$8+DY240*[1]Figure!$G$8+ET240*[1]Figure!$H$8,0)</f>
        <v>0</v>
      </c>
      <c r="GK240" s="15">
        <f>IFERROR(DE240*[1]Figure!$F$8+DZ240*[1]Figure!$G$8+EU240*[1]Figure!$H$8,0)</f>
        <v>0</v>
      </c>
      <c r="GL240" s="15">
        <f>IFERROR(DF240*[1]Figure!$F$8+EA240*[1]Figure!$G$8+EV240*[1]Figure!$H$8,0)</f>
        <v>0</v>
      </c>
      <c r="GM240" s="15">
        <f>IFERROR(DG240*[1]Figure!$F$8+EB240*[1]Figure!$G$8+EW240*[1]Figure!$H$8,0)</f>
        <v>0</v>
      </c>
      <c r="GN240" s="15">
        <f>IFERROR(DH240*[1]Figure!$F$8+EC240*[1]Figure!$G$8+EX240*[1]Figure!$H$8,0)</f>
        <v>0</v>
      </c>
      <c r="GO240" s="15">
        <f>IFERROR(DI240*[1]Figure!$F$8+ED240*[1]Figure!$G$8+EY240*[1]Figure!$H$8,0)</f>
        <v>0</v>
      </c>
      <c r="GP240" s="15">
        <f>IFERROR(DJ240*[1]Figure!$F$8+EE240*[1]Figure!$G$8+EZ240*[1]Figure!$H$8,0)</f>
        <v>0</v>
      </c>
      <c r="GQ240" s="15">
        <f>IFERROR(DK240*[1]Figure!$F$8+EF240*[1]Figure!$G$8+FA240*[1]Figure!$H$8,0)</f>
        <v>0</v>
      </c>
      <c r="GR240" s="15">
        <f>IFERROR(DL240*[1]Figure!$F$8+EG240*[1]Figure!$G$8+FB240*[1]Figure!$H$8,0)</f>
        <v>0</v>
      </c>
      <c r="GS240" s="15">
        <f>IFERROR(DM240*[1]Figure!$F$8+EH240*[1]Figure!$G$8+FC240*[1]Figure!$H$8,0)</f>
        <v>0</v>
      </c>
      <c r="GT240" s="15">
        <f>IFERROR(DN240*[1]Figure!$F$8+EI240*[1]Figure!$G$8+FD240*[1]Figure!$H$8,0)</f>
        <v>0</v>
      </c>
      <c r="GU240" s="15">
        <f>IFERROR(DO240*[1]Figure!$F$8+EJ240*[1]Figure!$G$8+FE240*[1]Figure!$H$8,0)</f>
        <v>0</v>
      </c>
      <c r="GV240" s="15">
        <f>IFERROR(DP240*[1]Figure!$F$8+EK240*[1]Figure!$G$8+FF240*[1]Figure!$H$8,0)</f>
        <v>0</v>
      </c>
      <c r="GX240" s="15">
        <f>IFERROR(FH240*[1]Figure!$F$10+GC240*[1]Figure!$F$11,0)</f>
        <v>0</v>
      </c>
      <c r="GY240" s="15">
        <f>IFERROR(FI240*[1]Figure!$F$10+GD240*[1]Figure!$F$11,0)</f>
        <v>0</v>
      </c>
      <c r="GZ240" s="15">
        <f>IFERROR(FJ240*[1]Figure!$F$10+GE240*[1]Figure!$F$11,0)</f>
        <v>0</v>
      </c>
      <c r="HA240" s="15">
        <f>IFERROR(FK240*[1]Figure!$F$10+GF240*[1]Figure!$F$11,0)</f>
        <v>0</v>
      </c>
      <c r="HB240" s="15">
        <f>IFERROR(FL240*[1]Figure!$F$10+GG240*[1]Figure!$F$11,0)</f>
        <v>0</v>
      </c>
      <c r="HC240" s="15">
        <f>IFERROR(FM240*[1]Figure!$F$10+GH240*[1]Figure!$F$11,0)</f>
        <v>0</v>
      </c>
      <c r="HD240" s="15">
        <f>IFERROR(FN240*[1]Figure!$F$10+GI240*[1]Figure!$F$11,0)</f>
        <v>0</v>
      </c>
      <c r="HE240" s="15">
        <f>IFERROR(FO240*[1]Figure!$F$10+GJ240*[1]Figure!$F$11,0)</f>
        <v>0</v>
      </c>
      <c r="HF240" s="15">
        <f>IFERROR(FP240*[1]Figure!$F$10+GK240*[1]Figure!$F$11,0)</f>
        <v>0</v>
      </c>
      <c r="HG240" s="15">
        <f>IFERROR(FQ240*[1]Figure!$F$10+GL240*[1]Figure!$F$11,0)</f>
        <v>0</v>
      </c>
      <c r="HH240" s="15">
        <f>IFERROR(FR240*[1]Figure!$F$10+GM240*[1]Figure!$F$11,0)</f>
        <v>0</v>
      </c>
      <c r="HI240" s="15">
        <f>IFERROR(FS240*[1]Figure!$F$10+GN240*[1]Figure!$F$11,0)</f>
        <v>0</v>
      </c>
      <c r="HJ240" s="15">
        <f>IFERROR(FT240*[1]Figure!$F$10+GO240*[1]Figure!$F$11,0)</f>
        <v>0</v>
      </c>
      <c r="HK240" s="15">
        <f>IFERROR(FU240*[1]Figure!$F$10+GP240*[1]Figure!$F$11,0)</f>
        <v>0</v>
      </c>
      <c r="HL240" s="15">
        <f>IFERROR(FV240*[1]Figure!$F$10+GQ240*[1]Figure!$F$11,0)</f>
        <v>0</v>
      </c>
      <c r="HM240" s="15">
        <f>IFERROR(FW240*[1]Figure!$F$10+GR240*[1]Figure!$F$11,0)</f>
        <v>0</v>
      </c>
      <c r="HN240" s="15">
        <f>IFERROR(FX240*[1]Figure!$F$10+GS240*[1]Figure!$F$11,0)</f>
        <v>0</v>
      </c>
      <c r="HO240" s="15">
        <f>IFERROR(FY240*[1]Figure!$F$10+GT240*[1]Figure!$F$11,0)</f>
        <v>0</v>
      </c>
      <c r="HP240" s="15">
        <f>IFERROR(FZ240*[1]Figure!$F$10+GU240*[1]Figure!$F$11,0)</f>
        <v>0</v>
      </c>
      <c r="HQ240" s="15">
        <f>IFERROR(GA240*[1]Figure!$F$10+GV240*[1]Figure!$F$11,0)</f>
        <v>0</v>
      </c>
    </row>
    <row r="241" spans="1:225" x14ac:dyDescent="0.2">
      <c r="A241" s="1"/>
      <c r="B241" s="4" t="s">
        <v>227</v>
      </c>
      <c r="C241" s="1" t="str">
        <f>C50</f>
        <v>Synthetic Graphite</v>
      </c>
      <c r="D241" s="1" t="str">
        <f>'[1]LIB components'!A3</f>
        <v>US</v>
      </c>
      <c r="E241" s="2">
        <f>'[1]LIB components'!C3/SUM(1-'[1]LIB components'!$C$4)</f>
        <v>0.28571428571428575</v>
      </c>
      <c r="F241" s="7">
        <f>SUM(E241:E245)</f>
        <v>1.0000000000000002</v>
      </c>
      <c r="G241" s="5">
        <f>'[1]LIB Maf LCI'!AQ$49*$E241</f>
        <v>291.91312003193605</v>
      </c>
      <c r="H241" s="5">
        <f>'[1]LIB Maf LCI'!AR$49*$E241</f>
        <v>298.18126855996405</v>
      </c>
      <c r="I241" s="5">
        <f>'[1]LIB Maf LCI'!AS$49*$E241</f>
        <v>292.74461010437619</v>
      </c>
      <c r="J241" s="5">
        <f>'[1]LIB Maf LCI'!AT$49*$E241</f>
        <v>293.64973627377663</v>
      </c>
      <c r="K241" s="5">
        <f>'[1]LIB Maf LCI'!AU$49*$E241</f>
        <v>300.15370566941391</v>
      </c>
      <c r="L241" s="5">
        <f>'[1]LIB Maf LCI'!AV$49*$E241</f>
        <v>311.37952641733091</v>
      </c>
      <c r="M241" s="5" t="str">
        <f>M50</f>
        <v>g/kWh</v>
      </c>
      <c r="N241" s="5" t="str">
        <f>N50</f>
        <v>Synthesis Graphite production</v>
      </c>
      <c r="O241" s="5">
        <f>O50</f>
        <v>1</v>
      </c>
      <c r="P241" s="5" t="str">
        <f>P50</f>
        <v>kg</v>
      </c>
      <c r="Q241" s="5">
        <f>'[1]Unit factor_selected'!J25</f>
        <v>3.97420329431925</v>
      </c>
      <c r="R241" s="5">
        <f>'[1]Unit factor_selected'!K25</f>
        <v>98.591186895985999</v>
      </c>
      <c r="S241" s="5">
        <f>'[1]Unit factor_selected'!L25</f>
        <v>3.0150444894290002E-2</v>
      </c>
      <c r="T241" s="5">
        <f>'[1]Unit factor_selected'!M25</f>
        <v>1.82768658275683</v>
      </c>
      <c r="U241" s="5">
        <f>'[1]Unit factor_selected'!N25</f>
        <v>0.124130797631911</v>
      </c>
      <c r="V241" s="5">
        <f>'[1]Unit factor_selected'!O25</f>
        <v>2.1688637668954998E-3</v>
      </c>
      <c r="W241" s="5">
        <f>'[1]Unit factor_selected'!P25</f>
        <v>4.0417642954612703</v>
      </c>
      <c r="X241" s="5">
        <f>'[1]Unit factor_selected'!Q25</f>
        <v>0.18230225138998599</v>
      </c>
      <c r="Y241" s="5">
        <f>'[1]Unit factor_selected'!R25</f>
        <v>3.5304885809344602</v>
      </c>
      <c r="Z241" s="5">
        <f>'[1]Unit factor_selected'!S25</f>
        <v>0.64039684083625903</v>
      </c>
      <c r="AA241" s="5">
        <f>'[1]Unit factor_selected'!T25</f>
        <v>2.07111151328335E-2</v>
      </c>
      <c r="AB241" s="5">
        <f>'[1]Unit factor_selected'!U25</f>
        <v>0.16666562178300701</v>
      </c>
      <c r="AC241" s="5">
        <f>'[1]Unit factor_selected'!V25</f>
        <v>1.5010829334336401E-4</v>
      </c>
      <c r="AD241" s="5">
        <f>'[1]Unit factor_selected'!W25</f>
        <v>5.2975701139724597E-3</v>
      </c>
      <c r="AE241" s="5">
        <f>'[1]Unit factor_selected'!X25</f>
        <v>1.54309185418612E-2</v>
      </c>
      <c r="AF241" s="5">
        <f>'[1]Unit factor_selected'!Y25</f>
        <v>1.5852436086000302E-2</v>
      </c>
      <c r="AG241" s="5">
        <f>'[1]Unit factor_selected'!Z25</f>
        <v>1.74653803350498E-6</v>
      </c>
      <c r="AH241" s="5">
        <f>'[1]Unit factor_selected'!AA25</f>
        <v>7.8458592619971901E-2</v>
      </c>
      <c r="AI241" s="5">
        <f>'[1]Unit factor_selected'!AB25</f>
        <v>5.8247762656622504</v>
      </c>
      <c r="AJ241" s="5">
        <f>'[1]Unit factor_selected'!AC25</f>
        <v>2.4803150684458999E-2</v>
      </c>
      <c r="AK241" s="1"/>
      <c r="AL241" s="1">
        <f t="shared" ref="AL241:BA256" si="204">IFERROR($G241/1000*Q241,0)</f>
        <v>1.1601220832859309</v>
      </c>
      <c r="AM241" s="1">
        <f t="shared" si="204"/>
        <v>28.780060974459001</v>
      </c>
      <c r="AN241" s="1">
        <f t="shared" si="204"/>
        <v>8.80131043944315E-3</v>
      </c>
      <c r="AO241" s="1">
        <f t="shared" si="204"/>
        <v>0.53352569281305351</v>
      </c>
      <c r="AP241" s="1">
        <f t="shared" si="204"/>
        <v>3.6235408428783998E-2</v>
      </c>
      <c r="AQ241" s="1">
        <f t="shared" si="204"/>
        <v>6.3311978911868296E-4</v>
      </c>
      <c r="AR241" s="1">
        <f t="shared" si="204"/>
        <v>1.1798440259217791</v>
      </c>
      <c r="AS241" s="1">
        <f t="shared" si="204"/>
        <v>5.3216418992097156E-2</v>
      </c>
      <c r="AT241" s="1">
        <f t="shared" si="204"/>
        <v>1.0305959368977007</v>
      </c>
      <c r="AU241" s="1">
        <f t="shared" si="204"/>
        <v>0.1869402398671075</v>
      </c>
      <c r="AV241" s="1">
        <f t="shared" si="204"/>
        <v>6.0458462377660721E-3</v>
      </c>
      <c r="AW241" s="1">
        <f t="shared" si="204"/>
        <v>4.8651881656740177E-2</v>
      </c>
      <c r="AX241" s="1">
        <f t="shared" si="204"/>
        <v>4.3818580252530486E-5</v>
      </c>
      <c r="AY241" s="1">
        <f t="shared" si="204"/>
        <v>1.5464302205576398E-3</v>
      </c>
      <c r="AZ241" s="1">
        <f t="shared" si="204"/>
        <v>4.5044875765133559E-3</v>
      </c>
      <c r="BA241" s="1">
        <f t="shared" si="204"/>
        <v>4.6275340779712007E-3</v>
      </c>
      <c r="BB241" s="1">
        <f t="shared" ref="BB241:BE294" si="205">IFERROR($G241/1000*AG241,0)</f>
        <v>5.098373666148808E-7</v>
      </c>
      <c r="BC241" s="1">
        <f t="shared" si="205"/>
        <v>2.2903092565010628E-2</v>
      </c>
      <c r="BD241" s="1">
        <f t="shared" si="205"/>
        <v>1.7003286131974367</v>
      </c>
      <c r="BE241" s="1">
        <f t="shared" si="205"/>
        <v>7.2403651029226759E-3</v>
      </c>
      <c r="BF241" s="1"/>
      <c r="BG241" s="1">
        <f t="shared" ref="BG241:BV256" si="206">IFERROR($H241/1000*Q241,0)</f>
        <v>1.1850329798153023</v>
      </c>
      <c r="BH241" s="1">
        <f t="shared" si="206"/>
        <v>29.398045177477613</v>
      </c>
      <c r="BI241" s="1">
        <f t="shared" si="206"/>
        <v>8.9902979062266852E-3</v>
      </c>
      <c r="BJ241" s="1">
        <f t="shared" si="206"/>
        <v>0.54498190377645739</v>
      </c>
      <c r="BK241" s="1">
        <f t="shared" si="206"/>
        <v>3.7013478705243408E-2</v>
      </c>
      <c r="BL241" s="1">
        <f t="shared" si="206"/>
        <v>6.4671454934664234E-4</v>
      </c>
      <c r="BM241" s="1">
        <f t="shared" si="206"/>
        <v>1.205178404841011</v>
      </c>
      <c r="BN241" s="1">
        <f t="shared" si="206"/>
        <v>5.4359116580803495E-2</v>
      </c>
      <c r="BO241" s="1">
        <f t="shared" si="206"/>
        <v>1.0527255636995048</v>
      </c>
      <c r="BP241" s="1">
        <f t="shared" si="206"/>
        <v>0.19095434238234912</v>
      </c>
      <c r="BQ241" s="1">
        <f t="shared" si="206"/>
        <v>6.1756665835997621E-3</v>
      </c>
      <c r="BR241" s="1">
        <f t="shared" si="206"/>
        <v>4.9696566528592209E-2</v>
      </c>
      <c r="BS241" s="1">
        <f t="shared" si="206"/>
        <v>4.475948133049549E-5</v>
      </c>
      <c r="BT241" s="1">
        <f t="shared" si="206"/>
        <v>1.5796361768696614E-3</v>
      </c>
      <c r="BU241" s="1">
        <f t="shared" si="206"/>
        <v>4.6012108658576439E-3</v>
      </c>
      <c r="BV241" s="1">
        <f t="shared" si="206"/>
        <v>4.7268995018893215E-3</v>
      </c>
      <c r="BW241" s="1">
        <f t="shared" ref="BW241:BZ294" si="207">IFERROR($H241/1000*AG241,0)</f>
        <v>5.2078492641873996E-7</v>
      </c>
      <c r="BX241" s="1">
        <f t="shared" si="207"/>
        <v>2.3394882676852656E-2</v>
      </c>
      <c r="BY241" s="1">
        <f t="shared" si="207"/>
        <v>1.7368391759731401</v>
      </c>
      <c r="BZ241" s="1">
        <f t="shared" si="207"/>
        <v>7.3958349353759256E-3</v>
      </c>
      <c r="CA241" s="1"/>
      <c r="CB241" s="1">
        <f t="shared" ref="CB241:CQ256" si="208">IFERROR($I241/1000*Q241,0)</f>
        <v>1.1634265938710162</v>
      </c>
      <c r="CC241" s="1">
        <f t="shared" si="208"/>
        <v>28.862038567593103</v>
      </c>
      <c r="CD241" s="1">
        <f t="shared" si="208"/>
        <v>8.8263802350524063E-3</v>
      </c>
      <c r="CE241" s="1">
        <f t="shared" si="208"/>
        <v>0.53504539606214785</v>
      </c>
      <c r="CF241" s="1">
        <f t="shared" si="208"/>
        <v>3.6338621954699009E-2</v>
      </c>
      <c r="CG241" s="1">
        <f t="shared" si="208"/>
        <v>6.3492317780933173E-4</v>
      </c>
      <c r="CH241" s="1">
        <f t="shared" si="208"/>
        <v>1.1832047128085983</v>
      </c>
      <c r="CI241" s="1">
        <f t="shared" si="208"/>
        <v>5.3368001504311417E-2</v>
      </c>
      <c r="CJ241" s="1">
        <f t="shared" si="208"/>
        <v>1.033531503103611</v>
      </c>
      <c r="CK241" s="1">
        <f t="shared" si="208"/>
        <v>0.1874727234826849</v>
      </c>
      <c r="CL241" s="1">
        <f t="shared" si="208"/>
        <v>6.0630673243881883E-3</v>
      </c>
      <c r="CM241" s="1">
        <f t="shared" si="208"/>
        <v>4.8790462466669814E-2</v>
      </c>
      <c r="CN241" s="1">
        <f t="shared" si="208"/>
        <v>4.3943393808236424E-5</v>
      </c>
      <c r="CO241" s="1">
        <f t="shared" si="208"/>
        <v>1.5508350975154633E-3</v>
      </c>
      <c r="CP241" s="1">
        <f t="shared" si="208"/>
        <v>4.5173182320895466E-3</v>
      </c>
      <c r="CQ241" s="1">
        <f t="shared" si="208"/>
        <v>4.640715221200702E-3</v>
      </c>
      <c r="CR241" s="1">
        <f t="shared" ref="CR241:CU294" si="209">IFERROR($I241/1000*AG241,0)</f>
        <v>5.1128959565087931E-7</v>
      </c>
      <c r="CS241" s="1">
        <f t="shared" si="209"/>
        <v>2.2968330105871761E-2</v>
      </c>
      <c r="CT241" s="1">
        <f t="shared" si="209"/>
        <v>1.7051718568365197</v>
      </c>
      <c r="CU241" s="1">
        <f t="shared" si="209"/>
        <v>7.2609886764820409E-3</v>
      </c>
      <c r="CW241" s="12">
        <f t="shared" ref="CW241:DL256" si="210">IFERROR($J241/1000*Q241,0)</f>
        <v>1.167023749275222</v>
      </c>
      <c r="CX241" s="12">
        <f t="shared" si="210"/>
        <v>28.951276030924909</v>
      </c>
      <c r="CY241" s="12">
        <f t="shared" si="210"/>
        <v>8.8536701917452942E-3</v>
      </c>
      <c r="CZ241" s="12">
        <f t="shared" si="210"/>
        <v>0.53669968301766313</v>
      </c>
      <c r="DA241" s="12">
        <f t="shared" si="210"/>
        <v>3.6450975988064196E-2</v>
      </c>
      <c r="DB241" s="12">
        <f t="shared" si="210"/>
        <v>6.3688627316261322E-4</v>
      </c>
      <c r="DC241" s="12">
        <f t="shared" si="210"/>
        <v>1.1868630194429686</v>
      </c>
      <c r="DD241" s="12">
        <f t="shared" si="210"/>
        <v>5.3533008042785109E-2</v>
      </c>
      <c r="DE241" s="12">
        <f t="shared" si="210"/>
        <v>1.0367270407089841</v>
      </c>
      <c r="DF241" s="12">
        <f t="shared" si="210"/>
        <v>0.18805236342212717</v>
      </c>
      <c r="DG241" s="12">
        <f t="shared" si="210"/>
        <v>6.081813496692381E-3</v>
      </c>
      <c r="DH241" s="12">
        <f t="shared" si="210"/>
        <v>4.8941315882485008E-2</v>
      </c>
      <c r="DI241" s="12">
        <f t="shared" si="210"/>
        <v>4.4079260752785537E-5</v>
      </c>
      <c r="DJ241" s="12">
        <f t="shared" si="210"/>
        <v>1.5556300668598535E-3</v>
      </c>
      <c r="DK241" s="12">
        <f t="shared" si="210"/>
        <v>4.531285160279671E-3</v>
      </c>
      <c r="DL241" s="12">
        <f t="shared" si="210"/>
        <v>4.6550636759508882E-3</v>
      </c>
      <c r="DM241" s="12">
        <f t="shared" ref="DM241:DP294" si="211">IFERROR($J241/1000*AG241,0)</f>
        <v>5.1287043293085775E-7</v>
      </c>
      <c r="DN241" s="12">
        <f t="shared" si="211"/>
        <v>2.3039345031266423E-2</v>
      </c>
      <c r="DO241" s="12">
        <f t="shared" si="211"/>
        <v>1.7104440142654731</v>
      </c>
      <c r="DP241" s="12">
        <f t="shared" si="211"/>
        <v>7.2834386572501273E-3</v>
      </c>
      <c r="DR241" s="12">
        <f t="shared" ref="DR241:EG256" si="212">IFERROR($K241/1000*Q241,0)</f>
        <v>1.1928718458735152</v>
      </c>
      <c r="DS241" s="12">
        <f t="shared" si="212"/>
        <v>29.59251009317596</v>
      </c>
      <c r="DT241" s="12">
        <f t="shared" si="212"/>
        <v>9.0497677626026046E-3</v>
      </c>
      <c r="DU241" s="12">
        <f t="shared" si="212"/>
        <v>0.54858690061673043</v>
      </c>
      <c r="DV241" s="12">
        <f t="shared" si="212"/>
        <v>3.7258318896918191E-2</v>
      </c>
      <c r="DW241" s="12">
        <f t="shared" si="212"/>
        <v>6.5099249672580814E-4</v>
      </c>
      <c r="DX241" s="12">
        <f t="shared" si="212"/>
        <v>1.2131505307250281</v>
      </c>
      <c r="DY241" s="12">
        <f t="shared" si="212"/>
        <v>5.4718696306581355E-2</v>
      </c>
      <c r="DZ241" s="12">
        <f t="shared" si="212"/>
        <v>1.0596892303910288</v>
      </c>
      <c r="EA241" s="12">
        <f t="shared" si="212"/>
        <v>0.192217484875989</v>
      </c>
      <c r="EB241" s="12">
        <f t="shared" si="212"/>
        <v>6.2165179556658507E-3</v>
      </c>
      <c r="EC241" s="12">
        <f t="shared" si="212"/>
        <v>5.0025303985866541E-2</v>
      </c>
      <c r="ED241" s="12">
        <f t="shared" si="212"/>
        <v>4.5055560498722123E-5</v>
      </c>
      <c r="EE241" s="12">
        <f t="shared" si="212"/>
        <v>1.5900853007523731E-3</v>
      </c>
      <c r="EF241" s="12">
        <f t="shared" si="212"/>
        <v>4.631647382222508E-3</v>
      </c>
      <c r="EG241" s="12">
        <f t="shared" si="212"/>
        <v>4.75816743510053E-3</v>
      </c>
      <c r="EH241" s="12">
        <f t="shared" ref="EH241:EK294" si="213">IFERROR($K241/1000*AG241,0)</f>
        <v>5.2422986284909071E-7</v>
      </c>
      <c r="EI241" s="12">
        <f t="shared" si="213"/>
        <v>2.3549637316491494E-2</v>
      </c>
      <c r="EJ241" s="12">
        <f t="shared" si="213"/>
        <v>1.7483281808337749</v>
      </c>
      <c r="EK241" s="12">
        <f t="shared" si="213"/>
        <v>7.4447575902172282E-3</v>
      </c>
      <c r="EM241" s="12">
        <f t="shared" ref="EM241:FB256" si="214">IFERROR($L241/1000*Q241,0)</f>
        <v>1.2374855396713245</v>
      </c>
      <c r="EN241" s="12">
        <f t="shared" si="214"/>
        <v>30.69927708459468</v>
      </c>
      <c r="EO241" s="12">
        <f t="shared" si="214"/>
        <v>9.3882312524558535E-3</v>
      </c>
      <c r="EP241" s="12">
        <f t="shared" si="214"/>
        <v>0.56910418257813167</v>
      </c>
      <c r="EQ241" s="12">
        <f t="shared" si="214"/>
        <v>3.8651788980429987E-2</v>
      </c>
      <c r="ER241" s="12">
        <f t="shared" si="214"/>
        <v>6.7533977259962908E-4</v>
      </c>
      <c r="ES241" s="12">
        <f t="shared" si="214"/>
        <v>1.2585226522112074</v>
      </c>
      <c r="ET241" s="12">
        <f t="shared" si="214"/>
        <v>5.6765188702627041E-2</v>
      </c>
      <c r="EU241" s="12">
        <f t="shared" si="214"/>
        <v>1.0993218623531669</v>
      </c>
      <c r="EV241" s="12">
        <f t="shared" si="214"/>
        <v>0.19940646501874917</v>
      </c>
      <c r="EW241" s="12">
        <f t="shared" si="214"/>
        <v>6.4490172216365108E-3</v>
      </c>
      <c r="EX241" s="12">
        <f t="shared" si="214"/>
        <v>5.189626238084271E-2</v>
      </c>
      <c r="EY241" s="12">
        <f t="shared" si="214"/>
        <v>4.6740649292570471E-5</v>
      </c>
      <c r="EZ241" s="12">
        <f t="shared" si="214"/>
        <v>1.6495548732513503E-3</v>
      </c>
      <c r="FA241" s="12">
        <f t="shared" si="214"/>
        <v>4.8048721077491507E-3</v>
      </c>
      <c r="FB241" s="12">
        <f t="shared" si="214"/>
        <v>4.9361240410197805E-3</v>
      </c>
      <c r="FC241" s="12">
        <f t="shared" ref="FC241:FF294" si="215">IFERROR($L241/1000*AG241,0)</f>
        <v>5.4383618574263715E-7</v>
      </c>
      <c r="FD241" s="12">
        <f t="shared" si="215"/>
        <v>2.4430399413377143E-2</v>
      </c>
      <c r="FE241" s="12">
        <f t="shared" si="215"/>
        <v>1.8137160750888208</v>
      </c>
      <c r="FF241" s="12">
        <f t="shared" si="215"/>
        <v>7.7231933137845406E-3</v>
      </c>
      <c r="FH241" s="12">
        <f>IFERROR(AL241*[1]Figure!$C$8+BG241*[1]Figure!$D$8+CB241*[1]Figure!$E$8,0)</f>
        <v>1.1801653070572544</v>
      </c>
      <c r="FI241" s="12">
        <f>IFERROR(AM241*[1]Figure!$C$8+BH241*[1]Figure!$D$8+CC241*[1]Figure!$E$8,0)</f>
        <v>29.277288990867028</v>
      </c>
      <c r="FJ241" s="12">
        <f>IFERROR(AN241*[1]Figure!$C$8+BI241*[1]Figure!$D$8+CD241*[1]Figure!$E$8,0)</f>
        <v>8.9533691211630875E-3</v>
      </c>
      <c r="FK241" s="12">
        <f>IFERROR(AO241*[1]Figure!$C$8+BJ241*[1]Figure!$D$8+CE241*[1]Figure!$E$8,0)</f>
        <v>0.54274332171855111</v>
      </c>
      <c r="FL241" s="12">
        <f>IFERROR(AP241*[1]Figure!$C$8+BK241*[1]Figure!$D$8+CF241*[1]Figure!$E$8,0)</f>
        <v>3.6861441162792746E-2</v>
      </c>
      <c r="FM241" s="12">
        <f>IFERROR(AQ241*[1]Figure!$C$8+BL241*[1]Figure!$D$8+CG241*[1]Figure!$E$8,0)</f>
        <v>6.4405808758759612E-4</v>
      </c>
      <c r="FN241" s="12">
        <f>IFERROR(AR241*[1]Figure!$C$8+BM241*[1]Figure!$D$8+CH241*[1]Figure!$E$8,0)</f>
        <v>1.2002279822031983</v>
      </c>
      <c r="FO241" s="12">
        <f>IFERROR(AS241*[1]Figure!$C$8+BN241*[1]Figure!$D$8+CI241*[1]Figure!$E$8,0)</f>
        <v>5.4135829638212937E-2</v>
      </c>
      <c r="FP241" s="12">
        <f>IFERROR(AT241*[1]Figure!$C$8+BO241*[1]Figure!$D$8+CJ241*[1]Figure!$E$8,0)</f>
        <v>1.0484013603774003</v>
      </c>
      <c r="FQ241" s="12">
        <f>IFERROR(AU241*[1]Figure!$C$8+BP241*[1]Figure!$D$8+CK241*[1]Figure!$E$8,0)</f>
        <v>0.19016997328353266</v>
      </c>
      <c r="FR241" s="12">
        <f>IFERROR(AV241*[1]Figure!$C$8+BQ241*[1]Figure!$D$8+CL241*[1]Figure!$E$8,0)</f>
        <v>6.1502992524758125E-3</v>
      </c>
      <c r="FS241" s="12">
        <f>IFERROR(AW241*[1]Figure!$C$8+BR241*[1]Figure!$D$8+CM241*[1]Figure!$E$8,0)</f>
        <v>4.9492431599708245E-2</v>
      </c>
      <c r="FT241" s="12">
        <f>IFERROR(AX241*[1]Figure!$C$8+BS241*[1]Figure!$D$8+CN241*[1]Figure!$E$8,0)</f>
        <v>4.4575626103132304E-5</v>
      </c>
      <c r="FU241" s="12">
        <f>IFERROR(AY241*[1]Figure!$C$8+BT241*[1]Figure!$D$8+CO241*[1]Figure!$E$8,0)</f>
        <v>1.5731476216001075E-3</v>
      </c>
      <c r="FV241" s="12">
        <f>IFERROR(AZ241*[1]Figure!$C$8+BU241*[1]Figure!$D$8+CP241*[1]Figure!$E$8,0)</f>
        <v>4.5823108106125485E-3</v>
      </c>
      <c r="FW241" s="12">
        <f>IFERROR(BA241*[1]Figure!$C$8+BV241*[1]Figure!$D$8+CQ241*[1]Figure!$E$8,0)</f>
        <v>4.7074831646841215E-3</v>
      </c>
      <c r="FX241" s="12">
        <f>IFERROR(BB241*[1]Figure!$C$8+BW241*[1]Figure!$D$8+CR241*[1]Figure!$E$8,0)</f>
        <v>5.1864573650393632E-7</v>
      </c>
      <c r="FY241" s="12">
        <f>IFERROR(BC241*[1]Figure!$C$8+BX241*[1]Figure!$D$8+CS241*[1]Figure!$E$8,0)</f>
        <v>2.3298785239039915E-2</v>
      </c>
      <c r="FZ241" s="12">
        <f>IFERROR(BD241*[1]Figure!$C$8+BY241*[1]Figure!$D$8+CT241*[1]Figure!$E$8,0)</f>
        <v>1.7297048895136082</v>
      </c>
      <c r="GA241" s="12">
        <f>IFERROR(BE241*[1]Figure!$C$8+BZ241*[1]Figure!$D$8+CU241*[1]Figure!$E$8,0)</f>
        <v>7.3654556085123299E-3</v>
      </c>
      <c r="GC241" s="12">
        <f>IFERROR(CW241*[1]Figure!$F$8+DR241*[1]Figure!$G$8+EM241*[1]Figure!$H$8,0)</f>
        <v>1.1878027752098341</v>
      </c>
      <c r="GD241" s="12">
        <f>IFERROR(CX241*[1]Figure!$F$8+DS241*[1]Figure!$G$8+EN241*[1]Figure!$H$8,0)</f>
        <v>29.466757670317698</v>
      </c>
      <c r="GE241" s="12">
        <f>IFERROR(CY241*[1]Figure!$F$8+DT241*[1]Figure!$G$8+EO241*[1]Figure!$H$8,0)</f>
        <v>9.0113110646452953E-3</v>
      </c>
      <c r="GF241" s="12">
        <f>IFERROR(CZ241*[1]Figure!$F$8+DU241*[1]Figure!$G$8+EP241*[1]Figure!$H$8,0)</f>
        <v>0.54625569817112363</v>
      </c>
      <c r="GG241" s="12">
        <f>IFERROR(DA241*[1]Figure!$F$8+DV241*[1]Figure!$G$8+EQ241*[1]Figure!$H$8,0)</f>
        <v>3.7099990865326386E-2</v>
      </c>
      <c r="GH241" s="12">
        <f>IFERROR(DB241*[1]Figure!$F$8+DW241*[1]Figure!$G$8+ER241*[1]Figure!$H$8,0)</f>
        <v>6.4822612498282119E-4</v>
      </c>
      <c r="GI241" s="12">
        <f>IFERROR(DC241*[1]Figure!$F$8+DX241*[1]Figure!$G$8+ES241*[1]Figure!$H$8,0)</f>
        <v>1.2079952864402375</v>
      </c>
      <c r="GJ241" s="12">
        <f>IFERROR(DD241*[1]Figure!$F$8+DY241*[1]Figure!$G$8+ET241*[1]Figure!$H$8,0)</f>
        <v>5.4486170960994507E-2</v>
      </c>
      <c r="GK241" s="12">
        <f>IFERROR(DE241*[1]Figure!$F$8+DZ241*[1]Figure!$G$8+EU241*[1]Figure!$H$8,0)</f>
        <v>1.0551861149817954</v>
      </c>
      <c r="GL241" s="12">
        <f>IFERROR(DF241*[1]Figure!$F$8+EA241*[1]Figure!$G$8+EV241*[1]Figure!$H$8,0)</f>
        <v>0.19140066283680512</v>
      </c>
      <c r="GM241" s="12">
        <f>IFERROR(DG241*[1]Figure!$F$8+EB241*[1]Figure!$G$8+EW241*[1]Figure!$H$8,0)</f>
        <v>6.1901010619246485E-3</v>
      </c>
      <c r="GN241" s="12">
        <f>IFERROR(DH241*[1]Figure!$F$8+EC241*[1]Figure!$G$8+EX241*[1]Figure!$H$8,0)</f>
        <v>4.9812723060468987E-2</v>
      </c>
      <c r="GO241" s="12">
        <f>IFERROR(DI241*[1]Figure!$F$8+ED241*[1]Figure!$G$8+EY241*[1]Figure!$H$8,0)</f>
        <v>4.4864098338935352E-5</v>
      </c>
      <c r="GP241" s="12">
        <f>IFERROR(DJ241*[1]Figure!$F$8+EE241*[1]Figure!$G$8+EZ241*[1]Figure!$H$8,0)</f>
        <v>1.583328284247476E-3</v>
      </c>
      <c r="GQ241" s="12">
        <f>IFERROR(DK241*[1]Figure!$F$8+EF241*[1]Figure!$G$8+FA241*[1]Figure!$H$8,0)</f>
        <v>4.6119653451696958E-3</v>
      </c>
      <c r="GR241" s="12">
        <f>IFERROR(DL241*[1]Figure!$F$8+EG241*[1]Figure!$G$8+FB241*[1]Figure!$H$8,0)</f>
        <v>4.7379477551394451E-3</v>
      </c>
      <c r="GS241" s="12">
        <f>IFERROR(DM241*[1]Figure!$F$8+EH241*[1]Figure!$G$8+FC241*[1]Figure!$H$8,0)</f>
        <v>5.2200216485455222E-7</v>
      </c>
      <c r="GT241" s="12">
        <f>IFERROR(DN241*[1]Figure!$F$8+EI241*[1]Figure!$G$8+FD241*[1]Figure!$H$8,0)</f>
        <v>2.344956388775369E-2</v>
      </c>
      <c r="GU241" s="12">
        <f>IFERROR(DO241*[1]Figure!$F$8+EJ241*[1]Figure!$G$8+FE241*[1]Figure!$H$8,0)</f>
        <v>1.740898716283489</v>
      </c>
      <c r="GV241" s="12">
        <f>IFERROR(DP241*[1]Figure!$F$8+EK241*[1]Figure!$G$8+FF241*[1]Figure!$H$8,0)</f>
        <v>7.4131213315283056E-3</v>
      </c>
      <c r="GX241" s="12">
        <f>IFERROR(FH241*[1]Figure!$F$10+GC241*[1]Figure!$F$11,0)</f>
        <v>1.1806134072917622</v>
      </c>
      <c r="GY241" s="12">
        <f>IFERROR(FI241*[1]Figure!$F$10+GD241*[1]Figure!$F$11,0)</f>
        <v>29.288405365822396</v>
      </c>
      <c r="GZ241" s="12">
        <f>IFERROR(FJ241*[1]Figure!$F$10+GE241*[1]Figure!$F$11,0)</f>
        <v>8.9567686506856359E-3</v>
      </c>
      <c r="HA241" s="12">
        <f>IFERROR(FK241*[1]Figure!$F$10+GF241*[1]Figure!$F$11,0)</f>
        <v>0.54294939743377968</v>
      </c>
      <c r="HB241" s="12">
        <f>IFERROR(FL241*[1]Figure!$F$10+GG241*[1]Figure!$F$11,0)</f>
        <v>3.6875437185494457E-2</v>
      </c>
      <c r="HC241" s="12">
        <f>IFERROR(FM241*[1]Figure!$F$10+GH241*[1]Figure!$F$11,0)</f>
        <v>6.4430263178692044E-4</v>
      </c>
      <c r="HD241" s="12">
        <f>IFERROR(FN241*[1]Figure!$F$10+GI241*[1]Figure!$F$11,0)</f>
        <v>1.2006837000904063</v>
      </c>
      <c r="HE241" s="12">
        <f>IFERROR(FO241*[1]Figure!$F$10+GJ241*[1]Figure!$F$11,0)</f>
        <v>5.4156384621325139E-2</v>
      </c>
      <c r="HF241" s="12">
        <f>IFERROR(FP241*[1]Figure!$F$10+GK241*[1]Figure!$F$11,0)</f>
        <v>1.0487994307940056</v>
      </c>
      <c r="HG241" s="12">
        <f>IFERROR(FQ241*[1]Figure!$F$10+GL241*[1]Figure!$F$11,0)</f>
        <v>0.19024217944746169</v>
      </c>
      <c r="HH241" s="12">
        <f>IFERROR(FR241*[1]Figure!$F$10+GM241*[1]Figure!$F$11,0)</f>
        <v>6.1526344766353845E-3</v>
      </c>
      <c r="HI241" s="12">
        <f>IFERROR(FS241*[1]Figure!$F$10+GN241*[1]Figure!$F$11,0)</f>
        <v>4.9511223518156941E-2</v>
      </c>
      <c r="HJ241" s="12">
        <f>IFERROR(FT241*[1]Figure!$F$10+GO241*[1]Figure!$F$11,0)</f>
        <v>4.4592551146082395E-5</v>
      </c>
      <c r="HK241" s="12">
        <f>IFERROR(FU241*[1]Figure!$F$10+GP241*[1]Figure!$F$11,0)</f>
        <v>1.5737449343781896E-3</v>
      </c>
      <c r="HL241" s="12">
        <f>IFERROR(FV241*[1]Figure!$F$10+GQ241*[1]Figure!$F$11,0)</f>
        <v>4.5840506808972831E-3</v>
      </c>
      <c r="HM241" s="12">
        <f>IFERROR(FW241*[1]Figure!$F$10+GR241*[1]Figure!$F$11,0)</f>
        <v>4.7092705620067022E-3</v>
      </c>
      <c r="HN241" s="12">
        <f>IFERROR(FX241*[1]Figure!$F$10+GS241*[1]Figure!$F$11,0)</f>
        <v>5.1884266254028407E-7</v>
      </c>
      <c r="HO241" s="12">
        <f>IFERROR(FY241*[1]Figure!$F$10+GT241*[1]Figure!$F$11,0)</f>
        <v>2.3307631619345227E-2</v>
      </c>
      <c r="HP241" s="12">
        <f>IFERROR(FZ241*[1]Figure!$F$10+GU241*[1]Figure!$F$11,0)</f>
        <v>1.73036164595441</v>
      </c>
      <c r="HQ241" s="12">
        <f>IFERROR(GA241*[1]Figure!$F$10+GV241*[1]Figure!$F$11,0)</f>
        <v>7.3682522187547223E-3</v>
      </c>
    </row>
    <row r="242" spans="1:225" x14ac:dyDescent="0.2">
      <c r="A242" s="1"/>
      <c r="B242" s="4"/>
      <c r="C242" s="1" t="str">
        <f>C51</f>
        <v>Synthetic Graphite</v>
      </c>
      <c r="D242" s="1" t="str">
        <f>'[1]LIB components'!A4</f>
        <v>China</v>
      </c>
      <c r="E242" s="2">
        <v>0</v>
      </c>
      <c r="F242" s="4"/>
      <c r="G242" s="5">
        <f>'[1]LIB Maf LCI'!AQ$49*$E242</f>
        <v>0</v>
      </c>
      <c r="H242" s="5">
        <f>'[1]LIB Maf LCI'!AR$49*$E242</f>
        <v>0</v>
      </c>
      <c r="I242" s="5">
        <f>'[1]LIB Maf LCI'!AS$49*$E242</f>
        <v>0</v>
      </c>
      <c r="J242" s="5">
        <f>'[1]LIB Maf LCI'!AT$49*$E242</f>
        <v>0</v>
      </c>
      <c r="K242" s="5">
        <f>'[1]LIB Maf LCI'!AU$49*$E242</f>
        <v>0</v>
      </c>
      <c r="L242" s="5">
        <f>'[1]LIB Maf LCI'!AV$49*$E242</f>
        <v>0</v>
      </c>
      <c r="M242" s="5" t="str">
        <f>M51</f>
        <v>g/kWh</v>
      </c>
      <c r="N242" s="5"/>
      <c r="O242" s="5">
        <f>O51</f>
        <v>1</v>
      </c>
      <c r="P242" s="5" t="str">
        <f>P51</f>
        <v>kg</v>
      </c>
      <c r="Q242" s="5">
        <f>'[1]Unit factor_selected'!J26</f>
        <v>5.1991569330086698</v>
      </c>
      <c r="R242" s="5">
        <f>'[1]Unit factor_selected'!K26</f>
        <v>95.520189208974003</v>
      </c>
      <c r="S242" s="5">
        <f>'[1]Unit factor_selected'!L26</f>
        <v>2.9668819714991201E-2</v>
      </c>
      <c r="T242" s="5">
        <f>'[1]Unit factor_selected'!M26</f>
        <v>1.9149033501735999</v>
      </c>
      <c r="U242" s="5">
        <f>'[1]Unit factor_selected'!N26</f>
        <v>0.11091884323944901</v>
      </c>
      <c r="V242" s="5">
        <f>'[1]Unit factor_selected'!O26</f>
        <v>1.0792894470630699E-3</v>
      </c>
      <c r="W242" s="5">
        <f>'[1]Unit factor_selected'!P26</f>
        <v>5.3407157925562103</v>
      </c>
      <c r="X242" s="5">
        <f>'[1]Unit factor_selected'!Q26</f>
        <v>0.18473480766432701</v>
      </c>
      <c r="Y242" s="5">
        <f>'[1]Unit factor_selected'!R26</f>
        <v>2.83451367723735</v>
      </c>
      <c r="Z242" s="5">
        <f>'[1]Unit factor_selected'!S26</f>
        <v>0.17938577819566101</v>
      </c>
      <c r="AA242" s="5">
        <f>'[1]Unit factor_selected'!T26</f>
        <v>1.6654459375672E-2</v>
      </c>
      <c r="AB242" s="5">
        <f>'[1]Unit factor_selected'!U26</f>
        <v>0.148042894646704</v>
      </c>
      <c r="AC242" s="5">
        <f>'[1]Unit factor_selected'!V26</f>
        <v>7.3219064741260995E-5</v>
      </c>
      <c r="AD242" s="5">
        <f>'[1]Unit factor_selected'!W26</f>
        <v>5.2057705236009397E-3</v>
      </c>
      <c r="AE242" s="5">
        <f>'[1]Unit factor_selected'!X26</f>
        <v>2.2778603848219801E-2</v>
      </c>
      <c r="AF242" s="5">
        <f>'[1]Unit factor_selected'!Y26</f>
        <v>2.31724134948059E-2</v>
      </c>
      <c r="AG242" s="5">
        <f>'[1]Unit factor_selected'!Z26</f>
        <v>1.70615881814185E-6</v>
      </c>
      <c r="AH242" s="5">
        <f>'[1]Unit factor_selected'!AA26</f>
        <v>8.4793643109040404E-2</v>
      </c>
      <c r="AI242" s="5">
        <f>'[1]Unit factor_selected'!AB26</f>
        <v>7.0108556154946999</v>
      </c>
      <c r="AJ242" s="5">
        <f>'[1]Unit factor_selected'!AC26</f>
        <v>1.1960689344558E-2</v>
      </c>
      <c r="AK242" s="1"/>
      <c r="AL242" s="1">
        <f t="shared" si="204"/>
        <v>0</v>
      </c>
      <c r="AM242" s="1">
        <f t="shared" si="204"/>
        <v>0</v>
      </c>
      <c r="AN242" s="1">
        <f t="shared" si="204"/>
        <v>0</v>
      </c>
      <c r="AO242" s="1">
        <f t="shared" si="204"/>
        <v>0</v>
      </c>
      <c r="AP242" s="1">
        <f t="shared" si="204"/>
        <v>0</v>
      </c>
      <c r="AQ242" s="1">
        <f t="shared" si="204"/>
        <v>0</v>
      </c>
      <c r="AR242" s="1">
        <f t="shared" si="204"/>
        <v>0</v>
      </c>
      <c r="AS242" s="1">
        <f t="shared" si="204"/>
        <v>0</v>
      </c>
      <c r="AT242" s="1">
        <f t="shared" si="204"/>
        <v>0</v>
      </c>
      <c r="AU242" s="1">
        <f t="shared" si="204"/>
        <v>0</v>
      </c>
      <c r="AV242" s="1">
        <f t="shared" si="204"/>
        <v>0</v>
      </c>
      <c r="AW242" s="1">
        <f t="shared" si="204"/>
        <v>0</v>
      </c>
      <c r="AX242" s="1">
        <f t="shared" si="204"/>
        <v>0</v>
      </c>
      <c r="AY242" s="1">
        <f t="shared" si="204"/>
        <v>0</v>
      </c>
      <c r="AZ242" s="1">
        <f t="shared" si="204"/>
        <v>0</v>
      </c>
      <c r="BA242" s="1">
        <f t="shared" si="204"/>
        <v>0</v>
      </c>
      <c r="BB242" s="1">
        <f t="shared" si="205"/>
        <v>0</v>
      </c>
      <c r="BC242" s="1">
        <f t="shared" si="205"/>
        <v>0</v>
      </c>
      <c r="BD242" s="1">
        <f t="shared" si="205"/>
        <v>0</v>
      </c>
      <c r="BE242" s="1">
        <f t="shared" si="205"/>
        <v>0</v>
      </c>
      <c r="BF242" s="1"/>
      <c r="BG242" s="1">
        <f t="shared" si="206"/>
        <v>0</v>
      </c>
      <c r="BH242" s="1">
        <f t="shared" si="206"/>
        <v>0</v>
      </c>
      <c r="BI242" s="1">
        <f t="shared" si="206"/>
        <v>0</v>
      </c>
      <c r="BJ242" s="1">
        <f t="shared" si="206"/>
        <v>0</v>
      </c>
      <c r="BK242" s="1">
        <f t="shared" si="206"/>
        <v>0</v>
      </c>
      <c r="BL242" s="1">
        <f t="shared" si="206"/>
        <v>0</v>
      </c>
      <c r="BM242" s="1">
        <f t="shared" si="206"/>
        <v>0</v>
      </c>
      <c r="BN242" s="1">
        <f t="shared" si="206"/>
        <v>0</v>
      </c>
      <c r="BO242" s="1">
        <f t="shared" si="206"/>
        <v>0</v>
      </c>
      <c r="BP242" s="1">
        <f t="shared" si="206"/>
        <v>0</v>
      </c>
      <c r="BQ242" s="1">
        <f t="shared" si="206"/>
        <v>0</v>
      </c>
      <c r="BR242" s="1">
        <f t="shared" si="206"/>
        <v>0</v>
      </c>
      <c r="BS242" s="1">
        <f t="shared" si="206"/>
        <v>0</v>
      </c>
      <c r="BT242" s="1">
        <f t="shared" si="206"/>
        <v>0</v>
      </c>
      <c r="BU242" s="1">
        <f t="shared" si="206"/>
        <v>0</v>
      </c>
      <c r="BV242" s="1">
        <f t="shared" si="206"/>
        <v>0</v>
      </c>
      <c r="BW242" s="1">
        <f t="shared" si="207"/>
        <v>0</v>
      </c>
      <c r="BX242" s="1">
        <f t="shared" si="207"/>
        <v>0</v>
      </c>
      <c r="BY242" s="1">
        <f t="shared" si="207"/>
        <v>0</v>
      </c>
      <c r="BZ242" s="1">
        <f t="shared" si="207"/>
        <v>0</v>
      </c>
      <c r="CA242" s="1"/>
      <c r="CB242" s="1">
        <f t="shared" si="208"/>
        <v>0</v>
      </c>
      <c r="CC242" s="1">
        <f t="shared" si="208"/>
        <v>0</v>
      </c>
      <c r="CD242" s="1">
        <f t="shared" si="208"/>
        <v>0</v>
      </c>
      <c r="CE242" s="1">
        <f t="shared" si="208"/>
        <v>0</v>
      </c>
      <c r="CF242" s="1">
        <f t="shared" si="208"/>
        <v>0</v>
      </c>
      <c r="CG242" s="1">
        <f t="shared" si="208"/>
        <v>0</v>
      </c>
      <c r="CH242" s="1">
        <f t="shared" si="208"/>
        <v>0</v>
      </c>
      <c r="CI242" s="1">
        <f t="shared" si="208"/>
        <v>0</v>
      </c>
      <c r="CJ242" s="1">
        <f t="shared" si="208"/>
        <v>0</v>
      </c>
      <c r="CK242" s="1">
        <f t="shared" si="208"/>
        <v>0</v>
      </c>
      <c r="CL242" s="1">
        <f t="shared" si="208"/>
        <v>0</v>
      </c>
      <c r="CM242" s="1">
        <f t="shared" si="208"/>
        <v>0</v>
      </c>
      <c r="CN242" s="1">
        <f t="shared" si="208"/>
        <v>0</v>
      </c>
      <c r="CO242" s="1">
        <f t="shared" si="208"/>
        <v>0</v>
      </c>
      <c r="CP242" s="1">
        <f t="shared" si="208"/>
        <v>0</v>
      </c>
      <c r="CQ242" s="1">
        <f t="shared" si="208"/>
        <v>0</v>
      </c>
      <c r="CR242" s="1">
        <f t="shared" si="209"/>
        <v>0</v>
      </c>
      <c r="CS242" s="1">
        <f t="shared" si="209"/>
        <v>0</v>
      </c>
      <c r="CT242" s="1">
        <f t="shared" si="209"/>
        <v>0</v>
      </c>
      <c r="CU242" s="1">
        <f t="shared" si="209"/>
        <v>0</v>
      </c>
      <c r="CW242" s="12">
        <f t="shared" si="210"/>
        <v>0</v>
      </c>
      <c r="CX242" s="12">
        <f t="shared" si="210"/>
        <v>0</v>
      </c>
      <c r="CY242" s="12">
        <f t="shared" si="210"/>
        <v>0</v>
      </c>
      <c r="CZ242" s="12">
        <f t="shared" si="210"/>
        <v>0</v>
      </c>
      <c r="DA242" s="12">
        <f t="shared" si="210"/>
        <v>0</v>
      </c>
      <c r="DB242" s="12">
        <f t="shared" si="210"/>
        <v>0</v>
      </c>
      <c r="DC242" s="12">
        <f t="shared" si="210"/>
        <v>0</v>
      </c>
      <c r="DD242" s="12">
        <f t="shared" si="210"/>
        <v>0</v>
      </c>
      <c r="DE242" s="12">
        <f t="shared" si="210"/>
        <v>0</v>
      </c>
      <c r="DF242" s="12">
        <f t="shared" si="210"/>
        <v>0</v>
      </c>
      <c r="DG242" s="12">
        <f t="shared" si="210"/>
        <v>0</v>
      </c>
      <c r="DH242" s="12">
        <f t="shared" si="210"/>
        <v>0</v>
      </c>
      <c r="DI242" s="12">
        <f t="shared" si="210"/>
        <v>0</v>
      </c>
      <c r="DJ242" s="12">
        <f t="shared" si="210"/>
        <v>0</v>
      </c>
      <c r="DK242" s="12">
        <f t="shared" si="210"/>
        <v>0</v>
      </c>
      <c r="DL242" s="12">
        <f t="shared" si="210"/>
        <v>0</v>
      </c>
      <c r="DM242" s="12">
        <f t="shared" si="211"/>
        <v>0</v>
      </c>
      <c r="DN242" s="12">
        <f t="shared" si="211"/>
        <v>0</v>
      </c>
      <c r="DO242" s="12">
        <f t="shared" si="211"/>
        <v>0</v>
      </c>
      <c r="DP242" s="12">
        <f t="shared" si="211"/>
        <v>0</v>
      </c>
      <c r="DR242" s="12">
        <f t="shared" si="212"/>
        <v>0</v>
      </c>
      <c r="DS242" s="12">
        <f t="shared" si="212"/>
        <v>0</v>
      </c>
      <c r="DT242" s="12">
        <f t="shared" si="212"/>
        <v>0</v>
      </c>
      <c r="DU242" s="12">
        <f t="shared" si="212"/>
        <v>0</v>
      </c>
      <c r="DV242" s="12">
        <f t="shared" si="212"/>
        <v>0</v>
      </c>
      <c r="DW242" s="12">
        <f t="shared" si="212"/>
        <v>0</v>
      </c>
      <c r="DX242" s="12">
        <f t="shared" si="212"/>
        <v>0</v>
      </c>
      <c r="DY242" s="12">
        <f t="shared" si="212"/>
        <v>0</v>
      </c>
      <c r="DZ242" s="12">
        <f t="shared" si="212"/>
        <v>0</v>
      </c>
      <c r="EA242" s="12">
        <f t="shared" si="212"/>
        <v>0</v>
      </c>
      <c r="EB242" s="12">
        <f t="shared" si="212"/>
        <v>0</v>
      </c>
      <c r="EC242" s="12">
        <f t="shared" si="212"/>
        <v>0</v>
      </c>
      <c r="ED242" s="12">
        <f t="shared" si="212"/>
        <v>0</v>
      </c>
      <c r="EE242" s="12">
        <f t="shared" si="212"/>
        <v>0</v>
      </c>
      <c r="EF242" s="12">
        <f t="shared" si="212"/>
        <v>0</v>
      </c>
      <c r="EG242" s="12">
        <f t="shared" si="212"/>
        <v>0</v>
      </c>
      <c r="EH242" s="12">
        <f t="shared" si="213"/>
        <v>0</v>
      </c>
      <c r="EI242" s="12">
        <f t="shared" si="213"/>
        <v>0</v>
      </c>
      <c r="EJ242" s="12">
        <f t="shared" si="213"/>
        <v>0</v>
      </c>
      <c r="EK242" s="12">
        <f t="shared" si="213"/>
        <v>0</v>
      </c>
      <c r="EM242" s="12">
        <f t="shared" si="214"/>
        <v>0</v>
      </c>
      <c r="EN242" s="12">
        <f t="shared" si="214"/>
        <v>0</v>
      </c>
      <c r="EO242" s="12">
        <f t="shared" si="214"/>
        <v>0</v>
      </c>
      <c r="EP242" s="12">
        <f t="shared" si="214"/>
        <v>0</v>
      </c>
      <c r="EQ242" s="12">
        <f t="shared" si="214"/>
        <v>0</v>
      </c>
      <c r="ER242" s="12">
        <f t="shared" si="214"/>
        <v>0</v>
      </c>
      <c r="ES242" s="12">
        <f t="shared" si="214"/>
        <v>0</v>
      </c>
      <c r="ET242" s="12">
        <f t="shared" si="214"/>
        <v>0</v>
      </c>
      <c r="EU242" s="12">
        <f t="shared" si="214"/>
        <v>0</v>
      </c>
      <c r="EV242" s="12">
        <f t="shared" si="214"/>
        <v>0</v>
      </c>
      <c r="EW242" s="12">
        <f t="shared" si="214"/>
        <v>0</v>
      </c>
      <c r="EX242" s="12">
        <f t="shared" si="214"/>
        <v>0</v>
      </c>
      <c r="EY242" s="12">
        <f t="shared" si="214"/>
        <v>0</v>
      </c>
      <c r="EZ242" s="12">
        <f t="shared" si="214"/>
        <v>0</v>
      </c>
      <c r="FA242" s="12">
        <f t="shared" si="214"/>
        <v>0</v>
      </c>
      <c r="FB242" s="12">
        <f t="shared" si="214"/>
        <v>0</v>
      </c>
      <c r="FC242" s="12">
        <f t="shared" si="215"/>
        <v>0</v>
      </c>
      <c r="FD242" s="12">
        <f t="shared" si="215"/>
        <v>0</v>
      </c>
      <c r="FE242" s="12">
        <f t="shared" si="215"/>
        <v>0</v>
      </c>
      <c r="FF242" s="12">
        <f t="shared" si="215"/>
        <v>0</v>
      </c>
      <c r="FH242" s="12">
        <f>IFERROR(AL242*[1]Figure!$C$8+BG242*[1]Figure!$D$8+CB242*[1]Figure!$E$8,0)</f>
        <v>0</v>
      </c>
      <c r="FI242" s="12">
        <f>IFERROR(AM242*[1]Figure!$C$8+BH242*[1]Figure!$D$8+CC242*[1]Figure!$E$8,0)</f>
        <v>0</v>
      </c>
      <c r="FJ242" s="12">
        <f>IFERROR(AN242*[1]Figure!$C$8+BI242*[1]Figure!$D$8+CD242*[1]Figure!$E$8,0)</f>
        <v>0</v>
      </c>
      <c r="FK242" s="12">
        <f>IFERROR(AO242*[1]Figure!$C$8+BJ242*[1]Figure!$D$8+CE242*[1]Figure!$E$8,0)</f>
        <v>0</v>
      </c>
      <c r="FL242" s="12">
        <f>IFERROR(AP242*[1]Figure!$C$8+BK242*[1]Figure!$D$8+CF242*[1]Figure!$E$8,0)</f>
        <v>0</v>
      </c>
      <c r="FM242" s="12">
        <f>IFERROR(AQ242*[1]Figure!$C$8+BL242*[1]Figure!$D$8+CG242*[1]Figure!$E$8,0)</f>
        <v>0</v>
      </c>
      <c r="FN242" s="12">
        <f>IFERROR(AR242*[1]Figure!$C$8+BM242*[1]Figure!$D$8+CH242*[1]Figure!$E$8,0)</f>
        <v>0</v>
      </c>
      <c r="FO242" s="12">
        <f>IFERROR(AS242*[1]Figure!$C$8+BN242*[1]Figure!$D$8+CI242*[1]Figure!$E$8,0)</f>
        <v>0</v>
      </c>
      <c r="FP242" s="12">
        <f>IFERROR(AT242*[1]Figure!$C$8+BO242*[1]Figure!$D$8+CJ242*[1]Figure!$E$8,0)</f>
        <v>0</v>
      </c>
      <c r="FQ242" s="12">
        <f>IFERROR(AU242*[1]Figure!$C$8+BP242*[1]Figure!$D$8+CK242*[1]Figure!$E$8,0)</f>
        <v>0</v>
      </c>
      <c r="FR242" s="12">
        <f>IFERROR(AV242*[1]Figure!$C$8+BQ242*[1]Figure!$D$8+CL242*[1]Figure!$E$8,0)</f>
        <v>0</v>
      </c>
      <c r="FS242" s="12">
        <f>IFERROR(AW242*[1]Figure!$C$8+BR242*[1]Figure!$D$8+CM242*[1]Figure!$E$8,0)</f>
        <v>0</v>
      </c>
      <c r="FT242" s="12">
        <f>IFERROR(AX242*[1]Figure!$C$8+BS242*[1]Figure!$D$8+CN242*[1]Figure!$E$8,0)</f>
        <v>0</v>
      </c>
      <c r="FU242" s="12">
        <f>IFERROR(AY242*[1]Figure!$C$8+BT242*[1]Figure!$D$8+CO242*[1]Figure!$E$8,0)</f>
        <v>0</v>
      </c>
      <c r="FV242" s="12">
        <f>IFERROR(AZ242*[1]Figure!$C$8+BU242*[1]Figure!$D$8+CP242*[1]Figure!$E$8,0)</f>
        <v>0</v>
      </c>
      <c r="FW242" s="12">
        <f>IFERROR(BA242*[1]Figure!$C$8+BV242*[1]Figure!$D$8+CQ242*[1]Figure!$E$8,0)</f>
        <v>0</v>
      </c>
      <c r="FX242" s="12">
        <f>IFERROR(BB242*[1]Figure!$C$8+BW242*[1]Figure!$D$8+CR242*[1]Figure!$E$8,0)</f>
        <v>0</v>
      </c>
      <c r="FY242" s="12">
        <f>IFERROR(BC242*[1]Figure!$C$8+BX242*[1]Figure!$D$8+CS242*[1]Figure!$E$8,0)</f>
        <v>0</v>
      </c>
      <c r="FZ242" s="12">
        <f>IFERROR(BD242*[1]Figure!$C$8+BY242*[1]Figure!$D$8+CT242*[1]Figure!$E$8,0)</f>
        <v>0</v>
      </c>
      <c r="GA242" s="12">
        <f>IFERROR(BE242*[1]Figure!$C$8+BZ242*[1]Figure!$D$8+CU242*[1]Figure!$E$8,0)</f>
        <v>0</v>
      </c>
      <c r="GC242" s="12">
        <f>IFERROR(CW242*[1]Figure!$F$8+DR242*[1]Figure!$G$8+EM242*[1]Figure!$H$8,0)</f>
        <v>0</v>
      </c>
      <c r="GD242" s="12">
        <f>IFERROR(CX242*[1]Figure!$F$8+DS242*[1]Figure!$G$8+EN242*[1]Figure!$H$8,0)</f>
        <v>0</v>
      </c>
      <c r="GE242" s="12">
        <f>IFERROR(CY242*[1]Figure!$F$8+DT242*[1]Figure!$G$8+EO242*[1]Figure!$H$8,0)</f>
        <v>0</v>
      </c>
      <c r="GF242" s="12">
        <f>IFERROR(CZ242*[1]Figure!$F$8+DU242*[1]Figure!$G$8+EP242*[1]Figure!$H$8,0)</f>
        <v>0</v>
      </c>
      <c r="GG242" s="12">
        <f>IFERROR(DA242*[1]Figure!$F$8+DV242*[1]Figure!$G$8+EQ242*[1]Figure!$H$8,0)</f>
        <v>0</v>
      </c>
      <c r="GH242" s="12">
        <f>IFERROR(DB242*[1]Figure!$F$8+DW242*[1]Figure!$G$8+ER242*[1]Figure!$H$8,0)</f>
        <v>0</v>
      </c>
      <c r="GI242" s="12">
        <f>IFERROR(DC242*[1]Figure!$F$8+DX242*[1]Figure!$G$8+ES242*[1]Figure!$H$8,0)</f>
        <v>0</v>
      </c>
      <c r="GJ242" s="12">
        <f>IFERROR(DD242*[1]Figure!$F$8+DY242*[1]Figure!$G$8+ET242*[1]Figure!$H$8,0)</f>
        <v>0</v>
      </c>
      <c r="GK242" s="12">
        <f>IFERROR(DE242*[1]Figure!$F$8+DZ242*[1]Figure!$G$8+EU242*[1]Figure!$H$8,0)</f>
        <v>0</v>
      </c>
      <c r="GL242" s="12">
        <f>IFERROR(DF242*[1]Figure!$F$8+EA242*[1]Figure!$G$8+EV242*[1]Figure!$H$8,0)</f>
        <v>0</v>
      </c>
      <c r="GM242" s="12">
        <f>IFERROR(DG242*[1]Figure!$F$8+EB242*[1]Figure!$G$8+EW242*[1]Figure!$H$8,0)</f>
        <v>0</v>
      </c>
      <c r="GN242" s="12">
        <f>IFERROR(DH242*[1]Figure!$F$8+EC242*[1]Figure!$G$8+EX242*[1]Figure!$H$8,0)</f>
        <v>0</v>
      </c>
      <c r="GO242" s="12">
        <f>IFERROR(DI242*[1]Figure!$F$8+ED242*[1]Figure!$G$8+EY242*[1]Figure!$H$8,0)</f>
        <v>0</v>
      </c>
      <c r="GP242" s="12">
        <f>IFERROR(DJ242*[1]Figure!$F$8+EE242*[1]Figure!$G$8+EZ242*[1]Figure!$H$8,0)</f>
        <v>0</v>
      </c>
      <c r="GQ242" s="12">
        <f>IFERROR(DK242*[1]Figure!$F$8+EF242*[1]Figure!$G$8+FA242*[1]Figure!$H$8,0)</f>
        <v>0</v>
      </c>
      <c r="GR242" s="12">
        <f>IFERROR(DL242*[1]Figure!$F$8+EG242*[1]Figure!$G$8+FB242*[1]Figure!$H$8,0)</f>
        <v>0</v>
      </c>
      <c r="GS242" s="12">
        <f>IFERROR(DM242*[1]Figure!$F$8+EH242*[1]Figure!$G$8+FC242*[1]Figure!$H$8,0)</f>
        <v>0</v>
      </c>
      <c r="GT242" s="12">
        <f>IFERROR(DN242*[1]Figure!$F$8+EI242*[1]Figure!$G$8+FD242*[1]Figure!$H$8,0)</f>
        <v>0</v>
      </c>
      <c r="GU242" s="12">
        <f>IFERROR(DO242*[1]Figure!$F$8+EJ242*[1]Figure!$G$8+FE242*[1]Figure!$H$8,0)</f>
        <v>0</v>
      </c>
      <c r="GV242" s="12">
        <f>IFERROR(DP242*[1]Figure!$F$8+EK242*[1]Figure!$G$8+FF242*[1]Figure!$H$8,0)</f>
        <v>0</v>
      </c>
      <c r="GX242" s="12">
        <f>IFERROR(FH242*[1]Figure!$F$10+GC242*[1]Figure!$F$11,0)</f>
        <v>0</v>
      </c>
      <c r="GY242" s="12">
        <f>IFERROR(FI242*[1]Figure!$F$10+GD242*[1]Figure!$F$11,0)</f>
        <v>0</v>
      </c>
      <c r="GZ242" s="12">
        <f>IFERROR(FJ242*[1]Figure!$F$10+GE242*[1]Figure!$F$11,0)</f>
        <v>0</v>
      </c>
      <c r="HA242" s="12">
        <f>IFERROR(FK242*[1]Figure!$F$10+GF242*[1]Figure!$F$11,0)</f>
        <v>0</v>
      </c>
      <c r="HB242" s="12">
        <f>IFERROR(FL242*[1]Figure!$F$10+GG242*[1]Figure!$F$11,0)</f>
        <v>0</v>
      </c>
      <c r="HC242" s="12">
        <f>IFERROR(FM242*[1]Figure!$F$10+GH242*[1]Figure!$F$11,0)</f>
        <v>0</v>
      </c>
      <c r="HD242" s="12">
        <f>IFERROR(FN242*[1]Figure!$F$10+GI242*[1]Figure!$F$11,0)</f>
        <v>0</v>
      </c>
      <c r="HE242" s="12">
        <f>IFERROR(FO242*[1]Figure!$F$10+GJ242*[1]Figure!$F$11,0)</f>
        <v>0</v>
      </c>
      <c r="HF242" s="12">
        <f>IFERROR(FP242*[1]Figure!$F$10+GK242*[1]Figure!$F$11,0)</f>
        <v>0</v>
      </c>
      <c r="HG242" s="12">
        <f>IFERROR(FQ242*[1]Figure!$F$10+GL242*[1]Figure!$F$11,0)</f>
        <v>0</v>
      </c>
      <c r="HH242" s="12">
        <f>IFERROR(FR242*[1]Figure!$F$10+GM242*[1]Figure!$F$11,0)</f>
        <v>0</v>
      </c>
      <c r="HI242" s="12">
        <f>IFERROR(FS242*[1]Figure!$F$10+GN242*[1]Figure!$F$11,0)</f>
        <v>0</v>
      </c>
      <c r="HJ242" s="12">
        <f>IFERROR(FT242*[1]Figure!$F$10+GO242*[1]Figure!$F$11,0)</f>
        <v>0</v>
      </c>
      <c r="HK242" s="12">
        <f>IFERROR(FU242*[1]Figure!$F$10+GP242*[1]Figure!$F$11,0)</f>
        <v>0</v>
      </c>
      <c r="HL242" s="12">
        <f>IFERROR(FV242*[1]Figure!$F$10+GQ242*[1]Figure!$F$11,0)</f>
        <v>0</v>
      </c>
      <c r="HM242" s="12">
        <f>IFERROR(FW242*[1]Figure!$F$10+GR242*[1]Figure!$F$11,0)</f>
        <v>0</v>
      </c>
      <c r="HN242" s="12">
        <f>IFERROR(FX242*[1]Figure!$F$10+GS242*[1]Figure!$F$11,0)</f>
        <v>0</v>
      </c>
      <c r="HO242" s="12">
        <f>IFERROR(FY242*[1]Figure!$F$10+GT242*[1]Figure!$F$11,0)</f>
        <v>0</v>
      </c>
      <c r="HP242" s="12">
        <f>IFERROR(FZ242*[1]Figure!$F$10+GU242*[1]Figure!$F$11,0)</f>
        <v>0</v>
      </c>
      <c r="HQ242" s="12">
        <f>IFERROR(GA242*[1]Figure!$F$10+GV242*[1]Figure!$F$11,0)</f>
        <v>0</v>
      </c>
    </row>
    <row r="243" spans="1:225" x14ac:dyDescent="0.2">
      <c r="A243" s="1"/>
      <c r="B243" s="4"/>
      <c r="C243" s="1" t="str">
        <f>C52</f>
        <v>Synthetic Graphite</v>
      </c>
      <c r="D243" s="1" t="str">
        <f>'[1]LIB components'!A5</f>
        <v>Japan</v>
      </c>
      <c r="E243" s="2">
        <f>'[1]LIB components'!C5/SUM(1-'[1]LIB components'!$C$4)</f>
        <v>0.54285714285714293</v>
      </c>
      <c r="F243" s="4"/>
      <c r="G243" s="5">
        <f>'[1]LIB Maf LCI'!AQ$49*$E243</f>
        <v>554.63492806067848</v>
      </c>
      <c r="H243" s="5">
        <f>'[1]LIB Maf LCI'!AR$49*$E243</f>
        <v>566.5444102639317</v>
      </c>
      <c r="I243" s="5">
        <f>'[1]LIB Maf LCI'!AS$49*$E243</f>
        <v>556.21475919831471</v>
      </c>
      <c r="J243" s="5">
        <f>'[1]LIB Maf LCI'!AT$49*$E243</f>
        <v>557.93449892017554</v>
      </c>
      <c r="K243" s="5">
        <f>'[1]LIB Maf LCI'!AU$49*$E243</f>
        <v>570.29204077188638</v>
      </c>
      <c r="L243" s="5">
        <f>'[1]LIB Maf LCI'!AV$49*$E243</f>
        <v>591.62110019292868</v>
      </c>
      <c r="M243" s="5" t="str">
        <f>M52</f>
        <v>g/kWh</v>
      </c>
      <c r="N243" s="5"/>
      <c r="O243" s="5">
        <f>O52</f>
        <v>1</v>
      </c>
      <c r="P243" s="5" t="str">
        <f>P52</f>
        <v>kg</v>
      </c>
      <c r="Q243" s="5">
        <f>'[1]Unit factor_selected'!J27</f>
        <v>4.3370288519201701</v>
      </c>
      <c r="R243" s="5">
        <f>'[1]Unit factor_selected'!K27</f>
        <v>94.428780793105503</v>
      </c>
      <c r="S243" s="5">
        <f>'[1]Unit factor_selected'!L27</f>
        <v>2.74030414526177E-2</v>
      </c>
      <c r="T243" s="5">
        <f>'[1]Unit factor_selected'!M27</f>
        <v>1.9234394970967399</v>
      </c>
      <c r="U243" s="5">
        <f>'[1]Unit factor_selected'!N27</f>
        <v>9.2868361356733903E-2</v>
      </c>
      <c r="V243" s="5">
        <f>'[1]Unit factor_selected'!O27</f>
        <v>9.9684107442207597E-4</v>
      </c>
      <c r="W243" s="5">
        <f>'[1]Unit factor_selected'!P27</f>
        <v>4.4154067962023396</v>
      </c>
      <c r="X243" s="5">
        <f>'[1]Unit factor_selected'!Q27</f>
        <v>0.136349480424069</v>
      </c>
      <c r="Y243" s="5">
        <f>'[1]Unit factor_selected'!R27</f>
        <v>2.0539823747555999</v>
      </c>
      <c r="Z243" s="5">
        <f>'[1]Unit factor_selected'!S27</f>
        <v>0.215015405308595</v>
      </c>
      <c r="AA243" s="5">
        <f>'[1]Unit factor_selected'!T27</f>
        <v>3.0285516209629899E-2</v>
      </c>
      <c r="AB243" s="5">
        <f>'[1]Unit factor_selected'!U27</f>
        <v>0.124485236397852</v>
      </c>
      <c r="AC243" s="5">
        <f>'[1]Unit factor_selected'!V27</f>
        <v>7.6728247602000698E-5</v>
      </c>
      <c r="AD243" s="5">
        <f>'[1]Unit factor_selected'!W27</f>
        <v>5.5036845026885297E-3</v>
      </c>
      <c r="AE243" s="5">
        <f>'[1]Unit factor_selected'!X27</f>
        <v>1.78698871978068E-2</v>
      </c>
      <c r="AF243" s="5">
        <f>'[1]Unit factor_selected'!Y27</f>
        <v>1.8332975055833499E-2</v>
      </c>
      <c r="AG243" s="5">
        <f>'[1]Unit factor_selected'!Z27</f>
        <v>1.7048531553015399E-6</v>
      </c>
      <c r="AH243" s="5">
        <f>'[1]Unit factor_selected'!AA27</f>
        <v>8.2225420917826406E-2</v>
      </c>
      <c r="AI243" s="5">
        <f>'[1]Unit factor_selected'!AB27</f>
        <v>6.7080635661094297</v>
      </c>
      <c r="AJ243" s="5">
        <f>'[1]Unit factor_selected'!AC27</f>
        <v>1.0232387927289E-2</v>
      </c>
      <c r="AK243" s="1"/>
      <c r="AL243" s="1">
        <f t="shared" si="204"/>
        <v>2.4054676852818306</v>
      </c>
      <c r="AM243" s="1">
        <f t="shared" si="204"/>
        <v>52.373500042041648</v>
      </c>
      <c r="AN243" s="1">
        <f t="shared" si="204"/>
        <v>1.5198683924716409E-2</v>
      </c>
      <c r="AO243" s="1">
        <f t="shared" si="204"/>
        <v>1.066806727101318</v>
      </c>
      <c r="AP243" s="1">
        <f t="shared" si="204"/>
        <v>5.1508036920205204E-2</v>
      </c>
      <c r="AQ243" s="1">
        <f t="shared" si="204"/>
        <v>5.528828776000176E-4</v>
      </c>
      <c r="AR243" s="1">
        <f t="shared" si="204"/>
        <v>2.4489388307703153</v>
      </c>
      <c r="AS243" s="1">
        <f t="shared" si="204"/>
        <v>7.5624184266114391E-2</v>
      </c>
      <c r="AT243" s="1">
        <f t="shared" si="204"/>
        <v>1.1392103666604736</v>
      </c>
      <c r="AU243" s="1">
        <f t="shared" si="204"/>
        <v>0.11925505385527022</v>
      </c>
      <c r="AV243" s="1">
        <f t="shared" si="204"/>
        <v>1.6797405104208591E-2</v>
      </c>
      <c r="AW243" s="1">
        <f t="shared" si="204"/>
        <v>6.9043860134139198E-2</v>
      </c>
      <c r="AX243" s="1">
        <f t="shared" si="204"/>
        <v>4.2556166088957587E-5</v>
      </c>
      <c r="AY243" s="1">
        <f t="shared" si="204"/>
        <v>3.0525356582173238E-3</v>
      </c>
      <c r="AZ243" s="1">
        <f t="shared" si="204"/>
        <v>9.9112636004080133E-3</v>
      </c>
      <c r="BA243" s="1">
        <f t="shared" si="204"/>
        <v>1.0168108301230426E-2</v>
      </c>
      <c r="BB243" s="1">
        <f t="shared" si="205"/>
        <v>9.4557110714469028E-7</v>
      </c>
      <c r="BC243" s="1">
        <f t="shared" si="205"/>
        <v>4.5605090415517656E-2</v>
      </c>
      <c r="BD243" s="1">
        <f t="shared" si="205"/>
        <v>3.7205263534155617</v>
      </c>
      <c r="BE243" s="1">
        <f t="shared" si="205"/>
        <v>5.6752397419408893E-3</v>
      </c>
      <c r="BF243" s="1"/>
      <c r="BG243" s="1">
        <f t="shared" si="206"/>
        <v>2.4571194532087692</v>
      </c>
      <c r="BH243" s="1">
        <f t="shared" si="206"/>
        <v>53.498097926372033</v>
      </c>
      <c r="BI243" s="1">
        <f t="shared" si="206"/>
        <v>1.5525039959211367E-2</v>
      </c>
      <c r="BJ243" s="1">
        <f t="shared" si="206"/>
        <v>1.0897138955610257</v>
      </c>
      <c r="BK243" s="1">
        <f t="shared" si="206"/>
        <v>5.2614051017028506E-2</v>
      </c>
      <c r="BL243" s="1">
        <f t="shared" si="206"/>
        <v>5.6475473863531903E-4</v>
      </c>
      <c r="BM243" s="1">
        <f t="shared" si="206"/>
        <v>2.5015240394298104</v>
      </c>
      <c r="BN243" s="1">
        <f t="shared" si="206"/>
        <v>7.7248035976647658E-2</v>
      </c>
      <c r="BO243" s="1">
        <f t="shared" si="206"/>
        <v>1.1636722331984213</v>
      </c>
      <c r="BP243" s="1">
        <f t="shared" si="206"/>
        <v>0.12181577599821819</v>
      </c>
      <c r="BQ243" s="1">
        <f t="shared" si="206"/>
        <v>1.7158089920523513E-2</v>
      </c>
      <c r="BR243" s="1">
        <f t="shared" si="206"/>
        <v>7.0526414841587184E-2</v>
      </c>
      <c r="BS243" s="1">
        <f t="shared" si="206"/>
        <v>4.3469959788260411E-5</v>
      </c>
      <c r="BT243" s="1">
        <f t="shared" si="206"/>
        <v>3.1180816908544132E-3</v>
      </c>
      <c r="BU243" s="1">
        <f t="shared" si="206"/>
        <v>1.0124084703964436E-2</v>
      </c>
      <c r="BV243" s="1">
        <f t="shared" si="206"/>
        <v>1.0386444541390559E-2</v>
      </c>
      <c r="BW243" s="1">
        <f t="shared" si="207"/>
        <v>9.65875025456914E-7</v>
      </c>
      <c r="BX243" s="1">
        <f t="shared" si="207"/>
        <v>4.6584352602593512E-2</v>
      </c>
      <c r="BY243" s="1">
        <f t="shared" si="207"/>
        <v>3.8004159170744329</v>
      </c>
      <c r="BZ243" s="1">
        <f t="shared" si="207"/>
        <v>5.79710218385772E-3</v>
      </c>
      <c r="CA243" s="1"/>
      <c r="CB243" s="1">
        <f t="shared" si="208"/>
        <v>2.412319458506921</v>
      </c>
      <c r="CC243" s="1">
        <f t="shared" si="208"/>
        <v>52.522681570227626</v>
      </c>
      <c r="CD243" s="1">
        <f t="shared" si="208"/>
        <v>1.5241976102869191E-2</v>
      </c>
      <c r="CE243" s="1">
        <f t="shared" si="208"/>
        <v>1.0698454367101908</v>
      </c>
      <c r="CF243" s="1">
        <f t="shared" si="208"/>
        <v>5.1654753249177829E-2</v>
      </c>
      <c r="CG243" s="1">
        <f t="shared" si="208"/>
        <v>5.5445771816866436E-4</v>
      </c>
      <c r="CH243" s="1">
        <f t="shared" si="208"/>
        <v>2.4559144279122869</v>
      </c>
      <c r="CI243" s="1">
        <f t="shared" si="208"/>
        <v>7.5839593420888862E-2</v>
      </c>
      <c r="CJ243" s="1">
        <f t="shared" si="208"/>
        <v>1.1424553119722687</v>
      </c>
      <c r="CK243" s="1">
        <f t="shared" si="208"/>
        <v>0.11959474188764822</v>
      </c>
      <c r="CL243" s="1">
        <f t="shared" si="208"/>
        <v>1.6845251105735953E-2</v>
      </c>
      <c r="CM243" s="1">
        <f t="shared" si="208"/>
        <v>6.9240525786776544E-2</v>
      </c>
      <c r="CN243" s="1">
        <f t="shared" si="208"/>
        <v>4.2677383763655489E-5</v>
      </c>
      <c r="CO243" s="1">
        <f t="shared" si="208"/>
        <v>3.0612305503663973E-3</v>
      </c>
      <c r="CP243" s="1">
        <f t="shared" si="208"/>
        <v>9.939495004629156E-3</v>
      </c>
      <c r="CQ243" s="1">
        <f t="shared" si="208"/>
        <v>1.0197071306069141E-2</v>
      </c>
      <c r="CR243" s="1">
        <f t="shared" si="209"/>
        <v>9.4826448724453314E-7</v>
      </c>
      <c r="CS243" s="1">
        <f t="shared" si="209"/>
        <v>4.5734992695788887E-2</v>
      </c>
      <c r="CT243" s="1">
        <f t="shared" si="209"/>
        <v>3.7311239611105451</v>
      </c>
      <c r="CU243" s="1">
        <f t="shared" si="209"/>
        <v>5.6914051870007943E-3</v>
      </c>
      <c r="CW243" s="12">
        <f t="shared" si="210"/>
        <v>2.4197780192984242</v>
      </c>
      <c r="CX243" s="12">
        <f t="shared" si="210"/>
        <v>52.685074495444418</v>
      </c>
      <c r="CY243" s="12">
        <f t="shared" si="210"/>
        <v>1.5289102201755056E-2</v>
      </c>
      <c r="CZ243" s="12">
        <f t="shared" si="210"/>
        <v>1.0731532520159439</v>
      </c>
      <c r="DA243" s="12">
        <f t="shared" si="210"/>
        <v>5.1814462659107122E-2</v>
      </c>
      <c r="DB243" s="12">
        <f t="shared" si="210"/>
        <v>5.561720253607304E-4</v>
      </c>
      <c r="DC243" s="12">
        <f t="shared" si="210"/>
        <v>2.46350777836789</v>
      </c>
      <c r="DD243" s="12">
        <f t="shared" si="210"/>
        <v>7.6074079038429221E-2</v>
      </c>
      <c r="DE243" s="12">
        <f t="shared" si="210"/>
        <v>1.1459876270501379</v>
      </c>
      <c r="DF243" s="12">
        <f t="shared" si="210"/>
        <v>0.11996451242096941</v>
      </c>
      <c r="DG243" s="12">
        <f t="shared" si="210"/>
        <v>1.689733431095871E-2</v>
      </c>
      <c r="DH243" s="12">
        <f t="shared" si="210"/>
        <v>6.945460799259516E-2</v>
      </c>
      <c r="DI243" s="12">
        <f t="shared" si="210"/>
        <v>4.2809336378845422E-5</v>
      </c>
      <c r="DJ243" s="12">
        <f t="shared" si="210"/>
        <v>3.0706954552222605E-3</v>
      </c>
      <c r="DK243" s="12">
        <f t="shared" si="210"/>
        <v>9.9702265594683974E-3</v>
      </c>
      <c r="DL243" s="12">
        <f t="shared" si="210"/>
        <v>1.022859925149254E-2</v>
      </c>
      <c r="DM243" s="12">
        <f t="shared" si="211"/>
        <v>9.511963909356449E-7</v>
      </c>
      <c r="DN243" s="12">
        <f t="shared" si="211"/>
        <v>4.5876399018287994E-2</v>
      </c>
      <c r="DO243" s="12">
        <f t="shared" si="211"/>
        <v>3.7426600844819506</v>
      </c>
      <c r="DP243" s="12">
        <f t="shared" si="211"/>
        <v>5.7090022309688416E-3</v>
      </c>
      <c r="DR243" s="12">
        <f t="shared" si="212"/>
        <v>2.4733730348481049</v>
      </c>
      <c r="DS243" s="12">
        <f t="shared" si="212"/>
        <v>53.851982106101239</v>
      </c>
      <c r="DT243" s="12">
        <f t="shared" si="212"/>
        <v>1.5627736433369944E-2</v>
      </c>
      <c r="DU243" s="12">
        <f t="shared" si="212"/>
        <v>1.0969222361005506</v>
      </c>
      <c r="DV243" s="12">
        <f t="shared" si="212"/>
        <v>5.2962087321272763E-2</v>
      </c>
      <c r="DW243" s="12">
        <f t="shared" si="212"/>
        <v>5.6849053065740555E-4</v>
      </c>
      <c r="DX243" s="12">
        <f t="shared" si="212"/>
        <v>2.5180713526442888</v>
      </c>
      <c r="DY243" s="12">
        <f t="shared" si="212"/>
        <v>7.7759023449228679E-2</v>
      </c>
      <c r="DZ243" s="12">
        <f t="shared" si="212"/>
        <v>1.1713698002088564</v>
      </c>
      <c r="EA243" s="12">
        <f t="shared" si="212"/>
        <v>0.12262157429083292</v>
      </c>
      <c r="EB243" s="12">
        <f t="shared" si="212"/>
        <v>1.7271588845019878E-2</v>
      </c>
      <c r="EC243" s="12">
        <f t="shared" si="212"/>
        <v>7.0992939511301728E-2</v>
      </c>
      <c r="ED243" s="12">
        <f t="shared" si="212"/>
        <v>4.3757508909795572E-5</v>
      </c>
      <c r="EE243" s="12">
        <f t="shared" si="212"/>
        <v>3.1387074668028461E-3</v>
      </c>
      <c r="EF243" s="12">
        <f t="shared" si="212"/>
        <v>1.0191054438400645E-2</v>
      </c>
      <c r="EG243" s="12">
        <f t="shared" si="212"/>
        <v>1.0455149758011373E-2</v>
      </c>
      <c r="EH243" s="12">
        <f t="shared" si="213"/>
        <v>9.722641851533049E-7</v>
      </c>
      <c r="EI243" s="12">
        <f t="shared" si="213"/>
        <v>4.6892503098554569E-2</v>
      </c>
      <c r="EJ243" s="12">
        <f t="shared" si="213"/>
        <v>3.8255552607440841</v>
      </c>
      <c r="EK243" s="12">
        <f t="shared" si="213"/>
        <v>5.8354493930232558E-3</v>
      </c>
      <c r="EM243" s="12">
        <f t="shared" si="214"/>
        <v>2.5658777809414852</v>
      </c>
      <c r="EN243" s="12">
        <f t="shared" si="214"/>
        <v>55.866059182693974</v>
      </c>
      <c r="EO243" s="12">
        <f t="shared" si="214"/>
        <v>1.6212217532830114E-2</v>
      </c>
      <c r="EP243" s="12">
        <f t="shared" si="214"/>
        <v>1.1379473914269067</v>
      </c>
      <c r="EQ243" s="12">
        <f t="shared" si="214"/>
        <v>5.4942882118985376E-2</v>
      </c>
      <c r="ER243" s="12">
        <f t="shared" si="214"/>
        <v>5.8975221316708969E-4</v>
      </c>
      <c r="ES243" s="12">
        <f t="shared" si="214"/>
        <v>2.6122478265685625</v>
      </c>
      <c r="ET243" s="12">
        <f t="shared" si="214"/>
        <v>8.0667229619221889E-2</v>
      </c>
      <c r="EU243" s="12">
        <f t="shared" si="214"/>
        <v>1.2151793123297923</v>
      </c>
      <c r="EV243" s="12">
        <f t="shared" si="214"/>
        <v>0.12720765064709946</v>
      </c>
      <c r="EW243" s="12">
        <f t="shared" si="214"/>
        <v>1.7917550419852015E-2</v>
      </c>
      <c r="EX243" s="12">
        <f t="shared" si="214"/>
        <v>7.3648092515474009E-2</v>
      </c>
      <c r="EY243" s="12">
        <f t="shared" si="214"/>
        <v>4.5394050262171093E-5</v>
      </c>
      <c r="EZ243" s="12">
        <f t="shared" si="214"/>
        <v>3.2560958805953593E-3</v>
      </c>
      <c r="FA243" s="12">
        <f t="shared" si="214"/>
        <v>1.057220232428999E-2</v>
      </c>
      <c r="FB243" s="12">
        <f t="shared" si="214"/>
        <v>1.0846174872341732E-2</v>
      </c>
      <c r="FC243" s="12">
        <f t="shared" si="215"/>
        <v>1.008627099406883E-6</v>
      </c>
      <c r="FD243" s="12">
        <f t="shared" si="215"/>
        <v>4.864629398723111E-2</v>
      </c>
      <c r="FE243" s="12">
        <f t="shared" si="215"/>
        <v>3.9686319471457612</v>
      </c>
      <c r="FF243" s="12">
        <f t="shared" si="215"/>
        <v>6.0536966031435593E-3</v>
      </c>
      <c r="FH243" s="12">
        <f>IFERROR(AL243*[1]Figure!$C$8+BG243*[1]Figure!$D$8+CB243*[1]Figure!$E$8,0)</f>
        <v>2.4470265244638512</v>
      </c>
      <c r="FI243" s="12">
        <f>IFERROR(AM243*[1]Figure!$C$8+BH243*[1]Figure!$D$8+CC243*[1]Figure!$E$8,0)</f>
        <v>53.27834772674116</v>
      </c>
      <c r="FJ243" s="12">
        <f>IFERROR(AN243*[1]Figure!$C$8+BI243*[1]Figure!$D$8+CD243*[1]Figure!$E$8,0)</f>
        <v>1.5461268895144578E-2</v>
      </c>
      <c r="FK243" s="12">
        <f>IFERROR(AO243*[1]Figure!$C$8+BJ243*[1]Figure!$D$8+CE243*[1]Figure!$E$8,0)</f>
        <v>1.0852377579903099</v>
      </c>
      <c r="FL243" s="12">
        <f>IFERROR(AP243*[1]Figure!$C$8+BK243*[1]Figure!$D$8+CF243*[1]Figure!$E$8,0)</f>
        <v>5.2397932151825234E-2</v>
      </c>
      <c r="FM243" s="12">
        <f>IFERROR(AQ243*[1]Figure!$C$8+BL243*[1]Figure!$D$8+CG243*[1]Figure!$E$8,0)</f>
        <v>5.624349371588553E-4</v>
      </c>
      <c r="FN243" s="12">
        <f>IFERROR(AR243*[1]Figure!$C$8+BM243*[1]Figure!$D$8+CH243*[1]Figure!$E$8,0)</f>
        <v>2.4912487132340515</v>
      </c>
      <c r="FO243" s="12">
        <f>IFERROR(AS243*[1]Figure!$C$8+BN243*[1]Figure!$D$8+CI243*[1]Figure!$E$8,0)</f>
        <v>7.6930729904377118E-2</v>
      </c>
      <c r="FP243" s="12">
        <f>IFERROR(AT243*[1]Figure!$C$8+BO243*[1]Figure!$D$8+CJ243*[1]Figure!$E$8,0)</f>
        <v>1.1588923024071958</v>
      </c>
      <c r="FQ243" s="12">
        <f>IFERROR(AU243*[1]Figure!$C$8+BP243*[1]Figure!$D$8+CK243*[1]Figure!$E$8,0)</f>
        <v>0.12131540230024784</v>
      </c>
      <c r="FR243" s="12">
        <f>IFERROR(AV243*[1]Figure!$C$8+BQ243*[1]Figure!$D$8+CL243*[1]Figure!$E$8,0)</f>
        <v>1.7087610897315832E-2</v>
      </c>
      <c r="FS243" s="12">
        <f>IFERROR(AW243*[1]Figure!$C$8+BR243*[1]Figure!$D$8+CM243*[1]Figure!$E$8,0)</f>
        <v>7.0236718677771814E-2</v>
      </c>
      <c r="FT243" s="12">
        <f>IFERROR(AX243*[1]Figure!$C$8+BS243*[1]Figure!$D$8+CN243*[1]Figure!$E$8,0)</f>
        <v>4.3291401433633238E-5</v>
      </c>
      <c r="FU243" s="12">
        <f>IFERROR(AY243*[1]Figure!$C$8+BT243*[1]Figure!$D$8+CO243*[1]Figure!$E$8,0)</f>
        <v>3.1052737761697894E-3</v>
      </c>
      <c r="FV243" s="12">
        <f>IFERROR(AZ243*[1]Figure!$C$8+BU243*[1]Figure!$D$8+CP243*[1]Figure!$E$8,0)</f>
        <v>1.0082498746313418E-2</v>
      </c>
      <c r="FW243" s="12">
        <f>IFERROR(BA243*[1]Figure!$C$8+BV243*[1]Figure!$D$8+CQ243*[1]Figure!$E$8,0)</f>
        <v>1.034378090754386E-2</v>
      </c>
      <c r="FX243" s="12">
        <f>IFERROR(BB243*[1]Figure!$C$8+BW243*[1]Figure!$D$8+CR243*[1]Figure!$E$8,0)</f>
        <v>9.6190757169893632E-7</v>
      </c>
      <c r="FY243" s="12">
        <f>IFERROR(BC243*[1]Figure!$C$8+BX243*[1]Figure!$D$8+CS243*[1]Figure!$E$8,0)</f>
        <v>4.639300148580832E-2</v>
      </c>
      <c r="FZ243" s="12">
        <f>IFERROR(BD243*[1]Figure!$C$8+BY243*[1]Figure!$D$8+CT243*[1]Figure!$E$8,0)</f>
        <v>3.7848052283055194</v>
      </c>
      <c r="GA243" s="12">
        <f>IFERROR(BE243*[1]Figure!$C$8+BZ243*[1]Figure!$D$8+CU243*[1]Figure!$E$8,0)</f>
        <v>5.7732898538579401E-3</v>
      </c>
      <c r="GC243" s="12">
        <f>IFERROR(CW243*[1]Figure!$F$8+DR243*[1]Figure!$G$8+EM243*[1]Figure!$H$8,0)</f>
        <v>2.46286251543677</v>
      </c>
      <c r="GD243" s="12">
        <f>IFERROR(CX243*[1]Figure!$F$8+DS243*[1]Figure!$G$8+EN243*[1]Figure!$H$8,0)</f>
        <v>53.623139834721101</v>
      </c>
      <c r="GE243" s="12">
        <f>IFERROR(CY243*[1]Figure!$F$8+DT243*[1]Figure!$G$8+EO243*[1]Figure!$H$8,0)</f>
        <v>1.5561326868446293E-2</v>
      </c>
      <c r="GF243" s="12">
        <f>IFERROR(CZ243*[1]Figure!$F$8+DU243*[1]Figure!$G$8+EP243*[1]Figure!$H$8,0)</f>
        <v>1.0922609002273036</v>
      </c>
      <c r="GG243" s="12">
        <f>IFERROR(DA243*[1]Figure!$F$8+DV243*[1]Figure!$G$8+EQ243*[1]Figure!$H$8,0)</f>
        <v>5.2737026629249319E-2</v>
      </c>
      <c r="GH243" s="12">
        <f>IFERROR(DB243*[1]Figure!$F$8+DW243*[1]Figure!$G$8+ER243*[1]Figure!$H$8,0)</f>
        <v>5.6607474837408272E-4</v>
      </c>
      <c r="GI243" s="12">
        <f>IFERROR(DC243*[1]Figure!$F$8+DX243*[1]Figure!$G$8+ES243*[1]Figure!$H$8,0)</f>
        <v>2.5073708891645783</v>
      </c>
      <c r="GJ243" s="12">
        <f>IFERROR(DD243*[1]Figure!$F$8+DY243*[1]Figure!$G$8+ET243*[1]Figure!$H$8,0)</f>
        <v>7.7428588972158485E-2</v>
      </c>
      <c r="GK243" s="12">
        <f>IFERROR(DE243*[1]Figure!$F$8+DZ243*[1]Figure!$G$8+EU243*[1]Figure!$H$8,0)</f>
        <v>1.1663921017988377</v>
      </c>
      <c r="GL243" s="12">
        <f>IFERROR(DF243*[1]Figure!$F$8+EA243*[1]Figure!$G$8+EV243*[1]Figure!$H$8,0)</f>
        <v>0.12210049784232568</v>
      </c>
      <c r="GM243" s="12">
        <f>IFERROR(DG243*[1]Figure!$F$8+EB243*[1]Figure!$G$8+EW243*[1]Figure!$H$8,0)</f>
        <v>1.7198193781977428E-2</v>
      </c>
      <c r="GN243" s="12">
        <f>IFERROR(DH243*[1]Figure!$F$8+EC243*[1]Figure!$G$8+EX243*[1]Figure!$H$8,0)</f>
        <v>7.0691257290994403E-2</v>
      </c>
      <c r="GO243" s="12">
        <f>IFERROR(DI243*[1]Figure!$F$8+ED243*[1]Figure!$G$8+EY243*[1]Figure!$H$8,0)</f>
        <v>4.3571562778618358E-5</v>
      </c>
      <c r="GP243" s="12">
        <f>IFERROR(DJ243*[1]Figure!$F$8+EE243*[1]Figure!$G$8+EZ243*[1]Figure!$H$8,0)</f>
        <v>3.1253696300545942E-3</v>
      </c>
      <c r="GQ243" s="12">
        <f>IFERROR(DK243*[1]Figure!$F$8+EF243*[1]Figure!$G$8+FA243*[1]Figure!$H$8,0)</f>
        <v>1.0147747879305989E-2</v>
      </c>
      <c r="GR243" s="12">
        <f>IFERROR(DL243*[1]Figure!$F$8+EG243*[1]Figure!$G$8+FB243*[1]Figure!$H$8,0)</f>
        <v>1.0410720934323344E-2</v>
      </c>
      <c r="GS243" s="12">
        <f>IFERROR(DM243*[1]Figure!$F$8+EH243*[1]Figure!$G$8+FC243*[1]Figure!$H$8,0)</f>
        <v>9.6813257967082385E-7</v>
      </c>
      <c r="GT243" s="12">
        <f>IFERROR(DN243*[1]Figure!$F$8+EI243*[1]Figure!$G$8+FD243*[1]Figure!$H$8,0)</f>
        <v>4.6693234910085098E-2</v>
      </c>
      <c r="GU243" s="12">
        <f>IFERROR(DO243*[1]Figure!$F$8+EJ243*[1]Figure!$G$8+FE243*[1]Figure!$H$8,0)</f>
        <v>3.809298686316906</v>
      </c>
      <c r="GV243" s="12">
        <f>IFERROR(DP243*[1]Figure!$F$8+EK243*[1]Figure!$G$8+FF243*[1]Figure!$H$8,0)</f>
        <v>5.8106518379213426E-3</v>
      </c>
      <c r="GX243" s="12">
        <f>IFERROR(FH243*[1]Figure!$F$10+GC243*[1]Figure!$F$11,0)</f>
        <v>2.4479556427432163</v>
      </c>
      <c r="GY243" s="12">
        <f>IFERROR(FI243*[1]Figure!$F$10+GD243*[1]Figure!$F$11,0)</f>
        <v>53.298577130171161</v>
      </c>
      <c r="GZ243" s="12">
        <f>IFERROR(FJ243*[1]Figure!$F$10+GE243*[1]Figure!$F$11,0)</f>
        <v>1.5467139427159268E-2</v>
      </c>
      <c r="HA243" s="12">
        <f>IFERROR(FK243*[1]Figure!$F$10+GF243*[1]Figure!$F$11,0)</f>
        <v>1.0856498149207621</v>
      </c>
      <c r="HB243" s="12">
        <f>IFERROR(FL243*[1]Figure!$F$10+GG243*[1]Figure!$F$11,0)</f>
        <v>5.2417827267826837E-2</v>
      </c>
      <c r="HC243" s="12">
        <f>IFERROR(FM243*[1]Figure!$F$10+GH243*[1]Figure!$F$11,0)</f>
        <v>5.6264848963809636E-4</v>
      </c>
      <c r="HD243" s="12">
        <f>IFERROR(FN243*[1]Figure!$F$10+GI243*[1]Figure!$F$11,0)</f>
        <v>2.4921946223587668</v>
      </c>
      <c r="HE243" s="12">
        <f>IFERROR(FO243*[1]Figure!$F$10+GJ243*[1]Figure!$F$11,0)</f>
        <v>7.6959939946313505E-2</v>
      </c>
      <c r="HF243" s="12">
        <f>IFERROR(FP243*[1]Figure!$F$10+GK243*[1]Figure!$F$11,0)</f>
        <v>1.1593323254356416</v>
      </c>
      <c r="HG243" s="12">
        <f>IFERROR(FQ243*[1]Figure!$F$10+GL243*[1]Figure!$F$11,0)</f>
        <v>0.12136146488139227</v>
      </c>
      <c r="HH243" s="12">
        <f>IFERROR(FR243*[1]Figure!$F$10+GM243*[1]Figure!$F$11,0)</f>
        <v>1.7094098939630313E-2</v>
      </c>
      <c r="HI243" s="12">
        <f>IFERROR(FS243*[1]Figure!$F$10+GN243*[1]Figure!$F$11,0)</f>
        <v>7.0263387052043089E-2</v>
      </c>
      <c r="HJ243" s="12">
        <f>IFERROR(FT243*[1]Figure!$F$10+GO243*[1]Figure!$F$11,0)</f>
        <v>4.3307838865761255E-5</v>
      </c>
      <c r="HK243" s="12">
        <f>IFERROR(FU243*[1]Figure!$F$10+GP243*[1]Figure!$F$11,0)</f>
        <v>3.1064528261715071E-3</v>
      </c>
      <c r="HL243" s="12">
        <f>IFERROR(FV243*[1]Figure!$F$10+GQ243*[1]Figure!$F$11,0)</f>
        <v>1.0086326998191042E-2</v>
      </c>
      <c r="HM243" s="12">
        <f>IFERROR(FW243*[1]Figure!$F$10+GR243*[1]Figure!$F$11,0)</f>
        <v>1.0347708366369036E-2</v>
      </c>
      <c r="HN243" s="12">
        <f>IFERROR(FX243*[1]Figure!$F$10+GS243*[1]Figure!$F$11,0)</f>
        <v>9.6227280104932971E-7</v>
      </c>
      <c r="HO243" s="12">
        <f>IFERROR(FY243*[1]Figure!$F$10+GT243*[1]Figure!$F$11,0)</f>
        <v>4.6410616573051615E-2</v>
      </c>
      <c r="HP243" s="12">
        <f>IFERROR(FZ243*[1]Figure!$F$10+GU243*[1]Figure!$F$11,0)</f>
        <v>3.7862422914866087</v>
      </c>
      <c r="HQ243" s="12">
        <f>IFERROR(GA243*[1]Figure!$F$10+GV243*[1]Figure!$F$11,0)</f>
        <v>5.7754819302746306E-3</v>
      </c>
    </row>
    <row r="244" spans="1:225" x14ac:dyDescent="0.2">
      <c r="A244" s="1"/>
      <c r="B244" s="4"/>
      <c r="C244" s="1" t="str">
        <f>C53</f>
        <v>Synthetic Graphite</v>
      </c>
      <c r="D244" s="1" t="str">
        <f>'[1]LIB components'!A6</f>
        <v>Korea</v>
      </c>
      <c r="E244" s="2">
        <f>'[1]LIB components'!C6/SUM(1-'[1]LIB components'!$C$4)</f>
        <v>0.17142857142857143</v>
      </c>
      <c r="F244" s="4"/>
      <c r="G244" s="5">
        <f>'[1]LIB Maf LCI'!AQ$49*$E244</f>
        <v>175.14787201916161</v>
      </c>
      <c r="H244" s="5">
        <f>'[1]LIB Maf LCI'!AR$49*$E244</f>
        <v>178.90876113597841</v>
      </c>
      <c r="I244" s="5">
        <f>'[1]LIB Maf LCI'!AS$49*$E244</f>
        <v>175.64676606262569</v>
      </c>
      <c r="J244" s="5">
        <f>'[1]LIB Maf LCI'!AT$49*$E244</f>
        <v>176.18984176426596</v>
      </c>
      <c r="K244" s="5">
        <f>'[1]LIB Maf LCI'!AU$49*$E244</f>
        <v>180.09222340164831</v>
      </c>
      <c r="L244" s="5">
        <f>'[1]LIB Maf LCI'!AV$49*$E244</f>
        <v>186.8277158503985</v>
      </c>
      <c r="M244" s="5" t="str">
        <f>M53</f>
        <v>g/kWh</v>
      </c>
      <c r="N244" s="5"/>
      <c r="O244" s="5">
        <f>O53</f>
        <v>1</v>
      </c>
      <c r="P244" s="5" t="str">
        <f>P53</f>
        <v>kg</v>
      </c>
      <c r="Q244" s="5">
        <f>'[1]Unit factor_selected'!J28</f>
        <v>4.3862200206860802</v>
      </c>
      <c r="R244" s="5">
        <f>'[1]Unit factor_selected'!K28</f>
        <v>108.687317174841</v>
      </c>
      <c r="S244" s="5">
        <f>'[1]Unit factor_selected'!L28</f>
        <v>2.73495327238805E-2</v>
      </c>
      <c r="T244" s="5">
        <f>'[1]Unit factor_selected'!M28</f>
        <v>1.9731543279756301</v>
      </c>
      <c r="U244" s="5">
        <f>'[1]Unit factor_selected'!N28</f>
        <v>0.123981370593576</v>
      </c>
      <c r="V244" s="5">
        <f>'[1]Unit factor_selected'!O28</f>
        <v>2.1422404245981801E-3</v>
      </c>
      <c r="W244" s="5">
        <f>'[1]Unit factor_selected'!P28</f>
        <v>4.4406002945893004</v>
      </c>
      <c r="X244" s="5">
        <f>'[1]Unit factor_selected'!Q28</f>
        <v>0.19926623194690499</v>
      </c>
      <c r="Y244" s="5">
        <f>'[1]Unit factor_selected'!R28</f>
        <v>3.5623885318810702</v>
      </c>
      <c r="Z244" s="5">
        <f>'[1]Unit factor_selected'!S28</f>
        <v>0.95016735132388996</v>
      </c>
      <c r="AA244" s="5">
        <f>'[1]Unit factor_selected'!T28</f>
        <v>2.1899435454047201E-2</v>
      </c>
      <c r="AB244" s="5">
        <f>'[1]Unit factor_selected'!U28</f>
        <v>0.167918118477692</v>
      </c>
      <c r="AC244" s="5">
        <f>'[1]Unit factor_selected'!V28</f>
        <v>1.5843744940795401E-4</v>
      </c>
      <c r="AD244" s="5">
        <f>'[1]Unit factor_selected'!W28</f>
        <v>5.7846775831592104E-3</v>
      </c>
      <c r="AE244" s="5">
        <f>'[1]Unit factor_selected'!X28</f>
        <v>1.8821810257979101E-2</v>
      </c>
      <c r="AF244" s="5">
        <f>'[1]Unit factor_selected'!Y28</f>
        <v>1.9266893370120601E-2</v>
      </c>
      <c r="AG244" s="5">
        <f>'[1]Unit factor_selected'!Z28</f>
        <v>1.8297986075173899E-6</v>
      </c>
      <c r="AH244" s="5">
        <f>'[1]Unit factor_selected'!AA28</f>
        <v>7.8210614152065094E-2</v>
      </c>
      <c r="AI244" s="5">
        <f>'[1]Unit factor_selected'!AB28</f>
        <v>7.0949233474638698</v>
      </c>
      <c r="AJ244" s="5">
        <f>'[1]Unit factor_selected'!AC28</f>
        <v>2.6203068537329399E-2</v>
      </c>
      <c r="AK244" s="1"/>
      <c r="AL244" s="1">
        <f t="shared" si="204"/>
        <v>0.76823710283100988</v>
      </c>
      <c r="AM244" s="1">
        <f t="shared" si="204"/>
        <v>19.036352318645076</v>
      </c>
      <c r="AN244" s="1">
        <f t="shared" si="204"/>
        <v>4.7902124573060943E-3</v>
      </c>
      <c r="AO244" s="1">
        <f t="shared" si="204"/>
        <v>0.34559378171033045</v>
      </c>
      <c r="AP244" s="1">
        <f t="shared" si="204"/>
        <v>2.1715073229483895E-2</v>
      </c>
      <c r="AQ244" s="1">
        <f t="shared" si="204"/>
        <v>3.7520885172179647E-4</v>
      </c>
      <c r="AR244" s="1">
        <f t="shared" si="204"/>
        <v>0.77776169208497803</v>
      </c>
      <c r="AS244" s="1">
        <f t="shared" si="204"/>
        <v>3.4901056490777085E-2</v>
      </c>
      <c r="AT244" s="1">
        <f t="shared" si="204"/>
        <v>0.62394477066443466</v>
      </c>
      <c r="AU244" s="1">
        <f t="shared" si="204"/>
        <v>0.16641978964646242</v>
      </c>
      <c r="AV244" s="1">
        <f t="shared" si="204"/>
        <v>3.8356395181973492E-3</v>
      </c>
      <c r="AW244" s="1">
        <f t="shared" si="204"/>
        <v>2.9410501124829215E-2</v>
      </c>
      <c r="AX244" s="1">
        <f t="shared" si="204"/>
        <v>2.7749982111946718E-5</v>
      </c>
      <c r="AY244" s="1">
        <f t="shared" si="204"/>
        <v>1.0131739690072824E-3</v>
      </c>
      <c r="AZ244" s="1">
        <f t="shared" si="204"/>
        <v>3.2966000142334666E-3</v>
      </c>
      <c r="BA244" s="1">
        <f t="shared" si="204"/>
        <v>3.3745553741967162E-3</v>
      </c>
      <c r="BB244" s="1">
        <f t="shared" si="205"/>
        <v>3.2048533233029593E-7</v>
      </c>
      <c r="BC244" s="1">
        <f t="shared" si="205"/>
        <v>1.3698422638045927E-2</v>
      </c>
      <c r="BD244" s="1">
        <f t="shared" si="205"/>
        <v>1.2426607264473635</v>
      </c>
      <c r="BE244" s="1">
        <f t="shared" si="205"/>
        <v>4.5894116946854895E-3</v>
      </c>
      <c r="BF244" s="1"/>
      <c r="BG244" s="1">
        <f t="shared" si="206"/>
        <v>0.78473318997077224</v>
      </c>
      <c r="BH244" s="1">
        <f t="shared" si="206"/>
        <v>19.445113266943952</v>
      </c>
      <c r="BI244" s="1">
        <f t="shared" si="206"/>
        <v>4.8930710172773615E-3</v>
      </c>
      <c r="BJ244" s="1">
        <f t="shared" si="206"/>
        <v>0.35301459634821403</v>
      </c>
      <c r="BK244" s="1">
        <f t="shared" si="206"/>
        <v>2.2181353416837309E-2</v>
      </c>
      <c r="BL244" s="1">
        <f t="shared" si="206"/>
        <v>3.8326558042027281E-4</v>
      </c>
      <c r="BM244" s="1">
        <f t="shared" si="206"/>
        <v>0.7944622974050326</v>
      </c>
      <c r="BN244" s="1">
        <f t="shared" si="206"/>
        <v>3.5650474693855294E-2</v>
      </c>
      <c r="BO244" s="1">
        <f t="shared" si="206"/>
        <v>0.63734251892385929</v>
      </c>
      <c r="BP244" s="1">
        <f t="shared" si="206"/>
        <v>0.16999326369721113</v>
      </c>
      <c r="BQ244" s="1">
        <f t="shared" si="206"/>
        <v>3.9180008666609076E-3</v>
      </c>
      <c r="BR244" s="1">
        <f t="shared" si="206"/>
        <v>3.0042022549128324E-2</v>
      </c>
      <c r="BS244" s="1">
        <f t="shared" si="206"/>
        <v>2.8345847791121309E-5</v>
      </c>
      <c r="BT244" s="1">
        <f t="shared" si="206"/>
        <v>1.0349294999740801E-3</v>
      </c>
      <c r="BU244" s="1">
        <f t="shared" si="206"/>
        <v>3.3673867555914913E-3</v>
      </c>
      <c r="BV244" s="1">
        <f t="shared" si="206"/>
        <v>3.4470160237872727E-3</v>
      </c>
      <c r="BW244" s="1">
        <f t="shared" si="207"/>
        <v>3.2736700199927465E-7</v>
      </c>
      <c r="BX244" s="1">
        <f t="shared" si="207"/>
        <v>1.3992564085629988E-2</v>
      </c>
      <c r="BY244" s="1">
        <f t="shared" si="207"/>
        <v>1.26934394644949</v>
      </c>
      <c r="BZ244" s="1">
        <f t="shared" si="207"/>
        <v>4.6879585299747367E-3</v>
      </c>
      <c r="CA244" s="1"/>
      <c r="CB244" s="1">
        <f t="shared" si="208"/>
        <v>0.7704253618726532</v>
      </c>
      <c r="CC244" s="1">
        <f t="shared" si="208"/>
        <v>19.090575773783698</v>
      </c>
      <c r="CD244" s="1">
        <f t="shared" si="208"/>
        <v>4.8038569762735642E-3</v>
      </c>
      <c r="CE244" s="1">
        <f t="shared" si="208"/>
        <v>0.3465781766513929</v>
      </c>
      <c r="CF244" s="1">
        <f t="shared" si="208"/>
        <v>2.1776926796773545E-2</v>
      </c>
      <c r="CG244" s="1">
        <f t="shared" si="208"/>
        <v>3.7627760270929648E-4</v>
      </c>
      <c r="CH244" s="1">
        <f t="shared" si="208"/>
        <v>0.77997708112135355</v>
      </c>
      <c r="CI244" s="1">
        <f t="shared" si="208"/>
        <v>3.500046922695893E-2</v>
      </c>
      <c r="CJ244" s="1">
        <f t="shared" si="208"/>
        <v>0.62572202508349495</v>
      </c>
      <c r="CK244" s="1">
        <f t="shared" si="208"/>
        <v>0.16689382247833198</v>
      </c>
      <c r="CL244" s="1">
        <f t="shared" si="208"/>
        <v>3.8465650161005997E-3</v>
      </c>
      <c r="CM244" s="1">
        <f t="shared" si="208"/>
        <v>2.9494274473927433E-2</v>
      </c>
      <c r="CN244" s="1">
        <f t="shared" si="208"/>
        <v>2.7829025611717991E-5</v>
      </c>
      <c r="CO244" s="1">
        <f t="shared" si="208"/>
        <v>1.0160599101968809E-3</v>
      </c>
      <c r="CP244" s="1">
        <f t="shared" si="208"/>
        <v>3.3059901032583836E-3</v>
      </c>
      <c r="CQ244" s="1">
        <f t="shared" si="208"/>
        <v>3.3841675125351272E-3</v>
      </c>
      <c r="CR244" s="1">
        <f t="shared" si="209"/>
        <v>3.2139820795632525E-7</v>
      </c>
      <c r="CS244" s="1">
        <f t="shared" si="209"/>
        <v>1.3737441447582059E-2</v>
      </c>
      <c r="CT244" s="1">
        <f t="shared" si="209"/>
        <v>1.2462003414442475</v>
      </c>
      <c r="CU244" s="1">
        <f t="shared" si="209"/>
        <v>4.6024842494992446E-3</v>
      </c>
      <c r="CW244" s="12">
        <f t="shared" si="210"/>
        <v>0.77280741138793585</v>
      </c>
      <c r="CX244" s="12">
        <f t="shared" si="210"/>
        <v>19.149601214817821</v>
      </c>
      <c r="CY244" s="12">
        <f t="shared" si="210"/>
        <v>4.8187098429471192E-3</v>
      </c>
      <c r="CZ244" s="12">
        <f t="shared" si="210"/>
        <v>0.34764974882250282</v>
      </c>
      <c r="DA244" s="12">
        <f t="shared" si="210"/>
        <v>2.1844258066598975E-2</v>
      </c>
      <c r="DB244" s="12">
        <f t="shared" si="210"/>
        <v>3.7744100143096728E-4</v>
      </c>
      <c r="DC244" s="12">
        <f t="shared" si="210"/>
        <v>0.7823886632420417</v>
      </c>
      <c r="DD244" s="12">
        <f t="shared" si="210"/>
        <v>3.5108685875686711E-2</v>
      </c>
      <c r="DE244" s="12">
        <f t="shared" si="210"/>
        <v>0.62765667173496154</v>
      </c>
      <c r="DF244" s="12">
        <f t="shared" si="210"/>
        <v>0.16740983527932787</v>
      </c>
      <c r="DG244" s="12">
        <f t="shared" si="210"/>
        <v>3.8584580673753322E-3</v>
      </c>
      <c r="DH244" s="12">
        <f t="shared" si="210"/>
        <v>2.9585466723937821E-2</v>
      </c>
      <c r="DI244" s="12">
        <f t="shared" si="210"/>
        <v>2.7915069140721312E-5</v>
      </c>
      <c r="DJ244" s="12">
        <f t="shared" si="210"/>
        <v>1.0192014280341179E-3</v>
      </c>
      <c r="DK244" s="12">
        <f t="shared" si="210"/>
        <v>3.3162117710703759E-3</v>
      </c>
      <c r="DL244" s="12">
        <f t="shared" si="210"/>
        <v>3.3946308941705337E-3</v>
      </c>
      <c r="DM244" s="12">
        <f t="shared" si="211"/>
        <v>3.2239192711896315E-7</v>
      </c>
      <c r="DN244" s="12">
        <f t="shared" si="211"/>
        <v>1.377991573173841E-2</v>
      </c>
      <c r="DO244" s="12">
        <f t="shared" si="211"/>
        <v>1.2500534219192554</v>
      </c>
      <c r="DP244" s="12">
        <f t="shared" si="211"/>
        <v>4.6167144993302829E-3</v>
      </c>
      <c r="DR244" s="12">
        <f t="shared" si="212"/>
        <v>0.7899241158541801</v>
      </c>
      <c r="DS244" s="12">
        <f t="shared" si="212"/>
        <v>19.573740605577274</v>
      </c>
      <c r="DT244" s="12">
        <f t="shared" si="212"/>
        <v>4.9254381572397784E-3</v>
      </c>
      <c r="DU244" s="12">
        <f t="shared" si="212"/>
        <v>0.35534975003971642</v>
      </c>
      <c r="DV244" s="12">
        <f t="shared" si="212"/>
        <v>2.2328080690580843E-2</v>
      </c>
      <c r="DW244" s="12">
        <f t="shared" si="212"/>
        <v>3.8580084112677739E-4</v>
      </c>
      <c r="DX244" s="12">
        <f t="shared" si="212"/>
        <v>0.79971758029060158</v>
      </c>
      <c r="DY244" s="12">
        <f t="shared" si="212"/>
        <v>3.5886298760186681E-2</v>
      </c>
      <c r="DZ244" s="12">
        <f t="shared" si="212"/>
        <v>0.64155847132699573</v>
      </c>
      <c r="EA244" s="12">
        <f t="shared" si="212"/>
        <v>0.17111775090357445</v>
      </c>
      <c r="EB244" s="12">
        <f t="shared" si="212"/>
        <v>3.9439180221602461E-3</v>
      </c>
      <c r="EC244" s="12">
        <f t="shared" si="212"/>
        <v>3.024074730606896E-2</v>
      </c>
      <c r="ED244" s="12">
        <f t="shared" si="212"/>
        <v>2.8533352533964605E-5</v>
      </c>
      <c r="EE244" s="12">
        <f t="shared" si="212"/>
        <v>1.0417754476128155E-3</v>
      </c>
      <c r="EF244" s="12">
        <f t="shared" si="212"/>
        <v>3.3896616578034085E-3</v>
      </c>
      <c r="EG244" s="12">
        <f t="shared" si="212"/>
        <v>3.4698176650674963E-3</v>
      </c>
      <c r="EH244" s="12">
        <f t="shared" si="213"/>
        <v>3.2953249960504678E-7</v>
      </c>
      <c r="EI244" s="12">
        <f t="shared" si="213"/>
        <v>1.4085123396253825E-2</v>
      </c>
      <c r="EJ244" s="12">
        <f t="shared" si="213"/>
        <v>1.2777405205090338</v>
      </c>
      <c r="EK244" s="12">
        <f t="shared" si="213"/>
        <v>4.7189688728334284E-3</v>
      </c>
      <c r="EM244" s="12">
        <f t="shared" si="214"/>
        <v>0.81946746768206802</v>
      </c>
      <c r="EN244" s="12">
        <f t="shared" si="214"/>
        <v>20.305803209683333</v>
      </c>
      <c r="EO244" s="12">
        <f t="shared" si="214"/>
        <v>5.1096507283783215E-3</v>
      </c>
      <c r="EP244" s="12">
        <f t="shared" si="214"/>
        <v>0.36863991611601504</v>
      </c>
      <c r="EQ244" s="12">
        <f t="shared" si="214"/>
        <v>2.3163156275999571E-2</v>
      </c>
      <c r="ER244" s="12">
        <f t="shared" si="214"/>
        <v>4.0022988533006582E-4</v>
      </c>
      <c r="ES244" s="12">
        <f t="shared" si="214"/>
        <v>0.82962721004272566</v>
      </c>
      <c r="ET244" s="12">
        <f t="shared" si="214"/>
        <v>3.7228454960755969E-2</v>
      </c>
      <c r="EU244" s="12">
        <f t="shared" si="214"/>
        <v>0.66555291238299485</v>
      </c>
      <c r="EV244" s="12">
        <f t="shared" si="214"/>
        <v>0.17751759592346547</v>
      </c>
      <c r="EW244" s="12">
        <f t="shared" si="214"/>
        <v>4.0914215042928736E-3</v>
      </c>
      <c r="EX244" s="12">
        <f t="shared" si="214"/>
        <v>3.1371758525083795E-2</v>
      </c>
      <c r="EY244" s="12">
        <f t="shared" si="214"/>
        <v>2.9600506778051121E-5</v>
      </c>
      <c r="EZ244" s="12">
        <f t="shared" si="214"/>
        <v>1.0807380997926389E-3</v>
      </c>
      <c r="FA244" s="12">
        <f t="shared" si="214"/>
        <v>3.5164358186678354E-3</v>
      </c>
      <c r="FB244" s="12">
        <f t="shared" si="214"/>
        <v>3.5995896798728185E-3</v>
      </c>
      <c r="FC244" s="12">
        <f t="shared" si="215"/>
        <v>3.4185709430871377E-7</v>
      </c>
      <c r="FD244" s="12">
        <f t="shared" si="215"/>
        <v>1.4611910397287174E-2</v>
      </c>
      <c r="FE244" s="12">
        <f t="shared" si="215"/>
        <v>1.3255283231403381</v>
      </c>
      <c r="FF244" s="12">
        <f t="shared" si="215"/>
        <v>4.8954594431006946E-3</v>
      </c>
      <c r="FH244" s="12">
        <f>IFERROR(AL244*[1]Figure!$C$8+BG244*[1]Figure!$D$8+CB244*[1]Figure!$E$8,0)</f>
        <v>0.78150979919919039</v>
      </c>
      <c r="FI244" s="12">
        <f>IFERROR(AM244*[1]Figure!$C$8+BH244*[1]Figure!$D$8+CC244*[1]Figure!$E$8,0)</f>
        <v>19.36524000625089</v>
      </c>
      <c r="FJ244" s="12">
        <f>IFERROR(AN244*[1]Figure!$C$8+BI244*[1]Figure!$D$8+CD244*[1]Figure!$E$8,0)</f>
        <v>4.872972109567884E-3</v>
      </c>
      <c r="FK244" s="12">
        <f>IFERROR(AO244*[1]Figure!$C$8+BJ244*[1]Figure!$D$8+CE244*[1]Figure!$E$8,0)</f>
        <v>0.35156454427109346</v>
      </c>
      <c r="FL244" s="12">
        <f>IFERROR(AP244*[1]Figure!$C$8+BK244*[1]Figure!$D$8+CF244*[1]Figure!$E$8,0)</f>
        <v>2.2090240703855599E-2</v>
      </c>
      <c r="FM244" s="12">
        <f>IFERROR(AQ244*[1]Figure!$C$8+BL244*[1]Figure!$D$8+CG244*[1]Figure!$E$8,0)</f>
        <v>3.8169126860221689E-4</v>
      </c>
      <c r="FN244" s="12">
        <f>IFERROR(AR244*[1]Figure!$C$8+BM244*[1]Figure!$D$8+CH244*[1]Figure!$E$8,0)</f>
        <v>0.79119894309486194</v>
      </c>
      <c r="FO244" s="12">
        <f>IFERROR(AS244*[1]Figure!$C$8+BN244*[1]Figure!$D$8+CI244*[1]Figure!$E$8,0)</f>
        <v>3.5504035862671202E-2</v>
      </c>
      <c r="FP244" s="12">
        <f>IFERROR(AT244*[1]Figure!$C$8+BO244*[1]Figure!$D$8+CJ244*[1]Figure!$E$8,0)</f>
        <v>0.63472455396444105</v>
      </c>
      <c r="FQ244" s="12">
        <f>IFERROR(AU244*[1]Figure!$C$8+BP244*[1]Figure!$D$8+CK244*[1]Figure!$E$8,0)</f>
        <v>0.16929499487866773</v>
      </c>
      <c r="FR244" s="12">
        <f>IFERROR(AV244*[1]Figure!$C$8+BQ244*[1]Figure!$D$8+CL244*[1]Figure!$E$8,0)</f>
        <v>3.9019071828483051E-3</v>
      </c>
      <c r="FS244" s="12">
        <f>IFERROR(AW244*[1]Figure!$C$8+BR244*[1]Figure!$D$8+CM244*[1]Figure!$E$8,0)</f>
        <v>2.9918621144062074E-2</v>
      </c>
      <c r="FT244" s="12">
        <f>IFERROR(AX244*[1]Figure!$C$8+BS244*[1]Figure!$D$8+CN244*[1]Figure!$E$8,0)</f>
        <v>2.8229413638277629E-5</v>
      </c>
      <c r="FU244" s="12">
        <f>IFERROR(AY244*[1]Figure!$C$8+BT244*[1]Figure!$D$8+CO244*[1]Figure!$E$8,0)</f>
        <v>1.0306783962332298E-3</v>
      </c>
      <c r="FV244" s="12">
        <f>IFERROR(AZ244*[1]Figure!$C$8+BU244*[1]Figure!$D$8+CP244*[1]Figure!$E$8,0)</f>
        <v>3.3535547888401867E-3</v>
      </c>
      <c r="FW244" s="12">
        <f>IFERROR(BA244*[1]Figure!$C$8+BV244*[1]Figure!$D$8+CQ244*[1]Figure!$E$8,0)</f>
        <v>3.4328569697513593E-3</v>
      </c>
      <c r="FX244" s="12">
        <f>IFERROR(BB244*[1]Figure!$C$8+BW244*[1]Figure!$D$8+CR244*[1]Figure!$E$8,0)</f>
        <v>3.2602230065791276E-7</v>
      </c>
      <c r="FY244" s="12">
        <f>IFERROR(BC244*[1]Figure!$C$8+BX244*[1]Figure!$D$8+CS244*[1]Figure!$E$8,0)</f>
        <v>1.3935087859925723E-2</v>
      </c>
      <c r="FZ244" s="12">
        <f>IFERROR(BD244*[1]Figure!$C$8+BY244*[1]Figure!$D$8+CT244*[1]Figure!$E$8,0)</f>
        <v>1.2641299557387096</v>
      </c>
      <c r="GA244" s="12">
        <f>IFERROR(BE244*[1]Figure!$C$8+BZ244*[1]Figure!$D$8+CU244*[1]Figure!$E$8,0)</f>
        <v>4.6687021477339885E-3</v>
      </c>
      <c r="GC244" s="12">
        <f>IFERROR(CW244*[1]Figure!$F$8+DR244*[1]Figure!$G$8+EM244*[1]Figure!$H$8,0)</f>
        <v>0.78656735865007454</v>
      </c>
      <c r="GD244" s="12">
        <f>IFERROR(CX244*[1]Figure!$F$8+DS244*[1]Figure!$G$8+EN244*[1]Figure!$H$8,0)</f>
        <v>19.490562622438961</v>
      </c>
      <c r="GE244" s="12">
        <f>IFERROR(CY244*[1]Figure!$F$8+DT244*[1]Figure!$G$8+EO244*[1]Figure!$H$8,0)</f>
        <v>4.9045076657079278E-3</v>
      </c>
      <c r="GF244" s="12">
        <f>IFERROR(CZ244*[1]Figure!$F$8+DU244*[1]Figure!$G$8+EP244*[1]Figure!$H$8,0)</f>
        <v>0.35383970266999781</v>
      </c>
      <c r="GG244" s="12">
        <f>IFERROR(DA244*[1]Figure!$F$8+DV244*[1]Figure!$G$8+EQ244*[1]Figure!$H$8,0)</f>
        <v>2.2233198227559807E-2</v>
      </c>
      <c r="GH244" s="12">
        <f>IFERROR(DB244*[1]Figure!$F$8+DW244*[1]Figure!$G$8+ER244*[1]Figure!$H$8,0)</f>
        <v>3.8416139282179446E-4</v>
      </c>
      <c r="GI244" s="12">
        <f>IFERROR(DC244*[1]Figure!$F$8+DX244*[1]Figure!$G$8+ES244*[1]Figure!$H$8,0)</f>
        <v>0.79631920607336748</v>
      </c>
      <c r="GJ244" s="12">
        <f>IFERROR(DD244*[1]Figure!$F$8+DY244*[1]Figure!$G$8+ET244*[1]Figure!$H$8,0)</f>
        <v>3.5733801084176779E-2</v>
      </c>
      <c r="GK244" s="12">
        <f>IFERROR(DE244*[1]Figure!$F$8+DZ244*[1]Figure!$G$8+EU244*[1]Figure!$H$8,0)</f>
        <v>0.6388321891724712</v>
      </c>
      <c r="GL244" s="12">
        <f>IFERROR(DF244*[1]Figure!$F$8+EA244*[1]Figure!$G$8+EV244*[1]Figure!$H$8,0)</f>
        <v>0.17039059150741553</v>
      </c>
      <c r="GM244" s="12">
        <f>IFERROR(DG244*[1]Figure!$F$8+EB244*[1]Figure!$G$8+EW244*[1]Figure!$H$8,0)</f>
        <v>3.9271584689733272E-3</v>
      </c>
      <c r="GN244" s="12">
        <f>IFERROR(DH244*[1]Figure!$F$8+EC244*[1]Figure!$G$8+EX244*[1]Figure!$H$8,0)</f>
        <v>3.0112240219958022E-2</v>
      </c>
      <c r="GO244" s="12">
        <f>IFERROR(DI244*[1]Figure!$F$8+ED244*[1]Figure!$G$8+EY244*[1]Figure!$H$8,0)</f>
        <v>2.8412100967195947E-5</v>
      </c>
      <c r="GP244" s="12">
        <f>IFERROR(DJ244*[1]Figure!$F$8+EE244*[1]Figure!$G$8+EZ244*[1]Figure!$H$8,0)</f>
        <v>1.0373484562491537E-3</v>
      </c>
      <c r="GQ244" s="12">
        <f>IFERROR(DK244*[1]Figure!$F$8+EF244*[1]Figure!$G$8+FA244*[1]Figure!$H$8,0)</f>
        <v>3.3752573992664879E-3</v>
      </c>
      <c r="GR244" s="12">
        <f>IFERROR(DL244*[1]Figure!$F$8+EG244*[1]Figure!$G$8+FB244*[1]Figure!$H$8,0)</f>
        <v>3.4550727861476357E-3</v>
      </c>
      <c r="GS244" s="12">
        <f>IFERROR(DM244*[1]Figure!$F$8+EH244*[1]Figure!$G$8+FC244*[1]Figure!$H$8,0)</f>
        <v>3.2813216181330845E-7</v>
      </c>
      <c r="GT244" s="12">
        <f>IFERROR(DN244*[1]Figure!$F$8+EI244*[1]Figure!$G$8+FD244*[1]Figure!$H$8,0)</f>
        <v>1.4025269115972783E-2</v>
      </c>
      <c r="GU244" s="12">
        <f>IFERROR(DO244*[1]Figure!$F$8+EJ244*[1]Figure!$G$8+FE244*[1]Figure!$H$8,0)</f>
        <v>1.2723108031335131</v>
      </c>
      <c r="GV244" s="12">
        <f>IFERROR(DP244*[1]Figure!$F$8+EK244*[1]Figure!$G$8+FF244*[1]Figure!$H$8,0)</f>
        <v>4.6989157659059304E-3</v>
      </c>
      <c r="GX244" s="12">
        <f>IFERROR(FH244*[1]Figure!$F$10+GC244*[1]Figure!$F$11,0)</f>
        <v>0.78180653281963941</v>
      </c>
      <c r="GY244" s="12">
        <f>IFERROR(FI244*[1]Figure!$F$10+GD244*[1]Figure!$F$11,0)</f>
        <v>19.372592847870798</v>
      </c>
      <c r="GZ244" s="12">
        <f>IFERROR(FJ244*[1]Figure!$F$10+GE244*[1]Figure!$F$11,0)</f>
        <v>4.8748223418463542E-3</v>
      </c>
      <c r="HA244" s="12">
        <f>IFERROR(FK244*[1]Figure!$F$10+GF244*[1]Figure!$F$11,0)</f>
        <v>0.35169803078674555</v>
      </c>
      <c r="HB244" s="12">
        <f>IFERROR(FL244*[1]Figure!$F$10+GG244*[1]Figure!$F$11,0)</f>
        <v>2.2098628208538668E-2</v>
      </c>
      <c r="HC244" s="12">
        <f>IFERROR(FM244*[1]Figure!$F$10+GH244*[1]Figure!$F$11,0)</f>
        <v>3.8183619401728166E-4</v>
      </c>
      <c r="HD244" s="12">
        <f>IFERROR(FN244*[1]Figure!$F$10+GI244*[1]Figure!$F$11,0)</f>
        <v>0.79149935561319573</v>
      </c>
      <c r="HE244" s="12">
        <f>IFERROR(FO244*[1]Figure!$F$10+GJ244*[1]Figure!$F$11,0)</f>
        <v>3.5517516488394484E-2</v>
      </c>
      <c r="HF244" s="12">
        <f>IFERROR(FP244*[1]Figure!$F$10+GK244*[1]Figure!$F$11,0)</f>
        <v>0.63496555428853008</v>
      </c>
      <c r="HG244" s="12">
        <f>IFERROR(FQ244*[1]Figure!$F$10+GL244*[1]Figure!$F$11,0)</f>
        <v>0.16935927496422229</v>
      </c>
      <c r="HH244" s="12">
        <f>IFERROR(FR244*[1]Figure!$F$10+GM244*[1]Figure!$F$11,0)</f>
        <v>3.9033887087948881E-3</v>
      </c>
      <c r="HI244" s="12">
        <f>IFERROR(FS244*[1]Figure!$F$10+GN244*[1]Figure!$F$11,0)</f>
        <v>2.9929981028199187E-2</v>
      </c>
      <c r="HJ244" s="12">
        <f>IFERROR(FT244*[1]Figure!$F$10+GO244*[1]Figure!$F$11,0)</f>
        <v>2.8240132142537744E-5</v>
      </c>
      <c r="HK244" s="12">
        <f>IFERROR(FU244*[1]Figure!$F$10+GP244*[1]Figure!$F$11,0)</f>
        <v>1.0310697373684865E-3</v>
      </c>
      <c r="HL244" s="12">
        <f>IFERROR(FV244*[1]Figure!$F$10+GQ244*[1]Figure!$F$11,0)</f>
        <v>3.3548281093473465E-3</v>
      </c>
      <c r="HM244" s="12">
        <f>IFERROR(FW244*[1]Figure!$F$10+GR244*[1]Figure!$F$11,0)</f>
        <v>3.4341604007232574E-3</v>
      </c>
      <c r="HN244" s="12">
        <f>IFERROR(FX244*[1]Figure!$F$10+GS244*[1]Figure!$F$11,0)</f>
        <v>3.2614608896833504E-7</v>
      </c>
      <c r="HO244" s="12">
        <f>IFERROR(FY244*[1]Figure!$F$10+GT244*[1]Figure!$F$11,0)</f>
        <v>1.3940378912035612E-2</v>
      </c>
      <c r="HP244" s="12">
        <f>IFERROR(FZ244*[1]Figure!$F$10+GU244*[1]Figure!$F$11,0)</f>
        <v>1.2646099367432584</v>
      </c>
      <c r="HQ244" s="12">
        <f>IFERROR(GA244*[1]Figure!$F$10+GV244*[1]Figure!$F$11,0)</f>
        <v>4.6704748201848202E-3</v>
      </c>
    </row>
    <row r="245" spans="1:225" x14ac:dyDescent="0.2">
      <c r="A245" s="1"/>
      <c r="B245" s="4"/>
      <c r="C245" s="1" t="str">
        <f>C54</f>
        <v>Synthetic Graphite</v>
      </c>
      <c r="D245" s="1" t="s">
        <v>85</v>
      </c>
      <c r="E245" s="2">
        <f>'[1]LIB components'!C7/SUM(1-'[1]LIB components'!$C$4)</f>
        <v>0</v>
      </c>
      <c r="F245" s="4"/>
      <c r="G245" s="5">
        <f>'[1]LIB Maf LCI'!AQ$49*$E245</f>
        <v>0</v>
      </c>
      <c r="H245" s="5">
        <f>'[1]LIB Maf LCI'!AR$49*$E245</f>
        <v>0</v>
      </c>
      <c r="I245" s="5">
        <f>'[1]LIB Maf LCI'!AS$49*$E245</f>
        <v>0</v>
      </c>
      <c r="J245" s="5">
        <f>'[1]LIB Maf LCI'!AT$49*$E245</f>
        <v>0</v>
      </c>
      <c r="K245" s="5">
        <f>'[1]LIB Maf LCI'!AU$49*$E245</f>
        <v>0</v>
      </c>
      <c r="L245" s="5">
        <f>'[1]LIB Maf LCI'!AV$49*$E245</f>
        <v>0</v>
      </c>
      <c r="M245" s="5" t="str">
        <f>M54</f>
        <v>g/kWh</v>
      </c>
      <c r="N245" s="5"/>
      <c r="O245" s="5">
        <f>O54</f>
        <v>1</v>
      </c>
      <c r="P245" s="5" t="str">
        <f>P54</f>
        <v>kg</v>
      </c>
      <c r="Q245" s="5">
        <f>'[1]Unit factor_selected'!J29</f>
        <v>2.94988373191946</v>
      </c>
      <c r="R245" s="5">
        <f>'[1]Unit factor_selected'!K29</f>
        <v>95.121677822918201</v>
      </c>
      <c r="S245" s="5">
        <f>'[1]Unit factor_selected'!L29</f>
        <v>2.4855929607550498E-2</v>
      </c>
      <c r="T245" s="5">
        <f>'[1]Unit factor_selected'!M29</f>
        <v>1.5577199196764799</v>
      </c>
      <c r="U245" s="5">
        <f>'[1]Unit factor_selected'!N29</f>
        <v>0.108580067671849</v>
      </c>
      <c r="V245" s="5">
        <f>'[1]Unit factor_selected'!O29</f>
        <v>1.7021172704874299E-3</v>
      </c>
      <c r="W245" s="5">
        <f>'[1]Unit factor_selected'!P29</f>
        <v>3.0006142294218399</v>
      </c>
      <c r="X245" s="5">
        <f>'[1]Unit factor_selected'!Q29</f>
        <v>0.15497455622541001</v>
      </c>
      <c r="Y245" s="5">
        <f>'[1]Unit factor_selected'!R29</f>
        <v>2.7804086668913599</v>
      </c>
      <c r="Z245" s="5">
        <f>'[1]Unit factor_selected'!S29</f>
        <v>0.92754357356737005</v>
      </c>
      <c r="AA245" s="5">
        <f>'[1]Unit factor_selected'!T29</f>
        <v>3.6341138454331998E-2</v>
      </c>
      <c r="AB245" s="5">
        <f>'[1]Unit factor_selected'!U29</f>
        <v>0.14541056718037401</v>
      </c>
      <c r="AC245" s="5">
        <f>'[1]Unit factor_selected'!V29</f>
        <v>1.2597977606011401E-4</v>
      </c>
      <c r="AD245" s="5">
        <f>'[1]Unit factor_selected'!W29</f>
        <v>5.5455542455485297E-3</v>
      </c>
      <c r="AE245" s="5">
        <f>'[1]Unit factor_selected'!X29</f>
        <v>1.30033427527137E-2</v>
      </c>
      <c r="AF245" s="5">
        <f>'[1]Unit factor_selected'!Y29</f>
        <v>1.34047987825908E-2</v>
      </c>
      <c r="AG245" s="5">
        <f>'[1]Unit factor_selected'!Z29</f>
        <v>1.57924448918388E-6</v>
      </c>
      <c r="AH245" s="5">
        <f>'[1]Unit factor_selected'!AA29</f>
        <v>7.3274986141124807E-2</v>
      </c>
      <c r="AI245" s="5">
        <f>'[1]Unit factor_selected'!AB29</f>
        <v>6.0299835557361696</v>
      </c>
      <c r="AJ245" s="5">
        <f>'[1]Unit factor_selected'!AC29</f>
        <v>2.9205137206009299E-2</v>
      </c>
      <c r="AK245" s="1"/>
      <c r="AL245" s="1">
        <f t="shared" si="204"/>
        <v>0</v>
      </c>
      <c r="AM245" s="1">
        <f t="shared" si="204"/>
        <v>0</v>
      </c>
      <c r="AN245" s="1">
        <f t="shared" si="204"/>
        <v>0</v>
      </c>
      <c r="AO245" s="1">
        <f t="shared" si="204"/>
        <v>0</v>
      </c>
      <c r="AP245" s="1">
        <f t="shared" si="204"/>
        <v>0</v>
      </c>
      <c r="AQ245" s="1">
        <f t="shared" si="204"/>
        <v>0</v>
      </c>
      <c r="AR245" s="1">
        <f t="shared" si="204"/>
        <v>0</v>
      </c>
      <c r="AS245" s="1">
        <f t="shared" si="204"/>
        <v>0</v>
      </c>
      <c r="AT245" s="1">
        <f t="shared" si="204"/>
        <v>0</v>
      </c>
      <c r="AU245" s="1">
        <f t="shared" si="204"/>
        <v>0</v>
      </c>
      <c r="AV245" s="1">
        <f t="shared" si="204"/>
        <v>0</v>
      </c>
      <c r="AW245" s="1">
        <f t="shared" si="204"/>
        <v>0</v>
      </c>
      <c r="AX245" s="1">
        <f t="shared" si="204"/>
        <v>0</v>
      </c>
      <c r="AY245" s="1">
        <f t="shared" si="204"/>
        <v>0</v>
      </c>
      <c r="AZ245" s="1">
        <f t="shared" si="204"/>
        <v>0</v>
      </c>
      <c r="BA245" s="1">
        <f t="shared" si="204"/>
        <v>0</v>
      </c>
      <c r="BB245" s="1">
        <f t="shared" si="205"/>
        <v>0</v>
      </c>
      <c r="BC245" s="1">
        <f t="shared" si="205"/>
        <v>0</v>
      </c>
      <c r="BD245" s="1">
        <f t="shared" si="205"/>
        <v>0</v>
      </c>
      <c r="BE245" s="1">
        <f t="shared" si="205"/>
        <v>0</v>
      </c>
      <c r="BF245" s="1"/>
      <c r="BG245" s="1">
        <f t="shared" si="206"/>
        <v>0</v>
      </c>
      <c r="BH245" s="1">
        <f t="shared" si="206"/>
        <v>0</v>
      </c>
      <c r="BI245" s="1">
        <f t="shared" si="206"/>
        <v>0</v>
      </c>
      <c r="BJ245" s="1">
        <f t="shared" si="206"/>
        <v>0</v>
      </c>
      <c r="BK245" s="1">
        <f t="shared" si="206"/>
        <v>0</v>
      </c>
      <c r="BL245" s="1">
        <f t="shared" si="206"/>
        <v>0</v>
      </c>
      <c r="BM245" s="1">
        <f t="shared" si="206"/>
        <v>0</v>
      </c>
      <c r="BN245" s="1">
        <f t="shared" si="206"/>
        <v>0</v>
      </c>
      <c r="BO245" s="1">
        <f t="shared" si="206"/>
        <v>0</v>
      </c>
      <c r="BP245" s="1">
        <f t="shared" si="206"/>
        <v>0</v>
      </c>
      <c r="BQ245" s="1">
        <f t="shared" si="206"/>
        <v>0</v>
      </c>
      <c r="BR245" s="1">
        <f t="shared" si="206"/>
        <v>0</v>
      </c>
      <c r="BS245" s="1">
        <f t="shared" si="206"/>
        <v>0</v>
      </c>
      <c r="BT245" s="1">
        <f t="shared" si="206"/>
        <v>0</v>
      </c>
      <c r="BU245" s="1">
        <f t="shared" si="206"/>
        <v>0</v>
      </c>
      <c r="BV245" s="1">
        <f t="shared" si="206"/>
        <v>0</v>
      </c>
      <c r="BW245" s="1">
        <f t="shared" si="207"/>
        <v>0</v>
      </c>
      <c r="BX245" s="1">
        <f t="shared" si="207"/>
        <v>0</v>
      </c>
      <c r="BY245" s="1">
        <f t="shared" si="207"/>
        <v>0</v>
      </c>
      <c r="BZ245" s="1">
        <f t="shared" si="207"/>
        <v>0</v>
      </c>
      <c r="CA245" s="1"/>
      <c r="CB245" s="1">
        <f t="shared" si="208"/>
        <v>0</v>
      </c>
      <c r="CC245" s="1">
        <f t="shared" si="208"/>
        <v>0</v>
      </c>
      <c r="CD245" s="1">
        <f t="shared" si="208"/>
        <v>0</v>
      </c>
      <c r="CE245" s="1">
        <f t="shared" si="208"/>
        <v>0</v>
      </c>
      <c r="CF245" s="1">
        <f t="shared" si="208"/>
        <v>0</v>
      </c>
      <c r="CG245" s="1">
        <f t="shared" si="208"/>
        <v>0</v>
      </c>
      <c r="CH245" s="1">
        <f t="shared" si="208"/>
        <v>0</v>
      </c>
      <c r="CI245" s="1">
        <f t="shared" si="208"/>
        <v>0</v>
      </c>
      <c r="CJ245" s="1">
        <f t="shared" si="208"/>
        <v>0</v>
      </c>
      <c r="CK245" s="1">
        <f t="shared" si="208"/>
        <v>0</v>
      </c>
      <c r="CL245" s="1">
        <f t="shared" si="208"/>
        <v>0</v>
      </c>
      <c r="CM245" s="1">
        <f t="shared" si="208"/>
        <v>0</v>
      </c>
      <c r="CN245" s="1">
        <f t="shared" si="208"/>
        <v>0</v>
      </c>
      <c r="CO245" s="1">
        <f t="shared" si="208"/>
        <v>0</v>
      </c>
      <c r="CP245" s="1">
        <f t="shared" si="208"/>
        <v>0</v>
      </c>
      <c r="CQ245" s="1">
        <f t="shared" si="208"/>
        <v>0</v>
      </c>
      <c r="CR245" s="1">
        <f t="shared" si="209"/>
        <v>0</v>
      </c>
      <c r="CS245" s="1">
        <f t="shared" si="209"/>
        <v>0</v>
      </c>
      <c r="CT245" s="1">
        <f t="shared" si="209"/>
        <v>0</v>
      </c>
      <c r="CU245" s="1">
        <f t="shared" si="209"/>
        <v>0</v>
      </c>
      <c r="CW245" s="12">
        <f t="shared" si="210"/>
        <v>0</v>
      </c>
      <c r="CX245" s="12">
        <f t="shared" si="210"/>
        <v>0</v>
      </c>
      <c r="CY245" s="12">
        <f t="shared" si="210"/>
        <v>0</v>
      </c>
      <c r="CZ245" s="12">
        <f t="shared" si="210"/>
        <v>0</v>
      </c>
      <c r="DA245" s="12">
        <f t="shared" si="210"/>
        <v>0</v>
      </c>
      <c r="DB245" s="12">
        <f t="shared" si="210"/>
        <v>0</v>
      </c>
      <c r="DC245" s="12">
        <f t="shared" si="210"/>
        <v>0</v>
      </c>
      <c r="DD245" s="12">
        <f t="shared" si="210"/>
        <v>0</v>
      </c>
      <c r="DE245" s="12">
        <f t="shared" si="210"/>
        <v>0</v>
      </c>
      <c r="DF245" s="12">
        <f t="shared" si="210"/>
        <v>0</v>
      </c>
      <c r="DG245" s="12">
        <f t="shared" si="210"/>
        <v>0</v>
      </c>
      <c r="DH245" s="12">
        <f t="shared" si="210"/>
        <v>0</v>
      </c>
      <c r="DI245" s="12">
        <f t="shared" si="210"/>
        <v>0</v>
      </c>
      <c r="DJ245" s="12">
        <f t="shared" si="210"/>
        <v>0</v>
      </c>
      <c r="DK245" s="12">
        <f t="shared" si="210"/>
        <v>0</v>
      </c>
      <c r="DL245" s="12">
        <f t="shared" si="210"/>
        <v>0</v>
      </c>
      <c r="DM245" s="12">
        <f t="shared" si="211"/>
        <v>0</v>
      </c>
      <c r="DN245" s="12">
        <f t="shared" si="211"/>
        <v>0</v>
      </c>
      <c r="DO245" s="12">
        <f t="shared" si="211"/>
        <v>0</v>
      </c>
      <c r="DP245" s="12">
        <f t="shared" si="211"/>
        <v>0</v>
      </c>
      <c r="DR245" s="12">
        <f t="shared" si="212"/>
        <v>0</v>
      </c>
      <c r="DS245" s="12">
        <f t="shared" si="212"/>
        <v>0</v>
      </c>
      <c r="DT245" s="12">
        <f t="shared" si="212"/>
        <v>0</v>
      </c>
      <c r="DU245" s="12">
        <f t="shared" si="212"/>
        <v>0</v>
      </c>
      <c r="DV245" s="12">
        <f t="shared" si="212"/>
        <v>0</v>
      </c>
      <c r="DW245" s="12">
        <f t="shared" si="212"/>
        <v>0</v>
      </c>
      <c r="DX245" s="12">
        <f t="shared" si="212"/>
        <v>0</v>
      </c>
      <c r="DY245" s="12">
        <f t="shared" si="212"/>
        <v>0</v>
      </c>
      <c r="DZ245" s="12">
        <f t="shared" si="212"/>
        <v>0</v>
      </c>
      <c r="EA245" s="12">
        <f t="shared" si="212"/>
        <v>0</v>
      </c>
      <c r="EB245" s="12">
        <f t="shared" si="212"/>
        <v>0</v>
      </c>
      <c r="EC245" s="12">
        <f t="shared" si="212"/>
        <v>0</v>
      </c>
      <c r="ED245" s="12">
        <f t="shared" si="212"/>
        <v>0</v>
      </c>
      <c r="EE245" s="12">
        <f t="shared" si="212"/>
        <v>0</v>
      </c>
      <c r="EF245" s="12">
        <f t="shared" si="212"/>
        <v>0</v>
      </c>
      <c r="EG245" s="12">
        <f t="shared" si="212"/>
        <v>0</v>
      </c>
      <c r="EH245" s="12">
        <f t="shared" si="213"/>
        <v>0</v>
      </c>
      <c r="EI245" s="12">
        <f t="shared" si="213"/>
        <v>0</v>
      </c>
      <c r="EJ245" s="12">
        <f t="shared" si="213"/>
        <v>0</v>
      </c>
      <c r="EK245" s="12">
        <f t="shared" si="213"/>
        <v>0</v>
      </c>
      <c r="EM245" s="12">
        <f t="shared" si="214"/>
        <v>0</v>
      </c>
      <c r="EN245" s="12">
        <f t="shared" si="214"/>
        <v>0</v>
      </c>
      <c r="EO245" s="12">
        <f t="shared" si="214"/>
        <v>0</v>
      </c>
      <c r="EP245" s="12">
        <f t="shared" si="214"/>
        <v>0</v>
      </c>
      <c r="EQ245" s="12">
        <f t="shared" si="214"/>
        <v>0</v>
      </c>
      <c r="ER245" s="12">
        <f t="shared" si="214"/>
        <v>0</v>
      </c>
      <c r="ES245" s="12">
        <f t="shared" si="214"/>
        <v>0</v>
      </c>
      <c r="ET245" s="12">
        <f t="shared" si="214"/>
        <v>0</v>
      </c>
      <c r="EU245" s="12">
        <f t="shared" si="214"/>
        <v>0</v>
      </c>
      <c r="EV245" s="12">
        <f t="shared" si="214"/>
        <v>0</v>
      </c>
      <c r="EW245" s="12">
        <f t="shared" si="214"/>
        <v>0</v>
      </c>
      <c r="EX245" s="12">
        <f t="shared" si="214"/>
        <v>0</v>
      </c>
      <c r="EY245" s="12">
        <f t="shared" si="214"/>
        <v>0</v>
      </c>
      <c r="EZ245" s="12">
        <f t="shared" si="214"/>
        <v>0</v>
      </c>
      <c r="FA245" s="12">
        <f t="shared" si="214"/>
        <v>0</v>
      </c>
      <c r="FB245" s="12">
        <f t="shared" si="214"/>
        <v>0</v>
      </c>
      <c r="FC245" s="12">
        <f t="shared" si="215"/>
        <v>0</v>
      </c>
      <c r="FD245" s="12">
        <f t="shared" si="215"/>
        <v>0</v>
      </c>
      <c r="FE245" s="12">
        <f t="shared" si="215"/>
        <v>0</v>
      </c>
      <c r="FF245" s="12">
        <f t="shared" si="215"/>
        <v>0</v>
      </c>
      <c r="FH245" s="12">
        <f>IFERROR(AL245*[1]Figure!$C$8+BG245*[1]Figure!$D$8+CB245*[1]Figure!$E$8,0)</f>
        <v>0</v>
      </c>
      <c r="FI245" s="12">
        <f>IFERROR(AM245*[1]Figure!$C$8+BH245*[1]Figure!$D$8+CC245*[1]Figure!$E$8,0)</f>
        <v>0</v>
      </c>
      <c r="FJ245" s="12">
        <f>IFERROR(AN245*[1]Figure!$C$8+BI245*[1]Figure!$D$8+CD245*[1]Figure!$E$8,0)</f>
        <v>0</v>
      </c>
      <c r="FK245" s="12">
        <f>IFERROR(AO245*[1]Figure!$C$8+BJ245*[1]Figure!$D$8+CE245*[1]Figure!$E$8,0)</f>
        <v>0</v>
      </c>
      <c r="FL245" s="12">
        <f>IFERROR(AP245*[1]Figure!$C$8+BK245*[1]Figure!$D$8+CF245*[1]Figure!$E$8,0)</f>
        <v>0</v>
      </c>
      <c r="FM245" s="12">
        <f>IFERROR(AQ245*[1]Figure!$C$8+BL245*[1]Figure!$D$8+CG245*[1]Figure!$E$8,0)</f>
        <v>0</v>
      </c>
      <c r="FN245" s="12">
        <f>IFERROR(AR245*[1]Figure!$C$8+BM245*[1]Figure!$D$8+CH245*[1]Figure!$E$8,0)</f>
        <v>0</v>
      </c>
      <c r="FO245" s="12">
        <f>IFERROR(AS245*[1]Figure!$C$8+BN245*[1]Figure!$D$8+CI245*[1]Figure!$E$8,0)</f>
        <v>0</v>
      </c>
      <c r="FP245" s="12">
        <f>IFERROR(AT245*[1]Figure!$C$8+BO245*[1]Figure!$D$8+CJ245*[1]Figure!$E$8,0)</f>
        <v>0</v>
      </c>
      <c r="FQ245" s="12">
        <f>IFERROR(AU245*[1]Figure!$C$8+BP245*[1]Figure!$D$8+CK245*[1]Figure!$E$8,0)</f>
        <v>0</v>
      </c>
      <c r="FR245" s="12">
        <f>IFERROR(AV245*[1]Figure!$C$8+BQ245*[1]Figure!$D$8+CL245*[1]Figure!$E$8,0)</f>
        <v>0</v>
      </c>
      <c r="FS245" s="12">
        <f>IFERROR(AW245*[1]Figure!$C$8+BR245*[1]Figure!$D$8+CM245*[1]Figure!$E$8,0)</f>
        <v>0</v>
      </c>
      <c r="FT245" s="12">
        <f>IFERROR(AX245*[1]Figure!$C$8+BS245*[1]Figure!$D$8+CN245*[1]Figure!$E$8,0)</f>
        <v>0</v>
      </c>
      <c r="FU245" s="12">
        <f>IFERROR(AY245*[1]Figure!$C$8+BT245*[1]Figure!$D$8+CO245*[1]Figure!$E$8,0)</f>
        <v>0</v>
      </c>
      <c r="FV245" s="12">
        <f>IFERROR(AZ245*[1]Figure!$C$8+BU245*[1]Figure!$D$8+CP245*[1]Figure!$E$8,0)</f>
        <v>0</v>
      </c>
      <c r="FW245" s="12">
        <f>IFERROR(BA245*[1]Figure!$C$8+BV245*[1]Figure!$D$8+CQ245*[1]Figure!$E$8,0)</f>
        <v>0</v>
      </c>
      <c r="FX245" s="12">
        <f>IFERROR(BB245*[1]Figure!$C$8+BW245*[1]Figure!$D$8+CR245*[1]Figure!$E$8,0)</f>
        <v>0</v>
      </c>
      <c r="FY245" s="12">
        <f>IFERROR(BC245*[1]Figure!$C$8+BX245*[1]Figure!$D$8+CS245*[1]Figure!$E$8,0)</f>
        <v>0</v>
      </c>
      <c r="FZ245" s="12">
        <f>IFERROR(BD245*[1]Figure!$C$8+BY245*[1]Figure!$D$8+CT245*[1]Figure!$E$8,0)</f>
        <v>0</v>
      </c>
      <c r="GA245" s="12">
        <f>IFERROR(BE245*[1]Figure!$C$8+BZ245*[1]Figure!$D$8+CU245*[1]Figure!$E$8,0)</f>
        <v>0</v>
      </c>
      <c r="GC245" s="12">
        <f>IFERROR(CW245*[1]Figure!$F$8+DR245*[1]Figure!$G$8+EM245*[1]Figure!$H$8,0)</f>
        <v>0</v>
      </c>
      <c r="GD245" s="12">
        <f>IFERROR(CX245*[1]Figure!$F$8+DS245*[1]Figure!$G$8+EN245*[1]Figure!$H$8,0)</f>
        <v>0</v>
      </c>
      <c r="GE245" s="12">
        <f>IFERROR(CY245*[1]Figure!$F$8+DT245*[1]Figure!$G$8+EO245*[1]Figure!$H$8,0)</f>
        <v>0</v>
      </c>
      <c r="GF245" s="12">
        <f>IFERROR(CZ245*[1]Figure!$F$8+DU245*[1]Figure!$G$8+EP245*[1]Figure!$H$8,0)</f>
        <v>0</v>
      </c>
      <c r="GG245" s="12">
        <f>IFERROR(DA245*[1]Figure!$F$8+DV245*[1]Figure!$G$8+EQ245*[1]Figure!$H$8,0)</f>
        <v>0</v>
      </c>
      <c r="GH245" s="12">
        <f>IFERROR(DB245*[1]Figure!$F$8+DW245*[1]Figure!$G$8+ER245*[1]Figure!$H$8,0)</f>
        <v>0</v>
      </c>
      <c r="GI245" s="12">
        <f>IFERROR(DC245*[1]Figure!$F$8+DX245*[1]Figure!$G$8+ES245*[1]Figure!$H$8,0)</f>
        <v>0</v>
      </c>
      <c r="GJ245" s="12">
        <f>IFERROR(DD245*[1]Figure!$F$8+DY245*[1]Figure!$G$8+ET245*[1]Figure!$H$8,0)</f>
        <v>0</v>
      </c>
      <c r="GK245" s="12">
        <f>IFERROR(DE245*[1]Figure!$F$8+DZ245*[1]Figure!$G$8+EU245*[1]Figure!$H$8,0)</f>
        <v>0</v>
      </c>
      <c r="GL245" s="12">
        <f>IFERROR(DF245*[1]Figure!$F$8+EA245*[1]Figure!$G$8+EV245*[1]Figure!$H$8,0)</f>
        <v>0</v>
      </c>
      <c r="GM245" s="12">
        <f>IFERROR(DG245*[1]Figure!$F$8+EB245*[1]Figure!$G$8+EW245*[1]Figure!$H$8,0)</f>
        <v>0</v>
      </c>
      <c r="GN245" s="12">
        <f>IFERROR(DH245*[1]Figure!$F$8+EC245*[1]Figure!$G$8+EX245*[1]Figure!$H$8,0)</f>
        <v>0</v>
      </c>
      <c r="GO245" s="12">
        <f>IFERROR(DI245*[1]Figure!$F$8+ED245*[1]Figure!$G$8+EY245*[1]Figure!$H$8,0)</f>
        <v>0</v>
      </c>
      <c r="GP245" s="12">
        <f>IFERROR(DJ245*[1]Figure!$F$8+EE245*[1]Figure!$G$8+EZ245*[1]Figure!$H$8,0)</f>
        <v>0</v>
      </c>
      <c r="GQ245" s="12">
        <f>IFERROR(DK245*[1]Figure!$F$8+EF245*[1]Figure!$G$8+FA245*[1]Figure!$H$8,0)</f>
        <v>0</v>
      </c>
      <c r="GR245" s="12">
        <f>IFERROR(DL245*[1]Figure!$F$8+EG245*[1]Figure!$G$8+FB245*[1]Figure!$H$8,0)</f>
        <v>0</v>
      </c>
      <c r="GS245" s="12">
        <f>IFERROR(DM245*[1]Figure!$F$8+EH245*[1]Figure!$G$8+FC245*[1]Figure!$H$8,0)</f>
        <v>0</v>
      </c>
      <c r="GT245" s="12">
        <f>IFERROR(DN245*[1]Figure!$F$8+EI245*[1]Figure!$G$8+FD245*[1]Figure!$H$8,0)</f>
        <v>0</v>
      </c>
      <c r="GU245" s="12">
        <f>IFERROR(DO245*[1]Figure!$F$8+EJ245*[1]Figure!$G$8+FE245*[1]Figure!$H$8,0)</f>
        <v>0</v>
      </c>
      <c r="GV245" s="12">
        <f>IFERROR(DP245*[1]Figure!$F$8+EK245*[1]Figure!$G$8+FF245*[1]Figure!$H$8,0)</f>
        <v>0</v>
      </c>
      <c r="GX245" s="12">
        <f>IFERROR(FH245*[1]Figure!$F$10+GC245*[1]Figure!$F$11,0)</f>
        <v>0</v>
      </c>
      <c r="GY245" s="12">
        <f>IFERROR(FI245*[1]Figure!$F$10+GD245*[1]Figure!$F$11,0)</f>
        <v>0</v>
      </c>
      <c r="GZ245" s="12">
        <f>IFERROR(FJ245*[1]Figure!$F$10+GE245*[1]Figure!$F$11,0)</f>
        <v>0</v>
      </c>
      <c r="HA245" s="12">
        <f>IFERROR(FK245*[1]Figure!$F$10+GF245*[1]Figure!$F$11,0)</f>
        <v>0</v>
      </c>
      <c r="HB245" s="12">
        <f>IFERROR(FL245*[1]Figure!$F$10+GG245*[1]Figure!$F$11,0)</f>
        <v>0</v>
      </c>
      <c r="HC245" s="12">
        <f>IFERROR(FM245*[1]Figure!$F$10+GH245*[1]Figure!$F$11,0)</f>
        <v>0</v>
      </c>
      <c r="HD245" s="12">
        <f>IFERROR(FN245*[1]Figure!$F$10+GI245*[1]Figure!$F$11,0)</f>
        <v>0</v>
      </c>
      <c r="HE245" s="12">
        <f>IFERROR(FO245*[1]Figure!$F$10+GJ245*[1]Figure!$F$11,0)</f>
        <v>0</v>
      </c>
      <c r="HF245" s="12">
        <f>IFERROR(FP245*[1]Figure!$F$10+GK245*[1]Figure!$F$11,0)</f>
        <v>0</v>
      </c>
      <c r="HG245" s="12">
        <f>IFERROR(FQ245*[1]Figure!$F$10+GL245*[1]Figure!$F$11,0)</f>
        <v>0</v>
      </c>
      <c r="HH245" s="12">
        <f>IFERROR(FR245*[1]Figure!$F$10+GM245*[1]Figure!$F$11,0)</f>
        <v>0</v>
      </c>
      <c r="HI245" s="12">
        <f>IFERROR(FS245*[1]Figure!$F$10+GN245*[1]Figure!$F$11,0)</f>
        <v>0</v>
      </c>
      <c r="HJ245" s="12">
        <f>IFERROR(FT245*[1]Figure!$F$10+GO245*[1]Figure!$F$11,0)</f>
        <v>0</v>
      </c>
      <c r="HK245" s="12">
        <f>IFERROR(FU245*[1]Figure!$F$10+GP245*[1]Figure!$F$11,0)</f>
        <v>0</v>
      </c>
      <c r="HL245" s="12">
        <f>IFERROR(FV245*[1]Figure!$F$10+GQ245*[1]Figure!$F$11,0)</f>
        <v>0</v>
      </c>
      <c r="HM245" s="12">
        <f>IFERROR(FW245*[1]Figure!$F$10+GR245*[1]Figure!$F$11,0)</f>
        <v>0</v>
      </c>
      <c r="HN245" s="12">
        <f>IFERROR(FX245*[1]Figure!$F$10+GS245*[1]Figure!$F$11,0)</f>
        <v>0</v>
      </c>
      <c r="HO245" s="12">
        <f>IFERROR(FY245*[1]Figure!$F$10+GT245*[1]Figure!$F$11,0)</f>
        <v>0</v>
      </c>
      <c r="HP245" s="12">
        <f>IFERROR(FZ245*[1]Figure!$F$10+GU245*[1]Figure!$F$11,0)</f>
        <v>0</v>
      </c>
      <c r="HQ245" s="12">
        <f>IFERROR(GA245*[1]Figure!$F$10+GV245*[1]Figure!$F$11,0)</f>
        <v>0</v>
      </c>
    </row>
    <row r="246" spans="1:225" x14ac:dyDescent="0.2">
      <c r="A246" s="1"/>
      <c r="B246" s="4"/>
      <c r="C246" s="1" t="str">
        <f>C55</f>
        <v>PVDF (cathode)</v>
      </c>
      <c r="D246" s="1" t="str">
        <f>D55</f>
        <v>China</v>
      </c>
      <c r="F246" s="7">
        <f>SUM(E246:E249)</f>
        <v>1</v>
      </c>
      <c r="G246" s="5">
        <f>'[1]LIB Maf LCI'!AI$47*LCIA_TAU!$E246</f>
        <v>0</v>
      </c>
      <c r="H246" s="5">
        <f>'[1]LIB Maf LCI'!AJ$47*LCIA_TAU!$E246</f>
        <v>0</v>
      </c>
      <c r="I246" s="5">
        <f>'[1]LIB Maf LCI'!AK$47*LCIA_TAU!$E246</f>
        <v>0</v>
      </c>
      <c r="J246" s="5">
        <f>'[1]LIB Maf LCI'!AL$47*LCIA_TAU!$E246</f>
        <v>0</v>
      </c>
      <c r="K246" s="5">
        <f>'[1]LIB Maf LCI'!AM$47*LCIA_TAU!$E246</f>
        <v>0</v>
      </c>
      <c r="L246" s="5">
        <f>'[1]LIB Maf LCI'!AN$47*LCIA_TAU!$E246</f>
        <v>0</v>
      </c>
      <c r="M246" s="5" t="str">
        <f>M55</f>
        <v>g/kWh</v>
      </c>
      <c r="N246" s="5" t="str">
        <f>N55</f>
        <v>polyvinylfluoride production | polyvinylfluoride | Cutoff</v>
      </c>
      <c r="O246" s="5">
        <f>O55</f>
        <v>1</v>
      </c>
      <c r="P246" s="5" t="str">
        <f>P55</f>
        <v>kg</v>
      </c>
      <c r="Q246" s="5">
        <f>'[1]Unit factor_selected'!J31</f>
        <v>15.039985534548901</v>
      </c>
      <c r="R246" s="5">
        <f>'[1]Unit factor_selected'!K31</f>
        <v>166.58599185075201</v>
      </c>
      <c r="S246" s="5">
        <f>'[1]Unit factor_selected'!L31</f>
        <v>1.9046570276754299E-2</v>
      </c>
      <c r="T246" s="5">
        <f>'[1]Unit factor_selected'!M31</f>
        <v>2.90194437416858</v>
      </c>
      <c r="U246" s="5">
        <f>'[1]Unit factor_selected'!N31</f>
        <v>0.53160682895373601</v>
      </c>
      <c r="V246" s="5">
        <f>'[1]Unit factor_selected'!O31</f>
        <v>3.3191059231543001E-3</v>
      </c>
      <c r="W246" s="5">
        <f>'[1]Unit factor_selected'!P31</f>
        <v>16.1776720792239</v>
      </c>
      <c r="X246" s="5">
        <f>'[1]Unit factor_selected'!Q31</f>
        <v>0.50840027068597105</v>
      </c>
      <c r="Y246" s="5">
        <f>'[1]Unit factor_selected'!R31</f>
        <v>11.6425114001319</v>
      </c>
      <c r="Z246" s="5">
        <f>'[1]Unit factor_selected'!S31</f>
        <v>1.07742797314278</v>
      </c>
      <c r="AA246" s="5">
        <f>'[1]Unit factor_selected'!T31</f>
        <v>7.5280574492716704E-2</v>
      </c>
      <c r="AB246" s="5">
        <f>'[1]Unit factor_selected'!U31</f>
        <v>0.69983607782113999</v>
      </c>
      <c r="AC246" s="5">
        <f>'[1]Unit factor_selected'!V31</f>
        <v>2.27337226548719E-4</v>
      </c>
      <c r="AD246" s="5">
        <f>'[1]Unit factor_selected'!W31</f>
        <v>3.2334691835486103E-2</v>
      </c>
      <c r="AE246" s="5">
        <f>'[1]Unit factor_selected'!X31</f>
        <v>2.2687630934567299E-2</v>
      </c>
      <c r="AF246" s="5">
        <f>'[1]Unit factor_selected'!Y31</f>
        <v>2.3031526774757099E-2</v>
      </c>
      <c r="AG246" s="5">
        <f>'[1]Unit factor_selected'!Z31</f>
        <v>3.5248109822684399E-6</v>
      </c>
      <c r="AH246" s="5">
        <f>'[1]Unit factor_selected'!AA31</f>
        <v>4.3400670868197398E-2</v>
      </c>
      <c r="AI246" s="5">
        <f>'[1]Unit factor_selected'!AB31</f>
        <v>45.3459770099428</v>
      </c>
      <c r="AJ246" s="5">
        <f>'[1]Unit factor_selected'!AC31</f>
        <v>0.14096758531779699</v>
      </c>
      <c r="AK246" s="1"/>
      <c r="AL246" s="1">
        <f t="shared" si="204"/>
        <v>0</v>
      </c>
      <c r="AM246" s="1">
        <f t="shared" si="204"/>
        <v>0</v>
      </c>
      <c r="AN246" s="1">
        <f t="shared" si="204"/>
        <v>0</v>
      </c>
      <c r="AO246" s="1">
        <f t="shared" si="204"/>
        <v>0</v>
      </c>
      <c r="AP246" s="1">
        <f t="shared" si="204"/>
        <v>0</v>
      </c>
      <c r="AQ246" s="1">
        <f t="shared" si="204"/>
        <v>0</v>
      </c>
      <c r="AR246" s="1">
        <f t="shared" si="204"/>
        <v>0</v>
      </c>
      <c r="AS246" s="1">
        <f t="shared" si="204"/>
        <v>0</v>
      </c>
      <c r="AT246" s="1">
        <f t="shared" si="204"/>
        <v>0</v>
      </c>
      <c r="AU246" s="1">
        <f t="shared" si="204"/>
        <v>0</v>
      </c>
      <c r="AV246" s="1">
        <f t="shared" si="204"/>
        <v>0</v>
      </c>
      <c r="AW246" s="1">
        <f t="shared" si="204"/>
        <v>0</v>
      </c>
      <c r="AX246" s="1">
        <f t="shared" si="204"/>
        <v>0</v>
      </c>
      <c r="AY246" s="1">
        <f t="shared" si="204"/>
        <v>0</v>
      </c>
      <c r="AZ246" s="1">
        <f t="shared" si="204"/>
        <v>0</v>
      </c>
      <c r="BA246" s="1">
        <f t="shared" si="204"/>
        <v>0</v>
      </c>
      <c r="BB246" s="1">
        <f t="shared" si="205"/>
        <v>0</v>
      </c>
      <c r="BC246" s="1">
        <f t="shared" si="205"/>
        <v>0</v>
      </c>
      <c r="BD246" s="1">
        <f t="shared" si="205"/>
        <v>0</v>
      </c>
      <c r="BE246" s="1">
        <f t="shared" si="205"/>
        <v>0</v>
      </c>
      <c r="BF246" s="1"/>
      <c r="BG246" s="1">
        <f t="shared" si="206"/>
        <v>0</v>
      </c>
      <c r="BH246" s="1">
        <f t="shared" si="206"/>
        <v>0</v>
      </c>
      <c r="BI246" s="1">
        <f t="shared" si="206"/>
        <v>0</v>
      </c>
      <c r="BJ246" s="1">
        <f t="shared" si="206"/>
        <v>0</v>
      </c>
      <c r="BK246" s="1">
        <f t="shared" si="206"/>
        <v>0</v>
      </c>
      <c r="BL246" s="1">
        <f t="shared" si="206"/>
        <v>0</v>
      </c>
      <c r="BM246" s="1">
        <f t="shared" si="206"/>
        <v>0</v>
      </c>
      <c r="BN246" s="1">
        <f t="shared" si="206"/>
        <v>0</v>
      </c>
      <c r="BO246" s="1">
        <f t="shared" si="206"/>
        <v>0</v>
      </c>
      <c r="BP246" s="1">
        <f t="shared" si="206"/>
        <v>0</v>
      </c>
      <c r="BQ246" s="1">
        <f t="shared" si="206"/>
        <v>0</v>
      </c>
      <c r="BR246" s="1">
        <f t="shared" si="206"/>
        <v>0</v>
      </c>
      <c r="BS246" s="1">
        <f t="shared" si="206"/>
        <v>0</v>
      </c>
      <c r="BT246" s="1">
        <f t="shared" si="206"/>
        <v>0</v>
      </c>
      <c r="BU246" s="1">
        <f t="shared" si="206"/>
        <v>0</v>
      </c>
      <c r="BV246" s="1">
        <f t="shared" si="206"/>
        <v>0</v>
      </c>
      <c r="BW246" s="1">
        <f t="shared" si="207"/>
        <v>0</v>
      </c>
      <c r="BX246" s="1">
        <f t="shared" si="207"/>
        <v>0</v>
      </c>
      <c r="BY246" s="1">
        <f t="shared" si="207"/>
        <v>0</v>
      </c>
      <c r="BZ246" s="1">
        <f t="shared" si="207"/>
        <v>0</v>
      </c>
      <c r="CA246" s="1"/>
      <c r="CB246" s="1">
        <f t="shared" si="208"/>
        <v>0</v>
      </c>
      <c r="CC246" s="1">
        <f t="shared" si="208"/>
        <v>0</v>
      </c>
      <c r="CD246" s="1">
        <f t="shared" si="208"/>
        <v>0</v>
      </c>
      <c r="CE246" s="1">
        <f t="shared" si="208"/>
        <v>0</v>
      </c>
      <c r="CF246" s="1">
        <f t="shared" si="208"/>
        <v>0</v>
      </c>
      <c r="CG246" s="1">
        <f t="shared" si="208"/>
        <v>0</v>
      </c>
      <c r="CH246" s="1">
        <f t="shared" si="208"/>
        <v>0</v>
      </c>
      <c r="CI246" s="1">
        <f t="shared" si="208"/>
        <v>0</v>
      </c>
      <c r="CJ246" s="1">
        <f t="shared" si="208"/>
        <v>0</v>
      </c>
      <c r="CK246" s="1">
        <f t="shared" si="208"/>
        <v>0</v>
      </c>
      <c r="CL246" s="1">
        <f t="shared" si="208"/>
        <v>0</v>
      </c>
      <c r="CM246" s="1">
        <f t="shared" si="208"/>
        <v>0</v>
      </c>
      <c r="CN246" s="1">
        <f t="shared" si="208"/>
        <v>0</v>
      </c>
      <c r="CO246" s="1">
        <f t="shared" si="208"/>
        <v>0</v>
      </c>
      <c r="CP246" s="1">
        <f t="shared" si="208"/>
        <v>0</v>
      </c>
      <c r="CQ246" s="1">
        <f t="shared" si="208"/>
        <v>0</v>
      </c>
      <c r="CR246" s="1">
        <f t="shared" si="209"/>
        <v>0</v>
      </c>
      <c r="CS246" s="1">
        <f t="shared" si="209"/>
        <v>0</v>
      </c>
      <c r="CT246" s="1">
        <f t="shared" si="209"/>
        <v>0</v>
      </c>
      <c r="CU246" s="1">
        <f t="shared" si="209"/>
        <v>0</v>
      </c>
      <c r="CW246" s="12">
        <f t="shared" si="210"/>
        <v>0</v>
      </c>
      <c r="CX246" s="12">
        <f t="shared" si="210"/>
        <v>0</v>
      </c>
      <c r="CY246" s="12">
        <f t="shared" si="210"/>
        <v>0</v>
      </c>
      <c r="CZ246" s="12">
        <f t="shared" si="210"/>
        <v>0</v>
      </c>
      <c r="DA246" s="12">
        <f t="shared" si="210"/>
        <v>0</v>
      </c>
      <c r="DB246" s="12">
        <f t="shared" si="210"/>
        <v>0</v>
      </c>
      <c r="DC246" s="12">
        <f t="shared" si="210"/>
        <v>0</v>
      </c>
      <c r="DD246" s="12">
        <f t="shared" si="210"/>
        <v>0</v>
      </c>
      <c r="DE246" s="12">
        <f t="shared" si="210"/>
        <v>0</v>
      </c>
      <c r="DF246" s="12">
        <f t="shared" si="210"/>
        <v>0</v>
      </c>
      <c r="DG246" s="12">
        <f t="shared" si="210"/>
        <v>0</v>
      </c>
      <c r="DH246" s="12">
        <f t="shared" si="210"/>
        <v>0</v>
      </c>
      <c r="DI246" s="12">
        <f t="shared" si="210"/>
        <v>0</v>
      </c>
      <c r="DJ246" s="12">
        <f t="shared" si="210"/>
        <v>0</v>
      </c>
      <c r="DK246" s="12">
        <f t="shared" si="210"/>
        <v>0</v>
      </c>
      <c r="DL246" s="12">
        <f t="shared" si="210"/>
        <v>0</v>
      </c>
      <c r="DM246" s="12">
        <f t="shared" si="211"/>
        <v>0</v>
      </c>
      <c r="DN246" s="12">
        <f t="shared" si="211"/>
        <v>0</v>
      </c>
      <c r="DO246" s="12">
        <f t="shared" si="211"/>
        <v>0</v>
      </c>
      <c r="DP246" s="12">
        <f t="shared" si="211"/>
        <v>0</v>
      </c>
      <c r="DR246" s="12">
        <f t="shared" si="212"/>
        <v>0</v>
      </c>
      <c r="DS246" s="12">
        <f t="shared" si="212"/>
        <v>0</v>
      </c>
      <c r="DT246" s="12">
        <f t="shared" si="212"/>
        <v>0</v>
      </c>
      <c r="DU246" s="12">
        <f t="shared" si="212"/>
        <v>0</v>
      </c>
      <c r="DV246" s="12">
        <f t="shared" si="212"/>
        <v>0</v>
      </c>
      <c r="DW246" s="12">
        <f t="shared" si="212"/>
        <v>0</v>
      </c>
      <c r="DX246" s="12">
        <f t="shared" si="212"/>
        <v>0</v>
      </c>
      <c r="DY246" s="12">
        <f t="shared" si="212"/>
        <v>0</v>
      </c>
      <c r="DZ246" s="12">
        <f t="shared" si="212"/>
        <v>0</v>
      </c>
      <c r="EA246" s="12">
        <f t="shared" si="212"/>
        <v>0</v>
      </c>
      <c r="EB246" s="12">
        <f t="shared" si="212"/>
        <v>0</v>
      </c>
      <c r="EC246" s="12">
        <f t="shared" si="212"/>
        <v>0</v>
      </c>
      <c r="ED246" s="12">
        <f t="shared" si="212"/>
        <v>0</v>
      </c>
      <c r="EE246" s="12">
        <f t="shared" si="212"/>
        <v>0</v>
      </c>
      <c r="EF246" s="12">
        <f t="shared" si="212"/>
        <v>0</v>
      </c>
      <c r="EG246" s="12">
        <f t="shared" si="212"/>
        <v>0</v>
      </c>
      <c r="EH246" s="12">
        <f t="shared" si="213"/>
        <v>0</v>
      </c>
      <c r="EI246" s="12">
        <f t="shared" si="213"/>
        <v>0</v>
      </c>
      <c r="EJ246" s="12">
        <f t="shared" si="213"/>
        <v>0</v>
      </c>
      <c r="EK246" s="12">
        <f t="shared" si="213"/>
        <v>0</v>
      </c>
      <c r="EM246" s="12">
        <f t="shared" si="214"/>
        <v>0</v>
      </c>
      <c r="EN246" s="12">
        <f t="shared" si="214"/>
        <v>0</v>
      </c>
      <c r="EO246" s="12">
        <f t="shared" si="214"/>
        <v>0</v>
      </c>
      <c r="EP246" s="12">
        <f t="shared" si="214"/>
        <v>0</v>
      </c>
      <c r="EQ246" s="12">
        <f t="shared" si="214"/>
        <v>0</v>
      </c>
      <c r="ER246" s="12">
        <f t="shared" si="214"/>
        <v>0</v>
      </c>
      <c r="ES246" s="12">
        <f t="shared" si="214"/>
        <v>0</v>
      </c>
      <c r="ET246" s="12">
        <f t="shared" si="214"/>
        <v>0</v>
      </c>
      <c r="EU246" s="12">
        <f t="shared" si="214"/>
        <v>0</v>
      </c>
      <c r="EV246" s="12">
        <f t="shared" si="214"/>
        <v>0</v>
      </c>
      <c r="EW246" s="12">
        <f t="shared" si="214"/>
        <v>0</v>
      </c>
      <c r="EX246" s="12">
        <f t="shared" si="214"/>
        <v>0</v>
      </c>
      <c r="EY246" s="12">
        <f t="shared" si="214"/>
        <v>0</v>
      </c>
      <c r="EZ246" s="12">
        <f t="shared" si="214"/>
        <v>0</v>
      </c>
      <c r="FA246" s="12">
        <f t="shared" si="214"/>
        <v>0</v>
      </c>
      <c r="FB246" s="12">
        <f t="shared" si="214"/>
        <v>0</v>
      </c>
      <c r="FC246" s="12">
        <f t="shared" si="215"/>
        <v>0</v>
      </c>
      <c r="FD246" s="12">
        <f t="shared" si="215"/>
        <v>0</v>
      </c>
      <c r="FE246" s="12">
        <f t="shared" si="215"/>
        <v>0</v>
      </c>
      <c r="FF246" s="12">
        <f t="shared" si="215"/>
        <v>0</v>
      </c>
      <c r="FH246" s="12">
        <f>IFERROR(AL246*[1]Figure!$C$8+BG246*[1]Figure!$D$8+CB246*[1]Figure!$E$8,0)</f>
        <v>0</v>
      </c>
      <c r="FI246" s="12">
        <f>IFERROR(AM246*[1]Figure!$C$8+BH246*[1]Figure!$D$8+CC246*[1]Figure!$E$8,0)</f>
        <v>0</v>
      </c>
      <c r="FJ246" s="12">
        <f>IFERROR(AN246*[1]Figure!$C$8+BI246*[1]Figure!$D$8+CD246*[1]Figure!$E$8,0)</f>
        <v>0</v>
      </c>
      <c r="FK246" s="12">
        <f>IFERROR(AO246*[1]Figure!$C$8+BJ246*[1]Figure!$D$8+CE246*[1]Figure!$E$8,0)</f>
        <v>0</v>
      </c>
      <c r="FL246" s="12">
        <f>IFERROR(AP246*[1]Figure!$C$8+BK246*[1]Figure!$D$8+CF246*[1]Figure!$E$8,0)</f>
        <v>0</v>
      </c>
      <c r="FM246" s="12">
        <f>IFERROR(AQ246*[1]Figure!$C$8+BL246*[1]Figure!$D$8+CG246*[1]Figure!$E$8,0)</f>
        <v>0</v>
      </c>
      <c r="FN246" s="12">
        <f>IFERROR(AR246*[1]Figure!$C$8+BM246*[1]Figure!$D$8+CH246*[1]Figure!$E$8,0)</f>
        <v>0</v>
      </c>
      <c r="FO246" s="12">
        <f>IFERROR(AS246*[1]Figure!$C$8+BN246*[1]Figure!$D$8+CI246*[1]Figure!$E$8,0)</f>
        <v>0</v>
      </c>
      <c r="FP246" s="12">
        <f>IFERROR(AT246*[1]Figure!$C$8+BO246*[1]Figure!$D$8+CJ246*[1]Figure!$E$8,0)</f>
        <v>0</v>
      </c>
      <c r="FQ246" s="12">
        <f>IFERROR(AU246*[1]Figure!$C$8+BP246*[1]Figure!$D$8+CK246*[1]Figure!$E$8,0)</f>
        <v>0</v>
      </c>
      <c r="FR246" s="12">
        <f>IFERROR(AV246*[1]Figure!$C$8+BQ246*[1]Figure!$D$8+CL246*[1]Figure!$E$8,0)</f>
        <v>0</v>
      </c>
      <c r="FS246" s="12">
        <f>IFERROR(AW246*[1]Figure!$C$8+BR246*[1]Figure!$D$8+CM246*[1]Figure!$E$8,0)</f>
        <v>0</v>
      </c>
      <c r="FT246" s="12">
        <f>IFERROR(AX246*[1]Figure!$C$8+BS246*[1]Figure!$D$8+CN246*[1]Figure!$E$8,0)</f>
        <v>0</v>
      </c>
      <c r="FU246" s="12">
        <f>IFERROR(AY246*[1]Figure!$C$8+BT246*[1]Figure!$D$8+CO246*[1]Figure!$E$8,0)</f>
        <v>0</v>
      </c>
      <c r="FV246" s="12">
        <f>IFERROR(AZ246*[1]Figure!$C$8+BU246*[1]Figure!$D$8+CP246*[1]Figure!$E$8,0)</f>
        <v>0</v>
      </c>
      <c r="FW246" s="12">
        <f>IFERROR(BA246*[1]Figure!$C$8+BV246*[1]Figure!$D$8+CQ246*[1]Figure!$E$8,0)</f>
        <v>0</v>
      </c>
      <c r="FX246" s="12">
        <f>IFERROR(BB246*[1]Figure!$C$8+BW246*[1]Figure!$D$8+CR246*[1]Figure!$E$8,0)</f>
        <v>0</v>
      </c>
      <c r="FY246" s="12">
        <f>IFERROR(BC246*[1]Figure!$C$8+BX246*[1]Figure!$D$8+CS246*[1]Figure!$E$8,0)</f>
        <v>0</v>
      </c>
      <c r="FZ246" s="12">
        <f>IFERROR(BD246*[1]Figure!$C$8+BY246*[1]Figure!$D$8+CT246*[1]Figure!$E$8,0)</f>
        <v>0</v>
      </c>
      <c r="GA246" s="12">
        <f>IFERROR(BE246*[1]Figure!$C$8+BZ246*[1]Figure!$D$8+CU246*[1]Figure!$E$8,0)</f>
        <v>0</v>
      </c>
      <c r="GC246" s="12">
        <f>IFERROR(CW246*[1]Figure!$F$8+DR246*[1]Figure!$G$8+EM246*[1]Figure!$H$8,0)</f>
        <v>0</v>
      </c>
      <c r="GD246" s="12">
        <f>IFERROR(CX246*[1]Figure!$F$8+DS246*[1]Figure!$G$8+EN246*[1]Figure!$H$8,0)</f>
        <v>0</v>
      </c>
      <c r="GE246" s="12">
        <f>IFERROR(CY246*[1]Figure!$F$8+DT246*[1]Figure!$G$8+EO246*[1]Figure!$H$8,0)</f>
        <v>0</v>
      </c>
      <c r="GF246" s="12">
        <f>IFERROR(CZ246*[1]Figure!$F$8+DU246*[1]Figure!$G$8+EP246*[1]Figure!$H$8,0)</f>
        <v>0</v>
      </c>
      <c r="GG246" s="12">
        <f>IFERROR(DA246*[1]Figure!$F$8+DV246*[1]Figure!$G$8+EQ246*[1]Figure!$H$8,0)</f>
        <v>0</v>
      </c>
      <c r="GH246" s="12">
        <f>IFERROR(DB246*[1]Figure!$F$8+DW246*[1]Figure!$G$8+ER246*[1]Figure!$H$8,0)</f>
        <v>0</v>
      </c>
      <c r="GI246" s="12">
        <f>IFERROR(DC246*[1]Figure!$F$8+DX246*[1]Figure!$G$8+ES246*[1]Figure!$H$8,0)</f>
        <v>0</v>
      </c>
      <c r="GJ246" s="12">
        <f>IFERROR(DD246*[1]Figure!$F$8+DY246*[1]Figure!$G$8+ET246*[1]Figure!$H$8,0)</f>
        <v>0</v>
      </c>
      <c r="GK246" s="12">
        <f>IFERROR(DE246*[1]Figure!$F$8+DZ246*[1]Figure!$G$8+EU246*[1]Figure!$H$8,0)</f>
        <v>0</v>
      </c>
      <c r="GL246" s="12">
        <f>IFERROR(DF246*[1]Figure!$F$8+EA246*[1]Figure!$G$8+EV246*[1]Figure!$H$8,0)</f>
        <v>0</v>
      </c>
      <c r="GM246" s="12">
        <f>IFERROR(DG246*[1]Figure!$F$8+EB246*[1]Figure!$G$8+EW246*[1]Figure!$H$8,0)</f>
        <v>0</v>
      </c>
      <c r="GN246" s="12">
        <f>IFERROR(DH246*[1]Figure!$F$8+EC246*[1]Figure!$G$8+EX246*[1]Figure!$H$8,0)</f>
        <v>0</v>
      </c>
      <c r="GO246" s="12">
        <f>IFERROR(DI246*[1]Figure!$F$8+ED246*[1]Figure!$G$8+EY246*[1]Figure!$H$8,0)</f>
        <v>0</v>
      </c>
      <c r="GP246" s="12">
        <f>IFERROR(DJ246*[1]Figure!$F$8+EE246*[1]Figure!$G$8+EZ246*[1]Figure!$H$8,0)</f>
        <v>0</v>
      </c>
      <c r="GQ246" s="12">
        <f>IFERROR(DK246*[1]Figure!$F$8+EF246*[1]Figure!$G$8+FA246*[1]Figure!$H$8,0)</f>
        <v>0</v>
      </c>
      <c r="GR246" s="12">
        <f>IFERROR(DL246*[1]Figure!$F$8+EG246*[1]Figure!$G$8+FB246*[1]Figure!$H$8,0)</f>
        <v>0</v>
      </c>
      <c r="GS246" s="12">
        <f>IFERROR(DM246*[1]Figure!$F$8+EH246*[1]Figure!$G$8+FC246*[1]Figure!$H$8,0)</f>
        <v>0</v>
      </c>
      <c r="GT246" s="12">
        <f>IFERROR(DN246*[1]Figure!$F$8+EI246*[1]Figure!$G$8+FD246*[1]Figure!$H$8,0)</f>
        <v>0</v>
      </c>
      <c r="GU246" s="12">
        <f>IFERROR(DO246*[1]Figure!$F$8+EJ246*[1]Figure!$G$8+FE246*[1]Figure!$H$8,0)</f>
        <v>0</v>
      </c>
      <c r="GV246" s="12">
        <f>IFERROR(DP246*[1]Figure!$F$8+EK246*[1]Figure!$G$8+FF246*[1]Figure!$H$8,0)</f>
        <v>0</v>
      </c>
      <c r="GX246" s="12">
        <f>IFERROR(FH246*[1]Figure!$F$10+GC246*[1]Figure!$F$11,0)</f>
        <v>0</v>
      </c>
      <c r="GY246" s="12">
        <f>IFERROR(FI246*[1]Figure!$F$10+GD246*[1]Figure!$F$11,0)</f>
        <v>0</v>
      </c>
      <c r="GZ246" s="12">
        <f>IFERROR(FJ246*[1]Figure!$F$10+GE246*[1]Figure!$F$11,0)</f>
        <v>0</v>
      </c>
      <c r="HA246" s="12">
        <f>IFERROR(FK246*[1]Figure!$F$10+GF246*[1]Figure!$F$11,0)</f>
        <v>0</v>
      </c>
      <c r="HB246" s="12">
        <f>IFERROR(FL246*[1]Figure!$F$10+GG246*[1]Figure!$F$11,0)</f>
        <v>0</v>
      </c>
      <c r="HC246" s="12">
        <f>IFERROR(FM246*[1]Figure!$F$10+GH246*[1]Figure!$F$11,0)</f>
        <v>0</v>
      </c>
      <c r="HD246" s="12">
        <f>IFERROR(FN246*[1]Figure!$F$10+GI246*[1]Figure!$F$11,0)</f>
        <v>0</v>
      </c>
      <c r="HE246" s="12">
        <f>IFERROR(FO246*[1]Figure!$F$10+GJ246*[1]Figure!$F$11,0)</f>
        <v>0</v>
      </c>
      <c r="HF246" s="12">
        <f>IFERROR(FP246*[1]Figure!$F$10+GK246*[1]Figure!$F$11,0)</f>
        <v>0</v>
      </c>
      <c r="HG246" s="12">
        <f>IFERROR(FQ246*[1]Figure!$F$10+GL246*[1]Figure!$F$11,0)</f>
        <v>0</v>
      </c>
      <c r="HH246" s="12">
        <f>IFERROR(FR246*[1]Figure!$F$10+GM246*[1]Figure!$F$11,0)</f>
        <v>0</v>
      </c>
      <c r="HI246" s="12">
        <f>IFERROR(FS246*[1]Figure!$F$10+GN246*[1]Figure!$F$11,0)</f>
        <v>0</v>
      </c>
      <c r="HJ246" s="12">
        <f>IFERROR(FT246*[1]Figure!$F$10+GO246*[1]Figure!$F$11,0)</f>
        <v>0</v>
      </c>
      <c r="HK246" s="12">
        <f>IFERROR(FU246*[1]Figure!$F$10+GP246*[1]Figure!$F$11,0)</f>
        <v>0</v>
      </c>
      <c r="HL246" s="12">
        <f>IFERROR(FV246*[1]Figure!$F$10+GQ246*[1]Figure!$F$11,0)</f>
        <v>0</v>
      </c>
      <c r="HM246" s="12">
        <f>IFERROR(FW246*[1]Figure!$F$10+GR246*[1]Figure!$F$11,0)</f>
        <v>0</v>
      </c>
      <c r="HN246" s="12">
        <f>IFERROR(FX246*[1]Figure!$F$10+GS246*[1]Figure!$F$11,0)</f>
        <v>0</v>
      </c>
      <c r="HO246" s="12">
        <f>IFERROR(FY246*[1]Figure!$F$10+GT246*[1]Figure!$F$11,0)</f>
        <v>0</v>
      </c>
      <c r="HP246" s="12">
        <f>IFERROR(FZ246*[1]Figure!$F$10+GU246*[1]Figure!$F$11,0)</f>
        <v>0</v>
      </c>
      <c r="HQ246" s="12">
        <f>IFERROR(GA246*[1]Figure!$F$10+GV246*[1]Figure!$F$11,0)</f>
        <v>0</v>
      </c>
    </row>
    <row r="247" spans="1:225" x14ac:dyDescent="0.2">
      <c r="A247" s="1"/>
      <c r="B247" s="4"/>
      <c r="C247" s="1" t="str">
        <f>C56</f>
        <v>PVDF (cathode)</v>
      </c>
      <c r="D247" s="1" t="str">
        <f>D56</f>
        <v>Japan</v>
      </c>
      <c r="E247" s="2">
        <f>E56/SUM(E56:E58)</f>
        <v>0.56896551724137934</v>
      </c>
      <c r="F247" s="7"/>
      <c r="G247" s="5">
        <f>'[1]LIB Maf LCI'!AI$47*LCIA_TAU!$E247</f>
        <v>20.287494027334144</v>
      </c>
      <c r="H247" s="5">
        <f>'[1]LIB Maf LCI'!AJ$47*LCIA_TAU!$E247</f>
        <v>18.627760218496327</v>
      </c>
      <c r="I247" s="5">
        <f>'[1]LIB Maf LCI'!AK$47*LCIA_TAU!$E247</f>
        <v>23.210625484503165</v>
      </c>
      <c r="J247" s="5">
        <f>'[1]LIB Maf LCI'!AL$47*LCIA_TAU!$E247</f>
        <v>26.563372651570262</v>
      </c>
      <c r="K247" s="5">
        <f>'[1]LIB Maf LCI'!AM$47*LCIA_TAU!$E247</f>
        <v>20.220320512846566</v>
      </c>
      <c r="L247" s="5">
        <f>'[1]LIB Maf LCI'!AN$47*LCIA_TAU!$E247</f>
        <v>18.355821776069902</v>
      </c>
      <c r="M247" s="5" t="str">
        <f>M56</f>
        <v>g/kWh</v>
      </c>
      <c r="N247" s="5" t="str">
        <f>N56</f>
        <v>polyvinylfluoride production | polyvinylfluoride | Cutoff</v>
      </c>
      <c r="O247" s="5">
        <f>O56</f>
        <v>1</v>
      </c>
      <c r="P247" s="5" t="str">
        <f>P56</f>
        <v>kg</v>
      </c>
      <c r="Q247" s="5">
        <f>'[1]Unit factor_selected'!J32</f>
        <v>14.0334087386977</v>
      </c>
      <c r="R247" s="5">
        <f>'[1]Unit factor_selected'!K32</f>
        <v>165.31171902481299</v>
      </c>
      <c r="S247" s="5">
        <f>'[1]Unit factor_selected'!L32</f>
        <v>1.6401163087871401E-2</v>
      </c>
      <c r="T247" s="5">
        <f>'[1]Unit factor_selected'!M32</f>
        <v>2.9119107441399299</v>
      </c>
      <c r="U247" s="5">
        <f>'[1]Unit factor_selected'!N32</f>
        <v>0.51053200652812403</v>
      </c>
      <c r="V247" s="5">
        <f>'[1]Unit factor_selected'!O32</f>
        <v>3.2228434065090499E-3</v>
      </c>
      <c r="W247" s="5">
        <f>'[1]Unit factor_selected'!P32</f>
        <v>15.097328467696601</v>
      </c>
      <c r="X247" s="5">
        <f>'[1]Unit factor_selected'!Q32</f>
        <v>0.45190802930320301</v>
      </c>
      <c r="Y247" s="5">
        <f>'[1]Unit factor_selected'!R32</f>
        <v>10.7312028431461</v>
      </c>
      <c r="Z247" s="5">
        <f>'[1]Unit factor_selected'!S32</f>
        <v>1.1190273093474801</v>
      </c>
      <c r="AA247" s="5">
        <f>'[1]Unit factor_selected'!T32</f>
        <v>9.1195501535423107E-2</v>
      </c>
      <c r="AB247" s="5">
        <f>'[1]Unit factor_selected'!U32</f>
        <v>0.67233135702843705</v>
      </c>
      <c r="AC247" s="5">
        <f>'[1]Unit factor_selected'!V32</f>
        <v>2.3143436955739999E-4</v>
      </c>
      <c r="AD247" s="5">
        <f>'[1]Unit factor_selected'!W32</f>
        <v>3.2682521009697298E-2</v>
      </c>
      <c r="AE247" s="5">
        <f>'[1]Unit factor_selected'!X32</f>
        <v>1.6956463621844799E-2</v>
      </c>
      <c r="AF247" s="5">
        <f>'[1]Unit factor_selected'!Y32</f>
        <v>1.73812451698824E-2</v>
      </c>
      <c r="AG247" s="5">
        <f>'[1]Unit factor_selected'!Z32</f>
        <v>3.5232865568993001E-6</v>
      </c>
      <c r="AH247" s="5">
        <f>'[1]Unit factor_selected'!AA32</f>
        <v>4.0402145566710297E-2</v>
      </c>
      <c r="AI247" s="5">
        <f>'[1]Unit factor_selected'!AB32</f>
        <v>44.992452449538</v>
      </c>
      <c r="AJ247" s="5">
        <f>'[1]Unit factor_selected'!AC32</f>
        <v>0.138949708692514</v>
      </c>
      <c r="AK247" s="1"/>
      <c r="AL247" s="1">
        <f t="shared" si="204"/>
        <v>0.2847026959694684</v>
      </c>
      <c r="AM247" s="1">
        <f t="shared" si="204"/>
        <v>3.353760512364234</v>
      </c>
      <c r="AN247" s="1">
        <f t="shared" si="204"/>
        <v>3.3273849818652427E-4</v>
      </c>
      <c r="AO247" s="1">
        <f t="shared" si="204"/>
        <v>5.9075371829868953E-2</v>
      </c>
      <c r="AP247" s="1">
        <f t="shared" si="204"/>
        <v>1.0357415033202233E-2</v>
      </c>
      <c r="AQ247" s="1">
        <f t="shared" si="204"/>
        <v>6.5383416360585583E-5</v>
      </c>
      <c r="AR247" s="1">
        <f t="shared" si="204"/>
        <v>0.30628696111709652</v>
      </c>
      <c r="AS247" s="1">
        <f t="shared" si="204"/>
        <v>9.1680814453930747E-3</v>
      </c>
      <c r="AT247" s="1">
        <f t="shared" si="204"/>
        <v>0.21770921358643772</v>
      </c>
      <c r="AU247" s="1">
        <f t="shared" si="204"/>
        <v>2.2702259854810801E-2</v>
      </c>
      <c r="AV247" s="1">
        <f t="shared" si="204"/>
        <v>1.8501281927196381E-3</v>
      </c>
      <c r="AW247" s="1">
        <f t="shared" si="204"/>
        <v>1.3639918390103877E-2</v>
      </c>
      <c r="AX247" s="1">
        <f t="shared" si="204"/>
        <v>4.6952233901155953E-6</v>
      </c>
      <c r="AY247" s="1">
        <f t="shared" si="204"/>
        <v>6.6304644978245665E-4</v>
      </c>
      <c r="AZ247" s="1">
        <f t="shared" si="204"/>
        <v>3.4400415445288507E-4</v>
      </c>
      <c r="BA247" s="1">
        <f t="shared" si="204"/>
        <v>3.5262190757161965E-4</v>
      </c>
      <c r="BB247" s="1">
        <f t="shared" si="205"/>
        <v>7.1478654979681235E-8</v>
      </c>
      <c r="BC247" s="1">
        <f t="shared" si="205"/>
        <v>8.1965828687611988E-4</v>
      </c>
      <c r="BD247" s="1">
        <f t="shared" si="205"/>
        <v>0.91278411034511775</v>
      </c>
      <c r="BE247" s="1">
        <f t="shared" si="205"/>
        <v>2.8189413851991969E-3</v>
      </c>
      <c r="BF247" s="1"/>
      <c r="BG247" s="1">
        <f t="shared" si="206"/>
        <v>0.26141097303261174</v>
      </c>
      <c r="BH247" s="1">
        <f t="shared" si="206"/>
        <v>3.0793870633016542</v>
      </c>
      <c r="BI247" s="1">
        <f t="shared" si="206"/>
        <v>3.055169333053213E-4</v>
      </c>
      <c r="BJ247" s="1">
        <f t="shared" si="206"/>
        <v>5.4242375119501827E-2</v>
      </c>
      <c r="BK247" s="1">
        <f t="shared" si="206"/>
        <v>9.510067801473697E-3</v>
      </c>
      <c r="BL247" s="1">
        <f t="shared" si="206"/>
        <v>6.0034354198212476E-5</v>
      </c>
      <c r="BM247" s="1">
        <f t="shared" si="206"/>
        <v>0.28122941463613088</v>
      </c>
      <c r="BN247" s="1">
        <f t="shared" si="206"/>
        <v>8.418034410673278E-3</v>
      </c>
      <c r="BO247" s="1">
        <f t="shared" si="206"/>
        <v>0.19989827341817162</v>
      </c>
      <c r="BP247" s="1">
        <f t="shared" si="206"/>
        <v>2.0844972396473975E-2</v>
      </c>
      <c r="BQ247" s="1">
        <f t="shared" si="206"/>
        <v>1.6987679356073753E-3</v>
      </c>
      <c r="BR247" s="1">
        <f t="shared" si="206"/>
        <v>1.2524027306101972E-2</v>
      </c>
      <c r="BS247" s="1">
        <f t="shared" si="206"/>
        <v>4.3111039424341131E-6</v>
      </c>
      <c r="BT247" s="1">
        <f t="shared" si="206"/>
        <v>6.0880216470460974E-4</v>
      </c>
      <c r="BU247" s="1">
        <f t="shared" si="206"/>
        <v>3.1586093850138072E-4</v>
      </c>
      <c r="BV247" s="1">
        <f t="shared" si="206"/>
        <v>3.2377366732346685E-4</v>
      </c>
      <c r="BW247" s="1">
        <f t="shared" si="207"/>
        <v>6.563093716297169E-8</v>
      </c>
      <c r="BX247" s="1">
        <f t="shared" si="207"/>
        <v>7.5260147992946389E-4</v>
      </c>
      <c r="BY247" s="1">
        <f t="shared" si="207"/>
        <v>0.83810861587209162</v>
      </c>
      <c r="BZ247" s="1">
        <f t="shared" si="207"/>
        <v>2.5883218559540656E-3</v>
      </c>
      <c r="CA247" s="1"/>
      <c r="CB247" s="1">
        <f t="shared" si="208"/>
        <v>0.32572419450486628</v>
      </c>
      <c r="CC247" s="1">
        <f t="shared" si="208"/>
        <v>3.8369883984843511</v>
      </c>
      <c r="CD247" s="1">
        <f t="shared" si="208"/>
        <v>3.8068125394284056E-4</v>
      </c>
      <c r="CE247" s="1">
        <f t="shared" si="208"/>
        <v>6.7587269726532839E-2</v>
      </c>
      <c r="CF247" s="1">
        <f t="shared" si="208"/>
        <v>1.1849767201376211E-2</v>
      </c>
      <c r="CG247" s="1">
        <f t="shared" si="208"/>
        <v>7.4804211303681947E-5</v>
      </c>
      <c r="CH247" s="1">
        <f t="shared" si="208"/>
        <v>0.35041843688023383</v>
      </c>
      <c r="CI247" s="1">
        <f t="shared" si="208"/>
        <v>1.0489068021596527E-2</v>
      </c>
      <c r="CJ247" s="1">
        <f t="shared" si="208"/>
        <v>0.2490779301904997</v>
      </c>
      <c r="CK247" s="1">
        <f t="shared" si="208"/>
        <v>2.5973323784195628E-2</v>
      </c>
      <c r="CL247" s="1">
        <f t="shared" si="208"/>
        <v>2.1167046320101392E-3</v>
      </c>
      <c r="CM247" s="1">
        <f t="shared" si="208"/>
        <v>1.5605231329474837E-2</v>
      </c>
      <c r="CN247" s="1">
        <f t="shared" si="208"/>
        <v>5.3717364760389113E-6</v>
      </c>
      <c r="CO247" s="1">
        <f t="shared" si="208"/>
        <v>7.5858175504549025E-4</v>
      </c>
      <c r="CP247" s="1">
        <f t="shared" si="208"/>
        <v>3.9357012666824175E-4</v>
      </c>
      <c r="CQ247" s="1">
        <f t="shared" si="208"/>
        <v>4.0342957209246998E-4</v>
      </c>
      <c r="CR247" s="1">
        <f t="shared" si="209"/>
        <v>8.1777684746774301E-8</v>
      </c>
      <c r="CS247" s="1">
        <f t="shared" si="209"/>
        <v>9.3775906951929259E-4</v>
      </c>
      <c r="CT247" s="1">
        <f t="shared" si="209"/>
        <v>1.0443029634355436</v>
      </c>
      <c r="CU247" s="1">
        <f t="shared" si="209"/>
        <v>3.2251096496427566E-3</v>
      </c>
      <c r="CW247" s="12">
        <f t="shared" si="210"/>
        <v>0.37277466589782959</v>
      </c>
      <c r="CX247" s="12">
        <f t="shared" si="210"/>
        <v>4.3912367961277843</v>
      </c>
      <c r="CY247" s="12">
        <f t="shared" si="210"/>
        <v>4.3567020702230683E-4</v>
      </c>
      <c r="CZ247" s="12">
        <f t="shared" si="210"/>
        <v>7.7350170224700227E-2</v>
      </c>
      <c r="DA247" s="12">
        <f t="shared" si="210"/>
        <v>1.3561451939960461E-2</v>
      </c>
      <c r="DB247" s="12">
        <f t="shared" si="210"/>
        <v>8.5609590404756036E-5</v>
      </c>
      <c r="DC247" s="12">
        <f t="shared" si="210"/>
        <v>0.40103596213058507</v>
      </c>
      <c r="DD247" s="12">
        <f t="shared" si="210"/>
        <v>1.2004201386617714E-2</v>
      </c>
      <c r="DE247" s="12">
        <f t="shared" si="210"/>
        <v>0.28505694012208016</v>
      </c>
      <c r="DF247" s="12">
        <f t="shared" si="210"/>
        <v>2.9725139425481106E-2</v>
      </c>
      <c r="DG247" s="12">
        <f t="shared" si="210"/>
        <v>2.4224600914322918E-3</v>
      </c>
      <c r="DH247" s="12">
        <f t="shared" si="210"/>
        <v>1.7859388382082307E-2</v>
      </c>
      <c r="DI247" s="12">
        <f t="shared" si="210"/>
        <v>6.1476774029344438E-6</v>
      </c>
      <c r="DJ247" s="12">
        <f t="shared" si="210"/>
        <v>8.681579847733637E-4</v>
      </c>
      <c r="DK247" s="12">
        <f t="shared" si="210"/>
        <v>4.5042086203985816E-4</v>
      </c>
      <c r="DL247" s="12">
        <f t="shared" si="210"/>
        <v>4.6170449259589182E-4</v>
      </c>
      <c r="DM247" s="12">
        <f t="shared" si="211"/>
        <v>9.3590373769184025E-8</v>
      </c>
      <c r="DN247" s="12">
        <f t="shared" si="211"/>
        <v>1.0732172486115129E-3</v>
      </c>
      <c r="DO247" s="12">
        <f t="shared" si="211"/>
        <v>1.195151280925133</v>
      </c>
      <c r="DP247" s="12">
        <f t="shared" si="211"/>
        <v>3.6909728918263808E-3</v>
      </c>
      <c r="DR247" s="12">
        <f t="shared" si="212"/>
        <v>0.28376002258424937</v>
      </c>
      <c r="DS247" s="12">
        <f t="shared" si="212"/>
        <v>3.3426559432113541</v>
      </c>
      <c r="DT247" s="12">
        <f t="shared" si="212"/>
        <v>3.3163677442022804E-4</v>
      </c>
      <c r="DU247" s="12">
        <f t="shared" si="212"/>
        <v>5.8879768551310933E-2</v>
      </c>
      <c r="DV247" s="12">
        <f t="shared" si="212"/>
        <v>1.0323120804065344E-2</v>
      </c>
      <c r="DW247" s="12">
        <f t="shared" si="212"/>
        <v>6.5166926642327248E-5</v>
      </c>
      <c r="DX247" s="12">
        <f t="shared" si="212"/>
        <v>0.30527282050454801</v>
      </c>
      <c r="DY247" s="12">
        <f t="shared" si="212"/>
        <v>9.1377251948396229E-3</v>
      </c>
      <c r="DZ247" s="12">
        <f t="shared" si="212"/>
        <v>0.21698836097678451</v>
      </c>
      <c r="EA247" s="12">
        <f t="shared" si="212"/>
        <v>2.2627090857634351E-2</v>
      </c>
      <c r="EB247" s="12">
        <f t="shared" si="212"/>
        <v>1.8440022703760464E-3</v>
      </c>
      <c r="EC247" s="12">
        <f t="shared" si="212"/>
        <v>1.3594755529952075E-2</v>
      </c>
      <c r="ED247" s="12">
        <f t="shared" si="212"/>
        <v>4.6796771301392083E-6</v>
      </c>
      <c r="EE247" s="12">
        <f t="shared" si="212"/>
        <v>6.6085104998392114E-4</v>
      </c>
      <c r="EF247" s="12">
        <f t="shared" si="212"/>
        <v>3.4286512919812499E-4</v>
      </c>
      <c r="EG247" s="12">
        <f t="shared" si="212"/>
        <v>3.5145434824738841E-4</v>
      </c>
      <c r="EH247" s="12">
        <f t="shared" si="213"/>
        <v>7.1241983439107466E-8</v>
      </c>
      <c r="EI247" s="12">
        <f t="shared" si="213"/>
        <v>8.1694433276556522E-4</v>
      </c>
      <c r="EJ247" s="12">
        <f t="shared" si="213"/>
        <v>0.909761809188667</v>
      </c>
      <c r="EK247" s="12">
        <f t="shared" si="213"/>
        <v>2.8096076449292957E-3</v>
      </c>
      <c r="EM247" s="12">
        <f t="shared" si="214"/>
        <v>0.25759474971827689</v>
      </c>
      <c r="EN247" s="12">
        <f t="shared" si="214"/>
        <v>3.0344324519152113</v>
      </c>
      <c r="EO247" s="12">
        <f t="shared" si="214"/>
        <v>3.0105682656122372E-4</v>
      </c>
      <c r="EP247" s="12">
        <f t="shared" si="214"/>
        <v>5.3450514647255636E-2</v>
      </c>
      <c r="EQ247" s="12">
        <f t="shared" si="214"/>
        <v>9.3712345228096003E-3</v>
      </c>
      <c r="ER247" s="12">
        <f t="shared" si="214"/>
        <v>5.915793918206212E-5</v>
      </c>
      <c r="ES247" s="12">
        <f t="shared" si="214"/>
        <v>0.27712387064782529</v>
      </c>
      <c r="ET247" s="12">
        <f t="shared" si="214"/>
        <v>8.2951432450645689E-3</v>
      </c>
      <c r="EU247" s="12">
        <f t="shared" si="214"/>
        <v>0.19698004683164441</v>
      </c>
      <c r="EV247" s="12">
        <f t="shared" si="214"/>
        <v>2.0540665852937384E-2</v>
      </c>
      <c r="EW247" s="12">
        <f t="shared" si="214"/>
        <v>1.6739683729635356E-3</v>
      </c>
      <c r="EX247" s="12">
        <f t="shared" si="214"/>
        <v>1.2341194564077212E-2</v>
      </c>
      <c r="EY247" s="12">
        <f t="shared" si="214"/>
        <v>4.2481680404527319E-6</v>
      </c>
      <c r="EZ247" s="12">
        <f t="shared" si="214"/>
        <v>5.9991453084666372E-4</v>
      </c>
      <c r="FA247" s="12">
        <f t="shared" si="214"/>
        <v>3.1124982419499588E-4</v>
      </c>
      <c r="FB247" s="12">
        <f t="shared" si="214"/>
        <v>3.1904703858453713E-4</v>
      </c>
      <c r="FC247" s="12">
        <f t="shared" si="215"/>
        <v>6.4672820104466514E-8</v>
      </c>
      <c r="FD247" s="12">
        <f t="shared" si="215"/>
        <v>7.4161458339336685E-4</v>
      </c>
      <c r="FE247" s="12">
        <f t="shared" si="215"/>
        <v>0.82587343843201921</v>
      </c>
      <c r="FF247" s="12">
        <f t="shared" si="215"/>
        <v>2.5505360885966174E-3</v>
      </c>
      <c r="FH247" s="12">
        <f>IFERROR(AL247*[1]Figure!$C$8+BG247*[1]Figure!$D$8+CB247*[1]Figure!$E$8,0)</f>
        <v>0.26650149008272284</v>
      </c>
      <c r="FI247" s="12">
        <f>IFERROR(AM247*[1]Figure!$C$8+BH247*[1]Figure!$D$8+CC247*[1]Figure!$E$8,0)</f>
        <v>3.1393526881863947</v>
      </c>
      <c r="FJ247" s="12">
        <f>IFERROR(AN247*[1]Figure!$C$8+BI247*[1]Figure!$D$8+CD247*[1]Figure!$E$8,0)</f>
        <v>3.1146633604096848E-4</v>
      </c>
      <c r="FK247" s="12">
        <f>IFERROR(AO247*[1]Figure!$C$8+BJ247*[1]Figure!$D$8+CE247*[1]Figure!$E$8,0)</f>
        <v>5.529864958335113E-2</v>
      </c>
      <c r="FL247" s="12">
        <f>IFERROR(AP247*[1]Figure!$C$8+BK247*[1]Figure!$D$8+CF247*[1]Figure!$E$8,0)</f>
        <v>9.6952595772033072E-3</v>
      </c>
      <c r="FM247" s="12">
        <f>IFERROR(AQ247*[1]Figure!$C$8+BL247*[1]Figure!$D$8+CG247*[1]Figure!$E$8,0)</f>
        <v>6.1203417226030678E-5</v>
      </c>
      <c r="FN247" s="12">
        <f>IFERROR(AR247*[1]Figure!$C$8+BM247*[1]Figure!$D$8+CH247*[1]Figure!$E$8,0)</f>
        <v>0.2867058608372603</v>
      </c>
      <c r="FO247" s="12">
        <f>IFERROR(AS247*[1]Figure!$C$8+BN247*[1]Figure!$D$8+CI247*[1]Figure!$E$8,0)</f>
        <v>8.5819607646393323E-3</v>
      </c>
      <c r="FP247" s="12">
        <f>IFERROR(AT247*[1]Figure!$C$8+BO247*[1]Figure!$D$8+CJ247*[1]Figure!$E$8,0)</f>
        <v>0.20379093927422975</v>
      </c>
      <c r="FQ247" s="12">
        <f>IFERROR(AU247*[1]Figure!$C$8+BP247*[1]Figure!$D$8+CK247*[1]Figure!$E$8,0)</f>
        <v>2.1250891421839863E-2</v>
      </c>
      <c r="FR247" s="12">
        <f>IFERROR(AV247*[1]Figure!$C$8+BQ247*[1]Figure!$D$8+CL247*[1]Figure!$E$8,0)</f>
        <v>1.7318484411426673E-3</v>
      </c>
      <c r="FS247" s="12">
        <f>IFERROR(AW247*[1]Figure!$C$8+BR247*[1]Figure!$D$8+CM247*[1]Figure!$E$8,0)</f>
        <v>1.2767910620555706E-2</v>
      </c>
      <c r="FT247" s="12">
        <f>IFERROR(AX247*[1]Figure!$C$8+BS247*[1]Figure!$D$8+CN247*[1]Figure!$E$8,0)</f>
        <v>4.395055078337748E-6</v>
      </c>
      <c r="FU247" s="12">
        <f>IFERROR(AY247*[1]Figure!$C$8+BT247*[1]Figure!$D$8+CO247*[1]Figure!$E$8,0)</f>
        <v>6.2065751172245189E-4</v>
      </c>
      <c r="FV247" s="12">
        <f>IFERROR(AZ247*[1]Figure!$C$8+BU247*[1]Figure!$D$8+CP247*[1]Figure!$E$8,0)</f>
        <v>3.2201177247079022E-4</v>
      </c>
      <c r="FW247" s="12">
        <f>IFERROR(BA247*[1]Figure!$C$8+BV247*[1]Figure!$D$8+CQ247*[1]Figure!$E$8,0)</f>
        <v>3.3007858771287032E-4</v>
      </c>
      <c r="FX247" s="12">
        <f>IFERROR(BB247*[1]Figure!$C$8+BW247*[1]Figure!$D$8+CR247*[1]Figure!$E$8,0)</f>
        <v>6.6908983760507604E-8</v>
      </c>
      <c r="FY247" s="12">
        <f>IFERROR(BC247*[1]Figure!$C$8+BX247*[1]Figure!$D$8+CS247*[1]Figure!$E$8,0)</f>
        <v>7.672570646628632E-4</v>
      </c>
      <c r="FZ247" s="12">
        <f>IFERROR(BD247*[1]Figure!$C$8+BY247*[1]Figure!$D$8+CT247*[1]Figure!$E$8,0)</f>
        <v>0.85442930107305159</v>
      </c>
      <c r="GA247" s="12">
        <f>IFERROR(BE247*[1]Figure!$C$8+BZ247*[1]Figure!$D$8+CU247*[1]Figure!$E$8,0)</f>
        <v>2.6387248531429619E-3</v>
      </c>
      <c r="GC247" s="12">
        <f>IFERROR(CW247*[1]Figure!$F$8+DR247*[1]Figure!$G$8+EM247*[1]Figure!$H$8,0)</f>
        <v>0.30315056771815724</v>
      </c>
      <c r="GD247" s="12">
        <f>IFERROR(CX247*[1]Figure!$F$8+DS247*[1]Figure!$G$8+EN247*[1]Figure!$H$8,0)</f>
        <v>3.5710740281257678</v>
      </c>
      <c r="GE247" s="12">
        <f>IFERROR(CY247*[1]Figure!$F$8+DT247*[1]Figure!$G$8+EO247*[1]Figure!$H$8,0)</f>
        <v>3.5429894431961823E-4</v>
      </c>
      <c r="GF247" s="12">
        <f>IFERROR(CZ247*[1]Figure!$F$8+DU247*[1]Figure!$G$8+EP247*[1]Figure!$H$8,0)</f>
        <v>6.2903276863618268E-2</v>
      </c>
      <c r="GG247" s="12">
        <f>IFERROR(DA247*[1]Figure!$F$8+DV247*[1]Figure!$G$8+EQ247*[1]Figure!$H$8,0)</f>
        <v>1.1028544133437193E-2</v>
      </c>
      <c r="GH247" s="12">
        <f>IFERROR(DB247*[1]Figure!$F$8+DW247*[1]Figure!$G$8+ER247*[1]Figure!$H$8,0)</f>
        <v>6.9620063559882049E-5</v>
      </c>
      <c r="GI247" s="12">
        <f>IFERROR(DC247*[1]Figure!$F$8+DX247*[1]Figure!$G$8+ES247*[1]Figure!$H$8,0)</f>
        <v>0.32613342782421123</v>
      </c>
      <c r="GJ247" s="12">
        <f>IFERROR(DD247*[1]Figure!$F$8+DY247*[1]Figure!$G$8+ET247*[1]Figure!$H$8,0)</f>
        <v>9.7621453340760358E-3</v>
      </c>
      <c r="GK247" s="12">
        <f>IFERROR(DE247*[1]Figure!$F$8+DZ247*[1]Figure!$G$8+EU247*[1]Figure!$H$8,0)</f>
        <v>0.23181611073777769</v>
      </c>
      <c r="GL247" s="12">
        <f>IFERROR(DF247*[1]Figure!$F$8+EA247*[1]Figure!$G$8+EV247*[1]Figure!$H$8,0)</f>
        <v>2.4173297481556243E-2</v>
      </c>
      <c r="GM247" s="12">
        <f>IFERROR(DG247*[1]Figure!$F$8+EB247*[1]Figure!$G$8+EW247*[1]Figure!$H$8,0)</f>
        <v>1.9700108917636459E-3</v>
      </c>
      <c r="GN247" s="12">
        <f>IFERROR(DH247*[1]Figure!$F$8+EC247*[1]Figure!$G$8+EX247*[1]Figure!$H$8,0)</f>
        <v>1.4523743758410904E-2</v>
      </c>
      <c r="GO247" s="12">
        <f>IFERROR(DI247*[1]Figure!$F$8+ED247*[1]Figure!$G$8+EY247*[1]Figure!$H$8,0)</f>
        <v>4.9994596343048167E-6</v>
      </c>
      <c r="GP247" s="12">
        <f>IFERROR(DJ247*[1]Figure!$F$8+EE247*[1]Figure!$G$8+EZ247*[1]Figure!$H$8,0)</f>
        <v>7.0600984999669961E-4</v>
      </c>
      <c r="GQ247" s="12">
        <f>IFERROR(DK247*[1]Figure!$F$8+EF247*[1]Figure!$G$8+FA247*[1]Figure!$H$8,0)</f>
        <v>3.6629458096519151E-4</v>
      </c>
      <c r="GR247" s="12">
        <f>IFERROR(DL247*[1]Figure!$F$8+EG247*[1]Figure!$G$8+FB247*[1]Figure!$H$8,0)</f>
        <v>3.7547073836511821E-4</v>
      </c>
      <c r="GS247" s="12">
        <f>IFERROR(DM247*[1]Figure!$F$8+EH247*[1]Figure!$G$8+FC247*[1]Figure!$H$8,0)</f>
        <v>7.6110255166478724E-8</v>
      </c>
      <c r="GT247" s="12">
        <f>IFERROR(DN247*[1]Figure!$F$8+EI247*[1]Figure!$G$8+FD247*[1]Figure!$H$8,0)</f>
        <v>8.7276965943460872E-4</v>
      </c>
      <c r="GU247" s="12">
        <f>IFERROR(DO247*[1]Figure!$F$8+EJ247*[1]Figure!$G$8+FE247*[1]Figure!$H$8,0)</f>
        <v>0.97192975399470771</v>
      </c>
      <c r="GV247" s="12">
        <f>IFERROR(DP247*[1]Figure!$F$8+EK247*[1]Figure!$G$8+FF247*[1]Figure!$H$8,0)</f>
        <v>3.0016002425877586E-3</v>
      </c>
      <c r="GX247" s="12">
        <f>IFERROR(FH247*[1]Figure!$F$10+GC247*[1]Figure!$F$11,0)</f>
        <v>0.26865173934790504</v>
      </c>
      <c r="GY247" s="12">
        <f>IFERROR(FI247*[1]Figure!$F$10+GD247*[1]Figure!$F$11,0)</f>
        <v>3.1646823432244404</v>
      </c>
      <c r="GZ247" s="12">
        <f>IFERROR(FJ247*[1]Figure!$F$10+GE247*[1]Figure!$F$11,0)</f>
        <v>3.1397938112748258E-4</v>
      </c>
      <c r="HA247" s="12">
        <f>IFERROR(FK247*[1]Figure!$F$10+GF247*[1]Figure!$F$11,0)</f>
        <v>5.5744823000975399E-2</v>
      </c>
      <c r="HB247" s="12">
        <f>IFERROR(FL247*[1]Figure!$F$10+GG247*[1]Figure!$F$11,0)</f>
        <v>9.7734851239916591E-3</v>
      </c>
      <c r="HC247" s="12">
        <f>IFERROR(FM247*[1]Figure!$F$10+GH247*[1]Figure!$F$11,0)</f>
        <v>6.1697232862393771E-5</v>
      </c>
      <c r="HD247" s="12">
        <f>IFERROR(FN247*[1]Figure!$F$10+GI247*[1]Figure!$F$11,0)</f>
        <v>0.28901912770266275</v>
      </c>
      <c r="HE247" s="12">
        <f>IFERROR(FO247*[1]Figure!$F$10+GJ247*[1]Figure!$F$11,0)</f>
        <v>8.6512037351843003E-3</v>
      </c>
      <c r="HF247" s="12">
        <f>IFERROR(FP247*[1]Figure!$F$10+GK247*[1]Figure!$F$11,0)</f>
        <v>0.205435212697576</v>
      </c>
      <c r="HG247" s="12">
        <f>IFERROR(FQ247*[1]Figure!$F$10+GL247*[1]Figure!$F$11,0)</f>
        <v>2.1422352803350687E-2</v>
      </c>
      <c r="HH247" s="12">
        <f>IFERROR(FR247*[1]Figure!$F$10+GM247*[1]Figure!$F$11,0)</f>
        <v>1.7458217432687381E-3</v>
      </c>
      <c r="HI247" s="12">
        <f>IFERROR(FS247*[1]Figure!$F$10+GN247*[1]Figure!$F$11,0)</f>
        <v>1.2870927644667803E-2</v>
      </c>
      <c r="HJ247" s="12">
        <f>IFERROR(FT247*[1]Figure!$F$10+GO247*[1]Figure!$F$11,0)</f>
        <v>4.4305162832627099E-6</v>
      </c>
      <c r="HK247" s="12">
        <f>IFERROR(FU247*[1]Figure!$F$10+GP247*[1]Figure!$F$11,0)</f>
        <v>6.2566524491785257E-4</v>
      </c>
      <c r="HL247" s="12">
        <f>IFERROR(FV247*[1]Figure!$F$10+GQ247*[1]Figure!$F$11,0)</f>
        <v>3.2460990269858147E-4</v>
      </c>
      <c r="HM247" s="12">
        <f>IFERROR(FW247*[1]Figure!$F$10+GR247*[1]Figure!$F$11,0)</f>
        <v>3.327418044943662E-4</v>
      </c>
      <c r="HN247" s="12">
        <f>IFERROR(FX247*[1]Figure!$F$10+GS247*[1]Figure!$F$11,0)</f>
        <v>6.7448834374928034E-8</v>
      </c>
      <c r="HO247" s="12">
        <f>IFERROR(FY247*[1]Figure!$F$10+GT247*[1]Figure!$F$11,0)</f>
        <v>7.7344762644540729E-4</v>
      </c>
      <c r="HP247" s="12">
        <f>IFERROR(FZ247*[1]Figure!$F$10+GU247*[1]Figure!$F$11,0)</f>
        <v>0.86132320615482871</v>
      </c>
      <c r="HQ247" s="12">
        <f>IFERROR(GA247*[1]Figure!$F$10+GV247*[1]Figure!$F$11,0)</f>
        <v>2.6600152263214659E-3</v>
      </c>
    </row>
    <row r="248" spans="1:225" x14ac:dyDescent="0.2">
      <c r="A248" s="1"/>
      <c r="B248" s="4"/>
      <c r="C248" s="1" t="str">
        <f>C57</f>
        <v>PVDF (cathode)</v>
      </c>
      <c r="D248" s="1" t="str">
        <f>D57</f>
        <v>Korea</v>
      </c>
      <c r="E248" s="2">
        <f>E57/SUM(E56:E58)</f>
        <v>0.25862068965517243</v>
      </c>
      <c r="F248" s="7"/>
      <c r="G248" s="5">
        <f>'[1]LIB Maf LCI'!AI$47*LCIA_TAU!$E248</f>
        <v>9.2215881942427931</v>
      </c>
      <c r="H248" s="5">
        <f>'[1]LIB Maf LCI'!AJ$47*LCIA_TAU!$E248</f>
        <v>8.467163735680149</v>
      </c>
      <c r="I248" s="5">
        <f>'[1]LIB Maf LCI'!AK$47*LCIA_TAU!$E248</f>
        <v>10.550284311137803</v>
      </c>
      <c r="J248" s="5">
        <f>'[1]LIB Maf LCI'!AL$47*LCIA_TAU!$E248</f>
        <v>12.074260296168301</v>
      </c>
      <c r="K248" s="5">
        <f>'[1]LIB Maf LCI'!AM$47*LCIA_TAU!$E248</f>
        <v>9.1910547785666221</v>
      </c>
      <c r="L248" s="5">
        <f>'[1]LIB Maf LCI'!AN$47*LCIA_TAU!$E248</f>
        <v>8.3435553527590454</v>
      </c>
      <c r="M248" s="5" t="str">
        <f>M57</f>
        <v>g/kWh</v>
      </c>
      <c r="N248" s="5" t="str">
        <f>N57</f>
        <v>polyvinylfluoride production | polyvinylfluoride | Cutoff</v>
      </c>
      <c r="O248" s="5">
        <f>O57</f>
        <v>1</v>
      </c>
      <c r="P248" s="5" t="str">
        <f>P57</f>
        <v>kg</v>
      </c>
      <c r="Q248" s="5">
        <f>'[1]Unit factor_selected'!J33</f>
        <v>14.0908418395637</v>
      </c>
      <c r="R248" s="5">
        <f>'[1]Unit factor_selected'!K33</f>
        <v>181.95925919835199</v>
      </c>
      <c r="S248" s="5">
        <f>'[1]Unit factor_selected'!L33</f>
        <v>1.63386890240938E-2</v>
      </c>
      <c r="T248" s="5">
        <f>'[1]Unit factor_selected'!M33</f>
        <v>2.96995524619255</v>
      </c>
      <c r="U248" s="5">
        <f>'[1]Unit factor_selected'!N33</f>
        <v>0.54685796995964897</v>
      </c>
      <c r="V248" s="5">
        <f>'[1]Unit factor_selected'!O33</f>
        <v>4.5601532948666302E-3</v>
      </c>
      <c r="W248" s="5">
        <f>'[1]Unit factor_selected'!P33</f>
        <v>15.126743112038801</v>
      </c>
      <c r="X248" s="5">
        <f>'[1]Unit factor_selected'!Q33</f>
        <v>0.52536642086060104</v>
      </c>
      <c r="Y248" s="5">
        <f>'[1]Unit factor_selected'!R33</f>
        <v>12.4923409730684</v>
      </c>
      <c r="Z248" s="5">
        <f>'[1]Unit factor_selected'!S33</f>
        <v>1.9773532431804399</v>
      </c>
      <c r="AA248" s="5">
        <f>'[1]Unit factor_selected'!T33</f>
        <v>8.1404341170890293E-2</v>
      </c>
      <c r="AB248" s="5">
        <f>'[1]Unit factor_selected'!U33</f>
        <v>0.72304137591949702</v>
      </c>
      <c r="AC248" s="5">
        <f>'[1]Unit factor_selected'!V33</f>
        <v>3.2683386801888101E-4</v>
      </c>
      <c r="AD248" s="5">
        <f>'[1]Unit factor_selected'!W33</f>
        <v>3.3010594205317399E-2</v>
      </c>
      <c r="AE248" s="5">
        <f>'[1]Unit factor_selected'!X33</f>
        <v>1.8067880457491199E-2</v>
      </c>
      <c r="AF248" s="5">
        <f>'[1]Unit factor_selected'!Y33</f>
        <v>1.8471640582122101E-2</v>
      </c>
      <c r="AG248" s="5">
        <f>'[1]Unit factor_selected'!Z33</f>
        <v>3.6691664971383699E-6</v>
      </c>
      <c r="AH248" s="5">
        <f>'[1]Unit factor_selected'!AA33</f>
        <v>3.5714661863430801E-2</v>
      </c>
      <c r="AI248" s="5">
        <f>'[1]Unit factor_selected'!AB33</f>
        <v>45.444130207984102</v>
      </c>
      <c r="AJ248" s="5">
        <f>'[1]Unit factor_selected'!AC33</f>
        <v>0.15759626118122499</v>
      </c>
      <c r="AK248" s="1"/>
      <c r="AL248" s="1">
        <f t="shared" si="204"/>
        <v>0.129939940754663</v>
      </c>
      <c r="AM248" s="1">
        <f t="shared" si="204"/>
        <v>1.6779533564566871</v>
      </c>
      <c r="AN248" s="1">
        <f t="shared" si="204"/>
        <v>1.5066866181398769E-4</v>
      </c>
      <c r="AO248" s="1">
        <f t="shared" si="204"/>
        <v>2.7387704235718666E-2</v>
      </c>
      <c r="AP248" s="1">
        <f t="shared" si="204"/>
        <v>5.0428989997074788E-3</v>
      </c>
      <c r="AQ248" s="1">
        <f t="shared" si="204"/>
        <v>4.2051855787879493E-5</v>
      </c>
      <c r="AR248" s="1">
        <f t="shared" si="204"/>
        <v>0.13949259569932049</v>
      </c>
      <c r="AS248" s="1">
        <f t="shared" si="204"/>
        <v>4.8447127842597094E-3</v>
      </c>
      <c r="AT248" s="1">
        <f t="shared" si="204"/>
        <v>0.11519922403570308</v>
      </c>
      <c r="AU248" s="1">
        <f t="shared" si="204"/>
        <v>1.8234337323160443E-2</v>
      </c>
      <c r="AV248" s="1">
        <f t="shared" si="204"/>
        <v>7.5067731150159443E-4</v>
      </c>
      <c r="AW248" s="1">
        <f t="shared" si="204"/>
        <v>6.6675898161282993E-3</v>
      </c>
      <c r="AX248" s="1">
        <f t="shared" si="204"/>
        <v>3.0139273388016205E-6</v>
      </c>
      <c r="AY248" s="1">
        <f t="shared" si="204"/>
        <v>3.0441010580869451E-4</v>
      </c>
      <c r="AZ248" s="1">
        <f t="shared" si="204"/>
        <v>1.6661455312179092E-4</v>
      </c>
      <c r="BA248" s="1">
        <f t="shared" si="204"/>
        <v>1.7033786272039323E-4</v>
      </c>
      <c r="BB248" s="1">
        <f t="shared" si="205"/>
        <v>3.3835542452722374E-8</v>
      </c>
      <c r="BC248" s="1">
        <f t="shared" si="205"/>
        <v>3.2934590420118678E-4</v>
      </c>
      <c r="BD248" s="1">
        <f t="shared" si="205"/>
        <v>0.41906705462357846</v>
      </c>
      <c r="BE248" s="1">
        <f t="shared" si="205"/>
        <v>1.4532878215655883E-3</v>
      </c>
      <c r="BF248" s="1"/>
      <c r="BG248" s="1">
        <f t="shared" si="206"/>
        <v>0.1193094650291583</v>
      </c>
      <c r="BH248" s="1">
        <f t="shared" si="206"/>
        <v>1.5406788408555103</v>
      </c>
      <c r="BI248" s="1">
        <f t="shared" si="206"/>
        <v>1.3834235519336231E-4</v>
      </c>
      <c r="BJ248" s="1">
        <f t="shared" si="206"/>
        <v>2.5147097357154567E-2</v>
      </c>
      <c r="BK248" s="1">
        <f t="shared" si="206"/>
        <v>4.6303359718100042E-3</v>
      </c>
      <c r="BL248" s="1">
        <f t="shared" si="206"/>
        <v>3.8611564607437077E-5</v>
      </c>
      <c r="BM248" s="1">
        <f t="shared" si="206"/>
        <v>0.12808061071720442</v>
      </c>
      <c r="BN248" s="1">
        <f t="shared" si="206"/>
        <v>4.4483635066549562E-3</v>
      </c>
      <c r="BO248" s="1">
        <f t="shared" si="206"/>
        <v>0.10577469646091602</v>
      </c>
      <c r="BP248" s="1">
        <f t="shared" si="206"/>
        <v>1.6742573673286951E-2</v>
      </c>
      <c r="BQ248" s="1">
        <f t="shared" si="206"/>
        <v>6.8926388548909672E-4</v>
      </c>
      <c r="BR248" s="1">
        <f t="shared" si="206"/>
        <v>6.1221097175818426E-3</v>
      </c>
      <c r="BS248" s="1">
        <f t="shared" si="206"/>
        <v>2.7673558748815413E-6</v>
      </c>
      <c r="BT248" s="1">
        <f t="shared" si="206"/>
        <v>2.7950610614851674E-4</v>
      </c>
      <c r="BU248" s="1">
        <f t="shared" si="206"/>
        <v>1.5298370219027352E-4</v>
      </c>
      <c r="BV248" s="1">
        <f t="shared" si="206"/>
        <v>1.5640240527546202E-4</v>
      </c>
      <c r="BW248" s="1">
        <f t="shared" si="207"/>
        <v>3.1067433504742564E-8</v>
      </c>
      <c r="BX248" s="1">
        <f t="shared" si="207"/>
        <v>3.024018897621201E-4</v>
      </c>
      <c r="BY248" s="1">
        <f t="shared" si="207"/>
        <v>0.38478289129656973</v>
      </c>
      <c r="BZ248" s="1">
        <f t="shared" si="207"/>
        <v>1.3343933475524455E-3</v>
      </c>
      <c r="CA248" s="1"/>
      <c r="CB248" s="1">
        <f t="shared" si="208"/>
        <v>0.14866238759067305</v>
      </c>
      <c r="CC248" s="1">
        <f t="shared" si="208"/>
        <v>1.91972191758663</v>
      </c>
      <c r="CD248" s="1">
        <f t="shared" si="208"/>
        <v>1.7237781447545624E-4</v>
      </c>
      <c r="CE248" s="1">
        <f t="shared" si="208"/>
        <v>3.1333872238686673E-2</v>
      </c>
      <c r="CF248" s="1">
        <f t="shared" si="208"/>
        <v>5.7695070608859526E-3</v>
      </c>
      <c r="CG248" s="1">
        <f t="shared" si="208"/>
        <v>4.8110913763214771E-5</v>
      </c>
      <c r="CH248" s="1">
        <f t="shared" si="208"/>
        <v>0.15959144053355478</v>
      </c>
      <c r="CI248" s="1">
        <f t="shared" si="208"/>
        <v>5.5427651076042197E-3</v>
      </c>
      <c r="CJ248" s="1">
        <f t="shared" si="208"/>
        <v>0.13179774897754748</v>
      </c>
      <c r="CK248" s="1">
        <f t="shared" si="208"/>
        <v>2.086163889910405E-2</v>
      </c>
      <c r="CL248" s="1">
        <f t="shared" si="208"/>
        <v>8.5883894351375303E-4</v>
      </c>
      <c r="CM248" s="1">
        <f t="shared" si="208"/>
        <v>7.6282920846669601E-3</v>
      </c>
      <c r="CN248" s="1">
        <f t="shared" si="208"/>
        <v>3.4481902301080837E-6</v>
      </c>
      <c r="CO248" s="1">
        <f t="shared" si="208"/>
        <v>3.4827115414569663E-4</v>
      </c>
      <c r="CP248" s="1">
        <f t="shared" si="208"/>
        <v>1.9062127572618272E-4</v>
      </c>
      <c r="CQ248" s="1">
        <f t="shared" si="208"/>
        <v>1.9488105983453917E-4</v>
      </c>
      <c r="CR248" s="1">
        <f t="shared" si="209"/>
        <v>3.8710749729711391E-8</v>
      </c>
      <c r="CS248" s="1">
        <f t="shared" si="209"/>
        <v>3.767998367353456E-4</v>
      </c>
      <c r="CT248" s="1">
        <f t="shared" si="209"/>
        <v>0.47944849396659817</v>
      </c>
      <c r="CU248" s="1">
        <f t="shared" si="209"/>
        <v>1.6626853618342536E-3</v>
      </c>
      <c r="CW248" s="12">
        <f t="shared" si="210"/>
        <v>0.17013649216303109</v>
      </c>
      <c r="CX248" s="12">
        <f t="shared" si="210"/>
        <v>2.1970234588588582</v>
      </c>
      <c r="CY248" s="12">
        <f t="shared" si="210"/>
        <v>1.9727758417505657E-4</v>
      </c>
      <c r="CZ248" s="12">
        <f t="shared" si="210"/>
        <v>3.5860012710499461E-2</v>
      </c>
      <c r="DA248" s="12">
        <f t="shared" si="210"/>
        <v>6.6029054743269875E-3</v>
      </c>
      <c r="DB248" s="12">
        <f t="shared" si="210"/>
        <v>5.5060477872649212E-5</v>
      </c>
      <c r="DC248" s="12">
        <f t="shared" si="210"/>
        <v>0.18264423376802744</v>
      </c>
      <c r="DD248" s="12">
        <f t="shared" si="210"/>
        <v>6.3434109163372013E-3</v>
      </c>
      <c r="DE248" s="12">
        <f t="shared" si="210"/>
        <v>0.15083577661731626</v>
      </c>
      <c r="DF248" s="12">
        <f t="shared" si="210"/>
        <v>2.387507775563321E-2</v>
      </c>
      <c r="DG248" s="12">
        <f t="shared" si="210"/>
        <v>9.8289720453541935E-4</v>
      </c>
      <c r="DH248" s="12">
        <f t="shared" si="210"/>
        <v>8.7301897777516818E-3</v>
      </c>
      <c r="DI248" s="12">
        <f t="shared" si="210"/>
        <v>3.9462771960634856E-6</v>
      </c>
      <c r="DJ248" s="12">
        <f t="shared" si="210"/>
        <v>3.9857850696618726E-4</v>
      </c>
      <c r="DK248" s="12">
        <f t="shared" si="210"/>
        <v>2.1815629164380115E-4</v>
      </c>
      <c r="DL248" s="12">
        <f t="shared" si="210"/>
        <v>2.2303139648580802E-4</v>
      </c>
      <c r="DM248" s="12">
        <f t="shared" si="211"/>
        <v>4.4302471356428741E-8</v>
      </c>
      <c r="DN248" s="12">
        <f t="shared" si="211"/>
        <v>4.312281237286987E-4</v>
      </c>
      <c r="DO248" s="12">
        <f t="shared" si="211"/>
        <v>0.54870425706416504</v>
      </c>
      <c r="DP248" s="12">
        <f t="shared" si="211"/>
        <v>1.9028582792050346E-3</v>
      </c>
      <c r="DR248" s="12">
        <f t="shared" si="212"/>
        <v>0.12950969922354844</v>
      </c>
      <c r="DS248" s="12">
        <f t="shared" si="212"/>
        <v>1.6723975187594555</v>
      </c>
      <c r="DT248" s="12">
        <f t="shared" si="212"/>
        <v>1.5016978583041134E-4</v>
      </c>
      <c r="DU248" s="12">
        <f t="shared" si="212"/>
        <v>2.7297021357647045E-2</v>
      </c>
      <c r="DV248" s="12">
        <f t="shared" si="212"/>
        <v>5.0262015579948735E-3</v>
      </c>
      <c r="DW248" s="12">
        <f t="shared" si="212"/>
        <v>4.1912618731780262E-5</v>
      </c>
      <c r="DX248" s="12">
        <f t="shared" si="212"/>
        <v>0.13903072456405394</v>
      </c>
      <c r="DY248" s="12">
        <f t="shared" si="212"/>
        <v>4.8286715529492702E-3</v>
      </c>
      <c r="DZ248" s="12">
        <f t="shared" si="212"/>
        <v>0.11481779019600391</v>
      </c>
      <c r="EA248" s="12">
        <f t="shared" si="212"/>
        <v>1.8173961974647788E-2</v>
      </c>
      <c r="EB248" s="12">
        <f t="shared" si="212"/>
        <v>7.4819175891477883E-4</v>
      </c>
      <c r="EC248" s="12">
        <f t="shared" si="212"/>
        <v>6.6455128932462783E-3</v>
      </c>
      <c r="ED248" s="12">
        <f t="shared" si="212"/>
        <v>3.0039479844523488E-6</v>
      </c>
      <c r="EE248" s="12">
        <f t="shared" si="212"/>
        <v>3.0340217961410612E-4</v>
      </c>
      <c r="EF248" s="12">
        <f t="shared" si="212"/>
        <v>1.6606287901739495E-4</v>
      </c>
      <c r="EG248" s="12">
        <f t="shared" si="212"/>
        <v>1.6977386044027848E-4</v>
      </c>
      <c r="EH248" s="12">
        <f t="shared" si="213"/>
        <v>3.3723510266880164E-8</v>
      </c>
      <c r="EI248" s="12">
        <f t="shared" si="213"/>
        <v>3.2825541358477673E-4</v>
      </c>
      <c r="EJ248" s="12">
        <f t="shared" si="213"/>
        <v>0.41767949010589606</v>
      </c>
      <c r="EK248" s="12">
        <f t="shared" si="213"/>
        <v>1.4484758694139313E-3</v>
      </c>
      <c r="EM248" s="12">
        <f t="shared" si="214"/>
        <v>0.11756771885537282</v>
      </c>
      <c r="EN248" s="12">
        <f t="shared" si="214"/>
        <v>1.5181871510684801</v>
      </c>
      <c r="EO248" s="12">
        <f t="shared" si="214"/>
        <v>1.3632275626404328E-4</v>
      </c>
      <c r="EP248" s="12">
        <f t="shared" si="214"/>
        <v>2.4779985991824658E-2</v>
      </c>
      <c r="EQ248" s="12">
        <f t="shared" si="214"/>
        <v>4.5627397424557745E-3</v>
      </c>
      <c r="ER248" s="12">
        <f t="shared" si="214"/>
        <v>3.8047891432786267E-5</v>
      </c>
      <c r="ES248" s="12">
        <f t="shared" si="214"/>
        <v>0.12621081846226234</v>
      </c>
      <c r="ET248" s="12">
        <f t="shared" si="214"/>
        <v>4.383423812931329E-3</v>
      </c>
      <c r="EU248" s="12">
        <f t="shared" si="214"/>
        <v>0.10423053839433598</v>
      </c>
      <c r="EV248" s="12">
        <f t="shared" si="214"/>
        <v>1.6498156236433616E-2</v>
      </c>
      <c r="EW248" s="12">
        <f t="shared" si="214"/>
        <v>6.7920162651420525E-4</v>
      </c>
      <c r="EX248" s="12">
        <f t="shared" si="214"/>
        <v>6.0327357423193839E-3</v>
      </c>
      <c r="EY248" s="12">
        <f t="shared" si="214"/>
        <v>2.7269564689718779E-6</v>
      </c>
      <c r="EZ248" s="12">
        <f t="shared" si="214"/>
        <v>2.7542571997953268E-4</v>
      </c>
      <c r="FA248" s="12">
        <f t="shared" si="214"/>
        <v>1.5075036070411122E-4</v>
      </c>
      <c r="FB248" s="12">
        <f t="shared" si="214"/>
        <v>1.5411915565320607E-4</v>
      </c>
      <c r="FC248" s="12">
        <f t="shared" si="215"/>
        <v>3.0613893767363001E-8</v>
      </c>
      <c r="FD248" s="12">
        <f t="shared" si="215"/>
        <v>2.9798725816260739E-4</v>
      </c>
      <c r="FE248" s="12">
        <f t="shared" si="215"/>
        <v>0.37916561584830477</v>
      </c>
      <c r="FF248" s="12">
        <f t="shared" si="215"/>
        <v>1.3149131285534223E-3</v>
      </c>
      <c r="FH248" s="12">
        <f>IFERROR(AL248*[1]Figure!$C$8+BG248*[1]Figure!$D$8+CB248*[1]Figure!$E$8,0)</f>
        <v>0.12163280616103496</v>
      </c>
      <c r="FI248" s="12">
        <f>IFERROR(AM248*[1]Figure!$C$8+BH248*[1]Figure!$D$8+CC248*[1]Figure!$E$8,0)</f>
        <v>1.5706808404545938</v>
      </c>
      <c r="FJ248" s="12">
        <f>IFERROR(AN248*[1]Figure!$C$8+BI248*[1]Figure!$D$8+CD248*[1]Figure!$E$8,0)</f>
        <v>1.410363282492542E-4</v>
      </c>
      <c r="FK248" s="12">
        <f>IFERROR(AO248*[1]Figure!$C$8+BJ248*[1]Figure!$D$8+CE248*[1]Figure!$E$8,0)</f>
        <v>2.5636792668611248E-2</v>
      </c>
      <c r="FL248" s="12">
        <f>IFERROR(AP248*[1]Figure!$C$8+BK248*[1]Figure!$D$8+CF248*[1]Figure!$E$8,0)</f>
        <v>4.7205035877245097E-3</v>
      </c>
      <c r="FM248" s="12">
        <f>IFERROR(AQ248*[1]Figure!$C$8+BL248*[1]Figure!$D$8+CG248*[1]Figure!$E$8,0)</f>
        <v>3.9363456640450952E-5</v>
      </c>
      <c r="FN248" s="12">
        <f>IFERROR(AR248*[1]Figure!$C$8+BM248*[1]Figure!$D$8+CH248*[1]Figure!$E$8,0)</f>
        <v>0.13057475442158226</v>
      </c>
      <c r="FO248" s="12">
        <f>IFERROR(AS248*[1]Figure!$C$8+BN248*[1]Figure!$D$8+CI248*[1]Figure!$E$8,0)</f>
        <v>4.5349875301724926E-3</v>
      </c>
      <c r="FP248" s="12">
        <f>IFERROR(AT248*[1]Figure!$C$8+BO248*[1]Figure!$D$8+CJ248*[1]Figure!$E$8,0)</f>
        <v>0.10783447187721978</v>
      </c>
      <c r="FQ248" s="12">
        <f>IFERROR(AU248*[1]Figure!$C$8+BP248*[1]Figure!$D$8+CK248*[1]Figure!$E$8,0)</f>
        <v>1.7068605728322285E-2</v>
      </c>
      <c r="FR248" s="12">
        <f>IFERROR(AV248*[1]Figure!$C$8+BQ248*[1]Figure!$D$8+CL248*[1]Figure!$E$8,0)</f>
        <v>7.0268608242445788E-4</v>
      </c>
      <c r="FS248" s="12">
        <f>IFERROR(AW248*[1]Figure!$C$8+BR248*[1]Figure!$D$8+CM248*[1]Figure!$E$8,0)</f>
        <v>6.2413269927346863E-3</v>
      </c>
      <c r="FT248" s="12">
        <f>IFERROR(AX248*[1]Figure!$C$8+BS248*[1]Figure!$D$8+CN248*[1]Figure!$E$8,0)</f>
        <v>2.8212452434163968E-6</v>
      </c>
      <c r="FU248" s="12">
        <f>IFERROR(AY248*[1]Figure!$C$8+BT248*[1]Figure!$D$8+CO248*[1]Figure!$E$8,0)</f>
        <v>2.8494899396019896E-4</v>
      </c>
      <c r="FV248" s="12">
        <f>IFERROR(AZ248*[1]Figure!$C$8+BU248*[1]Figure!$D$8+CP248*[1]Figure!$E$8,0)</f>
        <v>1.5596278962242793E-4</v>
      </c>
      <c r="FW248" s="12">
        <f>IFERROR(BA248*[1]Figure!$C$8+BV248*[1]Figure!$D$8+CQ248*[1]Figure!$E$8,0)</f>
        <v>1.59448065912798E-4</v>
      </c>
      <c r="FX248" s="12">
        <f>IFERROR(BB248*[1]Figure!$C$8+BW248*[1]Figure!$D$8+CR248*[1]Figure!$E$8,0)</f>
        <v>3.1672416907406982E-8</v>
      </c>
      <c r="FY248" s="12">
        <f>IFERROR(BC248*[1]Figure!$C$8+BX248*[1]Figure!$D$8+CS248*[1]Figure!$E$8,0)</f>
        <v>3.0829063252590548E-4</v>
      </c>
      <c r="FZ248" s="12">
        <f>IFERROR(BD248*[1]Figure!$C$8+BY248*[1]Figure!$D$8+CT248*[1]Figure!$E$8,0)</f>
        <v>0.39227585858104508</v>
      </c>
      <c r="GA248" s="12">
        <f>IFERROR(BE248*[1]Figure!$C$8+BZ248*[1]Figure!$D$8+CU248*[1]Figure!$E$8,0)</f>
        <v>1.360378301467992E-3</v>
      </c>
      <c r="GC248" s="12">
        <f>IFERROR(CW248*[1]Figure!$F$8+DR248*[1]Figure!$G$8+EM248*[1]Figure!$H$8,0)</f>
        <v>0.13835965506018305</v>
      </c>
      <c r="GD248" s="12">
        <f>IFERROR(CX248*[1]Figure!$F$8+DS248*[1]Figure!$G$8+EN248*[1]Figure!$H$8,0)</f>
        <v>1.7866796479826184</v>
      </c>
      <c r="GE248" s="12">
        <f>IFERROR(CY248*[1]Figure!$F$8+DT248*[1]Figure!$G$8+EO248*[1]Figure!$H$8,0)</f>
        <v>1.6043153441421446E-4</v>
      </c>
      <c r="GF248" s="12">
        <f>IFERROR(CZ248*[1]Figure!$F$8+DU248*[1]Figure!$G$8+EP248*[1]Figure!$H$8,0)</f>
        <v>2.9162344456497413E-2</v>
      </c>
      <c r="GG248" s="12">
        <f>IFERROR(DA248*[1]Figure!$F$8+DV248*[1]Figure!$G$8+EQ248*[1]Figure!$H$8,0)</f>
        <v>5.3696635695736229E-3</v>
      </c>
      <c r="GH248" s="12">
        <f>IFERROR(DB248*[1]Figure!$F$8+DW248*[1]Figure!$G$8+ER248*[1]Figure!$H$8,0)</f>
        <v>4.4776688581357331E-5</v>
      </c>
      <c r="GI248" s="12">
        <f>IFERROR(DC248*[1]Figure!$F$8+DX248*[1]Figure!$G$8+ES248*[1]Figure!$H$8,0)</f>
        <v>0.14853129309061155</v>
      </c>
      <c r="GJ248" s="12">
        <f>IFERROR(DD248*[1]Figure!$F$8+DY248*[1]Figure!$G$8+ET248*[1]Figure!$H$8,0)</f>
        <v>5.1586354880785766E-3</v>
      </c>
      <c r="GK248" s="12">
        <f>IFERROR(DE248*[1]Figure!$F$8+DZ248*[1]Figure!$G$8+EU248*[1]Figure!$H$8,0)</f>
        <v>0.12266378457778881</v>
      </c>
      <c r="GL248" s="12">
        <f>IFERROR(DF248*[1]Figure!$F$8+EA248*[1]Figure!$G$8+EV248*[1]Figure!$H$8,0)</f>
        <v>1.9415867112383332E-2</v>
      </c>
      <c r="GM248" s="12">
        <f>IFERROR(DG248*[1]Figure!$F$8+EB248*[1]Figure!$G$8+EW248*[1]Figure!$H$8,0)</f>
        <v>7.9931892594109065E-4</v>
      </c>
      <c r="GN248" s="12">
        <f>IFERROR(DH248*[1]Figure!$F$8+EC248*[1]Figure!$G$8+EX248*[1]Figure!$H$8,0)</f>
        <v>7.0996294263678513E-3</v>
      </c>
      <c r="GO248" s="12">
        <f>IFERROR(DI248*[1]Figure!$F$8+ED248*[1]Figure!$G$8+EY248*[1]Figure!$H$8,0)</f>
        <v>3.2092206949700565E-6</v>
      </c>
      <c r="GP248" s="12">
        <f>IFERROR(DJ248*[1]Figure!$F$8+EE248*[1]Figure!$G$8+EZ248*[1]Figure!$H$8,0)</f>
        <v>3.2413495798068031E-4</v>
      </c>
      <c r="GQ248" s="12">
        <f>IFERROR(DK248*[1]Figure!$F$8+EF248*[1]Figure!$G$8+FA248*[1]Figure!$H$8,0)</f>
        <v>1.7741067114585601E-4</v>
      </c>
      <c r="GR248" s="12">
        <f>IFERROR(DL248*[1]Figure!$F$8+EG248*[1]Figure!$G$8+FB248*[1]Figure!$H$8,0)</f>
        <v>1.8137523992088373E-4</v>
      </c>
      <c r="GS248" s="12">
        <f>IFERROR(DM248*[1]Figure!$F$8+EH248*[1]Figure!$G$8+FC248*[1]Figure!$H$8,0)</f>
        <v>3.6027983046197039E-8</v>
      </c>
      <c r="GT248" s="12">
        <f>IFERROR(DN248*[1]Figure!$F$8+EI248*[1]Figure!$G$8+FD248*[1]Figure!$H$8,0)</f>
        <v>3.5068652052717693E-4</v>
      </c>
      <c r="GU248" s="12">
        <f>IFERROR(DO248*[1]Figure!$F$8+EJ248*[1]Figure!$G$8+FE248*[1]Figure!$H$8,0)</f>
        <v>0.44622132954700822</v>
      </c>
      <c r="GV248" s="12">
        <f>IFERROR(DP248*[1]Figure!$F$8+EK248*[1]Figure!$G$8+FF248*[1]Figure!$H$8,0)</f>
        <v>1.5474564674046445E-3</v>
      </c>
      <c r="GX248" s="12">
        <f>IFERROR(FH248*[1]Figure!$F$10+GC248*[1]Figure!$F$11,0)</f>
        <v>0.1226141922387962</v>
      </c>
      <c r="GY248" s="12">
        <f>IFERROR(FI248*[1]Figure!$F$10+GD248*[1]Figure!$F$11,0)</f>
        <v>1.5833537726846345</v>
      </c>
      <c r="GZ248" s="12">
        <f>IFERROR(FJ248*[1]Figure!$F$10+GE248*[1]Figure!$F$11,0)</f>
        <v>1.4217427033388501E-4</v>
      </c>
      <c r="HA248" s="12">
        <f>IFERROR(FK248*[1]Figure!$F$10+GF248*[1]Figure!$F$11,0)</f>
        <v>2.584364139797557E-2</v>
      </c>
      <c r="HB248" s="12">
        <f>IFERROR(FL248*[1]Figure!$F$10+GG248*[1]Figure!$F$11,0)</f>
        <v>4.7585906519568479E-3</v>
      </c>
      <c r="HC248" s="12">
        <f>IFERROR(FM248*[1]Figure!$F$10+GH248*[1]Figure!$F$11,0)</f>
        <v>3.9681058030559079E-5</v>
      </c>
      <c r="HD248" s="12">
        <f>IFERROR(FN248*[1]Figure!$F$10+GI248*[1]Figure!$F$11,0)</f>
        <v>0.1316282880046748</v>
      </c>
      <c r="HE248" s="12">
        <f>IFERROR(FO248*[1]Figure!$F$10+GJ248*[1]Figure!$F$11,0)</f>
        <v>4.5715777706298241E-3</v>
      </c>
      <c r="HF248" s="12">
        <f>IFERROR(FP248*[1]Figure!$F$10+GK248*[1]Figure!$F$11,0)</f>
        <v>0.10870452702716783</v>
      </c>
      <c r="HG248" s="12">
        <f>IFERROR(FQ248*[1]Figure!$F$10+GL248*[1]Figure!$F$11,0)</f>
        <v>1.7206322620312711E-2</v>
      </c>
      <c r="HH248" s="12">
        <f>IFERROR(FR248*[1]Figure!$F$10+GM248*[1]Figure!$F$11,0)</f>
        <v>7.0835565759988354E-4</v>
      </c>
      <c r="HI248" s="12">
        <f>IFERROR(FS248*[1]Figure!$F$10+GN248*[1]Figure!$F$11,0)</f>
        <v>6.2916847178480576E-3</v>
      </c>
      <c r="HJ248" s="12">
        <f>IFERROR(FT248*[1]Figure!$F$10+GO248*[1]Figure!$F$11,0)</f>
        <v>2.8440082700308891E-6</v>
      </c>
      <c r="HK248" s="12">
        <f>IFERROR(FU248*[1]Figure!$F$10+GP248*[1]Figure!$F$11,0)</f>
        <v>2.8724808566391567E-4</v>
      </c>
      <c r="HL248" s="12">
        <f>IFERROR(FV248*[1]Figure!$F$10+GQ248*[1]Figure!$F$11,0)</f>
        <v>1.572211648520647E-4</v>
      </c>
      <c r="HM248" s="12">
        <f>IFERROR(FW248*[1]Figure!$F$10+GR248*[1]Figure!$F$11,0)</f>
        <v>1.6073456185868295E-4</v>
      </c>
      <c r="HN248" s="12">
        <f>IFERROR(FX248*[1]Figure!$F$10+GS248*[1]Figure!$F$11,0)</f>
        <v>3.1927963663113882E-8</v>
      </c>
      <c r="HO248" s="12">
        <f>IFERROR(FY248*[1]Figure!$F$10+GT248*[1]Figure!$F$11,0)</f>
        <v>3.1077805466319113E-4</v>
      </c>
      <c r="HP248" s="12">
        <f>IFERROR(FZ248*[1]Figure!$F$10+GU248*[1]Figure!$F$11,0)</f>
        <v>0.39544090983986085</v>
      </c>
      <c r="HQ248" s="12">
        <f>IFERROR(GA248*[1]Figure!$F$10+GV248*[1]Figure!$F$11,0)</f>
        <v>1.3713544218723972E-3</v>
      </c>
    </row>
    <row r="249" spans="1:225" x14ac:dyDescent="0.2">
      <c r="A249" s="1"/>
      <c r="B249" s="4"/>
      <c r="C249" s="1" t="str">
        <f>C58</f>
        <v>PVDF (cathode)</v>
      </c>
      <c r="D249" s="1" t="str">
        <f>D58</f>
        <v>EU</v>
      </c>
      <c r="E249" s="2">
        <f>E58/SUM(E56:E58)</f>
        <v>0.17241379310344829</v>
      </c>
      <c r="F249" s="7"/>
      <c r="G249" s="5">
        <f>'[1]LIB Maf LCI'!AI$47*LCIA_TAU!$E249</f>
        <v>6.1477254628285287</v>
      </c>
      <c r="H249" s="5">
        <f>'[1]LIB Maf LCI'!AJ$47*LCIA_TAU!$E249</f>
        <v>5.644775823786766</v>
      </c>
      <c r="I249" s="5">
        <f>'[1]LIB Maf LCI'!AK$47*LCIA_TAU!$E249</f>
        <v>7.0335228740918687</v>
      </c>
      <c r="J249" s="5">
        <f>'[1]LIB Maf LCI'!AL$47*LCIA_TAU!$E249</f>
        <v>8.0495068641122014</v>
      </c>
      <c r="K249" s="5">
        <f>'[1]LIB Maf LCI'!AM$47*LCIA_TAU!$E249</f>
        <v>6.1273698523777478</v>
      </c>
      <c r="L249" s="5">
        <f>'[1]LIB Maf LCI'!AN$47*LCIA_TAU!$E249</f>
        <v>5.5623702351726978</v>
      </c>
      <c r="M249" s="5" t="str">
        <f>M58</f>
        <v>g/kWh</v>
      </c>
      <c r="N249" s="5" t="str">
        <f>N58</f>
        <v>polyvinylfluoride production | polyvinylfluoride | Cutoff</v>
      </c>
      <c r="O249" s="5">
        <f>O58</f>
        <v>1</v>
      </c>
      <c r="P249" s="5" t="str">
        <f>P58</f>
        <v>kg</v>
      </c>
      <c r="Q249" s="5">
        <f>'[1]Unit factor_selected'!J34</f>
        <v>13.0848514000963</v>
      </c>
      <c r="R249" s="5">
        <f>'[1]Unit factor_selected'!K34</f>
        <v>181.49488449002499</v>
      </c>
      <c r="S249" s="5">
        <f>'[1]Unit factor_selected'!L34</f>
        <v>1.32968786890767E-2</v>
      </c>
      <c r="T249" s="5">
        <f>'[1]Unit factor_selected'!M34</f>
        <v>2.8203355801624599</v>
      </c>
      <c r="U249" s="5">
        <f>'[1]Unit factor_selected'!N34</f>
        <v>0.52663290196575296</v>
      </c>
      <c r="V249" s="5">
        <f>'[1]Unit factor_selected'!O34</f>
        <v>4.0487324940760598E-3</v>
      </c>
      <c r="W249" s="5">
        <f>'[1]Unit factor_selected'!P34</f>
        <v>14.108887307331001</v>
      </c>
      <c r="X249" s="5">
        <f>'[1]Unit factor_selected'!Q34</f>
        <v>0.47534853325297999</v>
      </c>
      <c r="Y249" s="5">
        <f>'[1]Unit factor_selected'!R34</f>
        <v>11.5275751097493</v>
      </c>
      <c r="Z249" s="5">
        <f>'[1]Unit factor_selected'!S34</f>
        <v>1.9539484284575199</v>
      </c>
      <c r="AA249" s="5">
        <f>'[1]Unit factor_selected'!T34</f>
        <v>9.7192618872820602E-2</v>
      </c>
      <c r="AB249" s="5">
        <f>'[1]Unit factor_selected'!U34</f>
        <v>0.69857657311403598</v>
      </c>
      <c r="AC249" s="5">
        <f>'[1]Unit factor_selected'!V34</f>
        <v>2.8690625917275001E-4</v>
      </c>
      <c r="AD249" s="5">
        <f>'[1]Unit factor_selected'!W34</f>
        <v>3.2670363673345901E-2</v>
      </c>
      <c r="AE249" s="5">
        <f>'[1]Unit factor_selected'!X34</f>
        <v>1.1098384447597E-2</v>
      </c>
      <c r="AF249" s="5">
        <f>'[1]Unit factor_selected'!Y34</f>
        <v>1.14246460188289E-2</v>
      </c>
      <c r="AG249" s="5">
        <f>'[1]Unit factor_selected'!Z34</f>
        <v>3.4257812082862301E-6</v>
      </c>
      <c r="AH249" s="5">
        <f>'[1]Unit factor_selected'!AA34</f>
        <v>2.9452265855134E-2</v>
      </c>
      <c r="AI249" s="5">
        <f>'[1]Unit factor_selected'!AB34</f>
        <v>44.014462681283803</v>
      </c>
      <c r="AJ249" s="5">
        <f>'[1]Unit factor_selected'!AC34</f>
        <v>0.160237202195016</v>
      </c>
      <c r="AK249" s="1"/>
      <c r="AL249" s="1">
        <f t="shared" si="204"/>
        <v>8.0442074129699545E-2</v>
      </c>
      <c r="AM249" s="1">
        <f t="shared" si="204"/>
        <v>1.1157807227524492</v>
      </c>
      <c r="AN249" s="1">
        <f t="shared" si="204"/>
        <v>8.174555969297885E-5</v>
      </c>
      <c r="AO249" s="1">
        <f t="shared" si="204"/>
        <v>1.7338648859886025E-2</v>
      </c>
      <c r="AP249" s="1">
        <f t="shared" si="204"/>
        <v>3.2375945009781399E-3</v>
      </c>
      <c r="AQ249" s="1">
        <f t="shared" si="204"/>
        <v>2.4890495846012647E-5</v>
      </c>
      <c r="AR249" s="1">
        <f t="shared" si="204"/>
        <v>8.6737565751457024E-2</v>
      </c>
      <c r="AS249" s="1">
        <f t="shared" si="204"/>
        <v>2.9223122815975385E-3</v>
      </c>
      <c r="AT249" s="1">
        <f t="shared" si="204"/>
        <v>7.0868367026874143E-2</v>
      </c>
      <c r="AU249" s="1">
        <f t="shared" si="204"/>
        <v>1.2012338506682083E-2</v>
      </c>
      <c r="AV249" s="1">
        <f t="shared" si="204"/>
        <v>5.9751353784342782E-4</v>
      </c>
      <c r="AW249" s="1">
        <f t="shared" si="204"/>
        <v>4.2946569862686544E-3</v>
      </c>
      <c r="AX249" s="1">
        <f t="shared" si="204"/>
        <v>1.7638209149611965E-6</v>
      </c>
      <c r="AY249" s="1">
        <f t="shared" si="204"/>
        <v>2.0084842663449677E-4</v>
      </c>
      <c r="AZ249" s="1">
        <f t="shared" si="204"/>
        <v>6.8229820664752219E-5</v>
      </c>
      <c r="BA249" s="1">
        <f t="shared" si="204"/>
        <v>7.0235587233757004E-5</v>
      </c>
      <c r="BB249" s="1">
        <f t="shared" si="205"/>
        <v>2.1060762364260741E-8</v>
      </c>
      <c r="BC249" s="1">
        <f t="shared" si="205"/>
        <v>1.8106444473560255E-4</v>
      </c>
      <c r="BD249" s="1">
        <f t="shared" si="205"/>
        <v>0.27058883295844449</v>
      </c>
      <c r="BE249" s="1">
        <f t="shared" si="205"/>
        <v>9.8509432802670318E-4</v>
      </c>
      <c r="BF249" s="1"/>
      <c r="BG249" s="1">
        <f t="shared" si="206"/>
        <v>7.3861052841106001E-2</v>
      </c>
      <c r="BH249" s="1">
        <f t="shared" si="206"/>
        <v>1.0244979361102646</v>
      </c>
      <c r="BI249" s="1">
        <f t="shared" si="206"/>
        <v>7.5057899355925612E-5</v>
      </c>
      <c r="BJ249" s="1">
        <f t="shared" si="206"/>
        <v>1.5920162097866675E-2</v>
      </c>
      <c r="BK249" s="1">
        <f t="shared" si="206"/>
        <v>2.9727246730269483E-3</v>
      </c>
      <c r="BL249" s="1">
        <f t="shared" si="206"/>
        <v>2.2854187299540435E-5</v>
      </c>
      <c r="BM249" s="1">
        <f t="shared" si="206"/>
        <v>7.9641505972953996E-2</v>
      </c>
      <c r="BN249" s="1">
        <f t="shared" si="206"/>
        <v>2.6832359083789211E-3</v>
      </c>
      <c r="BO249" s="1">
        <f t="shared" si="206"/>
        <v>6.5070577286398923E-2</v>
      </c>
      <c r="BP249" s="1">
        <f t="shared" si="206"/>
        <v>1.1029600849883154E-2</v>
      </c>
      <c r="BQ249" s="1">
        <f t="shared" si="206"/>
        <v>5.4863054526381905E-4</v>
      </c>
      <c r="BR249" s="1">
        <f t="shared" si="206"/>
        <v>3.9433081509779181E-3</v>
      </c>
      <c r="BS249" s="1">
        <f t="shared" si="206"/>
        <v>1.6195215154714392E-6</v>
      </c>
      <c r="BT249" s="1">
        <f t="shared" si="206"/>
        <v>1.8441687901762433E-4</v>
      </c>
      <c r="BU249" s="1">
        <f t="shared" si="206"/>
        <v>6.2647892212886592E-5</v>
      </c>
      <c r="BV249" s="1">
        <f t="shared" si="206"/>
        <v>6.4489565642407098E-5</v>
      </c>
      <c r="BW249" s="1">
        <f t="shared" si="207"/>
        <v>1.9337766942117126E-8</v>
      </c>
      <c r="BX249" s="1">
        <f t="shared" si="207"/>
        <v>1.6625143825480085E-4</v>
      </c>
      <c r="BY249" s="1">
        <f t="shared" si="207"/>
        <v>0.24845177484027564</v>
      </c>
      <c r="BZ249" s="1">
        <f t="shared" si="207"/>
        <v>9.0450308502165798E-4</v>
      </c>
      <c r="CA249" s="1"/>
      <c r="CB249" s="1">
        <f t="shared" si="208"/>
        <v>9.2032601626670332E-2</v>
      </c>
      <c r="CC249" s="1">
        <f t="shared" si="208"/>
        <v>1.2765484215912524</v>
      </c>
      <c r="CD249" s="1">
        <f t="shared" si="208"/>
        <v>9.3523900413645668E-5</v>
      </c>
      <c r="CE249" s="1">
        <f t="shared" si="208"/>
        <v>1.9836894815687824E-2</v>
      </c>
      <c r="CF249" s="1">
        <f t="shared" si="208"/>
        <v>3.7040845622255043E-3</v>
      </c>
      <c r="CG249" s="1">
        <f t="shared" si="208"/>
        <v>2.8476852608162989E-5</v>
      </c>
      <c r="CH249" s="1">
        <f t="shared" si="208"/>
        <v>9.9235181604097028E-2</v>
      </c>
      <c r="CI249" s="1">
        <f t="shared" si="208"/>
        <v>3.3433747818008542E-3</v>
      </c>
      <c r="CJ249" s="1">
        <f t="shared" si="208"/>
        <v>8.1079463217233791E-2</v>
      </c>
      <c r="CK249" s="1">
        <f t="shared" si="208"/>
        <v>1.3743140966351826E-2</v>
      </c>
      <c r="CL249" s="1">
        <f t="shared" si="208"/>
        <v>6.8360650803487677E-4</v>
      </c>
      <c r="CM249" s="1">
        <f t="shared" si="208"/>
        <v>4.9134543063022824E-3</v>
      </c>
      <c r="CN249" s="1">
        <f t="shared" si="208"/>
        <v>2.0179617366116672E-6</v>
      </c>
      <c r="CO249" s="1">
        <f t="shared" si="208"/>
        <v>2.2978775020137844E-4</v>
      </c>
      <c r="CP249" s="1">
        <f t="shared" si="208"/>
        <v>7.806074087763895E-5</v>
      </c>
      <c r="CQ249" s="1">
        <f t="shared" si="208"/>
        <v>8.0355509101835679E-5</v>
      </c>
      <c r="CR249" s="1">
        <f t="shared" si="209"/>
        <v>2.4095310490115281E-8</v>
      </c>
      <c r="CS249" s="1">
        <f t="shared" si="209"/>
        <v>2.0715318558591991E-4</v>
      </c>
      <c r="CT249" s="1">
        <f t="shared" si="209"/>
        <v>0.30957673005967257</v>
      </c>
      <c r="CU249" s="1">
        <f t="shared" si="209"/>
        <v>1.1270320269191289E-3</v>
      </c>
      <c r="CW249" s="12">
        <f t="shared" si="210"/>
        <v>0.10532660116096332</v>
      </c>
      <c r="CX249" s="12">
        <f t="shared" si="210"/>
        <v>1.4609443185037072</v>
      </c>
      <c r="CY249" s="12">
        <f t="shared" si="210"/>
        <v>1.0703331627899014E-4</v>
      </c>
      <c r="CZ249" s="12">
        <f t="shared" si="210"/>
        <v>2.270231061161759E-2</v>
      </c>
      <c r="DA249" s="12">
        <f t="shared" si="210"/>
        <v>4.2391351592406569E-3</v>
      </c>
      <c r="DB249" s="12">
        <f t="shared" si="210"/>
        <v>3.2590300002019359E-5</v>
      </c>
      <c r="DC249" s="12">
        <f t="shared" si="210"/>
        <v>0.11356958522534641</v>
      </c>
      <c r="DD249" s="12">
        <f t="shared" si="210"/>
        <v>3.8263212812655297E-3</v>
      </c>
      <c r="DE249" s="12">
        <f t="shared" si="210"/>
        <v>9.2791294972495955E-2</v>
      </c>
      <c r="DF249" s="12">
        <f t="shared" si="210"/>
        <v>1.5728321286990057E-2</v>
      </c>
      <c r="DG249" s="12">
        <f t="shared" si="210"/>
        <v>7.8235265275781053E-4</v>
      </c>
      <c r="DH249" s="12">
        <f t="shared" si="210"/>
        <v>5.6231969203894118E-3</v>
      </c>
      <c r="DI249" s="12">
        <f t="shared" si="210"/>
        <v>2.3094539025678055E-6</v>
      </c>
      <c r="DJ249" s="12">
        <f t="shared" si="210"/>
        <v>2.6298031664163973E-4</v>
      </c>
      <c r="DK249" s="12">
        <f t="shared" si="210"/>
        <v>8.9336521791488164E-5</v>
      </c>
      <c r="DL249" s="12">
        <f t="shared" si="210"/>
        <v>9.1962766548615366E-5</v>
      </c>
      <c r="DM249" s="12">
        <f t="shared" si="211"/>
        <v>2.7575849351046601E-8</v>
      </c>
      <c r="DN249" s="12">
        <f t="shared" si="211"/>
        <v>2.3707621616455855E-4</v>
      </c>
      <c r="DO249" s="12">
        <f t="shared" si="211"/>
        <v>0.35429471947320429</v>
      </c>
      <c r="DP249" s="12">
        <f t="shared" si="211"/>
        <v>1.289830458954916E-3</v>
      </c>
      <c r="DR249" s="12">
        <f t="shared" si="212"/>
        <v>8.0175723991792833E-2</v>
      </c>
      <c r="DS249" s="12">
        <f t="shared" si="212"/>
        <v>1.1120862835849608</v>
      </c>
      <c r="DT249" s="12">
        <f t="shared" si="212"/>
        <v>8.1474893610172729E-5</v>
      </c>
      <c r="DU249" s="12">
        <f t="shared" si="212"/>
        <v>1.7281239207475763E-2</v>
      </c>
      <c r="DV249" s="12">
        <f t="shared" si="212"/>
        <v>3.2268745667751609E-3</v>
      </c>
      <c r="DW249" s="12">
        <f t="shared" si="212"/>
        <v>2.4808081424543818E-5</v>
      </c>
      <c r="DX249" s="12">
        <f t="shared" si="212"/>
        <v>8.6450370737535032E-2</v>
      </c>
      <c r="DY249" s="12">
        <f t="shared" si="212"/>
        <v>2.9126362720262909E-3</v>
      </c>
      <c r="DZ249" s="12">
        <f t="shared" si="212"/>
        <v>7.0633716198497967E-2</v>
      </c>
      <c r="EA249" s="12">
        <f t="shared" si="212"/>
        <v>1.1972564693631487E-2</v>
      </c>
      <c r="EB249" s="12">
        <f t="shared" si="212"/>
        <v>5.9553512275496148E-4</v>
      </c>
      <c r="EC249" s="12">
        <f t="shared" si="212"/>
        <v>4.2804370336763037E-3</v>
      </c>
      <c r="ED249" s="12">
        <f t="shared" si="212"/>
        <v>1.7579807629135852E-6</v>
      </c>
      <c r="EE249" s="12">
        <f t="shared" si="212"/>
        <v>2.0018340143827682E-4</v>
      </c>
      <c r="EF249" s="12">
        <f t="shared" si="212"/>
        <v>6.8003906274303927E-5</v>
      </c>
      <c r="EG249" s="12">
        <f t="shared" si="212"/>
        <v>7.0003031589859662E-5</v>
      </c>
      <c r="EH249" s="12">
        <f t="shared" si="213"/>
        <v>2.0991028496495262E-8</v>
      </c>
      <c r="EI249" s="12">
        <f t="shared" si="213"/>
        <v>1.8046492588496261E-4</v>
      </c>
      <c r="EJ249" s="12">
        <f t="shared" si="213"/>
        <v>0.2696928917019038</v>
      </c>
      <c r="EK249" s="12">
        <f t="shared" si="213"/>
        <v>9.8183260195909843E-4</v>
      </c>
      <c r="EM249" s="12">
        <f t="shared" si="214"/>
        <v>7.2782787959553452E-2</v>
      </c>
      <c r="EN249" s="12">
        <f t="shared" si="214"/>
        <v>1.0095417433234219</v>
      </c>
      <c r="EO249" s="12">
        <f t="shared" si="214"/>
        <v>7.3962162240822401E-5</v>
      </c>
      <c r="EP249" s="12">
        <f t="shared" si="214"/>
        <v>1.5687750684294188E-2</v>
      </c>
      <c r="EQ249" s="12">
        <f t="shared" si="214"/>
        <v>2.9293271787569257E-3</v>
      </c>
      <c r="ER249" s="12">
        <f t="shared" si="214"/>
        <v>2.2520549115225195E-5</v>
      </c>
      <c r="ES249" s="12">
        <f t="shared" si="214"/>
        <v>7.8478854809703832E-2</v>
      </c>
      <c r="ET249" s="12">
        <f t="shared" si="214"/>
        <v>2.6440645326993753E-3</v>
      </c>
      <c r="EU249" s="12">
        <f t="shared" si="214"/>
        <v>6.4120640674187157E-2</v>
      </c>
      <c r="EV249" s="12">
        <f t="shared" si="214"/>
        <v>1.0868584579514578E-2</v>
      </c>
      <c r="EW249" s="12">
        <f t="shared" si="214"/>
        <v>5.4062133029666147E-4</v>
      </c>
      <c r="EX249" s="12">
        <f t="shared" si="214"/>
        <v>3.8857415372784577E-3</v>
      </c>
      <c r="EY249" s="12">
        <f t="shared" si="214"/>
        <v>1.5958788363072484E-6</v>
      </c>
      <c r="EZ249" s="12">
        <f t="shared" si="214"/>
        <v>1.8172465846888659E-4</v>
      </c>
      <c r="FA249" s="12">
        <f t="shared" si="214"/>
        <v>6.1733323309817137E-5</v>
      </c>
      <c r="FB249" s="12">
        <f t="shared" si="214"/>
        <v>6.3548110962518141E-5</v>
      </c>
      <c r="FC249" s="12">
        <f t="shared" si="215"/>
        <v>1.9055463425185287E-8</v>
      </c>
      <c r="FD249" s="12">
        <f t="shared" si="215"/>
        <v>1.6382440695099053E-4</v>
      </c>
      <c r="FE249" s="12">
        <f t="shared" si="215"/>
        <v>0.24482473713549252</v>
      </c>
      <c r="FF249" s="12">
        <f t="shared" si="215"/>
        <v>8.9129864405690623E-4</v>
      </c>
      <c r="FH249" s="12">
        <f>IFERROR(AL249*[1]Figure!$C$8+BG249*[1]Figure!$D$8+CB249*[1]Figure!$E$8,0)</f>
        <v>7.5299366407154747E-2</v>
      </c>
      <c r="FI249" s="12">
        <f>IFERROR(AM249*[1]Figure!$C$8+BH249*[1]Figure!$D$8+CC249*[1]Figure!$E$8,0)</f>
        <v>1.0444482241608062</v>
      </c>
      <c r="FJ249" s="12">
        <f>IFERROR(AN249*[1]Figure!$C$8+BI249*[1]Figure!$D$8+CD249*[1]Figure!$E$8,0)</f>
        <v>7.6519519394229046E-5</v>
      </c>
      <c r="FK249" s="12">
        <f>IFERROR(AO249*[1]Figure!$C$8+BJ249*[1]Figure!$D$8+CE249*[1]Figure!$E$8,0)</f>
        <v>1.6230179139843003E-2</v>
      </c>
      <c r="FL249" s="12">
        <f>IFERROR(AP249*[1]Figure!$C$8+BK249*[1]Figure!$D$8+CF249*[1]Figure!$E$8,0)</f>
        <v>3.030613236226022E-3</v>
      </c>
      <c r="FM249" s="12">
        <f>IFERROR(AQ249*[1]Figure!$C$8+BL249*[1]Figure!$D$8+CG249*[1]Figure!$E$8,0)</f>
        <v>2.3299232236886004E-5</v>
      </c>
      <c r="FN249" s="12">
        <f>IFERROR(AR249*[1]Figure!$C$8+BM249*[1]Figure!$D$8+CH249*[1]Figure!$E$8,0)</f>
        <v>8.1192383655511235E-2</v>
      </c>
      <c r="FO249" s="12">
        <f>IFERROR(AS249*[1]Figure!$C$8+BN249*[1]Figure!$D$8+CI249*[1]Figure!$E$8,0)</f>
        <v>2.7354871891213297E-3</v>
      </c>
      <c r="FP249" s="12">
        <f>IFERROR(AT249*[1]Figure!$C$8+BO249*[1]Figure!$D$8+CJ249*[1]Figure!$E$8,0)</f>
        <v>6.6337711864929663E-2</v>
      </c>
      <c r="FQ249" s="12">
        <f>IFERROR(AU249*[1]Figure!$C$8+BP249*[1]Figure!$D$8+CK249*[1]Figure!$E$8,0)</f>
        <v>1.1244382848247263E-2</v>
      </c>
      <c r="FR249" s="12">
        <f>IFERROR(AV249*[1]Figure!$C$8+BQ249*[1]Figure!$D$8+CL249*[1]Figure!$E$8,0)</f>
        <v>5.5931415625565305E-4</v>
      </c>
      <c r="FS249" s="12">
        <f>IFERROR(AW249*[1]Figure!$C$8+BR249*[1]Figure!$D$8+CM249*[1]Figure!$E$8,0)</f>
        <v>4.0200971133673852E-3</v>
      </c>
      <c r="FT249" s="12">
        <f>IFERROR(AX249*[1]Figure!$C$8+BS249*[1]Figure!$D$8+CN249*[1]Figure!$E$8,0)</f>
        <v>1.6510588369231316E-6</v>
      </c>
      <c r="FU249" s="12">
        <f>IFERROR(AY249*[1]Figure!$C$8+BT249*[1]Figure!$D$8+CO249*[1]Figure!$E$8,0)</f>
        <v>1.8800807205775113E-4</v>
      </c>
      <c r="FV249" s="12">
        <f>IFERROR(AZ249*[1]Figure!$C$8+BU249*[1]Figure!$D$8+CP249*[1]Figure!$E$8,0)</f>
        <v>6.3867849278053242E-5</v>
      </c>
      <c r="FW249" s="12">
        <f>IFERROR(BA249*[1]Figure!$C$8+BV249*[1]Figure!$D$8+CQ249*[1]Figure!$E$8,0)</f>
        <v>6.5745386045233027E-5</v>
      </c>
      <c r="FX249" s="12">
        <f>IFERROR(BB249*[1]Figure!$C$8+BW249*[1]Figure!$D$8+CR249*[1]Figure!$E$8,0)</f>
        <v>1.971433580297226E-8</v>
      </c>
      <c r="FY249" s="12">
        <f>IFERROR(BC249*[1]Figure!$C$8+BX249*[1]Figure!$D$8+CS249*[1]Figure!$E$8,0)</f>
        <v>1.6948889141609556E-4</v>
      </c>
      <c r="FZ249" s="12">
        <f>IFERROR(BD249*[1]Figure!$C$8+BY249*[1]Figure!$D$8+CT249*[1]Figure!$E$8,0)</f>
        <v>0.25328993439143194</v>
      </c>
      <c r="GA249" s="12">
        <f>IFERROR(BE249*[1]Figure!$C$8+BZ249*[1]Figure!$D$8+CU249*[1]Figure!$E$8,0)</f>
        <v>9.2211668525720152E-4</v>
      </c>
      <c r="GC249" s="12">
        <f>IFERROR(CW249*[1]Figure!$F$8+DR249*[1]Figure!$G$8+EM249*[1]Figure!$H$8,0)</f>
        <v>8.5654476708782831E-2</v>
      </c>
      <c r="GD249" s="12">
        <f>IFERROR(CX249*[1]Figure!$F$8+DS249*[1]Figure!$G$8+EN249*[1]Figure!$H$8,0)</f>
        <v>1.1880799315917077</v>
      </c>
      <c r="GE249" s="12">
        <f>IFERROR(CY249*[1]Figure!$F$8+DT249*[1]Figure!$G$8+EO249*[1]Figure!$H$8,0)</f>
        <v>8.7042424185623446E-5</v>
      </c>
      <c r="GF249" s="12">
        <f>IFERROR(CZ249*[1]Figure!$F$8+DU249*[1]Figure!$G$8+EP249*[1]Figure!$H$8,0)</f>
        <v>1.8462140751571626E-2</v>
      </c>
      <c r="GG249" s="12">
        <f>IFERROR(DA249*[1]Figure!$F$8+DV249*[1]Figure!$G$8+EQ249*[1]Figure!$H$8,0)</f>
        <v>3.4473808113076711E-3</v>
      </c>
      <c r="GH249" s="12">
        <f>IFERROR(DB249*[1]Figure!$F$8+DW249*[1]Figure!$G$8+ER249*[1]Figure!$H$8,0)</f>
        <v>2.6503324532319705E-5</v>
      </c>
      <c r="GI249" s="12">
        <f>IFERROR(DC249*[1]Figure!$F$8+DX249*[1]Figure!$G$8+ES249*[1]Figure!$H$8,0)</f>
        <v>9.2357897105635509E-2</v>
      </c>
      <c r="GJ249" s="12">
        <f>IFERROR(DD249*[1]Figure!$F$8+DY249*[1]Figure!$G$8+ET249*[1]Figure!$H$8,0)</f>
        <v>3.1116692597496216E-3</v>
      </c>
      <c r="GK249" s="12">
        <f>IFERROR(DE249*[1]Figure!$F$8+DZ249*[1]Figure!$G$8+EU249*[1]Figure!$H$8,0)</f>
        <v>7.5460422404147381E-2</v>
      </c>
      <c r="GL249" s="12">
        <f>IFERROR(DF249*[1]Figure!$F$8+EA249*[1]Figure!$G$8+EV249*[1]Figure!$H$8,0)</f>
        <v>1.2790701631830968E-2</v>
      </c>
      <c r="GM249" s="12">
        <f>IFERROR(DG249*[1]Figure!$F$8+EB249*[1]Figure!$G$8+EW249*[1]Figure!$H$8,0)</f>
        <v>6.3623060399802087E-4</v>
      </c>
      <c r="GN249" s="12">
        <f>IFERROR(DH249*[1]Figure!$F$8+EC249*[1]Figure!$G$8+EX249*[1]Figure!$H$8,0)</f>
        <v>4.5729377416282423E-3</v>
      </c>
      <c r="GO249" s="12">
        <f>IFERROR(DI249*[1]Figure!$F$8+ED249*[1]Figure!$G$8+EY249*[1]Figure!$H$8,0)</f>
        <v>1.8781111640087457E-6</v>
      </c>
      <c r="GP249" s="12">
        <f>IFERROR(DJ249*[1]Figure!$F$8+EE249*[1]Figure!$G$8+EZ249*[1]Figure!$H$8,0)</f>
        <v>2.138627958973593E-4</v>
      </c>
      <c r="GQ249" s="12">
        <f>IFERROR(DK249*[1]Figure!$F$8+EF249*[1]Figure!$G$8+FA249*[1]Figure!$H$8,0)</f>
        <v>7.2650906235344678E-5</v>
      </c>
      <c r="GR249" s="12">
        <f>IFERROR(DL249*[1]Figure!$F$8+EG249*[1]Figure!$G$8+FB249*[1]Figure!$H$8,0)</f>
        <v>7.4786640398427943E-5</v>
      </c>
      <c r="GS249" s="12">
        <f>IFERROR(DM249*[1]Figure!$F$8+EH249*[1]Figure!$G$8+FC249*[1]Figure!$H$8,0)</f>
        <v>2.2425435929091193E-8</v>
      </c>
      <c r="GT249" s="12">
        <f>IFERROR(DN249*[1]Figure!$F$8+EI249*[1]Figure!$G$8+FD249*[1]Figure!$H$8,0)</f>
        <v>1.9279687193779585E-4</v>
      </c>
      <c r="GU249" s="12">
        <f>IFERROR(DO249*[1]Figure!$F$8+EJ249*[1]Figure!$G$8+FE249*[1]Figure!$H$8,0)</f>
        <v>0.2881221691639439</v>
      </c>
      <c r="GV249" s="12">
        <f>IFERROR(DP249*[1]Figure!$F$8+EK249*[1]Figure!$G$8+FF249*[1]Figure!$H$8,0)</f>
        <v>1.0489254546056602E-3</v>
      </c>
      <c r="GX249" s="12">
        <f>IFERROR(FH249*[1]Figure!$F$10+GC249*[1]Figure!$F$11,0)</f>
        <v>7.5906914257020092E-2</v>
      </c>
      <c r="GY249" s="12">
        <f>IFERROR(FI249*[1]Figure!$F$10+GD249*[1]Figure!$F$11,0)</f>
        <v>1.0528752840839064</v>
      </c>
      <c r="GZ249" s="12">
        <f>IFERROR(FJ249*[1]Figure!$F$10+GE249*[1]Figure!$F$11,0)</f>
        <v>7.7136911966024658E-5</v>
      </c>
      <c r="HA249" s="12">
        <f>IFERROR(FK249*[1]Figure!$F$10+GF249*[1]Figure!$F$11,0)</f>
        <v>1.6361131243556908E-2</v>
      </c>
      <c r="HB249" s="12">
        <f>IFERROR(FL249*[1]Figure!$F$10+GG249*[1]Figure!$F$11,0)</f>
        <v>3.0550655343434684E-3</v>
      </c>
      <c r="HC249" s="12">
        <f>IFERROR(FM249*[1]Figure!$F$10+GH249*[1]Figure!$F$11,0)</f>
        <v>2.3487220517856299E-5</v>
      </c>
      <c r="HD249" s="12">
        <f>IFERROR(FN249*[1]Figure!$F$10+GI249*[1]Figure!$F$11,0)</f>
        <v>8.1847478916852776E-2</v>
      </c>
      <c r="HE249" s="12">
        <f>IFERROR(FO249*[1]Figure!$F$10+GJ249*[1]Figure!$F$11,0)</f>
        <v>2.757558282669428E-3</v>
      </c>
      <c r="HF249" s="12">
        <f>IFERROR(FP249*[1]Figure!$F$10+GK249*[1]Figure!$F$11,0)</f>
        <v>6.6872953210661557E-2</v>
      </c>
      <c r="HG249" s="12">
        <f>IFERROR(FQ249*[1]Figure!$F$10+GL249*[1]Figure!$F$11,0)</f>
        <v>1.1335107391473517E-2</v>
      </c>
      <c r="HH249" s="12">
        <f>IFERROR(FR249*[1]Figure!$F$10+GM249*[1]Figure!$F$11,0)</f>
        <v>5.6382694473245071E-4</v>
      </c>
      <c r="HI249" s="12">
        <f>IFERROR(FS249*[1]Figure!$F$10+GN249*[1]Figure!$F$11,0)</f>
        <v>4.0525329952879555E-3</v>
      </c>
      <c r="HJ249" s="12">
        <f>IFERROR(FT249*[1]Figure!$F$10+GO249*[1]Figure!$F$11,0)</f>
        <v>1.664380293586524E-6</v>
      </c>
      <c r="HK249" s="12">
        <f>IFERROR(FU249*[1]Figure!$F$10+GP249*[1]Figure!$F$11,0)</f>
        <v>1.8952500248341222E-4</v>
      </c>
      <c r="HL249" s="12">
        <f>IFERROR(FV249*[1]Figure!$F$10+GQ249*[1]Figure!$F$11,0)</f>
        <v>6.4383162704391962E-5</v>
      </c>
      <c r="HM249" s="12">
        <f>IFERROR(FW249*[1]Figure!$F$10+GR249*[1]Figure!$F$11,0)</f>
        <v>6.6275848250112266E-5</v>
      </c>
      <c r="HN249" s="12">
        <f>IFERROR(FX249*[1]Figure!$F$10+GS249*[1]Figure!$F$11,0)</f>
        <v>1.9873399589297574E-8</v>
      </c>
      <c r="HO249" s="12">
        <f>IFERROR(FY249*[1]Figure!$F$10+GT249*[1]Figure!$F$11,0)</f>
        <v>1.7085640108409358E-4</v>
      </c>
      <c r="HP249" s="12">
        <f>IFERROR(FZ249*[1]Figure!$F$10+GU249*[1]Figure!$F$11,0)</f>
        <v>0.25533358711222598</v>
      </c>
      <c r="HQ249" s="12">
        <f>IFERROR(GA249*[1]Figure!$F$10+GV249*[1]Figure!$F$11,0)</f>
        <v>9.2955672142462057E-4</v>
      </c>
    </row>
    <row r="250" spans="1:225" x14ac:dyDescent="0.2">
      <c r="A250" s="1"/>
      <c r="B250" s="4"/>
      <c r="C250" s="1" t="str">
        <f>C59</f>
        <v>PVDF (anode)</v>
      </c>
      <c r="D250" s="1" t="str">
        <f>D59</f>
        <v>US</v>
      </c>
      <c r="E250" s="2">
        <f>E59/(E59+E61+E62)</f>
        <v>0.2857142857142857</v>
      </c>
      <c r="F250" s="7">
        <f>SUM(E250:E253)</f>
        <v>0.99999999999999989</v>
      </c>
      <c r="G250" s="5">
        <f>'[1]LIB Maf LCI'!AI$51*LCIA_TAU!$E250</f>
        <v>5.9591120159764355</v>
      </c>
      <c r="H250" s="5">
        <f>'[1]LIB Maf LCI'!AJ$51*LCIA_TAU!$E250</f>
        <v>6.0881517040035931</v>
      </c>
      <c r="I250" s="5">
        <f>'[1]LIB Maf LCI'!AK$51*LCIA_TAU!$E250</f>
        <v>5.9699169760584638</v>
      </c>
      <c r="J250" s="5">
        <f>'[1]LIB Maf LCI'!AL$51*LCIA_TAU!$E250</f>
        <v>15.46027088694308</v>
      </c>
      <c r="K250" s="5">
        <f>'[1]LIB Maf LCI'!AM$51*LCIA_TAU!$E250</f>
        <v>6.1206632205694715</v>
      </c>
      <c r="L250" s="5">
        <f>'[1]LIB Maf LCI'!AN$51*LCIA_TAU!$E250</f>
        <v>6.3134534958907302</v>
      </c>
      <c r="M250" s="5" t="str">
        <f>M59</f>
        <v>g/kWh</v>
      </c>
      <c r="N250" s="5" t="str">
        <f>N59</f>
        <v>polyvinylfluoride production | polyvinylfluoride | Cutoff</v>
      </c>
      <c r="O250" s="5">
        <f>O59</f>
        <v>1</v>
      </c>
      <c r="P250" s="5" t="str">
        <f>P59</f>
        <v>kg</v>
      </c>
      <c r="Q250" s="5">
        <f>'[1]Unit factor_selected'!J30</f>
        <v>13.5190817198421</v>
      </c>
      <c r="R250" s="5">
        <f>'[1]Unit factor_selected'!K30</f>
        <v>169.020743152965</v>
      </c>
      <c r="S250" s="5">
        <f>'[1]Unit factor_selected'!L30</f>
        <v>1.9621781096551699E-2</v>
      </c>
      <c r="T250" s="5">
        <f>'[1]Unit factor_selected'!M30</f>
        <v>2.7678169443706002</v>
      </c>
      <c r="U250" s="5">
        <f>'[1]Unit factor_selected'!N30</f>
        <v>0.54804352689675695</v>
      </c>
      <c r="V250" s="5">
        <f>'[1]Unit factor_selected'!O30</f>
        <v>4.63595534893108E-3</v>
      </c>
      <c r="W250" s="5">
        <f>'[1]Unit factor_selected'!P30</f>
        <v>14.5692639992804</v>
      </c>
      <c r="X250" s="5">
        <f>'[1]Unit factor_selected'!Q30</f>
        <v>0.50569825540319802</v>
      </c>
      <c r="Y250" s="5">
        <f>'[1]Unit factor_selected'!R30</f>
        <v>12.493375283614</v>
      </c>
      <c r="Z250" s="5">
        <f>'[1]Unit factor_selected'!S30</f>
        <v>1.64021704237471</v>
      </c>
      <c r="AA250" s="5">
        <f>'[1]Unit factor_selected'!T30</f>
        <v>7.9592977350811195E-2</v>
      </c>
      <c r="AB250" s="5">
        <f>'[1]Unit factor_selected'!U30</f>
        <v>0.72261091716585202</v>
      </c>
      <c r="AC250" s="5">
        <f>'[1]Unit factor_selected'!V30</f>
        <v>3.1997572110617099E-4</v>
      </c>
      <c r="AD250" s="5">
        <f>'[1]Unit factor_selected'!W30</f>
        <v>3.2455175596331702E-2</v>
      </c>
      <c r="AE250" s="5">
        <f>'[1]Unit factor_selected'!X30</f>
        <v>1.38370851457048E-2</v>
      </c>
      <c r="AF250" s="5">
        <f>'[1]Unit factor_selected'!Y30</f>
        <v>1.42147359122643E-2</v>
      </c>
      <c r="AG250" s="5">
        <f>'[1]Unit factor_selected'!Z30</f>
        <v>3.5387887701148399E-6</v>
      </c>
      <c r="AH250" s="5">
        <f>'[1]Unit factor_selected'!AA30</f>
        <v>3.5782699198453297E-2</v>
      </c>
      <c r="AI250" s="5">
        <f>'[1]Unit factor_selected'!AB30</f>
        <v>43.882248854011102</v>
      </c>
      <c r="AJ250" s="5">
        <f>'[1]Unit factor_selected'!AC30</f>
        <v>0.15619278729848099</v>
      </c>
      <c r="AK250" s="1"/>
      <c r="AL250" s="1">
        <f t="shared" si="204"/>
        <v>8.0561722321678436E-2</v>
      </c>
      <c r="AM250" s="1">
        <f t="shared" si="204"/>
        <v>1.0072135414721006</v>
      </c>
      <c r="AN250" s="1">
        <f t="shared" si="204"/>
        <v>1.169283915073205E-4</v>
      </c>
      <c r="AO250" s="1">
        <f t="shared" si="204"/>
        <v>1.6493731211222024E-2</v>
      </c>
      <c r="AP250" s="1">
        <f t="shared" si="204"/>
        <v>3.2658527664085691E-3</v>
      </c>
      <c r="AQ250" s="1">
        <f t="shared" si="204"/>
        <v>2.7626177225345428E-5</v>
      </c>
      <c r="AR250" s="1">
        <f t="shared" si="204"/>
        <v>8.6819876162044729E-2</v>
      </c>
      <c r="AS250" s="1">
        <f t="shared" si="204"/>
        <v>3.0135125502315178E-3</v>
      </c>
      <c r="AT250" s="1">
        <f t="shared" si="204"/>
        <v>7.4449422772687193E-2</v>
      </c>
      <c r="AU250" s="1">
        <f t="shared" si="204"/>
        <v>9.7742370860244652E-3</v>
      </c>
      <c r="AV250" s="1">
        <f t="shared" si="204"/>
        <v>4.7430346771855928E-4</v>
      </c>
      <c r="AW250" s="1">
        <f t="shared" si="204"/>
        <v>4.306119399358781E-3</v>
      </c>
      <c r="AX250" s="1">
        <f t="shared" si="204"/>
        <v>1.9067711644645083E-6</v>
      </c>
      <c r="AY250" s="1">
        <f t="shared" si="204"/>
        <v>1.9340402687672542E-4</v>
      </c>
      <c r="AZ250" s="1">
        <f t="shared" si="204"/>
        <v>8.2456740357858514E-5</v>
      </c>
      <c r="BA250" s="1">
        <f t="shared" si="204"/>
        <v>8.470720357870595E-5</v>
      </c>
      <c r="BB250" s="1">
        <f t="shared" si="205"/>
        <v>2.1088038681993814E-8</v>
      </c>
      <c r="BC250" s="1">
        <f t="shared" si="205"/>
        <v>2.1323311275757339E-4</v>
      </c>
      <c r="BD250" s="1">
        <f t="shared" si="205"/>
        <v>0.26149923643400574</v>
      </c>
      <c r="BE250" s="1">
        <f t="shared" si="205"/>
        <v>9.3077031559922962E-4</v>
      </c>
      <c r="BF250" s="1"/>
      <c r="BG250" s="1">
        <f t="shared" si="206"/>
        <v>8.2306220409220518E-2</v>
      </c>
      <c r="BH250" s="1">
        <f t="shared" si="206"/>
        <v>1.0290239254386775</v>
      </c>
      <c r="BI250" s="1">
        <f t="shared" si="206"/>
        <v>1.1946038001855671E-4</v>
      </c>
      <c r="BJ250" s="1">
        <f t="shared" si="206"/>
        <v>1.685088944623989E-2</v>
      </c>
      <c r="BK250" s="1">
        <f t="shared" si="206"/>
        <v>3.3365721321446298E-3</v>
      </c>
      <c r="BL250" s="1">
        <f t="shared" si="206"/>
        <v>2.8224399457279326E-5</v>
      </c>
      <c r="BM250" s="1">
        <f t="shared" si="206"/>
        <v>8.8699889443297167E-2</v>
      </c>
      <c r="BN250" s="1">
        <f t="shared" si="206"/>
        <v>3.0787676953446244E-3</v>
      </c>
      <c r="BO250" s="1">
        <f t="shared" si="206"/>
        <v>7.6061564021690953E-2</v>
      </c>
      <c r="BP250" s="1">
        <f t="shared" si="206"/>
        <v>9.9858901814693247E-3</v>
      </c>
      <c r="BQ250" s="1">
        <f t="shared" si="206"/>
        <v>4.8457412068506056E-4</v>
      </c>
      <c r="BR250" s="1">
        <f t="shared" si="206"/>
        <v>4.3993648866748813E-3</v>
      </c>
      <c r="BS250" s="1">
        <f t="shared" si="206"/>
        <v>1.9480607316923135E-6</v>
      </c>
      <c r="BT250" s="1">
        <f t="shared" si="206"/>
        <v>1.975920326105427E-4</v>
      </c>
      <c r="BU250" s="1">
        <f t="shared" si="206"/>
        <v>8.4242273508265485E-5</v>
      </c>
      <c r="BV250" s="1">
        <f t="shared" si="206"/>
        <v>8.6541468666212972E-5</v>
      </c>
      <c r="BW250" s="1">
        <f t="shared" si="207"/>
        <v>2.1544682880883441E-8</v>
      </c>
      <c r="BX250" s="1">
        <f t="shared" si="207"/>
        <v>2.1785050109891145E-4</v>
      </c>
      <c r="BY250" s="1">
        <f t="shared" si="207"/>
        <v>0.2671617881360574</v>
      </c>
      <c r="BZ250" s="1">
        <f t="shared" si="207"/>
        <v>9.5092538414431784E-4</v>
      </c>
      <c r="CA250" s="1"/>
      <c r="CB250" s="1">
        <f t="shared" si="208"/>
        <v>8.0707795460007004E-2</v>
      </c>
      <c r="CC250" s="1">
        <f t="shared" si="208"/>
        <v>1.0090398038549031</v>
      </c>
      <c r="CD250" s="1">
        <f t="shared" si="208"/>
        <v>1.1714040406880704E-4</v>
      </c>
      <c r="CE250" s="1">
        <f t="shared" si="208"/>
        <v>1.6523637362820309E-2</v>
      </c>
      <c r="CF250" s="1">
        <f t="shared" si="208"/>
        <v>3.2717743548399025E-3</v>
      </c>
      <c r="CG250" s="1">
        <f t="shared" si="208"/>
        <v>2.7676268537832691E-5</v>
      </c>
      <c r="CH250" s="1">
        <f t="shared" si="208"/>
        <v>8.6977296477981483E-2</v>
      </c>
      <c r="CI250" s="1">
        <f t="shared" si="208"/>
        <v>3.0189765996947006E-3</v>
      </c>
      <c r="CJ250" s="1">
        <f t="shared" si="208"/>
        <v>7.4584413193916441E-2</v>
      </c>
      <c r="CK250" s="1">
        <f t="shared" si="208"/>
        <v>9.7919595656931861E-3</v>
      </c>
      <c r="CL250" s="1">
        <f t="shared" si="208"/>
        <v>4.7516346666164457E-4</v>
      </c>
      <c r="CM250" s="1">
        <f t="shared" si="208"/>
        <v>4.3139271814735961E-3</v>
      </c>
      <c r="CN250" s="1">
        <f t="shared" si="208"/>
        <v>1.9102284893582787E-6</v>
      </c>
      <c r="CO250" s="1">
        <f t="shared" si="208"/>
        <v>1.93754703753499E-4</v>
      </c>
      <c r="CP250" s="1">
        <f t="shared" si="208"/>
        <v>8.2606249510509477E-5</v>
      </c>
      <c r="CQ250" s="1">
        <f t="shared" si="208"/>
        <v>8.4860793232814541E-5</v>
      </c>
      <c r="CR250" s="1">
        <f t="shared" si="209"/>
        <v>2.1126275153393635E-8</v>
      </c>
      <c r="CS250" s="1">
        <f t="shared" si="209"/>
        <v>2.1361974339403992E-4</v>
      </c>
      <c r="CT250" s="1">
        <f t="shared" si="209"/>
        <v>0.26197338238118295</v>
      </c>
      <c r="CU250" s="1">
        <f t="shared" si="209"/>
        <v>9.3245797243109044E-4</v>
      </c>
      <c r="CW250" s="12">
        <f t="shared" si="210"/>
        <v>0.2090086655314792</v>
      </c>
      <c r="CX250" s="12">
        <f t="shared" si="210"/>
        <v>2.6131064746572688</v>
      </c>
      <c r="CY250" s="12">
        <f t="shared" si="210"/>
        <v>3.0335805103698827E-4</v>
      </c>
      <c r="CZ250" s="12">
        <f t="shared" si="210"/>
        <v>4.2791199725440543E-2</v>
      </c>
      <c r="DA250" s="12">
        <f t="shared" si="210"/>
        <v>8.4729013836595379E-3</v>
      </c>
      <c r="DB250" s="12">
        <f t="shared" si="210"/>
        <v>7.1673125514247219E-5</v>
      </c>
      <c r="DC250" s="12">
        <f t="shared" si="210"/>
        <v>0.22524476805226268</v>
      </c>
      <c r="DD250" s="12">
        <f t="shared" si="210"/>
        <v>7.818232015587968E-3</v>
      </c>
      <c r="DE250" s="12">
        <f t="shared" si="210"/>
        <v>0.19315096617691177</v>
      </c>
      <c r="DF250" s="12">
        <f t="shared" si="210"/>
        <v>2.5358199788493612E-2</v>
      </c>
      <c r="DG250" s="12">
        <f t="shared" si="210"/>
        <v>1.2305289905418662E-3</v>
      </c>
      <c r="DH250" s="12">
        <f t="shared" si="210"/>
        <v>1.1171760525246459E-2</v>
      </c>
      <c r="DI250" s="12">
        <f t="shared" si="210"/>
        <v>4.9469113255463535E-6</v>
      </c>
      <c r="DJ250" s="12">
        <f t="shared" si="210"/>
        <v>5.0176580640259253E-4</v>
      </c>
      <c r="DK250" s="12">
        <f t="shared" si="210"/>
        <v>2.1392508463829245E-4</v>
      </c>
      <c r="DL250" s="12">
        <f t="shared" si="210"/>
        <v>2.1976366778996402E-4</v>
      </c>
      <c r="DM250" s="12">
        <f t="shared" si="211"/>
        <v>5.4710632997647569E-8</v>
      </c>
      <c r="DN250" s="12">
        <f t="shared" si="211"/>
        <v>5.5321022267408896E-4</v>
      </c>
      <c r="DO250" s="12">
        <f t="shared" si="211"/>
        <v>0.67843145441125918</v>
      </c>
      <c r="DP250" s="12">
        <f t="shared" si="211"/>
        <v>2.4147828022211986E-3</v>
      </c>
      <c r="DR250" s="12">
        <f t="shared" si="212"/>
        <v>8.2745746258510625E-2</v>
      </c>
      <c r="DS250" s="12">
        <f t="shared" si="212"/>
        <v>1.0345190461296723</v>
      </c>
      <c r="DT250" s="12">
        <f t="shared" si="212"/>
        <v>1.200983138797293E-4</v>
      </c>
      <c r="DU250" s="12">
        <f t="shared" si="212"/>
        <v>1.6940875372678112E-2</v>
      </c>
      <c r="DV250" s="12">
        <f t="shared" si="212"/>
        <v>3.3543898583481562E-3</v>
      </c>
      <c r="DW250" s="12">
        <f t="shared" si="212"/>
        <v>2.8375121396404771E-5</v>
      </c>
      <c r="DX250" s="12">
        <f t="shared" si="212"/>
        <v>8.9173558311162429E-2</v>
      </c>
      <c r="DY250" s="12">
        <f t="shared" si="212"/>
        <v>3.0952087125525013E-3</v>
      </c>
      <c r="DZ250" s="12">
        <f t="shared" si="212"/>
        <v>7.6467742599187899E-2</v>
      </c>
      <c r="EA250" s="12">
        <f t="shared" si="212"/>
        <v>1.0039216125014126E-2</v>
      </c>
      <c r="EB250" s="12">
        <f t="shared" si="212"/>
        <v>4.8716180908672904E-4</v>
      </c>
      <c r="EC250" s="12">
        <f t="shared" si="212"/>
        <v>4.4228580634790033E-3</v>
      </c>
      <c r="ED250" s="12">
        <f t="shared" si="212"/>
        <v>1.9584636276497355E-6</v>
      </c>
      <c r="EE250" s="12">
        <f t="shared" si="212"/>
        <v>1.9864719958959131E-4</v>
      </c>
      <c r="EF250" s="12">
        <f t="shared" si="212"/>
        <v>8.4692138131203532E-5</v>
      </c>
      <c r="EG250" s="12">
        <f t="shared" si="212"/>
        <v>8.7003611288304135E-5</v>
      </c>
      <c r="EH250" s="12">
        <f t="shared" si="213"/>
        <v>2.1659734270606176E-8</v>
      </c>
      <c r="EI250" s="12">
        <f t="shared" si="213"/>
        <v>2.1901385091667382E-4</v>
      </c>
      <c r="EJ250" s="12">
        <f t="shared" si="213"/>
        <v>0.26858846659662261</v>
      </c>
      <c r="EK250" s="12">
        <f t="shared" si="213"/>
        <v>9.5600344853604313E-4</v>
      </c>
      <c r="EM250" s="12">
        <f t="shared" si="214"/>
        <v>8.5352093745369575E-2</v>
      </c>
      <c r="EN250" s="12">
        <f t="shared" si="214"/>
        <v>1.0671046017371362</v>
      </c>
      <c r="EO250" s="12">
        <f t="shared" si="214"/>
        <v>1.2388120245962697E-4</v>
      </c>
      <c r="EP250" s="12">
        <f t="shared" si="214"/>
        <v>1.7474483563422166E-2</v>
      </c>
      <c r="EQ250" s="12">
        <f t="shared" si="214"/>
        <v>3.460047320786616E-3</v>
      </c>
      <c r="ER250" s="12">
        <f t="shared" si="214"/>
        <v>2.9268888504502257E-5</v>
      </c>
      <c r="ES250" s="12">
        <f t="shared" si="214"/>
        <v>9.198237072881181E-2</v>
      </c>
      <c r="ET250" s="12">
        <f t="shared" si="214"/>
        <v>3.1927024184411641E-3</v>
      </c>
      <c r="EU250" s="12">
        <f t="shared" si="214"/>
        <v>7.8876343859807657E-2</v>
      </c>
      <c r="EV250" s="12">
        <f t="shared" si="214"/>
        <v>1.0355434020200168E-2</v>
      </c>
      <c r="EW250" s="12">
        <f t="shared" si="214"/>
        <v>5.0250656110383072E-4</v>
      </c>
      <c r="EX250" s="12">
        <f t="shared" si="214"/>
        <v>4.5621704211495553E-3</v>
      </c>
      <c r="EY250" s="12">
        <f t="shared" si="214"/>
        <v>2.0201518350179127E-6</v>
      </c>
      <c r="EZ250" s="12">
        <f t="shared" si="214"/>
        <v>2.0490424182840791E-4</v>
      </c>
      <c r="FA250" s="12">
        <f t="shared" si="214"/>
        <v>8.7359793586087661E-5</v>
      </c>
      <c r="FB250" s="12">
        <f t="shared" si="214"/>
        <v>8.9744074138448554E-5</v>
      </c>
      <c r="FC250" s="12">
        <f t="shared" si="215"/>
        <v>2.2341978331900396E-8</v>
      </c>
      <c r="FD250" s="12">
        <f t="shared" si="215"/>
        <v>2.2591240734688139E-4</v>
      </c>
      <c r="FE250" s="12">
        <f t="shared" si="215"/>
        <v>0.27704853743490337</v>
      </c>
      <c r="FF250" s="12">
        <f t="shared" si="215"/>
        <v>9.8611589900251206E-4</v>
      </c>
      <c r="FH250" s="12">
        <f>IFERROR(AL250*[1]Figure!$C$8+BG250*[1]Figure!$D$8+CB250*[1]Figure!$E$8,0)</f>
        <v>8.1964296392143712E-2</v>
      </c>
      <c r="FI250" s="12">
        <f>IFERROR(AM250*[1]Figure!$C$8+BH250*[1]Figure!$D$8+CC250*[1]Figure!$E$8,0)</f>
        <v>1.0247490602765454</v>
      </c>
      <c r="FJ250" s="12">
        <f>IFERROR(AN250*[1]Figure!$C$8+BI250*[1]Figure!$D$8+CD250*[1]Figure!$E$8,0)</f>
        <v>1.1896410679869094E-4</v>
      </c>
      <c r="FK250" s="12">
        <f>IFERROR(AO250*[1]Figure!$C$8+BJ250*[1]Figure!$D$8+CE250*[1]Figure!$E$8,0)</f>
        <v>1.6780885942469109E-2</v>
      </c>
      <c r="FL250" s="12">
        <f>IFERROR(AP250*[1]Figure!$C$8+BK250*[1]Figure!$D$8+CF250*[1]Figure!$E$8,0)</f>
        <v>3.3227110394955304E-3</v>
      </c>
      <c r="FM250" s="12">
        <f>IFERROR(AQ250*[1]Figure!$C$8+BL250*[1]Figure!$D$8+CG250*[1]Figure!$E$8,0)</f>
        <v>2.8107147079585013E-5</v>
      </c>
      <c r="FN250" s="12">
        <f>IFERROR(AR250*[1]Figure!$C$8+BM250*[1]Figure!$D$8+CH250*[1]Figure!$E$8,0)</f>
        <v>8.8331404262445359E-2</v>
      </c>
      <c r="FO250" s="12">
        <f>IFERROR(AS250*[1]Figure!$C$8+BN250*[1]Figure!$D$8+CI250*[1]Figure!$E$8,0)</f>
        <v>3.065977597429733E-3</v>
      </c>
      <c r="FP250" s="12">
        <f>IFERROR(AT250*[1]Figure!$C$8+BO250*[1]Figure!$D$8+CJ250*[1]Figure!$E$8,0)</f>
        <v>7.5745582126444944E-2</v>
      </c>
      <c r="FQ250" s="12">
        <f>IFERROR(AU250*[1]Figure!$C$8+BP250*[1]Figure!$D$8+CK250*[1]Figure!$E$8,0)</f>
        <v>9.9444058845600571E-3</v>
      </c>
      <c r="FR250" s="12">
        <f>IFERROR(AV250*[1]Figure!$C$8+BQ250*[1]Figure!$D$8+CL250*[1]Figure!$E$8,0)</f>
        <v>4.8256105862131484E-4</v>
      </c>
      <c r="FS250" s="12">
        <f>IFERROR(AW250*[1]Figure!$C$8+BR250*[1]Figure!$D$8+CM250*[1]Figure!$E$8,0)</f>
        <v>4.3810886433100485E-3</v>
      </c>
      <c r="FT250" s="12">
        <f>IFERROR(AX250*[1]Figure!$C$8+BS250*[1]Figure!$D$8+CN250*[1]Figure!$E$8,0)</f>
        <v>1.939967919902657E-6</v>
      </c>
      <c r="FU250" s="12">
        <f>IFERROR(AY250*[1]Figure!$C$8+BT250*[1]Figure!$D$8+CO250*[1]Figure!$E$8,0)</f>
        <v>1.9677117774445047E-4</v>
      </c>
      <c r="FV250" s="12">
        <f>IFERROR(AZ250*[1]Figure!$C$8+BU250*[1]Figure!$D$8+CP250*[1]Figure!$E$8,0)</f>
        <v>8.3892306562603118E-5</v>
      </c>
      <c r="FW250" s="12">
        <f>IFERROR(BA250*[1]Figure!$C$8+BV250*[1]Figure!$D$8+CQ250*[1]Figure!$E$8,0)</f>
        <v>8.6181950194061597E-5</v>
      </c>
      <c r="FX250" s="12">
        <f>IFERROR(BB250*[1]Figure!$C$8+BW250*[1]Figure!$D$8+CR250*[1]Figure!$E$8,0)</f>
        <v>2.1455179991786464E-8</v>
      </c>
      <c r="FY250" s="12">
        <f>IFERROR(BC250*[1]Figure!$C$8+BX250*[1]Figure!$D$8+CS250*[1]Figure!$E$8,0)</f>
        <v>2.1694548665300952E-4</v>
      </c>
      <c r="FZ250" s="12">
        <f>IFERROR(BD250*[1]Figure!$C$8+BY250*[1]Figure!$D$8+CT250*[1]Figure!$E$8,0)</f>
        <v>0.26605192023840979</v>
      </c>
      <c r="GA250" s="12">
        <f>IFERROR(BE250*[1]Figure!$C$8+BZ250*[1]Figure!$D$8+CU250*[1]Figure!$E$8,0)</f>
        <v>9.469749630744359E-4</v>
      </c>
      <c r="GC250" s="12">
        <f>IFERROR(CW250*[1]Figure!$F$8+DR250*[1]Figure!$G$8+EM250*[1]Figure!$H$8,0)</f>
        <v>0.11085288009362489</v>
      </c>
      <c r="GD250" s="12">
        <f>IFERROR(CX250*[1]Figure!$F$8+DS250*[1]Figure!$G$8+EN250*[1]Figure!$H$8,0)</f>
        <v>1.3859252101843083</v>
      </c>
      <c r="GE250" s="12">
        <f>IFERROR(CY250*[1]Figure!$F$8+DT250*[1]Figure!$G$8+EO250*[1]Figure!$H$8,0)</f>
        <v>1.6089339440318186E-4</v>
      </c>
      <c r="GF250" s="12">
        <f>IFERROR(CZ250*[1]Figure!$F$8+DU250*[1]Figure!$G$8+EP250*[1]Figure!$H$8,0)</f>
        <v>2.2695363946583273E-2</v>
      </c>
      <c r="GG250" s="12">
        <f>IFERROR(DA250*[1]Figure!$F$8+DV250*[1]Figure!$G$8+EQ250*[1]Figure!$H$8,0)</f>
        <v>4.4938113869085377E-3</v>
      </c>
      <c r="GH250" s="12">
        <f>IFERROR(DB250*[1]Figure!$F$8+DW250*[1]Figure!$G$8+ER250*[1]Figure!$H$8,0)</f>
        <v>3.801360277748645E-5</v>
      </c>
      <c r="GI250" s="12">
        <f>IFERROR(DC250*[1]Figure!$F$8+DX250*[1]Figure!$G$8+ES250*[1]Figure!$H$8,0)</f>
        <v>0.11946409590779954</v>
      </c>
      <c r="GJ250" s="12">
        <f>IFERROR(DD250*[1]Figure!$F$8+DY250*[1]Figure!$G$8+ET250*[1]Figure!$H$8,0)</f>
        <v>4.1465914055012279E-3</v>
      </c>
      <c r="GK250" s="12">
        <f>IFERROR(DE250*[1]Figure!$F$8+DZ250*[1]Figure!$G$8+EU250*[1]Figure!$H$8,0)</f>
        <v>0.10244235969418307</v>
      </c>
      <c r="GL250" s="12">
        <f>IFERROR(DF250*[1]Figure!$F$8+EA250*[1]Figure!$G$8+EV250*[1]Figure!$H$8,0)</f>
        <v>1.3449344185783014E-2</v>
      </c>
      <c r="GM250" s="12">
        <f>IFERROR(DG250*[1]Figure!$F$8+EB250*[1]Figure!$G$8+EW250*[1]Figure!$H$8,0)</f>
        <v>6.5264127826184393E-4</v>
      </c>
      <c r="GN250" s="12">
        <f>IFERROR(DH250*[1]Figure!$F$8+EC250*[1]Figure!$G$8+EX250*[1]Figure!$H$8,0)</f>
        <v>5.9252176305260255E-3</v>
      </c>
      <c r="GO250" s="12">
        <f>IFERROR(DI250*[1]Figure!$F$8+ED250*[1]Figure!$G$8+EY250*[1]Figure!$H$8,0)</f>
        <v>2.6237159431171644E-6</v>
      </c>
      <c r="GP250" s="12">
        <f>IFERROR(DJ250*[1]Figure!$F$8+EE250*[1]Figure!$G$8+EZ250*[1]Figure!$H$8,0)</f>
        <v>2.6612382137739752E-4</v>
      </c>
      <c r="GQ250" s="12">
        <f>IFERROR(DK250*[1]Figure!$F$8+EF250*[1]Figure!$G$8+FA250*[1]Figure!$H$8,0)</f>
        <v>1.1346042373949106E-4</v>
      </c>
      <c r="GR250" s="12">
        <f>IFERROR(DL250*[1]Figure!$F$8+EG250*[1]Figure!$G$8+FB250*[1]Figure!$H$8,0)</f>
        <v>1.1655705973964498E-4</v>
      </c>
      <c r="GS250" s="12">
        <f>IFERROR(DM250*[1]Figure!$F$8+EH250*[1]Figure!$G$8+FC250*[1]Figure!$H$8,0)</f>
        <v>2.9017128185152246E-8</v>
      </c>
      <c r="GT250" s="12">
        <f>IFERROR(DN250*[1]Figure!$F$8+EI250*[1]Figure!$G$8+FD250*[1]Figure!$H$8,0)</f>
        <v>2.9340863128673507E-4</v>
      </c>
      <c r="GU250" s="12">
        <f>IFERROR(DO250*[1]Figure!$F$8+EJ250*[1]Figure!$G$8+FE250*[1]Figure!$H$8,0)</f>
        <v>0.35982278761675518</v>
      </c>
      <c r="GV250" s="12">
        <f>IFERROR(DP250*[1]Figure!$F$8+EK250*[1]Figure!$G$8+FF250*[1]Figure!$H$8,0)</f>
        <v>1.2807393786572806E-3</v>
      </c>
      <c r="GX250" s="12">
        <f>IFERROR(FH250*[1]Figure!$F$10+GC250*[1]Figure!$F$11,0)</f>
        <v>8.365922733949735E-2</v>
      </c>
      <c r="GY250" s="12">
        <f>IFERROR(FI250*[1]Figure!$F$10+GD250*[1]Figure!$F$11,0)</f>
        <v>1.0459397368514347</v>
      </c>
      <c r="GZ250" s="12">
        <f>IFERROR(FJ250*[1]Figure!$F$10+GE250*[1]Figure!$F$11,0)</f>
        <v>1.2142415288110581E-4</v>
      </c>
      <c r="HA250" s="12">
        <f>IFERROR(FK250*[1]Figure!$F$10+GF250*[1]Figure!$F$11,0)</f>
        <v>1.7127896093960249E-2</v>
      </c>
      <c r="HB250" s="12">
        <f>IFERROR(FL250*[1]Figure!$F$10+GG250*[1]Figure!$F$11,0)</f>
        <v>3.3914210268662552E-3</v>
      </c>
      <c r="HC250" s="12">
        <f>IFERROR(FM250*[1]Figure!$F$10+GH250*[1]Figure!$F$11,0)</f>
        <v>2.8688371777703394E-5</v>
      </c>
      <c r="HD250" s="12">
        <f>IFERROR(FN250*[1]Figure!$F$10+GI250*[1]Figure!$F$11,0)</f>
        <v>9.0157999954688428E-2</v>
      </c>
      <c r="HE250" s="12">
        <f>IFERROR(FO250*[1]Figure!$F$10+GJ250*[1]Figure!$F$11,0)</f>
        <v>3.1293786213208467E-3</v>
      </c>
      <c r="HF250" s="12">
        <f>IFERROR(FP250*[1]Figure!$F$10+GK250*[1]Figure!$F$11,0)</f>
        <v>7.7311916944439354E-2</v>
      </c>
      <c r="HG250" s="12">
        <f>IFERROR(FQ250*[1]Figure!$F$10+GL250*[1]Figure!$F$11,0)</f>
        <v>1.0150045193731288E-2</v>
      </c>
      <c r="HH250" s="12">
        <f>IFERROR(FR250*[1]Figure!$F$10+GM250*[1]Figure!$F$11,0)</f>
        <v>4.9253988730950198E-4</v>
      </c>
      <c r="HI250" s="12">
        <f>IFERROR(FS250*[1]Figure!$F$10+GN250*[1]Figure!$F$11,0)</f>
        <v>4.4716847083225405E-3</v>
      </c>
      <c r="HJ250" s="12">
        <f>IFERROR(FT250*[1]Figure!$F$10+GO250*[1]Figure!$F$11,0)</f>
        <v>1.9800843097095663E-6</v>
      </c>
      <c r="HK250" s="12">
        <f>IFERROR(FU250*[1]Figure!$F$10+GP250*[1]Figure!$F$11,0)</f>
        <v>2.0084018795239096E-4</v>
      </c>
      <c r="HL250" s="12">
        <f>IFERROR(FV250*[1]Figure!$F$10+GQ250*[1]Figure!$F$11,0)</f>
        <v>8.5627106626737684E-5</v>
      </c>
      <c r="HM250" s="12">
        <f>IFERROR(FW250*[1]Figure!$F$10+GR250*[1]Figure!$F$11,0)</f>
        <v>8.7964097554765427E-5</v>
      </c>
      <c r="HN250" s="12">
        <f>IFERROR(FX250*[1]Figure!$F$10+GS250*[1]Figure!$F$11,0)</f>
        <v>2.1898849371623987E-8</v>
      </c>
      <c r="HO250" s="12">
        <f>IFERROR(FY250*[1]Figure!$F$10+GT250*[1]Figure!$F$11,0)</f>
        <v>2.2143167924420376E-4</v>
      </c>
      <c r="HP250" s="12">
        <f>IFERROR(FZ250*[1]Figure!$F$10+GU250*[1]Figure!$F$11,0)</f>
        <v>0.27155357953476367</v>
      </c>
      <c r="HQ250" s="12">
        <f>IFERROR(GA250*[1]Figure!$F$10+GV250*[1]Figure!$F$11,0)</f>
        <v>9.6655735738432932E-4</v>
      </c>
    </row>
    <row r="251" spans="1:225" x14ac:dyDescent="0.2">
      <c r="A251" s="1"/>
      <c r="B251" s="4"/>
      <c r="C251" s="1" t="str">
        <f>C60</f>
        <v>PVDF (anode)</v>
      </c>
      <c r="D251" s="1" t="str">
        <f>D60</f>
        <v>China</v>
      </c>
      <c r="F251" s="7"/>
      <c r="G251" s="5">
        <f>'[1]LIB Maf LCI'!AI$51*LCIA_TAU!$E251</f>
        <v>0</v>
      </c>
      <c r="H251" s="5">
        <f>'[1]LIB Maf LCI'!AJ$51*LCIA_TAU!$E251</f>
        <v>0</v>
      </c>
      <c r="I251" s="5">
        <f>'[1]LIB Maf LCI'!AK$51*LCIA_TAU!$E251</f>
        <v>0</v>
      </c>
      <c r="J251" s="5">
        <f>'[1]LIB Maf LCI'!AL$51*LCIA_TAU!$E251</f>
        <v>0</v>
      </c>
      <c r="K251" s="5">
        <f>'[1]LIB Maf LCI'!AM$51*LCIA_TAU!$E251</f>
        <v>0</v>
      </c>
      <c r="L251" s="5">
        <f>'[1]LIB Maf LCI'!AN$51*LCIA_TAU!$E251</f>
        <v>0</v>
      </c>
      <c r="M251" s="5" t="str">
        <f>M60</f>
        <v>g/kWh</v>
      </c>
      <c r="N251" s="5" t="str">
        <f>N60</f>
        <v>polyvinylfluoride production | polyvinylfluoride | Cutoff</v>
      </c>
      <c r="O251" s="5">
        <f>O60</f>
        <v>1</v>
      </c>
      <c r="P251" s="5" t="str">
        <f>P60</f>
        <v>kg</v>
      </c>
      <c r="Q251" s="5">
        <f>'[1]Unit factor_selected'!J31</f>
        <v>15.039985534548901</v>
      </c>
      <c r="R251" s="5">
        <f>'[1]Unit factor_selected'!K31</f>
        <v>166.58599185075201</v>
      </c>
      <c r="S251" s="5">
        <f>'[1]Unit factor_selected'!L31</f>
        <v>1.9046570276754299E-2</v>
      </c>
      <c r="T251" s="5">
        <f>'[1]Unit factor_selected'!M31</f>
        <v>2.90194437416858</v>
      </c>
      <c r="U251" s="5">
        <f>'[1]Unit factor_selected'!N31</f>
        <v>0.53160682895373601</v>
      </c>
      <c r="V251" s="5">
        <f>'[1]Unit factor_selected'!O31</f>
        <v>3.3191059231543001E-3</v>
      </c>
      <c r="W251" s="5">
        <f>'[1]Unit factor_selected'!P31</f>
        <v>16.1776720792239</v>
      </c>
      <c r="X251" s="5">
        <f>'[1]Unit factor_selected'!Q31</f>
        <v>0.50840027068597105</v>
      </c>
      <c r="Y251" s="5">
        <f>'[1]Unit factor_selected'!R31</f>
        <v>11.6425114001319</v>
      </c>
      <c r="Z251" s="5">
        <f>'[1]Unit factor_selected'!S31</f>
        <v>1.07742797314278</v>
      </c>
      <c r="AA251" s="5">
        <f>'[1]Unit factor_selected'!T31</f>
        <v>7.5280574492716704E-2</v>
      </c>
      <c r="AB251" s="5">
        <f>'[1]Unit factor_selected'!U31</f>
        <v>0.69983607782113999</v>
      </c>
      <c r="AC251" s="5">
        <f>'[1]Unit factor_selected'!V31</f>
        <v>2.27337226548719E-4</v>
      </c>
      <c r="AD251" s="5">
        <f>'[1]Unit factor_selected'!W31</f>
        <v>3.2334691835486103E-2</v>
      </c>
      <c r="AE251" s="5">
        <f>'[1]Unit factor_selected'!X31</f>
        <v>2.2687630934567299E-2</v>
      </c>
      <c r="AF251" s="5">
        <f>'[1]Unit factor_selected'!Y31</f>
        <v>2.3031526774757099E-2</v>
      </c>
      <c r="AG251" s="5">
        <f>'[1]Unit factor_selected'!Z31</f>
        <v>3.5248109822684399E-6</v>
      </c>
      <c r="AH251" s="5">
        <f>'[1]Unit factor_selected'!AA31</f>
        <v>4.3400670868197398E-2</v>
      </c>
      <c r="AI251" s="5">
        <f>'[1]Unit factor_selected'!AB31</f>
        <v>45.3459770099428</v>
      </c>
      <c r="AJ251" s="5">
        <f>'[1]Unit factor_selected'!AC31</f>
        <v>0.14096758531779699</v>
      </c>
      <c r="AK251" s="1"/>
      <c r="AL251" s="1">
        <f t="shared" si="204"/>
        <v>0</v>
      </c>
      <c r="AM251" s="1">
        <f t="shared" si="204"/>
        <v>0</v>
      </c>
      <c r="AN251" s="1">
        <f t="shared" si="204"/>
        <v>0</v>
      </c>
      <c r="AO251" s="1">
        <f t="shared" si="204"/>
        <v>0</v>
      </c>
      <c r="AP251" s="1">
        <f t="shared" si="204"/>
        <v>0</v>
      </c>
      <c r="AQ251" s="1">
        <f t="shared" si="204"/>
        <v>0</v>
      </c>
      <c r="AR251" s="1">
        <f t="shared" si="204"/>
        <v>0</v>
      </c>
      <c r="AS251" s="1">
        <f t="shared" si="204"/>
        <v>0</v>
      </c>
      <c r="AT251" s="1">
        <f t="shared" si="204"/>
        <v>0</v>
      </c>
      <c r="AU251" s="1">
        <f t="shared" si="204"/>
        <v>0</v>
      </c>
      <c r="AV251" s="1">
        <f t="shared" si="204"/>
        <v>0</v>
      </c>
      <c r="AW251" s="1">
        <f t="shared" si="204"/>
        <v>0</v>
      </c>
      <c r="AX251" s="1">
        <f t="shared" si="204"/>
        <v>0</v>
      </c>
      <c r="AY251" s="1">
        <f t="shared" si="204"/>
        <v>0</v>
      </c>
      <c r="AZ251" s="1">
        <f t="shared" si="204"/>
        <v>0</v>
      </c>
      <c r="BA251" s="1">
        <f t="shared" si="204"/>
        <v>0</v>
      </c>
      <c r="BB251" s="1">
        <f t="shared" si="205"/>
        <v>0</v>
      </c>
      <c r="BC251" s="1">
        <f t="shared" si="205"/>
        <v>0</v>
      </c>
      <c r="BD251" s="1">
        <f t="shared" si="205"/>
        <v>0</v>
      </c>
      <c r="BE251" s="1">
        <f t="shared" si="205"/>
        <v>0</v>
      </c>
      <c r="BF251" s="1"/>
      <c r="BG251" s="1">
        <f t="shared" si="206"/>
        <v>0</v>
      </c>
      <c r="BH251" s="1">
        <f t="shared" si="206"/>
        <v>0</v>
      </c>
      <c r="BI251" s="1">
        <f t="shared" si="206"/>
        <v>0</v>
      </c>
      <c r="BJ251" s="1">
        <f t="shared" si="206"/>
        <v>0</v>
      </c>
      <c r="BK251" s="1">
        <f t="shared" si="206"/>
        <v>0</v>
      </c>
      <c r="BL251" s="1">
        <f t="shared" si="206"/>
        <v>0</v>
      </c>
      <c r="BM251" s="1">
        <f t="shared" si="206"/>
        <v>0</v>
      </c>
      <c r="BN251" s="1">
        <f t="shared" si="206"/>
        <v>0</v>
      </c>
      <c r="BO251" s="1">
        <f t="shared" si="206"/>
        <v>0</v>
      </c>
      <c r="BP251" s="1">
        <f t="shared" si="206"/>
        <v>0</v>
      </c>
      <c r="BQ251" s="1">
        <f t="shared" si="206"/>
        <v>0</v>
      </c>
      <c r="BR251" s="1">
        <f t="shared" si="206"/>
        <v>0</v>
      </c>
      <c r="BS251" s="1">
        <f t="shared" si="206"/>
        <v>0</v>
      </c>
      <c r="BT251" s="1">
        <f t="shared" si="206"/>
        <v>0</v>
      </c>
      <c r="BU251" s="1">
        <f t="shared" si="206"/>
        <v>0</v>
      </c>
      <c r="BV251" s="1">
        <f t="shared" si="206"/>
        <v>0</v>
      </c>
      <c r="BW251" s="1">
        <f t="shared" si="207"/>
        <v>0</v>
      </c>
      <c r="BX251" s="1">
        <f t="shared" si="207"/>
        <v>0</v>
      </c>
      <c r="BY251" s="1">
        <f t="shared" si="207"/>
        <v>0</v>
      </c>
      <c r="BZ251" s="1">
        <f t="shared" si="207"/>
        <v>0</v>
      </c>
      <c r="CA251" s="1"/>
      <c r="CB251" s="1">
        <f t="shared" si="208"/>
        <v>0</v>
      </c>
      <c r="CC251" s="1">
        <f t="shared" si="208"/>
        <v>0</v>
      </c>
      <c r="CD251" s="1">
        <f t="shared" si="208"/>
        <v>0</v>
      </c>
      <c r="CE251" s="1">
        <f t="shared" si="208"/>
        <v>0</v>
      </c>
      <c r="CF251" s="1">
        <f t="shared" si="208"/>
        <v>0</v>
      </c>
      <c r="CG251" s="1">
        <f t="shared" si="208"/>
        <v>0</v>
      </c>
      <c r="CH251" s="1">
        <f t="shared" si="208"/>
        <v>0</v>
      </c>
      <c r="CI251" s="1">
        <f t="shared" si="208"/>
        <v>0</v>
      </c>
      <c r="CJ251" s="1">
        <f t="shared" si="208"/>
        <v>0</v>
      </c>
      <c r="CK251" s="1">
        <f t="shared" si="208"/>
        <v>0</v>
      </c>
      <c r="CL251" s="1">
        <f t="shared" si="208"/>
        <v>0</v>
      </c>
      <c r="CM251" s="1">
        <f t="shared" si="208"/>
        <v>0</v>
      </c>
      <c r="CN251" s="1">
        <f t="shared" si="208"/>
        <v>0</v>
      </c>
      <c r="CO251" s="1">
        <f t="shared" si="208"/>
        <v>0</v>
      </c>
      <c r="CP251" s="1">
        <f t="shared" si="208"/>
        <v>0</v>
      </c>
      <c r="CQ251" s="1">
        <f t="shared" si="208"/>
        <v>0</v>
      </c>
      <c r="CR251" s="1">
        <f t="shared" si="209"/>
        <v>0</v>
      </c>
      <c r="CS251" s="1">
        <f t="shared" si="209"/>
        <v>0</v>
      </c>
      <c r="CT251" s="1">
        <f t="shared" si="209"/>
        <v>0</v>
      </c>
      <c r="CU251" s="1">
        <f t="shared" si="209"/>
        <v>0</v>
      </c>
      <c r="CW251" s="12">
        <f t="shared" si="210"/>
        <v>0</v>
      </c>
      <c r="CX251" s="12">
        <f t="shared" si="210"/>
        <v>0</v>
      </c>
      <c r="CY251" s="12">
        <f t="shared" si="210"/>
        <v>0</v>
      </c>
      <c r="CZ251" s="12">
        <f t="shared" si="210"/>
        <v>0</v>
      </c>
      <c r="DA251" s="12">
        <f t="shared" si="210"/>
        <v>0</v>
      </c>
      <c r="DB251" s="12">
        <f t="shared" si="210"/>
        <v>0</v>
      </c>
      <c r="DC251" s="12">
        <f t="shared" si="210"/>
        <v>0</v>
      </c>
      <c r="DD251" s="12">
        <f t="shared" si="210"/>
        <v>0</v>
      </c>
      <c r="DE251" s="12">
        <f t="shared" si="210"/>
        <v>0</v>
      </c>
      <c r="DF251" s="12">
        <f t="shared" si="210"/>
        <v>0</v>
      </c>
      <c r="DG251" s="12">
        <f t="shared" si="210"/>
        <v>0</v>
      </c>
      <c r="DH251" s="12">
        <f t="shared" si="210"/>
        <v>0</v>
      </c>
      <c r="DI251" s="12">
        <f t="shared" si="210"/>
        <v>0</v>
      </c>
      <c r="DJ251" s="12">
        <f t="shared" si="210"/>
        <v>0</v>
      </c>
      <c r="DK251" s="12">
        <f t="shared" si="210"/>
        <v>0</v>
      </c>
      <c r="DL251" s="12">
        <f t="shared" si="210"/>
        <v>0</v>
      </c>
      <c r="DM251" s="12">
        <f t="shared" si="211"/>
        <v>0</v>
      </c>
      <c r="DN251" s="12">
        <f t="shared" si="211"/>
        <v>0</v>
      </c>
      <c r="DO251" s="12">
        <f t="shared" si="211"/>
        <v>0</v>
      </c>
      <c r="DP251" s="12">
        <f t="shared" si="211"/>
        <v>0</v>
      </c>
      <c r="DR251" s="12">
        <f t="shared" si="212"/>
        <v>0</v>
      </c>
      <c r="DS251" s="12">
        <f t="shared" si="212"/>
        <v>0</v>
      </c>
      <c r="DT251" s="12">
        <f t="shared" si="212"/>
        <v>0</v>
      </c>
      <c r="DU251" s="12">
        <f t="shared" si="212"/>
        <v>0</v>
      </c>
      <c r="DV251" s="12">
        <f t="shared" si="212"/>
        <v>0</v>
      </c>
      <c r="DW251" s="12">
        <f t="shared" si="212"/>
        <v>0</v>
      </c>
      <c r="DX251" s="12">
        <f t="shared" si="212"/>
        <v>0</v>
      </c>
      <c r="DY251" s="12">
        <f t="shared" si="212"/>
        <v>0</v>
      </c>
      <c r="DZ251" s="12">
        <f t="shared" si="212"/>
        <v>0</v>
      </c>
      <c r="EA251" s="12">
        <f t="shared" si="212"/>
        <v>0</v>
      </c>
      <c r="EB251" s="12">
        <f t="shared" si="212"/>
        <v>0</v>
      </c>
      <c r="EC251" s="12">
        <f t="shared" si="212"/>
        <v>0</v>
      </c>
      <c r="ED251" s="12">
        <f t="shared" si="212"/>
        <v>0</v>
      </c>
      <c r="EE251" s="12">
        <f t="shared" si="212"/>
        <v>0</v>
      </c>
      <c r="EF251" s="12">
        <f t="shared" si="212"/>
        <v>0</v>
      </c>
      <c r="EG251" s="12">
        <f t="shared" si="212"/>
        <v>0</v>
      </c>
      <c r="EH251" s="12">
        <f t="shared" si="213"/>
        <v>0</v>
      </c>
      <c r="EI251" s="12">
        <f t="shared" si="213"/>
        <v>0</v>
      </c>
      <c r="EJ251" s="12">
        <f t="shared" si="213"/>
        <v>0</v>
      </c>
      <c r="EK251" s="12">
        <f t="shared" si="213"/>
        <v>0</v>
      </c>
      <c r="EM251" s="12">
        <f t="shared" si="214"/>
        <v>0</v>
      </c>
      <c r="EN251" s="12">
        <f t="shared" si="214"/>
        <v>0</v>
      </c>
      <c r="EO251" s="12">
        <f t="shared" si="214"/>
        <v>0</v>
      </c>
      <c r="EP251" s="12">
        <f t="shared" si="214"/>
        <v>0</v>
      </c>
      <c r="EQ251" s="12">
        <f t="shared" si="214"/>
        <v>0</v>
      </c>
      <c r="ER251" s="12">
        <f t="shared" si="214"/>
        <v>0</v>
      </c>
      <c r="ES251" s="12">
        <f t="shared" si="214"/>
        <v>0</v>
      </c>
      <c r="ET251" s="12">
        <f t="shared" si="214"/>
        <v>0</v>
      </c>
      <c r="EU251" s="12">
        <f t="shared" si="214"/>
        <v>0</v>
      </c>
      <c r="EV251" s="12">
        <f t="shared" si="214"/>
        <v>0</v>
      </c>
      <c r="EW251" s="12">
        <f t="shared" si="214"/>
        <v>0</v>
      </c>
      <c r="EX251" s="12">
        <f t="shared" si="214"/>
        <v>0</v>
      </c>
      <c r="EY251" s="12">
        <f t="shared" si="214"/>
        <v>0</v>
      </c>
      <c r="EZ251" s="12">
        <f t="shared" si="214"/>
        <v>0</v>
      </c>
      <c r="FA251" s="12">
        <f t="shared" si="214"/>
        <v>0</v>
      </c>
      <c r="FB251" s="12">
        <f t="shared" si="214"/>
        <v>0</v>
      </c>
      <c r="FC251" s="12">
        <f t="shared" si="215"/>
        <v>0</v>
      </c>
      <c r="FD251" s="12">
        <f t="shared" si="215"/>
        <v>0</v>
      </c>
      <c r="FE251" s="12">
        <f t="shared" si="215"/>
        <v>0</v>
      </c>
      <c r="FF251" s="12">
        <f t="shared" si="215"/>
        <v>0</v>
      </c>
      <c r="FH251" s="12">
        <f>IFERROR(AL251*[1]Figure!$C$8+BG251*[1]Figure!$D$8+CB251*[1]Figure!$E$8,0)</f>
        <v>0</v>
      </c>
      <c r="FI251" s="12">
        <f>IFERROR(AM251*[1]Figure!$C$8+BH251*[1]Figure!$D$8+CC251*[1]Figure!$E$8,0)</f>
        <v>0</v>
      </c>
      <c r="FJ251" s="12">
        <f>IFERROR(AN251*[1]Figure!$C$8+BI251*[1]Figure!$D$8+CD251*[1]Figure!$E$8,0)</f>
        <v>0</v>
      </c>
      <c r="FK251" s="12">
        <f>IFERROR(AO251*[1]Figure!$C$8+BJ251*[1]Figure!$D$8+CE251*[1]Figure!$E$8,0)</f>
        <v>0</v>
      </c>
      <c r="FL251" s="12">
        <f>IFERROR(AP251*[1]Figure!$C$8+BK251*[1]Figure!$D$8+CF251*[1]Figure!$E$8,0)</f>
        <v>0</v>
      </c>
      <c r="FM251" s="12">
        <f>IFERROR(AQ251*[1]Figure!$C$8+BL251*[1]Figure!$D$8+CG251*[1]Figure!$E$8,0)</f>
        <v>0</v>
      </c>
      <c r="FN251" s="12">
        <f>IFERROR(AR251*[1]Figure!$C$8+BM251*[1]Figure!$D$8+CH251*[1]Figure!$E$8,0)</f>
        <v>0</v>
      </c>
      <c r="FO251" s="12">
        <f>IFERROR(AS251*[1]Figure!$C$8+BN251*[1]Figure!$D$8+CI251*[1]Figure!$E$8,0)</f>
        <v>0</v>
      </c>
      <c r="FP251" s="12">
        <f>IFERROR(AT251*[1]Figure!$C$8+BO251*[1]Figure!$D$8+CJ251*[1]Figure!$E$8,0)</f>
        <v>0</v>
      </c>
      <c r="FQ251" s="12">
        <f>IFERROR(AU251*[1]Figure!$C$8+BP251*[1]Figure!$D$8+CK251*[1]Figure!$E$8,0)</f>
        <v>0</v>
      </c>
      <c r="FR251" s="12">
        <f>IFERROR(AV251*[1]Figure!$C$8+BQ251*[1]Figure!$D$8+CL251*[1]Figure!$E$8,0)</f>
        <v>0</v>
      </c>
      <c r="FS251" s="12">
        <f>IFERROR(AW251*[1]Figure!$C$8+BR251*[1]Figure!$D$8+CM251*[1]Figure!$E$8,0)</f>
        <v>0</v>
      </c>
      <c r="FT251" s="12">
        <f>IFERROR(AX251*[1]Figure!$C$8+BS251*[1]Figure!$D$8+CN251*[1]Figure!$E$8,0)</f>
        <v>0</v>
      </c>
      <c r="FU251" s="12">
        <f>IFERROR(AY251*[1]Figure!$C$8+BT251*[1]Figure!$D$8+CO251*[1]Figure!$E$8,0)</f>
        <v>0</v>
      </c>
      <c r="FV251" s="12">
        <f>IFERROR(AZ251*[1]Figure!$C$8+BU251*[1]Figure!$D$8+CP251*[1]Figure!$E$8,0)</f>
        <v>0</v>
      </c>
      <c r="FW251" s="12">
        <f>IFERROR(BA251*[1]Figure!$C$8+BV251*[1]Figure!$D$8+CQ251*[1]Figure!$E$8,0)</f>
        <v>0</v>
      </c>
      <c r="FX251" s="12">
        <f>IFERROR(BB251*[1]Figure!$C$8+BW251*[1]Figure!$D$8+CR251*[1]Figure!$E$8,0)</f>
        <v>0</v>
      </c>
      <c r="FY251" s="12">
        <f>IFERROR(BC251*[1]Figure!$C$8+BX251*[1]Figure!$D$8+CS251*[1]Figure!$E$8,0)</f>
        <v>0</v>
      </c>
      <c r="FZ251" s="12">
        <f>IFERROR(BD251*[1]Figure!$C$8+BY251*[1]Figure!$D$8+CT251*[1]Figure!$E$8,0)</f>
        <v>0</v>
      </c>
      <c r="GA251" s="12">
        <f>IFERROR(BE251*[1]Figure!$C$8+BZ251*[1]Figure!$D$8+CU251*[1]Figure!$E$8,0)</f>
        <v>0</v>
      </c>
      <c r="GC251" s="12">
        <f>IFERROR(CW251*[1]Figure!$F$8+DR251*[1]Figure!$G$8+EM251*[1]Figure!$H$8,0)</f>
        <v>0</v>
      </c>
      <c r="GD251" s="12">
        <f>IFERROR(CX251*[1]Figure!$F$8+DS251*[1]Figure!$G$8+EN251*[1]Figure!$H$8,0)</f>
        <v>0</v>
      </c>
      <c r="GE251" s="12">
        <f>IFERROR(CY251*[1]Figure!$F$8+DT251*[1]Figure!$G$8+EO251*[1]Figure!$H$8,0)</f>
        <v>0</v>
      </c>
      <c r="GF251" s="12">
        <f>IFERROR(CZ251*[1]Figure!$F$8+DU251*[1]Figure!$G$8+EP251*[1]Figure!$H$8,0)</f>
        <v>0</v>
      </c>
      <c r="GG251" s="12">
        <f>IFERROR(DA251*[1]Figure!$F$8+DV251*[1]Figure!$G$8+EQ251*[1]Figure!$H$8,0)</f>
        <v>0</v>
      </c>
      <c r="GH251" s="12">
        <f>IFERROR(DB251*[1]Figure!$F$8+DW251*[1]Figure!$G$8+ER251*[1]Figure!$H$8,0)</f>
        <v>0</v>
      </c>
      <c r="GI251" s="12">
        <f>IFERROR(DC251*[1]Figure!$F$8+DX251*[1]Figure!$G$8+ES251*[1]Figure!$H$8,0)</f>
        <v>0</v>
      </c>
      <c r="GJ251" s="12">
        <f>IFERROR(DD251*[1]Figure!$F$8+DY251*[1]Figure!$G$8+ET251*[1]Figure!$H$8,0)</f>
        <v>0</v>
      </c>
      <c r="GK251" s="12">
        <f>IFERROR(DE251*[1]Figure!$F$8+DZ251*[1]Figure!$G$8+EU251*[1]Figure!$H$8,0)</f>
        <v>0</v>
      </c>
      <c r="GL251" s="12">
        <f>IFERROR(DF251*[1]Figure!$F$8+EA251*[1]Figure!$G$8+EV251*[1]Figure!$H$8,0)</f>
        <v>0</v>
      </c>
      <c r="GM251" s="12">
        <f>IFERROR(DG251*[1]Figure!$F$8+EB251*[1]Figure!$G$8+EW251*[1]Figure!$H$8,0)</f>
        <v>0</v>
      </c>
      <c r="GN251" s="12">
        <f>IFERROR(DH251*[1]Figure!$F$8+EC251*[1]Figure!$G$8+EX251*[1]Figure!$H$8,0)</f>
        <v>0</v>
      </c>
      <c r="GO251" s="12">
        <f>IFERROR(DI251*[1]Figure!$F$8+ED251*[1]Figure!$G$8+EY251*[1]Figure!$H$8,0)</f>
        <v>0</v>
      </c>
      <c r="GP251" s="12">
        <f>IFERROR(DJ251*[1]Figure!$F$8+EE251*[1]Figure!$G$8+EZ251*[1]Figure!$H$8,0)</f>
        <v>0</v>
      </c>
      <c r="GQ251" s="12">
        <f>IFERROR(DK251*[1]Figure!$F$8+EF251*[1]Figure!$G$8+FA251*[1]Figure!$H$8,0)</f>
        <v>0</v>
      </c>
      <c r="GR251" s="12">
        <f>IFERROR(DL251*[1]Figure!$F$8+EG251*[1]Figure!$G$8+FB251*[1]Figure!$H$8,0)</f>
        <v>0</v>
      </c>
      <c r="GS251" s="12">
        <f>IFERROR(DM251*[1]Figure!$F$8+EH251*[1]Figure!$G$8+FC251*[1]Figure!$H$8,0)</f>
        <v>0</v>
      </c>
      <c r="GT251" s="12">
        <f>IFERROR(DN251*[1]Figure!$F$8+EI251*[1]Figure!$G$8+FD251*[1]Figure!$H$8,0)</f>
        <v>0</v>
      </c>
      <c r="GU251" s="12">
        <f>IFERROR(DO251*[1]Figure!$F$8+EJ251*[1]Figure!$G$8+FE251*[1]Figure!$H$8,0)</f>
        <v>0</v>
      </c>
      <c r="GV251" s="12">
        <f>IFERROR(DP251*[1]Figure!$F$8+EK251*[1]Figure!$G$8+FF251*[1]Figure!$H$8,0)</f>
        <v>0</v>
      </c>
      <c r="GX251" s="12">
        <f>IFERROR(FH251*[1]Figure!$F$10+GC251*[1]Figure!$F$11,0)</f>
        <v>0</v>
      </c>
      <c r="GY251" s="12">
        <f>IFERROR(FI251*[1]Figure!$F$10+GD251*[1]Figure!$F$11,0)</f>
        <v>0</v>
      </c>
      <c r="GZ251" s="12">
        <f>IFERROR(FJ251*[1]Figure!$F$10+GE251*[1]Figure!$F$11,0)</f>
        <v>0</v>
      </c>
      <c r="HA251" s="12">
        <f>IFERROR(FK251*[1]Figure!$F$10+GF251*[1]Figure!$F$11,0)</f>
        <v>0</v>
      </c>
      <c r="HB251" s="12">
        <f>IFERROR(FL251*[1]Figure!$F$10+GG251*[1]Figure!$F$11,0)</f>
        <v>0</v>
      </c>
      <c r="HC251" s="12">
        <f>IFERROR(FM251*[1]Figure!$F$10+GH251*[1]Figure!$F$11,0)</f>
        <v>0</v>
      </c>
      <c r="HD251" s="12">
        <f>IFERROR(FN251*[1]Figure!$F$10+GI251*[1]Figure!$F$11,0)</f>
        <v>0</v>
      </c>
      <c r="HE251" s="12">
        <f>IFERROR(FO251*[1]Figure!$F$10+GJ251*[1]Figure!$F$11,0)</f>
        <v>0</v>
      </c>
      <c r="HF251" s="12">
        <f>IFERROR(FP251*[1]Figure!$F$10+GK251*[1]Figure!$F$11,0)</f>
        <v>0</v>
      </c>
      <c r="HG251" s="12">
        <f>IFERROR(FQ251*[1]Figure!$F$10+GL251*[1]Figure!$F$11,0)</f>
        <v>0</v>
      </c>
      <c r="HH251" s="12">
        <f>IFERROR(FR251*[1]Figure!$F$10+GM251*[1]Figure!$F$11,0)</f>
        <v>0</v>
      </c>
      <c r="HI251" s="12">
        <f>IFERROR(FS251*[1]Figure!$F$10+GN251*[1]Figure!$F$11,0)</f>
        <v>0</v>
      </c>
      <c r="HJ251" s="12">
        <f>IFERROR(FT251*[1]Figure!$F$10+GO251*[1]Figure!$F$11,0)</f>
        <v>0</v>
      </c>
      <c r="HK251" s="12">
        <f>IFERROR(FU251*[1]Figure!$F$10+GP251*[1]Figure!$F$11,0)</f>
        <v>0</v>
      </c>
      <c r="HL251" s="12">
        <f>IFERROR(FV251*[1]Figure!$F$10+GQ251*[1]Figure!$F$11,0)</f>
        <v>0</v>
      </c>
      <c r="HM251" s="12">
        <f>IFERROR(FW251*[1]Figure!$F$10+GR251*[1]Figure!$F$11,0)</f>
        <v>0</v>
      </c>
      <c r="HN251" s="12">
        <f>IFERROR(FX251*[1]Figure!$F$10+GS251*[1]Figure!$F$11,0)</f>
        <v>0</v>
      </c>
      <c r="HO251" s="12">
        <f>IFERROR(FY251*[1]Figure!$F$10+GT251*[1]Figure!$F$11,0)</f>
        <v>0</v>
      </c>
      <c r="HP251" s="12">
        <f>IFERROR(FZ251*[1]Figure!$F$10+GU251*[1]Figure!$F$11,0)</f>
        <v>0</v>
      </c>
      <c r="HQ251" s="12">
        <f>IFERROR(GA251*[1]Figure!$F$10+GV251*[1]Figure!$F$11,0)</f>
        <v>0</v>
      </c>
    </row>
    <row r="252" spans="1:225" x14ac:dyDescent="0.2">
      <c r="A252" s="1"/>
      <c r="B252" s="4"/>
      <c r="C252" s="1" t="str">
        <f>C61</f>
        <v>PVDF (anode)</v>
      </c>
      <c r="D252" s="1" t="str">
        <f>D61</f>
        <v>Japan</v>
      </c>
      <c r="E252" s="2">
        <f>E61/(E59+E61+E62)</f>
        <v>0.54285714285714282</v>
      </c>
      <c r="F252" s="7"/>
      <c r="G252" s="5">
        <f>'[1]LIB Maf LCI'!AI$51*LCIA_TAU!$E252</f>
        <v>11.322312830355228</v>
      </c>
      <c r="H252" s="5">
        <f>'[1]LIB Maf LCI'!AJ$51*LCIA_TAU!$E252</f>
        <v>11.567488237606826</v>
      </c>
      <c r="I252" s="5">
        <f>'[1]LIB Maf LCI'!AK$51*LCIA_TAU!$E252</f>
        <v>11.34284225451108</v>
      </c>
      <c r="J252" s="5">
        <f>'[1]LIB Maf LCI'!AL$51*LCIA_TAU!$E252</f>
        <v>29.374514685191851</v>
      </c>
      <c r="K252" s="5">
        <f>'[1]LIB Maf LCI'!AM$51*LCIA_TAU!$E252</f>
        <v>11.629260119081996</v>
      </c>
      <c r="L252" s="5">
        <f>'[1]LIB Maf LCI'!AN$51*LCIA_TAU!$E252</f>
        <v>11.995561642192387</v>
      </c>
      <c r="M252" s="5" t="str">
        <f>M61</f>
        <v>g/kWh</v>
      </c>
      <c r="N252" s="5" t="str">
        <f>N61</f>
        <v>polyvinylfluoride production | polyvinylfluoride | Cutoff</v>
      </c>
      <c r="O252" s="5">
        <f>O61</f>
        <v>1</v>
      </c>
      <c r="P252" s="5" t="str">
        <f>P61</f>
        <v>kg</v>
      </c>
      <c r="Q252" s="5">
        <f>'[1]Unit factor_selected'!J32</f>
        <v>14.0334087386977</v>
      </c>
      <c r="R252" s="5">
        <f>'[1]Unit factor_selected'!K32</f>
        <v>165.31171902481299</v>
      </c>
      <c r="S252" s="5">
        <f>'[1]Unit factor_selected'!L32</f>
        <v>1.6401163087871401E-2</v>
      </c>
      <c r="T252" s="5">
        <f>'[1]Unit factor_selected'!M32</f>
        <v>2.9119107441399299</v>
      </c>
      <c r="U252" s="5">
        <f>'[1]Unit factor_selected'!N32</f>
        <v>0.51053200652812403</v>
      </c>
      <c r="V252" s="5">
        <f>'[1]Unit factor_selected'!O32</f>
        <v>3.2228434065090499E-3</v>
      </c>
      <c r="W252" s="5">
        <f>'[1]Unit factor_selected'!P32</f>
        <v>15.097328467696601</v>
      </c>
      <c r="X252" s="5">
        <f>'[1]Unit factor_selected'!Q32</f>
        <v>0.45190802930320301</v>
      </c>
      <c r="Y252" s="5">
        <f>'[1]Unit factor_selected'!R32</f>
        <v>10.7312028431461</v>
      </c>
      <c r="Z252" s="5">
        <f>'[1]Unit factor_selected'!S32</f>
        <v>1.1190273093474801</v>
      </c>
      <c r="AA252" s="5">
        <f>'[1]Unit factor_selected'!T32</f>
        <v>9.1195501535423107E-2</v>
      </c>
      <c r="AB252" s="5">
        <f>'[1]Unit factor_selected'!U32</f>
        <v>0.67233135702843705</v>
      </c>
      <c r="AC252" s="5">
        <f>'[1]Unit factor_selected'!V32</f>
        <v>2.3143436955739999E-4</v>
      </c>
      <c r="AD252" s="5">
        <f>'[1]Unit factor_selected'!W32</f>
        <v>3.2682521009697298E-2</v>
      </c>
      <c r="AE252" s="5">
        <f>'[1]Unit factor_selected'!X32</f>
        <v>1.6956463621844799E-2</v>
      </c>
      <c r="AF252" s="5">
        <f>'[1]Unit factor_selected'!Y32</f>
        <v>1.73812451698824E-2</v>
      </c>
      <c r="AG252" s="5">
        <f>'[1]Unit factor_selected'!Z32</f>
        <v>3.5232865568993001E-6</v>
      </c>
      <c r="AH252" s="5">
        <f>'[1]Unit factor_selected'!AA32</f>
        <v>4.0402145566710297E-2</v>
      </c>
      <c r="AI252" s="5">
        <f>'[1]Unit factor_selected'!AB32</f>
        <v>44.992452449538</v>
      </c>
      <c r="AJ252" s="5">
        <f>'[1]Unit factor_selected'!AC32</f>
        <v>0.138949708692514</v>
      </c>
      <c r="AK252" s="1"/>
      <c r="AL252" s="1">
        <f t="shared" si="204"/>
        <v>0.15889064381577614</v>
      </c>
      <c r="AM252" s="1">
        <f t="shared" si="204"/>
        <v>1.8717109973227186</v>
      </c>
      <c r="AN252" s="1">
        <f t="shared" si="204"/>
        <v>1.8569909926255493E-4</v>
      </c>
      <c r="AO252" s="1">
        <f t="shared" si="204"/>
        <v>3.2969564379224769E-2</v>
      </c>
      <c r="AP252" s="1">
        <f t="shared" si="204"/>
        <v>5.7804030878203776E-3</v>
      </c>
      <c r="AQ252" s="1">
        <f t="shared" si="204"/>
        <v>3.6490041251743169E-5</v>
      </c>
      <c r="AR252" s="1">
        <f t="shared" si="204"/>
        <v>0.17093667581388847</v>
      </c>
      <c r="AS252" s="1">
        <f t="shared" si="204"/>
        <v>5.1166440783202019E-3</v>
      </c>
      <c r="AT252" s="1">
        <f t="shared" si="204"/>
        <v>0.1215020356360976</v>
      </c>
      <c r="AU252" s="1">
        <f t="shared" si="204"/>
        <v>1.2669977262142862E-2</v>
      </c>
      <c r="AV252" s="1">
        <f t="shared" si="204"/>
        <v>1.0325439971052011E-3</v>
      </c>
      <c r="AW252" s="1">
        <f t="shared" si="204"/>
        <v>7.612345949933215E-3</v>
      </c>
      <c r="AX252" s="1">
        <f t="shared" si="204"/>
        <v>2.6203723318249233E-6</v>
      </c>
      <c r="AY252" s="1">
        <f t="shared" si="204"/>
        <v>3.7004172695645005E-4</v>
      </c>
      <c r="AZ252" s="1">
        <f t="shared" si="204"/>
        <v>1.9198638562306506E-4</v>
      </c>
      <c r="BA252" s="1">
        <f t="shared" si="204"/>
        <v>1.9679589519450933E-4</v>
      </c>
      <c r="BB252" s="1">
        <f t="shared" si="205"/>
        <v>3.9891752588199039E-8</v>
      </c>
      <c r="BC252" s="1">
        <f t="shared" si="205"/>
        <v>4.574457311238436E-4</v>
      </c>
      <c r="BD252" s="1">
        <f t="shared" si="205"/>
        <v>0.50941862163855167</v>
      </c>
      <c r="BE252" s="1">
        <f t="shared" si="205"/>
        <v>1.5732320695033726E-3</v>
      </c>
      <c r="BF252" s="1"/>
      <c r="BG252" s="1">
        <f t="shared" si="206"/>
        <v>0.16233129051841449</v>
      </c>
      <c r="BH252" s="1">
        <f t="shared" si="206"/>
        <v>1.9122413653580888</v>
      </c>
      <c r="BI252" s="1">
        <f t="shared" si="206"/>
        <v>1.8972026110202368E-4</v>
      </c>
      <c r="BJ252" s="1">
        <f t="shared" si="206"/>
        <v>3.3683493281799579E-2</v>
      </c>
      <c r="BK252" s="1">
        <f t="shared" si="206"/>
        <v>5.9055729804358857E-3</v>
      </c>
      <c r="BL252" s="1">
        <f t="shared" si="206"/>
        <v>3.7280203196442151E-5</v>
      </c>
      <c r="BM252" s="1">
        <f t="shared" si="206"/>
        <v>0.17463816946936711</v>
      </c>
      <c r="BN252" s="1">
        <f t="shared" si="206"/>
        <v>5.2274408134448816E-3</v>
      </c>
      <c r="BO252" s="1">
        <f t="shared" si="206"/>
        <v>0.12413306266346544</v>
      </c>
      <c r="BP252" s="1">
        <f t="shared" si="206"/>
        <v>1.294433523843779E-2</v>
      </c>
      <c r="BQ252" s="1">
        <f t="shared" si="206"/>
        <v>1.054902891333662E-3</v>
      </c>
      <c r="BR252" s="1">
        <f t="shared" si="206"/>
        <v>7.7771850642006811E-3</v>
      </c>
      <c r="BS252" s="1">
        <f t="shared" si="206"/>
        <v>2.6771143476331756E-6</v>
      </c>
      <c r="BT252" s="1">
        <f t="shared" si="206"/>
        <v>3.7805467735501145E-4</v>
      </c>
      <c r="BU252" s="1">
        <f t="shared" si="206"/>
        <v>1.9614369349709774E-4</v>
      </c>
      <c r="BV252" s="1">
        <f t="shared" si="206"/>
        <v>2.0105734905757512E-4</v>
      </c>
      <c r="BW252" s="1">
        <f t="shared" si="207"/>
        <v>4.0755575804650904E-8</v>
      </c>
      <c r="BX252" s="1">
        <f t="shared" si="207"/>
        <v>4.6735134361700011E-4</v>
      </c>
      <c r="BY252" s="1">
        <f t="shared" si="207"/>
        <v>0.52044966449111518</v>
      </c>
      <c r="BZ252" s="1">
        <f t="shared" si="207"/>
        <v>1.6072991209195506E-3</v>
      </c>
      <c r="CA252" s="1"/>
      <c r="CB252" s="1">
        <f t="shared" si="208"/>
        <v>0.1591787416161253</v>
      </c>
      <c r="CC252" s="1">
        <f t="shared" si="208"/>
        <v>1.8751047517205119</v>
      </c>
      <c r="CD252" s="1">
        <f t="shared" si="208"/>
        <v>1.8603580569623513E-4</v>
      </c>
      <c r="CE252" s="1">
        <f t="shared" si="208"/>
        <v>3.3029344229995199E-2</v>
      </c>
      <c r="CF252" s="1">
        <f t="shared" si="208"/>
        <v>5.7908840159275315E-3</v>
      </c>
      <c r="CG252" s="1">
        <f t="shared" si="208"/>
        <v>3.6556204371023279E-5</v>
      </c>
      <c r="CH252" s="1">
        <f t="shared" si="208"/>
        <v>0.171246615273622</v>
      </c>
      <c r="CI252" s="1">
        <f t="shared" si="208"/>
        <v>5.1259214899332019E-3</v>
      </c>
      <c r="CJ252" s="1">
        <f t="shared" si="208"/>
        <v>0.12172234105096702</v>
      </c>
      <c r="CK252" s="1">
        <f t="shared" si="208"/>
        <v>1.2692950248418438E-2</v>
      </c>
      <c r="CL252" s="1">
        <f t="shared" si="208"/>
        <v>1.0344161882373272E-3</v>
      </c>
      <c r="CM252" s="1">
        <f t="shared" si="208"/>
        <v>7.6261485255349299E-3</v>
      </c>
      <c r="CN252" s="1">
        <f t="shared" si="208"/>
        <v>2.6251235461618093E-6</v>
      </c>
      <c r="CO252" s="1">
        <f t="shared" si="208"/>
        <v>3.7071268029274064E-4</v>
      </c>
      <c r="CP252" s="1">
        <f t="shared" si="208"/>
        <v>1.9233449205694118E-4</v>
      </c>
      <c r="CQ252" s="1">
        <f t="shared" si="208"/>
        <v>1.9715272214895869E-4</v>
      </c>
      <c r="CR252" s="1">
        <f t="shared" si="209"/>
        <v>3.9964083632348234E-8</v>
      </c>
      <c r="CS252" s="1">
        <f t="shared" si="209"/>
        <v>4.5827516390698901E-4</v>
      </c>
      <c r="CT252" s="1">
        <f t="shared" si="209"/>
        <v>0.51034229077870019</v>
      </c>
      <c r="CU252" s="1">
        <f t="shared" si="209"/>
        <v>1.5760846270094532E-3</v>
      </c>
      <c r="CW252" s="12">
        <f t="shared" si="210"/>
        <v>0.41222457107817523</v>
      </c>
      <c r="CX252" s="12">
        <f t="shared" si="210"/>
        <v>4.8559515181286788</v>
      </c>
      <c r="CY252" s="12">
        <f t="shared" si="210"/>
        <v>4.81776205978905E-4</v>
      </c>
      <c r="CZ252" s="12">
        <f t="shared" si="210"/>
        <v>8.5535964915706308E-2</v>
      </c>
      <c r="DA252" s="12">
        <f t="shared" si="210"/>
        <v>1.4996629923020841E-2</v>
      </c>
      <c r="DB252" s="12">
        <f t="shared" si="210"/>
        <v>9.4669460972573817E-5</v>
      </c>
      <c r="DC252" s="12">
        <f t="shared" si="210"/>
        <v>0.4434766967815188</v>
      </c>
      <c r="DD252" s="12">
        <f t="shared" si="210"/>
        <v>1.3274579043123047E-2</v>
      </c>
      <c r="DE252" s="12">
        <f t="shared" si="210"/>
        <v>0.31522387550576769</v>
      </c>
      <c r="DF252" s="12">
        <f t="shared" si="210"/>
        <v>3.2870884131558281E-2</v>
      </c>
      <c r="DG252" s="12">
        <f t="shared" si="210"/>
        <v>2.6788235990757221E-3</v>
      </c>
      <c r="DH252" s="12">
        <f t="shared" si="210"/>
        <v>1.9749407320346791E-2</v>
      </c>
      <c r="DI252" s="12">
        <f t="shared" si="210"/>
        <v>6.7982722872219639E-6</v>
      </c>
      <c r="DJ252" s="12">
        <f t="shared" si="210"/>
        <v>9.6003319334844446E-4</v>
      </c>
      <c r="DK252" s="12">
        <f t="shared" si="210"/>
        <v>4.9808788966880144E-4</v>
      </c>
      <c r="DL252" s="12">
        <f t="shared" si="210"/>
        <v>5.1056564148963055E-4</v>
      </c>
      <c r="DM252" s="12">
        <f t="shared" si="211"/>
        <v>1.0349483270577752E-7</v>
      </c>
      <c r="DN252" s="12">
        <f t="shared" si="211"/>
        <v>1.1867934182625906E-3</v>
      </c>
      <c r="DO252" s="12">
        <f t="shared" si="211"/>
        <v>1.3216314552017501</v>
      </c>
      <c r="DP252" s="12">
        <f t="shared" si="211"/>
        <v>4.0815802584913824E-3</v>
      </c>
      <c r="DR252" s="12">
        <f t="shared" si="212"/>
        <v>0.16319816057971395</v>
      </c>
      <c r="DS252" s="12">
        <f t="shared" si="212"/>
        <v>1.9224529812721463</v>
      </c>
      <c r="DT252" s="12">
        <f t="shared" si="212"/>
        <v>1.9073339180434261E-4</v>
      </c>
      <c r="DU252" s="12">
        <f t="shared" si="212"/>
        <v>3.3863367487152865E-2</v>
      </c>
      <c r="DV252" s="12">
        <f t="shared" si="212"/>
        <v>5.9371095030324225E-3</v>
      </c>
      <c r="DW252" s="12">
        <f t="shared" si="212"/>
        <v>3.7479284297362065E-5</v>
      </c>
      <c r="DX252" s="12">
        <f t="shared" si="212"/>
        <v>0.17557075985406539</v>
      </c>
      <c r="DY252" s="12">
        <f t="shared" si="212"/>
        <v>5.2553560226686769E-3</v>
      </c>
      <c r="DZ252" s="12">
        <f t="shared" si="212"/>
        <v>0.12479594925357827</v>
      </c>
      <c r="EA252" s="12">
        <f t="shared" si="212"/>
        <v>1.3013459660758283E-2</v>
      </c>
      <c r="EB252" s="12">
        <f t="shared" si="212"/>
        <v>1.060536209045577E-3</v>
      </c>
      <c r="EC252" s="12">
        <f t="shared" si="212"/>
        <v>7.8187162370990815E-3</v>
      </c>
      <c r="ED252" s="12">
        <f t="shared" si="212"/>
        <v>2.6914104840787564E-6</v>
      </c>
      <c r="EE252" s="12">
        <f t="shared" si="212"/>
        <v>3.8007353816913223E-4</v>
      </c>
      <c r="EF252" s="12">
        <f t="shared" si="212"/>
        <v>1.9719112615818439E-4</v>
      </c>
      <c r="EG252" s="12">
        <f t="shared" si="212"/>
        <v>2.0213102127409997E-4</v>
      </c>
      <c r="EH252" s="12">
        <f t="shared" si="213"/>
        <v>4.097321584424675E-8</v>
      </c>
      <c r="EI252" s="12">
        <f t="shared" si="213"/>
        <v>4.6984706016428953E-4</v>
      </c>
      <c r="EJ252" s="12">
        <f t="shared" si="213"/>
        <v>0.52322893293110539</v>
      </c>
      <c r="EK252" s="12">
        <f t="shared" si="213"/>
        <v>1.6158823058559141E-3</v>
      </c>
      <c r="EM252" s="12">
        <f t="shared" si="214"/>
        <v>0.16833861957512958</v>
      </c>
      <c r="EN252" s="12">
        <f t="shared" si="214"/>
        <v>1.9830069157389321</v>
      </c>
      <c r="EO252" s="12">
        <f t="shared" si="214"/>
        <v>1.967411628242118E-4</v>
      </c>
      <c r="EP252" s="12">
        <f t="shared" si="214"/>
        <v>3.4930004827892831E-2</v>
      </c>
      <c r="EQ252" s="12">
        <f t="shared" si="214"/>
        <v>6.1241181546202771E-3</v>
      </c>
      <c r="ER252" s="12">
        <f t="shared" si="214"/>
        <v>3.8659816745912605E-5</v>
      </c>
      <c r="ES252" s="12">
        <f t="shared" si="214"/>
        <v>0.1811009342666805</v>
      </c>
      <c r="ET252" s="12">
        <f t="shared" si="214"/>
        <v>5.4208906221082549E-3</v>
      </c>
      <c r="EU252" s="12">
        <f t="shared" si="214"/>
        <v>0.12872680519982924</v>
      </c>
      <c r="EV252" s="12">
        <f t="shared" si="214"/>
        <v>1.3423361068574386E-2</v>
      </c>
      <c r="EW252" s="12">
        <f t="shared" si="214"/>
        <v>1.0939412601588183E-3</v>
      </c>
      <c r="EX252" s="12">
        <f t="shared" si="214"/>
        <v>8.0649922372134746E-3</v>
      </c>
      <c r="EY252" s="12">
        <f t="shared" si="214"/>
        <v>2.7761852461477245E-6</v>
      </c>
      <c r="EZ252" s="12">
        <f t="shared" si="214"/>
        <v>3.9204519539407168E-4</v>
      </c>
      <c r="FA252" s="12">
        <f t="shared" si="214"/>
        <v>2.0340230460943207E-4</v>
      </c>
      <c r="FB252" s="12">
        <f t="shared" si="214"/>
        <v>2.08497797853383E-4</v>
      </c>
      <c r="FC252" s="12">
        <f t="shared" si="215"/>
        <v>4.2263801076393326E-8</v>
      </c>
      <c r="FD252" s="12">
        <f t="shared" si="215"/>
        <v>4.8464642762230322E-4</v>
      </c>
      <c r="FE252" s="12">
        <f t="shared" si="215"/>
        <v>0.53970973679184286</v>
      </c>
      <c r="FF252" s="12">
        <f t="shared" si="215"/>
        <v>1.6667797957857268E-3</v>
      </c>
      <c r="FH252" s="12">
        <f>IFERROR(AL252*[1]Figure!$C$8+BG252*[1]Figure!$D$8+CB252*[1]Figure!$E$8,0)</f>
        <v>0.16165691904715326</v>
      </c>
      <c r="FI252" s="12">
        <f>IFERROR(AM252*[1]Figure!$C$8+BH252*[1]Figure!$D$8+CC252*[1]Figure!$E$8,0)</f>
        <v>1.9042973576511038</v>
      </c>
      <c r="FJ252" s="12">
        <f>IFERROR(AN252*[1]Figure!$C$8+BI252*[1]Figure!$D$8+CD252*[1]Figure!$E$8,0)</f>
        <v>1.8893210786798698E-4</v>
      </c>
      <c r="FK252" s="12">
        <f>IFERROR(AO252*[1]Figure!$C$8+BJ252*[1]Figure!$D$8+CE252*[1]Figure!$E$8,0)</f>
        <v>3.3543562238011762E-2</v>
      </c>
      <c r="FL252" s="12">
        <f>IFERROR(AP252*[1]Figure!$C$8+BK252*[1]Figure!$D$8+CF252*[1]Figure!$E$8,0)</f>
        <v>5.8810395098601352E-3</v>
      </c>
      <c r="FM252" s="12">
        <f>IFERROR(AQ252*[1]Figure!$C$8+BL252*[1]Figure!$D$8+CG252*[1]Figure!$E$8,0)</f>
        <v>3.7125330371873245E-5</v>
      </c>
      <c r="FN252" s="12">
        <f>IFERROR(AR252*[1]Figure!$C$8+BM252*[1]Figure!$D$8+CH252*[1]Figure!$E$8,0)</f>
        <v>0.17391267163769633</v>
      </c>
      <c r="FO252" s="12">
        <f>IFERROR(AS252*[1]Figure!$C$8+BN252*[1]Figure!$D$8+CI252*[1]Figure!$E$8,0)</f>
        <v>5.2057245014446767E-3</v>
      </c>
      <c r="FP252" s="12">
        <f>IFERROR(AT252*[1]Figure!$C$8+BO252*[1]Figure!$D$8+CJ252*[1]Figure!$E$8,0)</f>
        <v>0.12361737775864404</v>
      </c>
      <c r="FQ252" s="12">
        <f>IFERROR(AU252*[1]Figure!$C$8+BP252*[1]Figure!$D$8+CK252*[1]Figure!$E$8,0)</f>
        <v>1.2890560698905908E-2</v>
      </c>
      <c r="FR252" s="12">
        <f>IFERROR(AV252*[1]Figure!$C$8+BQ252*[1]Figure!$D$8+CL252*[1]Figure!$E$8,0)</f>
        <v>1.0505205174081266E-3</v>
      </c>
      <c r="FS252" s="12">
        <f>IFERROR(AW252*[1]Figure!$C$8+BR252*[1]Figure!$D$8+CM252*[1]Figure!$E$8,0)</f>
        <v>7.7448763717898302E-3</v>
      </c>
      <c r="FT252" s="12">
        <f>IFERROR(AX252*[1]Figure!$C$8+BS252*[1]Figure!$D$8+CN252*[1]Figure!$E$8,0)</f>
        <v>2.6659928347345694E-6</v>
      </c>
      <c r="FU252" s="12">
        <f>IFERROR(AY252*[1]Figure!$C$8+BT252*[1]Figure!$D$8+CO252*[1]Figure!$E$8,0)</f>
        <v>3.7648412809016614E-4</v>
      </c>
      <c r="FV252" s="12">
        <f>IFERROR(AZ252*[1]Figure!$C$8+BU252*[1]Figure!$D$8+CP252*[1]Figure!$E$8,0)</f>
        <v>1.9532885545361377E-4</v>
      </c>
      <c r="FW252" s="12">
        <f>IFERROR(BA252*[1]Figure!$C$8+BV252*[1]Figure!$D$8+CQ252*[1]Figure!$E$8,0)</f>
        <v>2.0022209825744388E-4</v>
      </c>
      <c r="FX252" s="12">
        <f>IFERROR(BB252*[1]Figure!$C$8+BW252*[1]Figure!$D$8+CR252*[1]Figure!$E$8,0)</f>
        <v>4.0586265269819889E-8</v>
      </c>
      <c r="FY252" s="12">
        <f>IFERROR(BC252*[1]Figure!$C$8+BX252*[1]Figure!$D$8+CS252*[1]Figure!$E$8,0)</f>
        <v>4.6540982998654473E-4</v>
      </c>
      <c r="FZ252" s="12">
        <f>IFERROR(BD252*[1]Figure!$C$8+BY252*[1]Figure!$D$8+CT252*[1]Figure!$E$8,0)</f>
        <v>0.51828756496711448</v>
      </c>
      <c r="GA252" s="12">
        <f>IFERROR(BE252*[1]Figure!$C$8+BZ252*[1]Figure!$D$8+CU252*[1]Figure!$E$8,0)</f>
        <v>1.6006219321319185E-3</v>
      </c>
      <c r="GC252" s="12">
        <f>IFERROR(CW252*[1]Figure!$F$8+DR252*[1]Figure!$G$8+EM252*[1]Figure!$H$8,0)</f>
        <v>0.2186334276293081</v>
      </c>
      <c r="GD252" s="12">
        <f>IFERROR(CX252*[1]Figure!$F$8+DS252*[1]Figure!$G$8+EN252*[1]Figure!$H$8,0)</f>
        <v>2.575473174811981</v>
      </c>
      <c r="GE252" s="12">
        <f>IFERROR(CY252*[1]Figure!$F$8+DT252*[1]Figure!$G$8+EO252*[1]Figure!$H$8,0)</f>
        <v>2.5552184574518258E-4</v>
      </c>
      <c r="GF252" s="12">
        <f>IFERROR(CZ252*[1]Figure!$F$8+DU252*[1]Figure!$G$8+EP252*[1]Figure!$H$8,0)</f>
        <v>4.5366100196765326E-2</v>
      </c>
      <c r="GG252" s="12">
        <f>IFERROR(DA252*[1]Figure!$F$8+DV252*[1]Figure!$G$8+EQ252*[1]Figure!$H$8,0)</f>
        <v>7.9538310741222168E-3</v>
      </c>
      <c r="GH252" s="12">
        <f>IFERROR(DB252*[1]Figure!$F$8+DW252*[1]Figure!$G$8+ER252*[1]Figure!$H$8,0)</f>
        <v>5.0210274196216271E-5</v>
      </c>
      <c r="GI252" s="12">
        <f>IFERROR(DC252*[1]Figure!$F$8+DX252*[1]Figure!$G$8+ES252*[1]Figure!$H$8,0)</f>
        <v>0.23520876020919987</v>
      </c>
      <c r="GJ252" s="12">
        <f>IFERROR(DD252*[1]Figure!$F$8+DY252*[1]Figure!$G$8+ET252*[1]Figure!$H$8,0)</f>
        <v>7.0404990875320228E-3</v>
      </c>
      <c r="GK252" s="12">
        <f>IFERROR(DE252*[1]Figure!$F$8+DZ252*[1]Figure!$G$8+EU252*[1]Figure!$H$8,0)</f>
        <v>0.16718672589594474</v>
      </c>
      <c r="GL252" s="12">
        <f>IFERROR(DF252*[1]Figure!$F$8+EA252*[1]Figure!$G$8+EV252*[1]Figure!$H$8,0)</f>
        <v>1.7433880877337417E-2</v>
      </c>
      <c r="GM252" s="12">
        <f>IFERROR(DG252*[1]Figure!$F$8+EB252*[1]Figure!$G$8+EW252*[1]Figure!$H$8,0)</f>
        <v>1.4207799014705862E-3</v>
      </c>
      <c r="GN252" s="12">
        <f>IFERROR(DH252*[1]Figure!$F$8+EC252*[1]Figure!$G$8+EX252*[1]Figure!$H$8,0)</f>
        <v>1.0474583319478824E-2</v>
      </c>
      <c r="GO252" s="12">
        <f>IFERROR(DI252*[1]Figure!$F$8+ED252*[1]Figure!$G$8+EY252*[1]Figure!$H$8,0)</f>
        <v>3.6056307080996465E-6</v>
      </c>
      <c r="GP252" s="12">
        <f>IFERROR(DJ252*[1]Figure!$F$8+EE252*[1]Figure!$G$8+EZ252*[1]Figure!$H$8,0)</f>
        <v>5.0917718745075878E-4</v>
      </c>
      <c r="GQ252" s="12">
        <f>IFERROR(DK252*[1]Figure!$F$8+EF252*[1]Figure!$G$8+FA252*[1]Figure!$H$8,0)</f>
        <v>2.6417314788905894E-4</v>
      </c>
      <c r="GR252" s="12">
        <f>IFERROR(DL252*[1]Figure!$F$8+EG252*[1]Figure!$G$8+FB252*[1]Figure!$H$8,0)</f>
        <v>2.7079103008506794E-4</v>
      </c>
      <c r="GS252" s="12">
        <f>IFERROR(DM252*[1]Figure!$F$8+EH252*[1]Figure!$G$8+FC252*[1]Figure!$H$8,0)</f>
        <v>5.4891026891492204E-8</v>
      </c>
      <c r="GT252" s="12">
        <f>IFERROR(DN252*[1]Figure!$F$8+EI252*[1]Figure!$G$8+FD252*[1]Figure!$H$8,0)</f>
        <v>6.2944504313268174E-4</v>
      </c>
      <c r="GU252" s="12">
        <f>IFERROR(DO252*[1]Figure!$F$8+EJ252*[1]Figure!$G$8+FE252*[1]Figure!$H$8,0)</f>
        <v>0.70095970833982923</v>
      </c>
      <c r="GV252" s="12">
        <f>IFERROR(DP252*[1]Figure!$F$8+EK252*[1]Figure!$G$8+FF252*[1]Figure!$H$8,0)</f>
        <v>2.1647663547179896E-3</v>
      </c>
      <c r="GX252" s="12">
        <f>IFERROR(FH252*[1]Figure!$F$10+GC252*[1]Figure!$F$11,0)</f>
        <v>0.16499980524282035</v>
      </c>
      <c r="GY252" s="12">
        <f>IFERROR(FI252*[1]Figure!$F$10+GD252*[1]Figure!$F$11,0)</f>
        <v>1.9436761197038452</v>
      </c>
      <c r="GZ252" s="12">
        <f>IFERROR(FJ252*[1]Figure!$F$10+GE252*[1]Figure!$F$11,0)</f>
        <v>1.9283901478562996E-4</v>
      </c>
      <c r="HA252" s="12">
        <f>IFERROR(FK252*[1]Figure!$F$10+GF252*[1]Figure!$F$11,0)</f>
        <v>3.4237205985646474E-2</v>
      </c>
      <c r="HB252" s="12">
        <f>IFERROR(FL252*[1]Figure!$F$10+GG252*[1]Figure!$F$11,0)</f>
        <v>6.0026528989409302E-3</v>
      </c>
      <c r="HC252" s="12">
        <f>IFERROR(FM252*[1]Figure!$F$10+GH252*[1]Figure!$F$11,0)</f>
        <v>3.7893041120916498E-5</v>
      </c>
      <c r="HD252" s="12">
        <f>IFERROR(FN252*[1]Figure!$F$10+GI252*[1]Figure!$F$11,0)</f>
        <v>0.17750899323466834</v>
      </c>
      <c r="HE252" s="12">
        <f>IFERROR(FO252*[1]Figure!$F$10+GJ252*[1]Figure!$F$11,0)</f>
        <v>5.3133731234578756E-3</v>
      </c>
      <c r="HF252" s="12">
        <f>IFERROR(FP252*[1]Figure!$F$10+GK252*[1]Figure!$F$11,0)</f>
        <v>0.12617364833518149</v>
      </c>
      <c r="HG252" s="12">
        <f>IFERROR(FQ252*[1]Figure!$F$10+GL252*[1]Figure!$F$11,0)</f>
        <v>1.3157123229410475E-2</v>
      </c>
      <c r="HH252" s="12">
        <f>IFERROR(FR252*[1]Figure!$F$10+GM252*[1]Figure!$F$11,0)</f>
        <v>1.0722441191976938E-3</v>
      </c>
      <c r="HI252" s="12">
        <f>IFERROR(FS252*[1]Figure!$F$10+GN252*[1]Figure!$F$11,0)</f>
        <v>7.9050318446456033E-3</v>
      </c>
      <c r="HJ252" s="12">
        <f>IFERROR(FT252*[1]Figure!$F$10+GO252*[1]Figure!$F$11,0)</f>
        <v>2.7211226163579713E-6</v>
      </c>
      <c r="HK252" s="12">
        <f>IFERROR(FU252*[1]Figure!$F$10+GP252*[1]Figure!$F$11,0)</f>
        <v>3.8426940324014762E-4</v>
      </c>
      <c r="HL252" s="12">
        <f>IFERROR(FV252*[1]Figure!$F$10+GQ252*[1]Figure!$F$11,0)</f>
        <v>1.9936804003265967E-4</v>
      </c>
      <c r="HM252" s="12">
        <f>IFERROR(FW252*[1]Figure!$F$10+GR252*[1]Figure!$F$11,0)</f>
        <v>2.043624696827899E-4</v>
      </c>
      <c r="HN252" s="12">
        <f>IFERROR(FX252*[1]Figure!$F$10+GS252*[1]Figure!$F$11,0)</f>
        <v>4.1425544322667537E-8</v>
      </c>
      <c r="HO252" s="12">
        <f>IFERROR(FY252*[1]Figure!$F$10+GT252*[1]Figure!$F$11,0)</f>
        <v>4.7503399024618678E-4</v>
      </c>
      <c r="HP252" s="12">
        <f>IFERROR(FZ252*[1]Figure!$F$10+GU252*[1]Figure!$F$11,0)</f>
        <v>0.52900517827143023</v>
      </c>
      <c r="HQ252" s="12">
        <f>IFERROR(GA252*[1]Figure!$F$10+GV252*[1]Figure!$F$11,0)</f>
        <v>1.6337210224334293E-3</v>
      </c>
    </row>
    <row r="253" spans="1:225" x14ac:dyDescent="0.2">
      <c r="A253" s="1"/>
      <c r="B253" s="4"/>
      <c r="C253" s="1" t="str">
        <f>C62</f>
        <v>PVDF (anode)</v>
      </c>
      <c r="D253" s="1" t="str">
        <f>D62</f>
        <v>Korea</v>
      </c>
      <c r="E253" s="2">
        <f>E62/(E59+E61+E62)</f>
        <v>0.1714285714285714</v>
      </c>
      <c r="F253" s="7"/>
      <c r="G253" s="5">
        <f>'[1]LIB Maf LCI'!AI$51*LCIA_TAU!$E253</f>
        <v>3.5754672095858613</v>
      </c>
      <c r="H253" s="5">
        <f>'[1]LIB Maf LCI'!AJ$51*LCIA_TAU!$E253</f>
        <v>3.6528910224021551</v>
      </c>
      <c r="I253" s="5">
        <f>'[1]LIB Maf LCI'!AK$51*LCIA_TAU!$E253</f>
        <v>3.5819501856350779</v>
      </c>
      <c r="J253" s="5">
        <f>'[1]LIB Maf LCI'!AL$51*LCIA_TAU!$E253</f>
        <v>9.2761625321658467</v>
      </c>
      <c r="K253" s="5">
        <f>'[1]LIB Maf LCI'!AM$51*LCIA_TAU!$E253</f>
        <v>3.6723979323416827</v>
      </c>
      <c r="L253" s="5">
        <f>'[1]LIB Maf LCI'!AN$51*LCIA_TAU!$E253</f>
        <v>3.788072097534438</v>
      </c>
      <c r="M253" s="5" t="str">
        <f>M62</f>
        <v>g/kWh</v>
      </c>
      <c r="N253" s="5" t="str">
        <f>N62</f>
        <v>polyvinylfluoride production | polyvinylfluoride | Cutoff</v>
      </c>
      <c r="O253" s="5">
        <f>O62</f>
        <v>1</v>
      </c>
      <c r="P253" s="5" t="str">
        <f>P62</f>
        <v>kg</v>
      </c>
      <c r="Q253" s="5">
        <f>'[1]Unit factor_selected'!J33</f>
        <v>14.0908418395637</v>
      </c>
      <c r="R253" s="5">
        <f>'[1]Unit factor_selected'!K33</f>
        <v>181.95925919835199</v>
      </c>
      <c r="S253" s="5">
        <f>'[1]Unit factor_selected'!L33</f>
        <v>1.63386890240938E-2</v>
      </c>
      <c r="T253" s="5">
        <f>'[1]Unit factor_selected'!M33</f>
        <v>2.96995524619255</v>
      </c>
      <c r="U253" s="5">
        <f>'[1]Unit factor_selected'!N33</f>
        <v>0.54685796995964897</v>
      </c>
      <c r="V253" s="5">
        <f>'[1]Unit factor_selected'!O33</f>
        <v>4.5601532948666302E-3</v>
      </c>
      <c r="W253" s="5">
        <f>'[1]Unit factor_selected'!P33</f>
        <v>15.126743112038801</v>
      </c>
      <c r="X253" s="5">
        <f>'[1]Unit factor_selected'!Q33</f>
        <v>0.52536642086060104</v>
      </c>
      <c r="Y253" s="5">
        <f>'[1]Unit factor_selected'!R33</f>
        <v>12.4923409730684</v>
      </c>
      <c r="Z253" s="5">
        <f>'[1]Unit factor_selected'!S33</f>
        <v>1.9773532431804399</v>
      </c>
      <c r="AA253" s="5">
        <f>'[1]Unit factor_selected'!T33</f>
        <v>8.1404341170890293E-2</v>
      </c>
      <c r="AB253" s="5">
        <f>'[1]Unit factor_selected'!U33</f>
        <v>0.72304137591949702</v>
      </c>
      <c r="AC253" s="5">
        <f>'[1]Unit factor_selected'!V33</f>
        <v>3.2683386801888101E-4</v>
      </c>
      <c r="AD253" s="5">
        <f>'[1]Unit factor_selected'!W33</f>
        <v>3.3010594205317399E-2</v>
      </c>
      <c r="AE253" s="5">
        <f>'[1]Unit factor_selected'!X33</f>
        <v>1.8067880457491199E-2</v>
      </c>
      <c r="AF253" s="5">
        <f>'[1]Unit factor_selected'!Y33</f>
        <v>1.8471640582122101E-2</v>
      </c>
      <c r="AG253" s="5">
        <f>'[1]Unit factor_selected'!Z33</f>
        <v>3.6691664971383699E-6</v>
      </c>
      <c r="AH253" s="5">
        <f>'[1]Unit factor_selected'!AA33</f>
        <v>3.5714661863430801E-2</v>
      </c>
      <c r="AI253" s="5">
        <f>'[1]Unit factor_selected'!AB33</f>
        <v>45.444130207984102</v>
      </c>
      <c r="AJ253" s="5">
        <f>'[1]Unit factor_selected'!AC33</f>
        <v>0.15759626118122499</v>
      </c>
      <c r="AK253" s="1"/>
      <c r="AL253" s="1">
        <f t="shared" si="204"/>
        <v>5.0381342952820526E-2</v>
      </c>
      <c r="AM253" s="1">
        <f t="shared" si="204"/>
        <v>0.65058936474424212</v>
      </c>
      <c r="AN253" s="1">
        <f t="shared" si="204"/>
        <v>5.8418446853267796E-5</v>
      </c>
      <c r="AO253" s="1">
        <f t="shared" si="204"/>
        <v>1.0618977596698966E-2</v>
      </c>
      <c r="AP253" s="1">
        <f t="shared" si="204"/>
        <v>1.9552727398914147E-3</v>
      </c>
      <c r="AQ253" s="1">
        <f t="shared" si="204"/>
        <v>1.6304678576480561E-5</v>
      </c>
      <c r="AR253" s="1">
        <f t="shared" si="204"/>
        <v>5.4085173984923518E-2</v>
      </c>
      <c r="AS253" s="1">
        <f t="shared" si="204"/>
        <v>1.8784304108045646E-3</v>
      </c>
      <c r="AT253" s="1">
        <f t="shared" si="204"/>
        <v>4.4665955520171996E-2</v>
      </c>
      <c r="AU253" s="1">
        <f t="shared" si="204"/>
        <v>7.0699616827599211E-3</v>
      </c>
      <c r="AV253" s="1">
        <f t="shared" si="204"/>
        <v>2.9105855257445859E-4</v>
      </c>
      <c r="AW253" s="1">
        <f t="shared" si="204"/>
        <v>2.5852107307740057E-3</v>
      </c>
      <c r="AX253" s="1">
        <f t="shared" si="204"/>
        <v>1.1685837780836222E-6</v>
      </c>
      <c r="AY253" s="1">
        <f t="shared" si="204"/>
        <v>1.1802829715005741E-4</v>
      </c>
      <c r="AZ253" s="1">
        <f t="shared" si="204"/>
        <v>6.4601114122476972E-5</v>
      </c>
      <c r="BA253" s="1">
        <f t="shared" si="204"/>
        <v>6.6044745208633063E-5</v>
      </c>
      <c r="BB253" s="1">
        <f t="shared" si="205"/>
        <v>1.3118984497029257E-8</v>
      </c>
      <c r="BC253" s="1">
        <f t="shared" si="205"/>
        <v>1.276966023941435E-4</v>
      </c>
      <c r="BD253" s="1">
        <f t="shared" si="205"/>
        <v>0.16248399742679748</v>
      </c>
      <c r="BE253" s="1">
        <f t="shared" si="205"/>
        <v>5.6348026420679912E-4</v>
      </c>
      <c r="BF253" s="1"/>
      <c r="BG253" s="1">
        <f t="shared" si="206"/>
        <v>5.1472309653830907E-2</v>
      </c>
      <c r="BH253" s="1">
        <f t="shared" si="206"/>
        <v>0.66467734436860682</v>
      </c>
      <c r="BI253" s="1">
        <f t="shared" si="206"/>
        <v>5.9683450453932873E-5</v>
      </c>
      <c r="BJ253" s="1">
        <f t="shared" si="206"/>
        <v>1.084892285575295E-2</v>
      </c>
      <c r="BK253" s="1">
        <f t="shared" si="206"/>
        <v>1.9976125689946693E-3</v>
      </c>
      <c r="BL253" s="1">
        <f t="shared" si="206"/>
        <v>1.6657743031595924E-5</v>
      </c>
      <c r="BM253" s="1">
        <f t="shared" si="206"/>
        <v>5.5256344112150177E-2</v>
      </c>
      <c r="BN253" s="1">
        <f t="shared" si="206"/>
        <v>1.9191062822332421E-3</v>
      </c>
      <c r="BO253" s="1">
        <f t="shared" si="206"/>
        <v>4.5633160189308165E-2</v>
      </c>
      <c r="BP253" s="1">
        <f t="shared" si="206"/>
        <v>7.223055910131615E-3</v>
      </c>
      <c r="BQ253" s="1">
        <f t="shared" si="206"/>
        <v>2.9736118704770729E-4</v>
      </c>
      <c r="BR253" s="1">
        <f t="shared" si="206"/>
        <v>2.6411913509216327E-3</v>
      </c>
      <c r="BS253" s="1">
        <f t="shared" si="206"/>
        <v>1.1938885023031414E-6</v>
      </c>
      <c r="BT253" s="1">
        <f t="shared" si="206"/>
        <v>1.2058410321676454E-4</v>
      </c>
      <c r="BU253" s="1">
        <f t="shared" si="206"/>
        <v>6.5999998317004953E-5</v>
      </c>
      <c r="BV253" s="1">
        <f t="shared" si="206"/>
        <v>6.7474890051473141E-5</v>
      </c>
      <c r="BW253" s="1">
        <f t="shared" si="207"/>
        <v>1.3403065357095515E-8</v>
      </c>
      <c r="BX253" s="1">
        <f t="shared" si="207"/>
        <v>1.30461767689055E-4</v>
      </c>
      <c r="BY253" s="1">
        <f t="shared" si="207"/>
        <v>0.16600245525761972</v>
      </c>
      <c r="BZ253" s="1">
        <f t="shared" si="207"/>
        <v>5.7568196763304203E-4</v>
      </c>
      <c r="CA253" s="1"/>
      <c r="CB253" s="1">
        <f t="shared" si="208"/>
        <v>5.0472693542979716E-2</v>
      </c>
      <c r="CC253" s="1">
        <f t="shared" si="208"/>
        <v>0.65176900226355816</v>
      </c>
      <c r="CD253" s="1">
        <f t="shared" si="208"/>
        <v>5.85243701828866E-5</v>
      </c>
      <c r="CE253" s="1">
        <f t="shared" si="208"/>
        <v>1.0638231745427279E-2</v>
      </c>
      <c r="CF253" s="1">
        <f t="shared" si="208"/>
        <v>1.9588180070129867E-3</v>
      </c>
      <c r="CG253" s="1">
        <f t="shared" si="208"/>
        <v>1.633424194107194E-5</v>
      </c>
      <c r="CH253" s="1">
        <f t="shared" si="208"/>
        <v>5.4183240298221517E-2</v>
      </c>
      <c r="CI253" s="1">
        <f t="shared" si="208"/>
        <v>1.8818363487280664E-3</v>
      </c>
      <c r="CJ253" s="1">
        <f t="shared" si="208"/>
        <v>4.4746943067499045E-2</v>
      </c>
      <c r="CK253" s="1">
        <f t="shared" si="208"/>
        <v>7.0827808164763001E-3</v>
      </c>
      <c r="CL253" s="1">
        <f t="shared" si="208"/>
        <v>2.9158629496857169E-4</v>
      </c>
      <c r="CM253" s="1">
        <f t="shared" si="208"/>
        <v>2.5898981906966848E-3</v>
      </c>
      <c r="CN253" s="1">
        <f t="shared" si="208"/>
        <v>1.1707026342220614E-6</v>
      </c>
      <c r="CO253" s="1">
        <f t="shared" si="208"/>
        <v>1.1824230404166089E-4</v>
      </c>
      <c r="CP253" s="1">
        <f t="shared" si="208"/>
        <v>6.4718247758743005E-5</v>
      </c>
      <c r="CQ253" s="1">
        <f t="shared" si="208"/>
        <v>6.6164496412116707E-5</v>
      </c>
      <c r="CR253" s="1">
        <f t="shared" si="209"/>
        <v>1.3142771615550793E-8</v>
      </c>
      <c r="CS253" s="1">
        <f t="shared" si="209"/>
        <v>1.2792813969161E-4</v>
      </c>
      <c r="CT253" s="1">
        <f t="shared" si="209"/>
        <v>0.16277861063451332</v>
      </c>
      <c r="CU253" s="1">
        <f t="shared" si="209"/>
        <v>5.6450195699348307E-4</v>
      </c>
      <c r="CW253" s="12">
        <f t="shared" si="210"/>
        <v>0.13070893911883566</v>
      </c>
      <c r="CX253" s="12">
        <f t="shared" si="210"/>
        <v>1.6878836625564064</v>
      </c>
      <c r="CY253" s="12">
        <f t="shared" si="210"/>
        <v>1.5156033495000829E-4</v>
      </c>
      <c r="CZ253" s="12">
        <f t="shared" si="210"/>
        <v>2.7549787576940727E-2</v>
      </c>
      <c r="DA253" s="12">
        <f t="shared" si="210"/>
        <v>5.0727434113559721E-3</v>
      </c>
      <c r="DB253" s="12">
        <f t="shared" si="210"/>
        <v>4.2300723134774471E-5</v>
      </c>
      <c r="DC253" s="12">
        <f t="shared" si="210"/>
        <v>0.14031812768959212</v>
      </c>
      <c r="DD253" s="12">
        <f t="shared" si="210"/>
        <v>4.8733843088451809E-3</v>
      </c>
      <c r="DE253" s="12">
        <f t="shared" si="210"/>
        <v>0.11588098527341732</v>
      </c>
      <c r="DF253" s="12">
        <f t="shared" si="210"/>
        <v>1.8342250067247021E-2</v>
      </c>
      <c r="DG253" s="12">
        <f t="shared" si="210"/>
        <v>7.5511989952505823E-4</v>
      </c>
      <c r="DH253" s="12">
        <f t="shared" si="210"/>
        <v>6.7070493205100799E-3</v>
      </c>
      <c r="DI253" s="12">
        <f t="shared" si="210"/>
        <v>3.0317640807595815E-6</v>
      </c>
      <c r="DJ253" s="12">
        <f t="shared" si="210"/>
        <v>3.0621163713189626E-4</v>
      </c>
      <c r="DK253" s="12">
        <f t="shared" si="210"/>
        <v>1.676005957354314E-4</v>
      </c>
      <c r="DL253" s="12">
        <f t="shared" si="210"/>
        <v>1.7134594027551518E-4</v>
      </c>
      <c r="DM253" s="12">
        <f t="shared" si="211"/>
        <v>3.4035784785033152E-8</v>
      </c>
      <c r="DN253" s="12">
        <f t="shared" si="211"/>
        <v>3.3129500822652927E-4</v>
      </c>
      <c r="DO253" s="12">
        <f t="shared" si="211"/>
        <v>0.42154713794216825</v>
      </c>
      <c r="DP253" s="12">
        <f t="shared" si="211"/>
        <v>1.4618885331787023E-3</v>
      </c>
      <c r="DR253" s="12">
        <f t="shared" si="212"/>
        <v>5.1747178436567398E-2</v>
      </c>
      <c r="DS253" s="12">
        <f t="shared" si="212"/>
        <v>0.66822680725045214</v>
      </c>
      <c r="DT253" s="12">
        <f t="shared" si="212"/>
        <v>6.0002167789255816E-5</v>
      </c>
      <c r="DU253" s="12">
        <f t="shared" si="212"/>
        <v>1.0906857505264853E-2</v>
      </c>
      <c r="DV253" s="12">
        <f t="shared" si="212"/>
        <v>2.008280078164385E-3</v>
      </c>
      <c r="DW253" s="12">
        <f t="shared" si="212"/>
        <v>1.6746697531229325E-5</v>
      </c>
      <c r="DX253" s="12">
        <f t="shared" si="212"/>
        <v>5.5551420127715079E-2</v>
      </c>
      <c r="DY253" s="12">
        <f t="shared" si="212"/>
        <v>1.9293545576902214E-3</v>
      </c>
      <c r="DZ253" s="12">
        <f t="shared" si="212"/>
        <v>4.5876847159603676E-2</v>
      </c>
      <c r="EA253" s="12">
        <f t="shared" si="212"/>
        <v>7.2616279617649677E-3</v>
      </c>
      <c r="EB253" s="12">
        <f t="shared" si="212"/>
        <v>2.9894913419961443E-4</v>
      </c>
      <c r="EC253" s="12">
        <f t="shared" si="212"/>
        <v>2.6552956539242461E-3</v>
      </c>
      <c r="ED253" s="12">
        <f t="shared" si="212"/>
        <v>1.2002640211317729E-6</v>
      </c>
      <c r="EE253" s="12">
        <f t="shared" si="212"/>
        <v>1.2122803790497794E-4</v>
      </c>
      <c r="EF253" s="12">
        <f t="shared" si="212"/>
        <v>6.6352446833887373E-5</v>
      </c>
      <c r="EG253" s="12">
        <f t="shared" si="212"/>
        <v>6.7835214680743916E-5</v>
      </c>
      <c r="EH253" s="12">
        <f t="shared" si="213"/>
        <v>1.3474639457508323E-8</v>
      </c>
      <c r="EI253" s="12">
        <f t="shared" si="213"/>
        <v>1.3115845038154562E-4</v>
      </c>
      <c r="EJ253" s="12">
        <f t="shared" si="213"/>
        <v>0.16688892981286702</v>
      </c>
      <c r="EK253" s="12">
        <f t="shared" si="213"/>
        <v>5.7875618370671047E-4</v>
      </c>
      <c r="EM253" s="12">
        <f t="shared" si="214"/>
        <v>5.3377124803222084E-2</v>
      </c>
      <c r="EN253" s="12">
        <f t="shared" si="214"/>
        <v>0.68927479265731373</v>
      </c>
      <c r="EO253" s="12">
        <f t="shared" si="214"/>
        <v>6.1892132002461895E-5</v>
      </c>
      <c r="EP253" s="12">
        <f t="shared" si="214"/>
        <v>1.125040459902802E-2</v>
      </c>
      <c r="EQ253" s="12">
        <f t="shared" si="214"/>
        <v>2.0715374173184723E-3</v>
      </c>
      <c r="ER253" s="12">
        <f t="shared" si="214"/>
        <v>1.7274189456764016E-5</v>
      </c>
      <c r="ES253" s="12">
        <f t="shared" si="214"/>
        <v>5.7301193509285434E-2</v>
      </c>
      <c r="ET253" s="12">
        <f t="shared" si="214"/>
        <v>1.9901258798435775E-3</v>
      </c>
      <c r="EU253" s="12">
        <f t="shared" si="214"/>
        <v>4.7321888272966614E-2</v>
      </c>
      <c r="EV253" s="12">
        <f t="shared" si="214"/>
        <v>7.4903566474610528E-3</v>
      </c>
      <c r="EW253" s="12">
        <f t="shared" si="214"/>
        <v>3.0836551340762339E-4</v>
      </c>
      <c r="EX253" s="12">
        <f t="shared" si="214"/>
        <v>2.738932861483555E-3</v>
      </c>
      <c r="EY253" s="12">
        <f t="shared" si="214"/>
        <v>1.2380702559715763E-6</v>
      </c>
      <c r="EZ253" s="12">
        <f t="shared" si="214"/>
        <v>1.2504651083219484E-4</v>
      </c>
      <c r="FA253" s="12">
        <f t="shared" si="214"/>
        <v>6.8442433822610166E-5</v>
      </c>
      <c r="FB253" s="12">
        <f t="shared" si="214"/>
        <v>6.997190628482152E-5</v>
      </c>
      <c r="FC253" s="12">
        <f t="shared" si="215"/>
        <v>1.3899067229018031E-8</v>
      </c>
      <c r="FD253" s="12">
        <f t="shared" si="215"/>
        <v>1.3528971407773951E-4</v>
      </c>
      <c r="FE253" s="12">
        <f t="shared" si="215"/>
        <v>0.17214564163758644</v>
      </c>
      <c r="FF253" s="12">
        <f t="shared" si="215"/>
        <v>5.9698599965634811E-4</v>
      </c>
      <c r="FH253" s="12">
        <f>IFERROR(AL253*[1]Figure!$C$8+BG253*[1]Figure!$D$8+CB253*[1]Figure!$E$8,0)</f>
        <v>5.1258478684585142E-2</v>
      </c>
      <c r="FI253" s="12">
        <f>IFERROR(AM253*[1]Figure!$C$8+BH253*[1]Figure!$D$8+CC253*[1]Figure!$E$8,0)</f>
        <v>0.66191608104590183</v>
      </c>
      <c r="FJ253" s="12">
        <f>IFERROR(AN253*[1]Figure!$C$8+BI253*[1]Figure!$D$8+CD253*[1]Figure!$E$8,0)</f>
        <v>5.9435508013729082E-5</v>
      </c>
      <c r="FK253" s="12">
        <f>IFERROR(AO253*[1]Figure!$C$8+BJ253*[1]Figure!$D$8+CE253*[1]Figure!$E$8,0)</f>
        <v>1.0803853269695518E-2</v>
      </c>
      <c r="FL253" s="12">
        <f>IFERROR(AP253*[1]Figure!$C$8+BK253*[1]Figure!$D$8+CF253*[1]Figure!$E$8,0)</f>
        <v>1.9893139044373882E-3</v>
      </c>
      <c r="FM253" s="12">
        <f>IFERROR(AQ253*[1]Figure!$C$8+BL253*[1]Figure!$D$8+CG253*[1]Figure!$E$8,0)</f>
        <v>1.6588541914299104E-5</v>
      </c>
      <c r="FN253" s="12">
        <f>IFERROR(AR253*[1]Figure!$C$8+BM253*[1]Figure!$D$8+CH253*[1]Figure!$E$8,0)</f>
        <v>5.50267931613974E-2</v>
      </c>
      <c r="FO253" s="12">
        <f>IFERROR(AS253*[1]Figure!$C$8+BN253*[1]Figure!$D$8+CI253*[1]Figure!$E$8,0)</f>
        <v>1.9111337556616658E-3</v>
      </c>
      <c r="FP253" s="12">
        <f>IFERROR(AT253*[1]Figure!$C$8+BO253*[1]Figure!$D$8+CJ253*[1]Figure!$E$8,0)</f>
        <v>4.5443586748002515E-2</v>
      </c>
      <c r="FQ253" s="12">
        <f>IFERROR(AU253*[1]Figure!$C$8+BP253*[1]Figure!$D$8+CK253*[1]Figure!$E$8,0)</f>
        <v>7.1930492316559999E-3</v>
      </c>
      <c r="FR253" s="12">
        <f>IFERROR(AV253*[1]Figure!$C$8+BQ253*[1]Figure!$D$8+CL253*[1]Figure!$E$8,0)</f>
        <v>2.9612586204927393E-4</v>
      </c>
      <c r="FS253" s="12">
        <f>IFERROR(AW253*[1]Figure!$C$8+BR253*[1]Figure!$D$8+CM253*[1]Figure!$E$8,0)</f>
        <v>2.6302190726164749E-3</v>
      </c>
      <c r="FT253" s="12">
        <f>IFERROR(AX253*[1]Figure!$C$8+BS253*[1]Figure!$D$8+CN253*[1]Figure!$E$8,0)</f>
        <v>1.1889287416602682E-6</v>
      </c>
      <c r="FU253" s="12">
        <f>IFERROR(AY253*[1]Figure!$C$8+BT253*[1]Figure!$D$8+CO253*[1]Figure!$E$8,0)</f>
        <v>1.2008316172336972E-4</v>
      </c>
      <c r="FV253" s="12">
        <f>IFERROR(AZ253*[1]Figure!$C$8+BU253*[1]Figure!$D$8+CP253*[1]Figure!$E$8,0)</f>
        <v>6.5725815096837504E-5</v>
      </c>
      <c r="FW253" s="12">
        <f>IFERROR(BA253*[1]Figure!$C$8+BV253*[1]Figure!$D$8+CQ253*[1]Figure!$E$8,0)</f>
        <v>6.7194579701374368E-5</v>
      </c>
      <c r="FX253" s="12">
        <f>IFERROR(BB253*[1]Figure!$C$8+BW253*[1]Figure!$D$8+CR253*[1]Figure!$E$8,0)</f>
        <v>1.3347385119013197E-8</v>
      </c>
      <c r="FY253" s="12">
        <f>IFERROR(BC253*[1]Figure!$C$8+BX253*[1]Figure!$D$8+CS253*[1]Figure!$E$8,0)</f>
        <v>1.299197914998752E-4</v>
      </c>
      <c r="FZ253" s="12">
        <f>IFERROR(BD253*[1]Figure!$C$8+BY253*[1]Figure!$D$8+CT253*[1]Figure!$E$8,0)</f>
        <v>0.16531283269854594</v>
      </c>
      <c r="GA253" s="12">
        <f>IFERROR(BE253*[1]Figure!$C$8+BZ253*[1]Figure!$D$8+CU253*[1]Figure!$E$8,0)</f>
        <v>5.7329041703148243E-4</v>
      </c>
      <c r="GC253" s="12">
        <f>IFERROR(CW253*[1]Figure!$F$8+DR253*[1]Figure!$G$8+EM253*[1]Figure!$H$8,0)</f>
        <v>6.9324696746235717E-2</v>
      </c>
      <c r="GD253" s="12">
        <f>IFERROR(CX253*[1]Figure!$F$8+DS253*[1]Figure!$G$8+EN253*[1]Figure!$H$8,0)</f>
        <v>0.89521056355040585</v>
      </c>
      <c r="GE253" s="12">
        <f>IFERROR(CY253*[1]Figure!$F$8+DT253*[1]Figure!$G$8+EO253*[1]Figure!$H$8,0)</f>
        <v>8.0383746742942959E-5</v>
      </c>
      <c r="GF253" s="12">
        <f>IFERROR(CZ253*[1]Figure!$F$8+DU253*[1]Figure!$G$8+EP253*[1]Figure!$H$8,0)</f>
        <v>1.4611706606066447E-2</v>
      </c>
      <c r="GG253" s="12">
        <f>IFERROR(DA253*[1]Figure!$F$8+DV253*[1]Figure!$G$8+EQ253*[1]Figure!$H$8,0)</f>
        <v>2.6904540809102287E-3</v>
      </c>
      <c r="GH253" s="12">
        <f>IFERROR(DB253*[1]Figure!$F$8+DW253*[1]Figure!$G$8+ER253*[1]Figure!$H$8,0)</f>
        <v>2.2435227638093008E-5</v>
      </c>
      <c r="GI253" s="12">
        <f>IFERROR(DC253*[1]Figure!$F$8+DX253*[1]Figure!$G$8+ES253*[1]Figure!$H$8,0)</f>
        <v>7.4421165955885132E-2</v>
      </c>
      <c r="GJ253" s="12">
        <f>IFERROR(DD253*[1]Figure!$F$8+DY253*[1]Figure!$G$8+ET253*[1]Figure!$H$8,0)</f>
        <v>2.5847190836075788E-3</v>
      </c>
      <c r="GK253" s="12">
        <f>IFERROR(DE253*[1]Figure!$F$8+DZ253*[1]Figure!$G$8+EU253*[1]Figure!$H$8,0)</f>
        <v>6.1460327173422973E-2</v>
      </c>
      <c r="GL253" s="12">
        <f>IFERROR(DF253*[1]Figure!$F$8+EA253*[1]Figure!$G$8+EV253*[1]Figure!$H$8,0)</f>
        <v>9.7282629032698128E-3</v>
      </c>
      <c r="GM253" s="12">
        <f>IFERROR(DG253*[1]Figure!$F$8+EB253*[1]Figure!$G$8+EW253*[1]Figure!$H$8,0)</f>
        <v>4.0049638834593708E-4</v>
      </c>
      <c r="GN253" s="12">
        <f>IFERROR(DH253*[1]Figure!$F$8+EC253*[1]Figure!$G$8+EX253*[1]Figure!$H$8,0)</f>
        <v>3.5572483667982318E-3</v>
      </c>
      <c r="GO253" s="12">
        <f>IFERROR(DI253*[1]Figure!$F$8+ED253*[1]Figure!$G$8+EY253*[1]Figure!$H$8,0)</f>
        <v>1.6079705559671313E-6</v>
      </c>
      <c r="GP253" s="12">
        <f>IFERROR(DJ253*[1]Figure!$F$8+EE253*[1]Figure!$G$8+EZ253*[1]Figure!$H$8,0)</f>
        <v>1.6240686388738383E-4</v>
      </c>
      <c r="GQ253" s="12">
        <f>IFERROR(DK253*[1]Figure!$F$8+EF253*[1]Figure!$G$8+FA253*[1]Figure!$H$8,0)</f>
        <v>8.8891093081887819E-5</v>
      </c>
      <c r="GR253" s="12">
        <f>IFERROR(DL253*[1]Figure!$F$8+EG253*[1]Figure!$G$8+FB253*[1]Figure!$H$8,0)</f>
        <v>9.0877528563667828E-5</v>
      </c>
      <c r="GS253" s="12">
        <f>IFERROR(DM253*[1]Figure!$F$8+EH253*[1]Figure!$G$8+FC253*[1]Figure!$H$8,0)</f>
        <v>1.8051714554865906E-8</v>
      </c>
      <c r="GT253" s="12">
        <f>IFERROR(DN253*[1]Figure!$F$8+EI253*[1]Figure!$G$8+FD253*[1]Figure!$H$8,0)</f>
        <v>1.7571044592417005E-4</v>
      </c>
      <c r="GU253" s="12">
        <f>IFERROR(DO253*[1]Figure!$F$8+EJ253*[1]Figure!$G$8+FE253*[1]Figure!$H$8,0)</f>
        <v>0.22357787997587056</v>
      </c>
      <c r="GV253" s="12">
        <f>IFERROR(DP253*[1]Figure!$F$8+EK253*[1]Figure!$G$8+FF253*[1]Figure!$H$8,0)</f>
        <v>7.7534849508092063E-4</v>
      </c>
      <c r="GX253" s="12">
        <f>IFERROR(FH253*[1]Figure!$F$10+GC253*[1]Figure!$F$11,0)</f>
        <v>5.2318447300933782E-2</v>
      </c>
      <c r="GY253" s="12">
        <f>IFERROR(FI253*[1]Figure!$F$10+GD253*[1]Figure!$F$11,0)</f>
        <v>0.67560377312280562</v>
      </c>
      <c r="GZ253" s="12">
        <f>IFERROR(FJ253*[1]Figure!$F$10+GE253*[1]Figure!$F$11,0)</f>
        <v>6.0664568547869294E-5</v>
      </c>
      <c r="HA253" s="12">
        <f>IFERROR(FK253*[1]Figure!$F$10+GF253*[1]Figure!$F$11,0)</f>
        <v>1.1027264999723252E-2</v>
      </c>
      <c r="HB253" s="12">
        <f>IFERROR(FL253*[1]Figure!$F$10+GG253*[1]Figure!$F$11,0)</f>
        <v>2.030450714598001E-3</v>
      </c>
      <c r="HC253" s="12">
        <f>IFERROR(FM253*[1]Figure!$F$10+GH253*[1]Figure!$F$11,0)</f>
        <v>1.6931574604136402E-5</v>
      </c>
      <c r="HD253" s="12">
        <f>IFERROR(FN253*[1]Figure!$F$10+GI253*[1]Figure!$F$11,0)</f>
        <v>5.6164686351093826E-2</v>
      </c>
      <c r="HE253" s="12">
        <f>IFERROR(FO253*[1]Figure!$F$10+GJ253*[1]Figure!$F$11,0)</f>
        <v>1.9506538868600792E-3</v>
      </c>
      <c r="HF253" s="12">
        <f>IFERROR(FP253*[1]Figure!$F$10+GK253*[1]Figure!$F$11,0)</f>
        <v>4.6383309833886555E-2</v>
      </c>
      <c r="HG253" s="12">
        <f>IFERROR(FQ253*[1]Figure!$F$10+GL253*[1]Figure!$F$11,0)</f>
        <v>7.3417935299080455E-3</v>
      </c>
      <c r="HH253" s="12">
        <f>IFERROR(FR253*[1]Figure!$F$10+GM253*[1]Figure!$F$11,0)</f>
        <v>3.0224941718232567E-4</v>
      </c>
      <c r="HI253" s="12">
        <f>IFERROR(FS253*[1]Figure!$F$10+GN253*[1]Figure!$F$11,0)</f>
        <v>2.6846090924266706E-3</v>
      </c>
      <c r="HJ253" s="12">
        <f>IFERROR(FT253*[1]Figure!$F$10+GO253*[1]Figure!$F$11,0)</f>
        <v>1.2135144723642454E-6</v>
      </c>
      <c r="HK253" s="12">
        <f>IFERROR(FU253*[1]Figure!$F$10+GP253*[1]Figure!$F$11,0)</f>
        <v>1.2256634862327606E-4</v>
      </c>
      <c r="HL253" s="12">
        <f>IFERROR(FV253*[1]Figure!$F$10+GQ253*[1]Figure!$F$11,0)</f>
        <v>6.7084952220576068E-5</v>
      </c>
      <c r="HM253" s="12">
        <f>IFERROR(FW253*[1]Figure!$F$10+GR253*[1]Figure!$F$11,0)</f>
        <v>6.8584089251793652E-5</v>
      </c>
      <c r="HN253" s="12">
        <f>IFERROR(FX253*[1]Figure!$F$10+GS253*[1]Figure!$F$11,0)</f>
        <v>1.3623394273001755E-8</v>
      </c>
      <c r="HO253" s="12">
        <f>IFERROR(FY253*[1]Figure!$F$10+GT253*[1]Figure!$F$11,0)</f>
        <v>1.3260638901830369E-4</v>
      </c>
      <c r="HP253" s="12">
        <f>IFERROR(FZ253*[1]Figure!$F$10+GU253*[1]Figure!$F$11,0)</f>
        <v>0.16873131914287437</v>
      </c>
      <c r="HQ253" s="12">
        <f>IFERROR(GA253*[1]Figure!$F$10+GV253*[1]Figure!$F$11,0)</f>
        <v>5.8514542845010138E-4</v>
      </c>
    </row>
    <row r="254" spans="1:225" x14ac:dyDescent="0.2">
      <c r="A254" s="1"/>
      <c r="B254" s="4"/>
      <c r="C254" s="1" t="str">
        <f>C63</f>
        <v>NMP (cathode)</v>
      </c>
      <c r="D254" s="1" t="str">
        <f>D63</f>
        <v>China</v>
      </c>
      <c r="F254" s="7">
        <f>SUM(E254:E257)</f>
        <v>1</v>
      </c>
      <c r="G254" s="5">
        <f>'[1]LIB Maf LCI'!AI$48*LCIA_TAU!$E254</f>
        <v>0</v>
      </c>
      <c r="H254" s="5">
        <f>'[1]LIB Maf LCI'!AJ$48*LCIA_TAU!$E254</f>
        <v>0</v>
      </c>
      <c r="I254" s="5">
        <f>'[1]LIB Maf LCI'!AK$48*LCIA_TAU!$E254</f>
        <v>0</v>
      </c>
      <c r="J254" s="5">
        <f>'[1]LIB Maf LCI'!AL$48*LCIA_TAU!$E254</f>
        <v>0</v>
      </c>
      <c r="K254" s="5">
        <f>'[1]LIB Maf LCI'!AM$48*LCIA_TAU!$E254</f>
        <v>0</v>
      </c>
      <c r="L254" s="5">
        <f>'[1]LIB Maf LCI'!AN$48*LCIA_TAU!$E254</f>
        <v>0</v>
      </c>
      <c r="M254" s="5" t="str">
        <f>M63</f>
        <v>g/kWh</v>
      </c>
      <c r="N254" s="5" t="str">
        <f>N63</f>
        <v>N-methyl-2-pyrrolidone production | N-methyl-2-pyrrolidone | Cutoff</v>
      </c>
      <c r="O254" s="5">
        <f>O63</f>
        <v>1</v>
      </c>
      <c r="P254" s="5" t="str">
        <f>P63</f>
        <v>kg</v>
      </c>
      <c r="Q254" s="5">
        <f>'[1]Unit factor_selected'!J36</f>
        <v>6.6128178235778003</v>
      </c>
      <c r="R254" s="5">
        <f>'[1]Unit factor_selected'!K36</f>
        <v>125.639331451525</v>
      </c>
      <c r="S254" s="5">
        <f>'[1]Unit factor_selected'!L36</f>
        <v>9.8723394138443693E-3</v>
      </c>
      <c r="T254" s="5">
        <f>'[1]Unit factor_selected'!M36</f>
        <v>2.4203772956003902</v>
      </c>
      <c r="U254" s="5">
        <f>'[1]Unit factor_selected'!N36</f>
        <v>0.24891313306141699</v>
      </c>
      <c r="V254" s="5">
        <f>'[1]Unit factor_selected'!O36</f>
        <v>1.94298072782102E-3</v>
      </c>
      <c r="W254" s="5">
        <f>'[1]Unit factor_selected'!P36</f>
        <v>6.7481218507462204</v>
      </c>
      <c r="X254" s="5">
        <f>'[1]Unit factor_selected'!Q36</f>
        <v>0.29461985216296899</v>
      </c>
      <c r="Y254" s="5">
        <f>'[1]Unit factor_selected'!R36</f>
        <v>5.5750067363851104</v>
      </c>
      <c r="Z254" s="5">
        <f>'[1]Unit factor_selected'!S36</f>
        <v>0.44105487087453299</v>
      </c>
      <c r="AA254" s="5">
        <f>'[1]Unit factor_selected'!T36</f>
        <v>0.104338857538815</v>
      </c>
      <c r="AB254" s="5">
        <f>'[1]Unit factor_selected'!U36</f>
        <v>0.33030004596284201</v>
      </c>
      <c r="AC254" s="5">
        <f>'[1]Unit factor_selected'!V36</f>
        <v>3.4895436854457198E-4</v>
      </c>
      <c r="AD254" s="5">
        <f>'[1]Unit factor_selected'!W36</f>
        <v>1.7298703432043101E-2</v>
      </c>
      <c r="AE254" s="5">
        <f>'[1]Unit factor_selected'!X36</f>
        <v>1.3196143512184301E-2</v>
      </c>
      <c r="AF254" s="5">
        <f>'[1]Unit factor_selected'!Y36</f>
        <v>1.3713236358022299E-2</v>
      </c>
      <c r="AG254" s="5">
        <f>'[1]Unit factor_selected'!Z36</f>
        <v>2.1691128802997199E-6</v>
      </c>
      <c r="AH254" s="5">
        <f>'[1]Unit factor_selected'!AA36</f>
        <v>2.1130291328226199E-2</v>
      </c>
      <c r="AI254" s="5">
        <f>'[1]Unit factor_selected'!AB36</f>
        <v>22.9888386243403</v>
      </c>
      <c r="AJ254" s="5">
        <f>'[1]Unit factor_selected'!AC36</f>
        <v>0.279197614827005</v>
      </c>
      <c r="AK254" s="1"/>
      <c r="AL254" s="1">
        <f t="shared" si="204"/>
        <v>0</v>
      </c>
      <c r="AM254" s="1">
        <f t="shared" si="204"/>
        <v>0</v>
      </c>
      <c r="AN254" s="1">
        <f t="shared" si="204"/>
        <v>0</v>
      </c>
      <c r="AO254" s="1">
        <f t="shared" si="204"/>
        <v>0</v>
      </c>
      <c r="AP254" s="1">
        <f t="shared" si="204"/>
        <v>0</v>
      </c>
      <c r="AQ254" s="1">
        <f t="shared" si="204"/>
        <v>0</v>
      </c>
      <c r="AR254" s="1">
        <f t="shared" si="204"/>
        <v>0</v>
      </c>
      <c r="AS254" s="1">
        <f t="shared" si="204"/>
        <v>0</v>
      </c>
      <c r="AT254" s="1">
        <f t="shared" si="204"/>
        <v>0</v>
      </c>
      <c r="AU254" s="1">
        <f t="shared" si="204"/>
        <v>0</v>
      </c>
      <c r="AV254" s="1">
        <f t="shared" si="204"/>
        <v>0</v>
      </c>
      <c r="AW254" s="1">
        <f t="shared" si="204"/>
        <v>0</v>
      </c>
      <c r="AX254" s="1">
        <f t="shared" si="204"/>
        <v>0</v>
      </c>
      <c r="AY254" s="1">
        <f t="shared" si="204"/>
        <v>0</v>
      </c>
      <c r="AZ254" s="1">
        <f t="shared" si="204"/>
        <v>0</v>
      </c>
      <c r="BA254" s="1">
        <f t="shared" si="204"/>
        <v>0</v>
      </c>
      <c r="BB254" s="1">
        <f t="shared" si="205"/>
        <v>0</v>
      </c>
      <c r="BC254" s="1">
        <f t="shared" si="205"/>
        <v>0</v>
      </c>
      <c r="BD254" s="1">
        <f t="shared" si="205"/>
        <v>0</v>
      </c>
      <c r="BE254" s="1">
        <f t="shared" si="205"/>
        <v>0</v>
      </c>
      <c r="BF254" s="1"/>
      <c r="BG254" s="1">
        <f t="shared" si="206"/>
        <v>0</v>
      </c>
      <c r="BH254" s="1">
        <f t="shared" si="206"/>
        <v>0</v>
      </c>
      <c r="BI254" s="1">
        <f t="shared" si="206"/>
        <v>0</v>
      </c>
      <c r="BJ254" s="1">
        <f t="shared" si="206"/>
        <v>0</v>
      </c>
      <c r="BK254" s="1">
        <f t="shared" si="206"/>
        <v>0</v>
      </c>
      <c r="BL254" s="1">
        <f t="shared" si="206"/>
        <v>0</v>
      </c>
      <c r="BM254" s="1">
        <f t="shared" si="206"/>
        <v>0</v>
      </c>
      <c r="BN254" s="1">
        <f t="shared" si="206"/>
        <v>0</v>
      </c>
      <c r="BO254" s="1">
        <f t="shared" si="206"/>
        <v>0</v>
      </c>
      <c r="BP254" s="1">
        <f t="shared" si="206"/>
        <v>0</v>
      </c>
      <c r="BQ254" s="1">
        <f t="shared" si="206"/>
        <v>0</v>
      </c>
      <c r="BR254" s="1">
        <f t="shared" si="206"/>
        <v>0</v>
      </c>
      <c r="BS254" s="1">
        <f t="shared" si="206"/>
        <v>0</v>
      </c>
      <c r="BT254" s="1">
        <f t="shared" si="206"/>
        <v>0</v>
      </c>
      <c r="BU254" s="1">
        <f t="shared" si="206"/>
        <v>0</v>
      </c>
      <c r="BV254" s="1">
        <f t="shared" si="206"/>
        <v>0</v>
      </c>
      <c r="BW254" s="1">
        <f t="shared" si="207"/>
        <v>0</v>
      </c>
      <c r="BX254" s="1">
        <f t="shared" si="207"/>
        <v>0</v>
      </c>
      <c r="BY254" s="1">
        <f t="shared" si="207"/>
        <v>0</v>
      </c>
      <c r="BZ254" s="1">
        <f t="shared" si="207"/>
        <v>0</v>
      </c>
      <c r="CA254" s="1"/>
      <c r="CB254" s="1">
        <f t="shared" si="208"/>
        <v>0</v>
      </c>
      <c r="CC254" s="1">
        <f t="shared" si="208"/>
        <v>0</v>
      </c>
      <c r="CD254" s="1">
        <f t="shared" si="208"/>
        <v>0</v>
      </c>
      <c r="CE254" s="1">
        <f t="shared" si="208"/>
        <v>0</v>
      </c>
      <c r="CF254" s="1">
        <f t="shared" si="208"/>
        <v>0</v>
      </c>
      <c r="CG254" s="1">
        <f t="shared" si="208"/>
        <v>0</v>
      </c>
      <c r="CH254" s="1">
        <f t="shared" si="208"/>
        <v>0</v>
      </c>
      <c r="CI254" s="1">
        <f t="shared" si="208"/>
        <v>0</v>
      </c>
      <c r="CJ254" s="1">
        <f t="shared" si="208"/>
        <v>0</v>
      </c>
      <c r="CK254" s="1">
        <f t="shared" si="208"/>
        <v>0</v>
      </c>
      <c r="CL254" s="1">
        <f t="shared" si="208"/>
        <v>0</v>
      </c>
      <c r="CM254" s="1">
        <f t="shared" si="208"/>
        <v>0</v>
      </c>
      <c r="CN254" s="1">
        <f t="shared" si="208"/>
        <v>0</v>
      </c>
      <c r="CO254" s="1">
        <f t="shared" si="208"/>
        <v>0</v>
      </c>
      <c r="CP254" s="1">
        <f t="shared" si="208"/>
        <v>0</v>
      </c>
      <c r="CQ254" s="1">
        <f t="shared" si="208"/>
        <v>0</v>
      </c>
      <c r="CR254" s="1">
        <f t="shared" si="209"/>
        <v>0</v>
      </c>
      <c r="CS254" s="1">
        <f t="shared" si="209"/>
        <v>0</v>
      </c>
      <c r="CT254" s="1">
        <f t="shared" si="209"/>
        <v>0</v>
      </c>
      <c r="CU254" s="1">
        <f t="shared" si="209"/>
        <v>0</v>
      </c>
      <c r="CW254" s="12">
        <f t="shared" si="210"/>
        <v>0</v>
      </c>
      <c r="CX254" s="12">
        <f t="shared" si="210"/>
        <v>0</v>
      </c>
      <c r="CY254" s="12">
        <f t="shared" si="210"/>
        <v>0</v>
      </c>
      <c r="CZ254" s="12">
        <f t="shared" si="210"/>
        <v>0</v>
      </c>
      <c r="DA254" s="12">
        <f t="shared" si="210"/>
        <v>0</v>
      </c>
      <c r="DB254" s="12">
        <f t="shared" si="210"/>
        <v>0</v>
      </c>
      <c r="DC254" s="12">
        <f t="shared" si="210"/>
        <v>0</v>
      </c>
      <c r="DD254" s="12">
        <f t="shared" si="210"/>
        <v>0</v>
      </c>
      <c r="DE254" s="12">
        <f t="shared" si="210"/>
        <v>0</v>
      </c>
      <c r="DF254" s="12">
        <f t="shared" si="210"/>
        <v>0</v>
      </c>
      <c r="DG254" s="12">
        <f t="shared" si="210"/>
        <v>0</v>
      </c>
      <c r="DH254" s="12">
        <f t="shared" si="210"/>
        <v>0</v>
      </c>
      <c r="DI254" s="12">
        <f t="shared" si="210"/>
        <v>0</v>
      </c>
      <c r="DJ254" s="12">
        <f t="shared" si="210"/>
        <v>0</v>
      </c>
      <c r="DK254" s="12">
        <f t="shared" si="210"/>
        <v>0</v>
      </c>
      <c r="DL254" s="12">
        <f t="shared" si="210"/>
        <v>0</v>
      </c>
      <c r="DM254" s="12">
        <f t="shared" si="211"/>
        <v>0</v>
      </c>
      <c r="DN254" s="12">
        <f t="shared" si="211"/>
        <v>0</v>
      </c>
      <c r="DO254" s="12">
        <f t="shared" si="211"/>
        <v>0</v>
      </c>
      <c r="DP254" s="12">
        <f t="shared" si="211"/>
        <v>0</v>
      </c>
      <c r="DR254" s="12">
        <f t="shared" si="212"/>
        <v>0</v>
      </c>
      <c r="DS254" s="12">
        <f t="shared" si="212"/>
        <v>0</v>
      </c>
      <c r="DT254" s="12">
        <f t="shared" si="212"/>
        <v>0</v>
      </c>
      <c r="DU254" s="12">
        <f t="shared" si="212"/>
        <v>0</v>
      </c>
      <c r="DV254" s="12">
        <f t="shared" si="212"/>
        <v>0</v>
      </c>
      <c r="DW254" s="12">
        <f t="shared" si="212"/>
        <v>0</v>
      </c>
      <c r="DX254" s="12">
        <f t="shared" si="212"/>
        <v>0</v>
      </c>
      <c r="DY254" s="12">
        <f t="shared" si="212"/>
        <v>0</v>
      </c>
      <c r="DZ254" s="12">
        <f t="shared" si="212"/>
        <v>0</v>
      </c>
      <c r="EA254" s="12">
        <f t="shared" si="212"/>
        <v>0</v>
      </c>
      <c r="EB254" s="12">
        <f t="shared" si="212"/>
        <v>0</v>
      </c>
      <c r="EC254" s="12">
        <f t="shared" si="212"/>
        <v>0</v>
      </c>
      <c r="ED254" s="12">
        <f t="shared" si="212"/>
        <v>0</v>
      </c>
      <c r="EE254" s="12">
        <f t="shared" si="212"/>
        <v>0</v>
      </c>
      <c r="EF254" s="12">
        <f t="shared" si="212"/>
        <v>0</v>
      </c>
      <c r="EG254" s="12">
        <f t="shared" si="212"/>
        <v>0</v>
      </c>
      <c r="EH254" s="12">
        <f t="shared" si="213"/>
        <v>0</v>
      </c>
      <c r="EI254" s="12">
        <f t="shared" si="213"/>
        <v>0</v>
      </c>
      <c r="EJ254" s="12">
        <f t="shared" si="213"/>
        <v>0</v>
      </c>
      <c r="EK254" s="12">
        <f t="shared" si="213"/>
        <v>0</v>
      </c>
      <c r="EM254" s="12">
        <f t="shared" si="214"/>
        <v>0</v>
      </c>
      <c r="EN254" s="12">
        <f t="shared" si="214"/>
        <v>0</v>
      </c>
      <c r="EO254" s="12">
        <f t="shared" si="214"/>
        <v>0</v>
      </c>
      <c r="EP254" s="12">
        <f t="shared" si="214"/>
        <v>0</v>
      </c>
      <c r="EQ254" s="12">
        <f t="shared" si="214"/>
        <v>0</v>
      </c>
      <c r="ER254" s="12">
        <f t="shared" si="214"/>
        <v>0</v>
      </c>
      <c r="ES254" s="12">
        <f t="shared" si="214"/>
        <v>0</v>
      </c>
      <c r="ET254" s="12">
        <f t="shared" si="214"/>
        <v>0</v>
      </c>
      <c r="EU254" s="12">
        <f t="shared" si="214"/>
        <v>0</v>
      </c>
      <c r="EV254" s="12">
        <f t="shared" si="214"/>
        <v>0</v>
      </c>
      <c r="EW254" s="12">
        <f t="shared" si="214"/>
        <v>0</v>
      </c>
      <c r="EX254" s="12">
        <f t="shared" si="214"/>
        <v>0</v>
      </c>
      <c r="EY254" s="12">
        <f t="shared" si="214"/>
        <v>0</v>
      </c>
      <c r="EZ254" s="12">
        <f t="shared" si="214"/>
        <v>0</v>
      </c>
      <c r="FA254" s="12">
        <f t="shared" si="214"/>
        <v>0</v>
      </c>
      <c r="FB254" s="12">
        <f t="shared" si="214"/>
        <v>0</v>
      </c>
      <c r="FC254" s="12">
        <f t="shared" si="215"/>
        <v>0</v>
      </c>
      <c r="FD254" s="12">
        <f t="shared" si="215"/>
        <v>0</v>
      </c>
      <c r="FE254" s="12">
        <f t="shared" si="215"/>
        <v>0</v>
      </c>
      <c r="FF254" s="12">
        <f t="shared" si="215"/>
        <v>0</v>
      </c>
      <c r="FH254" s="12">
        <f>IFERROR(AL254*[1]Figure!$C$8+BG254*[1]Figure!$D$8+CB254*[1]Figure!$E$8,0)</f>
        <v>0</v>
      </c>
      <c r="FI254" s="12">
        <f>IFERROR(AM254*[1]Figure!$C$8+BH254*[1]Figure!$D$8+CC254*[1]Figure!$E$8,0)</f>
        <v>0</v>
      </c>
      <c r="FJ254" s="12">
        <f>IFERROR(AN254*[1]Figure!$C$8+BI254*[1]Figure!$D$8+CD254*[1]Figure!$E$8,0)</f>
        <v>0</v>
      </c>
      <c r="FK254" s="12">
        <f>IFERROR(AO254*[1]Figure!$C$8+BJ254*[1]Figure!$D$8+CE254*[1]Figure!$E$8,0)</f>
        <v>0</v>
      </c>
      <c r="FL254" s="12">
        <f>IFERROR(AP254*[1]Figure!$C$8+BK254*[1]Figure!$D$8+CF254*[1]Figure!$E$8,0)</f>
        <v>0</v>
      </c>
      <c r="FM254" s="12">
        <f>IFERROR(AQ254*[1]Figure!$C$8+BL254*[1]Figure!$D$8+CG254*[1]Figure!$E$8,0)</f>
        <v>0</v>
      </c>
      <c r="FN254" s="12">
        <f>IFERROR(AR254*[1]Figure!$C$8+BM254*[1]Figure!$D$8+CH254*[1]Figure!$E$8,0)</f>
        <v>0</v>
      </c>
      <c r="FO254" s="12">
        <f>IFERROR(AS254*[1]Figure!$C$8+BN254*[1]Figure!$D$8+CI254*[1]Figure!$E$8,0)</f>
        <v>0</v>
      </c>
      <c r="FP254" s="12">
        <f>IFERROR(AT254*[1]Figure!$C$8+BO254*[1]Figure!$D$8+CJ254*[1]Figure!$E$8,0)</f>
        <v>0</v>
      </c>
      <c r="FQ254" s="12">
        <f>IFERROR(AU254*[1]Figure!$C$8+BP254*[1]Figure!$D$8+CK254*[1]Figure!$E$8,0)</f>
        <v>0</v>
      </c>
      <c r="FR254" s="12">
        <f>IFERROR(AV254*[1]Figure!$C$8+BQ254*[1]Figure!$D$8+CL254*[1]Figure!$E$8,0)</f>
        <v>0</v>
      </c>
      <c r="FS254" s="12">
        <f>IFERROR(AW254*[1]Figure!$C$8+BR254*[1]Figure!$D$8+CM254*[1]Figure!$E$8,0)</f>
        <v>0</v>
      </c>
      <c r="FT254" s="12">
        <f>IFERROR(AX254*[1]Figure!$C$8+BS254*[1]Figure!$D$8+CN254*[1]Figure!$E$8,0)</f>
        <v>0</v>
      </c>
      <c r="FU254" s="12">
        <f>IFERROR(AY254*[1]Figure!$C$8+BT254*[1]Figure!$D$8+CO254*[1]Figure!$E$8,0)</f>
        <v>0</v>
      </c>
      <c r="FV254" s="12">
        <f>IFERROR(AZ254*[1]Figure!$C$8+BU254*[1]Figure!$D$8+CP254*[1]Figure!$E$8,0)</f>
        <v>0</v>
      </c>
      <c r="FW254" s="12">
        <f>IFERROR(BA254*[1]Figure!$C$8+BV254*[1]Figure!$D$8+CQ254*[1]Figure!$E$8,0)</f>
        <v>0</v>
      </c>
      <c r="FX254" s="12">
        <f>IFERROR(BB254*[1]Figure!$C$8+BW254*[1]Figure!$D$8+CR254*[1]Figure!$E$8,0)</f>
        <v>0</v>
      </c>
      <c r="FY254" s="12">
        <f>IFERROR(BC254*[1]Figure!$C$8+BX254*[1]Figure!$D$8+CS254*[1]Figure!$E$8,0)</f>
        <v>0</v>
      </c>
      <c r="FZ254" s="12">
        <f>IFERROR(BD254*[1]Figure!$C$8+BY254*[1]Figure!$D$8+CT254*[1]Figure!$E$8,0)</f>
        <v>0</v>
      </c>
      <c r="GA254" s="12">
        <f>IFERROR(BE254*[1]Figure!$C$8+BZ254*[1]Figure!$D$8+CU254*[1]Figure!$E$8,0)</f>
        <v>0</v>
      </c>
      <c r="GC254" s="12">
        <f>IFERROR(CW254*[1]Figure!$F$8+DR254*[1]Figure!$G$8+EM254*[1]Figure!$H$8,0)</f>
        <v>0</v>
      </c>
      <c r="GD254" s="12">
        <f>IFERROR(CX254*[1]Figure!$F$8+DS254*[1]Figure!$G$8+EN254*[1]Figure!$H$8,0)</f>
        <v>0</v>
      </c>
      <c r="GE254" s="12">
        <f>IFERROR(CY254*[1]Figure!$F$8+DT254*[1]Figure!$G$8+EO254*[1]Figure!$H$8,0)</f>
        <v>0</v>
      </c>
      <c r="GF254" s="12">
        <f>IFERROR(CZ254*[1]Figure!$F$8+DU254*[1]Figure!$G$8+EP254*[1]Figure!$H$8,0)</f>
        <v>0</v>
      </c>
      <c r="GG254" s="12">
        <f>IFERROR(DA254*[1]Figure!$F$8+DV254*[1]Figure!$G$8+EQ254*[1]Figure!$H$8,0)</f>
        <v>0</v>
      </c>
      <c r="GH254" s="12">
        <f>IFERROR(DB254*[1]Figure!$F$8+DW254*[1]Figure!$G$8+ER254*[1]Figure!$H$8,0)</f>
        <v>0</v>
      </c>
      <c r="GI254" s="12">
        <f>IFERROR(DC254*[1]Figure!$F$8+DX254*[1]Figure!$G$8+ES254*[1]Figure!$H$8,0)</f>
        <v>0</v>
      </c>
      <c r="GJ254" s="12">
        <f>IFERROR(DD254*[1]Figure!$F$8+DY254*[1]Figure!$G$8+ET254*[1]Figure!$H$8,0)</f>
        <v>0</v>
      </c>
      <c r="GK254" s="12">
        <f>IFERROR(DE254*[1]Figure!$F$8+DZ254*[1]Figure!$G$8+EU254*[1]Figure!$H$8,0)</f>
        <v>0</v>
      </c>
      <c r="GL254" s="12">
        <f>IFERROR(DF254*[1]Figure!$F$8+EA254*[1]Figure!$G$8+EV254*[1]Figure!$H$8,0)</f>
        <v>0</v>
      </c>
      <c r="GM254" s="12">
        <f>IFERROR(DG254*[1]Figure!$F$8+EB254*[1]Figure!$G$8+EW254*[1]Figure!$H$8,0)</f>
        <v>0</v>
      </c>
      <c r="GN254" s="12">
        <f>IFERROR(DH254*[1]Figure!$F$8+EC254*[1]Figure!$G$8+EX254*[1]Figure!$H$8,0)</f>
        <v>0</v>
      </c>
      <c r="GO254" s="12">
        <f>IFERROR(DI254*[1]Figure!$F$8+ED254*[1]Figure!$G$8+EY254*[1]Figure!$H$8,0)</f>
        <v>0</v>
      </c>
      <c r="GP254" s="12">
        <f>IFERROR(DJ254*[1]Figure!$F$8+EE254*[1]Figure!$G$8+EZ254*[1]Figure!$H$8,0)</f>
        <v>0</v>
      </c>
      <c r="GQ254" s="12">
        <f>IFERROR(DK254*[1]Figure!$F$8+EF254*[1]Figure!$G$8+FA254*[1]Figure!$H$8,0)</f>
        <v>0</v>
      </c>
      <c r="GR254" s="12">
        <f>IFERROR(DL254*[1]Figure!$F$8+EG254*[1]Figure!$G$8+FB254*[1]Figure!$H$8,0)</f>
        <v>0</v>
      </c>
      <c r="GS254" s="12">
        <f>IFERROR(DM254*[1]Figure!$F$8+EH254*[1]Figure!$G$8+FC254*[1]Figure!$H$8,0)</f>
        <v>0</v>
      </c>
      <c r="GT254" s="12">
        <f>IFERROR(DN254*[1]Figure!$F$8+EI254*[1]Figure!$G$8+FD254*[1]Figure!$H$8,0)</f>
        <v>0</v>
      </c>
      <c r="GU254" s="12">
        <f>IFERROR(DO254*[1]Figure!$F$8+EJ254*[1]Figure!$G$8+FE254*[1]Figure!$H$8,0)</f>
        <v>0</v>
      </c>
      <c r="GV254" s="12">
        <f>IFERROR(DP254*[1]Figure!$F$8+EK254*[1]Figure!$G$8+FF254*[1]Figure!$H$8,0)</f>
        <v>0</v>
      </c>
      <c r="GX254" s="12">
        <f>IFERROR(FH254*[1]Figure!$F$10+GC254*[1]Figure!$F$11,0)</f>
        <v>0</v>
      </c>
      <c r="GY254" s="12">
        <f>IFERROR(FI254*[1]Figure!$F$10+GD254*[1]Figure!$F$11,0)</f>
        <v>0</v>
      </c>
      <c r="GZ254" s="12">
        <f>IFERROR(FJ254*[1]Figure!$F$10+GE254*[1]Figure!$F$11,0)</f>
        <v>0</v>
      </c>
      <c r="HA254" s="12">
        <f>IFERROR(FK254*[1]Figure!$F$10+GF254*[1]Figure!$F$11,0)</f>
        <v>0</v>
      </c>
      <c r="HB254" s="12">
        <f>IFERROR(FL254*[1]Figure!$F$10+GG254*[1]Figure!$F$11,0)</f>
        <v>0</v>
      </c>
      <c r="HC254" s="12">
        <f>IFERROR(FM254*[1]Figure!$F$10+GH254*[1]Figure!$F$11,0)</f>
        <v>0</v>
      </c>
      <c r="HD254" s="12">
        <f>IFERROR(FN254*[1]Figure!$F$10+GI254*[1]Figure!$F$11,0)</f>
        <v>0</v>
      </c>
      <c r="HE254" s="12">
        <f>IFERROR(FO254*[1]Figure!$F$10+GJ254*[1]Figure!$F$11,0)</f>
        <v>0</v>
      </c>
      <c r="HF254" s="12">
        <f>IFERROR(FP254*[1]Figure!$F$10+GK254*[1]Figure!$F$11,0)</f>
        <v>0</v>
      </c>
      <c r="HG254" s="12">
        <f>IFERROR(FQ254*[1]Figure!$F$10+GL254*[1]Figure!$F$11,0)</f>
        <v>0</v>
      </c>
      <c r="HH254" s="12">
        <f>IFERROR(FR254*[1]Figure!$F$10+GM254*[1]Figure!$F$11,0)</f>
        <v>0</v>
      </c>
      <c r="HI254" s="12">
        <f>IFERROR(FS254*[1]Figure!$F$10+GN254*[1]Figure!$F$11,0)</f>
        <v>0</v>
      </c>
      <c r="HJ254" s="12">
        <f>IFERROR(FT254*[1]Figure!$F$10+GO254*[1]Figure!$F$11,0)</f>
        <v>0</v>
      </c>
      <c r="HK254" s="12">
        <f>IFERROR(FU254*[1]Figure!$F$10+GP254*[1]Figure!$F$11,0)</f>
        <v>0</v>
      </c>
      <c r="HL254" s="12">
        <f>IFERROR(FV254*[1]Figure!$F$10+GQ254*[1]Figure!$F$11,0)</f>
        <v>0</v>
      </c>
      <c r="HM254" s="12">
        <f>IFERROR(FW254*[1]Figure!$F$10+GR254*[1]Figure!$F$11,0)</f>
        <v>0</v>
      </c>
      <c r="HN254" s="12">
        <f>IFERROR(FX254*[1]Figure!$F$10+GS254*[1]Figure!$F$11,0)</f>
        <v>0</v>
      </c>
      <c r="HO254" s="12">
        <f>IFERROR(FY254*[1]Figure!$F$10+GT254*[1]Figure!$F$11,0)</f>
        <v>0</v>
      </c>
      <c r="HP254" s="12">
        <f>IFERROR(FZ254*[1]Figure!$F$10+GU254*[1]Figure!$F$11,0)</f>
        <v>0</v>
      </c>
      <c r="HQ254" s="12">
        <f>IFERROR(GA254*[1]Figure!$F$10+GV254*[1]Figure!$F$11,0)</f>
        <v>0</v>
      </c>
    </row>
    <row r="255" spans="1:225" x14ac:dyDescent="0.2">
      <c r="A255" s="1"/>
      <c r="B255" s="4"/>
      <c r="C255" s="1" t="str">
        <f>C64</f>
        <v>NMP (cathode)</v>
      </c>
      <c r="D255" s="1" t="str">
        <f>D64</f>
        <v>Japan</v>
      </c>
      <c r="E255" s="2">
        <f>E64/SUM(E64:E66)</f>
        <v>0.56896551724137934</v>
      </c>
      <c r="F255" s="7"/>
      <c r="G255" s="5">
        <f>'[1]LIB Maf LCI'!AI$48*LCIA_TAU!$E255</f>
        <v>9.7379971331203876</v>
      </c>
      <c r="H255" s="5">
        <f>'[1]LIB Maf LCI'!AJ$48*LCIA_TAU!$E255</f>
        <v>8.9413249048782379</v>
      </c>
      <c r="I255" s="5">
        <f>'[1]LIB Maf LCI'!AK$48*LCIA_TAU!$E255</f>
        <v>11.141100232561518</v>
      </c>
      <c r="J255" s="5">
        <f>'[1]LIB Maf LCI'!AL$48*LCIA_TAU!$E255</f>
        <v>12.75041887275373</v>
      </c>
      <c r="K255" s="5">
        <f>'[1]LIB Maf LCI'!AM$48*LCIA_TAU!$E255</f>
        <v>9.7057538461663508</v>
      </c>
      <c r="L255" s="5">
        <f>'[1]LIB Maf LCI'!AN$48*LCIA_TAU!$E255</f>
        <v>8.8107944525135515</v>
      </c>
      <c r="M255" s="5" t="str">
        <f>M64</f>
        <v>g/kWh</v>
      </c>
      <c r="N255" s="5" t="str">
        <f>N64</f>
        <v>N-methyl-2-pyrrolidone production | N-methyl-2-pyrrolidone | Cutoff</v>
      </c>
      <c r="O255" s="5">
        <f>O64</f>
        <v>1</v>
      </c>
      <c r="P255" s="5" t="str">
        <f>P64</f>
        <v>kg</v>
      </c>
      <c r="Q255" s="5">
        <f>'[1]Unit factor_selected'!J37</f>
        <v>6.5249145682511198</v>
      </c>
      <c r="R255" s="5">
        <f>'[1]Unit factor_selected'!K37</f>
        <v>125.52805059343601</v>
      </c>
      <c r="S255" s="5">
        <f>'[1]Unit factor_selected'!L37</f>
        <v>9.6413188851317902E-3</v>
      </c>
      <c r="T255" s="5">
        <f>'[1]Unit factor_selected'!M37</f>
        <v>2.4212476478356901</v>
      </c>
      <c r="U255" s="5">
        <f>'[1]Unit factor_selected'!N37</f>
        <v>0.247072691771415</v>
      </c>
      <c r="V255" s="5">
        <f>'[1]Unit factor_selected'!O37</f>
        <v>1.93457422708115E-3</v>
      </c>
      <c r="W255" s="5">
        <f>'[1]Unit factor_selected'!P37</f>
        <v>6.6537766197454298</v>
      </c>
      <c r="X255" s="5">
        <f>'[1]Unit factor_selected'!Q37</f>
        <v>0.289686446248276</v>
      </c>
      <c r="Y255" s="5">
        <f>'[1]Unit factor_selected'!R37</f>
        <v>5.49542315260266</v>
      </c>
      <c r="Z255" s="5">
        <f>'[1]Unit factor_selected'!S37</f>
        <v>0.444687695599774</v>
      </c>
      <c r="AA255" s="5">
        <f>'[1]Unit factor_selected'!T37</f>
        <v>0.105728690784631</v>
      </c>
      <c r="AB255" s="5">
        <f>'[1]Unit factor_selected'!U37</f>
        <v>0.32789808865119502</v>
      </c>
      <c r="AC255" s="5">
        <f>'[1]Unit factor_selected'!V37</f>
        <v>3.4931216758135299E-4</v>
      </c>
      <c r="AD255" s="5">
        <f>'[1]Unit factor_selected'!W37</f>
        <v>1.7329078975008901E-2</v>
      </c>
      <c r="AE255" s="5">
        <f>'[1]Unit factor_selected'!X37</f>
        <v>1.26956469125344E-2</v>
      </c>
      <c r="AF255" s="5">
        <f>'[1]Unit factor_selected'!Y37</f>
        <v>1.32198034191467E-2</v>
      </c>
      <c r="AG255" s="5">
        <f>'[1]Unit factor_selected'!Z37</f>
        <v>2.16897975389247E-6</v>
      </c>
      <c r="AH255" s="5">
        <f>'[1]Unit factor_selected'!AA37</f>
        <v>2.08684333793181E-2</v>
      </c>
      <c r="AI255" s="5">
        <f>'[1]Unit factor_selected'!AB37</f>
        <v>22.957965709501</v>
      </c>
      <c r="AJ255" s="5">
        <f>'[1]Unit factor_selected'!AC37</f>
        <v>0.27902139585897401</v>
      </c>
      <c r="AK255" s="1"/>
      <c r="AL255" s="1">
        <f t="shared" si="204"/>
        <v>6.3539599359484861E-2</v>
      </c>
      <c r="AM255" s="1">
        <f t="shared" si="204"/>
        <v>1.2223917968050708</v>
      </c>
      <c r="AN255" s="1">
        <f t="shared" si="204"/>
        <v>9.3887135662912833E-5</v>
      </c>
      <c r="AO255" s="1">
        <f t="shared" si="204"/>
        <v>2.3578102653198433E-2</v>
      </c>
      <c r="AP255" s="1">
        <f t="shared" si="204"/>
        <v>2.4059931641423767E-3</v>
      </c>
      <c r="AQ255" s="1">
        <f t="shared" si="204"/>
        <v>1.883887827712483E-5</v>
      </c>
      <c r="AR255" s="1">
        <f t="shared" si="204"/>
        <v>6.4794457647504466E-2</v>
      </c>
      <c r="AS255" s="1">
        <f t="shared" si="204"/>
        <v>2.8209657830695449E-3</v>
      </c>
      <c r="AT255" s="1">
        <f t="shared" si="204"/>
        <v>5.3514414905328107E-2</v>
      </c>
      <c r="AU255" s="1">
        <f t="shared" si="204"/>
        <v>4.3303675048845108E-3</v>
      </c>
      <c r="AV255" s="1">
        <f t="shared" si="204"/>
        <v>1.0295856877493086E-3</v>
      </c>
      <c r="AW255" s="1">
        <f t="shared" si="204"/>
        <v>3.1930706472409918E-3</v>
      </c>
      <c r="AX255" s="1">
        <f t="shared" si="204"/>
        <v>3.4016008864712838E-6</v>
      </c>
      <c r="AY255" s="1">
        <f t="shared" si="204"/>
        <v>1.6875052137825346E-4</v>
      </c>
      <c r="AZ255" s="1">
        <f t="shared" si="204"/>
        <v>1.2363017323736868E-4</v>
      </c>
      <c r="BA255" s="1">
        <f t="shared" si="204"/>
        <v>1.2873440779606566E-4</v>
      </c>
      <c r="BB255" s="1">
        <f t="shared" si="205"/>
        <v>2.1121518625201038E-8</v>
      </c>
      <c r="BC255" s="1">
        <f t="shared" si="205"/>
        <v>2.0321674442051347E-4</v>
      </c>
      <c r="BD255" s="1">
        <f t="shared" si="205"/>
        <v>0.2235646042613969</v>
      </c>
      <c r="BE255" s="1">
        <f t="shared" si="205"/>
        <v>2.717109552953938E-3</v>
      </c>
      <c r="BF255" s="1"/>
      <c r="BG255" s="1">
        <f t="shared" si="206"/>
        <v>5.8341381131306581E-2</v>
      </c>
      <c r="BH255" s="1">
        <f t="shared" si="206"/>
        <v>1.1223870850319049</v>
      </c>
      <c r="BI255" s="1">
        <f t="shared" si="206"/>
        <v>8.6206164663501768E-5</v>
      </c>
      <c r="BJ255" s="1">
        <f t="shared" si="206"/>
        <v>2.1649161894471112E-2</v>
      </c>
      <c r="BK255" s="1">
        <f t="shared" si="206"/>
        <v>2.2091572122510577E-3</v>
      </c>
      <c r="BL255" s="1">
        <f t="shared" si="206"/>
        <v>1.7297656716936257E-5</v>
      </c>
      <c r="BM255" s="1">
        <f t="shared" si="206"/>
        <v>5.9493578601626351E-2</v>
      </c>
      <c r="BN255" s="1">
        <f t="shared" si="206"/>
        <v>2.5901806364453813E-3</v>
      </c>
      <c r="BO255" s="1">
        <f t="shared" si="206"/>
        <v>4.9136363897210648E-2</v>
      </c>
      <c r="BP255" s="1">
        <f t="shared" si="206"/>
        <v>3.9760971675591728E-3</v>
      </c>
      <c r="BQ255" s="1">
        <f t="shared" si="206"/>
        <v>9.453545760727915E-4</v>
      </c>
      <c r="BR255" s="1">
        <f t="shared" si="206"/>
        <v>2.9318433463189028E-3</v>
      </c>
      <c r="BS255" s="1">
        <f t="shared" si="206"/>
        <v>3.1233135835721526E-6</v>
      </c>
      <c r="BT255" s="1">
        <f t="shared" si="206"/>
        <v>1.5494492541784895E-4</v>
      </c>
      <c r="BU255" s="1">
        <f t="shared" si="206"/>
        <v>1.1351590392258435E-4</v>
      </c>
      <c r="BV255" s="1">
        <f t="shared" si="206"/>
        <v>1.1820255754921089E-4</v>
      </c>
      <c r="BW255" s="1">
        <f t="shared" si="207"/>
        <v>1.9393552691655415E-8</v>
      </c>
      <c r="BX255" s="1">
        <f t="shared" si="207"/>
        <v>1.8659144310028926E-4</v>
      </c>
      <c r="BY255" s="1">
        <f t="shared" si="207"/>
        <v>0.2052746305637019</v>
      </c>
      <c r="BZ255" s="1">
        <f t="shared" si="207"/>
        <v>2.4948209557877341E-3</v>
      </c>
      <c r="CA255" s="1"/>
      <c r="CB255" s="1">
        <f t="shared" si="208"/>
        <v>7.2694727213786586E-2</v>
      </c>
      <c r="CC255" s="1">
        <f t="shared" si="208"/>
        <v>1.398520593659524</v>
      </c>
      <c r="CD255" s="1">
        <f t="shared" si="208"/>
        <v>1.0741490007334154E-4</v>
      </c>
      <c r="CE255" s="1">
        <f t="shared" si="208"/>
        <v>2.6975362732391237E-2</v>
      </c>
      <c r="CF255" s="1">
        <f t="shared" si="208"/>
        <v>2.7526616237541117E-3</v>
      </c>
      <c r="CG255" s="1">
        <f t="shared" si="208"/>
        <v>2.1553285371241318E-5</v>
      </c>
      <c r="CH255" s="1">
        <f t="shared" si="208"/>
        <v>7.4130392245658192E-2</v>
      </c>
      <c r="CI255" s="1">
        <f t="shared" si="208"/>
        <v>3.2274257336665875E-3</v>
      </c>
      <c r="CJ255" s="1">
        <f t="shared" si="208"/>
        <v>6.1225060163485445E-2</v>
      </c>
      <c r="CK255" s="1">
        <f t="shared" si="208"/>
        <v>4.954310188863888E-3</v>
      </c>
      <c r="CL255" s="1">
        <f t="shared" si="208"/>
        <v>1.1779339414890772E-3</v>
      </c>
      <c r="CM255" s="1">
        <f t="shared" si="208"/>
        <v>3.6531454717283062E-3</v>
      </c>
      <c r="CN255" s="1">
        <f t="shared" si="208"/>
        <v>3.89172187147718E-6</v>
      </c>
      <c r="CO255" s="1">
        <f t="shared" si="208"/>
        <v>1.9306500579854857E-4</v>
      </c>
      <c r="CP255" s="1">
        <f t="shared" si="208"/>
        <v>1.4144347476975592E-4</v>
      </c>
      <c r="CQ255" s="1">
        <f t="shared" si="208"/>
        <v>1.4728315494747285E-4</v>
      </c>
      <c r="CR255" s="1">
        <f t="shared" si="209"/>
        <v>2.416482084051262E-8</v>
      </c>
      <c r="CS255" s="1">
        <f t="shared" si="209"/>
        <v>2.3249730797551542E-4</v>
      </c>
      <c r="CT255" s="1">
        <f t="shared" si="209"/>
        <v>0.25577699710526092</v>
      </c>
      <c r="CU255" s="1">
        <f t="shared" si="209"/>
        <v>3.1086053382940546E-3</v>
      </c>
      <c r="CW255" s="12">
        <f t="shared" si="210"/>
        <v>8.3195393854134839E-2</v>
      </c>
      <c r="CX255" s="12">
        <f t="shared" si="210"/>
        <v>1.6005352253465315</v>
      </c>
      <c r="CY255" s="12">
        <f t="shared" si="210"/>
        <v>1.2293085427122133E-4</v>
      </c>
      <c r="CZ255" s="12">
        <f t="shared" si="210"/>
        <v>3.087192170457476E-2</v>
      </c>
      <c r="DA255" s="12">
        <f t="shared" si="210"/>
        <v>3.1502803121043151E-3</v>
      </c>
      <c r="DB255" s="12">
        <f t="shared" si="210"/>
        <v>2.4666631735718456E-5</v>
      </c>
      <c r="DC255" s="12">
        <f t="shared" si="210"/>
        <v>8.4838438987489648E-2</v>
      </c>
      <c r="DD255" s="12">
        <f t="shared" si="210"/>
        <v>3.693623531424977E-3</v>
      </c>
      <c r="DE255" s="12">
        <f t="shared" si="210"/>
        <v>7.0068947078712751E-2</v>
      </c>
      <c r="DF255" s="12">
        <f t="shared" si="210"/>
        <v>5.6699543864567239E-3</v>
      </c>
      <c r="DG255" s="12">
        <f t="shared" si="210"/>
        <v>1.3480850943719024E-3</v>
      </c>
      <c r="DH255" s="12">
        <f t="shared" si="210"/>
        <v>4.1808379778780725E-3</v>
      </c>
      <c r="DI255" s="12">
        <f t="shared" si="210"/>
        <v>4.4538764540117968E-6</v>
      </c>
      <c r="DJ255" s="12">
        <f t="shared" si="210"/>
        <v>2.2095301561039335E-4</v>
      </c>
      <c r="DK255" s="12">
        <f t="shared" si="210"/>
        <v>1.6187481599539623E-4</v>
      </c>
      <c r="DL255" s="12">
        <f t="shared" si="210"/>
        <v>1.6855803100958237E-4</v>
      </c>
      <c r="DM255" s="12">
        <f t="shared" si="211"/>
        <v>2.7655400388651288E-8</v>
      </c>
      <c r="DN255" s="12">
        <f t="shared" si="211"/>
        <v>2.6608126680446138E-4</v>
      </c>
      <c r="DO255" s="12">
        <f t="shared" si="211"/>
        <v>0.29272367926245452</v>
      </c>
      <c r="DP255" s="12">
        <f t="shared" si="211"/>
        <v>3.5576396716623516E-3</v>
      </c>
      <c r="DR255" s="12">
        <f t="shared" si="212"/>
        <v>6.3329214666710168E-2</v>
      </c>
      <c r="DS255" s="12">
        <f t="shared" si="212"/>
        <v>1.2183443598490058</v>
      </c>
      <c r="DT255" s="12">
        <f t="shared" si="212"/>
        <v>9.3576267851484156E-5</v>
      </c>
      <c r="DU255" s="12">
        <f t="shared" si="212"/>
        <v>2.350003367050248E-2</v>
      </c>
      <c r="DV255" s="12">
        <f t="shared" si="212"/>
        <v>2.3980267284430846E-3</v>
      </c>
      <c r="DW255" s="12">
        <f t="shared" si="212"/>
        <v>1.877650124518717E-5</v>
      </c>
      <c r="DX255" s="12">
        <f t="shared" si="212"/>
        <v>6.4579918018625948E-2</v>
      </c>
      <c r="DY255" s="12">
        <f t="shared" si="212"/>
        <v>2.8116253398564666E-3</v>
      </c>
      <c r="DZ255" s="12">
        <f t="shared" si="212"/>
        <v>5.3337224399684885E-2</v>
      </c>
      <c r="EA255" s="12">
        <f t="shared" si="212"/>
        <v>4.3160293119103585E-3</v>
      </c>
      <c r="EB255" s="12">
        <f t="shared" si="212"/>
        <v>1.0261766472330653E-3</v>
      </c>
      <c r="EC255" s="12">
        <f t="shared" si="212"/>
        <v>3.1824981350769312E-3</v>
      </c>
      <c r="ED255" s="12">
        <f t="shared" si="212"/>
        <v>3.390337914015422E-6</v>
      </c>
      <c r="EE255" s="12">
        <f t="shared" si="212"/>
        <v>1.6819177491221311E-4</v>
      </c>
      <c r="EF255" s="12">
        <f t="shared" si="212"/>
        <v>1.2322082385090072E-4</v>
      </c>
      <c r="EG255" s="12">
        <f t="shared" si="212"/>
        <v>1.2830815788094618E-4</v>
      </c>
      <c r="EH255" s="12">
        <f t="shared" si="213"/>
        <v>2.1051583588598786E-8</v>
      </c>
      <c r="EI255" s="12">
        <f t="shared" si="213"/>
        <v>2.0254387753478292E-4</v>
      </c>
      <c r="EJ255" s="12">
        <f t="shared" si="213"/>
        <v>0.22282436398514455</v>
      </c>
      <c r="EK255" s="12">
        <f t="shared" si="213"/>
        <v>2.708112986020941E-3</v>
      </c>
      <c r="EM255" s="12">
        <f t="shared" si="214"/>
        <v>5.7489681081071817E-2</v>
      </c>
      <c r="EN255" s="12">
        <f t="shared" si="214"/>
        <v>1.1060018518034864</v>
      </c>
      <c r="EO255" s="12">
        <f t="shared" si="214"/>
        <v>8.4947678948033318E-5</v>
      </c>
      <c r="EP255" s="12">
        <f t="shared" si="214"/>
        <v>2.1333115343712183E-2</v>
      </c>
      <c r="EQ255" s="12">
        <f t="shared" si="214"/>
        <v>2.176906702027174E-3</v>
      </c>
      <c r="ER255" s="12">
        <f t="shared" si="214"/>
        <v>1.7045135867942287E-5</v>
      </c>
      <c r="ES255" s="12">
        <f t="shared" si="214"/>
        <v>5.8625058129517404E-2</v>
      </c>
      <c r="ET255" s="12">
        <f t="shared" si="214"/>
        <v>2.5523677335726751E-3</v>
      </c>
      <c r="EU255" s="12">
        <f t="shared" si="214"/>
        <v>4.8419043827166046E-2</v>
      </c>
      <c r="EV255" s="12">
        <f t="shared" si="214"/>
        <v>3.9180518814915235E-3</v>
      </c>
      <c r="EW255" s="12">
        <f t="shared" si="214"/>
        <v>9.3155376223674746E-4</v>
      </c>
      <c r="EX255" s="12">
        <f t="shared" si="214"/>
        <v>2.8890426604777455E-3</v>
      </c>
      <c r="EY255" s="12">
        <f t="shared" si="214"/>
        <v>3.0777177083212686E-6</v>
      </c>
      <c r="EZ255" s="12">
        <f t="shared" si="214"/>
        <v>1.5268295290017764E-4</v>
      </c>
      <c r="FA255" s="12">
        <f t="shared" si="214"/>
        <v>1.1185873538802889E-4</v>
      </c>
      <c r="FB255" s="12">
        <f t="shared" si="214"/>
        <v>1.1647697062873742E-4</v>
      </c>
      <c r="FC255" s="12">
        <f t="shared" si="215"/>
        <v>1.9110434783209981E-8</v>
      </c>
      <c r="FD255" s="12">
        <f t="shared" si="215"/>
        <v>1.8386747705114454E-4</v>
      </c>
      <c r="FE255" s="12">
        <f t="shared" si="215"/>
        <v>0.20227791691426775</v>
      </c>
      <c r="FF255" s="12">
        <f t="shared" si="215"/>
        <v>2.4584001667668359E-3</v>
      </c>
      <c r="FH255" s="12">
        <f>IFERROR(AL255*[1]Figure!$C$8+BG255*[1]Figure!$D$8+CB255*[1]Figure!$E$8,0)</f>
        <v>5.9477476498423762E-2</v>
      </c>
      <c r="FI255" s="12">
        <f>IFERROR(AM255*[1]Figure!$C$8+BH255*[1]Figure!$D$8+CC255*[1]Figure!$E$8,0)</f>
        <v>1.144243591386237</v>
      </c>
      <c r="FJ255" s="12">
        <f>IFERROR(AN255*[1]Figure!$C$8+BI255*[1]Figure!$D$8+CD255*[1]Figure!$E$8,0)</f>
        <v>8.7884877480922383E-5</v>
      </c>
      <c r="FK255" s="12">
        <f>IFERROR(AO255*[1]Figure!$C$8+BJ255*[1]Figure!$D$8+CE255*[1]Figure!$E$8,0)</f>
        <v>2.2070741090118234E-2</v>
      </c>
      <c r="FL255" s="12">
        <f>IFERROR(AP255*[1]Figure!$C$8+BK255*[1]Figure!$D$8+CF255*[1]Figure!$E$8,0)</f>
        <v>2.2521766476055827E-3</v>
      </c>
      <c r="FM255" s="12">
        <f>IFERROR(AQ255*[1]Figure!$C$8+BL255*[1]Figure!$D$8+CG255*[1]Figure!$E$8,0)</f>
        <v>1.7634498033974424E-5</v>
      </c>
      <c r="FN255" s="12">
        <f>IFERROR(AR255*[1]Figure!$C$8+BM255*[1]Figure!$D$8+CH255*[1]Figure!$E$8,0)</f>
        <v>6.065211097970645E-2</v>
      </c>
      <c r="FO255" s="12">
        <f>IFERROR(AS255*[1]Figure!$C$8+BN255*[1]Figure!$D$8+CI255*[1]Figure!$E$8,0)</f>
        <v>2.6406198301017546E-3</v>
      </c>
      <c r="FP255" s="12">
        <f>IFERROR(AT255*[1]Figure!$C$8+BO255*[1]Figure!$D$8+CJ255*[1]Figure!$E$8,0)</f>
        <v>5.0093207809681031E-2</v>
      </c>
      <c r="FQ255" s="12">
        <f>IFERROR(AU255*[1]Figure!$C$8+BP255*[1]Figure!$D$8+CK255*[1]Figure!$E$8,0)</f>
        <v>4.0535246381414166E-3</v>
      </c>
      <c r="FR255" s="12">
        <f>IFERROR(AV255*[1]Figure!$C$8+BQ255*[1]Figure!$D$8+CL255*[1]Figure!$E$8,0)</f>
        <v>9.6376368695314755E-4</v>
      </c>
      <c r="FS255" s="12">
        <f>IFERROR(AW255*[1]Figure!$C$8+BR255*[1]Figure!$D$8+CM255*[1]Figure!$E$8,0)</f>
        <v>2.9889358178764344E-3</v>
      </c>
      <c r="FT255" s="12">
        <f>IFERROR(AX255*[1]Figure!$C$8+BS255*[1]Figure!$D$8+CN255*[1]Figure!$E$8,0)</f>
        <v>3.1841345998652755E-6</v>
      </c>
      <c r="FU255" s="12">
        <f>IFERROR(AY255*[1]Figure!$C$8+BT255*[1]Figure!$D$8+CO255*[1]Figure!$E$8,0)</f>
        <v>1.5796220420885573E-4</v>
      </c>
      <c r="FV255" s="12">
        <f>IFERROR(AZ255*[1]Figure!$C$8+BU255*[1]Figure!$D$8+CP255*[1]Figure!$E$8,0)</f>
        <v>1.157264256832933E-4</v>
      </c>
      <c r="FW255" s="12">
        <f>IFERROR(BA255*[1]Figure!$C$8+BV255*[1]Figure!$D$8+CQ255*[1]Figure!$E$8,0)</f>
        <v>1.2050434361270537E-4</v>
      </c>
      <c r="FX255" s="12">
        <f>IFERROR(BB255*[1]Figure!$C$8+BW255*[1]Figure!$D$8+CR255*[1]Figure!$E$8,0)</f>
        <v>1.9771207881465613E-8</v>
      </c>
      <c r="FY255" s="12">
        <f>IFERROR(BC255*[1]Figure!$C$8+BX255*[1]Figure!$D$8+CS255*[1]Figure!$E$8,0)</f>
        <v>1.9022498193566311E-4</v>
      </c>
      <c r="FZ255" s="12">
        <f>IFERROR(BD255*[1]Figure!$C$8+BY255*[1]Figure!$D$8+CT255*[1]Figure!$E$8,0)</f>
        <v>0.20927199148056527</v>
      </c>
      <c r="GA255" s="12">
        <f>IFERROR(BE255*[1]Figure!$C$8+BZ255*[1]Figure!$D$8+CU255*[1]Figure!$E$8,0)</f>
        <v>2.5434031880677372E-3</v>
      </c>
      <c r="GC255" s="12">
        <f>IFERROR(CW255*[1]Figure!$F$8+DR255*[1]Figure!$G$8+EM255*[1]Figure!$H$8,0)</f>
        <v>6.7656772805824661E-2</v>
      </c>
      <c r="GD255" s="12">
        <f>IFERROR(CX255*[1]Figure!$F$8+DS255*[1]Figure!$G$8+EN255*[1]Figure!$H$8,0)</f>
        <v>1.3015990800986847</v>
      </c>
      <c r="GE255" s="12">
        <f>IFERROR(CY255*[1]Figure!$F$8+DT255*[1]Figure!$G$8+EO255*[1]Figure!$H$8,0)</f>
        <v>9.9970737476598893E-5</v>
      </c>
      <c r="GF255" s="12">
        <f>IFERROR(CZ255*[1]Figure!$F$8+DU255*[1]Figure!$G$8+EP255*[1]Figure!$H$8,0)</f>
        <v>2.5105892238549855E-2</v>
      </c>
      <c r="GG255" s="12">
        <f>IFERROR(DA255*[1]Figure!$F$8+DV255*[1]Figure!$G$8+EQ255*[1]Figure!$H$8,0)</f>
        <v>2.5618942284761003E-3</v>
      </c>
      <c r="GH255" s="12">
        <f>IFERROR(DB255*[1]Figure!$F$8+DW255*[1]Figure!$G$8+ER255*[1]Figure!$H$8,0)</f>
        <v>2.0059580487766456E-5</v>
      </c>
      <c r="GI255" s="12">
        <f>IFERROR(DC255*[1]Figure!$F$8+DX255*[1]Figure!$G$8+ES255*[1]Figure!$H$8,0)</f>
        <v>6.8992942107360802E-2</v>
      </c>
      <c r="GJ255" s="12">
        <f>IFERROR(DD255*[1]Figure!$F$8+DY255*[1]Figure!$G$8+ET255*[1]Figure!$H$8,0)</f>
        <v>3.0037558153040399E-3</v>
      </c>
      <c r="GK255" s="12">
        <f>IFERROR(DE255*[1]Figure!$F$8+DZ255*[1]Figure!$G$8+EU255*[1]Figure!$H$8,0)</f>
        <v>5.6981986785945245E-2</v>
      </c>
      <c r="GL255" s="12">
        <f>IFERROR(DF255*[1]Figure!$F$8+EA255*[1]Figure!$G$8+EV255*[1]Figure!$H$8,0)</f>
        <v>4.610962193609785E-3</v>
      </c>
      <c r="GM255" s="12">
        <f>IFERROR(DG255*[1]Figure!$F$8+EB255*[1]Figure!$G$8+EW255*[1]Figure!$H$8,0)</f>
        <v>1.0962997195824381E-3</v>
      </c>
      <c r="GN255" s="12">
        <f>IFERROR(DH255*[1]Figure!$F$8+EC255*[1]Figure!$G$8+EX255*[1]Figure!$H$8,0)</f>
        <v>3.3999719468026999E-3</v>
      </c>
      <c r="GO255" s="12">
        <f>IFERROR(DI255*[1]Figure!$F$8+ED255*[1]Figure!$G$8+EY255*[1]Figure!$H$8,0)</f>
        <v>3.6220143134680496E-6</v>
      </c>
      <c r="GP255" s="12">
        <f>IFERROR(DJ255*[1]Figure!$F$8+EE255*[1]Figure!$G$8+EZ255*[1]Figure!$H$8,0)</f>
        <v>1.7968504367109559E-4</v>
      </c>
      <c r="GQ255" s="12">
        <f>IFERROR(DK255*[1]Figure!$F$8+EF255*[1]Figure!$G$8+FA255*[1]Figure!$H$8,0)</f>
        <v>1.3164103373303378E-4</v>
      </c>
      <c r="GR255" s="12">
        <f>IFERROR(DL255*[1]Figure!$F$8+EG255*[1]Figure!$G$8+FB255*[1]Figure!$H$8,0)</f>
        <v>1.3707600721990786E-4</v>
      </c>
      <c r="GS255" s="12">
        <f>IFERROR(DM255*[1]Figure!$F$8+EH255*[1]Figure!$G$8+FC255*[1]Figure!$H$8,0)</f>
        <v>2.2490129011584724E-8</v>
      </c>
      <c r="GT255" s="12">
        <f>IFERROR(DN255*[1]Figure!$F$8+EI255*[1]Figure!$G$8+FD255*[1]Figure!$H$8,0)</f>
        <v>2.1638457349740342E-4</v>
      </c>
      <c r="GU255" s="12">
        <f>IFERROR(DO255*[1]Figure!$F$8+EJ255*[1]Figure!$G$8+FE255*[1]Figure!$H$8,0)</f>
        <v>0.23805091298045072</v>
      </c>
      <c r="GV255" s="12">
        <f>IFERROR(DP255*[1]Figure!$F$8+EK255*[1]Figure!$G$8+FF255*[1]Figure!$H$8,0)</f>
        <v>2.8931700162711069E-3</v>
      </c>
      <c r="GX255" s="12">
        <f>IFERROR(FH255*[1]Figure!$F$10+GC255*[1]Figure!$F$11,0)</f>
        <v>5.9957366498648253E-2</v>
      </c>
      <c r="GY255" s="12">
        <f>IFERROR(FI255*[1]Figure!$F$10+GD255*[1]Figure!$F$11,0)</f>
        <v>1.1534758434866059</v>
      </c>
      <c r="GZ255" s="12">
        <f>IFERROR(FJ255*[1]Figure!$F$10+GE255*[1]Figure!$F$11,0)</f>
        <v>8.8593970676481329E-5</v>
      </c>
      <c r="HA255" s="12">
        <f>IFERROR(FK255*[1]Figure!$F$10+GF255*[1]Figure!$F$11,0)</f>
        <v>2.2248817373280189E-2</v>
      </c>
      <c r="HB255" s="12">
        <f>IFERROR(FL255*[1]Figure!$F$10+GG255*[1]Figure!$F$11,0)</f>
        <v>2.2703481827068355E-3</v>
      </c>
      <c r="HC255" s="12">
        <f>IFERROR(FM255*[1]Figure!$F$10+GH255*[1]Figure!$F$11,0)</f>
        <v>1.7776780789795564E-5</v>
      </c>
      <c r="HD255" s="12">
        <f>IFERROR(FN255*[1]Figure!$F$10+GI255*[1]Figure!$F$11,0)</f>
        <v>6.1141478438872923E-2</v>
      </c>
      <c r="HE255" s="12">
        <f>IFERROR(FO255*[1]Figure!$F$10+GJ255*[1]Figure!$F$11,0)</f>
        <v>2.6619254927738069E-3</v>
      </c>
      <c r="HF255" s="12">
        <f>IFERROR(FP255*[1]Figure!$F$10+GK255*[1]Figure!$F$11,0)</f>
        <v>5.0497381472087016E-2</v>
      </c>
      <c r="HG255" s="12">
        <f>IFERROR(FQ255*[1]Figure!$F$10+GL255*[1]Figure!$F$11,0)</f>
        <v>4.0862302277869227E-3</v>
      </c>
      <c r="HH255" s="12">
        <f>IFERROR(FR255*[1]Figure!$F$10+GM255*[1]Figure!$F$11,0)</f>
        <v>9.7153974913965547E-4</v>
      </c>
      <c r="HI255" s="12">
        <f>IFERROR(FS255*[1]Figure!$F$10+GN255*[1]Figure!$F$11,0)</f>
        <v>3.0130518445600774E-3</v>
      </c>
      <c r="HJ255" s="12">
        <f>IFERROR(FT255*[1]Figure!$F$10+GO255*[1]Figure!$F$11,0)</f>
        <v>3.209825574731781E-6</v>
      </c>
      <c r="HK255" s="12">
        <f>IFERROR(FU255*[1]Figure!$F$10+GP255*[1]Figure!$F$11,0)</f>
        <v>1.5923671157998232E-4</v>
      </c>
      <c r="HL255" s="12">
        <f>IFERROR(FV255*[1]Figure!$F$10+GQ255*[1]Figure!$F$11,0)</f>
        <v>1.1666015652926501E-4</v>
      </c>
      <c r="HM255" s="12">
        <f>IFERROR(FW255*[1]Figure!$F$10+GR255*[1]Figure!$F$11,0)</f>
        <v>1.2147662476664582E-4</v>
      </c>
      <c r="HN255" s="12">
        <f>IFERROR(FX255*[1]Figure!$F$10+GS255*[1]Figure!$F$11,0)</f>
        <v>1.9930730536313394E-8</v>
      </c>
      <c r="HO255" s="12">
        <f>IFERROR(FY255*[1]Figure!$F$10+GT255*[1]Figure!$F$11,0)</f>
        <v>1.9175979934887716E-4</v>
      </c>
      <c r="HP255" s="12">
        <f>IFERROR(FZ255*[1]Figure!$F$10+GU255*[1]Figure!$F$11,0)</f>
        <v>0.21096048840328274</v>
      </c>
      <c r="HQ255" s="12">
        <f>IFERROR(GA255*[1]Figure!$F$10+GV255*[1]Figure!$F$11,0)</f>
        <v>2.5639244648324828E-3</v>
      </c>
    </row>
    <row r="256" spans="1:225" x14ac:dyDescent="0.2">
      <c r="A256" s="1"/>
      <c r="B256" s="4"/>
      <c r="C256" s="1" t="str">
        <f>C65</f>
        <v>NMP (cathode)</v>
      </c>
      <c r="D256" s="1" t="str">
        <f>D65</f>
        <v>Korea</v>
      </c>
      <c r="E256" s="2">
        <f>E65/SUM(E64:E66)</f>
        <v>0.25862068965517243</v>
      </c>
      <c r="F256" s="7"/>
      <c r="G256" s="5">
        <f>'[1]LIB Maf LCI'!AI$48*LCIA_TAU!$E256</f>
        <v>4.4263623332365398</v>
      </c>
      <c r="H256" s="5">
        <f>'[1]LIB Maf LCI'!AJ$48*LCIA_TAU!$E256</f>
        <v>4.064238593126472</v>
      </c>
      <c r="I256" s="5">
        <f>'[1]LIB Maf LCI'!AK$48*LCIA_TAU!$E256</f>
        <v>5.0641364693461446</v>
      </c>
      <c r="J256" s="5">
        <f>'[1]LIB Maf LCI'!AL$48*LCIA_TAU!$E256</f>
        <v>5.7956449421607861</v>
      </c>
      <c r="K256" s="5">
        <f>'[1]LIB Maf LCI'!AM$48*LCIA_TAU!$E256</f>
        <v>4.411706293711978</v>
      </c>
      <c r="L256" s="5">
        <f>'[1]LIB Maf LCI'!AN$48*LCIA_TAU!$E256</f>
        <v>4.0049065693243415</v>
      </c>
      <c r="M256" s="5" t="str">
        <f>M65</f>
        <v>g/kWh</v>
      </c>
      <c r="N256" s="5" t="str">
        <f>N65</f>
        <v>N-methyl-2-pyrrolidone production | N-methyl-2-pyrrolidone | Cutoff</v>
      </c>
      <c r="O256" s="5">
        <f>O65</f>
        <v>1</v>
      </c>
      <c r="P256" s="5" t="str">
        <f>P65</f>
        <v>kg</v>
      </c>
      <c r="Q256" s="5">
        <f>'[1]Unit factor_selected'!J38</f>
        <v>6.5299301383998101</v>
      </c>
      <c r="R256" s="5">
        <f>'[1]Unit factor_selected'!K38</f>
        <v>126.981862146084</v>
      </c>
      <c r="S256" s="5">
        <f>'[1]Unit factor_selected'!L38</f>
        <v>9.6358630931821197E-3</v>
      </c>
      <c r="T256" s="5">
        <f>'[1]Unit factor_selected'!M38</f>
        <v>2.4263166109841201</v>
      </c>
      <c r="U256" s="5">
        <f>'[1]Unit factor_selected'!N38</f>
        <v>0.25024499859556398</v>
      </c>
      <c r="V256" s="5">
        <f>'[1]Unit factor_selected'!O38</f>
        <v>2.05136004317754E-3</v>
      </c>
      <c r="W256" s="5">
        <f>'[1]Unit factor_selected'!P38</f>
        <v>6.6563453686005802</v>
      </c>
      <c r="X256" s="5">
        <f>'[1]Unit factor_selected'!Q38</f>
        <v>0.29610148758001598</v>
      </c>
      <c r="Y256" s="5">
        <f>'[1]Unit factor_selected'!R38</f>
        <v>5.6492214274468298</v>
      </c>
      <c r="Z256" s="5">
        <f>'[1]Unit factor_selected'!S38</f>
        <v>0.51964436460525498</v>
      </c>
      <c r="AA256" s="5">
        <f>'[1]Unit factor_selected'!T38</f>
        <v>0.104873639413473</v>
      </c>
      <c r="AB256" s="5">
        <f>'[1]Unit factor_selected'!U38</f>
        <v>0.332326539373061</v>
      </c>
      <c r="AC256" s="5">
        <f>'[1]Unit factor_selected'!V38</f>
        <v>3.5764330188313702E-4</v>
      </c>
      <c r="AD256" s="5">
        <f>'[1]Unit factor_selected'!W38</f>
        <v>1.73577292498804E-2</v>
      </c>
      <c r="AE256" s="5">
        <f>'[1]Unit factor_selected'!X38</f>
        <v>1.27927057343559E-2</v>
      </c>
      <c r="AF256" s="5">
        <f>'[1]Unit factor_selected'!Y38</f>
        <v>1.3315026462956301E-2</v>
      </c>
      <c r="AG256" s="5">
        <f>'[1]Unit factor_selected'!Z38</f>
        <v>2.1817192901968298E-6</v>
      </c>
      <c r="AH256" s="5">
        <f>'[1]Unit factor_selected'!AA38</f>
        <v>2.0459080532613E-2</v>
      </c>
      <c r="AI256" s="5">
        <f>'[1]Unit factor_selected'!AB38</f>
        <v>22.997410236227299</v>
      </c>
      <c r="AJ256" s="5">
        <f>'[1]Unit factor_selected'!AC38</f>
        <v>0.28064977897999799</v>
      </c>
      <c r="AK256" s="1"/>
      <c r="AL256" s="1">
        <f t="shared" si="204"/>
        <v>2.8903836803278984E-2</v>
      </c>
      <c r="AM256" s="1">
        <f t="shared" si="204"/>
        <v>0.56206773160766099</v>
      </c>
      <c r="AN256" s="1">
        <f t="shared" si="204"/>
        <v>4.2651821443885469E-5</v>
      </c>
      <c r="AO256" s="1">
        <f t="shared" si="204"/>
        <v>1.0739756455366243E-2</v>
      </c>
      <c r="AP256" s="1">
        <f t="shared" si="204"/>
        <v>1.1076750358642352E-3</v>
      </c>
      <c r="AQ256" s="1">
        <f t="shared" si="204"/>
        <v>9.0800628270275443E-6</v>
      </c>
      <c r="AR256" s="1">
        <f t="shared" si="204"/>
        <v>2.9463396416587097E-2</v>
      </c>
      <c r="AS256" s="1">
        <f t="shared" si="204"/>
        <v>1.3106524714394897E-3</v>
      </c>
      <c r="AT256" s="1">
        <f t="shared" si="204"/>
        <v>2.5005500938563404E-2</v>
      </c>
      <c r="AU256" s="1">
        <f t="shared" si="204"/>
        <v>2.3001342421673353E-3</v>
      </c>
      <c r="AV256" s="1">
        <f t="shared" si="204"/>
        <v>4.6420872724922788E-4</v>
      </c>
      <c r="AW256" s="1">
        <f t="shared" si="204"/>
        <v>1.4709976762157671E-3</v>
      </c>
      <c r="AX256" s="1">
        <f t="shared" si="204"/>
        <v>1.5830588401898626E-6</v>
      </c>
      <c r="AY256" s="1">
        <f t="shared" si="204"/>
        <v>7.6831598942188743E-5</v>
      </c>
      <c r="AZ256" s="1">
        <f t="shared" si="204"/>
        <v>5.6625150802732044E-5</v>
      </c>
      <c r="BA256" s="1">
        <f t="shared" ref="BA256:BE298" si="216">IFERROR($G256/1000*AF256,0)</f>
        <v>5.8937131601677521E-5</v>
      </c>
      <c r="BB256" s="1">
        <f t="shared" si="205"/>
        <v>9.657080087822807E-9</v>
      </c>
      <c r="BC256" s="1">
        <f t="shared" si="205"/>
        <v>9.0559303442211148E-5</v>
      </c>
      <c r="BD256" s="1">
        <f t="shared" si="205"/>
        <v>0.10179487043162495</v>
      </c>
      <c r="BE256" s="1">
        <f t="shared" si="205"/>
        <v>1.2422576105082231E-3</v>
      </c>
      <c r="BF256" s="1"/>
      <c r="BG256" s="1">
        <f t="shared" si="206"/>
        <v>2.6539194078904191E-2</v>
      </c>
      <c r="BH256" s="1">
        <f t="shared" si="206"/>
        <v>0.51608458476118002</v>
      </c>
      <c r="BI256" s="1">
        <f t="shared" si="206"/>
        <v>3.9162446661393793E-5</v>
      </c>
      <c r="BJ256" s="1">
        <f t="shared" si="206"/>
        <v>9.8611296095054892E-3</v>
      </c>
      <c r="BK256" s="1">
        <f t="shared" si="206"/>
        <v>1.017055381028971E-3</v>
      </c>
      <c r="BL256" s="1">
        <f t="shared" si="206"/>
        <v>8.3372166558797432E-6</v>
      </c>
      <c r="BM256" s="1">
        <f t="shared" si="206"/>
        <v>2.7052975736245131E-2</v>
      </c>
      <c r="BN256" s="1">
        <f t="shared" si="206"/>
        <v>1.2034270933048597E-3</v>
      </c>
      <c r="BO256" s="1">
        <f t="shared" si="206"/>
        <v>2.2959783746546423E-2</v>
      </c>
      <c r="BP256" s="1">
        <f t="shared" si="206"/>
        <v>2.1119586813293611E-3</v>
      </c>
      <c r="BQ256" s="1">
        <f t="shared" si="206"/>
        <v>4.262314927058664E-4</v>
      </c>
      <c r="BR256" s="1">
        <f t="shared" si="206"/>
        <v>1.3506543468401586E-3</v>
      </c>
      <c r="BS256" s="1">
        <f t="shared" si="206"/>
        <v>1.4535477100866269E-6</v>
      </c>
      <c r="BT256" s="1">
        <f t="shared" si="206"/>
        <v>7.0545953106404126E-5</v>
      </c>
      <c r="BU256" s="1">
        <f t="shared" si="206"/>
        <v>5.1992608356079576E-5</v>
      </c>
      <c r="BV256" s="1">
        <f t="shared" ref="BV256:BZ298" si="217">IFERROR($H256/1000*AF256,0)</f>
        <v>5.4115444419247259E-5</v>
      </c>
      <c r="BW256" s="1">
        <f t="shared" si="207"/>
        <v>8.8670277385864484E-9</v>
      </c>
      <c r="BX256" s="1">
        <f t="shared" si="207"/>
        <v>8.3150584680528251E-5</v>
      </c>
      <c r="BY256" s="1">
        <f t="shared" si="207"/>
        <v>9.3466962224036762E-2</v>
      </c>
      <c r="BZ256" s="1">
        <f t="shared" si="207"/>
        <v>1.1406276628829223E-3</v>
      </c>
      <c r="CA256" s="1"/>
      <c r="CB256" s="1">
        <f t="shared" si="208"/>
        <v>3.3068457356152998E-2</v>
      </c>
      <c r="CC256" s="1">
        <f t="shared" si="208"/>
        <v>0.64305347903946863</v>
      </c>
      <c r="CD256" s="1">
        <f t="shared" si="208"/>
        <v>4.8797325703810121E-5</v>
      </c>
      <c r="CE256" s="1">
        <f t="shared" si="208"/>
        <v>1.2287198435865026E-2</v>
      </c>
      <c r="CF256" s="1">
        <f t="shared" si="208"/>
        <v>1.2672748236592704E-3</v>
      </c>
      <c r="CG256" s="1">
        <f t="shared" si="208"/>
        <v>1.0388367206414862E-5</v>
      </c>
      <c r="CH256" s="1">
        <f t="shared" si="208"/>
        <v>3.3708641333693508E-2</v>
      </c>
      <c r="CI256" s="1">
        <f t="shared" si="208"/>
        <v>1.4994983418816035E-3</v>
      </c>
      <c r="CJ256" s="1">
        <f t="shared" si="208"/>
        <v>2.8608428254145175E-2</v>
      </c>
      <c r="CK256" s="1">
        <f t="shared" si="208"/>
        <v>2.6315499778876766E-3</v>
      </c>
      <c r="CL256" s="1">
        <f t="shared" si="208"/>
        <v>5.3109442202682578E-4</v>
      </c>
      <c r="CM256" s="1">
        <f t="shared" si="208"/>
        <v>1.6829469477707157E-3</v>
      </c>
      <c r="CN256" s="1">
        <f t="shared" si="208"/>
        <v>1.8111544880837669E-6</v>
      </c>
      <c r="CO256" s="1">
        <f t="shared" si="208"/>
        <v>8.790190971935563E-5</v>
      </c>
      <c r="CP256" s="1">
        <f t="shared" si="208"/>
        <v>6.4784007650965265E-5</v>
      </c>
      <c r="CQ256" s="1">
        <f t="shared" ref="CQ256:CU298" si="218">IFERROR($I256/1000*AF256,0)</f>
        <v>6.7429111101366003E-5</v>
      </c>
      <c r="CR256" s="1">
        <f t="shared" si="209"/>
        <v>1.104852422336175E-8</v>
      </c>
      <c r="CS256" s="1">
        <f t="shared" si="209"/>
        <v>1.0360757585449525E-4</v>
      </c>
      <c r="CT256" s="1">
        <f t="shared" si="209"/>
        <v>0.116462023877793</v>
      </c>
      <c r="CU256" s="1">
        <f t="shared" si="209"/>
        <v>1.421248780846543E-3</v>
      </c>
      <c r="CW256" s="12">
        <f t="shared" si="210"/>
        <v>3.7845156579280143E-2</v>
      </c>
      <c r="CX256" s="12">
        <f t="shared" si="210"/>
        <v>0.73594178709310987</v>
      </c>
      <c r="CY256" s="12">
        <f t="shared" si="210"/>
        <v>5.5846041199354739E-5</v>
      </c>
      <c r="CZ256" s="12">
        <f t="shared" si="210"/>
        <v>1.4062069594530815E-2</v>
      </c>
      <c r="DA256" s="12">
        <f t="shared" si="210"/>
        <v>1.4503311604114133E-3</v>
      </c>
      <c r="DB256" s="12">
        <f t="shared" si="210"/>
        <v>1.1888954458792641E-5</v>
      </c>
      <c r="DC256" s="12">
        <f t="shared" si="210"/>
        <v>3.8577814368805328E-2</v>
      </c>
      <c r="DD256" s="12">
        <f t="shared" si="210"/>
        <v>1.7160990888594044E-3</v>
      </c>
      <c r="DE256" s="12">
        <f t="shared" si="210"/>
        <v>3.2740881593128553E-2</v>
      </c>
      <c r="DF256" s="12">
        <f t="shared" si="210"/>
        <v>3.0116742334468016E-3</v>
      </c>
      <c r="DG256" s="12">
        <f t="shared" si="210"/>
        <v>6.0781037783268882E-4</v>
      </c>
      <c r="DH256" s="12">
        <f t="shared" si="210"/>
        <v>1.9260466270632783E-3</v>
      </c>
      <c r="DI256" s="12">
        <f t="shared" si="210"/>
        <v>2.0727735936566861E-6</v>
      </c>
      <c r="DJ256" s="12">
        <f t="shared" si="210"/>
        <v>1.0059923573446567E-4</v>
      </c>
      <c r="DK256" s="12">
        <f t="shared" si="210"/>
        <v>7.4141980285871053E-5</v>
      </c>
      <c r="DL256" s="12">
        <f t="shared" ref="DL256:DP298" si="219">IFERROR($J256/1000*AF256,0)</f>
        <v>7.7169165774769704E-5</v>
      </c>
      <c r="DM256" s="12">
        <f t="shared" si="211"/>
        <v>1.2644470369443877E-8</v>
      </c>
      <c r="DN256" s="12">
        <f t="shared" si="211"/>
        <v>1.1857356661009873E-4</v>
      </c>
      <c r="DO256" s="12">
        <f t="shared" si="211"/>
        <v>0.13328482431838742</v>
      </c>
      <c r="DP256" s="12">
        <f t="shared" si="211"/>
        <v>1.6265464720639678E-3</v>
      </c>
      <c r="DR256" s="12">
        <f t="shared" si="212"/>
        <v>2.8808133889077971E-2</v>
      </c>
      <c r="DS256" s="12">
        <f t="shared" si="212"/>
        <v>0.5602066804171455</v>
      </c>
      <c r="DT256" s="12">
        <f t="shared" si="212"/>
        <v>4.2510597853538524E-5</v>
      </c>
      <c r="DU256" s="12">
        <f t="shared" si="212"/>
        <v>1.0704196263216559E-2</v>
      </c>
      <c r="DV256" s="12">
        <f t="shared" si="212"/>
        <v>1.1040074352739947E-3</v>
      </c>
      <c r="DW256" s="12">
        <f t="shared" si="212"/>
        <v>9.0499980131556288E-6</v>
      </c>
      <c r="DX256" s="12">
        <f t="shared" si="212"/>
        <v>2.9365840755775755E-2</v>
      </c>
      <c r="DY256" s="12">
        <f t="shared" si="212"/>
        <v>1.3063127963342355E-3</v>
      </c>
      <c r="DZ256" s="12">
        <f t="shared" si="212"/>
        <v>2.4922705726039742E-2</v>
      </c>
      <c r="EA256" s="12">
        <f t="shared" si="212"/>
        <v>2.2925183138209652E-3</v>
      </c>
      <c r="EB256" s="12">
        <f t="shared" si="212"/>
        <v>4.6267169504489935E-4</v>
      </c>
      <c r="EC256" s="12">
        <f t="shared" si="212"/>
        <v>1.4661270853196548E-3</v>
      </c>
      <c r="ED256" s="12">
        <f t="shared" si="212"/>
        <v>1.5778172058217685E-6</v>
      </c>
      <c r="EE256" s="12">
        <f t="shared" si="212"/>
        <v>7.6577203376245853E-5</v>
      </c>
      <c r="EF256" s="12">
        <f t="shared" si="212"/>
        <v>5.6437660401863236E-5</v>
      </c>
      <c r="EG256" s="12">
        <f t="shared" ref="EG256:EK298" si="220">IFERROR($K256/1000*AF256,0)</f>
        <v>5.8741986047565849E-5</v>
      </c>
      <c r="EH256" s="12">
        <f t="shared" si="213"/>
        <v>9.6251047236741825E-9</v>
      </c>
      <c r="EI256" s="12">
        <f t="shared" si="213"/>
        <v>9.0259454349288977E-5</v>
      </c>
      <c r="EJ256" s="12">
        <f t="shared" si="213"/>
        <v>0.10145781947824024</v>
      </c>
      <c r="EK256" s="12">
        <f t="shared" si="213"/>
        <v>1.2381443962549328E-3</v>
      </c>
      <c r="EM256" s="12">
        <f t="shared" si="214"/>
        <v>2.6151760108506408E-2</v>
      </c>
      <c r="EN256" s="12">
        <f t="shared" si="214"/>
        <v>0.50855049389388973</v>
      </c>
      <c r="EO256" s="12">
        <f t="shared" si="214"/>
        <v>3.8590731402995042E-5</v>
      </c>
      <c r="EP256" s="12">
        <f t="shared" si="214"/>
        <v>9.7171713345910772E-3</v>
      </c>
      <c r="EQ256" s="12">
        <f t="shared" si="214"/>
        <v>1.0022078388159349E-3</v>
      </c>
      <c r="ER256" s="12">
        <f t="shared" si="214"/>
        <v>8.2155053129711963E-6</v>
      </c>
      <c r="ES256" s="12">
        <f t="shared" si="214"/>
        <v>2.6658041294400123E-2</v>
      </c>
      <c r="ET256" s="12">
        <f t="shared" si="214"/>
        <v>1.1858587927959161E-3</v>
      </c>
      <c r="EU256" s="12">
        <f t="shared" si="214"/>
        <v>2.2624604006349646E-2</v>
      </c>
      <c r="EV256" s="12">
        <f t="shared" si="214"/>
        <v>2.0811271295199593E-3</v>
      </c>
      <c r="EW256" s="12">
        <f t="shared" si="214"/>
        <v>4.2000912743597025E-4</v>
      </c>
      <c r="EX256" s="12">
        <f t="shared" si="214"/>
        <v>1.3309367406959965E-3</v>
      </c>
      <c r="EY256" s="12">
        <f t="shared" si="214"/>
        <v>1.4323280091866243E-6</v>
      </c>
      <c r="EZ256" s="12">
        <f t="shared" si="214"/>
        <v>6.95160839013993E-5</v>
      </c>
      <c r="FA256" s="12">
        <f t="shared" si="214"/>
        <v>5.1233591234955127E-5</v>
      </c>
      <c r="FB256" s="12">
        <f t="shared" ref="FB256:FF298" si="221">IFERROR($L256/1000*AF256,0)</f>
        <v>5.3325436952221146E-5</v>
      </c>
      <c r="FC256" s="12">
        <f t="shared" si="215"/>
        <v>8.7375819177309234E-9</v>
      </c>
      <c r="FD256" s="12">
        <f t="shared" si="215"/>
        <v>8.1936706027397566E-5</v>
      </c>
      <c r="FE256" s="12">
        <f t="shared" si="215"/>
        <v>9.2102479332513573E-2</v>
      </c>
      <c r="FF256" s="12">
        <f t="shared" si="215"/>
        <v>1.1239761435164186E-3</v>
      </c>
      <c r="FH256" s="12">
        <f>IFERROR(AL256*[1]Figure!$C$8+BG256*[1]Figure!$D$8+CB256*[1]Figure!$E$8,0)</f>
        <v>2.7055998015585211E-2</v>
      </c>
      <c r="FI256" s="12">
        <f>IFERROR(AM256*[1]Figure!$C$8+BH256*[1]Figure!$D$8+CC256*[1]Figure!$E$8,0)</f>
        <v>0.52613442064813243</v>
      </c>
      <c r="FJ256" s="12">
        <f>IFERROR(AN256*[1]Figure!$C$8+BI256*[1]Figure!$D$8+CD256*[1]Figure!$E$8,0)</f>
        <v>3.9925066149555155E-5</v>
      </c>
      <c r="FK256" s="12">
        <f>IFERROR(AO256*[1]Figure!$C$8+BJ256*[1]Figure!$D$8+CE256*[1]Figure!$E$8,0)</f>
        <v>1.0053157693974158E-2</v>
      </c>
      <c r="FL256" s="12">
        <f>IFERROR(AP256*[1]Figure!$C$8+BK256*[1]Figure!$D$8+CF256*[1]Figure!$E$8,0)</f>
        <v>1.0368607384627973E-3</v>
      </c>
      <c r="FM256" s="12">
        <f>IFERROR(AQ256*[1]Figure!$C$8+BL256*[1]Figure!$D$8+CG256*[1]Figure!$E$8,0)</f>
        <v>8.499569226794704E-6</v>
      </c>
      <c r="FN256" s="12">
        <f>IFERROR(AR256*[1]Figure!$C$8+BM256*[1]Figure!$D$8+CH256*[1]Figure!$E$8,0)</f>
        <v>2.7579784663368544E-2</v>
      </c>
      <c r="FO256" s="12">
        <f>IFERROR(AS256*[1]Figure!$C$8+BN256*[1]Figure!$D$8+CI256*[1]Figure!$E$8,0)</f>
        <v>1.2268617107042976E-3</v>
      </c>
      <c r="FP256" s="12">
        <f>IFERROR(AT256*[1]Figure!$C$8+BO256*[1]Figure!$D$8+CJ256*[1]Figure!$E$8,0)</f>
        <v>2.3406884988214947E-2</v>
      </c>
      <c r="FQ256" s="12">
        <f>IFERROR(AU256*[1]Figure!$C$8+BP256*[1]Figure!$D$8+CK256*[1]Figure!$E$8,0)</f>
        <v>2.1530853469460187E-3</v>
      </c>
      <c r="FR256" s="12">
        <f>IFERROR(AV256*[1]Figure!$C$8+BQ256*[1]Figure!$D$8+CL256*[1]Figure!$E$8,0)</f>
        <v>4.3453159830488745E-4</v>
      </c>
      <c r="FS256" s="12">
        <f>IFERROR(AW256*[1]Figure!$C$8+BR256*[1]Figure!$D$8+CM256*[1]Figure!$E$8,0)</f>
        <v>1.3769559550000376E-3</v>
      </c>
      <c r="FT256" s="12">
        <f>IFERROR(AX256*[1]Figure!$C$8+BS256*[1]Figure!$D$8+CN256*[1]Figure!$E$8,0)</f>
        <v>1.48185298478687E-6</v>
      </c>
      <c r="FU256" s="12">
        <f>IFERROR(AY256*[1]Figure!$C$8+BT256*[1]Figure!$D$8+CO256*[1]Figure!$E$8,0)</f>
        <v>7.1919710959559305E-5</v>
      </c>
      <c r="FV256" s="12">
        <f>IFERROR(AZ256*[1]Figure!$C$8+BU256*[1]Figure!$D$8+CP256*[1]Figure!$E$8,0)</f>
        <v>5.3005072585281439E-5</v>
      </c>
      <c r="FW256" s="12">
        <f>IFERROR(BA256*[1]Figure!$C$8+BV256*[1]Figure!$D$8+CQ256*[1]Figure!$E$8,0)</f>
        <v>5.5169247131867718E-5</v>
      </c>
      <c r="FX256" s="12">
        <f>IFERROR(BB256*[1]Figure!$C$8+BW256*[1]Figure!$D$8+CR256*[1]Figure!$E$8,0)</f>
        <v>9.0396974446949637E-9</v>
      </c>
      <c r="FY256" s="12">
        <f>IFERROR(BC256*[1]Figure!$C$8+BX256*[1]Figure!$D$8+CS256*[1]Figure!$E$8,0)</f>
        <v>8.4769795473910403E-5</v>
      </c>
      <c r="FZ256" s="12">
        <f>IFERROR(BD256*[1]Figure!$C$8+BY256*[1]Figure!$D$8+CT256*[1]Figure!$E$8,0)</f>
        <v>9.5287066251438055E-2</v>
      </c>
      <c r="GA256" s="12">
        <f>IFERROR(BE256*[1]Figure!$C$8+BZ256*[1]Figure!$D$8+CU256*[1]Figure!$E$8,0)</f>
        <v>1.1628393722781876E-3</v>
      </c>
      <c r="GC256" s="12">
        <f>IFERROR(CW256*[1]Figure!$F$8+DR256*[1]Figure!$G$8+EM256*[1]Figure!$H$8,0)</f>
        <v>3.0776717818951235E-2</v>
      </c>
      <c r="GD256" s="12">
        <f>IFERROR(CX256*[1]Figure!$F$8+DS256*[1]Figure!$G$8+EN256*[1]Figure!$H$8,0)</f>
        <v>0.59848801695643972</v>
      </c>
      <c r="GE256" s="12">
        <f>IFERROR(CY256*[1]Figure!$F$8+DT256*[1]Figure!$G$8+EO256*[1]Figure!$H$8,0)</f>
        <v>4.5415530193342339E-5</v>
      </c>
      <c r="GF256" s="12">
        <f>IFERROR(CZ256*[1]Figure!$F$8+DU256*[1]Figure!$G$8+EP256*[1]Figure!$H$8,0)</f>
        <v>1.1435660120858745E-2</v>
      </c>
      <c r="GG256" s="12">
        <f>IFERROR(DA256*[1]Figure!$F$8+DV256*[1]Figure!$G$8+EQ256*[1]Figure!$H$8,0)</f>
        <v>1.1794490207619377E-3</v>
      </c>
      <c r="GH256" s="12">
        <f>IFERROR(DB256*[1]Figure!$F$8+DW256*[1]Figure!$G$8+ER256*[1]Figure!$H$8,0)</f>
        <v>9.6684233760298839E-6</v>
      </c>
      <c r="GI256" s="12">
        <f>IFERROR(DC256*[1]Figure!$F$8+DX256*[1]Figure!$G$8+ES256*[1]Figure!$H$8,0)</f>
        <v>3.1372535199144569E-2</v>
      </c>
      <c r="GJ256" s="12">
        <f>IFERROR(DD256*[1]Figure!$F$8+DY256*[1]Figure!$G$8+ET256*[1]Figure!$H$8,0)</f>
        <v>1.3955787789262683E-3</v>
      </c>
      <c r="GK256" s="12">
        <f>IFERROR(DE256*[1]Figure!$F$8+DZ256*[1]Figure!$G$8+EU256*[1]Figure!$H$8,0)</f>
        <v>2.6625781606280749E-2</v>
      </c>
      <c r="GL256" s="12">
        <f>IFERROR(DF256*[1]Figure!$F$8+EA256*[1]Figure!$G$8+EV256*[1]Figure!$H$8,0)</f>
        <v>2.449175969221516E-3</v>
      </c>
      <c r="GM256" s="12">
        <f>IFERROR(DG256*[1]Figure!$F$8+EB256*[1]Figure!$G$8+EW256*[1]Figure!$H$8,0)</f>
        <v>4.9428804573181163E-4</v>
      </c>
      <c r="GN256" s="12">
        <f>IFERROR(DH256*[1]Figure!$F$8+EC256*[1]Figure!$G$8+EX256*[1]Figure!$H$8,0)</f>
        <v>1.5663138669565744E-3</v>
      </c>
      <c r="GO256" s="12">
        <f>IFERROR(DI256*[1]Figure!$F$8+ED256*[1]Figure!$G$8+EY256*[1]Figure!$H$8,0)</f>
        <v>1.6856362546924029E-6</v>
      </c>
      <c r="GP256" s="12">
        <f>IFERROR(DJ256*[1]Figure!$F$8+EE256*[1]Figure!$G$8+EZ256*[1]Figure!$H$8,0)</f>
        <v>8.1810053672677852E-5</v>
      </c>
      <c r="GQ256" s="12">
        <f>IFERROR(DK256*[1]Figure!$F$8+EF256*[1]Figure!$G$8+FA256*[1]Figure!$H$8,0)</f>
        <v>6.0294288940682784E-5</v>
      </c>
      <c r="GR256" s="12">
        <f>IFERROR(DL256*[1]Figure!$F$8+EG256*[1]Figure!$G$8+FB256*[1]Figure!$H$8,0)</f>
        <v>6.2756079087654076E-5</v>
      </c>
      <c r="GS256" s="12">
        <f>IFERROR(DM256*[1]Figure!$F$8+EH256*[1]Figure!$G$8+FC256*[1]Figure!$H$8,0)</f>
        <v>1.0282829606352402E-8</v>
      </c>
      <c r="GT256" s="12">
        <f>IFERROR(DN256*[1]Figure!$F$8+EI256*[1]Figure!$G$8+FD256*[1]Figure!$H$8,0)</f>
        <v>9.6427271814845294E-5</v>
      </c>
      <c r="GU256" s="12">
        <f>IFERROR(DO256*[1]Figure!$F$8+EJ256*[1]Figure!$G$8+FE256*[1]Figure!$H$8,0)</f>
        <v>0.10839086948952782</v>
      </c>
      <c r="GV256" s="12">
        <f>IFERROR(DP256*[1]Figure!$F$8+EK256*[1]Figure!$G$8+FF256*[1]Figure!$H$8,0)</f>
        <v>1.3227521383153856E-3</v>
      </c>
      <c r="GX256" s="12">
        <f>IFERROR(FH256*[1]Figure!$F$10+GC256*[1]Figure!$F$11,0)</f>
        <v>2.7274297507395649E-2</v>
      </c>
      <c r="GY256" s="12">
        <f>IFERROR(FI256*[1]Figure!$F$10+GD256*[1]Figure!$F$11,0)</f>
        <v>0.53037950067014106</v>
      </c>
      <c r="GZ256" s="12">
        <f>IFERROR(FJ256*[1]Figure!$F$10+GE256*[1]Figure!$F$11,0)</f>
        <v>4.0247198848039444E-5</v>
      </c>
      <c r="HA256" s="12">
        <f>IFERROR(FK256*[1]Figure!$F$10+GF256*[1]Figure!$F$11,0)</f>
        <v>1.0134270917534442E-2</v>
      </c>
      <c r="HB256" s="12">
        <f>IFERROR(FL256*[1]Figure!$F$10+GG256*[1]Figure!$F$11,0)</f>
        <v>1.0452265792702308E-3</v>
      </c>
      <c r="HC256" s="12">
        <f>IFERROR(FM256*[1]Figure!$F$10+GH256*[1]Figure!$F$11,0)</f>
        <v>8.5681474267837834E-6</v>
      </c>
      <c r="HD256" s="12">
        <f>IFERROR(FN256*[1]Figure!$F$10+GI256*[1]Figure!$F$11,0)</f>
        <v>2.7802310292354269E-2</v>
      </c>
      <c r="HE256" s="12">
        <f>IFERROR(FO256*[1]Figure!$F$10+GJ256*[1]Figure!$F$11,0)</f>
        <v>1.2367605615178643E-3</v>
      </c>
      <c r="HF256" s="12">
        <f>IFERROR(FP256*[1]Figure!$F$10+GK256*[1]Figure!$F$11,0)</f>
        <v>2.3595741858135226E-2</v>
      </c>
      <c r="HG256" s="12">
        <f>IFERROR(FQ256*[1]Figure!$F$10+GL256*[1]Figure!$F$11,0)</f>
        <v>2.1704573705835155E-3</v>
      </c>
      <c r="HH256" s="12">
        <f>IFERROR(FR256*[1]Figure!$F$10+GM256*[1]Figure!$F$11,0)</f>
        <v>4.3803758714443762E-4</v>
      </c>
      <c r="HI256" s="12">
        <f>IFERROR(FS256*[1]Figure!$F$10+GN256*[1]Figure!$F$11,0)</f>
        <v>1.3880658310818112E-3</v>
      </c>
      <c r="HJ256" s="12">
        <f>IFERROR(FT256*[1]Figure!$F$10+GO256*[1]Figure!$F$11,0)</f>
        <v>1.4938092154655688E-6</v>
      </c>
      <c r="HK256" s="12">
        <f>IFERROR(FU256*[1]Figure!$F$10+GP256*[1]Figure!$F$11,0)</f>
        <v>7.2499990287809611E-5</v>
      </c>
      <c r="HL256" s="12">
        <f>IFERROR(FV256*[1]Figure!$F$10+GQ256*[1]Figure!$F$11,0)</f>
        <v>5.3432740431874158E-5</v>
      </c>
      <c r="HM256" s="12">
        <f>IFERROR(FW256*[1]Figure!$F$10+GR256*[1]Figure!$F$11,0)</f>
        <v>5.561437647455593E-5</v>
      </c>
      <c r="HN256" s="12">
        <f>IFERROR(FX256*[1]Figure!$F$10+GS256*[1]Figure!$F$11,0)</f>
        <v>9.1126336327136177E-9</v>
      </c>
      <c r="HO256" s="12">
        <f>IFERROR(FY256*[1]Figure!$F$10+GT256*[1]Figure!$F$11,0)</f>
        <v>8.5453754840782392E-5</v>
      </c>
      <c r="HP256" s="12">
        <f>IFERROR(FZ256*[1]Figure!$F$10+GU256*[1]Figure!$F$11,0)</f>
        <v>9.6055883506924788E-2</v>
      </c>
      <c r="HQ256" s="12">
        <f>IFERROR(GA256*[1]Figure!$F$10+GV256*[1]Figure!$F$11,0)</f>
        <v>1.1722216631801631E-3</v>
      </c>
    </row>
    <row r="257" spans="1:225" x14ac:dyDescent="0.2">
      <c r="A257" s="1"/>
      <c r="B257" s="4"/>
      <c r="C257" s="1" t="str">
        <f>C66</f>
        <v>NMP (cathode)</v>
      </c>
      <c r="D257" s="1" t="str">
        <f>D66</f>
        <v>EU</v>
      </c>
      <c r="E257" s="2">
        <f>E66/SUM(E64:E66)</f>
        <v>0.17241379310344829</v>
      </c>
      <c r="F257" s="7"/>
      <c r="G257" s="5">
        <f>'[1]LIB Maf LCI'!AI$48*LCIA_TAU!$E257</f>
        <v>2.9509082221576932</v>
      </c>
      <c r="H257" s="5">
        <f>'[1]LIB Maf LCI'!AJ$48*LCIA_TAU!$E257</f>
        <v>2.709492395417648</v>
      </c>
      <c r="I257" s="5">
        <f>'[1]LIB Maf LCI'!AK$48*LCIA_TAU!$E257</f>
        <v>3.3760909795640965</v>
      </c>
      <c r="J257" s="5">
        <f>'[1]LIB Maf LCI'!AL$48*LCIA_TAU!$E257</f>
        <v>3.8637632947738574</v>
      </c>
      <c r="K257" s="5">
        <f>'[1]LIB Maf LCI'!AM$48*LCIA_TAU!$E257</f>
        <v>2.9411375291413187</v>
      </c>
      <c r="L257" s="5">
        <f>'[1]LIB Maf LCI'!AN$48*LCIA_TAU!$E257</f>
        <v>2.6699377128828941</v>
      </c>
      <c r="M257" s="5" t="str">
        <f>M66</f>
        <v>g/kWh</v>
      </c>
      <c r="N257" s="5" t="str">
        <f>N66</f>
        <v>N-methyl-2-pyrrolidone production | N-methyl-2-pyrrolidone | Cutoff</v>
      </c>
      <c r="O257" s="5">
        <f>O66</f>
        <v>1</v>
      </c>
      <c r="P257" s="5" t="str">
        <f>P66</f>
        <v>kg</v>
      </c>
      <c r="Q257" s="5">
        <f>'[1]Unit factor_selected'!J39</f>
        <v>6.0523230953280098</v>
      </c>
      <c r="R257" s="5">
        <f>'[1]Unit factor_selected'!K39</f>
        <v>126.952381615585</v>
      </c>
      <c r="S257" s="5">
        <f>'[1]Unit factor_selected'!L39</f>
        <v>8.1419117323043005E-3</v>
      </c>
      <c r="T257" s="5">
        <f>'[1]Unit factor_selected'!M39</f>
        <v>2.3791164711157098</v>
      </c>
      <c r="U257" s="5">
        <f>'[1]Unit factor_selected'!N39</f>
        <v>0.24292551684772801</v>
      </c>
      <c r="V257" s="5">
        <f>'[1]Unit factor_selected'!O39</f>
        <v>1.8921717464338501E-3</v>
      </c>
      <c r="W257" s="5">
        <f>'[1]Unit factor_selected'!P39</f>
        <v>6.16962284667233</v>
      </c>
      <c r="X257" s="5">
        <f>'[1]Unit factor_selected'!Q39</f>
        <v>0.276290640586416</v>
      </c>
      <c r="Y257" s="5">
        <f>'[1]Unit factor_selected'!R39</f>
        <v>5.2888355628104797</v>
      </c>
      <c r="Z257" s="5">
        <f>'[1]Unit factor_selected'!S39</f>
        <v>0.59292942480676503</v>
      </c>
      <c r="AA257" s="5">
        <f>'[1]Unit factor_selected'!T39</f>
        <v>0.10175430551232501</v>
      </c>
      <c r="AB257" s="5">
        <f>'[1]Unit factor_selected'!U39</f>
        <v>0.32278152697851198</v>
      </c>
      <c r="AC257" s="5">
        <f>'[1]Unit factor_selected'!V39</f>
        <v>3.4650455810956798E-4</v>
      </c>
      <c r="AD257" s="5">
        <f>'[1]Unit factor_selected'!W39</f>
        <v>1.7133443483398202E-2</v>
      </c>
      <c r="AE257" s="5">
        <f>'[1]Unit factor_selected'!X39</f>
        <v>1.0531374292924601E-2</v>
      </c>
      <c r="AF257" s="5">
        <f>'[1]Unit factor_selected'!Y39</f>
        <v>1.1021634627213299E-2</v>
      </c>
      <c r="AG257" s="5">
        <f>'[1]Unit factor_selected'!Z39</f>
        <v>2.1338097289751301E-6</v>
      </c>
      <c r="AH257" s="5">
        <f>'[1]Unit factor_selected'!AA39</f>
        <v>1.76199451929029E-2</v>
      </c>
      <c r="AI257" s="5">
        <f>'[1]Unit factor_selected'!AB39</f>
        <v>22.407303779942499</v>
      </c>
      <c r="AJ257" s="5">
        <f>'[1]Unit factor_selected'!AC39</f>
        <v>0.28135199822941298</v>
      </c>
      <c r="AK257" s="1"/>
      <c r="AL257" s="1">
        <f t="shared" ref="AL257:AZ273" si="222">IFERROR($G257/1000*Q257,0)</f>
        <v>1.7859849985158324E-2</v>
      </c>
      <c r="AM257" s="1">
        <f t="shared" si="222"/>
        <v>0.37462482673193093</v>
      </c>
      <c r="AN257" s="1">
        <f t="shared" si="222"/>
        <v>2.4026034274938946E-5</v>
      </c>
      <c r="AO257" s="1">
        <f t="shared" si="222"/>
        <v>7.0205543560861441E-3</v>
      </c>
      <c r="AP257" s="1">
        <f t="shared" si="222"/>
        <v>7.1685090503786778E-4</v>
      </c>
      <c r="AQ257" s="1">
        <f t="shared" si="222"/>
        <v>5.5836251642861299E-6</v>
      </c>
      <c r="AR257" s="1">
        <f t="shared" si="222"/>
        <v>1.8205990785857332E-2</v>
      </c>
      <c r="AS257" s="1">
        <f t="shared" si="222"/>
        <v>8.1530832301167106E-4</v>
      </c>
      <c r="AT257" s="1">
        <f t="shared" si="222"/>
        <v>1.5606868347937456E-2</v>
      </c>
      <c r="AU257" s="1">
        <f t="shared" si="222"/>
        <v>1.7496803148215145E-3</v>
      </c>
      <c r="AV257" s="1">
        <f t="shared" si="222"/>
        <v>3.0026761677626575E-4</v>
      </c>
      <c r="AW257" s="1">
        <f t="shared" si="222"/>
        <v>9.5249866192150629E-4</v>
      </c>
      <c r="AX257" s="1">
        <f t="shared" si="222"/>
        <v>1.0225031495406423E-6</v>
      </c>
      <c r="AY257" s="1">
        <f t="shared" si="222"/>
        <v>5.0559219249033901E-5</v>
      </c>
      <c r="AZ257" s="1">
        <f t="shared" si="222"/>
        <v>3.1077118991611365E-5</v>
      </c>
      <c r="BA257" s="1">
        <f t="shared" si="216"/>
        <v>3.2523832243061664E-5</v>
      </c>
      <c r="BB257" s="1">
        <f t="shared" si="205"/>
        <v>6.2966766737527903E-9</v>
      </c>
      <c r="BC257" s="1">
        <f t="shared" si="205"/>
        <v>5.1994841143705087E-5</v>
      </c>
      <c r="BD257" s="1">
        <f t="shared" si="205"/>
        <v>6.6121896960617474E-2</v>
      </c>
      <c r="BE257" s="1">
        <f t="shared" si="205"/>
        <v>8.3024392489567148E-4</v>
      </c>
      <c r="BF257" s="1"/>
      <c r="BG257" s="1">
        <f t="shared" ref="BG257:BU273" si="223">IFERROR($H257/1000*Q257,0)</f>
        <v>1.6398723401401843E-2</v>
      </c>
      <c r="BH257" s="1">
        <f t="shared" si="223"/>
        <v>0.34397651256758677</v>
      </c>
      <c r="BI257" s="1">
        <f t="shared" si="223"/>
        <v>2.2060447922840229E-5</v>
      </c>
      <c r="BJ257" s="1">
        <f t="shared" si="223"/>
        <v>6.4461979863008854E-3</v>
      </c>
      <c r="BK257" s="1">
        <f t="shared" si="223"/>
        <v>6.5820484055182076E-4</v>
      </c>
      <c r="BL257" s="1">
        <f t="shared" si="223"/>
        <v>5.1268249577866467E-6</v>
      </c>
      <c r="BM257" s="1">
        <f t="shared" si="223"/>
        <v>1.6716546185653658E-2</v>
      </c>
      <c r="BN257" s="1">
        <f t="shared" si="223"/>
        <v>7.4860738959396471E-4</v>
      </c>
      <c r="BO257" s="1">
        <f t="shared" si="223"/>
        <v>1.4330059738049411E-2</v>
      </c>
      <c r="BP257" s="1">
        <f t="shared" si="223"/>
        <v>1.6065377675332899E-3</v>
      </c>
      <c r="BQ257" s="1">
        <f t="shared" si="223"/>
        <v>2.7570251698664865E-4</v>
      </c>
      <c r="BR257" s="1">
        <f t="shared" si="223"/>
        <v>8.7457409272957449E-4</v>
      </c>
      <c r="BS257" s="1">
        <f t="shared" si="223"/>
        <v>9.3885146517542692E-7</v>
      </c>
      <c r="BT257" s="1">
        <f t="shared" si="223"/>
        <v>4.6422934825585482E-5</v>
      </c>
      <c r="BU257" s="1">
        <f t="shared" si="223"/>
        <v>2.8534678559976114E-5</v>
      </c>
      <c r="BV257" s="1">
        <f t="shared" si="217"/>
        <v>2.9863035207506258E-5</v>
      </c>
      <c r="BW257" s="1">
        <f t="shared" si="207"/>
        <v>5.7815412339263068E-9</v>
      </c>
      <c r="BX257" s="1">
        <f t="shared" si="207"/>
        <v>4.7741107507846147E-5</v>
      </c>
      <c r="BY257" s="1">
        <f t="shared" si="207"/>
        <v>6.0712419193567319E-2</v>
      </c>
      <c r="BZ257" s="1">
        <f t="shared" si="207"/>
        <v>7.62321099638154E-4</v>
      </c>
      <c r="CA257" s="1"/>
      <c r="CB257" s="1">
        <f t="shared" ref="CB257:CP273" si="224">IFERROR($I257/1000*Q257,0)</f>
        <v>2.0433193407544344E-2</v>
      </c>
      <c r="CC257" s="1">
        <f t="shared" si="224"/>
        <v>0.42860279040655536</v>
      </c>
      <c r="CD257" s="1">
        <f t="shared" si="224"/>
        <v>2.7487834755839636E-5</v>
      </c>
      <c r="CE257" s="1">
        <f t="shared" si="224"/>
        <v>8.0321136574661132E-3</v>
      </c>
      <c r="CF257" s="1">
        <f t="shared" si="224"/>
        <v>8.2013864613556052E-4</v>
      </c>
      <c r="CG257" s="1">
        <f t="shared" si="224"/>
        <v>6.388143964921364E-6</v>
      </c>
      <c r="CH257" s="1">
        <f t="shared" si="224"/>
        <v>2.0829208039963017E-2</v>
      </c>
      <c r="CI257" s="1">
        <f t="shared" si="224"/>
        <v>9.327823394217849E-4</v>
      </c>
      <c r="CJ257" s="1">
        <f t="shared" si="224"/>
        <v>1.7855590036002261E-2</v>
      </c>
      <c r="CK257" s="1">
        <f t="shared" si="224"/>
        <v>2.0017836826082477E-3</v>
      </c>
      <c r="CL257" s="1">
        <f t="shared" si="224"/>
        <v>3.4353179297196966E-4</v>
      </c>
      <c r="CM257" s="1">
        <f t="shared" si="224"/>
        <v>1.0897398016020794E-3</v>
      </c>
      <c r="CN257" s="1">
        <f t="shared" si="224"/>
        <v>1.1698309130115557E-6</v>
      </c>
      <c r="CO257" s="1">
        <f t="shared" si="224"/>
        <v>5.7844063993171917E-5</v>
      </c>
      <c r="CP257" s="1">
        <f t="shared" si="224"/>
        <v>3.5554877752755962E-5</v>
      </c>
      <c r="CQ257" s="1">
        <f t="shared" si="218"/>
        <v>3.7210041244986116E-5</v>
      </c>
      <c r="CR257" s="1">
        <f t="shared" si="209"/>
        <v>7.2039357780990464E-9</v>
      </c>
      <c r="CS257" s="1">
        <f t="shared" si="209"/>
        <v>5.9486538026173248E-5</v>
      </c>
      <c r="CT257" s="1">
        <f t="shared" si="209"/>
        <v>7.5649096167816357E-2</v>
      </c>
      <c r="CU257" s="1">
        <f t="shared" si="209"/>
        <v>9.4986994330465476E-4</v>
      </c>
      <c r="CW257" s="12">
        <f t="shared" ref="CW257:DK273" si="225">IFERROR($J257/1000*Q257,0)</f>
        <v>2.3384743823840461E-2</v>
      </c>
      <c r="CX257" s="12">
        <f t="shared" si="225"/>
        <v>0.49051395227042077</v>
      </c>
      <c r="CY257" s="12">
        <f t="shared" si="225"/>
        <v>3.1458419700565991E-5</v>
      </c>
      <c r="CZ257" s="12">
        <f t="shared" si="225"/>
        <v>9.192342895088787E-3</v>
      </c>
      <c r="DA257" s="12">
        <f t="shared" si="225"/>
        <v>9.3860669536021974E-4</v>
      </c>
      <c r="DB257" s="12">
        <f t="shared" si="225"/>
        <v>7.3109037412792563E-6</v>
      </c>
      <c r="DC257" s="12">
        <f t="shared" si="225"/>
        <v>2.3837962297570747E-2</v>
      </c>
      <c r="DD257" s="12">
        <f t="shared" si="225"/>
        <v>1.0675216357873504E-3</v>
      </c>
      <c r="DE257" s="12">
        <f t="shared" si="225"/>
        <v>2.0434808719681768E-2</v>
      </c>
      <c r="DF257" s="12">
        <f t="shared" si="225"/>
        <v>2.2909389479597547E-3</v>
      </c>
      <c r="DG257" s="12">
        <f t="shared" si="225"/>
        <v>3.9315455072372655E-4</v>
      </c>
      <c r="DH257" s="12">
        <f t="shared" si="225"/>
        <v>1.2471514161706322E-3</v>
      </c>
      <c r="DI257" s="12">
        <f t="shared" si="225"/>
        <v>1.3388115930955839E-6</v>
      </c>
      <c r="DJ257" s="12">
        <f t="shared" si="225"/>
        <v>6.6199570044236309E-5</v>
      </c>
      <c r="DK257" s="12">
        <f t="shared" si="225"/>
        <v>4.0690737436527057E-5</v>
      </c>
      <c r="DL257" s="12">
        <f t="shared" si="219"/>
        <v>4.258498732103529E-5</v>
      </c>
      <c r="DM257" s="12">
        <f t="shared" si="211"/>
        <v>8.2445357088454605E-9</v>
      </c>
      <c r="DN257" s="12">
        <f t="shared" si="211"/>
        <v>6.8079297492265302E-5</v>
      </c>
      <c r="DO257" s="12">
        <f t="shared" si="211"/>
        <v>8.657651787978933E-2</v>
      </c>
      <c r="DP257" s="12">
        <f t="shared" si="211"/>
        <v>1.0870775236700853E-3</v>
      </c>
      <c r="DR257" s="12">
        <f t="shared" ref="DR257:EF273" si="226">IFERROR($K257/1000*Q257,0)</f>
        <v>1.7800714594157961E-2</v>
      </c>
      <c r="DS257" s="12">
        <f t="shared" si="226"/>
        <v>0.37338441398346744</v>
      </c>
      <c r="DT257" s="12">
        <f t="shared" si="226"/>
        <v>2.3946482154836185E-5</v>
      </c>
      <c r="DU257" s="12">
        <f t="shared" si="226"/>
        <v>6.9973087393966722E-3</v>
      </c>
      <c r="DV257" s="12">
        <f t="shared" si="226"/>
        <v>7.1447735438690452E-4</v>
      </c>
      <c r="DW257" s="12">
        <f t="shared" si="226"/>
        <v>5.5651373350174674E-6</v>
      </c>
      <c r="DX257" s="12">
        <f t="shared" si="226"/>
        <v>1.8145709294995687E-2</v>
      </c>
      <c r="DY257" s="12">
        <f t="shared" si="226"/>
        <v>8.1260877197920369E-4</v>
      </c>
      <c r="DZ257" s="12">
        <f t="shared" si="226"/>
        <v>1.555519275923915E-2</v>
      </c>
      <c r="EA257" s="12">
        <f t="shared" si="226"/>
        <v>1.7438869834313522E-3</v>
      </c>
      <c r="EB257" s="12">
        <f t="shared" si="226"/>
        <v>2.9927340669401047E-4</v>
      </c>
      <c r="EC257" s="12">
        <f t="shared" si="226"/>
        <v>9.493448627100427E-4</v>
      </c>
      <c r="ED257" s="12">
        <f t="shared" si="226"/>
        <v>1.0191175598745793E-6</v>
      </c>
      <c r="EE257" s="12">
        <f t="shared" si="226"/>
        <v>5.0391813632444214E-5</v>
      </c>
      <c r="EF257" s="12">
        <f t="shared" si="226"/>
        <v>3.0974220166354662E-5</v>
      </c>
      <c r="EG257" s="12">
        <f t="shared" si="220"/>
        <v>3.2416143234580524E-5</v>
      </c>
      <c r="EH257" s="12">
        <f t="shared" si="213"/>
        <v>6.2758278739356216E-9</v>
      </c>
      <c r="EI257" s="12">
        <f t="shared" si="213"/>
        <v>5.182268206825989E-5</v>
      </c>
      <c r="EJ257" s="12">
        <f t="shared" si="213"/>
        <v>6.5902962074059018E-2</v>
      </c>
      <c r="EK257" s="12">
        <f t="shared" si="213"/>
        <v>8.2749492089142834E-4</v>
      </c>
      <c r="EM257" s="12">
        <f t="shared" ref="EM257:FA273" si="227">IFERROR($L257/1000*Q257,0)</f>
        <v>1.6159325682768386E-2</v>
      </c>
      <c r="EN257" s="12">
        <f t="shared" si="227"/>
        <v>0.33895495141575138</v>
      </c>
      <c r="EO257" s="12">
        <f t="shared" si="227"/>
        <v>2.1738397189042945E-5</v>
      </c>
      <c r="EP257" s="12">
        <f t="shared" si="227"/>
        <v>6.3520927895726999E-3</v>
      </c>
      <c r="EQ257" s="12">
        <f t="shared" si="227"/>
        <v>6.4859599885331784E-4</v>
      </c>
      <c r="ER257" s="12">
        <f t="shared" si="227"/>
        <v>5.0519807050552247E-6</v>
      </c>
      <c r="ES257" s="12">
        <f t="shared" si="227"/>
        <v>1.6472508712594369E-2</v>
      </c>
      <c r="ET257" s="12">
        <f t="shared" si="227"/>
        <v>7.3767880101824519E-4</v>
      </c>
      <c r="EU257" s="12">
        <f t="shared" si="227"/>
        <v>1.4120861526383926E-2</v>
      </c>
      <c r="EV257" s="12">
        <f t="shared" si="227"/>
        <v>1.5830846323695441E-3</v>
      </c>
      <c r="EW257" s="12">
        <f t="shared" si="227"/>
        <v>2.7167765773556426E-4</v>
      </c>
      <c r="EX257" s="12">
        <f t="shared" si="227"/>
        <v>8.6180657190185639E-4</v>
      </c>
      <c r="EY257" s="12">
        <f t="shared" si="227"/>
        <v>9.251455873825578E-7</v>
      </c>
      <c r="EZ257" s="12">
        <f t="shared" si="227"/>
        <v>4.574522690787252E-5</v>
      </c>
      <c r="FA257" s="12">
        <f t="shared" si="227"/>
        <v>2.8118113393164813E-5</v>
      </c>
      <c r="FB257" s="12">
        <f t="shared" si="221"/>
        <v>2.9427077948812784E-5</v>
      </c>
      <c r="FC257" s="12">
        <f t="shared" si="215"/>
        <v>5.6971390675071264E-9</v>
      </c>
      <c r="FD257" s="12">
        <f t="shared" si="215"/>
        <v>4.704415616946111E-5</v>
      </c>
      <c r="FE257" s="12">
        <f t="shared" si="215"/>
        <v>5.9826105406091901E-2</v>
      </c>
      <c r="FF257" s="12">
        <f t="shared" si="215"/>
        <v>7.5119231066767098E-4</v>
      </c>
      <c r="FH257" s="12">
        <f>IFERROR(AL257*[1]Figure!$C$8+BG257*[1]Figure!$D$8+CB257*[1]Figure!$E$8,0)</f>
        <v>1.6718059579629057E-2</v>
      </c>
      <c r="FI257" s="12">
        <f>IFERROR(AM257*[1]Figure!$C$8+BH257*[1]Figure!$D$8+CC257*[1]Figure!$E$8,0)</f>
        <v>0.35067484769005541</v>
      </c>
      <c r="FJ257" s="12">
        <f>IFERROR(AN257*[1]Figure!$C$8+BI257*[1]Figure!$D$8+CD257*[1]Figure!$E$8,0)</f>
        <v>2.2490036187561987E-5</v>
      </c>
      <c r="FK257" s="12">
        <f>IFERROR(AO257*[1]Figure!$C$8+BJ257*[1]Figure!$D$8+CE257*[1]Figure!$E$8,0)</f>
        <v>6.571726308149727E-3</v>
      </c>
      <c r="FL257" s="12">
        <f>IFERROR(AP257*[1]Figure!$C$8+BK257*[1]Figure!$D$8+CF257*[1]Figure!$E$8,0)</f>
        <v>6.7102221743705465E-4</v>
      </c>
      <c r="FM257" s="12">
        <f>IFERROR(AQ257*[1]Figure!$C$8+BL257*[1]Figure!$D$8+CG257*[1]Figure!$E$8,0)</f>
        <v>5.2266608199074473E-6</v>
      </c>
      <c r="FN257" s="12">
        <f>IFERROR(AR257*[1]Figure!$C$8+BM257*[1]Figure!$D$8+CH257*[1]Figure!$E$8,0)</f>
        <v>1.7042071401331668E-2</v>
      </c>
      <c r="FO257" s="12">
        <f>IFERROR(AS257*[1]Figure!$C$8+BN257*[1]Figure!$D$8+CI257*[1]Figure!$E$8,0)</f>
        <v>7.6318519647161187E-4</v>
      </c>
      <c r="FP257" s="12">
        <f>IFERROR(AT257*[1]Figure!$C$8+BO257*[1]Figure!$D$8+CJ257*[1]Figure!$E$8,0)</f>
        <v>1.4609112344676413E-2</v>
      </c>
      <c r="FQ257" s="12">
        <f>IFERROR(AU257*[1]Figure!$C$8+BP257*[1]Figure!$D$8+CK257*[1]Figure!$E$8,0)</f>
        <v>1.6378222534230824E-3</v>
      </c>
      <c r="FR257" s="12">
        <f>IFERROR(AV257*[1]Figure!$C$8+BQ257*[1]Figure!$D$8+CL257*[1]Figure!$E$8,0)</f>
        <v>2.8107133661651172E-4</v>
      </c>
      <c r="FS257" s="12">
        <f>IFERROR(AW257*[1]Figure!$C$8+BR257*[1]Figure!$D$8+CM257*[1]Figure!$E$8,0)</f>
        <v>8.9160487869459186E-4</v>
      </c>
      <c r="FT257" s="12">
        <f>IFERROR(AX257*[1]Figure!$C$8+BS257*[1]Figure!$D$8+CN257*[1]Figure!$E$8,0)</f>
        <v>9.5713393945549884E-7</v>
      </c>
      <c r="FU257" s="12">
        <f>IFERROR(AY257*[1]Figure!$C$8+BT257*[1]Figure!$D$8+CO257*[1]Figure!$E$8,0)</f>
        <v>4.7326939498780124E-5</v>
      </c>
      <c r="FV257" s="12">
        <f>IFERROR(AZ257*[1]Figure!$C$8+BU257*[1]Figure!$D$8+CP257*[1]Figure!$E$8,0)</f>
        <v>2.9090341032916287E-5</v>
      </c>
      <c r="FW257" s="12">
        <f>IFERROR(BA257*[1]Figure!$C$8+BV257*[1]Figure!$D$8+CQ257*[1]Figure!$E$8,0)</f>
        <v>3.0444565080289807E-5</v>
      </c>
      <c r="FX257" s="12">
        <f>IFERROR(BB257*[1]Figure!$C$8+BW257*[1]Figure!$D$8+CR257*[1]Figure!$E$8,0)</f>
        <v>5.8941265393011917E-9</v>
      </c>
      <c r="FY257" s="12">
        <f>IFERROR(BC257*[1]Figure!$C$8+BX257*[1]Figure!$D$8+CS257*[1]Figure!$E$8,0)</f>
        <v>4.8670781266145338E-5</v>
      </c>
      <c r="FZ257" s="12">
        <f>IFERROR(BD257*[1]Figure!$C$8+BY257*[1]Figure!$D$8+CT257*[1]Figure!$E$8,0)</f>
        <v>6.1894686339712679E-2</v>
      </c>
      <c r="GA257" s="12">
        <f>IFERROR(BE257*[1]Figure!$C$8+BZ257*[1]Figure!$D$8+CU257*[1]Figure!$E$8,0)</f>
        <v>7.7716595680060892E-4</v>
      </c>
      <c r="GC257" s="12">
        <f>IFERROR(CW257*[1]Figure!$F$8+DR257*[1]Figure!$G$8+EM257*[1]Figure!$H$8,0)</f>
        <v>1.9017114129971192E-2</v>
      </c>
      <c r="GD257" s="12">
        <f>IFERROR(CX257*[1]Figure!$F$8+DS257*[1]Figure!$G$8+EN257*[1]Figure!$H$8,0)</f>
        <v>0.39889937999491309</v>
      </c>
      <c r="GE257" s="12">
        <f>IFERROR(CY257*[1]Figure!$F$8+DT257*[1]Figure!$G$8+EO257*[1]Figure!$H$8,0)</f>
        <v>2.5582848471672831E-5</v>
      </c>
      <c r="GF257" s="12">
        <f>IFERROR(CZ257*[1]Figure!$F$8+DU257*[1]Figure!$G$8+EP257*[1]Figure!$H$8,0)</f>
        <v>7.4754649986592848E-3</v>
      </c>
      <c r="GG257" s="12">
        <f>IFERROR(DA257*[1]Figure!$F$8+DV257*[1]Figure!$G$8+EQ257*[1]Figure!$H$8,0)</f>
        <v>7.633006708682846E-4</v>
      </c>
      <c r="GH257" s="12">
        <f>IFERROR(DB257*[1]Figure!$F$8+DW257*[1]Figure!$G$8+ER257*[1]Figure!$H$8,0)</f>
        <v>5.945427150645082E-6</v>
      </c>
      <c r="GI257" s="12">
        <f>IFERROR(DC257*[1]Figure!$F$8+DX257*[1]Figure!$G$8+ES257*[1]Figure!$H$8,0)</f>
        <v>1.9385683805382956E-2</v>
      </c>
      <c r="GJ257" s="12">
        <f>IFERROR(DD257*[1]Figure!$F$8+DY257*[1]Figure!$G$8+ET257*[1]Figure!$H$8,0)</f>
        <v>8.6813783109673305E-4</v>
      </c>
      <c r="GK257" s="12">
        <f>IFERROR(DE257*[1]Figure!$F$8+DZ257*[1]Figure!$G$8+EU257*[1]Figure!$H$8,0)</f>
        <v>1.6618146111574437E-2</v>
      </c>
      <c r="GL257" s="12">
        <f>IFERROR(DF257*[1]Figure!$F$8+EA257*[1]Figure!$G$8+EV257*[1]Figure!$H$8,0)</f>
        <v>1.8630542958409794E-3</v>
      </c>
      <c r="GM257" s="12">
        <f>IFERROR(DG257*[1]Figure!$F$8+EB257*[1]Figure!$G$8+EW257*[1]Figure!$H$8,0)</f>
        <v>3.1972404821507122E-4</v>
      </c>
      <c r="GN257" s="12">
        <f>IFERROR(DH257*[1]Figure!$F$8+EC257*[1]Figure!$G$8+EX257*[1]Figure!$H$8,0)</f>
        <v>1.0142176881361724E-3</v>
      </c>
      <c r="GO257" s="12">
        <f>IFERROR(DI257*[1]Figure!$F$8+ED257*[1]Figure!$G$8+EY257*[1]Figure!$H$8,0)</f>
        <v>1.0887582543654283E-6</v>
      </c>
      <c r="GP257" s="12">
        <f>IFERROR(DJ257*[1]Figure!$F$8+EE257*[1]Figure!$G$8+EZ257*[1]Figure!$H$8,0)</f>
        <v>5.3835303408489998E-5</v>
      </c>
      <c r="GQ257" s="12">
        <f>IFERROR(DK257*[1]Figure!$F$8+EF257*[1]Figure!$G$8+FA257*[1]Figure!$H$8,0)</f>
        <v>3.309082210574511E-5</v>
      </c>
      <c r="GR257" s="12">
        <f>IFERROR(DL257*[1]Figure!$F$8+EG257*[1]Figure!$G$8+FB257*[1]Figure!$H$8,0)</f>
        <v>3.4631277990818896E-5</v>
      </c>
      <c r="GS257" s="12">
        <f>IFERROR(DM257*[1]Figure!$F$8+EH257*[1]Figure!$G$8+FC257*[1]Figure!$H$8,0)</f>
        <v>6.7046822366253315E-9</v>
      </c>
      <c r="GT257" s="12">
        <f>IFERROR(DN257*[1]Figure!$F$8+EI257*[1]Figure!$G$8+FD257*[1]Figure!$H$8,0)</f>
        <v>5.536394925048392E-5</v>
      </c>
      <c r="GU257" s="12">
        <f>IFERROR(DO257*[1]Figure!$F$8+EJ257*[1]Figure!$G$8+FE257*[1]Figure!$H$8,0)</f>
        <v>7.040639546441918E-2</v>
      </c>
      <c r="GV257" s="12">
        <f>IFERROR(DP257*[1]Figure!$F$8+EK257*[1]Figure!$G$8+FF257*[1]Figure!$H$8,0)</f>
        <v>8.8404121471215421E-4</v>
      </c>
      <c r="GX257" s="12">
        <f>IFERROR(FH257*[1]Figure!$F$10+GC257*[1]Figure!$F$11,0)</f>
        <v>1.6852948113705211E-2</v>
      </c>
      <c r="GY257" s="12">
        <f>IFERROR(FI257*[1]Figure!$F$10+GD257*[1]Figure!$F$11,0)</f>
        <v>0.35350424400348446</v>
      </c>
      <c r="GZ257" s="12">
        <f>IFERROR(FJ257*[1]Figure!$F$10+GE257*[1]Figure!$F$11,0)</f>
        <v>2.2671495524885824E-5</v>
      </c>
      <c r="HA257" s="12">
        <f>IFERROR(FK257*[1]Figure!$F$10+GF257*[1]Figure!$F$11,0)</f>
        <v>6.6247498378143874E-3</v>
      </c>
      <c r="HB257" s="12">
        <f>IFERROR(FL257*[1]Figure!$F$10+GG257*[1]Figure!$F$11,0)</f>
        <v>6.7643631485736207E-4</v>
      </c>
      <c r="HC257" s="12">
        <f>IFERROR(FM257*[1]Figure!$F$10+GH257*[1]Figure!$F$11,0)</f>
        <v>5.2688317795665249E-6</v>
      </c>
      <c r="HD257" s="12">
        <f>IFERROR(FN257*[1]Figure!$F$10+GI257*[1]Figure!$F$11,0)</f>
        <v>1.7179574202897695E-2</v>
      </c>
      <c r="HE257" s="12">
        <f>IFERROR(FO257*[1]Figure!$F$10+GJ257*[1]Figure!$F$11,0)</f>
        <v>7.693429046607916E-4</v>
      </c>
      <c r="HF257" s="12">
        <f>IFERROR(FP257*[1]Figure!$F$10+GK257*[1]Figure!$F$11,0)</f>
        <v>1.472698498048927E-2</v>
      </c>
      <c r="HG257" s="12">
        <f>IFERROR(FQ257*[1]Figure!$F$10+GL257*[1]Figure!$F$11,0)</f>
        <v>1.6510369116069029E-3</v>
      </c>
      <c r="HH257" s="12">
        <f>IFERROR(FR257*[1]Figure!$F$10+GM257*[1]Figure!$F$11,0)</f>
        <v>2.8333914170396482E-4</v>
      </c>
      <c r="HI257" s="12">
        <f>IFERROR(FS257*[1]Figure!$F$10+GN257*[1]Figure!$F$11,0)</f>
        <v>8.9879873241244831E-4</v>
      </c>
      <c r="HJ257" s="12">
        <f>IFERROR(FT257*[1]Figure!$F$10+GO257*[1]Figure!$F$11,0)</f>
        <v>9.6485650997229511E-7</v>
      </c>
      <c r="HK257" s="12">
        <f>IFERROR(FU257*[1]Figure!$F$10+GP257*[1]Figure!$F$11,0)</f>
        <v>4.7708793712236816E-5</v>
      </c>
      <c r="HL257" s="12">
        <f>IFERROR(FV257*[1]Figure!$F$10+GQ257*[1]Figure!$F$11,0)</f>
        <v>2.932505448390116E-5</v>
      </c>
      <c r="HM257" s="12">
        <f>IFERROR(FW257*[1]Figure!$F$10+GR257*[1]Figure!$F$11,0)</f>
        <v>3.0690204996495771E-5</v>
      </c>
      <c r="HN257" s="12">
        <f>IFERROR(FX257*[1]Figure!$F$10+GS257*[1]Figure!$F$11,0)</f>
        <v>5.9416829010164273E-9</v>
      </c>
      <c r="HO257" s="12">
        <f>IFERROR(FY257*[1]Figure!$F$10+GT257*[1]Figure!$F$11,0)</f>
        <v>4.9063478176098402E-5</v>
      </c>
      <c r="HP257" s="12">
        <f>IFERROR(FZ257*[1]Figure!$F$10+GU257*[1]Figure!$F$11,0)</f>
        <v>6.2394079434210339E-2</v>
      </c>
      <c r="HQ257" s="12">
        <f>IFERROR(GA257*[1]Figure!$F$10+GV257*[1]Figure!$F$11,0)</f>
        <v>7.8343646780982092E-4</v>
      </c>
    </row>
    <row r="258" spans="1:225" x14ac:dyDescent="0.2">
      <c r="A258" s="1"/>
      <c r="B258" s="4"/>
      <c r="C258" s="1" t="str">
        <f>C67</f>
        <v>NMP (anode)</v>
      </c>
      <c r="D258" s="1" t="str">
        <f>D67</f>
        <v>US</v>
      </c>
      <c r="E258" s="2">
        <f>E67/(E67+E69+E70)</f>
        <v>0.2857142857142857</v>
      </c>
      <c r="F258" s="7">
        <f>SUM(E258:E261)</f>
        <v>0.99999999999999989</v>
      </c>
      <c r="G258" s="5">
        <f>'[1]LIB Maf LCI'!AI$52*LCIA_TAU!$E258</f>
        <v>2.8603737676686896</v>
      </c>
      <c r="H258" s="5">
        <f>'[1]LIB Maf LCI'!AJ$52*LCIA_TAU!$E258</f>
        <v>2.9223128179217253</v>
      </c>
      <c r="I258" s="5">
        <f>'[1]LIB Maf LCI'!AK$52*LCIA_TAU!$E258</f>
        <v>2.8655601485080631</v>
      </c>
      <c r="J258" s="5">
        <f>'[1]LIB Maf LCI'!AL$52*LCIA_TAU!$E258</f>
        <v>7.4209300257326802</v>
      </c>
      <c r="K258" s="5">
        <f>'[1]LIB Maf LCI'!AM$52*LCIA_TAU!$E258</f>
        <v>2.9379183458733467</v>
      </c>
      <c r="L258" s="5">
        <f>'[1]LIB Maf LCI'!AN$52*LCIA_TAU!$E258</f>
        <v>3.0304576780275512</v>
      </c>
      <c r="M258" s="5" t="str">
        <f>M67</f>
        <v>g/kWh</v>
      </c>
      <c r="N258" s="5" t="str">
        <f>N67</f>
        <v>N-methyl-2-pyrrolidone production | N-methyl-2-pyrrolidone | Cutoff</v>
      </c>
      <c r="O258" s="5">
        <f>O67</f>
        <v>1</v>
      </c>
      <c r="P258" s="5" t="str">
        <f>P67</f>
        <v>kg</v>
      </c>
      <c r="Q258" s="5">
        <f>'[1]Unit factor_selected'!J30</f>
        <v>13.5190817198421</v>
      </c>
      <c r="R258" s="5">
        <f>'[1]Unit factor_selected'!K30</f>
        <v>169.020743152965</v>
      </c>
      <c r="S258" s="5">
        <f>'[1]Unit factor_selected'!L30</f>
        <v>1.9621781096551699E-2</v>
      </c>
      <c r="T258" s="5">
        <f>'[1]Unit factor_selected'!M30</f>
        <v>2.7678169443706002</v>
      </c>
      <c r="U258" s="5">
        <f>'[1]Unit factor_selected'!N30</f>
        <v>0.54804352689675695</v>
      </c>
      <c r="V258" s="5">
        <f>'[1]Unit factor_selected'!O30</f>
        <v>4.63595534893108E-3</v>
      </c>
      <c r="W258" s="5">
        <f>'[1]Unit factor_selected'!P30</f>
        <v>14.5692639992804</v>
      </c>
      <c r="X258" s="5">
        <f>'[1]Unit factor_selected'!Q30</f>
        <v>0.50569825540319802</v>
      </c>
      <c r="Y258" s="5">
        <f>'[1]Unit factor_selected'!R30</f>
        <v>12.493375283614</v>
      </c>
      <c r="Z258" s="5">
        <f>'[1]Unit factor_selected'!S30</f>
        <v>1.64021704237471</v>
      </c>
      <c r="AA258" s="5">
        <f>'[1]Unit factor_selected'!T30</f>
        <v>7.9592977350811195E-2</v>
      </c>
      <c r="AB258" s="5">
        <f>'[1]Unit factor_selected'!U30</f>
        <v>0.72261091716585202</v>
      </c>
      <c r="AC258" s="5">
        <f>'[1]Unit factor_selected'!V30</f>
        <v>3.1997572110617099E-4</v>
      </c>
      <c r="AD258" s="5">
        <f>'[1]Unit factor_selected'!W30</f>
        <v>3.2455175596331702E-2</v>
      </c>
      <c r="AE258" s="5">
        <f>'[1]Unit factor_selected'!X30</f>
        <v>1.38370851457048E-2</v>
      </c>
      <c r="AF258" s="5">
        <f>'[1]Unit factor_selected'!Y30</f>
        <v>1.42147359122643E-2</v>
      </c>
      <c r="AG258" s="5">
        <f>'[1]Unit factor_selected'!Z30</f>
        <v>3.5387887701148399E-6</v>
      </c>
      <c r="AH258" s="5">
        <f>'[1]Unit factor_selected'!AA30</f>
        <v>3.5782699198453297E-2</v>
      </c>
      <c r="AI258" s="5">
        <f>'[1]Unit factor_selected'!AB30</f>
        <v>43.882248854011102</v>
      </c>
      <c r="AJ258" s="5">
        <f>'[1]Unit factor_selected'!AC30</f>
        <v>0.15619278729848099</v>
      </c>
      <c r="AK258" s="1"/>
      <c r="AL258" s="1">
        <f t="shared" si="222"/>
        <v>3.8669626714405658E-2</v>
      </c>
      <c r="AM258" s="1">
        <f t="shared" si="222"/>
        <v>0.48346249990660839</v>
      </c>
      <c r="AN258" s="1">
        <f t="shared" si="222"/>
        <v>5.6125627923513853E-5</v>
      </c>
      <c r="AO258" s="1">
        <f t="shared" si="222"/>
        <v>7.9169909813865732E-3</v>
      </c>
      <c r="AP258" s="1">
        <f t="shared" si="222"/>
        <v>1.5676093278761136E-3</v>
      </c>
      <c r="AQ258" s="1">
        <f t="shared" si="222"/>
        <v>1.3260565068165809E-5</v>
      </c>
      <c r="AR258" s="1">
        <f t="shared" si="222"/>
        <v>4.1673540557781483E-2</v>
      </c>
      <c r="AS258" s="1">
        <f t="shared" si="222"/>
        <v>1.4464860241111288E-3</v>
      </c>
      <c r="AT258" s="1">
        <f t="shared" si="222"/>
        <v>3.5735722930889863E-2</v>
      </c>
      <c r="AU258" s="1">
        <f t="shared" si="222"/>
        <v>4.6916338012917445E-3</v>
      </c>
      <c r="AV258" s="1">
        <f t="shared" si="222"/>
        <v>2.2766566450490851E-4</v>
      </c>
      <c r="AW258" s="1">
        <f t="shared" si="222"/>
        <v>2.0669373116922155E-3</v>
      </c>
      <c r="AX258" s="1">
        <f t="shared" si="222"/>
        <v>9.1525015894296418E-7</v>
      </c>
      <c r="AY258" s="1">
        <f t="shared" si="222"/>
        <v>9.2833932900828226E-5</v>
      </c>
      <c r="AZ258" s="1">
        <f t="shared" si="222"/>
        <v>3.9579235371772096E-5</v>
      </c>
      <c r="BA258" s="1">
        <f t="shared" si="216"/>
        <v>4.0659457717778865E-5</v>
      </c>
      <c r="BB258" s="1">
        <f t="shared" si="205"/>
        <v>1.0122258567357034E-8</v>
      </c>
      <c r="BC258" s="1">
        <f t="shared" si="205"/>
        <v>1.0235189412363526E-4</v>
      </c>
      <c r="BD258" s="1">
        <f t="shared" si="205"/>
        <v>0.12551963348832279</v>
      </c>
      <c r="BE258" s="1">
        <f t="shared" si="205"/>
        <v>4.4676975148763033E-4</v>
      </c>
      <c r="BF258" s="1"/>
      <c r="BG258" s="1">
        <f t="shared" si="223"/>
        <v>3.9506985796425857E-2</v>
      </c>
      <c r="BH258" s="1">
        <f t="shared" si="223"/>
        <v>0.49393148421056532</v>
      </c>
      <c r="BI258" s="1">
        <f t="shared" si="223"/>
        <v>5.7340982408907238E-5</v>
      </c>
      <c r="BJ258" s="1">
        <f t="shared" si="223"/>
        <v>8.0884269341951476E-3</v>
      </c>
      <c r="BK258" s="1">
        <f t="shared" si="223"/>
        <v>1.6015546234294227E-3</v>
      </c>
      <c r="BL258" s="1">
        <f t="shared" si="223"/>
        <v>1.354771173949408E-5</v>
      </c>
      <c r="BM258" s="1">
        <f t="shared" si="223"/>
        <v>4.2575946932782653E-2</v>
      </c>
      <c r="BN258" s="1">
        <f t="shared" si="223"/>
        <v>1.47780849376542E-3</v>
      </c>
      <c r="BO258" s="1">
        <f t="shared" si="223"/>
        <v>3.6509550730411663E-2</v>
      </c>
      <c r="BP258" s="1">
        <f t="shared" si="223"/>
        <v>4.7932272871052768E-3</v>
      </c>
      <c r="BQ258" s="1">
        <f t="shared" si="223"/>
        <v>2.3259557792882913E-4</v>
      </c>
      <c r="BR258" s="1">
        <f t="shared" si="223"/>
        <v>2.1116951456039436E-3</v>
      </c>
      <c r="BS258" s="1">
        <f t="shared" si="223"/>
        <v>9.3506915121231067E-7</v>
      </c>
      <c r="BT258" s="1">
        <f t="shared" si="223"/>
        <v>9.4844175653060512E-5</v>
      </c>
      <c r="BU258" s="1">
        <f t="shared" si="223"/>
        <v>4.0436291283967443E-5</v>
      </c>
      <c r="BV258" s="1">
        <f t="shared" si="217"/>
        <v>4.1539904959782231E-5</v>
      </c>
      <c r="BW258" s="1">
        <f t="shared" si="207"/>
        <v>1.0341447782824055E-8</v>
      </c>
      <c r="BX258" s="1">
        <f t="shared" si="207"/>
        <v>1.0456824052747751E-4</v>
      </c>
      <c r="BY258" s="1">
        <f t="shared" si="207"/>
        <v>0.12823765830530759</v>
      </c>
      <c r="BZ258" s="1">
        <f t="shared" si="207"/>
        <v>4.5644418438927265E-4</v>
      </c>
      <c r="CA258" s="1"/>
      <c r="CB258" s="1">
        <f t="shared" si="224"/>
        <v>3.8739741820803371E-2</v>
      </c>
      <c r="CC258" s="1">
        <f t="shared" si="224"/>
        <v>0.48433910585035356</v>
      </c>
      <c r="CD258" s="1">
        <f t="shared" si="224"/>
        <v>5.6227393953027388E-5</v>
      </c>
      <c r="CE258" s="1">
        <f t="shared" si="224"/>
        <v>7.9313459341537502E-3</v>
      </c>
      <c r="CF258" s="1">
        <f t="shared" si="224"/>
        <v>1.5704516903231535E-3</v>
      </c>
      <c r="CG258" s="1">
        <f t="shared" si="224"/>
        <v>1.3284608898159695E-5</v>
      </c>
      <c r="CH258" s="1">
        <f t="shared" si="224"/>
        <v>4.1749102309431123E-2</v>
      </c>
      <c r="CI258" s="1">
        <f t="shared" si="224"/>
        <v>1.4491087678534565E-3</v>
      </c>
      <c r="CJ258" s="1">
        <f t="shared" si="224"/>
        <v>3.58005183330799E-2</v>
      </c>
      <c r="CK258" s="1">
        <f t="shared" si="224"/>
        <v>4.7001405915327301E-3</v>
      </c>
      <c r="CL258" s="1">
        <f t="shared" si="224"/>
        <v>2.2807846399758942E-4</v>
      </c>
      <c r="CM258" s="1">
        <f t="shared" si="224"/>
        <v>2.0706850471073268E-3</v>
      </c>
      <c r="CN258" s="1">
        <f t="shared" si="224"/>
        <v>9.1690967489197398E-7</v>
      </c>
      <c r="CO258" s="1">
        <f t="shared" si="224"/>
        <v>9.3002257801679542E-5</v>
      </c>
      <c r="CP258" s="1">
        <f t="shared" si="224"/>
        <v>3.9650999765044557E-5</v>
      </c>
      <c r="CQ258" s="1">
        <f t="shared" si="218"/>
        <v>4.0733180751750987E-5</v>
      </c>
      <c r="CR258" s="1">
        <f t="shared" si="209"/>
        <v>1.0140612073628946E-8</v>
      </c>
      <c r="CS258" s="1">
        <f t="shared" si="209"/>
        <v>1.0253747682913919E-4</v>
      </c>
      <c r="CT258" s="1">
        <f t="shared" si="209"/>
        <v>0.12574722354296783</v>
      </c>
      <c r="CU258" s="1">
        <f t="shared" si="209"/>
        <v>4.4757982676692351E-4</v>
      </c>
      <c r="CW258" s="12">
        <f t="shared" si="225"/>
        <v>0.10032415945511004</v>
      </c>
      <c r="CX258" s="12">
        <f t="shared" si="225"/>
        <v>1.2542911078354892</v>
      </c>
      <c r="CY258" s="12">
        <f t="shared" si="225"/>
        <v>1.4561186449775441E-4</v>
      </c>
      <c r="CZ258" s="12">
        <f t="shared" si="225"/>
        <v>2.0539775868211464E-2</v>
      </c>
      <c r="DA258" s="12">
        <f t="shared" si="225"/>
        <v>4.0669926641565789E-3</v>
      </c>
      <c r="DB258" s="12">
        <f t="shared" si="225"/>
        <v>3.4403100246838671E-5</v>
      </c>
      <c r="DC258" s="12">
        <f t="shared" si="225"/>
        <v>0.10811748866508611</v>
      </c>
      <c r="DD258" s="12">
        <f t="shared" si="225"/>
        <v>3.7527513674822256E-3</v>
      </c>
      <c r="DE258" s="12">
        <f t="shared" si="225"/>
        <v>9.2712463764917666E-2</v>
      </c>
      <c r="DF258" s="12">
        <f t="shared" si="225"/>
        <v>1.2171935898476937E-2</v>
      </c>
      <c r="DG258" s="12">
        <f t="shared" si="225"/>
        <v>5.9065391546009598E-4</v>
      </c>
      <c r="DH258" s="12">
        <f t="shared" si="225"/>
        <v>5.3624450521183014E-3</v>
      </c>
      <c r="DI258" s="12">
        <f t="shared" si="225"/>
        <v>2.3745174362622503E-6</v>
      </c>
      <c r="DJ258" s="12">
        <f t="shared" si="225"/>
        <v>2.4084758707324446E-4</v>
      </c>
      <c r="DK258" s="12">
        <f t="shared" si="225"/>
        <v>1.026840406263804E-4</v>
      </c>
      <c r="DL258" s="12">
        <f t="shared" si="219"/>
        <v>1.0548656053918276E-4</v>
      </c>
      <c r="DM258" s="12">
        <f t="shared" si="211"/>
        <v>2.6261103838870838E-8</v>
      </c>
      <c r="DN258" s="12">
        <f t="shared" si="211"/>
        <v>2.6554090688356275E-4</v>
      </c>
      <c r="DO258" s="12">
        <f t="shared" si="211"/>
        <v>0.3256470981174045</v>
      </c>
      <c r="DP258" s="12">
        <f t="shared" si="211"/>
        <v>1.1590957450661756E-3</v>
      </c>
      <c r="DR258" s="12">
        <f t="shared" si="226"/>
        <v>3.9717958204085101E-2</v>
      </c>
      <c r="DS258" s="12">
        <f t="shared" si="226"/>
        <v>0.49656914214224274</v>
      </c>
      <c r="DT258" s="12">
        <f t="shared" si="226"/>
        <v>5.7647190662270069E-5</v>
      </c>
      <c r="DU258" s="12">
        <f t="shared" si="226"/>
        <v>8.1316201788854941E-3</v>
      </c>
      <c r="DV258" s="12">
        <f t="shared" si="226"/>
        <v>1.6101071320071153E-3</v>
      </c>
      <c r="DW258" s="12">
        <f t="shared" si="226"/>
        <v>1.3620058270274292E-5</v>
      </c>
      <c r="DX258" s="12">
        <f t="shared" si="226"/>
        <v>4.2803307989357976E-2</v>
      </c>
      <c r="DY258" s="12">
        <f t="shared" si="226"/>
        <v>1.4857001820252009E-3</v>
      </c>
      <c r="DZ258" s="12">
        <f t="shared" si="226"/>
        <v>3.6704516447610198E-2</v>
      </c>
      <c r="EA258" s="12">
        <f t="shared" si="226"/>
        <v>4.8188237400067814E-3</v>
      </c>
      <c r="EB258" s="12">
        <f t="shared" si="226"/>
        <v>2.3383766836162999E-4</v>
      </c>
      <c r="EC258" s="12">
        <f t="shared" si="226"/>
        <v>2.1229718704699218E-3</v>
      </c>
      <c r="ED258" s="12">
        <f t="shared" si="226"/>
        <v>9.4006254127187319E-7</v>
      </c>
      <c r="EE258" s="12">
        <f t="shared" si="226"/>
        <v>9.5350655803003848E-5</v>
      </c>
      <c r="EF258" s="12">
        <f t="shared" si="226"/>
        <v>4.0652226302977703E-5</v>
      </c>
      <c r="EG258" s="12">
        <f t="shared" si="220"/>
        <v>4.1761733418385989E-5</v>
      </c>
      <c r="EH258" s="12">
        <f t="shared" si="213"/>
        <v>1.0396672449890965E-8</v>
      </c>
      <c r="EI258" s="12">
        <f t="shared" si="213"/>
        <v>1.0512664844000344E-4</v>
      </c>
      <c r="EJ258" s="12">
        <f t="shared" si="213"/>
        <v>0.12892246396637885</v>
      </c>
      <c r="EK258" s="12">
        <f t="shared" si="213"/>
        <v>4.5888165529730076E-4</v>
      </c>
      <c r="EM258" s="12">
        <f t="shared" si="227"/>
        <v>4.0969004997777406E-2</v>
      </c>
      <c r="EN258" s="12">
        <f t="shared" si="227"/>
        <v>0.5122102088338254</v>
      </c>
      <c r="EO258" s="12">
        <f t="shared" si="227"/>
        <v>5.9462977180620953E-5</v>
      </c>
      <c r="EP258" s="12">
        <f t="shared" si="227"/>
        <v>8.3877521104426412E-3</v>
      </c>
      <c r="EQ258" s="12">
        <f t="shared" si="227"/>
        <v>1.6608227139775758E-3</v>
      </c>
      <c r="ER258" s="12">
        <f t="shared" si="227"/>
        <v>1.4049066482161085E-5</v>
      </c>
      <c r="ES258" s="12">
        <f t="shared" si="227"/>
        <v>4.4151537949829671E-2</v>
      </c>
      <c r="ET258" s="12">
        <f t="shared" si="227"/>
        <v>1.5324971608517588E-3</v>
      </c>
      <c r="EU258" s="12">
        <f t="shared" si="227"/>
        <v>3.7860645052707677E-2</v>
      </c>
      <c r="EV258" s="12">
        <f t="shared" si="227"/>
        <v>4.9706083296960808E-3</v>
      </c>
      <c r="EW258" s="12">
        <f t="shared" si="227"/>
        <v>2.4120314932983875E-4</v>
      </c>
      <c r="EX258" s="12">
        <f t="shared" si="227"/>
        <v>2.1898418021517869E-3</v>
      </c>
      <c r="EY258" s="12">
        <f t="shared" si="227"/>
        <v>9.6967288080859829E-7</v>
      </c>
      <c r="EZ258" s="12">
        <f t="shared" si="227"/>
        <v>9.8354036077635807E-5</v>
      </c>
      <c r="FA258" s="12">
        <f t="shared" si="227"/>
        <v>4.1932700921322086E-5</v>
      </c>
      <c r="FB258" s="12">
        <f t="shared" si="221"/>
        <v>4.3077155586455314E-5</v>
      </c>
      <c r="FC258" s="12">
        <f t="shared" si="215"/>
        <v>1.0724149599312191E-8</v>
      </c>
      <c r="FD258" s="12">
        <f t="shared" si="215"/>
        <v>1.0843795552650309E-4</v>
      </c>
      <c r="FE258" s="12">
        <f t="shared" si="215"/>
        <v>0.13298329796875366</v>
      </c>
      <c r="FF258" s="12">
        <f t="shared" si="215"/>
        <v>4.7333563152120585E-4</v>
      </c>
      <c r="FH258" s="12">
        <f>IFERROR(AL258*[1]Figure!$C$8+BG258*[1]Figure!$D$8+CB258*[1]Figure!$E$8,0)</f>
        <v>3.9342862268228987E-2</v>
      </c>
      <c r="FI258" s="12">
        <f>IFERROR(AM258*[1]Figure!$C$8+BH258*[1]Figure!$D$8+CC258*[1]Figure!$E$8,0)</f>
        <v>0.49187954893274199</v>
      </c>
      <c r="FJ258" s="12">
        <f>IFERROR(AN258*[1]Figure!$C$8+BI258*[1]Figure!$D$8+CD258*[1]Figure!$E$8,0)</f>
        <v>5.710277126337166E-5</v>
      </c>
      <c r="FK258" s="12">
        <f>IFERROR(AO258*[1]Figure!$C$8+BJ258*[1]Figure!$D$8+CE258*[1]Figure!$E$8,0)</f>
        <v>8.0548252523851751E-3</v>
      </c>
      <c r="FL258" s="12">
        <f>IFERROR(AP258*[1]Figure!$C$8+BK258*[1]Figure!$D$8+CF258*[1]Figure!$E$8,0)</f>
        <v>1.5949012989578551E-3</v>
      </c>
      <c r="FM258" s="12">
        <f>IFERROR(AQ258*[1]Figure!$C$8+BL258*[1]Figure!$D$8+CG258*[1]Figure!$E$8,0)</f>
        <v>1.349143059820081E-5</v>
      </c>
      <c r="FN258" s="12">
        <f>IFERROR(AR258*[1]Figure!$C$8+BM258*[1]Figure!$D$8+CH258*[1]Figure!$E$8,0)</f>
        <v>4.2399074045973789E-2</v>
      </c>
      <c r="FO258" s="12">
        <f>IFERROR(AS258*[1]Figure!$C$8+BN258*[1]Figure!$D$8+CI258*[1]Figure!$E$8,0)</f>
        <v>1.4716692467662724E-3</v>
      </c>
      <c r="FP258" s="12">
        <f>IFERROR(AT258*[1]Figure!$C$8+BO258*[1]Figure!$D$8+CJ258*[1]Figure!$E$8,0)</f>
        <v>3.6357879420693587E-2</v>
      </c>
      <c r="FQ258" s="12">
        <f>IFERROR(AU258*[1]Figure!$C$8+BP258*[1]Figure!$D$8+CK258*[1]Figure!$E$8,0)</f>
        <v>4.7733148245888285E-3</v>
      </c>
      <c r="FR258" s="12">
        <f>IFERROR(AV258*[1]Figure!$C$8+BQ258*[1]Figure!$D$8+CL258*[1]Figure!$E$8,0)</f>
        <v>2.3162930813823117E-4</v>
      </c>
      <c r="FS258" s="12">
        <f>IFERROR(AW258*[1]Figure!$C$8+BR258*[1]Figure!$D$8+CM258*[1]Figure!$E$8,0)</f>
        <v>2.102922548788824E-3</v>
      </c>
      <c r="FT258" s="12">
        <f>IFERROR(AX258*[1]Figure!$C$8+BS258*[1]Figure!$D$8+CN258*[1]Figure!$E$8,0)</f>
        <v>9.3118460155327559E-7</v>
      </c>
      <c r="FU258" s="12">
        <f>IFERROR(AY258*[1]Figure!$C$8+BT258*[1]Figure!$D$8+CO258*[1]Figure!$E$8,0)</f>
        <v>9.4450165317336242E-5</v>
      </c>
      <c r="FV258" s="12">
        <f>IFERROR(AZ258*[1]Figure!$C$8+BU258*[1]Figure!$D$8+CP258*[1]Figure!$E$8,0)</f>
        <v>4.0268307150049503E-5</v>
      </c>
      <c r="FW258" s="12">
        <f>IFERROR(BA258*[1]Figure!$C$8+BV258*[1]Figure!$D$8+CQ258*[1]Figure!$E$8,0)</f>
        <v>4.1367336093149573E-5</v>
      </c>
      <c r="FX258" s="12">
        <f>IFERROR(BB258*[1]Figure!$C$8+BW258*[1]Figure!$D$8+CR258*[1]Figure!$E$8,0)</f>
        <v>1.0298486396057507E-8</v>
      </c>
      <c r="FY258" s="12">
        <f>IFERROR(BC258*[1]Figure!$C$8+BX258*[1]Figure!$D$8+CS258*[1]Figure!$E$8,0)</f>
        <v>1.0413383359344457E-4</v>
      </c>
      <c r="FZ258" s="12">
        <f>IFERROR(BD258*[1]Figure!$C$8+BY258*[1]Figure!$D$8+CT258*[1]Figure!$E$8,0)</f>
        <v>0.12770492171443673</v>
      </c>
      <c r="GA258" s="12">
        <f>IFERROR(BE258*[1]Figure!$C$8+BZ258*[1]Figure!$D$8+CU258*[1]Figure!$E$8,0)</f>
        <v>4.5454798227572931E-4</v>
      </c>
      <c r="GC258" s="12">
        <f>IFERROR(CW258*[1]Figure!$F$8+DR258*[1]Figure!$G$8+EM258*[1]Figure!$H$8,0)</f>
        <v>5.3209382444939959E-2</v>
      </c>
      <c r="GD258" s="12">
        <f>IFERROR(CX258*[1]Figure!$F$8+DS258*[1]Figure!$G$8+EN258*[1]Figure!$H$8,0)</f>
        <v>0.66524410088846797</v>
      </c>
      <c r="GE258" s="12">
        <f>IFERROR(CY258*[1]Figure!$F$8+DT258*[1]Figure!$G$8+EO258*[1]Figure!$H$8,0)</f>
        <v>7.7228829313527315E-5</v>
      </c>
      <c r="GF258" s="12">
        <f>IFERROR(CZ258*[1]Figure!$F$8+DU258*[1]Figure!$G$8+EP258*[1]Figure!$H$8,0)</f>
        <v>1.0893774694359971E-2</v>
      </c>
      <c r="GG258" s="12">
        <f>IFERROR(DA258*[1]Figure!$F$8+DV258*[1]Figure!$G$8+EQ258*[1]Figure!$H$8,0)</f>
        <v>2.1570294657160985E-3</v>
      </c>
      <c r="GH258" s="12">
        <f>IFERROR(DB258*[1]Figure!$F$8+DW258*[1]Figure!$G$8+ER258*[1]Figure!$H$8,0)</f>
        <v>1.82465293331935E-5</v>
      </c>
      <c r="GI258" s="12">
        <f>IFERROR(DC258*[1]Figure!$F$8+DX258*[1]Figure!$G$8+ES258*[1]Figure!$H$8,0)</f>
        <v>5.7342766035743793E-2</v>
      </c>
      <c r="GJ258" s="12">
        <f>IFERROR(DD258*[1]Figure!$F$8+DY258*[1]Figure!$G$8+ET258*[1]Figure!$H$8,0)</f>
        <v>1.9903638746405898E-3</v>
      </c>
      <c r="GK258" s="12">
        <f>IFERROR(DE258*[1]Figure!$F$8+DZ258*[1]Figure!$G$8+EU258*[1]Figure!$H$8,0)</f>
        <v>4.917233265320789E-2</v>
      </c>
      <c r="GL258" s="12">
        <f>IFERROR(DF258*[1]Figure!$F$8+EA258*[1]Figure!$G$8+EV258*[1]Figure!$H$8,0)</f>
        <v>6.4556852091758495E-3</v>
      </c>
      <c r="GM258" s="12">
        <f>IFERROR(DG258*[1]Figure!$F$8+EB258*[1]Figure!$G$8+EW258*[1]Figure!$H$8,0)</f>
        <v>3.1326781356568514E-4</v>
      </c>
      <c r="GN258" s="12">
        <f>IFERROR(DH258*[1]Figure!$F$8+EC258*[1]Figure!$G$8+EX258*[1]Figure!$H$8,0)</f>
        <v>2.8441044626524923E-3</v>
      </c>
      <c r="GO258" s="12">
        <f>IFERROR(DI258*[1]Figure!$F$8+ED258*[1]Figure!$G$8+EY258*[1]Figure!$H$8,0)</f>
        <v>1.259383652696239E-6</v>
      </c>
      <c r="GP258" s="12">
        <f>IFERROR(DJ258*[1]Figure!$F$8+EE258*[1]Figure!$G$8+EZ258*[1]Figure!$H$8,0)</f>
        <v>1.2773943426115083E-4</v>
      </c>
      <c r="GQ258" s="12">
        <f>IFERROR(DK258*[1]Figure!$F$8+EF258*[1]Figure!$G$8+FA258*[1]Figure!$H$8,0)</f>
        <v>5.4461003394955723E-5</v>
      </c>
      <c r="GR258" s="12">
        <f>IFERROR(DL258*[1]Figure!$F$8+EG258*[1]Figure!$G$8+FB258*[1]Figure!$H$8,0)</f>
        <v>5.5947388675029605E-5</v>
      </c>
      <c r="GS258" s="12">
        <f>IFERROR(DM258*[1]Figure!$F$8+EH258*[1]Figure!$G$8+FC258*[1]Figure!$H$8,0)</f>
        <v>1.392822152887308E-8</v>
      </c>
      <c r="GT258" s="12">
        <f>IFERROR(DN258*[1]Figure!$F$8+EI258*[1]Figure!$G$8+FD258*[1]Figure!$H$8,0)</f>
        <v>1.4083614301763287E-4</v>
      </c>
      <c r="GU258" s="12">
        <f>IFERROR(DO258*[1]Figure!$F$8+EJ258*[1]Figure!$G$8+FE258*[1]Figure!$H$8,0)</f>
        <v>0.17271493805604249</v>
      </c>
      <c r="GV258" s="12">
        <f>IFERROR(DP258*[1]Figure!$F$8+EK258*[1]Figure!$G$8+FF258*[1]Figure!$H$8,0)</f>
        <v>6.1475490175549484E-4</v>
      </c>
      <c r="GX258" s="12">
        <f>IFERROR(FH258*[1]Figure!$F$10+GC258*[1]Figure!$F$11,0)</f>
        <v>4.0156429122958734E-2</v>
      </c>
      <c r="GY258" s="12">
        <f>IFERROR(FI258*[1]Figure!$F$10+GD258*[1]Figure!$F$11,0)</f>
        <v>0.50205107368868884</v>
      </c>
      <c r="GZ258" s="12">
        <f>IFERROR(FJ258*[1]Figure!$F$10+GE258*[1]Figure!$F$11,0)</f>
        <v>5.8283593382930795E-5</v>
      </c>
      <c r="HA258" s="12">
        <f>IFERROR(FK258*[1]Figure!$F$10+GF258*[1]Figure!$F$11,0)</f>
        <v>8.221390125100923E-3</v>
      </c>
      <c r="HB258" s="12">
        <f>IFERROR(FL258*[1]Figure!$F$10+GG258*[1]Figure!$F$11,0)</f>
        <v>1.627882092895803E-3</v>
      </c>
      <c r="HC258" s="12">
        <f>IFERROR(FM258*[1]Figure!$F$10+GH258*[1]Figure!$F$11,0)</f>
        <v>1.3770418453297632E-5</v>
      </c>
      <c r="HD258" s="12">
        <f>IFERROR(FN258*[1]Figure!$F$10+GI258*[1]Figure!$F$11,0)</f>
        <v>4.3275839978250463E-2</v>
      </c>
      <c r="HE258" s="12">
        <f>IFERROR(FO258*[1]Figure!$F$10+GJ258*[1]Figure!$F$11,0)</f>
        <v>1.502101738234007E-3</v>
      </c>
      <c r="HF258" s="12">
        <f>IFERROR(FP258*[1]Figure!$F$10+GK258*[1]Figure!$F$11,0)</f>
        <v>3.7109720133330901E-2</v>
      </c>
      <c r="HG258" s="12">
        <f>IFERROR(FQ258*[1]Figure!$F$10+GL258*[1]Figure!$F$11,0)</f>
        <v>4.8720216929910194E-3</v>
      </c>
      <c r="HH258" s="12">
        <f>IFERROR(FR258*[1]Figure!$F$10+GM258*[1]Figure!$F$11,0)</f>
        <v>2.3641914590856103E-4</v>
      </c>
      <c r="HI258" s="12">
        <f>IFERROR(FS258*[1]Figure!$F$10+GN258*[1]Figure!$F$11,0)</f>
        <v>2.1464086599948199E-3</v>
      </c>
      <c r="HJ258" s="12">
        <f>IFERROR(FT258*[1]Figure!$F$10+GO258*[1]Figure!$F$11,0)</f>
        <v>9.5044046866059198E-7</v>
      </c>
      <c r="HK258" s="12">
        <f>IFERROR(FU258*[1]Figure!$F$10+GP258*[1]Figure!$F$11,0)</f>
        <v>9.6403290217147682E-5</v>
      </c>
      <c r="HL258" s="12">
        <f>IFERROR(FV258*[1]Figure!$F$10+GQ258*[1]Figure!$F$11,0)</f>
        <v>4.1101011180834089E-5</v>
      </c>
      <c r="HM258" s="12">
        <f>IFERROR(FW258*[1]Figure!$F$10+GR258*[1]Figure!$F$11,0)</f>
        <v>4.2222766826287408E-5</v>
      </c>
      <c r="HN258" s="12">
        <f>IFERROR(FX258*[1]Figure!$F$10+GS258*[1]Figure!$F$11,0)</f>
        <v>1.0511447698379519E-8</v>
      </c>
      <c r="HO258" s="12">
        <f>IFERROR(FY258*[1]Figure!$F$10+GT258*[1]Figure!$F$11,0)</f>
        <v>1.062872060372178E-4</v>
      </c>
      <c r="HP258" s="12">
        <f>IFERROR(FZ258*[1]Figure!$F$10+GU258*[1]Figure!$F$11,0)</f>
        <v>0.13034571817668658</v>
      </c>
      <c r="HQ258" s="12">
        <f>IFERROR(GA258*[1]Figure!$F$10+GV258*[1]Figure!$F$11,0)</f>
        <v>4.6394753154447817E-4</v>
      </c>
    </row>
    <row r="259" spans="1:225" x14ac:dyDescent="0.2">
      <c r="A259" s="1"/>
      <c r="B259" s="4"/>
      <c r="C259" s="1" t="str">
        <f>C68</f>
        <v>NMP (anode)</v>
      </c>
      <c r="D259" s="1" t="str">
        <f>D68</f>
        <v>China</v>
      </c>
      <c r="F259" s="7"/>
      <c r="G259" s="5">
        <f>'[1]LIB Maf LCI'!AI$52*LCIA_TAU!$E259</f>
        <v>0</v>
      </c>
      <c r="H259" s="5">
        <f>'[1]LIB Maf LCI'!AJ$52*LCIA_TAU!$E259</f>
        <v>0</v>
      </c>
      <c r="I259" s="5">
        <f>'[1]LIB Maf LCI'!AK$52*LCIA_TAU!$E259</f>
        <v>0</v>
      </c>
      <c r="J259" s="5">
        <f>'[1]LIB Maf LCI'!AL$52*LCIA_TAU!$E259</f>
        <v>0</v>
      </c>
      <c r="K259" s="5">
        <f>'[1]LIB Maf LCI'!AM$52*LCIA_TAU!$E259</f>
        <v>0</v>
      </c>
      <c r="L259" s="5">
        <f>'[1]LIB Maf LCI'!AN$52*LCIA_TAU!$E259</f>
        <v>0</v>
      </c>
      <c r="M259" s="5" t="str">
        <f>M68</f>
        <v>g/kWh</v>
      </c>
      <c r="N259" s="5" t="str">
        <f>N68</f>
        <v>N-methyl-2-pyrrolidone production | N-methyl-2-pyrrolidone | Cutoff</v>
      </c>
      <c r="O259" s="5">
        <f>O68</f>
        <v>1</v>
      </c>
      <c r="P259" s="5" t="str">
        <f>P68</f>
        <v>kg</v>
      </c>
      <c r="Q259" s="5">
        <f>'[1]Unit factor_selected'!J31</f>
        <v>15.039985534548901</v>
      </c>
      <c r="R259" s="5">
        <f>'[1]Unit factor_selected'!K31</f>
        <v>166.58599185075201</v>
      </c>
      <c r="S259" s="5">
        <f>'[1]Unit factor_selected'!L31</f>
        <v>1.9046570276754299E-2</v>
      </c>
      <c r="T259" s="5">
        <f>'[1]Unit factor_selected'!M31</f>
        <v>2.90194437416858</v>
      </c>
      <c r="U259" s="5">
        <f>'[1]Unit factor_selected'!N31</f>
        <v>0.53160682895373601</v>
      </c>
      <c r="V259" s="5">
        <f>'[1]Unit factor_selected'!O31</f>
        <v>3.3191059231543001E-3</v>
      </c>
      <c r="W259" s="5">
        <f>'[1]Unit factor_selected'!P31</f>
        <v>16.1776720792239</v>
      </c>
      <c r="X259" s="5">
        <f>'[1]Unit factor_selected'!Q31</f>
        <v>0.50840027068597105</v>
      </c>
      <c r="Y259" s="5">
        <f>'[1]Unit factor_selected'!R31</f>
        <v>11.6425114001319</v>
      </c>
      <c r="Z259" s="5">
        <f>'[1]Unit factor_selected'!S31</f>
        <v>1.07742797314278</v>
      </c>
      <c r="AA259" s="5">
        <f>'[1]Unit factor_selected'!T31</f>
        <v>7.5280574492716704E-2</v>
      </c>
      <c r="AB259" s="5">
        <f>'[1]Unit factor_selected'!U31</f>
        <v>0.69983607782113999</v>
      </c>
      <c r="AC259" s="5">
        <f>'[1]Unit factor_selected'!V31</f>
        <v>2.27337226548719E-4</v>
      </c>
      <c r="AD259" s="5">
        <f>'[1]Unit factor_selected'!W31</f>
        <v>3.2334691835486103E-2</v>
      </c>
      <c r="AE259" s="5">
        <f>'[1]Unit factor_selected'!X31</f>
        <v>2.2687630934567299E-2</v>
      </c>
      <c r="AF259" s="5">
        <f>'[1]Unit factor_selected'!Y31</f>
        <v>2.3031526774757099E-2</v>
      </c>
      <c r="AG259" s="5">
        <f>'[1]Unit factor_selected'!Z31</f>
        <v>3.5248109822684399E-6</v>
      </c>
      <c r="AH259" s="5">
        <f>'[1]Unit factor_selected'!AA31</f>
        <v>4.3400670868197398E-2</v>
      </c>
      <c r="AI259" s="5">
        <f>'[1]Unit factor_selected'!AB31</f>
        <v>45.3459770099428</v>
      </c>
      <c r="AJ259" s="5">
        <f>'[1]Unit factor_selected'!AC31</f>
        <v>0.14096758531779699</v>
      </c>
      <c r="AK259" s="1"/>
      <c r="AL259" s="1">
        <f t="shared" si="222"/>
        <v>0</v>
      </c>
      <c r="AM259" s="1">
        <f t="shared" si="222"/>
        <v>0</v>
      </c>
      <c r="AN259" s="1">
        <f t="shared" si="222"/>
        <v>0</v>
      </c>
      <c r="AO259" s="1">
        <f t="shared" si="222"/>
        <v>0</v>
      </c>
      <c r="AP259" s="1">
        <f t="shared" si="222"/>
        <v>0</v>
      </c>
      <c r="AQ259" s="1">
        <f t="shared" si="222"/>
        <v>0</v>
      </c>
      <c r="AR259" s="1">
        <f t="shared" si="222"/>
        <v>0</v>
      </c>
      <c r="AS259" s="1">
        <f t="shared" si="222"/>
        <v>0</v>
      </c>
      <c r="AT259" s="1">
        <f t="shared" si="222"/>
        <v>0</v>
      </c>
      <c r="AU259" s="1">
        <f t="shared" si="222"/>
        <v>0</v>
      </c>
      <c r="AV259" s="1">
        <f t="shared" si="222"/>
        <v>0</v>
      </c>
      <c r="AW259" s="1">
        <f t="shared" si="222"/>
        <v>0</v>
      </c>
      <c r="AX259" s="1">
        <f t="shared" si="222"/>
        <v>0</v>
      </c>
      <c r="AY259" s="1">
        <f t="shared" si="222"/>
        <v>0</v>
      </c>
      <c r="AZ259" s="1">
        <f t="shared" si="222"/>
        <v>0</v>
      </c>
      <c r="BA259" s="1">
        <f t="shared" si="216"/>
        <v>0</v>
      </c>
      <c r="BB259" s="1">
        <f t="shared" si="205"/>
        <v>0</v>
      </c>
      <c r="BC259" s="1">
        <f t="shared" si="205"/>
        <v>0</v>
      </c>
      <c r="BD259" s="1">
        <f t="shared" si="205"/>
        <v>0</v>
      </c>
      <c r="BE259" s="1">
        <f t="shared" si="205"/>
        <v>0</v>
      </c>
      <c r="BF259" s="1"/>
      <c r="BG259" s="1">
        <f t="shared" si="223"/>
        <v>0</v>
      </c>
      <c r="BH259" s="1">
        <f t="shared" si="223"/>
        <v>0</v>
      </c>
      <c r="BI259" s="1">
        <f t="shared" si="223"/>
        <v>0</v>
      </c>
      <c r="BJ259" s="1">
        <f t="shared" si="223"/>
        <v>0</v>
      </c>
      <c r="BK259" s="1">
        <f t="shared" si="223"/>
        <v>0</v>
      </c>
      <c r="BL259" s="1">
        <f t="shared" si="223"/>
        <v>0</v>
      </c>
      <c r="BM259" s="1">
        <f t="shared" si="223"/>
        <v>0</v>
      </c>
      <c r="BN259" s="1">
        <f t="shared" si="223"/>
        <v>0</v>
      </c>
      <c r="BO259" s="1">
        <f t="shared" si="223"/>
        <v>0</v>
      </c>
      <c r="BP259" s="1">
        <f t="shared" si="223"/>
        <v>0</v>
      </c>
      <c r="BQ259" s="1">
        <f t="shared" si="223"/>
        <v>0</v>
      </c>
      <c r="BR259" s="1">
        <f t="shared" si="223"/>
        <v>0</v>
      </c>
      <c r="BS259" s="1">
        <f t="shared" si="223"/>
        <v>0</v>
      </c>
      <c r="BT259" s="1">
        <f t="shared" si="223"/>
        <v>0</v>
      </c>
      <c r="BU259" s="1">
        <f t="shared" si="223"/>
        <v>0</v>
      </c>
      <c r="BV259" s="1">
        <f t="shared" si="217"/>
        <v>0</v>
      </c>
      <c r="BW259" s="1">
        <f t="shared" si="207"/>
        <v>0</v>
      </c>
      <c r="BX259" s="1">
        <f t="shared" si="207"/>
        <v>0</v>
      </c>
      <c r="BY259" s="1">
        <f t="shared" si="207"/>
        <v>0</v>
      </c>
      <c r="BZ259" s="1">
        <f t="shared" si="207"/>
        <v>0</v>
      </c>
      <c r="CA259" s="1"/>
      <c r="CB259" s="1">
        <f t="shared" si="224"/>
        <v>0</v>
      </c>
      <c r="CC259" s="1">
        <f t="shared" si="224"/>
        <v>0</v>
      </c>
      <c r="CD259" s="1">
        <f t="shared" si="224"/>
        <v>0</v>
      </c>
      <c r="CE259" s="1">
        <f t="shared" si="224"/>
        <v>0</v>
      </c>
      <c r="CF259" s="1">
        <f t="shared" si="224"/>
        <v>0</v>
      </c>
      <c r="CG259" s="1">
        <f t="shared" si="224"/>
        <v>0</v>
      </c>
      <c r="CH259" s="1">
        <f t="shared" si="224"/>
        <v>0</v>
      </c>
      <c r="CI259" s="1">
        <f t="shared" si="224"/>
        <v>0</v>
      </c>
      <c r="CJ259" s="1">
        <f t="shared" si="224"/>
        <v>0</v>
      </c>
      <c r="CK259" s="1">
        <f t="shared" si="224"/>
        <v>0</v>
      </c>
      <c r="CL259" s="1">
        <f t="shared" si="224"/>
        <v>0</v>
      </c>
      <c r="CM259" s="1">
        <f t="shared" si="224"/>
        <v>0</v>
      </c>
      <c r="CN259" s="1">
        <f t="shared" si="224"/>
        <v>0</v>
      </c>
      <c r="CO259" s="1">
        <f t="shared" si="224"/>
        <v>0</v>
      </c>
      <c r="CP259" s="1">
        <f t="shared" si="224"/>
        <v>0</v>
      </c>
      <c r="CQ259" s="1">
        <f t="shared" si="218"/>
        <v>0</v>
      </c>
      <c r="CR259" s="1">
        <f t="shared" si="209"/>
        <v>0</v>
      </c>
      <c r="CS259" s="1">
        <f t="shared" si="209"/>
        <v>0</v>
      </c>
      <c r="CT259" s="1">
        <f t="shared" si="209"/>
        <v>0</v>
      </c>
      <c r="CU259" s="1">
        <f t="shared" si="209"/>
        <v>0</v>
      </c>
      <c r="CW259" s="12">
        <f t="shared" si="225"/>
        <v>0</v>
      </c>
      <c r="CX259" s="12">
        <f t="shared" si="225"/>
        <v>0</v>
      </c>
      <c r="CY259" s="12">
        <f t="shared" si="225"/>
        <v>0</v>
      </c>
      <c r="CZ259" s="12">
        <f t="shared" si="225"/>
        <v>0</v>
      </c>
      <c r="DA259" s="12">
        <f t="shared" si="225"/>
        <v>0</v>
      </c>
      <c r="DB259" s="12">
        <f t="shared" si="225"/>
        <v>0</v>
      </c>
      <c r="DC259" s="12">
        <f t="shared" si="225"/>
        <v>0</v>
      </c>
      <c r="DD259" s="12">
        <f t="shared" si="225"/>
        <v>0</v>
      </c>
      <c r="DE259" s="12">
        <f t="shared" si="225"/>
        <v>0</v>
      </c>
      <c r="DF259" s="12">
        <f t="shared" si="225"/>
        <v>0</v>
      </c>
      <c r="DG259" s="12">
        <f t="shared" si="225"/>
        <v>0</v>
      </c>
      <c r="DH259" s="12">
        <f t="shared" si="225"/>
        <v>0</v>
      </c>
      <c r="DI259" s="12">
        <f t="shared" si="225"/>
        <v>0</v>
      </c>
      <c r="DJ259" s="12">
        <f t="shared" si="225"/>
        <v>0</v>
      </c>
      <c r="DK259" s="12">
        <f t="shared" si="225"/>
        <v>0</v>
      </c>
      <c r="DL259" s="12">
        <f t="shared" si="219"/>
        <v>0</v>
      </c>
      <c r="DM259" s="12">
        <f t="shared" si="211"/>
        <v>0</v>
      </c>
      <c r="DN259" s="12">
        <f t="shared" si="211"/>
        <v>0</v>
      </c>
      <c r="DO259" s="12">
        <f t="shared" si="211"/>
        <v>0</v>
      </c>
      <c r="DP259" s="12">
        <f t="shared" si="211"/>
        <v>0</v>
      </c>
      <c r="DR259" s="12">
        <f t="shared" si="226"/>
        <v>0</v>
      </c>
      <c r="DS259" s="12">
        <f t="shared" si="226"/>
        <v>0</v>
      </c>
      <c r="DT259" s="12">
        <f t="shared" si="226"/>
        <v>0</v>
      </c>
      <c r="DU259" s="12">
        <f t="shared" si="226"/>
        <v>0</v>
      </c>
      <c r="DV259" s="12">
        <f t="shared" si="226"/>
        <v>0</v>
      </c>
      <c r="DW259" s="12">
        <f t="shared" si="226"/>
        <v>0</v>
      </c>
      <c r="DX259" s="12">
        <f t="shared" si="226"/>
        <v>0</v>
      </c>
      <c r="DY259" s="12">
        <f t="shared" si="226"/>
        <v>0</v>
      </c>
      <c r="DZ259" s="12">
        <f t="shared" si="226"/>
        <v>0</v>
      </c>
      <c r="EA259" s="12">
        <f t="shared" si="226"/>
        <v>0</v>
      </c>
      <c r="EB259" s="12">
        <f t="shared" si="226"/>
        <v>0</v>
      </c>
      <c r="EC259" s="12">
        <f t="shared" si="226"/>
        <v>0</v>
      </c>
      <c r="ED259" s="12">
        <f t="shared" si="226"/>
        <v>0</v>
      </c>
      <c r="EE259" s="12">
        <f t="shared" si="226"/>
        <v>0</v>
      </c>
      <c r="EF259" s="12">
        <f t="shared" si="226"/>
        <v>0</v>
      </c>
      <c r="EG259" s="12">
        <f t="shared" si="220"/>
        <v>0</v>
      </c>
      <c r="EH259" s="12">
        <f t="shared" si="213"/>
        <v>0</v>
      </c>
      <c r="EI259" s="12">
        <f t="shared" si="213"/>
        <v>0</v>
      </c>
      <c r="EJ259" s="12">
        <f t="shared" si="213"/>
        <v>0</v>
      </c>
      <c r="EK259" s="12">
        <f t="shared" si="213"/>
        <v>0</v>
      </c>
      <c r="EM259" s="12">
        <f t="shared" si="227"/>
        <v>0</v>
      </c>
      <c r="EN259" s="12">
        <f t="shared" si="227"/>
        <v>0</v>
      </c>
      <c r="EO259" s="12">
        <f t="shared" si="227"/>
        <v>0</v>
      </c>
      <c r="EP259" s="12">
        <f t="shared" si="227"/>
        <v>0</v>
      </c>
      <c r="EQ259" s="12">
        <f t="shared" si="227"/>
        <v>0</v>
      </c>
      <c r="ER259" s="12">
        <f t="shared" si="227"/>
        <v>0</v>
      </c>
      <c r="ES259" s="12">
        <f t="shared" si="227"/>
        <v>0</v>
      </c>
      <c r="ET259" s="12">
        <f t="shared" si="227"/>
        <v>0</v>
      </c>
      <c r="EU259" s="12">
        <f t="shared" si="227"/>
        <v>0</v>
      </c>
      <c r="EV259" s="12">
        <f t="shared" si="227"/>
        <v>0</v>
      </c>
      <c r="EW259" s="12">
        <f t="shared" si="227"/>
        <v>0</v>
      </c>
      <c r="EX259" s="12">
        <f t="shared" si="227"/>
        <v>0</v>
      </c>
      <c r="EY259" s="12">
        <f t="shared" si="227"/>
        <v>0</v>
      </c>
      <c r="EZ259" s="12">
        <f t="shared" si="227"/>
        <v>0</v>
      </c>
      <c r="FA259" s="12">
        <f t="shared" si="227"/>
        <v>0</v>
      </c>
      <c r="FB259" s="12">
        <f t="shared" si="221"/>
        <v>0</v>
      </c>
      <c r="FC259" s="12">
        <f t="shared" si="215"/>
        <v>0</v>
      </c>
      <c r="FD259" s="12">
        <f t="shared" si="215"/>
        <v>0</v>
      </c>
      <c r="FE259" s="12">
        <f t="shared" si="215"/>
        <v>0</v>
      </c>
      <c r="FF259" s="12">
        <f t="shared" si="215"/>
        <v>0</v>
      </c>
      <c r="FH259" s="12">
        <f>IFERROR(AL259*[1]Figure!$C$8+BG259*[1]Figure!$D$8+CB259*[1]Figure!$E$8,0)</f>
        <v>0</v>
      </c>
      <c r="FI259" s="12">
        <f>IFERROR(AM259*[1]Figure!$C$8+BH259*[1]Figure!$D$8+CC259*[1]Figure!$E$8,0)</f>
        <v>0</v>
      </c>
      <c r="FJ259" s="12">
        <f>IFERROR(AN259*[1]Figure!$C$8+BI259*[1]Figure!$D$8+CD259*[1]Figure!$E$8,0)</f>
        <v>0</v>
      </c>
      <c r="FK259" s="12">
        <f>IFERROR(AO259*[1]Figure!$C$8+BJ259*[1]Figure!$D$8+CE259*[1]Figure!$E$8,0)</f>
        <v>0</v>
      </c>
      <c r="FL259" s="12">
        <f>IFERROR(AP259*[1]Figure!$C$8+BK259*[1]Figure!$D$8+CF259*[1]Figure!$E$8,0)</f>
        <v>0</v>
      </c>
      <c r="FM259" s="12">
        <f>IFERROR(AQ259*[1]Figure!$C$8+BL259*[1]Figure!$D$8+CG259*[1]Figure!$E$8,0)</f>
        <v>0</v>
      </c>
      <c r="FN259" s="12">
        <f>IFERROR(AR259*[1]Figure!$C$8+BM259*[1]Figure!$D$8+CH259*[1]Figure!$E$8,0)</f>
        <v>0</v>
      </c>
      <c r="FO259" s="12">
        <f>IFERROR(AS259*[1]Figure!$C$8+BN259*[1]Figure!$D$8+CI259*[1]Figure!$E$8,0)</f>
        <v>0</v>
      </c>
      <c r="FP259" s="12">
        <f>IFERROR(AT259*[1]Figure!$C$8+BO259*[1]Figure!$D$8+CJ259*[1]Figure!$E$8,0)</f>
        <v>0</v>
      </c>
      <c r="FQ259" s="12">
        <f>IFERROR(AU259*[1]Figure!$C$8+BP259*[1]Figure!$D$8+CK259*[1]Figure!$E$8,0)</f>
        <v>0</v>
      </c>
      <c r="FR259" s="12">
        <f>IFERROR(AV259*[1]Figure!$C$8+BQ259*[1]Figure!$D$8+CL259*[1]Figure!$E$8,0)</f>
        <v>0</v>
      </c>
      <c r="FS259" s="12">
        <f>IFERROR(AW259*[1]Figure!$C$8+BR259*[1]Figure!$D$8+CM259*[1]Figure!$E$8,0)</f>
        <v>0</v>
      </c>
      <c r="FT259" s="12">
        <f>IFERROR(AX259*[1]Figure!$C$8+BS259*[1]Figure!$D$8+CN259*[1]Figure!$E$8,0)</f>
        <v>0</v>
      </c>
      <c r="FU259" s="12">
        <f>IFERROR(AY259*[1]Figure!$C$8+BT259*[1]Figure!$D$8+CO259*[1]Figure!$E$8,0)</f>
        <v>0</v>
      </c>
      <c r="FV259" s="12">
        <f>IFERROR(AZ259*[1]Figure!$C$8+BU259*[1]Figure!$D$8+CP259*[1]Figure!$E$8,0)</f>
        <v>0</v>
      </c>
      <c r="FW259" s="12">
        <f>IFERROR(BA259*[1]Figure!$C$8+BV259*[1]Figure!$D$8+CQ259*[1]Figure!$E$8,0)</f>
        <v>0</v>
      </c>
      <c r="FX259" s="12">
        <f>IFERROR(BB259*[1]Figure!$C$8+BW259*[1]Figure!$D$8+CR259*[1]Figure!$E$8,0)</f>
        <v>0</v>
      </c>
      <c r="FY259" s="12">
        <f>IFERROR(BC259*[1]Figure!$C$8+BX259*[1]Figure!$D$8+CS259*[1]Figure!$E$8,0)</f>
        <v>0</v>
      </c>
      <c r="FZ259" s="12">
        <f>IFERROR(BD259*[1]Figure!$C$8+BY259*[1]Figure!$D$8+CT259*[1]Figure!$E$8,0)</f>
        <v>0</v>
      </c>
      <c r="GA259" s="12">
        <f>IFERROR(BE259*[1]Figure!$C$8+BZ259*[1]Figure!$D$8+CU259*[1]Figure!$E$8,0)</f>
        <v>0</v>
      </c>
      <c r="GC259" s="12">
        <f>IFERROR(CW259*[1]Figure!$F$8+DR259*[1]Figure!$G$8+EM259*[1]Figure!$H$8,0)</f>
        <v>0</v>
      </c>
      <c r="GD259" s="12">
        <f>IFERROR(CX259*[1]Figure!$F$8+DS259*[1]Figure!$G$8+EN259*[1]Figure!$H$8,0)</f>
        <v>0</v>
      </c>
      <c r="GE259" s="12">
        <f>IFERROR(CY259*[1]Figure!$F$8+DT259*[1]Figure!$G$8+EO259*[1]Figure!$H$8,0)</f>
        <v>0</v>
      </c>
      <c r="GF259" s="12">
        <f>IFERROR(CZ259*[1]Figure!$F$8+DU259*[1]Figure!$G$8+EP259*[1]Figure!$H$8,0)</f>
        <v>0</v>
      </c>
      <c r="GG259" s="12">
        <f>IFERROR(DA259*[1]Figure!$F$8+DV259*[1]Figure!$G$8+EQ259*[1]Figure!$H$8,0)</f>
        <v>0</v>
      </c>
      <c r="GH259" s="12">
        <f>IFERROR(DB259*[1]Figure!$F$8+DW259*[1]Figure!$G$8+ER259*[1]Figure!$H$8,0)</f>
        <v>0</v>
      </c>
      <c r="GI259" s="12">
        <f>IFERROR(DC259*[1]Figure!$F$8+DX259*[1]Figure!$G$8+ES259*[1]Figure!$H$8,0)</f>
        <v>0</v>
      </c>
      <c r="GJ259" s="12">
        <f>IFERROR(DD259*[1]Figure!$F$8+DY259*[1]Figure!$G$8+ET259*[1]Figure!$H$8,0)</f>
        <v>0</v>
      </c>
      <c r="GK259" s="12">
        <f>IFERROR(DE259*[1]Figure!$F$8+DZ259*[1]Figure!$G$8+EU259*[1]Figure!$H$8,0)</f>
        <v>0</v>
      </c>
      <c r="GL259" s="12">
        <f>IFERROR(DF259*[1]Figure!$F$8+EA259*[1]Figure!$G$8+EV259*[1]Figure!$H$8,0)</f>
        <v>0</v>
      </c>
      <c r="GM259" s="12">
        <f>IFERROR(DG259*[1]Figure!$F$8+EB259*[1]Figure!$G$8+EW259*[1]Figure!$H$8,0)</f>
        <v>0</v>
      </c>
      <c r="GN259" s="12">
        <f>IFERROR(DH259*[1]Figure!$F$8+EC259*[1]Figure!$G$8+EX259*[1]Figure!$H$8,0)</f>
        <v>0</v>
      </c>
      <c r="GO259" s="12">
        <f>IFERROR(DI259*[1]Figure!$F$8+ED259*[1]Figure!$G$8+EY259*[1]Figure!$H$8,0)</f>
        <v>0</v>
      </c>
      <c r="GP259" s="12">
        <f>IFERROR(DJ259*[1]Figure!$F$8+EE259*[1]Figure!$G$8+EZ259*[1]Figure!$H$8,0)</f>
        <v>0</v>
      </c>
      <c r="GQ259" s="12">
        <f>IFERROR(DK259*[1]Figure!$F$8+EF259*[1]Figure!$G$8+FA259*[1]Figure!$H$8,0)</f>
        <v>0</v>
      </c>
      <c r="GR259" s="12">
        <f>IFERROR(DL259*[1]Figure!$F$8+EG259*[1]Figure!$G$8+FB259*[1]Figure!$H$8,0)</f>
        <v>0</v>
      </c>
      <c r="GS259" s="12">
        <f>IFERROR(DM259*[1]Figure!$F$8+EH259*[1]Figure!$G$8+FC259*[1]Figure!$H$8,0)</f>
        <v>0</v>
      </c>
      <c r="GT259" s="12">
        <f>IFERROR(DN259*[1]Figure!$F$8+EI259*[1]Figure!$G$8+FD259*[1]Figure!$H$8,0)</f>
        <v>0</v>
      </c>
      <c r="GU259" s="12">
        <f>IFERROR(DO259*[1]Figure!$F$8+EJ259*[1]Figure!$G$8+FE259*[1]Figure!$H$8,0)</f>
        <v>0</v>
      </c>
      <c r="GV259" s="12">
        <f>IFERROR(DP259*[1]Figure!$F$8+EK259*[1]Figure!$G$8+FF259*[1]Figure!$H$8,0)</f>
        <v>0</v>
      </c>
      <c r="GX259" s="12">
        <f>IFERROR(FH259*[1]Figure!$F$10+GC259*[1]Figure!$F$11,0)</f>
        <v>0</v>
      </c>
      <c r="GY259" s="12">
        <f>IFERROR(FI259*[1]Figure!$F$10+GD259*[1]Figure!$F$11,0)</f>
        <v>0</v>
      </c>
      <c r="GZ259" s="12">
        <f>IFERROR(FJ259*[1]Figure!$F$10+GE259*[1]Figure!$F$11,0)</f>
        <v>0</v>
      </c>
      <c r="HA259" s="12">
        <f>IFERROR(FK259*[1]Figure!$F$10+GF259*[1]Figure!$F$11,0)</f>
        <v>0</v>
      </c>
      <c r="HB259" s="12">
        <f>IFERROR(FL259*[1]Figure!$F$10+GG259*[1]Figure!$F$11,0)</f>
        <v>0</v>
      </c>
      <c r="HC259" s="12">
        <f>IFERROR(FM259*[1]Figure!$F$10+GH259*[1]Figure!$F$11,0)</f>
        <v>0</v>
      </c>
      <c r="HD259" s="12">
        <f>IFERROR(FN259*[1]Figure!$F$10+GI259*[1]Figure!$F$11,0)</f>
        <v>0</v>
      </c>
      <c r="HE259" s="12">
        <f>IFERROR(FO259*[1]Figure!$F$10+GJ259*[1]Figure!$F$11,0)</f>
        <v>0</v>
      </c>
      <c r="HF259" s="12">
        <f>IFERROR(FP259*[1]Figure!$F$10+GK259*[1]Figure!$F$11,0)</f>
        <v>0</v>
      </c>
      <c r="HG259" s="12">
        <f>IFERROR(FQ259*[1]Figure!$F$10+GL259*[1]Figure!$F$11,0)</f>
        <v>0</v>
      </c>
      <c r="HH259" s="12">
        <f>IFERROR(FR259*[1]Figure!$F$10+GM259*[1]Figure!$F$11,0)</f>
        <v>0</v>
      </c>
      <c r="HI259" s="12">
        <f>IFERROR(FS259*[1]Figure!$F$10+GN259*[1]Figure!$F$11,0)</f>
        <v>0</v>
      </c>
      <c r="HJ259" s="12">
        <f>IFERROR(FT259*[1]Figure!$F$10+GO259*[1]Figure!$F$11,0)</f>
        <v>0</v>
      </c>
      <c r="HK259" s="12">
        <f>IFERROR(FU259*[1]Figure!$F$10+GP259*[1]Figure!$F$11,0)</f>
        <v>0</v>
      </c>
      <c r="HL259" s="12">
        <f>IFERROR(FV259*[1]Figure!$F$10+GQ259*[1]Figure!$F$11,0)</f>
        <v>0</v>
      </c>
      <c r="HM259" s="12">
        <f>IFERROR(FW259*[1]Figure!$F$10+GR259*[1]Figure!$F$11,0)</f>
        <v>0</v>
      </c>
      <c r="HN259" s="12">
        <f>IFERROR(FX259*[1]Figure!$F$10+GS259*[1]Figure!$F$11,0)</f>
        <v>0</v>
      </c>
      <c r="HO259" s="12">
        <f>IFERROR(FY259*[1]Figure!$F$10+GT259*[1]Figure!$F$11,0)</f>
        <v>0</v>
      </c>
      <c r="HP259" s="12">
        <f>IFERROR(FZ259*[1]Figure!$F$10+GU259*[1]Figure!$F$11,0)</f>
        <v>0</v>
      </c>
      <c r="HQ259" s="12">
        <f>IFERROR(GA259*[1]Figure!$F$10+GV259*[1]Figure!$F$11,0)</f>
        <v>0</v>
      </c>
    </row>
    <row r="260" spans="1:225" x14ac:dyDescent="0.2">
      <c r="A260" s="1"/>
      <c r="B260" s="4"/>
      <c r="C260" s="1" t="str">
        <f>C69</f>
        <v>NMP (anode)</v>
      </c>
      <c r="D260" s="1" t="str">
        <f>D69</f>
        <v>Japan</v>
      </c>
      <c r="E260" s="2">
        <f>E69/(E67+E69+E70)</f>
        <v>0.54285714285714282</v>
      </c>
      <c r="F260" s="7"/>
      <c r="G260" s="5">
        <f>'[1]LIB Maf LCI'!AI$52*LCIA_TAU!$E260</f>
        <v>5.4347101585705104</v>
      </c>
      <c r="H260" s="5">
        <f>'[1]LIB Maf LCI'!AJ$52*LCIA_TAU!$E260</f>
        <v>5.5523943540512777</v>
      </c>
      <c r="I260" s="5">
        <f>'[1]LIB Maf LCI'!AK$52*LCIA_TAU!$E260</f>
        <v>5.4445642821653193</v>
      </c>
      <c r="J260" s="5">
        <f>'[1]LIB Maf LCI'!AL$52*LCIA_TAU!$E260</f>
        <v>14.099767048892092</v>
      </c>
      <c r="K260" s="5">
        <f>'[1]LIB Maf LCI'!AM$52*LCIA_TAU!$E260</f>
        <v>5.5820448571593584</v>
      </c>
      <c r="L260" s="5">
        <f>'[1]LIB Maf LCI'!AN$52*LCIA_TAU!$E260</f>
        <v>5.7578695882523476</v>
      </c>
      <c r="M260" s="5" t="str">
        <f>M69</f>
        <v>g/kWh</v>
      </c>
      <c r="N260" s="5" t="str">
        <f>N69</f>
        <v>N-methyl-2-pyrrolidone production | N-methyl-2-pyrrolidone | Cutoff</v>
      </c>
      <c r="O260" s="5">
        <f>O69</f>
        <v>1</v>
      </c>
      <c r="P260" s="5" t="str">
        <f>P69</f>
        <v>kg</v>
      </c>
      <c r="Q260" s="5">
        <f>'[1]Unit factor_selected'!J32</f>
        <v>14.0334087386977</v>
      </c>
      <c r="R260" s="5">
        <f>'[1]Unit factor_selected'!K32</f>
        <v>165.31171902481299</v>
      </c>
      <c r="S260" s="5">
        <f>'[1]Unit factor_selected'!L32</f>
        <v>1.6401163087871401E-2</v>
      </c>
      <c r="T260" s="5">
        <f>'[1]Unit factor_selected'!M32</f>
        <v>2.9119107441399299</v>
      </c>
      <c r="U260" s="5">
        <f>'[1]Unit factor_selected'!N32</f>
        <v>0.51053200652812403</v>
      </c>
      <c r="V260" s="5">
        <f>'[1]Unit factor_selected'!O32</f>
        <v>3.2228434065090499E-3</v>
      </c>
      <c r="W260" s="5">
        <f>'[1]Unit factor_selected'!P32</f>
        <v>15.097328467696601</v>
      </c>
      <c r="X260" s="5">
        <f>'[1]Unit factor_selected'!Q32</f>
        <v>0.45190802930320301</v>
      </c>
      <c r="Y260" s="5">
        <f>'[1]Unit factor_selected'!R32</f>
        <v>10.7312028431461</v>
      </c>
      <c r="Z260" s="5">
        <f>'[1]Unit factor_selected'!S32</f>
        <v>1.1190273093474801</v>
      </c>
      <c r="AA260" s="5">
        <f>'[1]Unit factor_selected'!T32</f>
        <v>9.1195501535423107E-2</v>
      </c>
      <c r="AB260" s="5">
        <f>'[1]Unit factor_selected'!U32</f>
        <v>0.67233135702843705</v>
      </c>
      <c r="AC260" s="5">
        <f>'[1]Unit factor_selected'!V32</f>
        <v>2.3143436955739999E-4</v>
      </c>
      <c r="AD260" s="5">
        <f>'[1]Unit factor_selected'!W32</f>
        <v>3.2682521009697298E-2</v>
      </c>
      <c r="AE260" s="5">
        <f>'[1]Unit factor_selected'!X32</f>
        <v>1.6956463621844799E-2</v>
      </c>
      <c r="AF260" s="5">
        <f>'[1]Unit factor_selected'!Y32</f>
        <v>1.73812451698824E-2</v>
      </c>
      <c r="AG260" s="5">
        <f>'[1]Unit factor_selected'!Z32</f>
        <v>3.5232865568993001E-6</v>
      </c>
      <c r="AH260" s="5">
        <f>'[1]Unit factor_selected'!AA32</f>
        <v>4.0402145566710297E-2</v>
      </c>
      <c r="AI260" s="5">
        <f>'[1]Unit factor_selected'!AB32</f>
        <v>44.992452449538</v>
      </c>
      <c r="AJ260" s="5">
        <f>'[1]Unit factor_selected'!AC32</f>
        <v>0.138949708692514</v>
      </c>
      <c r="AK260" s="1"/>
      <c r="AL260" s="1">
        <f t="shared" si="222"/>
        <v>7.6267509031572561E-2</v>
      </c>
      <c r="AM260" s="1">
        <f t="shared" si="222"/>
        <v>0.89842127871490507</v>
      </c>
      <c r="AN260" s="1">
        <f t="shared" si="222"/>
        <v>8.9135567646026381E-5</v>
      </c>
      <c r="AO260" s="1">
        <f t="shared" si="222"/>
        <v>1.5825390902027892E-2</v>
      </c>
      <c r="AP260" s="1">
        <f t="shared" si="222"/>
        <v>2.7745934821537819E-3</v>
      </c>
      <c r="AQ260" s="1">
        <f t="shared" si="222"/>
        <v>1.7515219800836722E-5</v>
      </c>
      <c r="AR260" s="1">
        <f t="shared" si="222"/>
        <v>8.204960439066647E-2</v>
      </c>
      <c r="AS260" s="1">
        <f t="shared" si="222"/>
        <v>2.4559891575936972E-3</v>
      </c>
      <c r="AT260" s="1">
        <f t="shared" si="222"/>
        <v>5.8320977105326854E-2</v>
      </c>
      <c r="AU260" s="1">
        <f t="shared" si="222"/>
        <v>6.0815890858285752E-3</v>
      </c>
      <c r="AV260" s="1">
        <f t="shared" si="222"/>
        <v>4.9562111861049655E-4</v>
      </c>
      <c r="AW260" s="1">
        <f t="shared" si="222"/>
        <v>3.6539260559679439E-3</v>
      </c>
      <c r="AX260" s="1">
        <f t="shared" si="222"/>
        <v>1.2577787192759634E-6</v>
      </c>
      <c r="AY260" s="1">
        <f t="shared" si="222"/>
        <v>1.7762002893909604E-4</v>
      </c>
      <c r="AZ260" s="1">
        <f t="shared" si="222"/>
        <v>9.2153465099071246E-5</v>
      </c>
      <c r="BA260" s="1">
        <f t="shared" si="216"/>
        <v>9.4462029693364498E-5</v>
      </c>
      <c r="BB260" s="1">
        <f t="shared" si="205"/>
        <v>1.9148041242335544E-8</v>
      </c>
      <c r="BC260" s="1">
        <f t="shared" si="205"/>
        <v>2.1957395093944498E-4</v>
      </c>
      <c r="BD260" s="1">
        <f t="shared" si="205"/>
        <v>0.24452093838650482</v>
      </c>
      <c r="BE260" s="1">
        <f t="shared" si="205"/>
        <v>7.5515139336161901E-4</v>
      </c>
      <c r="BF260" s="1"/>
      <c r="BG260" s="1">
        <f t="shared" si="223"/>
        <v>7.7919019448838972E-2</v>
      </c>
      <c r="BH260" s="1">
        <f t="shared" si="223"/>
        <v>0.91787585537188277</v>
      </c>
      <c r="BI260" s="1">
        <f t="shared" si="223"/>
        <v>9.1065725328971387E-5</v>
      </c>
      <c r="BJ260" s="1">
        <f t="shared" si="223"/>
        <v>1.6168076775263801E-2</v>
      </c>
      <c r="BK260" s="1">
        <f t="shared" si="223"/>
        <v>2.8346750306092257E-3</v>
      </c>
      <c r="BL260" s="1">
        <f t="shared" si="223"/>
        <v>1.7894497534292233E-5</v>
      </c>
      <c r="BM260" s="1">
        <f t="shared" si="223"/>
        <v>8.3826321345296231E-2</v>
      </c>
      <c r="BN260" s="1">
        <f t="shared" si="223"/>
        <v>2.5091715904535434E-3</v>
      </c>
      <c r="BO260" s="1">
        <f t="shared" si="223"/>
        <v>5.958387007846342E-2</v>
      </c>
      <c r="BP260" s="1">
        <f t="shared" si="223"/>
        <v>6.2132809144501405E-3</v>
      </c>
      <c r="BQ260" s="1">
        <f t="shared" si="223"/>
        <v>5.0635338784015785E-4</v>
      </c>
      <c r="BR260" s="1">
        <f t="shared" si="223"/>
        <v>3.7330488308163277E-3</v>
      </c>
      <c r="BS260" s="1">
        <f t="shared" si="223"/>
        <v>1.2850148868639245E-6</v>
      </c>
      <c r="BT260" s="1">
        <f t="shared" si="223"/>
        <v>1.8146624513040553E-4</v>
      </c>
      <c r="BU260" s="1">
        <f t="shared" si="223"/>
        <v>9.4148972878606933E-5</v>
      </c>
      <c r="BV260" s="1">
        <f t="shared" si="217"/>
        <v>9.6507527547636072E-5</v>
      </c>
      <c r="BW260" s="1">
        <f t="shared" si="207"/>
        <v>1.956267638623244E-8</v>
      </c>
      <c r="BX260" s="1">
        <f t="shared" si="207"/>
        <v>2.243286449361601E-4</v>
      </c>
      <c r="BY260" s="1">
        <f t="shared" si="207"/>
        <v>0.24981583895573536</v>
      </c>
      <c r="BZ260" s="1">
        <f t="shared" si="207"/>
        <v>7.7150357804138439E-4</v>
      </c>
      <c r="CA260" s="1"/>
      <c r="CB260" s="1">
        <f t="shared" si="224"/>
        <v>7.6405795975740168E-2</v>
      </c>
      <c r="CC260" s="1">
        <f t="shared" si="224"/>
        <v>0.90005028082584593</v>
      </c>
      <c r="CD260" s="1">
        <f t="shared" si="224"/>
        <v>8.9297186734192896E-5</v>
      </c>
      <c r="CE260" s="1">
        <f t="shared" si="224"/>
        <v>1.5854085230397698E-2</v>
      </c>
      <c r="CF260" s="1">
        <f t="shared" si="224"/>
        <v>2.7796243276452157E-3</v>
      </c>
      <c r="CG260" s="1">
        <f t="shared" si="224"/>
        <v>1.7546978098091179E-5</v>
      </c>
      <c r="CH260" s="1">
        <f t="shared" si="224"/>
        <v>8.2198375331338586E-2</v>
      </c>
      <c r="CI260" s="1">
        <f t="shared" si="224"/>
        <v>2.4604423151679375E-3</v>
      </c>
      <c r="CJ260" s="1">
        <f t="shared" si="224"/>
        <v>5.8426723704464181E-2</v>
      </c>
      <c r="CK260" s="1">
        <f t="shared" si="224"/>
        <v>6.0926161192408519E-3</v>
      </c>
      <c r="CL260" s="1">
        <f t="shared" si="224"/>
        <v>4.9651977035391722E-4</v>
      </c>
      <c r="CM260" s="1">
        <f t="shared" si="224"/>
        <v>3.6605512922567676E-3</v>
      </c>
      <c r="CN260" s="1">
        <f t="shared" si="224"/>
        <v>1.2600593021576688E-6</v>
      </c>
      <c r="CO260" s="1">
        <f t="shared" si="224"/>
        <v>1.7794208654051556E-4</v>
      </c>
      <c r="CP260" s="1">
        <f t="shared" si="224"/>
        <v>9.2320556187331783E-5</v>
      </c>
      <c r="CQ260" s="1">
        <f t="shared" si="218"/>
        <v>9.4633306631500193E-5</v>
      </c>
      <c r="CR260" s="1">
        <f t="shared" si="209"/>
        <v>1.9182760143527159E-8</v>
      </c>
      <c r="CS260" s="1">
        <f t="shared" si="209"/>
        <v>2.1997207867535481E-4</v>
      </c>
      <c r="CT260" s="1">
        <f t="shared" si="209"/>
        <v>0.24496429957377613</v>
      </c>
      <c r="CU260" s="1">
        <f t="shared" si="209"/>
        <v>7.5652062096453771E-4</v>
      </c>
      <c r="CW260" s="12">
        <f t="shared" si="225"/>
        <v>0.19786779411752417</v>
      </c>
      <c r="CX260" s="12">
        <f t="shared" si="225"/>
        <v>2.3308567287017663</v>
      </c>
      <c r="CY260" s="12">
        <f t="shared" si="225"/>
        <v>2.3125257886987447E-4</v>
      </c>
      <c r="CZ260" s="12">
        <f t="shared" si="225"/>
        <v>4.1057263159539038E-2</v>
      </c>
      <c r="DA260" s="12">
        <f t="shared" si="225"/>
        <v>7.1983823630500056E-3</v>
      </c>
      <c r="DB260" s="12">
        <f t="shared" si="225"/>
        <v>4.5441341266835443E-5</v>
      </c>
      <c r="DC260" s="12">
        <f t="shared" si="225"/>
        <v>0.21286881445512909</v>
      </c>
      <c r="DD260" s="12">
        <f t="shared" si="225"/>
        <v>6.371797940699064E-3</v>
      </c>
      <c r="DE260" s="12">
        <f t="shared" si="225"/>
        <v>0.15130746024276853</v>
      </c>
      <c r="DF260" s="12">
        <f t="shared" si="225"/>
        <v>1.5778024383147977E-2</v>
      </c>
      <c r="DG260" s="12">
        <f t="shared" si="225"/>
        <v>1.285835327556347E-3</v>
      </c>
      <c r="DH260" s="12">
        <f t="shared" si="225"/>
        <v>9.4797155137664613E-3</v>
      </c>
      <c r="DI260" s="12">
        <f t="shared" si="225"/>
        <v>3.2631706978665438E-6</v>
      </c>
      <c r="DJ260" s="12">
        <f t="shared" si="225"/>
        <v>4.6081593280725348E-4</v>
      </c>
      <c r="DK260" s="12">
        <f t="shared" si="225"/>
        <v>2.3908218704102478E-4</v>
      </c>
      <c r="DL260" s="12">
        <f t="shared" si="219"/>
        <v>2.4507150791502273E-4</v>
      </c>
      <c r="DM260" s="12">
        <f t="shared" si="211"/>
        <v>4.9677519698773229E-8</v>
      </c>
      <c r="DN260" s="12">
        <f t="shared" si="211"/>
        <v>5.6966084076604364E-4</v>
      </c>
      <c r="DO260" s="12">
        <f t="shared" si="211"/>
        <v>0.63438309849684016</v>
      </c>
      <c r="DP260" s="12">
        <f t="shared" si="211"/>
        <v>1.9591585240758642E-3</v>
      </c>
      <c r="DR260" s="12">
        <f t="shared" si="226"/>
        <v>7.8335117078262698E-2</v>
      </c>
      <c r="DS260" s="12">
        <f t="shared" si="226"/>
        <v>0.92277743101063026</v>
      </c>
      <c r="DT260" s="12">
        <f t="shared" si="226"/>
        <v>9.1552028066084457E-5</v>
      </c>
      <c r="DU260" s="12">
        <f t="shared" si="226"/>
        <v>1.6254416393833376E-2</v>
      </c>
      <c r="DV260" s="12">
        <f t="shared" si="226"/>
        <v>2.8498125614555628E-3</v>
      </c>
      <c r="DW260" s="12">
        <f t="shared" si="226"/>
        <v>1.7990056462733789E-5</v>
      </c>
      <c r="DX260" s="12">
        <f t="shared" si="226"/>
        <v>8.4273964729951384E-2</v>
      </c>
      <c r="DY260" s="12">
        <f t="shared" si="226"/>
        <v>2.5225708908809649E-3</v>
      </c>
      <c r="DZ260" s="12">
        <f t="shared" si="226"/>
        <v>5.9902055641717578E-2</v>
      </c>
      <c r="EA260" s="12">
        <f t="shared" si="226"/>
        <v>6.2464606371639758E-3</v>
      </c>
      <c r="EB260" s="12">
        <f t="shared" si="226"/>
        <v>5.0905738034187696E-4</v>
      </c>
      <c r="EC260" s="12">
        <f t="shared" si="226"/>
        <v>3.7529837938075597E-3</v>
      </c>
      <c r="ED260" s="12">
        <f t="shared" si="226"/>
        <v>1.291877032357803E-6</v>
      </c>
      <c r="EE260" s="12">
        <f t="shared" si="226"/>
        <v>1.8243529832118348E-4</v>
      </c>
      <c r="EF260" s="12">
        <f t="shared" si="226"/>
        <v>9.4651740555928509E-5</v>
      </c>
      <c r="EG260" s="12">
        <f t="shared" si="220"/>
        <v>9.7022890211567988E-5</v>
      </c>
      <c r="EH260" s="12">
        <f t="shared" si="213"/>
        <v>1.9667143605238442E-8</v>
      </c>
      <c r="EI260" s="12">
        <f t="shared" si="213"/>
        <v>2.2552658887885899E-4</v>
      </c>
      <c r="EJ260" s="12">
        <f t="shared" si="213"/>
        <v>0.25114988780693059</v>
      </c>
      <c r="EK260" s="12">
        <f t="shared" si="213"/>
        <v>7.7562350681083876E-4</v>
      </c>
      <c r="EM260" s="12">
        <f t="shared" si="227"/>
        <v>8.0802537396062218E-2</v>
      </c>
      <c r="EN260" s="12">
        <f t="shared" si="227"/>
        <v>0.95184331955468771</v>
      </c>
      <c r="EO260" s="12">
        <f t="shared" si="227"/>
        <v>9.4435758155621711E-5</v>
      </c>
      <c r="EP260" s="12">
        <f t="shared" si="227"/>
        <v>1.6766402317388567E-2</v>
      </c>
      <c r="EQ260" s="12">
        <f t="shared" si="227"/>
        <v>2.9395767142177342E-3</v>
      </c>
      <c r="ER260" s="12">
        <f t="shared" si="227"/>
        <v>1.8556712038038055E-5</v>
      </c>
      <c r="ES260" s="12">
        <f t="shared" si="227"/>
        <v>8.6928448448006665E-2</v>
      </c>
      <c r="ET260" s="12">
        <f t="shared" si="227"/>
        <v>2.6020274986119632E-3</v>
      </c>
      <c r="EU260" s="12">
        <f t="shared" si="227"/>
        <v>6.1788866495918054E-2</v>
      </c>
      <c r="EV260" s="12">
        <f t="shared" si="227"/>
        <v>6.4432133129157078E-3</v>
      </c>
      <c r="EW260" s="12">
        <f t="shared" si="227"/>
        <v>5.2509180487623293E-4</v>
      </c>
      <c r="EX260" s="12">
        <f t="shared" si="227"/>
        <v>3.8711962738624691E-3</v>
      </c>
      <c r="EY260" s="12">
        <f t="shared" si="227"/>
        <v>1.3325689181509083E-6</v>
      </c>
      <c r="EZ260" s="12">
        <f t="shared" si="227"/>
        <v>1.8818169378915448E-4</v>
      </c>
      <c r="FA260" s="12">
        <f t="shared" si="227"/>
        <v>9.7633106212527426E-5</v>
      </c>
      <c r="FB260" s="12">
        <f t="shared" si="221"/>
        <v>1.0007894296962388E-4</v>
      </c>
      <c r="FC260" s="12">
        <f t="shared" si="215"/>
        <v>2.0286624516668804E-8</v>
      </c>
      <c r="FD260" s="12">
        <f t="shared" si="215"/>
        <v>2.3263028525870563E-4</v>
      </c>
      <c r="FE260" s="12">
        <f t="shared" si="215"/>
        <v>0.25906067366008467</v>
      </c>
      <c r="FF260" s="12">
        <f t="shared" si="215"/>
        <v>8.0005430197714915E-4</v>
      </c>
      <c r="FH260" s="12">
        <f>IFERROR(AL260*[1]Figure!$C$8+BG260*[1]Figure!$D$8+CB260*[1]Figure!$E$8,0)</f>
        <v>7.759532114263358E-2</v>
      </c>
      <c r="FI260" s="12">
        <f>IFERROR(AM260*[1]Figure!$C$8+BH260*[1]Figure!$D$8+CC260*[1]Figure!$E$8,0)</f>
        <v>0.91406273167252983</v>
      </c>
      <c r="FJ260" s="12">
        <f>IFERROR(AN260*[1]Figure!$C$8+BI260*[1]Figure!$D$8+CD260*[1]Figure!$E$8,0)</f>
        <v>9.0687411776633767E-5</v>
      </c>
      <c r="FK260" s="12">
        <f>IFERROR(AO260*[1]Figure!$C$8+BJ260*[1]Figure!$D$8+CE260*[1]Figure!$E$8,0)</f>
        <v>1.6100909874245652E-2</v>
      </c>
      <c r="FL260" s="12">
        <f>IFERROR(AP260*[1]Figure!$C$8+BK260*[1]Figure!$D$8+CF260*[1]Figure!$E$8,0)</f>
        <v>2.8228989647328655E-3</v>
      </c>
      <c r="FM260" s="12">
        <f>IFERROR(AQ260*[1]Figure!$C$8+BL260*[1]Figure!$D$8+CG260*[1]Figure!$E$8,0)</f>
        <v>1.782015857849916E-5</v>
      </c>
      <c r="FN260" s="12">
        <f>IFERROR(AR260*[1]Figure!$C$8+BM260*[1]Figure!$D$8+CH260*[1]Figure!$E$8,0)</f>
        <v>8.3478082386094263E-2</v>
      </c>
      <c r="FO260" s="12">
        <f>IFERROR(AS260*[1]Figure!$C$8+BN260*[1]Figure!$D$8+CI260*[1]Figure!$E$8,0)</f>
        <v>2.4987477606934448E-3</v>
      </c>
      <c r="FP260" s="12">
        <f>IFERROR(AT260*[1]Figure!$C$8+BO260*[1]Figure!$D$8+CJ260*[1]Figure!$E$8,0)</f>
        <v>5.9336341324149146E-2</v>
      </c>
      <c r="FQ260" s="12">
        <f>IFERROR(AU260*[1]Figure!$C$8+BP260*[1]Figure!$D$8+CK260*[1]Figure!$E$8,0)</f>
        <v>6.1874691354748372E-3</v>
      </c>
      <c r="FR260" s="12">
        <f>IFERROR(AV260*[1]Figure!$C$8+BQ260*[1]Figure!$D$8+CL260*[1]Figure!$E$8,0)</f>
        <v>5.0424984835590084E-4</v>
      </c>
      <c r="FS260" s="12">
        <f>IFERROR(AW260*[1]Figure!$C$8+BR260*[1]Figure!$D$8+CM260*[1]Figure!$E$8,0)</f>
        <v>3.7175406584591193E-3</v>
      </c>
      <c r="FT260" s="12">
        <f>IFERROR(AX260*[1]Figure!$C$8+BS260*[1]Figure!$D$8+CN260*[1]Figure!$E$8,0)</f>
        <v>1.2796765606725936E-6</v>
      </c>
      <c r="FU260" s="12">
        <f>IFERROR(AY260*[1]Figure!$C$8+BT260*[1]Figure!$D$8+CO260*[1]Figure!$E$8,0)</f>
        <v>1.8071238148327975E-4</v>
      </c>
      <c r="FV260" s="12">
        <f>IFERROR(AZ260*[1]Figure!$C$8+BU260*[1]Figure!$D$8+CP260*[1]Figure!$E$8,0)</f>
        <v>9.3757850617734632E-5</v>
      </c>
      <c r="FW260" s="12">
        <f>IFERROR(BA260*[1]Figure!$C$8+BV260*[1]Figure!$D$8+CQ260*[1]Figure!$E$8,0)</f>
        <v>9.6106607163573072E-5</v>
      </c>
      <c r="FX260" s="12">
        <f>IFERROR(BB260*[1]Figure!$C$8+BW260*[1]Figure!$D$8+CR260*[1]Figure!$E$8,0)</f>
        <v>1.9481407329513553E-8</v>
      </c>
      <c r="FY260" s="12">
        <f>IFERROR(BC260*[1]Figure!$C$8+BX260*[1]Figure!$D$8+CS260*[1]Figure!$E$8,0)</f>
        <v>2.2339671839354154E-4</v>
      </c>
      <c r="FZ260" s="12">
        <f>IFERROR(BD260*[1]Figure!$C$8+BY260*[1]Figure!$D$8+CT260*[1]Figure!$E$8,0)</f>
        <v>0.24877803118421501</v>
      </c>
      <c r="GA260" s="12">
        <f>IFERROR(BE260*[1]Figure!$C$8+BZ260*[1]Figure!$D$8+CU260*[1]Figure!$E$8,0)</f>
        <v>7.6829852742332089E-4</v>
      </c>
      <c r="GC260" s="12">
        <f>IFERROR(CW260*[1]Figure!$F$8+DR260*[1]Figure!$G$8+EM260*[1]Figure!$H$8,0)</f>
        <v>0.10494404526206789</v>
      </c>
      <c r="GD260" s="12">
        <f>IFERROR(CX260*[1]Figure!$F$8+DS260*[1]Figure!$G$8+EN260*[1]Figure!$H$8,0)</f>
        <v>1.2362271239097509</v>
      </c>
      <c r="GE260" s="12">
        <f>IFERROR(CY260*[1]Figure!$F$8+DT260*[1]Figure!$G$8+EO260*[1]Figure!$H$8,0)</f>
        <v>1.2265048595768766E-4</v>
      </c>
      <c r="GF260" s="12">
        <f>IFERROR(CZ260*[1]Figure!$F$8+DU260*[1]Figure!$G$8+EP260*[1]Figure!$H$8,0)</f>
        <v>2.1775728094447361E-2</v>
      </c>
      <c r="GG260" s="12">
        <f>IFERROR(DA260*[1]Figure!$F$8+DV260*[1]Figure!$G$8+EQ260*[1]Figure!$H$8,0)</f>
        <v>3.817838915578665E-3</v>
      </c>
      <c r="GH260" s="12">
        <f>IFERROR(DB260*[1]Figure!$F$8+DW260*[1]Figure!$G$8+ER260*[1]Figure!$H$8,0)</f>
        <v>2.4100931614183813E-5</v>
      </c>
      <c r="GI260" s="12">
        <f>IFERROR(DC260*[1]Figure!$F$8+DX260*[1]Figure!$G$8+ES260*[1]Figure!$H$8,0)</f>
        <v>0.11290020490041595</v>
      </c>
      <c r="GJ260" s="12">
        <f>IFERROR(DD260*[1]Figure!$F$8+DY260*[1]Figure!$G$8+ET260*[1]Figure!$H$8,0)</f>
        <v>3.3794395620153714E-3</v>
      </c>
      <c r="GK260" s="12">
        <f>IFERROR(DE260*[1]Figure!$F$8+DZ260*[1]Figure!$G$8+EU260*[1]Figure!$H$8,0)</f>
        <v>8.0249628430053482E-2</v>
      </c>
      <c r="GL260" s="12">
        <f>IFERROR(DF260*[1]Figure!$F$8+EA260*[1]Figure!$G$8+EV260*[1]Figure!$H$8,0)</f>
        <v>8.3682628211219599E-3</v>
      </c>
      <c r="GM260" s="12">
        <f>IFERROR(DG260*[1]Figure!$F$8+EB260*[1]Figure!$G$8+EW260*[1]Figure!$H$8,0)</f>
        <v>6.8197435270588155E-4</v>
      </c>
      <c r="GN260" s="12">
        <f>IFERROR(DH260*[1]Figure!$F$8+EC260*[1]Figure!$G$8+EX260*[1]Figure!$H$8,0)</f>
        <v>5.0277999933498359E-3</v>
      </c>
      <c r="GO260" s="12">
        <f>IFERROR(DI260*[1]Figure!$F$8+ED260*[1]Figure!$G$8+EY260*[1]Figure!$H$8,0)</f>
        <v>1.7307027398878304E-6</v>
      </c>
      <c r="GP260" s="12">
        <f>IFERROR(DJ260*[1]Figure!$F$8+EE260*[1]Figure!$G$8+EZ260*[1]Figure!$H$8,0)</f>
        <v>2.4440504997636425E-4</v>
      </c>
      <c r="GQ260" s="12">
        <f>IFERROR(DK260*[1]Figure!$F$8+EF260*[1]Figure!$G$8+FA260*[1]Figure!$H$8,0)</f>
        <v>1.2680311098674834E-4</v>
      </c>
      <c r="GR260" s="12">
        <f>IFERROR(DL260*[1]Figure!$F$8+EG260*[1]Figure!$G$8+FB260*[1]Figure!$H$8,0)</f>
        <v>1.2997969444083262E-4</v>
      </c>
      <c r="GS260" s="12">
        <f>IFERROR(DM260*[1]Figure!$F$8+EH260*[1]Figure!$G$8+FC260*[1]Figure!$H$8,0)</f>
        <v>2.6347692907916266E-8</v>
      </c>
      <c r="GT260" s="12">
        <f>IFERROR(DN260*[1]Figure!$F$8+EI260*[1]Figure!$G$8+FD260*[1]Figure!$H$8,0)</f>
        <v>3.0213362070368729E-4</v>
      </c>
      <c r="GU260" s="12">
        <f>IFERROR(DO260*[1]Figure!$F$8+EJ260*[1]Figure!$G$8+FE260*[1]Figure!$H$8,0)</f>
        <v>0.33646066000311808</v>
      </c>
      <c r="GV260" s="12">
        <f>IFERROR(DP260*[1]Figure!$F$8+EK260*[1]Figure!$G$8+FF260*[1]Figure!$H$8,0)</f>
        <v>1.0390878502646353E-3</v>
      </c>
      <c r="GX260" s="12">
        <f>IFERROR(FH260*[1]Figure!$F$10+GC260*[1]Figure!$F$11,0)</f>
        <v>7.9199906516553772E-2</v>
      </c>
      <c r="GY260" s="12">
        <f>IFERROR(FI260*[1]Figure!$F$10+GD260*[1]Figure!$F$11,0)</f>
        <v>0.9329645374578458</v>
      </c>
      <c r="GZ260" s="12">
        <f>IFERROR(FJ260*[1]Figure!$F$10+GE260*[1]Figure!$F$11,0)</f>
        <v>9.2562727097102415E-5</v>
      </c>
      <c r="HA260" s="12">
        <f>IFERROR(FK260*[1]Figure!$F$10+GF260*[1]Figure!$F$11,0)</f>
        <v>1.6433858873110316E-2</v>
      </c>
      <c r="HB260" s="12">
        <f>IFERROR(FL260*[1]Figure!$F$10+GG260*[1]Figure!$F$11,0)</f>
        <v>2.8812733914916474E-3</v>
      </c>
      <c r="HC260" s="12">
        <f>IFERROR(FM260*[1]Figure!$F$10+GH260*[1]Figure!$F$11,0)</f>
        <v>1.8188659738039924E-5</v>
      </c>
      <c r="HD260" s="12">
        <f>IFERROR(FN260*[1]Figure!$F$10+GI260*[1]Figure!$F$11,0)</f>
        <v>8.5204316752640841E-2</v>
      </c>
      <c r="HE260" s="12">
        <f>IFERROR(FO260*[1]Figure!$F$10+GJ260*[1]Figure!$F$11,0)</f>
        <v>2.55041909925978E-3</v>
      </c>
      <c r="HF260" s="12">
        <f>IFERROR(FP260*[1]Figure!$F$10+GK260*[1]Figure!$F$11,0)</f>
        <v>6.0563351200887121E-2</v>
      </c>
      <c r="HG260" s="12">
        <f>IFERROR(FQ260*[1]Figure!$F$10+GL260*[1]Figure!$F$11,0)</f>
        <v>6.3154191501170291E-3</v>
      </c>
      <c r="HH260" s="12">
        <f>IFERROR(FR260*[1]Figure!$F$10+GM260*[1]Figure!$F$11,0)</f>
        <v>5.146771772148931E-4</v>
      </c>
      <c r="HI260" s="12">
        <f>IFERROR(FS260*[1]Figure!$F$10+GN260*[1]Figure!$F$11,0)</f>
        <v>3.7944152854298909E-3</v>
      </c>
      <c r="HJ260" s="12">
        <f>IFERROR(FT260*[1]Figure!$F$10+GO260*[1]Figure!$F$11,0)</f>
        <v>1.3061388558518264E-6</v>
      </c>
      <c r="HK260" s="12">
        <f>IFERROR(FU260*[1]Figure!$F$10+GP260*[1]Figure!$F$11,0)</f>
        <v>1.8444931355527088E-4</v>
      </c>
      <c r="HL260" s="12">
        <f>IFERROR(FV260*[1]Figure!$F$10+GQ260*[1]Figure!$F$11,0)</f>
        <v>9.5696659215676675E-5</v>
      </c>
      <c r="HM260" s="12">
        <f>IFERROR(FW260*[1]Figure!$F$10+GR260*[1]Figure!$F$11,0)</f>
        <v>9.8093985447739155E-5</v>
      </c>
      <c r="HN260" s="12">
        <f>IFERROR(FX260*[1]Figure!$F$10+GS260*[1]Figure!$F$11,0)</f>
        <v>1.9884261274880424E-8</v>
      </c>
      <c r="HO260" s="12">
        <f>IFERROR(FY260*[1]Figure!$F$10+GT260*[1]Figure!$F$11,0)</f>
        <v>2.2801631531816973E-4</v>
      </c>
      <c r="HP260" s="12">
        <f>IFERROR(FZ260*[1]Figure!$F$10+GU260*[1]Figure!$F$11,0)</f>
        <v>0.25392248557028657</v>
      </c>
      <c r="HQ260" s="12">
        <f>IFERROR(GA260*[1]Figure!$F$10+GV260*[1]Figure!$F$11,0)</f>
        <v>7.8418609076804616E-4</v>
      </c>
    </row>
    <row r="261" spans="1:225" x14ac:dyDescent="0.2">
      <c r="A261" s="1"/>
      <c r="B261" s="4"/>
      <c r="C261" s="1" t="str">
        <f>C70</f>
        <v>NMP (anode)</v>
      </c>
      <c r="D261" s="1" t="str">
        <f>D70</f>
        <v>Korea</v>
      </c>
      <c r="E261" s="2">
        <f>E70/(E67+E69+E70)</f>
        <v>0.1714285714285714</v>
      </c>
      <c r="F261" s="7"/>
      <c r="G261" s="5">
        <f>'[1]LIB Maf LCI'!AI$52*LCIA_TAU!$E261</f>
        <v>1.7162242606012137</v>
      </c>
      <c r="H261" s="5">
        <f>'[1]LIB Maf LCI'!AJ$52*LCIA_TAU!$E261</f>
        <v>1.753387690753035</v>
      </c>
      <c r="I261" s="5">
        <f>'[1]LIB Maf LCI'!AK$52*LCIA_TAU!$E261</f>
        <v>1.7193360891048375</v>
      </c>
      <c r="J261" s="5">
        <f>'[1]LIB Maf LCI'!AL$52*LCIA_TAU!$E261</f>
        <v>4.4525580154396076</v>
      </c>
      <c r="K261" s="5">
        <f>'[1]LIB Maf LCI'!AM$52*LCIA_TAU!$E261</f>
        <v>1.7627510075240078</v>
      </c>
      <c r="L261" s="5">
        <f>'[1]LIB Maf LCI'!AN$52*LCIA_TAU!$E261</f>
        <v>1.8182746068165305</v>
      </c>
      <c r="M261" s="5" t="str">
        <f>M70</f>
        <v>g/kWh</v>
      </c>
      <c r="N261" s="5" t="str">
        <f>N70</f>
        <v>N-methyl-2-pyrrolidone production | N-methyl-2-pyrrolidone | Cutoff</v>
      </c>
      <c r="O261" s="5">
        <f>O70</f>
        <v>1</v>
      </c>
      <c r="P261" s="5" t="str">
        <f>P70</f>
        <v>kg</v>
      </c>
      <c r="Q261" s="5">
        <f>'[1]Unit factor_selected'!J33</f>
        <v>14.0908418395637</v>
      </c>
      <c r="R261" s="5">
        <f>'[1]Unit factor_selected'!K33</f>
        <v>181.95925919835199</v>
      </c>
      <c r="S261" s="5">
        <f>'[1]Unit factor_selected'!L33</f>
        <v>1.63386890240938E-2</v>
      </c>
      <c r="T261" s="5">
        <f>'[1]Unit factor_selected'!M33</f>
        <v>2.96995524619255</v>
      </c>
      <c r="U261" s="5">
        <f>'[1]Unit factor_selected'!N33</f>
        <v>0.54685796995964897</v>
      </c>
      <c r="V261" s="5">
        <f>'[1]Unit factor_selected'!O33</f>
        <v>4.5601532948666302E-3</v>
      </c>
      <c r="W261" s="5">
        <f>'[1]Unit factor_selected'!P33</f>
        <v>15.126743112038801</v>
      </c>
      <c r="X261" s="5">
        <f>'[1]Unit factor_selected'!Q33</f>
        <v>0.52536642086060104</v>
      </c>
      <c r="Y261" s="5">
        <f>'[1]Unit factor_selected'!R33</f>
        <v>12.4923409730684</v>
      </c>
      <c r="Z261" s="5">
        <f>'[1]Unit factor_selected'!S33</f>
        <v>1.9773532431804399</v>
      </c>
      <c r="AA261" s="5">
        <f>'[1]Unit factor_selected'!T33</f>
        <v>8.1404341170890293E-2</v>
      </c>
      <c r="AB261" s="5">
        <f>'[1]Unit factor_selected'!U33</f>
        <v>0.72304137591949702</v>
      </c>
      <c r="AC261" s="5">
        <f>'[1]Unit factor_selected'!V33</f>
        <v>3.2683386801888101E-4</v>
      </c>
      <c r="AD261" s="5">
        <f>'[1]Unit factor_selected'!W33</f>
        <v>3.3010594205317399E-2</v>
      </c>
      <c r="AE261" s="5">
        <f>'[1]Unit factor_selected'!X33</f>
        <v>1.8067880457491199E-2</v>
      </c>
      <c r="AF261" s="5">
        <f>'[1]Unit factor_selected'!Y33</f>
        <v>1.8471640582122101E-2</v>
      </c>
      <c r="AG261" s="5">
        <f>'[1]Unit factor_selected'!Z33</f>
        <v>3.6691664971383699E-6</v>
      </c>
      <c r="AH261" s="5">
        <f>'[1]Unit factor_selected'!AA33</f>
        <v>3.5714661863430801E-2</v>
      </c>
      <c r="AI261" s="5">
        <f>'[1]Unit factor_selected'!AB33</f>
        <v>45.444130207984102</v>
      </c>
      <c r="AJ261" s="5">
        <f>'[1]Unit factor_selected'!AC33</f>
        <v>0.15759626118122499</v>
      </c>
      <c r="AK261" s="1"/>
      <c r="AL261" s="1">
        <f t="shared" si="222"/>
        <v>2.4183044617353856E-2</v>
      </c>
      <c r="AM261" s="1">
        <f t="shared" si="222"/>
        <v>0.31228289507723622</v>
      </c>
      <c r="AN261" s="1">
        <f t="shared" si="222"/>
        <v>2.8040854489568549E-5</v>
      </c>
      <c r="AO261" s="1">
        <f t="shared" si="222"/>
        <v>5.097109246415505E-3</v>
      </c>
      <c r="AP261" s="1">
        <f t="shared" si="222"/>
        <v>9.3853091514787927E-4</v>
      </c>
      <c r="AQ261" s="1">
        <f t="shared" si="222"/>
        <v>7.8262457167106716E-6</v>
      </c>
      <c r="AR261" s="1">
        <f t="shared" si="222"/>
        <v>2.5960883512763294E-2</v>
      </c>
      <c r="AS261" s="1">
        <f t="shared" si="222"/>
        <v>9.016465971861911E-4</v>
      </c>
      <c r="AT261" s="1">
        <f t="shared" si="222"/>
        <v>2.1439658649682562E-2</v>
      </c>
      <c r="AU261" s="1">
        <f t="shared" si="222"/>
        <v>3.3935816077247626E-3</v>
      </c>
      <c r="AV261" s="1">
        <f t="shared" si="222"/>
        <v>1.3970810523574012E-4</v>
      </c>
      <c r="AW261" s="1">
        <f t="shared" si="222"/>
        <v>1.2409011507715231E-3</v>
      </c>
      <c r="AX261" s="1">
        <f t="shared" si="222"/>
        <v>5.6092021348013877E-7</v>
      </c>
      <c r="AY261" s="1">
        <f t="shared" si="222"/>
        <v>5.6653582632027566E-5</v>
      </c>
      <c r="AZ261" s="1">
        <f t="shared" si="222"/>
        <v>3.1008534778788952E-5</v>
      </c>
      <c r="BA261" s="1">
        <f t="shared" si="216"/>
        <v>3.1701477700143873E-5</v>
      </c>
      <c r="BB261" s="1">
        <f t="shared" si="205"/>
        <v>6.2971125585740442E-9</v>
      </c>
      <c r="BC261" s="1">
        <f t="shared" si="205"/>
        <v>6.1294369149188891E-5</v>
      </c>
      <c r="BD261" s="1">
        <f t="shared" si="205"/>
        <v>7.7992318764862789E-2</v>
      </c>
      <c r="BE261" s="1">
        <f t="shared" si="205"/>
        <v>2.7047052681926365E-4</v>
      </c>
      <c r="BF261" s="1"/>
      <c r="BG261" s="1">
        <f t="shared" si="223"/>
        <v>2.4706708633838843E-2</v>
      </c>
      <c r="BH261" s="1">
        <f t="shared" si="223"/>
        <v>0.31904512529693135</v>
      </c>
      <c r="BI261" s="1">
        <f t="shared" si="223"/>
        <v>2.8648056217887788E-5</v>
      </c>
      <c r="BJ261" s="1">
        <f t="shared" si="223"/>
        <v>5.2074829707614168E-3</v>
      </c>
      <c r="BK261" s="1">
        <f t="shared" si="223"/>
        <v>9.5885403311744149E-4</v>
      </c>
      <c r="BL261" s="1">
        <f t="shared" si="223"/>
        <v>7.995716655166045E-6</v>
      </c>
      <c r="BM261" s="1">
        <f t="shared" si="223"/>
        <v>2.652304517383209E-2</v>
      </c>
      <c r="BN261" s="1">
        <f t="shared" si="223"/>
        <v>9.2117101547195632E-4</v>
      </c>
      <c r="BO261" s="1">
        <f t="shared" si="223"/>
        <v>2.1903916890867924E-2</v>
      </c>
      <c r="BP261" s="1">
        <f t="shared" si="223"/>
        <v>3.467066836863176E-3</v>
      </c>
      <c r="BQ261" s="1">
        <f t="shared" si="223"/>
        <v>1.4273336978289954E-4</v>
      </c>
      <c r="BR261" s="1">
        <f t="shared" si="223"/>
        <v>1.2677718484423841E-3</v>
      </c>
      <c r="BS261" s="1">
        <f t="shared" si="223"/>
        <v>5.7306648110550793E-7</v>
      </c>
      <c r="BT261" s="1">
        <f t="shared" si="223"/>
        <v>5.7880369544046989E-5</v>
      </c>
      <c r="BU261" s="1">
        <f t="shared" si="223"/>
        <v>3.1679999192162386E-5</v>
      </c>
      <c r="BV261" s="1">
        <f t="shared" si="217"/>
        <v>3.2387947224707118E-5</v>
      </c>
      <c r="BW261" s="1">
        <f t="shared" si="207"/>
        <v>6.4334713714058487E-9</v>
      </c>
      <c r="BX261" s="1">
        <f t="shared" si="207"/>
        <v>6.2621648490746422E-5</v>
      </c>
      <c r="BY261" s="1">
        <f t="shared" si="207"/>
        <v>7.9681178523657484E-2</v>
      </c>
      <c r="BZ261" s="1">
        <f t="shared" si="207"/>
        <v>2.7632734446386025E-4</v>
      </c>
      <c r="CA261" s="1"/>
      <c r="CB261" s="1">
        <f t="shared" si="224"/>
        <v>2.4226892900630265E-2</v>
      </c>
      <c r="CC261" s="1">
        <f t="shared" si="224"/>
        <v>0.31284912108650792</v>
      </c>
      <c r="CD261" s="1">
        <f t="shared" si="224"/>
        <v>2.8091697687785569E-5</v>
      </c>
      <c r="CE261" s="1">
        <f t="shared" si="224"/>
        <v>5.1063512378050936E-3</v>
      </c>
      <c r="CF261" s="1">
        <f t="shared" si="224"/>
        <v>9.402326433662336E-4</v>
      </c>
      <c r="CG261" s="1">
        <f t="shared" si="224"/>
        <v>7.8404361317145318E-6</v>
      </c>
      <c r="CH261" s="1">
        <f t="shared" si="224"/>
        <v>2.600795534314633E-2</v>
      </c>
      <c r="CI261" s="1">
        <f t="shared" si="224"/>
        <v>9.0328144738947196E-4</v>
      </c>
      <c r="CJ261" s="1">
        <f t="shared" si="224"/>
        <v>2.1478532672399544E-2</v>
      </c>
      <c r="CK261" s="1">
        <f t="shared" si="224"/>
        <v>3.3997347919086244E-3</v>
      </c>
      <c r="CL261" s="1">
        <f t="shared" si="224"/>
        <v>1.3996142158491444E-4</v>
      </c>
      <c r="CM261" s="1">
        <f t="shared" si="224"/>
        <v>1.2431511315344086E-3</v>
      </c>
      <c r="CN261" s="1">
        <f t="shared" si="224"/>
        <v>5.6193726442658955E-7</v>
      </c>
      <c r="CO261" s="1">
        <f t="shared" si="224"/>
        <v>5.675630593999723E-5</v>
      </c>
      <c r="CP261" s="1">
        <f t="shared" si="224"/>
        <v>3.1064758924196639E-5</v>
      </c>
      <c r="CQ261" s="1">
        <f t="shared" si="218"/>
        <v>3.1758958277816016E-5</v>
      </c>
      <c r="CR261" s="1">
        <f t="shared" si="209"/>
        <v>6.3085303754643809E-9</v>
      </c>
      <c r="CS261" s="1">
        <f t="shared" si="209"/>
        <v>6.1405507051972809E-5</v>
      </c>
      <c r="CT261" s="1">
        <f t="shared" si="209"/>
        <v>7.8133733104566394E-2</v>
      </c>
      <c r="CU261" s="1">
        <f t="shared" si="209"/>
        <v>2.709609393568719E-4</v>
      </c>
      <c r="CW261" s="12">
        <f t="shared" si="225"/>
        <v>6.274029077704113E-2</v>
      </c>
      <c r="CX261" s="12">
        <f t="shared" si="225"/>
        <v>0.81018415802707533</v>
      </c>
      <c r="CY261" s="12">
        <f t="shared" si="225"/>
        <v>7.2748960776003991E-5</v>
      </c>
      <c r="CZ261" s="12">
        <f t="shared" si="225"/>
        <v>1.3223898036931551E-2</v>
      </c>
      <c r="DA261" s="12">
        <f t="shared" si="225"/>
        <v>2.434916837450867E-3</v>
      </c>
      <c r="DB261" s="12">
        <f t="shared" si="225"/>
        <v>2.0304347104691751E-5</v>
      </c>
      <c r="DC261" s="12">
        <f t="shared" si="225"/>
        <v>6.7352701291004236E-2</v>
      </c>
      <c r="DD261" s="12">
        <f t="shared" si="225"/>
        <v>2.3392244682456874E-3</v>
      </c>
      <c r="DE261" s="12">
        <f t="shared" si="225"/>
        <v>5.5622872931240332E-2</v>
      </c>
      <c r="DF261" s="12">
        <f t="shared" si="225"/>
        <v>8.8042800322785716E-3</v>
      </c>
      <c r="DG261" s="12">
        <f t="shared" si="225"/>
        <v>3.6245755177202803E-4</v>
      </c>
      <c r="DH261" s="12">
        <f t="shared" si="225"/>
        <v>3.219383673844839E-3</v>
      </c>
      <c r="DI261" s="12">
        <f t="shared" si="225"/>
        <v>1.4552467587645995E-6</v>
      </c>
      <c r="DJ261" s="12">
        <f t="shared" si="225"/>
        <v>1.4698158582331024E-4</v>
      </c>
      <c r="DK261" s="12">
        <f t="shared" si="225"/>
        <v>8.0448285953007082E-5</v>
      </c>
      <c r="DL261" s="12">
        <f t="shared" si="219"/>
        <v>8.2246051332247303E-5</v>
      </c>
      <c r="DM261" s="12">
        <f t="shared" si="211"/>
        <v>1.6337176696815918E-8</v>
      </c>
      <c r="DN261" s="12">
        <f t="shared" si="211"/>
        <v>1.5902160394873409E-4</v>
      </c>
      <c r="DO261" s="12">
        <f t="shared" si="211"/>
        <v>0.20234262621224081</v>
      </c>
      <c r="DP261" s="12">
        <f t="shared" si="211"/>
        <v>7.0170649592577719E-4</v>
      </c>
      <c r="DR261" s="12">
        <f t="shared" si="226"/>
        <v>2.4838645649552356E-2</v>
      </c>
      <c r="DS261" s="12">
        <f t="shared" si="226"/>
        <v>0.32074886748021703</v>
      </c>
      <c r="DT261" s="12">
        <f t="shared" si="226"/>
        <v>2.8801040538842795E-5</v>
      </c>
      <c r="DU261" s="12">
        <f t="shared" si="226"/>
        <v>5.2352916025271302E-3</v>
      </c>
      <c r="DV261" s="12">
        <f t="shared" si="226"/>
        <v>9.6397443751890482E-4</v>
      </c>
      <c r="DW261" s="12">
        <f t="shared" si="226"/>
        <v>8.0384148149900762E-6</v>
      </c>
      <c r="DX261" s="12">
        <f t="shared" si="226"/>
        <v>2.666468166130324E-2</v>
      </c>
      <c r="DY261" s="12">
        <f t="shared" si="226"/>
        <v>9.2609018769130636E-4</v>
      </c>
      <c r="DZ261" s="12">
        <f t="shared" si="226"/>
        <v>2.2020886636609765E-2</v>
      </c>
      <c r="EA261" s="12">
        <f t="shared" si="226"/>
        <v>3.4855814216471848E-3</v>
      </c>
      <c r="EB261" s="12">
        <f t="shared" si="226"/>
        <v>1.4349558441581494E-4</v>
      </c>
      <c r="EC261" s="12">
        <f t="shared" si="226"/>
        <v>1.2745419138836382E-3</v>
      </c>
      <c r="ED261" s="12">
        <f t="shared" si="226"/>
        <v>5.7612673014325112E-7</v>
      </c>
      <c r="EE261" s="12">
        <f t="shared" si="226"/>
        <v>5.8189458194389421E-5</v>
      </c>
      <c r="EF261" s="12">
        <f t="shared" si="226"/>
        <v>3.1849174480265942E-5</v>
      </c>
      <c r="EG261" s="12">
        <f t="shared" si="220"/>
        <v>3.2560903046757083E-5</v>
      </c>
      <c r="EH261" s="12">
        <f t="shared" si="213"/>
        <v>6.4678269396039964E-9</v>
      </c>
      <c r="EI261" s="12">
        <f t="shared" si="213"/>
        <v>6.2956056183141904E-5</v>
      </c>
      <c r="EJ261" s="12">
        <f t="shared" si="213"/>
        <v>8.0106686310176173E-2</v>
      </c>
      <c r="EK261" s="12">
        <f t="shared" si="213"/>
        <v>2.7780296817922105E-4</v>
      </c>
      <c r="EM261" s="12">
        <f t="shared" si="227"/>
        <v>2.5621019905546605E-2</v>
      </c>
      <c r="EN261" s="12">
        <f t="shared" si="227"/>
        <v>0.33085190047551061</v>
      </c>
      <c r="EO261" s="12">
        <f t="shared" si="227"/>
        <v>2.9708223361181717E-5</v>
      </c>
      <c r="EP261" s="12">
        <f t="shared" si="227"/>
        <v>5.400194207533451E-3</v>
      </c>
      <c r="EQ261" s="12">
        <f t="shared" si="227"/>
        <v>9.9433796031286686E-4</v>
      </c>
      <c r="ER261" s="12">
        <f t="shared" si="227"/>
        <v>8.2916109392467283E-6</v>
      </c>
      <c r="ES261" s="12">
        <f t="shared" si="227"/>
        <v>2.7504572884457013E-2</v>
      </c>
      <c r="ET261" s="12">
        <f t="shared" si="227"/>
        <v>9.5526042232491721E-4</v>
      </c>
      <c r="EU261" s="12">
        <f t="shared" si="227"/>
        <v>2.2714506371023978E-2</v>
      </c>
      <c r="EV261" s="12">
        <f t="shared" si="227"/>
        <v>3.5953711907813061E-3</v>
      </c>
      <c r="EW261" s="12">
        <f t="shared" si="227"/>
        <v>1.4801544643565926E-4</v>
      </c>
      <c r="EX261" s="12">
        <f t="shared" si="227"/>
        <v>1.3146877735121067E-3</v>
      </c>
      <c r="EY261" s="12">
        <f t="shared" si="227"/>
        <v>5.9427372286635667E-7</v>
      </c>
      <c r="EZ261" s="12">
        <f t="shared" si="227"/>
        <v>6.0022325199453536E-5</v>
      </c>
      <c r="FA261" s="12">
        <f t="shared" si="227"/>
        <v>3.2852368234852885E-5</v>
      </c>
      <c r="FB261" s="12">
        <f t="shared" si="221"/>
        <v>3.3586515016714334E-5</v>
      </c>
      <c r="FC261" s="12">
        <f t="shared" si="215"/>
        <v>6.6715522699286558E-9</v>
      </c>
      <c r="FD261" s="12">
        <f t="shared" si="215"/>
        <v>6.4939062757314979E-5</v>
      </c>
      <c r="FE261" s="12">
        <f t="shared" si="215"/>
        <v>8.2629907986041515E-2</v>
      </c>
      <c r="FF261" s="12">
        <f t="shared" si="215"/>
        <v>2.8655327983504711E-4</v>
      </c>
      <c r="FH261" s="12">
        <f>IFERROR(AL261*[1]Figure!$C$8+BG261*[1]Figure!$D$8+CB261*[1]Figure!$E$8,0)</f>
        <v>2.4604069768600877E-2</v>
      </c>
      <c r="FI261" s="12">
        <f>IFERROR(AM261*[1]Figure!$C$8+BH261*[1]Figure!$D$8+CC261*[1]Figure!$E$8,0)</f>
        <v>0.31771971890203293</v>
      </c>
      <c r="FJ261" s="12">
        <f>IFERROR(AN261*[1]Figure!$C$8+BI261*[1]Figure!$D$8+CD261*[1]Figure!$E$8,0)</f>
        <v>2.8529043846589968E-5</v>
      </c>
      <c r="FK261" s="12">
        <f>IFERROR(AO261*[1]Figure!$C$8+BJ261*[1]Figure!$D$8+CE261*[1]Figure!$E$8,0)</f>
        <v>5.1858495694538497E-3</v>
      </c>
      <c r="FL261" s="12">
        <f>IFERROR(AP261*[1]Figure!$C$8+BK261*[1]Figure!$D$8+CF261*[1]Figure!$E$8,0)</f>
        <v>9.5487067412994655E-4</v>
      </c>
      <c r="FM261" s="12">
        <f>IFERROR(AQ261*[1]Figure!$C$8+BL261*[1]Figure!$D$8+CG261*[1]Figure!$E$8,0)</f>
        <v>7.9625001188635715E-6</v>
      </c>
      <c r="FN261" s="12">
        <f>IFERROR(AR261*[1]Figure!$C$8+BM261*[1]Figure!$D$8+CH261*[1]Figure!$E$8,0)</f>
        <v>2.641286071747076E-2</v>
      </c>
      <c r="FO261" s="12">
        <f>IFERROR(AS261*[1]Figure!$C$8+BN261*[1]Figure!$D$8+CI261*[1]Figure!$E$8,0)</f>
        <v>9.1734420271759982E-4</v>
      </c>
      <c r="FP261" s="12">
        <f>IFERROR(AT261*[1]Figure!$C$8+BO261*[1]Figure!$D$8+CJ261*[1]Figure!$E$8,0)</f>
        <v>2.1812921639041211E-2</v>
      </c>
      <c r="FQ261" s="12">
        <f>IFERROR(AU261*[1]Figure!$C$8+BP261*[1]Figure!$D$8+CK261*[1]Figure!$E$8,0)</f>
        <v>3.452663631194881E-3</v>
      </c>
      <c r="FR261" s="12">
        <f>IFERROR(AV261*[1]Figure!$C$8+BQ261*[1]Figure!$D$8+CL261*[1]Figure!$E$8,0)</f>
        <v>1.4214041378365151E-4</v>
      </c>
      <c r="FS261" s="12">
        <f>IFERROR(AW261*[1]Figure!$C$8+BR261*[1]Figure!$D$8+CM261*[1]Figure!$E$8,0)</f>
        <v>1.2625051548559084E-3</v>
      </c>
      <c r="FT261" s="12">
        <f>IFERROR(AX261*[1]Figure!$C$8+BS261*[1]Figure!$D$8+CN261*[1]Figure!$E$8,0)</f>
        <v>5.706857959969288E-7</v>
      </c>
      <c r="FU261" s="12">
        <f>IFERROR(AY261*[1]Figure!$C$8+BT261*[1]Figure!$D$8+CO261*[1]Figure!$E$8,0)</f>
        <v>5.7639917627217472E-5</v>
      </c>
      <c r="FV261" s="12">
        <f>IFERROR(AZ261*[1]Figure!$C$8+BU261*[1]Figure!$D$8+CP261*[1]Figure!$E$8,0)</f>
        <v>3.1548391246482E-5</v>
      </c>
      <c r="FW261" s="12">
        <f>IFERROR(BA261*[1]Figure!$C$8+BV261*[1]Figure!$D$8+CQ261*[1]Figure!$E$8,0)</f>
        <v>3.2253398256659704E-5</v>
      </c>
      <c r="FX261" s="12">
        <f>IFERROR(BB261*[1]Figure!$C$8+BW261*[1]Figure!$D$8+CR261*[1]Figure!$E$8,0)</f>
        <v>6.4067448571263368E-9</v>
      </c>
      <c r="FY261" s="12">
        <f>IFERROR(BC261*[1]Figure!$C$8+BX261*[1]Figure!$D$8+CS261*[1]Figure!$E$8,0)</f>
        <v>6.2361499919940115E-5</v>
      </c>
      <c r="FZ261" s="12">
        <f>IFERROR(BD261*[1]Figure!$C$8+BY261*[1]Figure!$D$8+CT261*[1]Figure!$E$8,0)</f>
        <v>7.9350159695302069E-2</v>
      </c>
      <c r="GA261" s="12">
        <f>IFERROR(BE261*[1]Figure!$C$8+BZ261*[1]Figure!$D$8+CU261*[1]Figure!$E$8,0)</f>
        <v>2.7517940017511165E-4</v>
      </c>
      <c r="GC261" s="12">
        <f>IFERROR(CW261*[1]Figure!$F$8+DR261*[1]Figure!$G$8+EM261*[1]Figure!$H$8,0)</f>
        <v>3.3275854438193149E-2</v>
      </c>
      <c r="GD261" s="12">
        <f>IFERROR(CX261*[1]Figure!$F$8+DS261*[1]Figure!$G$8+EN261*[1]Figure!$H$8,0)</f>
        <v>0.42970107050419482</v>
      </c>
      <c r="GE261" s="12">
        <f>IFERROR(CY261*[1]Figure!$F$8+DT261*[1]Figure!$G$8+EO261*[1]Figure!$H$8,0)</f>
        <v>3.8584198436612623E-5</v>
      </c>
      <c r="GF261" s="12">
        <f>IFERROR(CZ261*[1]Figure!$F$8+DU261*[1]Figure!$G$8+EP261*[1]Figure!$H$8,0)</f>
        <v>7.0136191709118962E-3</v>
      </c>
      <c r="GG261" s="12">
        <f>IFERROR(DA261*[1]Figure!$F$8+DV261*[1]Figure!$G$8+EQ261*[1]Figure!$H$8,0)</f>
        <v>1.29141795883691E-3</v>
      </c>
      <c r="GH261" s="12">
        <f>IFERROR(DB261*[1]Figure!$F$8+DW261*[1]Figure!$G$8+ER261*[1]Figure!$H$8,0)</f>
        <v>1.0768909266284644E-5</v>
      </c>
      <c r="GI261" s="12">
        <f>IFERROR(DC261*[1]Figure!$F$8+DX261*[1]Figure!$G$8+ES261*[1]Figure!$H$8,0)</f>
        <v>3.5722159658824873E-2</v>
      </c>
      <c r="GJ261" s="12">
        <f>IFERROR(DD261*[1]Figure!$F$8+DY261*[1]Figure!$G$8+ET261*[1]Figure!$H$8,0)</f>
        <v>1.2406651601316382E-3</v>
      </c>
      <c r="GK261" s="12">
        <f>IFERROR(DE261*[1]Figure!$F$8+DZ261*[1]Figure!$G$8+EU261*[1]Figure!$H$8,0)</f>
        <v>2.9500957043243028E-2</v>
      </c>
      <c r="GL261" s="12">
        <f>IFERROR(DF261*[1]Figure!$F$8+EA261*[1]Figure!$G$8+EV261*[1]Figure!$H$8,0)</f>
        <v>4.6695661935695111E-3</v>
      </c>
      <c r="GM261" s="12">
        <f>IFERROR(DG261*[1]Figure!$F$8+EB261*[1]Figure!$G$8+EW261*[1]Figure!$H$8,0)</f>
        <v>1.9223826640604982E-4</v>
      </c>
      <c r="GN261" s="12">
        <f>IFERROR(DH261*[1]Figure!$F$8+EC261*[1]Figure!$G$8+EX261*[1]Figure!$H$8,0)</f>
        <v>1.7074792160631513E-3</v>
      </c>
      <c r="GO261" s="12">
        <f>IFERROR(DI261*[1]Figure!$F$8+ED261*[1]Figure!$G$8+EY261*[1]Figure!$H$8,0)</f>
        <v>7.7182586686422325E-7</v>
      </c>
      <c r="GP261" s="12">
        <f>IFERROR(DJ261*[1]Figure!$F$8+EE261*[1]Figure!$G$8+EZ261*[1]Figure!$H$8,0)</f>
        <v>7.7955294665944255E-5</v>
      </c>
      <c r="GQ261" s="12">
        <f>IFERROR(DK261*[1]Figure!$F$8+EF261*[1]Figure!$G$8+FA261*[1]Figure!$H$8,0)</f>
        <v>4.2667724679306157E-5</v>
      </c>
      <c r="GR261" s="12">
        <f>IFERROR(DL261*[1]Figure!$F$8+EG261*[1]Figure!$G$8+FB261*[1]Figure!$H$8,0)</f>
        <v>4.3621213710560561E-5</v>
      </c>
      <c r="GS261" s="12">
        <f>IFERROR(DM261*[1]Figure!$F$8+EH261*[1]Figure!$G$8+FC261*[1]Figure!$H$8,0)</f>
        <v>8.6648229863356364E-9</v>
      </c>
      <c r="GT261" s="12">
        <f>IFERROR(DN261*[1]Figure!$F$8+EI261*[1]Figure!$G$8+FD261*[1]Figure!$H$8,0)</f>
        <v>8.4341014043601634E-5</v>
      </c>
      <c r="GU261" s="12">
        <f>IFERROR(DO261*[1]Figure!$F$8+EJ261*[1]Figure!$G$8+FE261*[1]Figure!$H$8,0)</f>
        <v>0.1073173823884179</v>
      </c>
      <c r="GV261" s="12">
        <f>IFERROR(DP261*[1]Figure!$F$8+EK261*[1]Figure!$G$8+FF261*[1]Figure!$H$8,0)</f>
        <v>3.7216727763884189E-4</v>
      </c>
      <c r="GX261" s="12">
        <f>IFERROR(FH261*[1]Figure!$F$10+GC261*[1]Figure!$F$11,0)</f>
        <v>2.5112854704448222E-2</v>
      </c>
      <c r="GY261" s="12">
        <f>IFERROR(FI261*[1]Figure!$F$10+GD261*[1]Figure!$F$11,0)</f>
        <v>0.32428981109894678</v>
      </c>
      <c r="GZ261" s="12">
        <f>IFERROR(FJ261*[1]Figure!$F$10+GE261*[1]Figure!$F$11,0)</f>
        <v>2.9118992902977269E-5</v>
      </c>
      <c r="HA261" s="12">
        <f>IFERROR(FK261*[1]Figure!$F$10+GF261*[1]Figure!$F$11,0)</f>
        <v>5.293087199867162E-3</v>
      </c>
      <c r="HB261" s="12">
        <f>IFERROR(FL261*[1]Figure!$F$10+GG261*[1]Figure!$F$11,0)</f>
        <v>9.7461634300704083E-4</v>
      </c>
      <c r="HC261" s="12">
        <f>IFERROR(FM261*[1]Figure!$F$10+GH261*[1]Figure!$F$11,0)</f>
        <v>8.1271558099854737E-6</v>
      </c>
      <c r="HD261" s="12">
        <f>IFERROR(FN261*[1]Figure!$F$10+GI261*[1]Figure!$F$11,0)</f>
        <v>2.6959049448525049E-2</v>
      </c>
      <c r="HE261" s="12">
        <f>IFERROR(FO261*[1]Figure!$F$10+GJ261*[1]Figure!$F$11,0)</f>
        <v>9.3631386569283819E-4</v>
      </c>
      <c r="HF261" s="12">
        <f>IFERROR(FP261*[1]Figure!$F$10+GK261*[1]Figure!$F$11,0)</f>
        <v>2.2263988720265551E-2</v>
      </c>
      <c r="HG261" s="12">
        <f>IFERROR(FQ261*[1]Figure!$F$10+GL261*[1]Figure!$F$11,0)</f>
        <v>3.5240608943558627E-3</v>
      </c>
      <c r="HH261" s="12">
        <f>IFERROR(FR261*[1]Figure!$F$10+GM261*[1]Figure!$F$11,0)</f>
        <v>1.4507972024751638E-4</v>
      </c>
      <c r="HI261" s="12">
        <f>IFERROR(FS261*[1]Figure!$F$10+GN261*[1]Figure!$F$11,0)</f>
        <v>1.2886123643648024E-3</v>
      </c>
      <c r="HJ261" s="12">
        <f>IFERROR(FT261*[1]Figure!$F$10+GO261*[1]Figure!$F$11,0)</f>
        <v>5.8248694673483783E-7</v>
      </c>
      <c r="HK261" s="12">
        <f>IFERROR(FU261*[1]Figure!$F$10+GP261*[1]Figure!$F$11,0)</f>
        <v>5.8831847339172514E-5</v>
      </c>
      <c r="HL261" s="12">
        <f>IFERROR(FV261*[1]Figure!$F$10+GQ261*[1]Figure!$F$11,0)</f>
        <v>3.2200777065876506E-5</v>
      </c>
      <c r="HM261" s="12">
        <f>IFERROR(FW261*[1]Figure!$F$10+GR261*[1]Figure!$F$11,0)</f>
        <v>3.2920362840860957E-5</v>
      </c>
      <c r="HN261" s="12">
        <f>IFERROR(FX261*[1]Figure!$F$10+GS261*[1]Figure!$F$11,0)</f>
        <v>6.539229251040844E-9</v>
      </c>
      <c r="HO261" s="12">
        <f>IFERROR(FY261*[1]Figure!$F$10+GT261*[1]Figure!$F$11,0)</f>
        <v>6.3651066728785791E-5</v>
      </c>
      <c r="HP261" s="12">
        <f>IFERROR(FZ261*[1]Figure!$F$10+GU261*[1]Figure!$F$11,0)</f>
        <v>8.0991033188579711E-2</v>
      </c>
      <c r="HQ261" s="12">
        <f>IFERROR(GA261*[1]Figure!$F$10+GV261*[1]Figure!$F$11,0)</f>
        <v>2.8086980565604876E-4</v>
      </c>
    </row>
    <row r="262" spans="1:225" x14ac:dyDescent="0.2">
      <c r="A262" s="1"/>
      <c r="B262" s="4"/>
      <c r="C262" s="1" t="str">
        <f>C71</f>
        <v>LiPF6</v>
      </c>
      <c r="D262" s="1" t="str">
        <f>D71</f>
        <v>US</v>
      </c>
      <c r="E262" s="2">
        <f>E71/(E71+SUM(E73:E75))</f>
        <v>5.7142857142857141E-2</v>
      </c>
      <c r="F262" s="7">
        <f>SUM(E262:E266)</f>
        <v>1</v>
      </c>
      <c r="G262" s="5">
        <f>'[1]LIB Maf LCI'!AQ$51*LCIA_TAU!$E262</f>
        <v>5.1380404743691832</v>
      </c>
      <c r="H262" s="5">
        <f>'[1]LIB Maf LCI'!AR$51*LCIA_TAU!$E262</f>
        <v>4.9159589374671988</v>
      </c>
      <c r="I262" s="5">
        <f>'[1]LIB Maf LCI'!AS$51*LCIA_TAU!$E262</f>
        <v>5.3286138543451571</v>
      </c>
      <c r="J262" s="5">
        <f>'[1]LIB Maf LCI'!AT$51*LCIA_TAU!$E262</f>
        <v>9.6273237162051775</v>
      </c>
      <c r="K262" s="5">
        <f>'[1]LIB Maf LCI'!AU$51*LCIA_TAU!$E262</f>
        <v>8.2505783858211181</v>
      </c>
      <c r="L262" s="5">
        <f>'[1]LIB Maf LCI'!AV$51*LCIA_TAU!$E262</f>
        <v>8.9450538789369745</v>
      </c>
      <c r="M262" s="5" t="str">
        <f>M71</f>
        <v>g/kWh</v>
      </c>
      <c r="N262" s="5" t="str">
        <f>N71</f>
        <v>lithium hexafluorophosphate production | lithium hexafluorophosphate | Cutoff, US</v>
      </c>
      <c r="O262" s="5">
        <f>O71</f>
        <v>1</v>
      </c>
      <c r="P262" s="5" t="str">
        <f>P71</f>
        <v>kg</v>
      </c>
      <c r="Q262" s="5">
        <f>'[1]Unit factor_selected'!J40</f>
        <v>21.582113501581802</v>
      </c>
      <c r="R262" s="5">
        <f>'[1]Unit factor_selected'!K40</f>
        <v>289.298250749011</v>
      </c>
      <c r="S262" s="5">
        <f>'[1]Unit factor_selected'!L40</f>
        <v>5.2334209385656E-2</v>
      </c>
      <c r="T262" s="5">
        <f>'[1]Unit factor_selected'!M40</f>
        <v>5.0304098668092401</v>
      </c>
      <c r="U262" s="5">
        <f>'[1]Unit factor_selected'!N40</f>
        <v>3.3539263467476701</v>
      </c>
      <c r="V262" s="5">
        <f>'[1]Unit factor_selected'!O40</f>
        <v>9.7503914344923195E-3</v>
      </c>
      <c r="W262" s="5">
        <f>'[1]Unit factor_selected'!P40</f>
        <v>21.869597632417801</v>
      </c>
      <c r="X262" s="5">
        <f>'[1]Unit factor_selected'!Q40</f>
        <v>1.53492245471198</v>
      </c>
      <c r="Y262" s="5">
        <f>'[1]Unit factor_selected'!R40</f>
        <v>65.837454130450595</v>
      </c>
      <c r="Z262" s="5">
        <f>'[1]Unit factor_selected'!S40</f>
        <v>1.7456592895095</v>
      </c>
      <c r="AA262" s="5">
        <f>'[1]Unit factor_selected'!T40</f>
        <v>0.395817790015835</v>
      </c>
      <c r="AB262" s="5">
        <f>'[1]Unit factor_selected'!U40</f>
        <v>4.3935518930352702</v>
      </c>
      <c r="AC262" s="5">
        <f>'[1]Unit factor_selected'!V40</f>
        <v>4.0497990322641304E-3</v>
      </c>
      <c r="AD262" s="5">
        <f>'[1]Unit factor_selected'!W40</f>
        <v>0.57642417982771699</v>
      </c>
      <c r="AE262" s="5">
        <f>'[1]Unit factor_selected'!X40</f>
        <v>5.1253796723808198E-2</v>
      </c>
      <c r="AF262" s="5">
        <f>'[1]Unit factor_selected'!Y40</f>
        <v>5.21186214985246E-2</v>
      </c>
      <c r="AG262" s="5">
        <f>'[1]Unit factor_selected'!Z40</f>
        <v>8.3669869406439604E-6</v>
      </c>
      <c r="AH262" s="5">
        <f>'[1]Unit factor_selected'!AA40</f>
        <v>0.13448317747107</v>
      </c>
      <c r="AI262" s="5">
        <f>'[1]Unit factor_selected'!AB40</f>
        <v>363.83759504071202</v>
      </c>
      <c r="AJ262" s="5">
        <f>'[1]Unit factor_selected'!AC40</f>
        <v>0.309132542931497</v>
      </c>
      <c r="AK262" s="1"/>
      <c r="AL262" s="1">
        <f t="shared" si="222"/>
        <v>0.1108897726935569</v>
      </c>
      <c r="AM262" s="1">
        <f t="shared" si="222"/>
        <v>1.4864261215126233</v>
      </c>
      <c r="AN262" s="1">
        <f t="shared" si="222"/>
        <v>2.6889528601761211E-4</v>
      </c>
      <c r="AO262" s="1">
        <f t="shared" si="222"/>
        <v>2.5846449498331966E-2</v>
      </c>
      <c r="AP262" s="1">
        <f t="shared" si="222"/>
        <v>1.72326093176427E-2</v>
      </c>
      <c r="AQ262" s="1">
        <f t="shared" si="222"/>
        <v>5.0097905831364133E-5</v>
      </c>
      <c r="AR262" s="1">
        <f t="shared" si="222"/>
        <v>0.11236687779353111</v>
      </c>
      <c r="AS262" s="1">
        <f t="shared" si="222"/>
        <v>7.8864936973282521E-3</v>
      </c>
      <c r="AT262" s="1">
        <f t="shared" si="222"/>
        <v>0.33827550405167967</v>
      </c>
      <c r="AU262" s="1">
        <f t="shared" si="222"/>
        <v>8.9692680839583618E-3</v>
      </c>
      <c r="AV262" s="1">
        <f t="shared" si="222"/>
        <v>2.0337278255767224E-3</v>
      </c>
      <c r="AW262" s="1">
        <f t="shared" si="222"/>
        <v>2.257424745265656E-2</v>
      </c>
      <c r="AX262" s="1">
        <f t="shared" si="222"/>
        <v>2.080803134083425E-5</v>
      </c>
      <c r="AY262" s="1">
        <f t="shared" si="222"/>
        <v>2.96169076635987E-3</v>
      </c>
      <c r="AZ262" s="1">
        <f t="shared" si="222"/>
        <v>2.6334408203201713E-4</v>
      </c>
      <c r="BA262" s="1">
        <f t="shared" si="216"/>
        <v>2.6778758672774724E-4</v>
      </c>
      <c r="BB262" s="1">
        <f t="shared" si="205"/>
        <v>4.2989917549547048E-8</v>
      </c>
      <c r="BC262" s="1">
        <f t="shared" si="205"/>
        <v>6.9098000896813147E-4</v>
      </c>
      <c r="BD262" s="1">
        <f t="shared" si="205"/>
        <v>1.8694122894163225</v>
      </c>
      <c r="BE262" s="1">
        <f t="shared" si="205"/>
        <v>1.5883355175267007E-3</v>
      </c>
      <c r="BF262" s="1"/>
      <c r="BG262" s="1">
        <f t="shared" si="223"/>
        <v>0.10609678375753256</v>
      </c>
      <c r="BH262" s="1">
        <f t="shared" si="223"/>
        <v>1.4221783213632275</v>
      </c>
      <c r="BI262" s="1">
        <f t="shared" si="223"/>
        <v>2.5727282436469539E-4</v>
      </c>
      <c r="BJ262" s="1">
        <f t="shared" si="223"/>
        <v>2.4729288343864068E-2</v>
      </c>
      <c r="BK262" s="1">
        <f t="shared" si="223"/>
        <v>1.6487764199900921E-2</v>
      </c>
      <c r="BL262" s="1">
        <f t="shared" si="223"/>
        <v>4.793252391619614E-5</v>
      </c>
      <c r="BM262" s="1">
        <f t="shared" si="223"/>
        <v>0.10751004393989579</v>
      </c>
      <c r="BN262" s="1">
        <f t="shared" si="223"/>
        <v>7.5456157595604504E-3</v>
      </c>
      <c r="BO262" s="1">
        <f t="shared" si="223"/>
        <v>0.32365422105267538</v>
      </c>
      <c r="BP262" s="1">
        <f t="shared" si="223"/>
        <v>8.581589386036868E-3</v>
      </c>
      <c r="BQ262" s="1">
        <f t="shared" si="223"/>
        <v>1.9458240024368592E-3</v>
      </c>
      <c r="BR262" s="1">
        <f t="shared" si="223"/>
        <v>2.159852069579267E-2</v>
      </c>
      <c r="BS262" s="1">
        <f t="shared" si="223"/>
        <v>1.9908645747604867E-5</v>
      </c>
      <c r="BT262" s="1">
        <f t="shared" si="223"/>
        <v>2.8336775985962652E-3</v>
      </c>
      <c r="BU262" s="1">
        <f t="shared" si="223"/>
        <v>2.5196156008353194E-4</v>
      </c>
      <c r="BV262" s="1">
        <f t="shared" si="217"/>
        <v>2.5621300316414211E-4</v>
      </c>
      <c r="BW262" s="1">
        <f t="shared" si="207"/>
        <v>4.1131764230530014E-8</v>
      </c>
      <c r="BX262" s="1">
        <f t="shared" si="207"/>
        <v>6.6111377822789408E-4</v>
      </c>
      <c r="BY262" s="1">
        <f t="shared" si="207"/>
        <v>1.7886106771269596</v>
      </c>
      <c r="BZ262" s="1">
        <f t="shared" si="207"/>
        <v>1.5196828872860552E-3</v>
      </c>
      <c r="CA262" s="1"/>
      <c r="CB262" s="1">
        <f t="shared" si="224"/>
        <v>0.11500274901057847</v>
      </c>
      <c r="CC262" s="1">
        <f t="shared" si="224"/>
        <v>1.5415586669789993</v>
      </c>
      <c r="CD262" s="1">
        <f t="shared" si="224"/>
        <v>2.7886879318860691E-4</v>
      </c>
      <c r="CE262" s="1">
        <f t="shared" si="224"/>
        <v>2.6805111709314294E-2</v>
      </c>
      <c r="CF262" s="1">
        <f t="shared" si="224"/>
        <v>1.7871778397732876E-2</v>
      </c>
      <c r="CG262" s="1">
        <f t="shared" si="224"/>
        <v>5.1956070883124127E-5</v>
      </c>
      <c r="CH262" s="1">
        <f t="shared" si="224"/>
        <v>0.11653464093305554</v>
      </c>
      <c r="CI262" s="1">
        <f t="shared" si="224"/>
        <v>8.1790090575237333E-3</v>
      </c>
      <c r="CJ262" s="1">
        <f t="shared" si="224"/>
        <v>0.35082237021433282</v>
      </c>
      <c r="CK262" s="1">
        <f t="shared" si="224"/>
        <v>9.3019442750466464E-3</v>
      </c>
      <c r="CL262" s="1">
        <f t="shared" si="224"/>
        <v>2.1091601596746608E-3</v>
      </c>
      <c r="CM262" s="1">
        <f t="shared" si="224"/>
        <v>2.3411541487012133E-2</v>
      </c>
      <c r="CN262" s="1">
        <f t="shared" si="224"/>
        <v>2.1579815230636257E-5</v>
      </c>
      <c r="CO262" s="1">
        <f t="shared" si="224"/>
        <v>3.0715418706095173E-3</v>
      </c>
      <c r="CP262" s="1">
        <f t="shared" si="224"/>
        <v>2.7311169131027479E-4</v>
      </c>
      <c r="CQ262" s="1">
        <f t="shared" si="218"/>
        <v>2.7772000858640954E-4</v>
      </c>
      <c r="CR262" s="1">
        <f t="shared" si="209"/>
        <v>4.458444253104041E-8</v>
      </c>
      <c r="CS262" s="1">
        <f t="shared" si="209"/>
        <v>7.166089226487021E-4</v>
      </c>
      <c r="CT262" s="1">
        <f t="shared" si="209"/>
        <v>1.938750049665561</v>
      </c>
      <c r="CU262" s="1">
        <f t="shared" si="209"/>
        <v>1.6472479510937241E-3</v>
      </c>
      <c r="CW262" s="12">
        <f t="shared" si="225"/>
        <v>0.20777799315961043</v>
      </c>
      <c r="CX262" s="12">
        <f t="shared" si="225"/>
        <v>2.7851679104926257</v>
      </c>
      <c r="CY262" s="12">
        <f t="shared" si="225"/>
        <v>5.0383837518737352E-4</v>
      </c>
      <c r="CZ262" s="12">
        <f t="shared" si="225"/>
        <v>4.8429384212965124E-2</v>
      </c>
      <c r="DA262" s="12">
        <f t="shared" si="225"/>
        <v>3.2289334660449233E-2</v>
      </c>
      <c r="DB262" s="12">
        <f t="shared" si="225"/>
        <v>9.3870174699571725E-5</v>
      </c>
      <c r="DC262" s="12">
        <f t="shared" si="225"/>
        <v>0.21054569595044048</v>
      </c>
      <c r="DD262" s="12">
        <f t="shared" si="225"/>
        <v>1.4777195350784511E-2</v>
      </c>
      <c r="DE262" s="12">
        <f t="shared" si="225"/>
        <v>0.63383848356465755</v>
      </c>
      <c r="DF262" s="12">
        <f t="shared" si="225"/>
        <v>1.6806027078308687E-2</v>
      </c>
      <c r="DG262" s="12">
        <f t="shared" si="225"/>
        <v>3.810665997115369E-3</v>
      </c>
      <c r="DH262" s="12">
        <f t="shared" si="225"/>
        <v>4.2298146338196604E-2</v>
      </c>
      <c r="DI262" s="12">
        <f t="shared" si="225"/>
        <v>3.8988726269181236E-5</v>
      </c>
      <c r="DJ262" s="12">
        <f t="shared" si="225"/>
        <v>5.5494221770494975E-3</v>
      </c>
      <c r="DK262" s="12">
        <f t="shared" si="225"/>
        <v>4.9343689274467786E-4</v>
      </c>
      <c r="DL262" s="12">
        <f t="shared" si="219"/>
        <v>5.0176284080866683E-4</v>
      </c>
      <c r="DM262" s="12">
        <f t="shared" si="211"/>
        <v>8.0551691806840595E-8</v>
      </c>
      <c r="DN262" s="12">
        <f t="shared" si="211"/>
        <v>1.294713083897862E-3</v>
      </c>
      <c r="DO262" s="12">
        <f t="shared" si="211"/>
        <v>3.502782307582502</v>
      </c>
      <c r="DP262" s="12">
        <f t="shared" si="211"/>
        <v>2.976119062015216E-3</v>
      </c>
      <c r="DR262" s="12">
        <f t="shared" si="226"/>
        <v>0.17806491917648892</v>
      </c>
      <c r="DS262" s="12">
        <f t="shared" si="226"/>
        <v>2.3868778946856484</v>
      </c>
      <c r="DT262" s="12">
        <f t="shared" si="226"/>
        <v>4.3178749679633009E-4</v>
      </c>
      <c r="DU262" s="12">
        <f t="shared" si="226"/>
        <v>4.1503790918917607E-2</v>
      </c>
      <c r="DV262" s="12">
        <f t="shared" si="226"/>
        <v>2.7671832224112312E-2</v>
      </c>
      <c r="DW262" s="12">
        <f t="shared" si="226"/>
        <v>8.0446368822717696E-5</v>
      </c>
      <c r="DX262" s="12">
        <f t="shared" si="226"/>
        <v>0.18043682953263099</v>
      </c>
      <c r="DY262" s="12">
        <f t="shared" si="226"/>
        <v>1.2663998028758155E-2</v>
      </c>
      <c r="DZ262" s="12">
        <f t="shared" si="226"/>
        <v>0.54319707602618494</v>
      </c>
      <c r="EA262" s="12">
        <f t="shared" si="226"/>
        <v>1.440269880303493E-2</v>
      </c>
      <c r="EB262" s="12">
        <f t="shared" si="226"/>
        <v>3.2657257030281302E-3</v>
      </c>
      <c r="EC262" s="12">
        <f t="shared" si="226"/>
        <v>3.6249344285660255E-2</v>
      </c>
      <c r="ED262" s="12">
        <f t="shared" si="226"/>
        <v>3.3413184362517711E-5</v>
      </c>
      <c r="EE262" s="12">
        <f t="shared" si="226"/>
        <v>4.7558328791512273E-3</v>
      </c>
      <c r="EF262" s="12">
        <f t="shared" si="226"/>
        <v>4.2287346744072116E-4</v>
      </c>
      <c r="EG262" s="12">
        <f t="shared" si="220"/>
        <v>4.300087720345189E-4</v>
      </c>
      <c r="EH262" s="12">
        <f t="shared" si="213"/>
        <v>6.9032481606924614E-8</v>
      </c>
      <c r="EI262" s="12">
        <f t="shared" si="213"/>
        <v>1.1095639972993556E-3</v>
      </c>
      <c r="EJ262" s="12">
        <f t="shared" si="213"/>
        <v>3.0018705975920352</v>
      </c>
      <c r="EK262" s="12">
        <f t="shared" si="213"/>
        <v>2.5505222770645279E-3</v>
      </c>
      <c r="EM262" s="12">
        <f t="shared" si="227"/>
        <v>0.19305316809298234</v>
      </c>
      <c r="EN262" s="12">
        <f t="shared" si="227"/>
        <v>2.5877884400321225</v>
      </c>
      <c r="EO262" s="12">
        <f t="shared" si="227"/>
        <v>4.6813232266626205E-4</v>
      </c>
      <c r="EP262" s="12">
        <f t="shared" si="227"/>
        <v>4.4997287291744827E-2</v>
      </c>
      <c r="EQ262" s="12">
        <f t="shared" si="227"/>
        <v>3.0001051877644163E-2</v>
      </c>
      <c r="ER262" s="12">
        <f t="shared" si="227"/>
        <v>8.7217776722259375E-5</v>
      </c>
      <c r="ES262" s="12">
        <f t="shared" si="227"/>
        <v>0.19562472913264972</v>
      </c>
      <c r="ET262" s="12">
        <f t="shared" si="227"/>
        <v>1.372996405738886E-2</v>
      </c>
      <c r="EU262" s="12">
        <f t="shared" si="227"/>
        <v>0.58891957444892229</v>
      </c>
      <c r="EV262" s="12">
        <f t="shared" si="227"/>
        <v>1.5615016398929317E-2</v>
      </c>
      <c r="EW262" s="12">
        <f t="shared" si="227"/>
        <v>3.540611457933406E-3</v>
      </c>
      <c r="EX262" s="12">
        <f t="shared" si="227"/>
        <v>3.9300558403106034E-2</v>
      </c>
      <c r="EY262" s="12">
        <f t="shared" si="227"/>
        <v>3.622567054246947E-5</v>
      </c>
      <c r="EZ262" s="12">
        <f t="shared" si="227"/>
        <v>5.1561453456809838E-3</v>
      </c>
      <c r="FA262" s="12">
        <f t="shared" si="227"/>
        <v>4.5846797319454774E-4</v>
      </c>
      <c r="FB262" s="12">
        <f t="shared" si="221"/>
        <v>4.6620387740022549E-4</v>
      </c>
      <c r="FC262" s="12">
        <f t="shared" si="215"/>
        <v>7.4843148988422266E-8</v>
      </c>
      <c r="FD262" s="12">
        <f t="shared" si="215"/>
        <v>1.2029592682893642E-3</v>
      </c>
      <c r="FE262" s="12">
        <f t="shared" si="215"/>
        <v>3.2545468908220214</v>
      </c>
      <c r="FF262" s="12">
        <f t="shared" si="215"/>
        <v>2.765207252255038E-3</v>
      </c>
      <c r="FH262" s="12">
        <f>IFERROR(AL262*[1]Figure!$C$8+BG262*[1]Figure!$D$8+CB262*[1]Figure!$E$8,0)</f>
        <v>0.1070914012107098</v>
      </c>
      <c r="FI262" s="12">
        <f>IFERROR(AM262*[1]Figure!$C$8+BH262*[1]Figure!$D$8+CC262*[1]Figure!$E$8,0)</f>
        <v>1.4355107083580192</v>
      </c>
      <c r="FJ262" s="12">
        <f>IFERROR(AN262*[1]Figure!$C$8+BI262*[1]Figure!$D$8+CD262*[1]Figure!$E$8,0)</f>
        <v>2.5968466035329726E-4</v>
      </c>
      <c r="FK262" s="12">
        <f>IFERROR(AO262*[1]Figure!$C$8+BJ262*[1]Figure!$D$8+CE262*[1]Figure!$E$8,0)</f>
        <v>2.4961116123372165E-2</v>
      </c>
      <c r="FL262" s="12">
        <f>IFERROR(AP262*[1]Figure!$C$8+BK262*[1]Figure!$D$8+CF262*[1]Figure!$E$8,0)</f>
        <v>1.6642330789540149E-2</v>
      </c>
      <c r="FM262" s="12">
        <f>IFERROR(AQ262*[1]Figure!$C$8+BL262*[1]Figure!$D$8+CG262*[1]Figure!$E$8,0)</f>
        <v>4.8381873304306118E-5</v>
      </c>
      <c r="FN262" s="12">
        <f>IFERROR(AR262*[1]Figure!$C$8+BM262*[1]Figure!$D$8+CH262*[1]Figure!$E$8,0)</f>
        <v>0.10851791017586809</v>
      </c>
      <c r="FO262" s="12">
        <f>IFERROR(AS262*[1]Figure!$C$8+BN262*[1]Figure!$D$8+CI262*[1]Figure!$E$8,0)</f>
        <v>7.6163530700012593E-3</v>
      </c>
      <c r="FP262" s="12">
        <f>IFERROR(AT262*[1]Figure!$C$8+BO262*[1]Figure!$D$8+CJ262*[1]Figure!$E$8,0)</f>
        <v>0.32668835767447113</v>
      </c>
      <c r="FQ262" s="12">
        <f>IFERROR(AU262*[1]Figure!$C$8+BP262*[1]Figure!$D$8+CK262*[1]Figure!$E$8,0)</f>
        <v>8.6620385596787291E-3</v>
      </c>
      <c r="FR262" s="12">
        <f>IFERROR(AV262*[1]Figure!$C$8+BQ262*[1]Figure!$D$8+CL262*[1]Figure!$E$8,0)</f>
        <v>1.9640653707902848E-3</v>
      </c>
      <c r="FS262" s="12">
        <f>IFERROR(AW262*[1]Figure!$C$8+BR262*[1]Figure!$D$8+CM262*[1]Figure!$E$8,0)</f>
        <v>2.180099870583244E-2</v>
      </c>
      <c r="FT262" s="12">
        <f>IFERROR(AX262*[1]Figure!$C$8+BS262*[1]Figure!$D$8+CN262*[1]Figure!$E$8,0)</f>
        <v>2.0095281815432745E-5</v>
      </c>
      <c r="FU262" s="12">
        <f>IFERROR(AY262*[1]Figure!$C$8+BT262*[1]Figure!$D$8+CO262*[1]Figure!$E$8,0)</f>
        <v>2.8602422605626663E-3</v>
      </c>
      <c r="FV262" s="12">
        <f>IFERROR(AZ262*[1]Figure!$C$8+BU262*[1]Figure!$D$8+CP262*[1]Figure!$E$8,0)</f>
        <v>2.5432360496664138E-4</v>
      </c>
      <c r="FW262" s="12">
        <f>IFERROR(BA262*[1]Figure!$C$8+BV262*[1]Figure!$D$8+CQ262*[1]Figure!$E$8,0)</f>
        <v>2.586149037275031E-4</v>
      </c>
      <c r="FX262" s="12">
        <f>IFERROR(BB262*[1]Figure!$C$8+BW262*[1]Figure!$D$8+CR262*[1]Figure!$E$8,0)</f>
        <v>4.1517359053810904E-8</v>
      </c>
      <c r="FY262" s="12">
        <f>IFERROR(BC262*[1]Figure!$C$8+BX262*[1]Figure!$D$8+CS262*[1]Figure!$E$8,0)</f>
        <v>6.6731147130654714E-4</v>
      </c>
      <c r="FZ262" s="12">
        <f>IFERROR(BD262*[1]Figure!$C$8+BY262*[1]Figure!$D$8+CT262*[1]Figure!$E$8,0)</f>
        <v>1.8053782296710141</v>
      </c>
      <c r="GA262" s="12">
        <f>IFERROR(BE262*[1]Figure!$C$8+BZ262*[1]Figure!$D$8+CU262*[1]Figure!$E$8,0)</f>
        <v>1.5339293429226727E-3</v>
      </c>
      <c r="GC262" s="12">
        <f>IFERROR(CW262*[1]Figure!$F$8+DR262*[1]Figure!$G$8+EM262*[1]Figure!$H$8,0)</f>
        <v>0.18489736610214497</v>
      </c>
      <c r="GD262" s="12">
        <f>IFERROR(CX262*[1]Figure!$F$8+DS262*[1]Figure!$G$8+EN262*[1]Figure!$H$8,0)</f>
        <v>2.4784636860300817</v>
      </c>
      <c r="GE262" s="12">
        <f>IFERROR(CY262*[1]Figure!$F$8+DT262*[1]Figure!$G$8+EO262*[1]Figure!$H$8,0)</f>
        <v>4.4835541578153312E-4</v>
      </c>
      <c r="GF262" s="12">
        <f>IFERROR(CZ262*[1]Figure!$F$8+DU262*[1]Figure!$G$8+EP262*[1]Figure!$H$8,0)</f>
        <v>4.3096313746987781E-2</v>
      </c>
      <c r="GG262" s="12">
        <f>IFERROR(DA262*[1]Figure!$F$8+DV262*[1]Figure!$G$8+EQ262*[1]Figure!$H$8,0)</f>
        <v>2.8733615341647738E-2</v>
      </c>
      <c r="GH262" s="12">
        <f>IFERROR(DB262*[1]Figure!$F$8+DW262*[1]Figure!$G$8+ER262*[1]Figure!$H$8,0)</f>
        <v>8.3533139354976155E-5</v>
      </c>
      <c r="GI262" s="12">
        <f>IFERROR(DC262*[1]Figure!$F$8+DX262*[1]Figure!$G$8+ES262*[1]Figure!$H$8,0)</f>
        <v>0.18736028793711004</v>
      </c>
      <c r="GJ262" s="12">
        <f>IFERROR(DD262*[1]Figure!$F$8+DY262*[1]Figure!$G$8+ET262*[1]Figure!$H$8,0)</f>
        <v>1.314992245900678E-2</v>
      </c>
      <c r="GK262" s="12">
        <f>IFERROR(DE262*[1]Figure!$F$8+DZ262*[1]Figure!$G$8+EU262*[1]Figure!$H$8,0)</f>
        <v>0.5640398406161149</v>
      </c>
      <c r="GL262" s="12">
        <f>IFERROR(DF262*[1]Figure!$F$8+EA262*[1]Figure!$G$8+EV262*[1]Figure!$H$8,0)</f>
        <v>1.4955338119150932E-2</v>
      </c>
      <c r="GM262" s="12">
        <f>IFERROR(DG262*[1]Figure!$F$8+EB262*[1]Figure!$G$8+EW262*[1]Figure!$H$8,0)</f>
        <v>3.3910333584769563E-3</v>
      </c>
      <c r="GN262" s="12">
        <f>IFERROR(DH262*[1]Figure!$F$8+EC262*[1]Figure!$G$8+EX262*[1]Figure!$H$8,0)</f>
        <v>3.7640251164269667E-2</v>
      </c>
      <c r="GO262" s="12">
        <f>IFERROR(DI262*[1]Figure!$F$8+ED262*[1]Figure!$G$8+EY262*[1]Figure!$H$8,0)</f>
        <v>3.4695266256188124E-5</v>
      </c>
      <c r="GP262" s="12">
        <f>IFERROR(DJ262*[1]Figure!$F$8+EE262*[1]Figure!$G$8+EZ262*[1]Figure!$H$8,0)</f>
        <v>4.9383167501145155E-3</v>
      </c>
      <c r="GQ262" s="12">
        <f>IFERROR(DK262*[1]Figure!$F$8+EF262*[1]Figure!$G$8+FA262*[1]Figure!$H$8,0)</f>
        <v>4.3909935031489458E-4</v>
      </c>
      <c r="GR262" s="12">
        <f>IFERROR(DL262*[1]Figure!$F$8+EG262*[1]Figure!$G$8+FB262*[1]Figure!$H$8,0)</f>
        <v>4.4650844039188E-4</v>
      </c>
      <c r="GS262" s="12">
        <f>IFERROR(DM262*[1]Figure!$F$8+EH262*[1]Figure!$G$8+FC262*[1]Figure!$H$8,0)</f>
        <v>7.1681295134636671E-8</v>
      </c>
      <c r="GT262" s="12">
        <f>IFERROR(DN262*[1]Figure!$F$8+EI262*[1]Figure!$G$8+FD262*[1]Figure!$H$8,0)</f>
        <v>1.1521385659298711E-3</v>
      </c>
      <c r="GU262" s="12">
        <f>IFERROR(DO262*[1]Figure!$F$8+EJ262*[1]Figure!$G$8+FE262*[1]Figure!$H$8,0)</f>
        <v>3.1170539904275798</v>
      </c>
      <c r="GV262" s="12">
        <f>IFERROR(DP262*[1]Figure!$F$8+EK262*[1]Figure!$G$8+FF262*[1]Figure!$H$8,0)</f>
        <v>2.6483871915650354E-3</v>
      </c>
      <c r="GX262" s="12">
        <f>IFERROR(FH262*[1]Figure!$F$10+GC262*[1]Figure!$F$11,0)</f>
        <v>0.11165637882075588</v>
      </c>
      <c r="GY262" s="12">
        <f>IFERROR(FI262*[1]Figure!$F$10+GD262*[1]Figure!$F$11,0)</f>
        <v>1.496702122127479</v>
      </c>
      <c r="GZ262" s="12">
        <f>IFERROR(FJ262*[1]Figure!$F$10+GE262*[1]Figure!$F$11,0)</f>
        <v>2.7075422006381743E-4</v>
      </c>
      <c r="HA262" s="12">
        <f>IFERROR(FK262*[1]Figure!$F$10+GF262*[1]Figure!$F$11,0)</f>
        <v>2.6025131860739872E-2</v>
      </c>
      <c r="HB262" s="12">
        <f>IFERROR(FL262*[1]Figure!$F$10+GG262*[1]Figure!$F$11,0)</f>
        <v>1.7351742250911836E-2</v>
      </c>
      <c r="HC262" s="12">
        <f>IFERROR(FM262*[1]Figure!$F$10+GH262*[1]Figure!$F$11,0)</f>
        <v>5.0444244006989175E-5</v>
      </c>
      <c r="HD262" s="12">
        <f>IFERROR(FN262*[1]Figure!$F$10+GI262*[1]Figure!$F$11,0)</f>
        <v>0.11314369548301084</v>
      </c>
      <c r="HE262" s="12">
        <f>IFERROR(FO262*[1]Figure!$F$10+GJ262*[1]Figure!$F$11,0)</f>
        <v>7.9410148154046289E-3</v>
      </c>
      <c r="HF262" s="12">
        <f>IFERROR(FP262*[1]Figure!$F$10+GK262*[1]Figure!$F$11,0)</f>
        <v>0.3406140792673038</v>
      </c>
      <c r="HG262" s="12">
        <f>IFERROR(FQ262*[1]Figure!$F$10+GL262*[1]Figure!$F$11,0)</f>
        <v>9.0312746667354261E-3</v>
      </c>
      <c r="HH262" s="12">
        <f>IFERROR(FR262*[1]Figure!$F$10+GM262*[1]Figure!$F$11,0)</f>
        <v>2.0477874468950085E-3</v>
      </c>
      <c r="HI262" s="12">
        <f>IFERROR(FS262*[1]Figure!$F$10+GN262*[1]Figure!$F$11,0)</f>
        <v>2.2730308340813819E-2</v>
      </c>
      <c r="HJ262" s="12">
        <f>IFERROR(FT262*[1]Figure!$F$10+GO262*[1]Figure!$F$11,0)</f>
        <v>2.0951881976770842E-5</v>
      </c>
      <c r="HK262" s="12">
        <f>IFERROR(FU262*[1]Figure!$F$10+GP262*[1]Figure!$F$11,0)</f>
        <v>2.982165605772108E-3</v>
      </c>
      <c r="HL262" s="12">
        <f>IFERROR(FV262*[1]Figure!$F$10+GQ262*[1]Figure!$F$11,0)</f>
        <v>2.6516463934711992E-4</v>
      </c>
      <c r="HM262" s="12">
        <f>IFERROR(FW262*[1]Figure!$F$10+GR262*[1]Figure!$F$11,0)</f>
        <v>2.6963886299774759E-4</v>
      </c>
      <c r="HN262" s="12">
        <f>IFERROR(FX262*[1]Figure!$F$10+GS262*[1]Figure!$F$11,0)</f>
        <v>4.3287116591449113E-8</v>
      </c>
      <c r="HO262" s="12">
        <f>IFERROR(FY262*[1]Figure!$F$10+GT262*[1]Figure!$F$11,0)</f>
        <v>6.957569103520926E-4</v>
      </c>
      <c r="HP262" s="12">
        <f>IFERROR(FZ262*[1]Figure!$F$10+GU262*[1]Figure!$F$11,0)</f>
        <v>1.8823359601978291</v>
      </c>
      <c r="HQ262" s="12">
        <f>IFERROR(GA262*[1]Figure!$F$10+GV262*[1]Figure!$F$11,0)</f>
        <v>1.5993160408897401E-3</v>
      </c>
    </row>
    <row r="263" spans="1:225" x14ac:dyDescent="0.2">
      <c r="A263" s="1"/>
      <c r="B263" s="4"/>
      <c r="C263" s="1" t="str">
        <f>C72</f>
        <v>LiPF6</v>
      </c>
      <c r="D263" s="1" t="str">
        <f>D72</f>
        <v>China</v>
      </c>
      <c r="F263" s="7"/>
      <c r="G263" s="5">
        <f>'[1]LIB Maf LCI'!AQ$51*LCIA_TAU!$E263</f>
        <v>0</v>
      </c>
      <c r="H263" s="5">
        <f>'[1]LIB Maf LCI'!AR$51*LCIA_TAU!$E263</f>
        <v>0</v>
      </c>
      <c r="I263" s="5">
        <f>'[1]LIB Maf LCI'!AS$51*LCIA_TAU!$E263</f>
        <v>0</v>
      </c>
      <c r="J263" s="5">
        <f>'[1]LIB Maf LCI'!AT$51*LCIA_TAU!$E263</f>
        <v>0</v>
      </c>
      <c r="K263" s="5">
        <f>'[1]LIB Maf LCI'!AU$51*LCIA_TAU!$E263</f>
        <v>0</v>
      </c>
      <c r="L263" s="5">
        <f>'[1]LIB Maf LCI'!AV$51*LCIA_TAU!$E263</f>
        <v>0</v>
      </c>
      <c r="M263" s="5" t="str">
        <f>M72</f>
        <v>g/kWh</v>
      </c>
      <c r="N263" s="5" t="str">
        <f>N72</f>
        <v>lithium hexafluorophosphate production | lithium hexafluorophosphate | Cutoff, CN</v>
      </c>
      <c r="O263" s="5">
        <f>O72</f>
        <v>1</v>
      </c>
      <c r="P263" s="5" t="str">
        <f>P72</f>
        <v>kg</v>
      </c>
      <c r="Q263" s="5">
        <f>'[1]Unit factor_selected'!J41</f>
        <v>21.741479261362102</v>
      </c>
      <c r="R263" s="5">
        <f>'[1]Unit factor_selected'!K41</f>
        <v>288.88303264301601</v>
      </c>
      <c r="S263" s="5">
        <f>'[1]Unit factor_selected'!L41</f>
        <v>5.2259195520449803E-2</v>
      </c>
      <c r="T263" s="5">
        <f>'[1]Unit factor_selected'!M41</f>
        <v>5.0412966171150302</v>
      </c>
      <c r="U263" s="5">
        <f>'[1]Unit factor_selected'!N41</f>
        <v>3.3521641910180699</v>
      </c>
      <c r="V263" s="5">
        <f>'[1]Unit factor_selected'!O41</f>
        <v>9.6058947698296499E-3</v>
      </c>
      <c r="W263" s="5">
        <f>'[1]Unit factor_selected'!P41</f>
        <v>22.038700545353201</v>
      </c>
      <c r="X263" s="5">
        <f>'[1]Unit factor_selected'!Q41</f>
        <v>1.5351888534503899</v>
      </c>
      <c r="Y263" s="5">
        <f>'[1]Unit factor_selected'!R41</f>
        <v>65.744643225536507</v>
      </c>
      <c r="Z263" s="5">
        <f>'[1]Unit factor_selected'!S41</f>
        <v>1.6855575825018501</v>
      </c>
      <c r="AA263" s="5">
        <f>'[1]Unit factor_selected'!T41</f>
        <v>0.39516045889528001</v>
      </c>
      <c r="AB263" s="5">
        <f>'[1]Unit factor_selected'!U41</f>
        <v>4.3910684744758202</v>
      </c>
      <c r="AC263" s="5">
        <f>'[1]Unit factor_selected'!V41</f>
        <v>4.03956895373302E-3</v>
      </c>
      <c r="AD263" s="5">
        <f>'[1]Unit factor_selected'!W41</f>
        <v>0.57641115100664597</v>
      </c>
      <c r="AE263" s="5">
        <f>'[1]Unit factor_selected'!X41</f>
        <v>5.2216014065898597E-2</v>
      </c>
      <c r="AF263" s="5">
        <f>'[1]Unit factor_selected'!Y41</f>
        <v>5.3077121659952001E-2</v>
      </c>
      <c r="AG263" s="5">
        <f>'[1]Unit factor_selected'!Z41</f>
        <v>8.3609902894309101E-6</v>
      </c>
      <c r="AH263" s="5">
        <f>'[1]Unit factor_selected'!AA41</f>
        <v>0.135306073235542</v>
      </c>
      <c r="AI263" s="5">
        <f>'[1]Unit factor_selected'!AB41</f>
        <v>363.99251803859499</v>
      </c>
      <c r="AJ263" s="5">
        <f>'[1]Unit factor_selected'!AC41</f>
        <v>0.307444752106171</v>
      </c>
      <c r="AK263" s="1"/>
      <c r="AL263" s="1">
        <f t="shared" si="222"/>
        <v>0</v>
      </c>
      <c r="AM263" s="1">
        <f t="shared" si="222"/>
        <v>0</v>
      </c>
      <c r="AN263" s="1">
        <f t="shared" si="222"/>
        <v>0</v>
      </c>
      <c r="AO263" s="1">
        <f t="shared" si="222"/>
        <v>0</v>
      </c>
      <c r="AP263" s="1">
        <f t="shared" si="222"/>
        <v>0</v>
      </c>
      <c r="AQ263" s="1">
        <f t="shared" si="222"/>
        <v>0</v>
      </c>
      <c r="AR263" s="1">
        <f t="shared" si="222"/>
        <v>0</v>
      </c>
      <c r="AS263" s="1">
        <f t="shared" si="222"/>
        <v>0</v>
      </c>
      <c r="AT263" s="1">
        <f t="shared" si="222"/>
        <v>0</v>
      </c>
      <c r="AU263" s="1">
        <f t="shared" si="222"/>
        <v>0</v>
      </c>
      <c r="AV263" s="1">
        <f t="shared" si="222"/>
        <v>0</v>
      </c>
      <c r="AW263" s="1">
        <f t="shared" si="222"/>
        <v>0</v>
      </c>
      <c r="AX263" s="1">
        <f t="shared" si="222"/>
        <v>0</v>
      </c>
      <c r="AY263" s="1">
        <f t="shared" si="222"/>
        <v>0</v>
      </c>
      <c r="AZ263" s="1">
        <f t="shared" si="222"/>
        <v>0</v>
      </c>
      <c r="BA263" s="1">
        <f t="shared" si="216"/>
        <v>0</v>
      </c>
      <c r="BB263" s="1">
        <f t="shared" si="205"/>
        <v>0</v>
      </c>
      <c r="BC263" s="1">
        <f t="shared" si="205"/>
        <v>0</v>
      </c>
      <c r="BD263" s="1">
        <f t="shared" si="205"/>
        <v>0</v>
      </c>
      <c r="BE263" s="1">
        <f t="shared" si="205"/>
        <v>0</v>
      </c>
      <c r="BF263" s="1"/>
      <c r="BG263" s="1">
        <f t="shared" si="223"/>
        <v>0</v>
      </c>
      <c r="BH263" s="1">
        <f t="shared" si="223"/>
        <v>0</v>
      </c>
      <c r="BI263" s="1">
        <f t="shared" si="223"/>
        <v>0</v>
      </c>
      <c r="BJ263" s="1">
        <f t="shared" si="223"/>
        <v>0</v>
      </c>
      <c r="BK263" s="1">
        <f t="shared" si="223"/>
        <v>0</v>
      </c>
      <c r="BL263" s="1">
        <f t="shared" si="223"/>
        <v>0</v>
      </c>
      <c r="BM263" s="1">
        <f t="shared" si="223"/>
        <v>0</v>
      </c>
      <c r="BN263" s="1">
        <f t="shared" si="223"/>
        <v>0</v>
      </c>
      <c r="BO263" s="1">
        <f t="shared" si="223"/>
        <v>0</v>
      </c>
      <c r="BP263" s="1">
        <f t="shared" si="223"/>
        <v>0</v>
      </c>
      <c r="BQ263" s="1">
        <f t="shared" si="223"/>
        <v>0</v>
      </c>
      <c r="BR263" s="1">
        <f t="shared" si="223"/>
        <v>0</v>
      </c>
      <c r="BS263" s="1">
        <f t="shared" si="223"/>
        <v>0</v>
      </c>
      <c r="BT263" s="1">
        <f t="shared" si="223"/>
        <v>0</v>
      </c>
      <c r="BU263" s="1">
        <f t="shared" si="223"/>
        <v>0</v>
      </c>
      <c r="BV263" s="1">
        <f t="shared" si="217"/>
        <v>0</v>
      </c>
      <c r="BW263" s="1">
        <f t="shared" si="207"/>
        <v>0</v>
      </c>
      <c r="BX263" s="1">
        <f t="shared" si="207"/>
        <v>0</v>
      </c>
      <c r="BY263" s="1">
        <f t="shared" si="207"/>
        <v>0</v>
      </c>
      <c r="BZ263" s="1">
        <f t="shared" si="207"/>
        <v>0</v>
      </c>
      <c r="CA263" s="1"/>
      <c r="CB263" s="1">
        <f t="shared" si="224"/>
        <v>0</v>
      </c>
      <c r="CC263" s="1">
        <f t="shared" si="224"/>
        <v>0</v>
      </c>
      <c r="CD263" s="1">
        <f t="shared" si="224"/>
        <v>0</v>
      </c>
      <c r="CE263" s="1">
        <f t="shared" si="224"/>
        <v>0</v>
      </c>
      <c r="CF263" s="1">
        <f t="shared" si="224"/>
        <v>0</v>
      </c>
      <c r="CG263" s="1">
        <f t="shared" si="224"/>
        <v>0</v>
      </c>
      <c r="CH263" s="1">
        <f t="shared" si="224"/>
        <v>0</v>
      </c>
      <c r="CI263" s="1">
        <f t="shared" si="224"/>
        <v>0</v>
      </c>
      <c r="CJ263" s="1">
        <f t="shared" si="224"/>
        <v>0</v>
      </c>
      <c r="CK263" s="1">
        <f t="shared" si="224"/>
        <v>0</v>
      </c>
      <c r="CL263" s="1">
        <f t="shared" si="224"/>
        <v>0</v>
      </c>
      <c r="CM263" s="1">
        <f t="shared" si="224"/>
        <v>0</v>
      </c>
      <c r="CN263" s="1">
        <f t="shared" si="224"/>
        <v>0</v>
      </c>
      <c r="CO263" s="1">
        <f t="shared" si="224"/>
        <v>0</v>
      </c>
      <c r="CP263" s="1">
        <f t="shared" si="224"/>
        <v>0</v>
      </c>
      <c r="CQ263" s="1">
        <f t="shared" si="218"/>
        <v>0</v>
      </c>
      <c r="CR263" s="1">
        <f t="shared" si="209"/>
        <v>0</v>
      </c>
      <c r="CS263" s="1">
        <f t="shared" si="209"/>
        <v>0</v>
      </c>
      <c r="CT263" s="1">
        <f t="shared" si="209"/>
        <v>0</v>
      </c>
      <c r="CU263" s="1">
        <f t="shared" si="209"/>
        <v>0</v>
      </c>
      <c r="CW263" s="12">
        <f t="shared" si="225"/>
        <v>0</v>
      </c>
      <c r="CX263" s="12">
        <f t="shared" si="225"/>
        <v>0</v>
      </c>
      <c r="CY263" s="12">
        <f t="shared" si="225"/>
        <v>0</v>
      </c>
      <c r="CZ263" s="12">
        <f t="shared" si="225"/>
        <v>0</v>
      </c>
      <c r="DA263" s="12">
        <f t="shared" si="225"/>
        <v>0</v>
      </c>
      <c r="DB263" s="12">
        <f t="shared" si="225"/>
        <v>0</v>
      </c>
      <c r="DC263" s="12">
        <f t="shared" si="225"/>
        <v>0</v>
      </c>
      <c r="DD263" s="12">
        <f t="shared" si="225"/>
        <v>0</v>
      </c>
      <c r="DE263" s="12">
        <f t="shared" si="225"/>
        <v>0</v>
      </c>
      <c r="DF263" s="12">
        <f t="shared" si="225"/>
        <v>0</v>
      </c>
      <c r="DG263" s="12">
        <f t="shared" si="225"/>
        <v>0</v>
      </c>
      <c r="DH263" s="12">
        <f t="shared" si="225"/>
        <v>0</v>
      </c>
      <c r="DI263" s="12">
        <f t="shared" si="225"/>
        <v>0</v>
      </c>
      <c r="DJ263" s="12">
        <f t="shared" si="225"/>
        <v>0</v>
      </c>
      <c r="DK263" s="12">
        <f t="shared" si="225"/>
        <v>0</v>
      </c>
      <c r="DL263" s="12">
        <f t="shared" si="219"/>
        <v>0</v>
      </c>
      <c r="DM263" s="12">
        <f t="shared" si="211"/>
        <v>0</v>
      </c>
      <c r="DN263" s="12">
        <f t="shared" si="211"/>
        <v>0</v>
      </c>
      <c r="DO263" s="12">
        <f t="shared" si="211"/>
        <v>0</v>
      </c>
      <c r="DP263" s="12">
        <f t="shared" si="211"/>
        <v>0</v>
      </c>
      <c r="DR263" s="12">
        <f t="shared" si="226"/>
        <v>0</v>
      </c>
      <c r="DS263" s="12">
        <f t="shared" si="226"/>
        <v>0</v>
      </c>
      <c r="DT263" s="12">
        <f t="shared" si="226"/>
        <v>0</v>
      </c>
      <c r="DU263" s="12">
        <f t="shared" si="226"/>
        <v>0</v>
      </c>
      <c r="DV263" s="12">
        <f t="shared" si="226"/>
        <v>0</v>
      </c>
      <c r="DW263" s="12">
        <f t="shared" si="226"/>
        <v>0</v>
      </c>
      <c r="DX263" s="12">
        <f t="shared" si="226"/>
        <v>0</v>
      </c>
      <c r="DY263" s="12">
        <f t="shared" si="226"/>
        <v>0</v>
      </c>
      <c r="DZ263" s="12">
        <f t="shared" si="226"/>
        <v>0</v>
      </c>
      <c r="EA263" s="12">
        <f t="shared" si="226"/>
        <v>0</v>
      </c>
      <c r="EB263" s="12">
        <f t="shared" si="226"/>
        <v>0</v>
      </c>
      <c r="EC263" s="12">
        <f t="shared" si="226"/>
        <v>0</v>
      </c>
      <c r="ED263" s="12">
        <f t="shared" si="226"/>
        <v>0</v>
      </c>
      <c r="EE263" s="12">
        <f t="shared" si="226"/>
        <v>0</v>
      </c>
      <c r="EF263" s="12">
        <f t="shared" si="226"/>
        <v>0</v>
      </c>
      <c r="EG263" s="12">
        <f t="shared" si="220"/>
        <v>0</v>
      </c>
      <c r="EH263" s="12">
        <f t="shared" si="213"/>
        <v>0</v>
      </c>
      <c r="EI263" s="12">
        <f t="shared" si="213"/>
        <v>0</v>
      </c>
      <c r="EJ263" s="12">
        <f t="shared" si="213"/>
        <v>0</v>
      </c>
      <c r="EK263" s="12">
        <f t="shared" si="213"/>
        <v>0</v>
      </c>
      <c r="EM263" s="12">
        <f t="shared" si="227"/>
        <v>0</v>
      </c>
      <c r="EN263" s="12">
        <f t="shared" si="227"/>
        <v>0</v>
      </c>
      <c r="EO263" s="12">
        <f t="shared" si="227"/>
        <v>0</v>
      </c>
      <c r="EP263" s="12">
        <f t="shared" si="227"/>
        <v>0</v>
      </c>
      <c r="EQ263" s="12">
        <f t="shared" si="227"/>
        <v>0</v>
      </c>
      <c r="ER263" s="12">
        <f t="shared" si="227"/>
        <v>0</v>
      </c>
      <c r="ES263" s="12">
        <f t="shared" si="227"/>
        <v>0</v>
      </c>
      <c r="ET263" s="12">
        <f t="shared" si="227"/>
        <v>0</v>
      </c>
      <c r="EU263" s="12">
        <f t="shared" si="227"/>
        <v>0</v>
      </c>
      <c r="EV263" s="12">
        <f t="shared" si="227"/>
        <v>0</v>
      </c>
      <c r="EW263" s="12">
        <f t="shared" si="227"/>
        <v>0</v>
      </c>
      <c r="EX263" s="12">
        <f t="shared" si="227"/>
        <v>0</v>
      </c>
      <c r="EY263" s="12">
        <f t="shared" si="227"/>
        <v>0</v>
      </c>
      <c r="EZ263" s="12">
        <f t="shared" si="227"/>
        <v>0</v>
      </c>
      <c r="FA263" s="12">
        <f t="shared" si="227"/>
        <v>0</v>
      </c>
      <c r="FB263" s="12">
        <f t="shared" si="221"/>
        <v>0</v>
      </c>
      <c r="FC263" s="12">
        <f t="shared" si="215"/>
        <v>0</v>
      </c>
      <c r="FD263" s="12">
        <f t="shared" si="215"/>
        <v>0</v>
      </c>
      <c r="FE263" s="12">
        <f t="shared" si="215"/>
        <v>0</v>
      </c>
      <c r="FF263" s="12">
        <f t="shared" si="215"/>
        <v>0</v>
      </c>
      <c r="FH263" s="12">
        <f>IFERROR(AL263*[1]Figure!$C$8+BG263*[1]Figure!$D$8+CB263*[1]Figure!$E$8,0)</f>
        <v>0</v>
      </c>
      <c r="FI263" s="12">
        <f>IFERROR(AM263*[1]Figure!$C$8+BH263*[1]Figure!$D$8+CC263*[1]Figure!$E$8,0)</f>
        <v>0</v>
      </c>
      <c r="FJ263" s="12">
        <f>IFERROR(AN263*[1]Figure!$C$8+BI263*[1]Figure!$D$8+CD263*[1]Figure!$E$8,0)</f>
        <v>0</v>
      </c>
      <c r="FK263" s="12">
        <f>IFERROR(AO263*[1]Figure!$C$8+BJ263*[1]Figure!$D$8+CE263*[1]Figure!$E$8,0)</f>
        <v>0</v>
      </c>
      <c r="FL263" s="12">
        <f>IFERROR(AP263*[1]Figure!$C$8+BK263*[1]Figure!$D$8+CF263*[1]Figure!$E$8,0)</f>
        <v>0</v>
      </c>
      <c r="FM263" s="12">
        <f>IFERROR(AQ263*[1]Figure!$C$8+BL263*[1]Figure!$D$8+CG263*[1]Figure!$E$8,0)</f>
        <v>0</v>
      </c>
      <c r="FN263" s="12">
        <f>IFERROR(AR263*[1]Figure!$C$8+BM263*[1]Figure!$D$8+CH263*[1]Figure!$E$8,0)</f>
        <v>0</v>
      </c>
      <c r="FO263" s="12">
        <f>IFERROR(AS263*[1]Figure!$C$8+BN263*[1]Figure!$D$8+CI263*[1]Figure!$E$8,0)</f>
        <v>0</v>
      </c>
      <c r="FP263" s="12">
        <f>IFERROR(AT263*[1]Figure!$C$8+BO263*[1]Figure!$D$8+CJ263*[1]Figure!$E$8,0)</f>
        <v>0</v>
      </c>
      <c r="FQ263" s="12">
        <f>IFERROR(AU263*[1]Figure!$C$8+BP263*[1]Figure!$D$8+CK263*[1]Figure!$E$8,0)</f>
        <v>0</v>
      </c>
      <c r="FR263" s="12">
        <f>IFERROR(AV263*[1]Figure!$C$8+BQ263*[1]Figure!$D$8+CL263*[1]Figure!$E$8,0)</f>
        <v>0</v>
      </c>
      <c r="FS263" s="12">
        <f>IFERROR(AW263*[1]Figure!$C$8+BR263*[1]Figure!$D$8+CM263*[1]Figure!$E$8,0)</f>
        <v>0</v>
      </c>
      <c r="FT263" s="12">
        <f>IFERROR(AX263*[1]Figure!$C$8+BS263*[1]Figure!$D$8+CN263*[1]Figure!$E$8,0)</f>
        <v>0</v>
      </c>
      <c r="FU263" s="12">
        <f>IFERROR(AY263*[1]Figure!$C$8+BT263*[1]Figure!$D$8+CO263*[1]Figure!$E$8,0)</f>
        <v>0</v>
      </c>
      <c r="FV263" s="12">
        <f>IFERROR(AZ263*[1]Figure!$C$8+BU263*[1]Figure!$D$8+CP263*[1]Figure!$E$8,0)</f>
        <v>0</v>
      </c>
      <c r="FW263" s="12">
        <f>IFERROR(BA263*[1]Figure!$C$8+BV263*[1]Figure!$D$8+CQ263*[1]Figure!$E$8,0)</f>
        <v>0</v>
      </c>
      <c r="FX263" s="12">
        <f>IFERROR(BB263*[1]Figure!$C$8+BW263*[1]Figure!$D$8+CR263*[1]Figure!$E$8,0)</f>
        <v>0</v>
      </c>
      <c r="FY263" s="12">
        <f>IFERROR(BC263*[1]Figure!$C$8+BX263*[1]Figure!$D$8+CS263*[1]Figure!$E$8,0)</f>
        <v>0</v>
      </c>
      <c r="FZ263" s="12">
        <f>IFERROR(BD263*[1]Figure!$C$8+BY263*[1]Figure!$D$8+CT263*[1]Figure!$E$8,0)</f>
        <v>0</v>
      </c>
      <c r="GA263" s="12">
        <f>IFERROR(BE263*[1]Figure!$C$8+BZ263*[1]Figure!$D$8+CU263*[1]Figure!$E$8,0)</f>
        <v>0</v>
      </c>
      <c r="GC263" s="12">
        <f>IFERROR(CW263*[1]Figure!$F$8+DR263*[1]Figure!$G$8+EM263*[1]Figure!$H$8,0)</f>
        <v>0</v>
      </c>
      <c r="GD263" s="12">
        <f>IFERROR(CX263*[1]Figure!$F$8+DS263*[1]Figure!$G$8+EN263*[1]Figure!$H$8,0)</f>
        <v>0</v>
      </c>
      <c r="GE263" s="12">
        <f>IFERROR(CY263*[1]Figure!$F$8+DT263*[1]Figure!$G$8+EO263*[1]Figure!$H$8,0)</f>
        <v>0</v>
      </c>
      <c r="GF263" s="12">
        <f>IFERROR(CZ263*[1]Figure!$F$8+DU263*[1]Figure!$G$8+EP263*[1]Figure!$H$8,0)</f>
        <v>0</v>
      </c>
      <c r="GG263" s="12">
        <f>IFERROR(DA263*[1]Figure!$F$8+DV263*[1]Figure!$G$8+EQ263*[1]Figure!$H$8,0)</f>
        <v>0</v>
      </c>
      <c r="GH263" s="12">
        <f>IFERROR(DB263*[1]Figure!$F$8+DW263*[1]Figure!$G$8+ER263*[1]Figure!$H$8,0)</f>
        <v>0</v>
      </c>
      <c r="GI263" s="12">
        <f>IFERROR(DC263*[1]Figure!$F$8+DX263*[1]Figure!$G$8+ES263*[1]Figure!$H$8,0)</f>
        <v>0</v>
      </c>
      <c r="GJ263" s="12">
        <f>IFERROR(DD263*[1]Figure!$F$8+DY263*[1]Figure!$G$8+ET263*[1]Figure!$H$8,0)</f>
        <v>0</v>
      </c>
      <c r="GK263" s="12">
        <f>IFERROR(DE263*[1]Figure!$F$8+DZ263*[1]Figure!$G$8+EU263*[1]Figure!$H$8,0)</f>
        <v>0</v>
      </c>
      <c r="GL263" s="12">
        <f>IFERROR(DF263*[1]Figure!$F$8+EA263*[1]Figure!$G$8+EV263*[1]Figure!$H$8,0)</f>
        <v>0</v>
      </c>
      <c r="GM263" s="12">
        <f>IFERROR(DG263*[1]Figure!$F$8+EB263*[1]Figure!$G$8+EW263*[1]Figure!$H$8,0)</f>
        <v>0</v>
      </c>
      <c r="GN263" s="12">
        <f>IFERROR(DH263*[1]Figure!$F$8+EC263*[1]Figure!$G$8+EX263*[1]Figure!$H$8,0)</f>
        <v>0</v>
      </c>
      <c r="GO263" s="12">
        <f>IFERROR(DI263*[1]Figure!$F$8+ED263*[1]Figure!$G$8+EY263*[1]Figure!$H$8,0)</f>
        <v>0</v>
      </c>
      <c r="GP263" s="12">
        <f>IFERROR(DJ263*[1]Figure!$F$8+EE263*[1]Figure!$G$8+EZ263*[1]Figure!$H$8,0)</f>
        <v>0</v>
      </c>
      <c r="GQ263" s="12">
        <f>IFERROR(DK263*[1]Figure!$F$8+EF263*[1]Figure!$G$8+FA263*[1]Figure!$H$8,0)</f>
        <v>0</v>
      </c>
      <c r="GR263" s="12">
        <f>IFERROR(DL263*[1]Figure!$F$8+EG263*[1]Figure!$G$8+FB263*[1]Figure!$H$8,0)</f>
        <v>0</v>
      </c>
      <c r="GS263" s="12">
        <f>IFERROR(DM263*[1]Figure!$F$8+EH263*[1]Figure!$G$8+FC263*[1]Figure!$H$8,0)</f>
        <v>0</v>
      </c>
      <c r="GT263" s="12">
        <f>IFERROR(DN263*[1]Figure!$F$8+EI263*[1]Figure!$G$8+FD263*[1]Figure!$H$8,0)</f>
        <v>0</v>
      </c>
      <c r="GU263" s="12">
        <f>IFERROR(DO263*[1]Figure!$F$8+EJ263*[1]Figure!$G$8+FE263*[1]Figure!$H$8,0)</f>
        <v>0</v>
      </c>
      <c r="GV263" s="12">
        <f>IFERROR(DP263*[1]Figure!$F$8+EK263*[1]Figure!$G$8+FF263*[1]Figure!$H$8,0)</f>
        <v>0</v>
      </c>
      <c r="GX263" s="12">
        <f>IFERROR(FH263*[1]Figure!$F$10+GC263*[1]Figure!$F$11,0)</f>
        <v>0</v>
      </c>
      <c r="GY263" s="12">
        <f>IFERROR(FI263*[1]Figure!$F$10+GD263*[1]Figure!$F$11,0)</f>
        <v>0</v>
      </c>
      <c r="GZ263" s="12">
        <f>IFERROR(FJ263*[1]Figure!$F$10+GE263*[1]Figure!$F$11,0)</f>
        <v>0</v>
      </c>
      <c r="HA263" s="12">
        <f>IFERROR(FK263*[1]Figure!$F$10+GF263*[1]Figure!$F$11,0)</f>
        <v>0</v>
      </c>
      <c r="HB263" s="12">
        <f>IFERROR(FL263*[1]Figure!$F$10+GG263*[1]Figure!$F$11,0)</f>
        <v>0</v>
      </c>
      <c r="HC263" s="12">
        <f>IFERROR(FM263*[1]Figure!$F$10+GH263*[1]Figure!$F$11,0)</f>
        <v>0</v>
      </c>
      <c r="HD263" s="12">
        <f>IFERROR(FN263*[1]Figure!$F$10+GI263*[1]Figure!$F$11,0)</f>
        <v>0</v>
      </c>
      <c r="HE263" s="12">
        <f>IFERROR(FO263*[1]Figure!$F$10+GJ263*[1]Figure!$F$11,0)</f>
        <v>0</v>
      </c>
      <c r="HF263" s="12">
        <f>IFERROR(FP263*[1]Figure!$F$10+GK263*[1]Figure!$F$11,0)</f>
        <v>0</v>
      </c>
      <c r="HG263" s="12">
        <f>IFERROR(FQ263*[1]Figure!$F$10+GL263*[1]Figure!$F$11,0)</f>
        <v>0</v>
      </c>
      <c r="HH263" s="12">
        <f>IFERROR(FR263*[1]Figure!$F$10+GM263*[1]Figure!$F$11,0)</f>
        <v>0</v>
      </c>
      <c r="HI263" s="12">
        <f>IFERROR(FS263*[1]Figure!$F$10+GN263*[1]Figure!$F$11,0)</f>
        <v>0</v>
      </c>
      <c r="HJ263" s="12">
        <f>IFERROR(FT263*[1]Figure!$F$10+GO263*[1]Figure!$F$11,0)</f>
        <v>0</v>
      </c>
      <c r="HK263" s="12">
        <f>IFERROR(FU263*[1]Figure!$F$10+GP263*[1]Figure!$F$11,0)</f>
        <v>0</v>
      </c>
      <c r="HL263" s="12">
        <f>IFERROR(FV263*[1]Figure!$F$10+GQ263*[1]Figure!$F$11,0)</f>
        <v>0</v>
      </c>
      <c r="HM263" s="12">
        <f>IFERROR(FW263*[1]Figure!$F$10+GR263*[1]Figure!$F$11,0)</f>
        <v>0</v>
      </c>
      <c r="HN263" s="12">
        <f>IFERROR(FX263*[1]Figure!$F$10+GS263*[1]Figure!$F$11,0)</f>
        <v>0</v>
      </c>
      <c r="HO263" s="12">
        <f>IFERROR(FY263*[1]Figure!$F$10+GT263*[1]Figure!$F$11,0)</f>
        <v>0</v>
      </c>
      <c r="HP263" s="12">
        <f>IFERROR(FZ263*[1]Figure!$F$10+GU263*[1]Figure!$F$11,0)</f>
        <v>0</v>
      </c>
      <c r="HQ263" s="12">
        <f>IFERROR(GA263*[1]Figure!$F$10+GV263*[1]Figure!$F$11,0)</f>
        <v>0</v>
      </c>
    </row>
    <row r="264" spans="1:225" x14ac:dyDescent="0.2">
      <c r="A264" s="1"/>
      <c r="B264" s="4"/>
      <c r="C264" s="1" t="str">
        <f>C73</f>
        <v>LiPF6</v>
      </c>
      <c r="D264" s="1" t="str">
        <f>D73</f>
        <v>Japan</v>
      </c>
      <c r="E264" s="2">
        <f>E73/(E71+SUM(E73:E75))</f>
        <v>0.3428571428571428</v>
      </c>
      <c r="F264" s="7"/>
      <c r="G264" s="5">
        <f>'[1]LIB Maf LCI'!AQ$51*LCIA_TAU!$E264</f>
        <v>30.828242846215097</v>
      </c>
      <c r="H264" s="5">
        <f>'[1]LIB Maf LCI'!AR$51*LCIA_TAU!$E264</f>
        <v>29.495753624803193</v>
      </c>
      <c r="I264" s="5">
        <f>'[1]LIB Maf LCI'!AS$51*LCIA_TAU!$E264</f>
        <v>31.971683126070939</v>
      </c>
      <c r="J264" s="5">
        <f>'[1]LIB Maf LCI'!AT$51*LCIA_TAU!$E264</f>
        <v>57.763942297231061</v>
      </c>
      <c r="K264" s="5">
        <f>'[1]LIB Maf LCI'!AU$51*LCIA_TAU!$E264</f>
        <v>49.503470314926702</v>
      </c>
      <c r="L264" s="5">
        <f>'[1]LIB Maf LCI'!AV$51*LCIA_TAU!$E264</f>
        <v>53.67032327362184</v>
      </c>
      <c r="M264" s="5" t="str">
        <f>M73</f>
        <v>g/kWh</v>
      </c>
      <c r="N264" s="5" t="str">
        <f>N73</f>
        <v>lithium hexafluorophosphate production | lithium hexafluorophosphate | Cutoff, JP</v>
      </c>
      <c r="O264" s="5">
        <f>O73</f>
        <v>1</v>
      </c>
      <c r="P264" s="5" t="str">
        <f>P73</f>
        <v>kg</v>
      </c>
      <c r="Q264" s="5">
        <f>'[1]Unit factor_selected'!J42</f>
        <v>21.630200337860501</v>
      </c>
      <c r="R264" s="5">
        <f>'[1]Unit factor_selected'!K42</f>
        <v>288.74658911271899</v>
      </c>
      <c r="S264" s="5">
        <f>'[1]Unit factor_selected'!L42</f>
        <v>5.1970084155986897E-2</v>
      </c>
      <c r="T264" s="5">
        <f>'[1]Unit factor_selected'!M42</f>
        <v>5.0431004135985003</v>
      </c>
      <c r="U264" s="5">
        <f>'[1]Unit factor_selected'!N42</f>
        <v>3.3497830012105498</v>
      </c>
      <c r="V264" s="5">
        <f>'[1]Unit factor_selected'!O42</f>
        <v>9.5950582112746506E-3</v>
      </c>
      <c r="W264" s="5">
        <f>'[1]Unit factor_selected'!P42</f>
        <v>21.919118084832199</v>
      </c>
      <c r="X264" s="5">
        <f>'[1]Unit factor_selected'!Q42</f>
        <v>1.52883213574823</v>
      </c>
      <c r="Y264" s="5">
        <f>'[1]Unit factor_selected'!R42</f>
        <v>65.641766393703307</v>
      </c>
      <c r="Z264" s="5">
        <f>'[1]Unit factor_selected'!S42</f>
        <v>1.6892816528802801</v>
      </c>
      <c r="AA264" s="5">
        <f>'[1]Unit factor_selected'!T42</f>
        <v>0.39708672669188</v>
      </c>
      <c r="AB264" s="5">
        <f>'[1]Unit factor_selected'!U42</f>
        <v>4.3879615446055702</v>
      </c>
      <c r="AC264" s="5">
        <f>'[1]Unit factor_selected'!V42</f>
        <v>4.0400736582606499E-3</v>
      </c>
      <c r="AD264" s="5">
        <f>'[1]Unit factor_selected'!W42</f>
        <v>0.57645149705677401</v>
      </c>
      <c r="AE264" s="5">
        <f>'[1]Unit factor_selected'!X42</f>
        <v>5.1577043760821902E-2</v>
      </c>
      <c r="AF264" s="5">
        <f>'[1]Unit factor_selected'!Y42</f>
        <v>5.2447378028560802E-2</v>
      </c>
      <c r="AG264" s="5">
        <f>'[1]Unit factor_selected'!Z42</f>
        <v>8.3614622639185296E-6</v>
      </c>
      <c r="AH264" s="5">
        <f>'[1]Unit factor_selected'!AA42</f>
        <v>0.13498241147444801</v>
      </c>
      <c r="AI264" s="5">
        <f>'[1]Unit factor_selected'!AB42</f>
        <v>363.954660916899</v>
      </c>
      <c r="AJ264" s="5">
        <f>'[1]Unit factor_selected'!AC42</f>
        <v>0.30720141688897501</v>
      </c>
      <c r="AK264" s="1"/>
      <c r="AL264" s="1">
        <f t="shared" si="222"/>
        <v>0.66682106882784731</v>
      </c>
      <c r="AM264" s="1">
        <f t="shared" si="222"/>
        <v>8.9015499701831899</v>
      </c>
      <c r="AN264" s="1">
        <f t="shared" si="222"/>
        <v>1.6021463750989996E-3</v>
      </c>
      <c r="AO264" s="1">
        <f t="shared" si="222"/>
        <v>0.15546992424826236</v>
      </c>
      <c r="AP264" s="1">
        <f t="shared" si="222"/>
        <v>0.10326792384344206</v>
      </c>
      <c r="AQ264" s="1">
        <f t="shared" si="222"/>
        <v>2.9579878466074518E-4</v>
      </c>
      <c r="AR264" s="1">
        <f t="shared" si="222"/>
        <v>0.67572789529407218</v>
      </c>
      <c r="AS264" s="1">
        <f t="shared" si="222"/>
        <v>4.7131208351944121E-2</v>
      </c>
      <c r="AT264" s="1">
        <f t="shared" si="222"/>
        <v>2.0236203152396066</v>
      </c>
      <c r="AU264" s="1">
        <f t="shared" si="222"/>
        <v>5.207758503064891E-2</v>
      </c>
      <c r="AV264" s="1">
        <f t="shared" si="222"/>
        <v>1.2241486041465919E-2</v>
      </c>
      <c r="AW264" s="1">
        <f t="shared" si="222"/>
        <v>0.13527314409695362</v>
      </c>
      <c r="AX264" s="1">
        <f t="shared" si="222"/>
        <v>1.2454837185345595E-4</v>
      </c>
      <c r="AY264" s="1">
        <f t="shared" si="222"/>
        <v>1.7770986740330477E-2</v>
      </c>
      <c r="AZ264" s="1">
        <f t="shared" si="222"/>
        <v>1.5900296303484808E-3</v>
      </c>
      <c r="BA264" s="1">
        <f t="shared" si="216"/>
        <v>1.6168605065117183E-3</v>
      </c>
      <c r="BB264" s="1">
        <f t="shared" si="205"/>
        <v>2.5776918922154388E-7</v>
      </c>
      <c r="BC264" s="1">
        <f t="shared" si="205"/>
        <v>4.161270560902014E-3</v>
      </c>
      <c r="BD264" s="1">
        <f t="shared" si="205"/>
        <v>11.220082671758034</v>
      </c>
      <c r="BE264" s="1">
        <f t="shared" si="205"/>
        <v>9.470479882554686E-3</v>
      </c>
      <c r="BF264" s="1"/>
      <c r="BG264" s="1">
        <f t="shared" si="223"/>
        <v>0.63799906002066809</v>
      </c>
      <c r="BH264" s="1">
        <f t="shared" si="223"/>
        <v>8.5167982524710393</v>
      </c>
      <c r="BI264" s="1">
        <f t="shared" si="223"/>
        <v>1.5328967981252774E-3</v>
      </c>
      <c r="BJ264" s="1">
        <f t="shared" si="223"/>
        <v>0.14875004730464444</v>
      </c>
      <c r="BK264" s="1">
        <f t="shared" si="223"/>
        <v>9.8804374100260189E-2</v>
      </c>
      <c r="BL264" s="1">
        <f t="shared" si="223"/>
        <v>2.8301347301540189E-4</v>
      </c>
      <c r="BM264" s="1">
        <f t="shared" si="223"/>
        <v>0.64652090670317852</v>
      </c>
      <c r="BN264" s="1">
        <f t="shared" si="223"/>
        <v>4.5094056009711461E-2</v>
      </c>
      <c r="BO264" s="1">
        <f t="shared" si="223"/>
        <v>1.9361533690455586</v>
      </c>
      <c r="BP264" s="1">
        <f t="shared" si="223"/>
        <v>4.9826635436257045E-2</v>
      </c>
      <c r="BQ264" s="1">
        <f t="shared" si="223"/>
        <v>1.1712372258183253E-2</v>
      </c>
      <c r="BR264" s="1">
        <f t="shared" si="223"/>
        <v>0.12942623263479675</v>
      </c>
      <c r="BS264" s="1">
        <f t="shared" si="223"/>
        <v>1.1916501725011345E-4</v>
      </c>
      <c r="BT264" s="1">
        <f t="shared" si="223"/>
        <v>1.700287133383557E-2</v>
      </c>
      <c r="BU264" s="1">
        <f t="shared" si="223"/>
        <v>1.5213037754648955E-3</v>
      </c>
      <c r="BV264" s="1">
        <f t="shared" si="217"/>
        <v>1.5469749405973455E-3</v>
      </c>
      <c r="BW264" s="1">
        <f t="shared" si="207"/>
        <v>2.4662763087963007E-7</v>
      </c>
      <c r="BX264" s="1">
        <f t="shared" si="207"/>
        <v>3.9814079525321254E-3</v>
      </c>
      <c r="BY264" s="1">
        <f t="shared" si="207"/>
        <v>10.735117009003639</v>
      </c>
      <c r="BZ264" s="1">
        <f t="shared" si="207"/>
        <v>9.0611373057476602E-3</v>
      </c>
      <c r="CA264" s="1"/>
      <c r="CB264" s="1">
        <f t="shared" si="224"/>
        <v>0.69155391115550846</v>
      </c>
      <c r="CC264" s="1">
        <f t="shared" si="224"/>
        <v>9.2317144508456561</v>
      </c>
      <c r="CD264" s="1">
        <f t="shared" si="224"/>
        <v>1.661571062670453E-3</v>
      </c>
      <c r="CE264" s="1">
        <f t="shared" si="224"/>
        <v>0.16123640839652856</v>
      </c>
      <c r="CF264" s="1">
        <f t="shared" si="224"/>
        <v>0.10709820065580261</v>
      </c>
      <c r="CG264" s="1">
        <f t="shared" si="224"/>
        <v>3.0677016070707817E-4</v>
      </c>
      <c r="CH264" s="1">
        <f t="shared" si="224"/>
        <v>0.70079109781118598</v>
      </c>
      <c r="CI264" s="1">
        <f t="shared" si="224"/>
        <v>4.887933659709668E-2</v>
      </c>
      <c r="CJ264" s="1">
        <f t="shared" si="224"/>
        <v>2.0986777549750544</v>
      </c>
      <c r="CK264" s="1">
        <f t="shared" si="224"/>
        <v>5.4009177716573674E-2</v>
      </c>
      <c r="CL264" s="1">
        <f t="shared" si="224"/>
        <v>1.2695530999361522E-2</v>
      </c>
      <c r="CM264" s="1">
        <f t="shared" si="224"/>
        <v>0.14029051607351409</v>
      </c>
      <c r="CN264" s="1">
        <f t="shared" si="224"/>
        <v>1.2916795480789572E-4</v>
      </c>
      <c r="CO264" s="1">
        <f t="shared" si="224"/>
        <v>1.8430124601448394E-2</v>
      </c>
      <c r="CP264" s="1">
        <f t="shared" si="224"/>
        <v>1.649004899700492E-3</v>
      </c>
      <c r="CQ264" s="1">
        <f t="shared" si="218"/>
        <v>1.6768309511224011E-3</v>
      </c>
      <c r="CR264" s="1">
        <f t="shared" si="209"/>
        <v>2.6733002197260296E-7</v>
      </c>
      <c r="CS264" s="1">
        <f t="shared" si="209"/>
        <v>4.315614887253974E-3</v>
      </c>
      <c r="CT264" s="1">
        <f t="shared" si="209"/>
        <v>11.636243091091691</v>
      </c>
      <c r="CU264" s="1">
        <f t="shared" si="209"/>
        <v>9.8217463566543269E-3</v>
      </c>
      <c r="CW264" s="12">
        <f t="shared" si="225"/>
        <v>1.2494456441937216</v>
      </c>
      <c r="CX264" s="12">
        <f t="shared" si="225"/>
        <v>16.679141312029387</v>
      </c>
      <c r="CY264" s="12">
        <f t="shared" si="225"/>
        <v>3.001996942368669E-3</v>
      </c>
      <c r="CZ264" s="12">
        <f t="shared" si="225"/>
        <v>0.29130936129024587</v>
      </c>
      <c r="DA264" s="12">
        <f t="shared" si="225"/>
        <v>0.19349667199017168</v>
      </c>
      <c r="DB264" s="12">
        <f t="shared" si="225"/>
        <v>5.5424838885464198E-4</v>
      </c>
      <c r="DC264" s="12">
        <f t="shared" si="225"/>
        <v>1.2661346722584408</v>
      </c>
      <c r="DD264" s="12">
        <f t="shared" si="225"/>
        <v>8.831137127151327E-2</v>
      </c>
      <c r="DE264" s="12">
        <f t="shared" si="225"/>
        <v>3.7917272062541985</v>
      </c>
      <c r="DF264" s="12">
        <f t="shared" si="225"/>
        <v>9.7579567920747609E-2</v>
      </c>
      <c r="DG264" s="12">
        <f t="shared" si="225"/>
        <v>2.2937294767626116E-2</v>
      </c>
      <c r="DH264" s="12">
        <f t="shared" si="225"/>
        <v>0.25346595746506501</v>
      </c>
      <c r="DI264" s="12">
        <f t="shared" si="225"/>
        <v>2.3337058167233136E-4</v>
      </c>
      <c r="DJ264" s="12">
        <f t="shared" si="225"/>
        <v>3.3298111013139953E-2</v>
      </c>
      <c r="DK264" s="12">
        <f t="shared" si="225"/>
        <v>2.9792933796618775E-3</v>
      </c>
      <c r="DL264" s="12">
        <f t="shared" si="219"/>
        <v>3.0295673180828504E-3</v>
      </c>
      <c r="DM264" s="12">
        <f t="shared" si="211"/>
        <v>4.829910237334649E-7</v>
      </c>
      <c r="DN264" s="12">
        <f t="shared" si="211"/>
        <v>7.797116227551114E-3</v>
      </c>
      <c r="DO264" s="12">
        <f t="shared" si="211"/>
        <v>21.023456032012049</v>
      </c>
      <c r="DP264" s="12">
        <f t="shared" si="211"/>
        <v>1.7745164918802375E-2</v>
      </c>
      <c r="DR264" s="12">
        <f t="shared" si="226"/>
        <v>1.0707699803311947</v>
      </c>
      <c r="DS264" s="12">
        <f t="shared" si="226"/>
        <v>14.293958202677823</v>
      </c>
      <c r="DT264" s="12">
        <f t="shared" si="226"/>
        <v>2.5726995182801401E-3</v>
      </c>
      <c r="DU264" s="12">
        <f t="shared" si="226"/>
        <v>0.24965097161976793</v>
      </c>
      <c r="DV264" s="12">
        <f t="shared" si="226"/>
        <v>0.16582588336187254</v>
      </c>
      <c r="DW264" s="12">
        <f t="shared" si="226"/>
        <v>4.7498867933182839E-4</v>
      </c>
      <c r="DX264" s="12">
        <f t="shared" si="226"/>
        <v>1.0850724114418637</v>
      </c>
      <c r="DY264" s="12">
        <f t="shared" si="226"/>
        <v>7.5682496248518499E-2</v>
      </c>
      <c r="DZ264" s="12">
        <f t="shared" si="226"/>
        <v>3.2494952340900451</v>
      </c>
      <c r="EA264" s="12">
        <f t="shared" si="226"/>
        <v>8.3625304156909261E-2</v>
      </c>
      <c r="EB264" s="12">
        <f t="shared" si="226"/>
        <v>1.9657170987242893E-2</v>
      </c>
      <c r="EC264" s="12">
        <f t="shared" si="226"/>
        <v>0.21721932406642178</v>
      </c>
      <c r="ED264" s="12">
        <f t="shared" si="226"/>
        <v>1.9999766641182342E-4</v>
      </c>
      <c r="EE264" s="12">
        <f t="shared" si="226"/>
        <v>2.8536349572545069E-2</v>
      </c>
      <c r="EF264" s="12">
        <f t="shared" si="226"/>
        <v>2.5532426547455224E-3</v>
      </c>
      <c r="EG264" s="12">
        <f t="shared" si="220"/>
        <v>2.5963272213325988E-3</v>
      </c>
      <c r="EH264" s="12">
        <f t="shared" si="213"/>
        <v>4.1392139897127074E-7</v>
      </c>
      <c r="EI264" s="12">
        <f t="shared" si="213"/>
        <v>6.6820977994625583E-3</v>
      </c>
      <c r="EJ264" s="12">
        <f t="shared" si="213"/>
        <v>18.017018752678926</v>
      </c>
      <c r="EK264" s="12">
        <f t="shared" si="213"/>
        <v>1.5207536221666797E-2</v>
      </c>
      <c r="EM264" s="12">
        <f t="shared" si="227"/>
        <v>1.1608998446061773</v>
      </c>
      <c r="EN264" s="12">
        <f t="shared" si="227"/>
        <v>15.497122781835285</v>
      </c>
      <c r="EO264" s="12">
        <f t="shared" si="227"/>
        <v>2.7892512172091491E-3</v>
      </c>
      <c r="EP264" s="12">
        <f t="shared" si="227"/>
        <v>0.27066482949916754</v>
      </c>
      <c r="EQ264" s="12">
        <f t="shared" si="227"/>
        <v>0.17978393657145339</v>
      </c>
      <c r="ER264" s="12">
        <f t="shared" si="227"/>
        <v>5.1496987602833017E-4</v>
      </c>
      <c r="ES264" s="12">
        <f t="shared" si="227"/>
        <v>1.1764061534856349</v>
      </c>
      <c r="ET264" s="12">
        <f t="shared" si="227"/>
        <v>8.2052914956709216E-2</v>
      </c>
      <c r="EU264" s="12">
        <f t="shared" si="227"/>
        <v>3.5230148226016227</v>
      </c>
      <c r="EV264" s="12">
        <f t="shared" si="227"/>
        <v>9.0664292410282871E-2</v>
      </c>
      <c r="EW264" s="12">
        <f t="shared" si="227"/>
        <v>2.131177298921752E-2</v>
      </c>
      <c r="EX264" s="12">
        <f t="shared" si="227"/>
        <v>0.23550331461120197</v>
      </c>
      <c r="EY264" s="12">
        <f t="shared" si="227"/>
        <v>2.1683205928809307E-4</v>
      </c>
      <c r="EZ264" s="12">
        <f t="shared" si="227"/>
        <v>3.093833819860033E-2</v>
      </c>
      <c r="FA264" s="12">
        <f t="shared" si="227"/>
        <v>2.7681566121410517E-3</v>
      </c>
      <c r="FB264" s="12">
        <f t="shared" si="221"/>
        <v>2.8148677336467093E-3</v>
      </c>
      <c r="FC264" s="12">
        <f t="shared" si="215"/>
        <v>4.4876238274469741E-7</v>
      </c>
      <c r="FD264" s="12">
        <f t="shared" si="215"/>
        <v>7.2445496600866662E-3</v>
      </c>
      <c r="FE264" s="12">
        <f t="shared" si="215"/>
        <v>19.533564308351391</v>
      </c>
      <c r="FF264" s="12">
        <f t="shared" si="215"/>
        <v>1.6487599354545961E-2</v>
      </c>
      <c r="FH264" s="12">
        <f>IFERROR(AL264*[1]Figure!$C$8+BG264*[1]Figure!$D$8+CB264*[1]Figure!$E$8,0)</f>
        <v>0.64398006130773278</v>
      </c>
      <c r="FI264" s="12">
        <f>IFERROR(AM264*[1]Figure!$C$8+BH264*[1]Figure!$D$8+CC264*[1]Figure!$E$8,0)</f>
        <v>8.596640033598506</v>
      </c>
      <c r="FJ264" s="12">
        <f>IFERROR(AN264*[1]Figure!$C$8+BI264*[1]Figure!$D$8+CD264*[1]Figure!$E$8,0)</f>
        <v>1.5472671292073132E-3</v>
      </c>
      <c r="FK264" s="12">
        <f>IFERROR(AO264*[1]Figure!$C$8+BJ264*[1]Figure!$D$8+CE264*[1]Figure!$E$8,0)</f>
        <v>0.1501445230650808</v>
      </c>
      <c r="FL264" s="12">
        <f>IFERROR(AP264*[1]Figure!$C$8+BK264*[1]Figure!$D$8+CF264*[1]Figure!$E$8,0)</f>
        <v>9.9730627954994919E-2</v>
      </c>
      <c r="FM264" s="12">
        <f>IFERROR(AQ264*[1]Figure!$C$8+BL264*[1]Figure!$D$8+CG264*[1]Figure!$E$8,0)</f>
        <v>2.8566661790609647E-4</v>
      </c>
      <c r="FN264" s="12">
        <f>IFERROR(AR264*[1]Figure!$C$8+BM264*[1]Figure!$D$8+CH264*[1]Figure!$E$8,0)</f>
        <v>0.65258179709850395</v>
      </c>
      <c r="FO264" s="12">
        <f>IFERROR(AS264*[1]Figure!$C$8+BN264*[1]Figure!$D$8+CI264*[1]Figure!$E$8,0)</f>
        <v>4.5516795828519842E-2</v>
      </c>
      <c r="FP264" s="12">
        <f>IFERROR(AT264*[1]Figure!$C$8+BO264*[1]Figure!$D$8+CJ264*[1]Figure!$E$8,0)</f>
        <v>1.9543040788472956</v>
      </c>
      <c r="FQ264" s="12">
        <f>IFERROR(AU264*[1]Figure!$C$8+BP264*[1]Figure!$D$8+CK264*[1]Figure!$E$8,0)</f>
        <v>5.0293741407643124E-2</v>
      </c>
      <c r="FR264" s="12">
        <f>IFERROR(AV264*[1]Figure!$C$8+BQ264*[1]Figure!$D$8+CL264*[1]Figure!$E$8,0)</f>
        <v>1.182217134401342E-2</v>
      </c>
      <c r="FS264" s="12">
        <f>IFERROR(AW264*[1]Figure!$C$8+BR264*[1]Figure!$D$8+CM264*[1]Figure!$E$8,0)</f>
        <v>0.13063955489885085</v>
      </c>
      <c r="FT264" s="12">
        <f>IFERROR(AX264*[1]Figure!$C$8+BS264*[1]Figure!$D$8+CN264*[1]Figure!$E$8,0)</f>
        <v>1.2028214447836192E-4</v>
      </c>
      <c r="FU264" s="12">
        <f>IFERROR(AY264*[1]Figure!$C$8+BT264*[1]Figure!$D$8+CO264*[1]Figure!$E$8,0)</f>
        <v>1.7162266859164669E-2</v>
      </c>
      <c r="FV264" s="12">
        <f>IFERROR(AZ264*[1]Figure!$C$8+BU264*[1]Figure!$D$8+CP264*[1]Figure!$E$8,0)</f>
        <v>1.5355654263187028E-3</v>
      </c>
      <c r="FW264" s="12">
        <f>IFERROR(BA264*[1]Figure!$C$8+BV264*[1]Figure!$D$8+CQ264*[1]Figure!$E$8,0)</f>
        <v>1.5614772489713888E-3</v>
      </c>
      <c r="FX264" s="12">
        <f>IFERROR(BB264*[1]Figure!$C$8+BW264*[1]Figure!$D$8+CR264*[1]Figure!$E$8,0)</f>
        <v>2.4893967218211884E-7</v>
      </c>
      <c r="FY264" s="12">
        <f>IFERROR(BC264*[1]Figure!$C$8+BX264*[1]Figure!$D$8+CS264*[1]Figure!$E$8,0)</f>
        <v>4.018732154996707E-3</v>
      </c>
      <c r="FZ264" s="12">
        <f>IFERROR(BD264*[1]Figure!$C$8+BY264*[1]Figure!$D$8+CT264*[1]Figure!$E$8,0)</f>
        <v>10.835754694340608</v>
      </c>
      <c r="GA264" s="12">
        <f>IFERROR(BE264*[1]Figure!$C$8+BZ264*[1]Figure!$D$8+CU264*[1]Figure!$E$8,0)</f>
        <v>9.1460820608170353E-3</v>
      </c>
      <c r="GC264" s="12">
        <f>IFERROR(CW264*[1]Figure!$F$8+DR264*[1]Figure!$G$8+EM264*[1]Figure!$H$8,0)</f>
        <v>1.1118560016206969</v>
      </c>
      <c r="GD264" s="12">
        <f>IFERROR(CX264*[1]Figure!$F$8+DS264*[1]Figure!$G$8+EN264*[1]Figure!$H$8,0)</f>
        <v>14.842425083347024</v>
      </c>
      <c r="GE264" s="12">
        <f>IFERROR(CY264*[1]Figure!$F$8+DT264*[1]Figure!$G$8+EO264*[1]Figure!$H$8,0)</f>
        <v>2.6714153854796065E-3</v>
      </c>
      <c r="GF264" s="12">
        <f>IFERROR(CZ264*[1]Figure!$F$8+DU264*[1]Figure!$G$8+EP264*[1]Figure!$H$8,0)</f>
        <v>0.25923021396249968</v>
      </c>
      <c r="GG264" s="12">
        <f>IFERROR(DA264*[1]Figure!$F$8+DV264*[1]Figure!$G$8+EQ264*[1]Figure!$H$8,0)</f>
        <v>0.1721887118864909</v>
      </c>
      <c r="GH264" s="12">
        <f>IFERROR(DB264*[1]Figure!$F$8+DW264*[1]Figure!$G$8+ER264*[1]Figure!$H$8,0)</f>
        <v>4.9321425097632269E-4</v>
      </c>
      <c r="GI264" s="12">
        <f>IFERROR(DC264*[1]Figure!$F$8+DX264*[1]Figure!$G$8+ES264*[1]Figure!$H$8,0)</f>
        <v>1.1267072247220815</v>
      </c>
      <c r="GJ264" s="12">
        <f>IFERROR(DD264*[1]Figure!$F$8+DY264*[1]Figure!$G$8+ET264*[1]Figure!$H$8,0)</f>
        <v>7.8586474422381286E-2</v>
      </c>
      <c r="GK264" s="12">
        <f>IFERROR(DE264*[1]Figure!$F$8+DZ264*[1]Figure!$G$8+EU264*[1]Figure!$H$8,0)</f>
        <v>3.3741801176975064</v>
      </c>
      <c r="GL264" s="12">
        <f>IFERROR(DF264*[1]Figure!$F$8+EA264*[1]Figure!$G$8+EV264*[1]Figure!$H$8,0)</f>
        <v>8.6834052151384344E-2</v>
      </c>
      <c r="GM264" s="12">
        <f>IFERROR(DG264*[1]Figure!$F$8+EB264*[1]Figure!$G$8+EW264*[1]Figure!$H$8,0)</f>
        <v>2.0411427233223412E-2</v>
      </c>
      <c r="GN264" s="12">
        <f>IFERROR(DH264*[1]Figure!$F$8+EC264*[1]Figure!$G$8+EX264*[1]Figure!$H$8,0)</f>
        <v>0.2255541466118986</v>
      </c>
      <c r="GO264" s="12">
        <f>IFERROR(DI264*[1]Figure!$F$8+ED264*[1]Figure!$G$8+EY264*[1]Figure!$H$8,0)</f>
        <v>2.0767168467063311E-4</v>
      </c>
      <c r="GP264" s="12">
        <f>IFERROR(DJ264*[1]Figure!$F$8+EE264*[1]Figure!$G$8+EZ264*[1]Figure!$H$8,0)</f>
        <v>2.9631304686714044E-2</v>
      </c>
      <c r="GQ264" s="12">
        <f>IFERROR(DK264*[1]Figure!$F$8+EF264*[1]Figure!$G$8+FA264*[1]Figure!$H$8,0)</f>
        <v>2.6512119516039312E-3</v>
      </c>
      <c r="GR264" s="12">
        <f>IFERROR(DL264*[1]Figure!$F$8+EG264*[1]Figure!$G$8+FB264*[1]Figure!$H$8,0)</f>
        <v>2.6959496962335018E-3</v>
      </c>
      <c r="GS264" s="12">
        <f>IFERROR(DM264*[1]Figure!$F$8+EH264*[1]Figure!$G$8+FC264*[1]Figure!$H$8,0)</f>
        <v>4.2980378615311335E-7</v>
      </c>
      <c r="GT264" s="12">
        <f>IFERROR(DN264*[1]Figure!$F$8+EI264*[1]Figure!$G$8+FD264*[1]Figure!$H$8,0)</f>
        <v>6.9384934936734992E-3</v>
      </c>
      <c r="GU264" s="12">
        <f>IFERROR(DO264*[1]Figure!$F$8+EJ264*[1]Figure!$G$8+FE264*[1]Figure!$H$8,0)</f>
        <v>18.708341473378436</v>
      </c>
      <c r="GV264" s="12">
        <f>IFERROR(DP264*[1]Figure!$F$8+EK264*[1]Figure!$G$8+FF264*[1]Figure!$H$8,0)</f>
        <v>1.5791057583342451E-2</v>
      </c>
      <c r="GX264" s="12">
        <f>IFERROR(FH264*[1]Figure!$F$10+GC264*[1]Figure!$F$11,0)</f>
        <v>0.67143095398399666</v>
      </c>
      <c r="GY264" s="12">
        <f>IFERROR(FI264*[1]Figure!$F$10+GD264*[1]Figure!$F$11,0)</f>
        <v>8.9630884022942219</v>
      </c>
      <c r="GZ264" s="12">
        <f>IFERROR(FJ264*[1]Figure!$F$10+GE264*[1]Figure!$F$11,0)</f>
        <v>1.6132223760500944E-3</v>
      </c>
      <c r="HA264" s="12">
        <f>IFERROR(FK264*[1]Figure!$F$10+GF264*[1]Figure!$F$11,0)</f>
        <v>0.15654472306540163</v>
      </c>
      <c r="HB264" s="12">
        <f>IFERROR(FL264*[1]Figure!$F$10+GG264*[1]Figure!$F$11,0)</f>
        <v>0.10398183840236425</v>
      </c>
      <c r="HC264" s="12">
        <f>IFERROR(FM264*[1]Figure!$F$10+GH264*[1]Figure!$F$11,0)</f>
        <v>2.978437086896328E-4</v>
      </c>
      <c r="HD264" s="12">
        <f>IFERROR(FN264*[1]Figure!$F$10+GI264*[1]Figure!$F$11,0)</f>
        <v>0.68039935535994533</v>
      </c>
      <c r="HE264" s="12">
        <f>IFERROR(FO264*[1]Figure!$F$10+GJ264*[1]Figure!$F$11,0)</f>
        <v>4.7457037075614966E-2</v>
      </c>
      <c r="HF264" s="12">
        <f>IFERROR(FP264*[1]Figure!$F$10+GK264*[1]Figure!$F$11,0)</f>
        <v>2.0376100610484835</v>
      </c>
      <c r="HG264" s="12">
        <f>IFERROR(FQ264*[1]Figure!$F$10+GL264*[1]Figure!$F$11,0)</f>
        <v>5.2437609177190793E-2</v>
      </c>
      <c r="HH264" s="12">
        <f>IFERROR(FR264*[1]Figure!$F$10+GM264*[1]Figure!$F$11,0)</f>
        <v>1.2326114208495734E-2</v>
      </c>
      <c r="HI264" s="12">
        <f>IFERROR(FS264*[1]Figure!$F$10+GN264*[1]Figure!$F$11,0)</f>
        <v>0.13620831799614425</v>
      </c>
      <c r="HJ264" s="12">
        <f>IFERROR(FT264*[1]Figure!$F$10+GO264*[1]Figure!$F$11,0)</f>
        <v>1.2540940297180238E-4</v>
      </c>
      <c r="HK264" s="12">
        <f>IFERROR(FU264*[1]Figure!$F$10+GP264*[1]Figure!$F$11,0)</f>
        <v>1.7893841598723571E-2</v>
      </c>
      <c r="HL264" s="12">
        <f>IFERROR(FV264*[1]Figure!$F$10+GQ264*[1]Figure!$F$11,0)</f>
        <v>1.6010218654973578E-3</v>
      </c>
      <c r="HM264" s="12">
        <f>IFERROR(FW264*[1]Figure!$F$10+GR264*[1]Figure!$F$11,0)</f>
        <v>1.628038229587617E-3</v>
      </c>
      <c r="HN264" s="12">
        <f>IFERROR(FX264*[1]Figure!$F$10+GS264*[1]Figure!$F$11,0)</f>
        <v>2.5955120603932959E-7</v>
      </c>
      <c r="HO264" s="12">
        <f>IFERROR(FY264*[1]Figure!$F$10+GT264*[1]Figure!$F$11,0)</f>
        <v>4.1900383672689358E-3</v>
      </c>
      <c r="HP264" s="12">
        <f>IFERROR(FZ264*[1]Figure!$F$10+GU264*[1]Figure!$F$11,0)</f>
        <v>11.297649645834341</v>
      </c>
      <c r="HQ264" s="12">
        <f>IFERROR(GA264*[1]Figure!$F$10+GV264*[1]Figure!$F$11,0)</f>
        <v>9.5359514560743128E-3</v>
      </c>
    </row>
    <row r="265" spans="1:225" x14ac:dyDescent="0.2">
      <c r="A265" s="1"/>
      <c r="B265" s="4"/>
      <c r="C265" s="1" t="str">
        <f>C74</f>
        <v>LiPF6</v>
      </c>
      <c r="D265" s="1" t="str">
        <f>D74</f>
        <v>Korea</v>
      </c>
      <c r="E265" s="2">
        <f>E74/(E71+SUM(E73:E75))</f>
        <v>0.11428571428571428</v>
      </c>
      <c r="F265" s="7"/>
      <c r="G265" s="5">
        <f>'[1]LIB Maf LCI'!AQ$51*LCIA_TAU!$E265</f>
        <v>10.276080948738366</v>
      </c>
      <c r="H265" s="5">
        <f>'[1]LIB Maf LCI'!AR$51*LCIA_TAU!$E265</f>
        <v>9.8319178749343976</v>
      </c>
      <c r="I265" s="5">
        <f>'[1]LIB Maf LCI'!AS$51*LCIA_TAU!$E265</f>
        <v>10.657227708690314</v>
      </c>
      <c r="J265" s="5">
        <f>'[1]LIB Maf LCI'!AT$51*LCIA_TAU!$E265</f>
        <v>19.254647432410355</v>
      </c>
      <c r="K265" s="5">
        <f>'[1]LIB Maf LCI'!AU$51*LCIA_TAU!$E265</f>
        <v>16.501156771642236</v>
      </c>
      <c r="L265" s="5">
        <f>'[1]LIB Maf LCI'!AV$51*LCIA_TAU!$E265</f>
        <v>17.890107757873949</v>
      </c>
      <c r="M265" s="5" t="str">
        <f>M74</f>
        <v>g/kWh</v>
      </c>
      <c r="N265" s="5" t="str">
        <f>N74</f>
        <v>lithium hexafluorophosphate production | lithium hexafluorophosphate | Cutoff, KR</v>
      </c>
      <c r="O265" s="5">
        <f>O74</f>
        <v>1</v>
      </c>
      <c r="P265" s="5" t="str">
        <f>P74</f>
        <v>kg</v>
      </c>
      <c r="Q265" s="5">
        <f>'[1]Unit factor_selected'!J43</f>
        <v>21.636719855654199</v>
      </c>
      <c r="R265" s="5">
        <f>'[1]Unit factor_selected'!K43</f>
        <v>290.636334446803</v>
      </c>
      <c r="S265" s="5">
        <f>'[1]Unit factor_selected'!L43</f>
        <v>5.1962992413345399E-2</v>
      </c>
      <c r="T265" s="5">
        <f>'[1]Unit factor_selected'!M43</f>
        <v>5.0496893345910099</v>
      </c>
      <c r="U265" s="5">
        <f>'[1]Unit factor_selected'!N43</f>
        <v>3.3539065425376902</v>
      </c>
      <c r="V265" s="5">
        <f>'[1]Unit factor_selected'!O43</f>
        <v>9.7468629280918796E-3</v>
      </c>
      <c r="W265" s="5">
        <f>'[1]Unit factor_selected'!P43</f>
        <v>21.922457087851299</v>
      </c>
      <c r="X265" s="5">
        <f>'[1]Unit factor_selected'!Q43</f>
        <v>1.53717076423315</v>
      </c>
      <c r="Y265" s="5">
        <f>'[1]Unit factor_selected'!R43</f>
        <v>65.841681968557197</v>
      </c>
      <c r="Z265" s="5">
        <f>'[1]Unit factor_selected'!S43</f>
        <v>1.7867145115293801</v>
      </c>
      <c r="AA265" s="5">
        <f>'[1]Unit factor_selected'!T43</f>
        <v>0.39597528323409298</v>
      </c>
      <c r="AB265" s="5">
        <f>'[1]Unit factor_selected'!U43</f>
        <v>4.3937178918251396</v>
      </c>
      <c r="AC265" s="5">
        <f>'[1]Unit factor_selected'!V43</f>
        <v>4.0509029312470598E-3</v>
      </c>
      <c r="AD265" s="5">
        <f>'[1]Unit factor_selected'!W43</f>
        <v>0.57648873828185598</v>
      </c>
      <c r="AE265" s="5">
        <f>'[1]Unit factor_selected'!X43</f>
        <v>5.1703206230321298E-2</v>
      </c>
      <c r="AF265" s="5">
        <f>'[1]Unit factor_selected'!Y43</f>
        <v>5.25711542514204E-2</v>
      </c>
      <c r="AG265" s="5">
        <f>'[1]Unit factor_selected'!Z43</f>
        <v>8.3780218236810799E-6</v>
      </c>
      <c r="AH265" s="5">
        <f>'[1]Unit factor_selected'!AA43</f>
        <v>0.13445031181500799</v>
      </c>
      <c r="AI265" s="5">
        <f>'[1]Unit factor_selected'!AB43</f>
        <v>364.00593311252902</v>
      </c>
      <c r="AJ265" s="5">
        <f>'[1]Unit factor_selected'!AC43</f>
        <v>0.30931808008336098</v>
      </c>
      <c r="AK265" s="1"/>
      <c r="AL265" s="1">
        <f t="shared" si="222"/>
        <v>0.22234068470187723</v>
      </c>
      <c r="AM265" s="1">
        <f t="shared" si="222"/>
        <v>2.9866024994199445</v>
      </c>
      <c r="AN265" s="1">
        <f t="shared" si="222"/>
        <v>5.3397591637821486E-4</v>
      </c>
      <c r="AO265" s="1">
        <f t="shared" si="222"/>
        <v>5.1891016368237994E-2</v>
      </c>
      <c r="AP265" s="1">
        <f t="shared" si="222"/>
        <v>3.4465015125620516E-2</v>
      </c>
      <c r="AQ265" s="1">
        <f t="shared" si="222"/>
        <v>1.001595524453292E-4</v>
      </c>
      <c r="AR265" s="1">
        <f t="shared" si="222"/>
        <v>0.22527694363000308</v>
      </c>
      <c r="AS265" s="1">
        <f t="shared" si="222"/>
        <v>1.5796091205293867E-2</v>
      </c>
      <c r="AT265" s="1">
        <f t="shared" si="222"/>
        <v>0.67659445370998095</v>
      </c>
      <c r="AU265" s="1">
        <f t="shared" si="222"/>
        <v>1.8360422952761437E-2</v>
      </c>
      <c r="AV265" s="1">
        <f t="shared" si="222"/>
        <v>4.0690740642131415E-3</v>
      </c>
      <c r="AW265" s="1">
        <f t="shared" si="222"/>
        <v>4.5150200722315209E-2</v>
      </c>
      <c r="AX265" s="1">
        <f t="shared" si="222"/>
        <v>4.1627406436976312E-5</v>
      </c>
      <c r="AY265" s="1">
        <f t="shared" si="222"/>
        <v>5.9240449406203982E-3</v>
      </c>
      <c r="AZ265" s="1">
        <f t="shared" si="222"/>
        <v>5.3130633253209545E-4</v>
      </c>
      <c r="BA265" s="1">
        <f t="shared" si="216"/>
        <v>5.4022543665620715E-4</v>
      </c>
      <c r="BB265" s="1">
        <f t="shared" si="205"/>
        <v>8.6093230450443402E-8</v>
      </c>
      <c r="BC265" s="1">
        <f t="shared" si="205"/>
        <v>1.3816222877941365E-3</v>
      </c>
      <c r="BD265" s="1">
        <f t="shared" si="205"/>
        <v>3.7405544344853912</v>
      </c>
      <c r="BE265" s="1">
        <f t="shared" si="205"/>
        <v>3.1785776298449537E-3</v>
      </c>
      <c r="BF265" s="1"/>
      <c r="BG265" s="1">
        <f t="shared" si="223"/>
        <v>0.21273045270375454</v>
      </c>
      <c r="BH265" s="1">
        <f t="shared" si="223"/>
        <v>2.8575125717529346</v>
      </c>
      <c r="BI265" s="1">
        <f t="shared" si="223"/>
        <v>5.1089587394385113E-4</v>
      </c>
      <c r="BJ265" s="1">
        <f t="shared" si="223"/>
        <v>4.9648130831630936E-2</v>
      </c>
      <c r="BK265" s="1">
        <f t="shared" si="223"/>
        <v>3.2975333686435744E-2</v>
      </c>
      <c r="BL265" s="1">
        <f t="shared" si="223"/>
        <v>9.5830355847241982E-5</v>
      </c>
      <c r="BM265" s="1">
        <f t="shared" si="223"/>
        <v>0.21553979770452747</v>
      </c>
      <c r="BN265" s="1">
        <f t="shared" si="223"/>
        <v>1.5113336713690478E-2</v>
      </c>
      <c r="BO265" s="1">
        <f t="shared" si="223"/>
        <v>0.64735000986240332</v>
      </c>
      <c r="BP265" s="1">
        <f t="shared" si="223"/>
        <v>1.7566830343310393E-2</v>
      </c>
      <c r="BQ265" s="1">
        <f t="shared" si="223"/>
        <v>3.8931964652614897E-3</v>
      </c>
      <c r="BR265" s="1">
        <f t="shared" si="223"/>
        <v>4.3198673478054672E-2</v>
      </c>
      <c r="BS265" s="1">
        <f t="shared" si="223"/>
        <v>3.9828144939352118E-5</v>
      </c>
      <c r="BT265" s="1">
        <f t="shared" si="223"/>
        <v>5.6679899306117578E-3</v>
      </c>
      <c r="BU265" s="1">
        <f t="shared" si="223"/>
        <v>5.0834167752731555E-4</v>
      </c>
      <c r="BV265" s="1">
        <f t="shared" si="217"/>
        <v>5.168752711904737E-4</v>
      </c>
      <c r="BW265" s="1">
        <f t="shared" si="207"/>
        <v>8.2372022524840492E-8</v>
      </c>
      <c r="BX265" s="1">
        <f t="shared" si="207"/>
        <v>1.3219044240244807E-3</v>
      </c>
      <c r="BY265" s="1">
        <f t="shared" si="207"/>
        <v>3.578876440351249</v>
      </c>
      <c r="BZ265" s="1">
        <f t="shared" si="207"/>
        <v>3.0411899606119864E-3</v>
      </c>
      <c r="CA265" s="1"/>
      <c r="CB265" s="1">
        <f t="shared" si="224"/>
        <v>0.23058745037084785</v>
      </c>
      <c r="CC265" s="1">
        <f t="shared" si="224"/>
        <v>3.0973775966186543</v>
      </c>
      <c r="CD265" s="1">
        <f t="shared" si="224"/>
        <v>5.5378144257396916E-4</v>
      </c>
      <c r="CE265" s="1">
        <f t="shared" si="224"/>
        <v>5.3815689096881267E-2</v>
      </c>
      <c r="CF265" s="1">
        <f t="shared" si="224"/>
        <v>3.5743345737490405E-2</v>
      </c>
      <c r="CG265" s="1">
        <f t="shared" si="224"/>
        <v>1.0387453767006719E-4</v>
      </c>
      <c r="CH265" s="1">
        <f t="shared" si="224"/>
        <v>0.23363261711922326</v>
      </c>
      <c r="CI265" s="1">
        <f t="shared" si="224"/>
        <v>1.6381978861574192E-2</v>
      </c>
      <c r="CJ265" s="1">
        <f t="shared" si="224"/>
        <v>0.70168979746208326</v>
      </c>
      <c r="CK265" s="1">
        <f t="shared" si="224"/>
        <v>1.9041423399789991E-2</v>
      </c>
      <c r="CL265" s="1">
        <f t="shared" si="224"/>
        <v>4.2199987604388707E-3</v>
      </c>
      <c r="CM265" s="1">
        <f t="shared" si="224"/>
        <v>4.682485206092727E-2</v>
      </c>
      <c r="CN265" s="1">
        <f t="shared" si="224"/>
        <v>4.3171394964100986E-5</v>
      </c>
      <c r="CO265" s="1">
        <f t="shared" si="224"/>
        <v>6.1437717553653147E-3</v>
      </c>
      <c r="CP265" s="1">
        <f t="shared" si="224"/>
        <v>5.5101284206590987E-4</v>
      </c>
      <c r="CQ265" s="1">
        <f t="shared" si="218"/>
        <v>5.602627617660701E-4</v>
      </c>
      <c r="CR265" s="1">
        <f t="shared" si="209"/>
        <v>8.9286486323346171E-8</v>
      </c>
      <c r="CS265" s="1">
        <f t="shared" si="209"/>
        <v>1.4328675885169561E-3</v>
      </c>
      <c r="CT265" s="1">
        <f t="shared" si="209"/>
        <v>3.8792941164945178</v>
      </c>
      <c r="CU265" s="1">
        <f t="shared" si="209"/>
        <v>3.2964732138632846E-3</v>
      </c>
      <c r="CW265" s="12">
        <f t="shared" si="225"/>
        <v>0.41660741241445426</v>
      </c>
      <c r="CX265" s="12">
        <f t="shared" si="225"/>
        <v>5.5961001508212922</v>
      </c>
      <c r="CY265" s="12">
        <f t="shared" si="225"/>
        <v>1.0005290984519796E-3</v>
      </c>
      <c r="CZ265" s="12">
        <f t="shared" si="225"/>
        <v>9.722998778075273E-2</v>
      </c>
      <c r="DA265" s="12">
        <f t="shared" si="225"/>
        <v>6.4578287997817618E-2</v>
      </c>
      <c r="DB265" s="12">
        <f t="shared" si="225"/>
        <v>1.8767240925243996E-4</v>
      </c>
      <c r="DC265" s="12">
        <f t="shared" si="225"/>
        <v>0.42210918207872217</v>
      </c>
      <c r="DD265" s="12">
        <f t="shared" si="225"/>
        <v>2.9597681108718084E-2</v>
      </c>
      <c r="DE265" s="12">
        <f t="shared" si="225"/>
        <v>1.267758372661459</v>
      </c>
      <c r="DF265" s="12">
        <f t="shared" si="225"/>
        <v>3.4402557981869496E-2</v>
      </c>
      <c r="DG265" s="12">
        <f t="shared" si="225"/>
        <v>7.6243644706212909E-3</v>
      </c>
      <c r="DH265" s="12">
        <f t="shared" si="225"/>
        <v>8.4599488924566354E-2</v>
      </c>
      <c r="DI265" s="12">
        <f t="shared" si="225"/>
        <v>7.7998707724079774E-5</v>
      </c>
      <c r="DJ265" s="12">
        <f t="shared" si="225"/>
        <v>1.1100087404372223E-2</v>
      </c>
      <c r="DK265" s="12">
        <f t="shared" si="225"/>
        <v>9.9552700709003902E-4</v>
      </c>
      <c r="DL265" s="12">
        <f t="shared" si="219"/>
        <v>1.0122390402259604E-3</v>
      </c>
      <c r="DM265" s="12">
        <f t="shared" si="211"/>
        <v>1.6131585639601881E-7</v>
      </c>
      <c r="DN265" s="12">
        <f t="shared" si="211"/>
        <v>2.5887933511756153E-3</v>
      </c>
      <c r="DO265" s="12">
        <f t="shared" si="211"/>
        <v>7.008805905387292</v>
      </c>
      <c r="DP265" s="12">
        <f t="shared" si="211"/>
        <v>5.9558105764751868E-3</v>
      </c>
      <c r="DR265" s="12">
        <f t="shared" si="226"/>
        <v>0.35703090636225432</v>
      </c>
      <c r="DS265" s="12">
        <f t="shared" si="226"/>
        <v>4.7958357182421407</v>
      </c>
      <c r="DT265" s="12">
        <f t="shared" si="226"/>
        <v>8.5744948413626855E-4</v>
      </c>
      <c r="DU265" s="12">
        <f t="shared" si="226"/>
        <v>8.3325715358176011E-2</v>
      </c>
      <c r="DV265" s="12">
        <f t="shared" si="226"/>
        <v>5.5343337655851005E-2</v>
      </c>
      <c r="DW265" s="12">
        <f t="shared" si="226"/>
        <v>1.60834513208152E-4</v>
      </c>
      <c r="DX265" s="12">
        <f t="shared" si="226"/>
        <v>0.36174590122623379</v>
      </c>
      <c r="DY265" s="12">
        <f t="shared" si="226"/>
        <v>2.5365095765396313E-2</v>
      </c>
      <c r="DZ265" s="12">
        <f t="shared" si="226"/>
        <v>1.086463916271772</v>
      </c>
      <c r="EA265" s="12">
        <f t="shared" si="226"/>
        <v>2.9482856260914479E-2</v>
      </c>
      <c r="EB265" s="12">
        <f t="shared" si="226"/>
        <v>6.5340502263412058E-3</v>
      </c>
      <c r="EC265" s="12">
        <f t="shared" si="226"/>
        <v>7.2501427743376048E-2</v>
      </c>
      <c r="ED265" s="12">
        <f t="shared" si="226"/>
        <v>6.6844584335212797E-5</v>
      </c>
      <c r="EE265" s="12">
        <f t="shared" si="226"/>
        <v>9.5127310474751366E-3</v>
      </c>
      <c r="EF265" s="12">
        <f t="shared" si="226"/>
        <v>8.5316271160308134E-4</v>
      </c>
      <c r="EG265" s="12">
        <f t="shared" si="220"/>
        <v>8.6748485796887429E-4</v>
      </c>
      <c r="EH265" s="12">
        <f t="shared" si="213"/>
        <v>1.3824705154880149E-7</v>
      </c>
      <c r="EI265" s="12">
        <f t="shared" si="213"/>
        <v>2.2185856732556291E-3</v>
      </c>
      <c r="EJ265" s="12">
        <f t="shared" si="213"/>
        <v>6.0065189680977591</v>
      </c>
      <c r="EK265" s="12">
        <f t="shared" si="213"/>
        <v>5.1041061317589273E-3</v>
      </c>
      <c r="EM265" s="12">
        <f t="shared" si="227"/>
        <v>0.38708324974458452</v>
      </c>
      <c r="EN265" s="12">
        <f t="shared" si="227"/>
        <v>5.1995153416067987</v>
      </c>
      <c r="EO265" s="12">
        <f t="shared" si="227"/>
        <v>9.2962353369633569E-4</v>
      </c>
      <c r="EP265" s="12">
        <f t="shared" si="227"/>
        <v>9.0339486339619968E-2</v>
      </c>
      <c r="EQ265" s="12">
        <f t="shared" si="227"/>
        <v>6.0001749455837729E-2</v>
      </c>
      <c r="ER265" s="12">
        <f t="shared" si="227"/>
        <v>1.7437242808479055E-4</v>
      </c>
      <c r="ES265" s="12">
        <f t="shared" si="227"/>
        <v>0.39219511961902731</v>
      </c>
      <c r="ET265" s="12">
        <f t="shared" si="227"/>
        <v>2.7500150614384506E-2</v>
      </c>
      <c r="EU265" s="12">
        <f t="shared" si="227"/>
        <v>1.1779147853771545</v>
      </c>
      <c r="EV265" s="12">
        <f t="shared" si="227"/>
        <v>3.1964515143817727E-2</v>
      </c>
      <c r="EW265" s="12">
        <f t="shared" si="227"/>
        <v>7.0840404865125817E-3</v>
      </c>
      <c r="EX265" s="12">
        <f t="shared" si="227"/>
        <v>7.8604086542450505E-2</v>
      </c>
      <c r="EY265" s="12">
        <f t="shared" si="227"/>
        <v>7.2471089956697356E-5</v>
      </c>
      <c r="EZ265" s="12">
        <f t="shared" si="227"/>
        <v>1.0313445649063196E-2</v>
      </c>
      <c r="FA265" s="12">
        <f t="shared" si="227"/>
        <v>9.2497593088802777E-4</v>
      </c>
      <c r="FB265" s="12">
        <f t="shared" si="221"/>
        <v>9.4050361451372417E-4</v>
      </c>
      <c r="FC265" s="12">
        <f t="shared" si="215"/>
        <v>1.4988371322347414E-7</v>
      </c>
      <c r="FD265" s="12">
        <f t="shared" si="215"/>
        <v>2.4053305664502463E-3</v>
      </c>
      <c r="FE265" s="12">
        <f t="shared" si="215"/>
        <v>6.5121053678886014</v>
      </c>
      <c r="FF265" s="12">
        <f t="shared" si="215"/>
        <v>5.5337337841500122E-3</v>
      </c>
      <c r="FH265" s="12">
        <f>IFERROR(AL265*[1]Figure!$C$8+BG265*[1]Figure!$D$8+CB265*[1]Figure!$E$8,0)</f>
        <v>0.21472472070687323</v>
      </c>
      <c r="FI265" s="12">
        <f>IFERROR(AM265*[1]Figure!$C$8+BH265*[1]Figure!$D$8+CC265*[1]Figure!$E$8,0)</f>
        <v>2.8843006776302449</v>
      </c>
      <c r="FJ265" s="12">
        <f>IFERROR(AN265*[1]Figure!$C$8+BI265*[1]Figure!$D$8+CD265*[1]Figure!$E$8,0)</f>
        <v>5.1568533065483001E-4</v>
      </c>
      <c r="FK265" s="12">
        <f>IFERROR(AO265*[1]Figure!$C$8+BJ265*[1]Figure!$D$8+CE265*[1]Figure!$E$8,0)</f>
        <v>5.0113563389470005E-2</v>
      </c>
      <c r="FL265" s="12">
        <f>IFERROR(AP265*[1]Figure!$C$8+BK265*[1]Figure!$D$8+CF265*[1]Figure!$E$8,0)</f>
        <v>3.3284465040349598E-2</v>
      </c>
      <c r="FM265" s="12">
        <f>IFERROR(AQ265*[1]Figure!$C$8+BL265*[1]Figure!$D$8+CG265*[1]Figure!$E$8,0)</f>
        <v>9.6728729399146035E-5</v>
      </c>
      <c r="FN265" s="12">
        <f>IFERROR(AR265*[1]Figure!$C$8+BM265*[1]Figure!$D$8+CH265*[1]Figure!$E$8,0)</f>
        <v>0.21756040226065748</v>
      </c>
      <c r="FO265" s="12">
        <f>IFERROR(AS265*[1]Figure!$C$8+BN265*[1]Figure!$D$8+CI265*[1]Figure!$E$8,0)</f>
        <v>1.5255018562459184E-2</v>
      </c>
      <c r="FP265" s="12">
        <f>IFERROR(AT265*[1]Figure!$C$8+BO265*[1]Figure!$D$8+CJ265*[1]Figure!$E$8,0)</f>
        <v>0.65341867278808685</v>
      </c>
      <c r="FQ265" s="12">
        <f>IFERROR(AU265*[1]Figure!$C$8+BP265*[1]Figure!$D$8+CK265*[1]Figure!$E$8,0)</f>
        <v>1.7731512772293255E-2</v>
      </c>
      <c r="FR265" s="12">
        <f>IFERROR(AV265*[1]Figure!$C$8+BQ265*[1]Figure!$D$8+CL265*[1]Figure!$E$8,0)</f>
        <v>3.929693718202224E-3</v>
      </c>
      <c r="FS265" s="12">
        <f>IFERROR(AW265*[1]Figure!$C$8+BR265*[1]Figure!$D$8+CM265*[1]Figure!$E$8,0)</f>
        <v>4.3603644798331169E-2</v>
      </c>
      <c r="FT265" s="12">
        <f>IFERROR(AX265*[1]Figure!$C$8+BS265*[1]Figure!$D$8+CN265*[1]Figure!$E$8,0)</f>
        <v>4.020151882196559E-5</v>
      </c>
      <c r="FU265" s="12">
        <f>IFERROR(AY265*[1]Figure!$C$8+BT265*[1]Figure!$D$8+CO265*[1]Figure!$E$8,0)</f>
        <v>5.7211252049316928E-3</v>
      </c>
      <c r="FV265" s="12">
        <f>IFERROR(AZ265*[1]Figure!$C$8+BU265*[1]Figure!$D$8+CP265*[1]Figure!$E$8,0)</f>
        <v>5.1310718960731927E-4</v>
      </c>
      <c r="FW265" s="12">
        <f>IFERROR(BA265*[1]Figure!$C$8+BV265*[1]Figure!$D$8+CQ265*[1]Figure!$E$8,0)</f>
        <v>5.2172078250226463E-4</v>
      </c>
      <c r="FX265" s="12">
        <f>IFERROR(BB265*[1]Figure!$C$8+BW265*[1]Figure!$D$8+CR265*[1]Figure!$E$8,0)</f>
        <v>8.3144229262454234E-8</v>
      </c>
      <c r="FY265" s="12">
        <f>IFERROR(BC265*[1]Figure!$C$8+BX265*[1]Figure!$D$8+CS265*[1]Figure!$E$8,0)</f>
        <v>1.3342967809367478E-3</v>
      </c>
      <c r="FZ265" s="12">
        <f>IFERROR(BD265*[1]Figure!$C$8+BY265*[1]Figure!$D$8+CT265*[1]Figure!$E$8,0)</f>
        <v>3.6124270612491749</v>
      </c>
      <c r="GA265" s="12">
        <f>IFERROR(BE265*[1]Figure!$C$8+BZ265*[1]Figure!$D$8+CU265*[1]Figure!$E$8,0)</f>
        <v>3.0696999729434142E-3</v>
      </c>
      <c r="GC265" s="12">
        <f>IFERROR(CW265*[1]Figure!$F$8+DR265*[1]Figure!$G$8+EM265*[1]Figure!$H$8,0)</f>
        <v>0.37073037467875736</v>
      </c>
      <c r="GD265" s="12">
        <f>IFERROR(CX265*[1]Figure!$F$8+DS265*[1]Figure!$G$8+EN265*[1]Figure!$H$8,0)</f>
        <v>4.9798545197028465</v>
      </c>
      <c r="GE265" s="12">
        <f>IFERROR(CY265*[1]Figure!$F$8+DT265*[1]Figure!$G$8+EO265*[1]Figure!$H$8,0)</f>
        <v>8.9035028300718814E-4</v>
      </c>
      <c r="GF265" s="12">
        <f>IFERROR(CZ265*[1]Figure!$F$8+DU265*[1]Figure!$G$8+EP265*[1]Figure!$H$8,0)</f>
        <v>8.6522967968965567E-2</v>
      </c>
      <c r="GG265" s="12">
        <f>IFERROR(DA265*[1]Figure!$F$8+DV265*[1]Figure!$G$8+EQ265*[1]Figure!$H$8,0)</f>
        <v>5.7466891351722338E-2</v>
      </c>
      <c r="GH265" s="12">
        <f>IFERROR(DB265*[1]Figure!$F$8+DW265*[1]Figure!$G$8+ER265*[1]Figure!$H$8,0)</f>
        <v>1.6700582016962744E-4</v>
      </c>
      <c r="GI265" s="12">
        <f>IFERROR(DC265*[1]Figure!$F$8+DX265*[1]Figure!$G$8+ES265*[1]Figure!$H$8,0)</f>
        <v>0.37562628643704626</v>
      </c>
      <c r="GJ265" s="12">
        <f>IFERROR(DD265*[1]Figure!$F$8+DY265*[1]Figure!$G$8+ET265*[1]Figure!$H$8,0)</f>
        <v>2.6338368161681631E-2</v>
      </c>
      <c r="GK265" s="12">
        <f>IFERROR(DE265*[1]Figure!$F$8+DZ265*[1]Figure!$G$8+EU265*[1]Figure!$H$8,0)</f>
        <v>1.1281521223423332</v>
      </c>
      <c r="GL265" s="12">
        <f>IFERROR(DF265*[1]Figure!$F$8+EA265*[1]Figure!$G$8+EV265*[1]Figure!$H$8,0)</f>
        <v>3.0614129346882568E-2</v>
      </c>
      <c r="GM265" s="12">
        <f>IFERROR(DG265*[1]Figure!$F$8+EB265*[1]Figure!$G$8+EW265*[1]Figure!$H$8,0)</f>
        <v>6.7847652553739528E-3</v>
      </c>
      <c r="GN265" s="12">
        <f>IFERROR(DH265*[1]Figure!$F$8+EC265*[1]Figure!$G$8+EX265*[1]Figure!$H$8,0)</f>
        <v>7.5283346604103046E-2</v>
      </c>
      <c r="GO265" s="12">
        <f>IFERROR(DI265*[1]Figure!$F$8+ED265*[1]Figure!$G$8+EY265*[1]Figure!$H$8,0)</f>
        <v>6.9409447065334336E-5</v>
      </c>
      <c r="GP265" s="12">
        <f>IFERROR(DJ265*[1]Figure!$F$8+EE265*[1]Figure!$G$8+EZ265*[1]Figure!$H$8,0)</f>
        <v>9.8777396651214596E-3</v>
      </c>
      <c r="GQ265" s="12">
        <f>IFERROR(DK265*[1]Figure!$F$8+EF265*[1]Figure!$G$8+FA265*[1]Figure!$H$8,0)</f>
        <v>8.8589902470133537E-4</v>
      </c>
      <c r="GR265" s="12">
        <f>IFERROR(DL265*[1]Figure!$F$8+EG265*[1]Figure!$G$8+FB265*[1]Figure!$H$8,0)</f>
        <v>9.0077071954280962E-4</v>
      </c>
      <c r="GS265" s="12">
        <f>IFERROR(DM265*[1]Figure!$F$8+EH265*[1]Figure!$G$8+FC265*[1]Figure!$H$8,0)</f>
        <v>1.4355166543178321E-7</v>
      </c>
      <c r="GT265" s="12">
        <f>IFERROR(DN265*[1]Figure!$F$8+EI265*[1]Figure!$G$8+FD265*[1]Figure!$H$8,0)</f>
        <v>2.303714001354415E-3</v>
      </c>
      <c r="GU265" s="12">
        <f>IFERROR(DO265*[1]Figure!$F$8+EJ265*[1]Figure!$G$8+FE265*[1]Figure!$H$8,0)</f>
        <v>6.2369923384127643</v>
      </c>
      <c r="GV265" s="12">
        <f>IFERROR(DP265*[1]Figure!$F$8+EK265*[1]Figure!$G$8+FF265*[1]Figure!$H$8,0)</f>
        <v>5.2999534351437878E-3</v>
      </c>
      <c r="GX265" s="12">
        <f>IFERROR(FH265*[1]Figure!$F$10+GC265*[1]Figure!$F$11,0)</f>
        <v>0.22387777623951716</v>
      </c>
      <c r="GY265" s="12">
        <f>IFERROR(FI265*[1]Figure!$F$10+GD265*[1]Figure!$F$11,0)</f>
        <v>3.0072495592880384</v>
      </c>
      <c r="GZ265" s="12">
        <f>IFERROR(FJ265*[1]Figure!$F$10+GE265*[1]Figure!$F$11,0)</f>
        <v>5.3766741289163508E-4</v>
      </c>
      <c r="HA265" s="12">
        <f>IFERROR(FK265*[1]Figure!$F$10+GF265*[1]Figure!$F$11,0)</f>
        <v>5.2249750723338581E-2</v>
      </c>
      <c r="HB265" s="12">
        <f>IFERROR(FL265*[1]Figure!$F$10+GG265*[1]Figure!$F$11,0)</f>
        <v>3.4703279585250359E-2</v>
      </c>
      <c r="HC265" s="12">
        <f>IFERROR(FM265*[1]Figure!$F$10+GH265*[1]Figure!$F$11,0)</f>
        <v>1.0085197812839276E-4</v>
      </c>
      <c r="HD265" s="12">
        <f>IFERROR(FN265*[1]Figure!$F$10+GI265*[1]Figure!$F$11,0)</f>
        <v>0.22683433419099439</v>
      </c>
      <c r="HE265" s="12">
        <f>IFERROR(FO265*[1]Figure!$F$10+GJ265*[1]Figure!$F$11,0)</f>
        <v>1.5905293163325077E-2</v>
      </c>
      <c r="HF265" s="12">
        <f>IFERROR(FP265*[1]Figure!$F$10+GK265*[1]Figure!$F$11,0)</f>
        <v>0.68127190449055286</v>
      </c>
      <c r="HG265" s="12">
        <f>IFERROR(FQ265*[1]Figure!$F$10+GL265*[1]Figure!$F$11,0)</f>
        <v>1.8487352717262338E-2</v>
      </c>
      <c r="HH265" s="12">
        <f>IFERROR(FR265*[1]Figure!$F$10+GM265*[1]Figure!$F$11,0)</f>
        <v>4.0972044953059405E-3</v>
      </c>
      <c r="HI265" s="12">
        <f>IFERROR(FS265*[1]Figure!$F$10+GN265*[1]Figure!$F$11,0)</f>
        <v>4.5462334291329218E-2</v>
      </c>
      <c r="HJ265" s="12">
        <f>IFERROR(FT265*[1]Figure!$F$10+GO265*[1]Figure!$F$11,0)</f>
        <v>4.1915186130800525E-5</v>
      </c>
      <c r="HK265" s="12">
        <f>IFERROR(FU265*[1]Figure!$F$10+GP265*[1]Figure!$F$11,0)</f>
        <v>5.9649992057340256E-3</v>
      </c>
      <c r="HL265" s="12">
        <f>IFERROR(FV265*[1]Figure!$F$10+GQ265*[1]Figure!$F$11,0)</f>
        <v>5.3497937360743708E-4</v>
      </c>
      <c r="HM265" s="12">
        <f>IFERROR(FW265*[1]Figure!$F$10+GR265*[1]Figure!$F$11,0)</f>
        <v>5.4396013751950372E-4</v>
      </c>
      <c r="HN265" s="12">
        <f>IFERROR(FX265*[1]Figure!$F$10+GS265*[1]Figure!$F$11,0)</f>
        <v>8.6688412462007756E-8</v>
      </c>
      <c r="HO265" s="12">
        <f>IFERROR(FY265*[1]Figure!$F$10+GT265*[1]Figure!$F$11,0)</f>
        <v>1.3911737557570538E-3</v>
      </c>
      <c r="HP265" s="12">
        <f>IFERROR(FZ265*[1]Figure!$F$10+GU265*[1]Figure!$F$11,0)</f>
        <v>3.7664137349325322</v>
      </c>
      <c r="HQ265" s="12">
        <f>IFERROR(GA265*[1]Figure!$F$10+GV265*[1]Figure!$F$11,0)</f>
        <v>3.2005518572928776E-3</v>
      </c>
    </row>
    <row r="266" spans="1:225" x14ac:dyDescent="0.2">
      <c r="A266" s="1"/>
      <c r="B266" s="4"/>
      <c r="C266" s="1" t="str">
        <f>C75</f>
        <v>LiPF6</v>
      </c>
      <c r="D266" s="1" t="str">
        <f>D75</f>
        <v>EU</v>
      </c>
      <c r="E266" s="2">
        <f>E75/(E71+SUM(E73:E75))</f>
        <v>0.48571428571428571</v>
      </c>
      <c r="F266" s="7"/>
      <c r="G266" s="5">
        <f>'[1]LIB Maf LCI'!AQ$51*LCIA_TAU!$E266</f>
        <v>43.673344032138061</v>
      </c>
      <c r="H266" s="5">
        <f>'[1]LIB Maf LCI'!AR$51*LCIA_TAU!$E266</f>
        <v>41.785650968471195</v>
      </c>
      <c r="I266" s="5">
        <f>'[1]LIB Maf LCI'!AS$51*LCIA_TAU!$E266</f>
        <v>45.293217761933839</v>
      </c>
      <c r="J266" s="5">
        <f>'[1]LIB Maf LCI'!AT$51*LCIA_TAU!$E266</f>
        <v>81.832251587744011</v>
      </c>
      <c r="K266" s="5">
        <f>'[1]LIB Maf LCI'!AU$51*LCIA_TAU!$E266</f>
        <v>70.129916279479502</v>
      </c>
      <c r="L266" s="5">
        <f>'[1]LIB Maf LCI'!AV$51*LCIA_TAU!$E266</f>
        <v>76.03295797096429</v>
      </c>
      <c r="M266" s="5" t="str">
        <f>M75</f>
        <v>g/kWh</v>
      </c>
      <c r="N266" s="5" t="str">
        <f>N75</f>
        <v>lithium hexafluorophosphate production | lithium hexafluorophosphate | Cutoff, RoW</v>
      </c>
      <c r="O266" s="5">
        <f>O75</f>
        <v>1</v>
      </c>
      <c r="P266" s="5" t="str">
        <f>P75</f>
        <v>kg</v>
      </c>
      <c r="Q266" s="5">
        <f>'[1]Unit factor_selected'!J44</f>
        <v>19.893395480519501</v>
      </c>
      <c r="R266" s="5">
        <f>'[1]Unit factor_selected'!K44</f>
        <v>286.62955807909299</v>
      </c>
      <c r="S266" s="5">
        <f>'[1]Unit factor_selected'!L44</f>
        <v>4.9073760458437803E-2</v>
      </c>
      <c r="T266" s="5">
        <f>'[1]Unit factor_selected'!M44</f>
        <v>4.8932032431683696</v>
      </c>
      <c r="U266" s="5">
        <f>'[1]Unit factor_selected'!N44</f>
        <v>1.2529111412701299</v>
      </c>
      <c r="V266" s="5">
        <f>'[1]Unit factor_selected'!O44</f>
        <v>7.0426377085628803E-3</v>
      </c>
      <c r="W266" s="5">
        <f>'[1]Unit factor_selected'!P44</f>
        <v>20.109241201410502</v>
      </c>
      <c r="X266" s="5">
        <f>'[1]Unit factor_selected'!Q44</f>
        <v>1.19269306391547</v>
      </c>
      <c r="Y266" s="5">
        <f>'[1]Unit factor_selected'!R44</f>
        <v>26.4774974401073</v>
      </c>
      <c r="Z266" s="5">
        <f>'[1]Unit factor_selected'!S44</f>
        <v>1.9905932880526001</v>
      </c>
      <c r="AA266" s="5">
        <f>'[1]Unit factor_selected'!T44</f>
        <v>0.39270071386592897</v>
      </c>
      <c r="AB266" s="5">
        <f>'[1]Unit factor_selected'!U44</f>
        <v>1.6699560434535701</v>
      </c>
      <c r="AC266" s="5">
        <f>'[1]Unit factor_selected'!V44</f>
        <v>3.9084799509502902E-3</v>
      </c>
      <c r="AD266" s="5">
        <f>'[1]Unit factor_selected'!W44</f>
        <v>0.43541371443979399</v>
      </c>
      <c r="AE266" s="5">
        <f>'[1]Unit factor_selected'!X44</f>
        <v>3.6992057554685903E-2</v>
      </c>
      <c r="AF266" s="5">
        <f>'[1]Unit factor_selected'!Y44</f>
        <v>3.7703705591322599E-2</v>
      </c>
      <c r="AG266" s="5">
        <f>'[1]Unit factor_selected'!Z44</f>
        <v>7.1671692236584398E-6</v>
      </c>
      <c r="AH266" s="5">
        <f>'[1]Unit factor_selected'!AA44</f>
        <v>0.134730409029199</v>
      </c>
      <c r="AI266" s="5">
        <f>'[1]Unit factor_selected'!AB44</f>
        <v>141.26000688355001</v>
      </c>
      <c r="AJ266" s="5">
        <f>'[1]Unit factor_selected'!AC44</f>
        <v>0.37925065295617999</v>
      </c>
      <c r="AK266" s="1"/>
      <c r="AL266" s="1">
        <f t="shared" si="222"/>
        <v>0.86881110478810863</v>
      </c>
      <c r="AM266" s="1">
        <f t="shared" si="222"/>
        <v>12.518071299767925</v>
      </c>
      <c r="AN266" s="1">
        <f t="shared" si="222"/>
        <v>2.1432152234520871E-3</v>
      </c>
      <c r="AO266" s="1">
        <f t="shared" si="222"/>
        <v>0.2137025486580659</v>
      </c>
      <c r="AP266" s="1">
        <f t="shared" si="222"/>
        <v>5.4718819314389114E-2</v>
      </c>
      <c r="AQ266" s="1">
        <f t="shared" si="222"/>
        <v>3.0757553953977514E-4</v>
      </c>
      <c r="AR266" s="1">
        <f t="shared" si="222"/>
        <v>0.87823780921444605</v>
      </c>
      <c r="AS266" s="1">
        <f t="shared" si="222"/>
        <v>5.2088894505125147E-2</v>
      </c>
      <c r="AT266" s="1">
        <f t="shared" si="222"/>
        <v>1.1563608548118609</v>
      </c>
      <c r="AU266" s="1">
        <f t="shared" si="222"/>
        <v>8.6935865497186099E-2</v>
      </c>
      <c r="AV266" s="1">
        <f t="shared" si="222"/>
        <v>1.7150553378332923E-2</v>
      </c>
      <c r="AW266" s="1">
        <f t="shared" si="222"/>
        <v>7.2932564804295857E-2</v>
      </c>
      <c r="AX266" s="1">
        <f t="shared" si="222"/>
        <v>1.7069638954056611E-4</v>
      </c>
      <c r="AY266" s="1">
        <f t="shared" si="222"/>
        <v>1.901597294704024E-2</v>
      </c>
      <c r="AZ266" s="1">
        <f t="shared" si="222"/>
        <v>1.6155668560424491E-3</v>
      </c>
      <c r="BA266" s="1">
        <f t="shared" si="216"/>
        <v>1.6466469055762792E-3</v>
      </c>
      <c r="BB266" s="1">
        <f t="shared" si="205"/>
        <v>3.1301424724138689E-7</v>
      </c>
      <c r="BC266" s="1">
        <f t="shared" si="205"/>
        <v>5.8841275051228874E-3</v>
      </c>
      <c r="BD266" s="1">
        <f t="shared" si="205"/>
        <v>6.1692968786074696</v>
      </c>
      <c r="BE266" s="1">
        <f t="shared" si="205"/>
        <v>1.6563144240968244E-2</v>
      </c>
      <c r="BF266" s="1"/>
      <c r="BG266" s="1">
        <f t="shared" si="223"/>
        <v>0.83125848012675019</v>
      </c>
      <c r="BH266" s="1">
        <f t="shared" si="223"/>
        <v>11.977002671140122</v>
      </c>
      <c r="BI266" s="1">
        <f t="shared" si="223"/>
        <v>2.0505790262266448E-3</v>
      </c>
      <c r="BJ266" s="1">
        <f t="shared" si="223"/>
        <v>0.20446568283682476</v>
      </c>
      <c r="BK266" s="1">
        <f t="shared" si="223"/>
        <v>5.235370764362255E-2</v>
      </c>
      <c r="BL266" s="1">
        <f t="shared" si="223"/>
        <v>2.9428120118740227E-4</v>
      </c>
      <c r="BM266" s="1">
        <f t="shared" si="223"/>
        <v>0.84027773408293949</v>
      </c>
      <c r="BN266" s="1">
        <f t="shared" si="223"/>
        <v>4.9837456081288332E-2</v>
      </c>
      <c r="BO266" s="1">
        <f t="shared" si="223"/>
        <v>1.106379466550913</v>
      </c>
      <c r="BP266" s="1">
        <f t="shared" si="223"/>
        <v>8.3178236354747387E-2</v>
      </c>
      <c r="BQ266" s="1">
        <f t="shared" si="223"/>
        <v>1.6409254964671185E-2</v>
      </c>
      <c r="BR266" s="1">
        <f t="shared" si="223"/>
        <v>6.9780200364439993E-2</v>
      </c>
      <c r="BS266" s="1">
        <f t="shared" si="223"/>
        <v>1.6331837904767622E-4</v>
      </c>
      <c r="BT266" s="1">
        <f t="shared" si="223"/>
        <v>1.8194045498466815E-2</v>
      </c>
      <c r="BU266" s="1">
        <f t="shared" si="223"/>
        <v>1.5457372055857031E-3</v>
      </c>
      <c r="BV266" s="1">
        <f t="shared" si="217"/>
        <v>1.5754738820570019E-3</v>
      </c>
      <c r="BW266" s="1">
        <f t="shared" si="207"/>
        <v>2.9948483161176021E-7</v>
      </c>
      <c r="BX266" s="1">
        <f t="shared" si="207"/>
        <v>5.6297978465334689E-3</v>
      </c>
      <c r="BY266" s="1">
        <f t="shared" si="207"/>
        <v>5.9026413434398588</v>
      </c>
      <c r="BZ266" s="1">
        <f t="shared" si="207"/>
        <v>1.5847235413991734E-2</v>
      </c>
      <c r="CA266" s="1"/>
      <c r="CB266" s="1">
        <f t="shared" si="224"/>
        <v>0.90103589352344027</v>
      </c>
      <c r="CC266" s="1">
        <f t="shared" si="224"/>
        <v>12.982374991083221</v>
      </c>
      <c r="CD266" s="1">
        <f t="shared" si="224"/>
        <v>2.2227085188410017E-3</v>
      </c>
      <c r="CE266" s="1">
        <f t="shared" si="224"/>
        <v>0.22162892004622586</v>
      </c>
      <c r="CF266" s="1">
        <f t="shared" si="224"/>
        <v>5.6748377157901049E-2</v>
      </c>
      <c r="CG266" s="1">
        <f t="shared" si="224"/>
        <v>3.1898372335234526E-4</v>
      </c>
      <c r="CH266" s="1">
        <f t="shared" si="224"/>
        <v>0.91081224076273792</v>
      </c>
      <c r="CI266" s="1">
        <f t="shared" si="224"/>
        <v>5.4020906667071461E-2</v>
      </c>
      <c r="CJ266" s="1">
        <f t="shared" si="224"/>
        <v>1.1992510573458257</v>
      </c>
      <c r="CK266" s="1">
        <f t="shared" si="224"/>
        <v>9.0160375271210305E-2</v>
      </c>
      <c r="CL266" s="1">
        <f t="shared" si="224"/>
        <v>1.7786678948396393E-2</v>
      </c>
      <c r="CM266" s="1">
        <f t="shared" si="224"/>
        <v>7.5637682728999997E-2</v>
      </c>
      <c r="CN266" s="1">
        <f t="shared" si="224"/>
        <v>1.7702763353654398E-4</v>
      </c>
      <c r="CO266" s="1">
        <f t="shared" si="224"/>
        <v>1.9721288184654066E-2</v>
      </c>
      <c r="CP266" s="1">
        <f t="shared" si="224"/>
        <v>1.6754893182863784E-3</v>
      </c>
      <c r="CQ266" s="1">
        <f t="shared" si="218"/>
        <v>1.7077221477796169E-3</v>
      </c>
      <c r="CR266" s="1">
        <f t="shared" si="209"/>
        <v>3.24624156383792E-7</v>
      </c>
      <c r="CS266" s="1">
        <f t="shared" si="209"/>
        <v>6.1023737553139272E-3</v>
      </c>
      <c r="CT266" s="1">
        <f t="shared" si="209"/>
        <v>6.3981202528289032</v>
      </c>
      <c r="CU266" s="1">
        <f t="shared" si="209"/>
        <v>1.7177482410699857E-2</v>
      </c>
      <c r="CW266" s="12">
        <f t="shared" si="225"/>
        <v>1.6279213438963616</v>
      </c>
      <c r="CX266" s="12">
        <f t="shared" si="225"/>
        <v>23.455542109212221</v>
      </c>
      <c r="CY266" s="12">
        <f t="shared" si="225"/>
        <v>4.0158163121915662E-3</v>
      </c>
      <c r="CZ266" s="12">
        <f t="shared" si="225"/>
        <v>0.400421838864919</v>
      </c>
      <c r="DA266" s="12">
        <f t="shared" si="225"/>
        <v>0.10252853972950475</v>
      </c>
      <c r="DB266" s="12">
        <f t="shared" si="225"/>
        <v>5.7631490080845059E-4</v>
      </c>
      <c r="DC266" s="12">
        <f t="shared" si="225"/>
        <v>1.6455844852324519</v>
      </c>
      <c r="DD266" s="12">
        <f t="shared" si="225"/>
        <v>9.7600758873287993E-2</v>
      </c>
      <c r="DE266" s="12">
        <f t="shared" si="225"/>
        <v>2.1667132319327087</v>
      </c>
      <c r="DF266" s="12">
        <f t="shared" si="225"/>
        <v>0.16289473075679495</v>
      </c>
      <c r="DG266" s="12">
        <f t="shared" si="225"/>
        <v>3.2135583615763373E-2</v>
      </c>
      <c r="DH266" s="12">
        <f t="shared" si="225"/>
        <v>0.13665626308836612</v>
      </c>
      <c r="DI266" s="12">
        <f t="shared" si="225"/>
        <v>3.1983971467181753E-4</v>
      </c>
      <c r="DJ266" s="12">
        <f t="shared" si="225"/>
        <v>3.5630884624791352E-2</v>
      </c>
      <c r="DK266" s="12">
        <f t="shared" si="225"/>
        <v>3.0271433605633634E-3</v>
      </c>
      <c r="DL266" s="12">
        <f t="shared" si="219"/>
        <v>3.0853791217393418E-3</v>
      </c>
      <c r="DM266" s="12">
        <f t="shared" si="211"/>
        <v>5.865055950823534E-7</v>
      </c>
      <c r="DN266" s="12">
        <f t="shared" si="211"/>
        <v>1.1025292728197071E-2</v>
      </c>
      <c r="DO266" s="12">
        <f t="shared" si="211"/>
        <v>11.559624422581116</v>
      </c>
      <c r="DP266" s="12">
        <f t="shared" si="211"/>
        <v>3.1034934847526313E-2</v>
      </c>
      <c r="DR266" s="12">
        <f t="shared" si="226"/>
        <v>1.3951221595634085</v>
      </c>
      <c r="DS266" s="12">
        <f t="shared" si="226"/>
        <v>20.101306911310996</v>
      </c>
      <c r="DT266" s="12">
        <f t="shared" si="226"/>
        <v>3.4415387124694745E-3</v>
      </c>
      <c r="DU266" s="12">
        <f t="shared" si="226"/>
        <v>0.34315993378187531</v>
      </c>
      <c r="DV266" s="12">
        <f t="shared" si="226"/>
        <v>8.7866553442901313E-2</v>
      </c>
      <c r="DW266" s="12">
        <f t="shared" si="226"/>
        <v>4.9389959288822008E-4</v>
      </c>
      <c r="DX266" s="12">
        <f t="shared" si="226"/>
        <v>1.4102594018987782</v>
      </c>
      <c r="DY266" s="12">
        <f t="shared" si="226"/>
        <v>8.3643464719507801E-2</v>
      </c>
      <c r="DZ266" s="12">
        <f t="shared" si="226"/>
        <v>1.8568646787648575</v>
      </c>
      <c r="EA266" s="12">
        <f t="shared" si="226"/>
        <v>0.13960014063762266</v>
      </c>
      <c r="EB266" s="12">
        <f t="shared" si="226"/>
        <v>2.7540068186309431E-2</v>
      </c>
      <c r="EC266" s="12">
        <f t="shared" si="226"/>
        <v>0.11711387751780969</v>
      </c>
      <c r="ED266" s="12">
        <f t="shared" si="226"/>
        <v>2.7410137174016796E-4</v>
      </c>
      <c r="EE266" s="12">
        <f t="shared" si="226"/>
        <v>3.0535527340599944E-2</v>
      </c>
      <c r="EF266" s="12">
        <f t="shared" si="226"/>
        <v>2.5942498993158092E-3</v>
      </c>
      <c r="EG266" s="12">
        <f t="shared" si="220"/>
        <v>2.644157716545597E-3</v>
      </c>
      <c r="EH266" s="12">
        <f t="shared" si="213"/>
        <v>5.0263297761602848E-7</v>
      </c>
      <c r="EI266" s="12">
        <f t="shared" si="213"/>
        <v>9.4486323055177537E-3</v>
      </c>
      <c r="EJ266" s="12">
        <f t="shared" si="213"/>
        <v>9.9065524563820588</v>
      </c>
      <c r="EK266" s="12">
        <f t="shared" si="213"/>
        <v>2.6596816540754836E-2</v>
      </c>
      <c r="EM266" s="12">
        <f t="shared" si="227"/>
        <v>1.5125537024701103</v>
      </c>
      <c r="EN266" s="12">
        <f t="shared" si="227"/>
        <v>21.793293142663746</v>
      </c>
      <c r="EO266" s="12">
        <f t="shared" si="227"/>
        <v>3.7312231664135709E-3</v>
      </c>
      <c r="EP266" s="12">
        <f t="shared" si="227"/>
        <v>0.3720447165312068</v>
      </c>
      <c r="EQ266" s="12">
        <f t="shared" si="227"/>
        <v>9.5262540145544694E-2</v>
      </c>
      <c r="ER266" s="12">
        <f t="shared" si="227"/>
        <v>5.3547257689988978E-4</v>
      </c>
      <c r="ES266" s="12">
        <f t="shared" si="227"/>
        <v>1.5289650910948283</v>
      </c>
      <c r="ET266" s="12">
        <f t="shared" si="227"/>
        <v>9.0683981600945568E-2</v>
      </c>
      <c r="EU266" s="12">
        <f t="shared" si="227"/>
        <v>2.0131624500399932</v>
      </c>
      <c r="EV266" s="12">
        <f t="shared" si="227"/>
        <v>0.15135069580778696</v>
      </c>
      <c r="EW266" s="12">
        <f t="shared" si="227"/>
        <v>2.9858196872535853E-2</v>
      </c>
      <c r="EX266" s="12">
        <f t="shared" si="227"/>
        <v>0.12697169766526312</v>
      </c>
      <c r="EY266" s="12">
        <f t="shared" si="227"/>
        <v>2.9717329184096E-4</v>
      </c>
      <c r="EZ266" s="12">
        <f t="shared" si="227"/>
        <v>3.3105792649982306E-2</v>
      </c>
      <c r="FA266" s="12">
        <f t="shared" si="227"/>
        <v>2.8126155573149256E-3</v>
      </c>
      <c r="FB266" s="12">
        <f t="shared" si="221"/>
        <v>2.8667242625746428E-3</v>
      </c>
      <c r="FC266" s="12">
        <f t="shared" si="215"/>
        <v>5.4494107635321093E-7</v>
      </c>
      <c r="FD266" s="12">
        <f t="shared" si="215"/>
        <v>1.0243951527127915E-2</v>
      </c>
      <c r="FE266" s="12">
        <f t="shared" si="215"/>
        <v>10.740416166355084</v>
      </c>
      <c r="FF266" s="12">
        <f t="shared" si="215"/>
        <v>2.8835548956678E-2</v>
      </c>
      <c r="FH266" s="12">
        <f>IFERROR(AL266*[1]Figure!$C$8+BG266*[1]Figure!$D$8+CB266*[1]Figure!$E$8,0)</f>
        <v>0.83905121580783493</v>
      </c>
      <c r="FI266" s="12">
        <f>IFERROR(AM266*[1]Figure!$C$8+BH266*[1]Figure!$D$8+CC266*[1]Figure!$E$8,0)</f>
        <v>12.089282567585339</v>
      </c>
      <c r="FJ266" s="12">
        <f>IFERROR(AN266*[1]Figure!$C$8+BI266*[1]Figure!$D$8+CD266*[1]Figure!$E$8,0)</f>
        <v>2.0698024335380791E-3</v>
      </c>
      <c r="FK266" s="12">
        <f>IFERROR(AO266*[1]Figure!$C$8+BJ266*[1]Figure!$D$8+CE266*[1]Figure!$E$8,0)</f>
        <v>0.20638247173016264</v>
      </c>
      <c r="FL266" s="12">
        <f>IFERROR(AP266*[1]Figure!$C$8+BK266*[1]Figure!$D$8+CF266*[1]Figure!$E$8,0)</f>
        <v>5.2844503966722106E-2</v>
      </c>
      <c r="FM266" s="12">
        <f>IFERROR(AQ266*[1]Figure!$C$8+BL266*[1]Figure!$D$8+CG266*[1]Figure!$E$8,0)</f>
        <v>2.9703997679281425E-4</v>
      </c>
      <c r="FN266" s="12">
        <f>IFERROR(AR266*[1]Figure!$C$8+BM266*[1]Figure!$D$8+CH266*[1]Figure!$E$8,0)</f>
        <v>0.8481550218784405</v>
      </c>
      <c r="FO266" s="12">
        <f>IFERROR(AS266*[1]Figure!$C$8+BN266*[1]Figure!$D$8+CI266*[1]Figure!$E$8,0)</f>
        <v>5.0304663492152797E-2</v>
      </c>
      <c r="FP266" s="12">
        <f>IFERROR(AT266*[1]Figure!$C$8+BO266*[1]Figure!$D$8+CJ266*[1]Figure!$E$8,0)</f>
        <v>1.116751358028635</v>
      </c>
      <c r="FQ266" s="12">
        <f>IFERROR(AU266*[1]Figure!$C$8+BP266*[1]Figure!$D$8+CK266*[1]Figure!$E$8,0)</f>
        <v>8.3958001043863709E-2</v>
      </c>
      <c r="FR266" s="12">
        <f>IFERROR(AV266*[1]Figure!$C$8+BQ266*[1]Figure!$D$8+CL266*[1]Figure!$E$8,0)</f>
        <v>1.6563085559751205E-2</v>
      </c>
      <c r="FS266" s="12">
        <f>IFERROR(AW266*[1]Figure!$C$8+BR266*[1]Figure!$D$8+CM266*[1]Figure!$E$8,0)</f>
        <v>7.0434363504081332E-2</v>
      </c>
      <c r="FT266" s="12">
        <f>IFERROR(AX266*[1]Figure!$C$8+BS266*[1]Figure!$D$8+CN266*[1]Figure!$E$8,0)</f>
        <v>1.6484942744021436E-4</v>
      </c>
      <c r="FU266" s="12">
        <f>IFERROR(AY266*[1]Figure!$C$8+BT266*[1]Figure!$D$8+CO266*[1]Figure!$E$8,0)</f>
        <v>1.836460783368361E-2</v>
      </c>
      <c r="FV266" s="12">
        <f>IFERROR(AZ266*[1]Figure!$C$8+BU266*[1]Figure!$D$8+CP266*[1]Figure!$E$8,0)</f>
        <v>1.5602279106594261E-3</v>
      </c>
      <c r="FW266" s="12">
        <f>IFERROR(BA266*[1]Figure!$C$8+BV266*[1]Figure!$D$8+CQ266*[1]Figure!$E$8,0)</f>
        <v>1.5902433572910477E-3</v>
      </c>
      <c r="FX266" s="12">
        <f>IFERROR(BB266*[1]Figure!$C$8+BW266*[1]Figure!$D$8+CR266*[1]Figure!$E$8,0)</f>
        <v>3.0229238929572967E-7</v>
      </c>
      <c r="FY266" s="12">
        <f>IFERROR(BC266*[1]Figure!$C$8+BX266*[1]Figure!$D$8+CS266*[1]Figure!$E$8,0)</f>
        <v>5.6825750844261714E-3</v>
      </c>
      <c r="FZ266" s="12">
        <f>IFERROR(BD266*[1]Figure!$C$8+BY266*[1]Figure!$D$8+CT266*[1]Figure!$E$8,0)</f>
        <v>5.9579763865213504</v>
      </c>
      <c r="GA266" s="12">
        <f>IFERROR(BE266*[1]Figure!$C$8+BZ266*[1]Figure!$D$8+CU266*[1]Figure!$E$8,0)</f>
        <v>1.5995797287114921E-2</v>
      </c>
      <c r="GC266" s="12">
        <f>IFERROR(CW266*[1]Figure!$F$8+DR266*[1]Figure!$G$8+EM266*[1]Figure!$H$8,0)</f>
        <v>1.448653748795625</v>
      </c>
      <c r="GD266" s="12">
        <f>IFERROR(CX266*[1]Figure!$F$8+DS266*[1]Figure!$G$8+EN266*[1]Figure!$H$8,0)</f>
        <v>20.872604892086926</v>
      </c>
      <c r="GE266" s="12">
        <f>IFERROR(CY266*[1]Figure!$F$8+DT266*[1]Figure!$G$8+EO266*[1]Figure!$H$8,0)</f>
        <v>3.5735924078536415E-3</v>
      </c>
      <c r="GF266" s="12">
        <f>IFERROR(CZ266*[1]Figure!$F$8+DU266*[1]Figure!$G$8+EP266*[1]Figure!$H$8,0)</f>
        <v>0.3563271654040257</v>
      </c>
      <c r="GG266" s="12">
        <f>IFERROR(DA266*[1]Figure!$F$8+DV266*[1]Figure!$G$8+EQ266*[1]Figure!$H$8,0)</f>
        <v>9.1238040458510014E-2</v>
      </c>
      <c r="GH266" s="12">
        <f>IFERROR(DB266*[1]Figure!$F$8+DW266*[1]Figure!$G$8+ER266*[1]Figure!$H$8,0)</f>
        <v>5.1285078647884095E-4</v>
      </c>
      <c r="GI266" s="12">
        <f>IFERROR(DC266*[1]Figure!$F$8+DX266*[1]Figure!$G$8+ES266*[1]Figure!$H$8,0)</f>
        <v>1.4643718152783649</v>
      </c>
      <c r="GJ266" s="12">
        <f>IFERROR(DD266*[1]Figure!$F$8+DY266*[1]Figure!$G$8+ET266*[1]Figure!$H$8,0)</f>
        <v>8.6852909544558321E-2</v>
      </c>
      <c r="GK266" s="12">
        <f>IFERROR(DE266*[1]Figure!$F$8+DZ266*[1]Figure!$G$8+EU266*[1]Figure!$H$8,0)</f>
        <v>1.9281135773376956</v>
      </c>
      <c r="GL266" s="12">
        <f>IFERROR(DF266*[1]Figure!$F$8+EA266*[1]Figure!$G$8+EV266*[1]Figure!$H$8,0)</f>
        <v>0.14495667327825643</v>
      </c>
      <c r="GM266" s="12">
        <f>IFERROR(DG266*[1]Figure!$F$8+EB266*[1]Figure!$G$8+EW266*[1]Figure!$H$8,0)</f>
        <v>2.8596795446693645E-2</v>
      </c>
      <c r="GN266" s="12">
        <f>IFERROR(DH266*[1]Figure!$F$8+EC266*[1]Figure!$G$8+EX266*[1]Figure!$H$8,0)</f>
        <v>0.12160760012245775</v>
      </c>
      <c r="GO266" s="12">
        <f>IFERROR(DI266*[1]Figure!$F$8+ED266*[1]Figure!$G$8+EY266*[1]Figure!$H$8,0)</f>
        <v>2.8461878911426627E-4</v>
      </c>
      <c r="GP266" s="12">
        <f>IFERROR(DJ266*[1]Figure!$F$8+EE266*[1]Figure!$G$8+EZ266*[1]Figure!$H$8,0)</f>
        <v>3.1707191983284463E-2</v>
      </c>
      <c r="GQ266" s="12">
        <f>IFERROR(DK266*[1]Figure!$F$8+EF266*[1]Figure!$G$8+FA266*[1]Figure!$H$8,0)</f>
        <v>2.6937926662512529E-3</v>
      </c>
      <c r="GR266" s="12">
        <f>IFERROR(DL266*[1]Figure!$F$8+EG266*[1]Figure!$G$8+FB266*[1]Figure!$H$8,0)</f>
        <v>2.7456154733284228E-3</v>
      </c>
      <c r="GS266" s="12">
        <f>IFERROR(DM266*[1]Figure!$F$8+EH266*[1]Figure!$G$8+FC266*[1]Figure!$H$8,0)</f>
        <v>5.2191927588594296E-7</v>
      </c>
      <c r="GT266" s="12">
        <f>IFERROR(DN266*[1]Figure!$F$8+EI266*[1]Figure!$G$8+FD266*[1]Figure!$H$8,0)</f>
        <v>9.8111814198859996E-3</v>
      </c>
      <c r="GU266" s="12">
        <f>IFERROR(DO266*[1]Figure!$F$8+EJ266*[1]Figure!$G$8+FE266*[1]Figure!$H$8,0)</f>
        <v>10.286672213757578</v>
      </c>
      <c r="GV266" s="12">
        <f>IFERROR(DP266*[1]Figure!$F$8+EK266*[1]Figure!$G$8+FF266*[1]Figure!$H$8,0)</f>
        <v>2.7617350727087212E-2</v>
      </c>
      <c r="GX266" s="12">
        <f>IFERROR(FH266*[1]Figure!$F$10+GC266*[1]Figure!$F$11,0)</f>
        <v>0.87481739283551652</v>
      </c>
      <c r="GY266" s="12">
        <f>IFERROR(FI266*[1]Figure!$F$10+GD266*[1]Figure!$F$11,0)</f>
        <v>12.60461156336496</v>
      </c>
      <c r="GZ266" s="12">
        <f>IFERROR(FJ266*[1]Figure!$F$10+GE266*[1]Figure!$F$11,0)</f>
        <v>2.1580317559626635E-3</v>
      </c>
      <c r="HA266" s="12">
        <f>IFERROR(FK266*[1]Figure!$F$10+GF266*[1]Figure!$F$11,0)</f>
        <v>0.21517992280375964</v>
      </c>
      <c r="HB266" s="12">
        <f>IFERROR(FL266*[1]Figure!$F$10+GG266*[1]Figure!$F$11,0)</f>
        <v>5.5097102912060714E-2</v>
      </c>
      <c r="HC266" s="12">
        <f>IFERROR(FM266*[1]Figure!$F$10+GH266*[1]Figure!$F$11,0)</f>
        <v>3.0970187894385461E-4</v>
      </c>
      <c r="HD266" s="12">
        <f>IFERROR(FN266*[1]Figure!$F$10+GI266*[1]Figure!$F$11,0)</f>
        <v>0.88430926620572481</v>
      </c>
      <c r="HE266" s="12">
        <f>IFERROR(FO266*[1]Figure!$F$10+GJ266*[1]Figure!$F$11,0)</f>
        <v>5.2448996836626911E-2</v>
      </c>
      <c r="HF266" s="12">
        <f>IFERROR(FP266*[1]Figure!$F$10+GK266*[1]Figure!$F$11,0)</f>
        <v>1.1643550394424091</v>
      </c>
      <c r="HG266" s="12">
        <f>IFERROR(FQ266*[1]Figure!$F$10+GL266*[1]Figure!$F$11,0)</f>
        <v>8.7536872835776866E-2</v>
      </c>
      <c r="HH266" s="12">
        <f>IFERROR(FR266*[1]Figure!$F$10+GM266*[1]Figure!$F$11,0)</f>
        <v>1.7269119040299038E-2</v>
      </c>
      <c r="HI266" s="12">
        <f>IFERROR(FS266*[1]Figure!$F$10+GN266*[1]Figure!$F$11,0)</f>
        <v>7.3436764151929276E-2</v>
      </c>
      <c r="HJ266" s="12">
        <f>IFERROR(FT266*[1]Figure!$F$10+GO266*[1]Figure!$F$11,0)</f>
        <v>1.7187645236271801E-4</v>
      </c>
      <c r="HK266" s="12">
        <f>IFERROR(FU266*[1]Figure!$F$10+GP266*[1]Figure!$F$11,0)</f>
        <v>1.9147434677204814E-2</v>
      </c>
      <c r="HL266" s="12">
        <f>IFERROR(FV266*[1]Figure!$F$10+GQ266*[1]Figure!$F$11,0)</f>
        <v>1.6267356358195017E-3</v>
      </c>
      <c r="HM266" s="12">
        <f>IFERROR(FW266*[1]Figure!$F$10+GR266*[1]Figure!$F$11,0)</f>
        <v>1.6580305487787633E-3</v>
      </c>
      <c r="HN266" s="12">
        <f>IFERROR(FX266*[1]Figure!$F$10+GS266*[1]Figure!$F$11,0)</f>
        <v>3.1517818566426518E-7</v>
      </c>
      <c r="HO266" s="12">
        <f>IFERROR(FY266*[1]Figure!$F$10+GT266*[1]Figure!$F$11,0)</f>
        <v>5.9248058119592889E-3</v>
      </c>
      <c r="HP266" s="12">
        <f>IFERROR(FZ266*[1]Figure!$F$10+GU266*[1]Figure!$F$11,0)</f>
        <v>6.2119466259445817</v>
      </c>
      <c r="HQ266" s="12">
        <f>IFERROR(GA266*[1]Figure!$F$10+GV266*[1]Figure!$F$11,0)</f>
        <v>1.6677649010455833E-2</v>
      </c>
    </row>
    <row r="267" spans="1:225" x14ac:dyDescent="0.2">
      <c r="A267" s="1"/>
      <c r="B267" s="4"/>
      <c r="C267" s="1" t="str">
        <f>C76</f>
        <v>EC</v>
      </c>
      <c r="D267" s="1" t="str">
        <f>D76</f>
        <v>US</v>
      </c>
      <c r="E267" s="2">
        <f>E76/(E76+SUM(E78:E80))</f>
        <v>5.7142857142857141E-2</v>
      </c>
      <c r="F267" s="7">
        <f>SUM(E267:E271)</f>
        <v>1</v>
      </c>
      <c r="G267" s="5">
        <f>'[1]LIB Maf LCI'!AQ$52*LCIA_TAU!$E267</f>
        <v>9.467888504644149</v>
      </c>
      <c r="H267" s="5">
        <f>'[1]LIB Maf LCI'!AR$52*LCIA_TAU!$E267</f>
        <v>9.0586579349713485</v>
      </c>
      <c r="I267" s="5">
        <f>'[1]LIB Maf LCI'!AS$52*LCIA_TAU!$E267</f>
        <v>9.8190588627926481</v>
      </c>
      <c r="J267" s="5">
        <f>'[1]LIB Maf LCI'!AT$52*LCIA_TAU!$E267</f>
        <v>17.7403093646003</v>
      </c>
      <c r="K267" s="5">
        <f>'[1]LIB Maf LCI'!AU$52*LCIA_TAU!$E267</f>
        <v>15.203375030900624</v>
      </c>
      <c r="L267" s="5">
        <f>'[1]LIB Maf LCI'!AV$52*LCIA_TAU!$E267</f>
        <v>16.483087904092027</v>
      </c>
      <c r="M267" s="5" t="str">
        <f>M76</f>
        <v>g/kWh</v>
      </c>
      <c r="N267" s="5" t="str">
        <f>N76</f>
        <v>ethylene carbonate production | ethylene carbonate | Cutoff, US</v>
      </c>
      <c r="O267" s="5">
        <f>O76</f>
        <v>1</v>
      </c>
      <c r="P267" s="5" t="str">
        <f>P76</f>
        <v>kg</v>
      </c>
      <c r="Q267" s="5">
        <f>'[1]Unit factor_selected'!J45</f>
        <v>1.69935535870043</v>
      </c>
      <c r="R267" s="5">
        <f>'[1]Unit factor_selected'!K45</f>
        <v>40.017620579166802</v>
      </c>
      <c r="S267" s="5">
        <f>'[1]Unit factor_selected'!L45</f>
        <v>2.2165571750494299E-3</v>
      </c>
      <c r="T267" s="5">
        <f>'[1]Unit factor_selected'!M45</f>
        <v>0.81068459283146299</v>
      </c>
      <c r="U267" s="5">
        <f>'[1]Unit factor_selected'!N45</f>
        <v>8.2484232945287006E-2</v>
      </c>
      <c r="V267" s="5">
        <f>'[1]Unit factor_selected'!O45</f>
        <v>4.3003195054142301E-4</v>
      </c>
      <c r="W267" s="5">
        <f>'[1]Unit factor_selected'!P45</f>
        <v>1.7648307266193299</v>
      </c>
      <c r="X267" s="5">
        <f>'[1]Unit factor_selected'!Q45</f>
        <v>8.7733395154900806E-2</v>
      </c>
      <c r="Y267" s="5">
        <f>'[1]Unit factor_selected'!R45</f>
        <v>1.5708226740326501</v>
      </c>
      <c r="Z267" s="5">
        <f>'[1]Unit factor_selected'!S45</f>
        <v>6.2127180566534899E-2</v>
      </c>
      <c r="AA267" s="5">
        <f>'[1]Unit factor_selected'!T45</f>
        <v>1.2909626233769299E-2</v>
      </c>
      <c r="AB267" s="5">
        <f>'[1]Unit factor_selected'!U45</f>
        <v>0.10715183486336401</v>
      </c>
      <c r="AC267" s="5">
        <f>'[1]Unit factor_selected'!V45</f>
        <v>4.65516858764753E-5</v>
      </c>
      <c r="AD267" s="5">
        <f>'[1]Unit factor_selected'!W45</f>
        <v>5.90892496568555E-3</v>
      </c>
      <c r="AE267" s="5">
        <f>'[1]Unit factor_selected'!X45</f>
        <v>3.0874849784239202E-3</v>
      </c>
      <c r="AF267" s="5">
        <f>'[1]Unit factor_selected'!Y45</f>
        <v>3.2482656286305098E-3</v>
      </c>
      <c r="AG267" s="5">
        <f>'[1]Unit factor_selected'!Z45</f>
        <v>3.1883004140686899E-7</v>
      </c>
      <c r="AH267" s="5">
        <f>'[1]Unit factor_selected'!AA45</f>
        <v>4.5700757142521399E-3</v>
      </c>
      <c r="AI267" s="5">
        <f>'[1]Unit factor_selected'!AB45</f>
        <v>8.1546099081349102</v>
      </c>
      <c r="AJ267" s="5">
        <f>'[1]Unit factor_selected'!AC45</f>
        <v>1.60061520124101E-2</v>
      </c>
      <c r="AK267" s="1"/>
      <c r="AL267" s="1">
        <f t="shared" si="222"/>
        <v>1.6089307065945236E-2</v>
      </c>
      <c r="AM267" s="1">
        <f t="shared" si="222"/>
        <v>0.37888236986470447</v>
      </c>
      <c r="AN267" s="1">
        <f t="shared" si="222"/>
        <v>2.0986116197537004E-5</v>
      </c>
      <c r="AO267" s="1">
        <f t="shared" si="222"/>
        <v>7.67547133736113E-3</v>
      </c>
      <c r="AP267" s="1">
        <f t="shared" si="222"/>
        <v>7.8095152091707304E-4</v>
      </c>
      <c r="AQ267" s="1">
        <f t="shared" si="222"/>
        <v>4.0714945611608397E-6</v>
      </c>
      <c r="AR267" s="1">
        <f t="shared" si="222"/>
        <v>1.6709220549201934E-2</v>
      </c>
      <c r="AS267" s="1">
        <f t="shared" si="222"/>
        <v>8.3065000346048792E-4</v>
      </c>
      <c r="AT267" s="1">
        <f t="shared" si="222"/>
        <v>1.487237393830811E-2</v>
      </c>
      <c r="AU267" s="1">
        <f t="shared" si="222"/>
        <v>5.8821321871184711E-4</v>
      </c>
      <c r="AV267" s="1">
        <f t="shared" si="222"/>
        <v>1.2222690181795689E-4</v>
      </c>
      <c r="AW267" s="1">
        <f t="shared" si="222"/>
        <v>1.0145016255543721E-3</v>
      </c>
      <c r="AX267" s="1">
        <f t="shared" si="222"/>
        <v>4.4074617158168585E-7</v>
      </c>
      <c r="AY267" s="1">
        <f t="shared" si="222"/>
        <v>5.5945042757419039E-5</v>
      </c>
      <c r="AZ267" s="1">
        <f t="shared" si="222"/>
        <v>2.923196353548132E-5</v>
      </c>
      <c r="BA267" s="1">
        <f t="shared" si="216"/>
        <v>3.0754216805341499E-5</v>
      </c>
      <c r="BB267" s="1">
        <f t="shared" si="205"/>
        <v>3.0186472839713127E-9</v>
      </c>
      <c r="BC267" s="1">
        <f t="shared" si="205"/>
        <v>4.3268967320321228E-5</v>
      </c>
      <c r="BD267" s="1">
        <f t="shared" si="205"/>
        <v>7.7206937409087795E-2</v>
      </c>
      <c r="BE267" s="1">
        <f t="shared" si="205"/>
        <v>1.5154446264188439E-4</v>
      </c>
      <c r="BF267" s="1"/>
      <c r="BG267" s="1">
        <f t="shared" si="223"/>
        <v>1.5393878904427732E-2</v>
      </c>
      <c r="BH267" s="1">
        <f t="shared" si="223"/>
        <v>0.36250593619814209</v>
      </c>
      <c r="BI267" s="1">
        <f t="shared" si="223"/>
        <v>2.0079033242079193E-5</v>
      </c>
      <c r="BJ267" s="1">
        <f t="shared" si="223"/>
        <v>7.3437144196117484E-3</v>
      </c>
      <c r="BK267" s="1">
        <f t="shared" si="223"/>
        <v>7.471964512798492E-4</v>
      </c>
      <c r="BL267" s="1">
        <f t="shared" si="223"/>
        <v>3.8955123410632683E-6</v>
      </c>
      <c r="BM267" s="1">
        <f t="shared" si="223"/>
        <v>1.5986997865571444E-2</v>
      </c>
      <c r="BN267" s="1">
        <f t="shared" si="223"/>
        <v>7.9474681618191896E-4</v>
      </c>
      <c r="BO267" s="1">
        <f t="shared" si="223"/>
        <v>1.4229545280558777E-2</v>
      </c>
      <c r="BP267" s="1">
        <f t="shared" si="223"/>
        <v>5.6278887721643907E-4</v>
      </c>
      <c r="BQ267" s="1">
        <f t="shared" si="223"/>
        <v>1.1694388812004854E-4</v>
      </c>
      <c r="BR267" s="1">
        <f t="shared" si="223"/>
        <v>9.706518191317519E-4</v>
      </c>
      <c r="BS267" s="1">
        <f t="shared" si="223"/>
        <v>4.2169579865122659E-7</v>
      </c>
      <c r="BT267" s="1">
        <f t="shared" si="223"/>
        <v>5.3526930027557708E-5</v>
      </c>
      <c r="BU267" s="1">
        <f t="shared" si="223"/>
        <v>2.7968470298904686E-5</v>
      </c>
      <c r="BV267" s="1">
        <f t="shared" si="217"/>
        <v>2.9424927211688462E-5</v>
      </c>
      <c r="BW267" s="1">
        <f t="shared" si="207"/>
        <v>2.8881722844975772E-9</v>
      </c>
      <c r="BX267" s="1">
        <f t="shared" si="207"/>
        <v>4.139875263233E-5</v>
      </c>
      <c r="BY267" s="1">
        <f t="shared" si="207"/>
        <v>7.3869821750922285E-2</v>
      </c>
      <c r="BZ267" s="1">
        <f t="shared" si="207"/>
        <v>1.4499425593557638E-4</v>
      </c>
      <c r="CA267" s="1"/>
      <c r="CB267" s="1">
        <f t="shared" si="224"/>
        <v>1.6686070295881636E-2</v>
      </c>
      <c r="CC267" s="1">
        <f t="shared" si="224"/>
        <v>0.39293537201574125</v>
      </c>
      <c r="CD267" s="1">
        <f t="shared" si="224"/>
        <v>2.1764505374555742E-5</v>
      </c>
      <c r="CE267" s="1">
        <f t="shared" si="224"/>
        <v>7.960159736171226E-3</v>
      </c>
      <c r="CF267" s="1">
        <f t="shared" si="224"/>
        <v>8.0991753854207373E-4</v>
      </c>
      <c r="CG267" s="1">
        <f t="shared" si="224"/>
        <v>4.2225090352477695E-6</v>
      </c>
      <c r="CH267" s="1">
        <f t="shared" si="224"/>
        <v>1.7328976787540321E-2</v>
      </c>
      <c r="CI267" s="1">
        <f t="shared" si="224"/>
        <v>8.6145937125861832E-4</v>
      </c>
      <c r="CJ267" s="1">
        <f t="shared" si="224"/>
        <v>1.542400029933594E-2</v>
      </c>
      <c r="CK267" s="1">
        <f t="shared" si="224"/>
        <v>6.1003044296215373E-4</v>
      </c>
      <c r="CL267" s="1">
        <f t="shared" si="224"/>
        <v>1.2676037988603291E-4</v>
      </c>
      <c r="CM267" s="1">
        <f t="shared" si="224"/>
        <v>1.0521301737796086E-3</v>
      </c>
      <c r="CN267" s="1">
        <f t="shared" si="224"/>
        <v>4.5709374378334417E-7</v>
      </c>
      <c r="CO267" s="1">
        <f t="shared" si="224"/>
        <v>5.8020082053891449E-5</v>
      </c>
      <c r="CP267" s="1">
        <f t="shared" si="224"/>
        <v>3.0316196741132564E-5</v>
      </c>
      <c r="CQ267" s="1">
        <f t="shared" si="218"/>
        <v>3.1894911409509139E-5</v>
      </c>
      <c r="CR267" s="1">
        <f t="shared" si="209"/>
        <v>3.130610943800664E-9</v>
      </c>
      <c r="CS267" s="1">
        <f t="shared" si="209"/>
        <v>4.4873842445660916E-5</v>
      </c>
      <c r="CT267" s="1">
        <f t="shared" si="209"/>
        <v>8.0070594691088834E-2</v>
      </c>
      <c r="CU267" s="1">
        <f t="shared" si="209"/>
        <v>1.5716534877666178E-4</v>
      </c>
      <c r="CW267" s="12">
        <f t="shared" si="225"/>
        <v>3.0147089783736942E-2</v>
      </c>
      <c r="CX267" s="12">
        <f t="shared" si="225"/>
        <v>0.70992496910961456</v>
      </c>
      <c r="CY267" s="12">
        <f t="shared" si="225"/>
        <v>3.9322410009701389E-5</v>
      </c>
      <c r="CZ267" s="12">
        <f t="shared" si="225"/>
        <v>1.4381795473945184E-2</v>
      </c>
      <c r="DA267" s="12">
        <f t="shared" si="225"/>
        <v>1.4632958101511476E-3</v>
      </c>
      <c r="DB267" s="12">
        <f t="shared" si="225"/>
        <v>7.6288998392673404E-6</v>
      </c>
      <c r="DC267" s="12">
        <f t="shared" si="225"/>
        <v>3.1308643066379253E-2</v>
      </c>
      <c r="DD267" s="12">
        <f t="shared" si="225"/>
        <v>1.5564175716546655E-3</v>
      </c>
      <c r="DE267" s="12">
        <f t="shared" si="225"/>
        <v>2.7866880194267907E-2</v>
      </c>
      <c r="DF267" s="12">
        <f t="shared" si="225"/>
        <v>1.1021554032007129E-3</v>
      </c>
      <c r="DG267" s="12">
        <f t="shared" si="225"/>
        <v>2.2902076316842722E-4</v>
      </c>
      <c r="DH267" s="12">
        <f t="shared" si="225"/>
        <v>1.9009066994606415E-3</v>
      </c>
      <c r="DI267" s="12">
        <f t="shared" si="225"/>
        <v>8.2584130889236628E-7</v>
      </c>
      <c r="DJ267" s="12">
        <f t="shared" si="225"/>
        <v>1.0482615690347188E-4</v>
      </c>
      <c r="DK267" s="12">
        <f t="shared" si="225"/>
        <v>5.4772938675796627E-5</v>
      </c>
      <c r="DL267" s="12">
        <f t="shared" si="219"/>
        <v>5.7625237150303116E-5</v>
      </c>
      <c r="DM267" s="12">
        <f t="shared" si="211"/>
        <v>5.6561435692861798E-9</v>
      </c>
      <c r="DN267" s="12">
        <f t="shared" si="211"/>
        <v>8.1074556990479648E-5</v>
      </c>
      <c r="DO267" s="12">
        <f t="shared" si="211"/>
        <v>0.14466530251794815</v>
      </c>
      <c r="DP267" s="12">
        <f t="shared" si="211"/>
        <v>2.8395408843697486E-4</v>
      </c>
      <c r="DR267" s="12">
        <f t="shared" si="226"/>
        <v>2.5835936829093291E-2</v>
      </c>
      <c r="DS267" s="12">
        <f t="shared" si="226"/>
        <v>0.6084028935093595</v>
      </c>
      <c r="DT267" s="12">
        <f t="shared" si="226"/>
        <v>3.3699150009710129E-5</v>
      </c>
      <c r="DU267" s="12">
        <f t="shared" si="226"/>
        <v>1.2325141896589703E-2</v>
      </c>
      <c r="DV267" s="12">
        <f t="shared" si="226"/>
        <v>1.2540387276033672E-3</v>
      </c>
      <c r="DW267" s="12">
        <f t="shared" si="226"/>
        <v>6.5379370193509624E-6</v>
      </c>
      <c r="DX267" s="12">
        <f t="shared" si="226"/>
        <v>2.6831383402850528E-2</v>
      </c>
      <c r="DY267" s="12">
        <f t="shared" si="226"/>
        <v>1.3338437092741567E-3</v>
      </c>
      <c r="DZ267" s="12">
        <f t="shared" si="226"/>
        <v>2.3881806220360541E-2</v>
      </c>
      <c r="EA267" s="12">
        <f t="shared" si="226"/>
        <v>9.4454282576551113E-4</v>
      </c>
      <c r="EB267" s="12">
        <f t="shared" si="226"/>
        <v>1.9626988914074782E-4</v>
      </c>
      <c r="EC267" s="12">
        <f t="shared" si="226"/>
        <v>1.6290695306768552E-3</v>
      </c>
      <c r="ED267" s="12">
        <f t="shared" si="226"/>
        <v>7.0774273870073378E-7</v>
      </c>
      <c r="EE267" s="12">
        <f t="shared" si="226"/>
        <v>8.9835602282769023E-5</v>
      </c>
      <c r="EF267" s="12">
        <f t="shared" si="226"/>
        <v>4.6940192029250982E-5</v>
      </c>
      <c r="EG267" s="12">
        <f t="shared" si="220"/>
        <v>4.9384600552053813E-5</v>
      </c>
      <c r="EH267" s="12">
        <f t="shared" si="213"/>
        <v>4.8472926906262042E-9</v>
      </c>
      <c r="EI267" s="12">
        <f t="shared" si="213"/>
        <v>6.9480575003386314E-5</v>
      </c>
      <c r="EJ267" s="12">
        <f t="shared" si="213"/>
        <v>0.12397759266407313</v>
      </c>
      <c r="EK267" s="12">
        <f t="shared" si="213"/>
        <v>2.4334753184627547E-4</v>
      </c>
      <c r="EM267" s="12">
        <f t="shared" si="227"/>
        <v>2.8010623757749025E-2</v>
      </c>
      <c r="EN267" s="12">
        <f t="shared" si="227"/>
        <v>0.65961395771900855</v>
      </c>
      <c r="EO267" s="12">
        <f t="shared" si="227"/>
        <v>3.6535706760785653E-5</v>
      </c>
      <c r="EP267" s="12">
        <f t="shared" si="227"/>
        <v>1.3362585406134058E-2</v>
      </c>
      <c r="EQ267" s="12">
        <f t="shared" si="227"/>
        <v>1.3595948623387694E-3</v>
      </c>
      <c r="ER267" s="12">
        <f t="shared" si="227"/>
        <v>7.0882544423424309E-6</v>
      </c>
      <c r="ES267" s="12">
        <f t="shared" si="227"/>
        <v>2.9089860002709019E-2</v>
      </c>
      <c r="ET267" s="12">
        <f t="shared" si="227"/>
        <v>1.4461172644626716E-3</v>
      </c>
      <c r="EU267" s="12">
        <f t="shared" si="227"/>
        <v>2.5892008217821068E-2</v>
      </c>
      <c r="EV267" s="12">
        <f t="shared" si="227"/>
        <v>1.0240477785115926E-3</v>
      </c>
      <c r="EW267" s="12">
        <f t="shared" si="227"/>
        <v>2.1279050402019185E-4</v>
      </c>
      <c r="EX267" s="12">
        <f t="shared" si="227"/>
        <v>1.7661931131375817E-3</v>
      </c>
      <c r="EY267" s="12">
        <f t="shared" si="227"/>
        <v>7.6731553038562165E-7</v>
      </c>
      <c r="EZ267" s="12">
        <f t="shared" si="227"/>
        <v>9.739732962807889E-5</v>
      </c>
      <c r="FA267" s="12">
        <f t="shared" si="227"/>
        <v>5.0891286301925152E-5</v>
      </c>
      <c r="FB267" s="12">
        <f t="shared" si="221"/>
        <v>5.3541447892557442E-5</v>
      </c>
      <c r="FC267" s="12">
        <f t="shared" si="215"/>
        <v>5.2553035989747226E-9</v>
      </c>
      <c r="FD267" s="12">
        <f t="shared" si="215"/>
        <v>7.5328959726374186E-5</v>
      </c>
      <c r="FE267" s="12">
        <f t="shared" si="215"/>
        <v>0.13441315193936754</v>
      </c>
      <c r="FF267" s="12">
        <f t="shared" si="215"/>
        <v>2.6383081062681518E-4</v>
      </c>
      <c r="FH267" s="12">
        <f>IFERROR(AL267*[1]Figure!$C$8+BG267*[1]Figure!$D$8+CB267*[1]Figure!$E$8,0)</f>
        <v>1.5538190730745027E-2</v>
      </c>
      <c r="FI267" s="12">
        <f>IFERROR(AM267*[1]Figure!$C$8+BH267*[1]Figure!$D$8+CC267*[1]Figure!$E$8,0)</f>
        <v>0.36590429304039118</v>
      </c>
      <c r="FJ267" s="12">
        <f>IFERROR(AN267*[1]Figure!$C$8+BI267*[1]Figure!$D$8+CD267*[1]Figure!$E$8,0)</f>
        <v>2.0267266628598602E-5</v>
      </c>
      <c r="FK267" s="12">
        <f>IFERROR(AO267*[1]Figure!$C$8+BJ267*[1]Figure!$D$8+CE267*[1]Figure!$E$8,0)</f>
        <v>7.4125589809095511E-3</v>
      </c>
      <c r="FL267" s="12">
        <f>IFERROR(AP267*[1]Figure!$C$8+BK267*[1]Figure!$D$8+CF267*[1]Figure!$E$8,0)</f>
        <v>7.5420113704952757E-4</v>
      </c>
      <c r="FM267" s="12">
        <f>IFERROR(AQ267*[1]Figure!$C$8+BL267*[1]Figure!$D$8+CG267*[1]Figure!$E$8,0)</f>
        <v>3.9320313044688267E-6</v>
      </c>
      <c r="FN267" s="12">
        <f>IFERROR(AR267*[1]Figure!$C$8+BM267*[1]Figure!$D$8+CH267*[1]Figure!$E$8,0)</f>
        <v>1.6136869959124663E-2</v>
      </c>
      <c r="FO267" s="12">
        <f>IFERROR(AS267*[1]Figure!$C$8+BN267*[1]Figure!$D$8+CI267*[1]Figure!$E$8,0)</f>
        <v>8.0219726874264949E-4</v>
      </c>
      <c r="FP267" s="12">
        <f>IFERROR(AT267*[1]Figure!$C$8+BO267*[1]Figure!$D$8+CJ267*[1]Figure!$E$8,0)</f>
        <v>1.4362941916965438E-2</v>
      </c>
      <c r="FQ267" s="12">
        <f>IFERROR(AU267*[1]Figure!$C$8+BP267*[1]Figure!$D$8+CK267*[1]Figure!$E$8,0)</f>
        <v>5.680648113202734E-4</v>
      </c>
      <c r="FR267" s="12">
        <f>IFERROR(AV267*[1]Figure!$C$8+BQ267*[1]Figure!$D$8+CL267*[1]Figure!$E$8,0)</f>
        <v>1.180401930978924E-4</v>
      </c>
      <c r="FS267" s="12">
        <f>IFERROR(AW267*[1]Figure!$C$8+BR267*[1]Figure!$D$8+CM267*[1]Figure!$E$8,0)</f>
        <v>9.7975131495127649E-4</v>
      </c>
      <c r="FT267" s="12">
        <f>IFERROR(AX267*[1]Figure!$C$8+BS267*[1]Figure!$D$8+CN267*[1]Figure!$E$8,0)</f>
        <v>4.2564903819738055E-7</v>
      </c>
      <c r="FU267" s="12">
        <f>IFERROR(AY267*[1]Figure!$C$8+BT267*[1]Figure!$D$8+CO267*[1]Figure!$E$8,0)</f>
        <v>5.4028724869351167E-5</v>
      </c>
      <c r="FV267" s="12">
        <f>IFERROR(AZ267*[1]Figure!$C$8+BU267*[1]Figure!$D$8+CP267*[1]Figure!$E$8,0)</f>
        <v>2.8230664191242962E-5</v>
      </c>
      <c r="FW267" s="12">
        <f>IFERROR(BA267*[1]Figure!$C$8+BV267*[1]Figure!$D$8+CQ267*[1]Figure!$E$8,0)</f>
        <v>2.970077483992665E-5</v>
      </c>
      <c r="FX267" s="12">
        <f>IFERROR(BB267*[1]Figure!$C$8+BW267*[1]Figure!$D$8+CR267*[1]Figure!$E$8,0)</f>
        <v>2.9152478136531925E-9</v>
      </c>
      <c r="FY267" s="12">
        <f>IFERROR(BC267*[1]Figure!$C$8+BX267*[1]Figure!$D$8+CS267*[1]Figure!$E$8,0)</f>
        <v>4.1786850371484698E-5</v>
      </c>
      <c r="FZ267" s="12">
        <f>IFERROR(BD267*[1]Figure!$C$8+BY267*[1]Figure!$D$8+CT267*[1]Figure!$E$8,0)</f>
        <v>7.4562323553281046E-2</v>
      </c>
      <c r="GA267" s="12">
        <f>IFERROR(BE267*[1]Figure!$C$8+BZ267*[1]Figure!$D$8+CU267*[1]Figure!$E$8,0)</f>
        <v>1.463535225641817E-4</v>
      </c>
      <c r="GC267" s="12">
        <f>IFERROR(CW267*[1]Figure!$F$8+DR267*[1]Figure!$G$8+EM267*[1]Figure!$H$8,0)</f>
        <v>2.6827275650775636E-2</v>
      </c>
      <c r="GD267" s="12">
        <f>IFERROR(CX267*[1]Figure!$F$8+DS267*[1]Figure!$G$8+EN267*[1]Figure!$H$8,0)</f>
        <v>0.63174764046200427</v>
      </c>
      <c r="GE267" s="12">
        <f>IFERROR(CY267*[1]Figure!$F$8+DT267*[1]Figure!$G$8+EO267*[1]Figure!$H$8,0)</f>
        <v>3.4992204559398581E-5</v>
      </c>
      <c r="GF267" s="12">
        <f>IFERROR(CZ267*[1]Figure!$F$8+DU267*[1]Figure!$G$8+EP267*[1]Figure!$H$8,0)</f>
        <v>1.2798064234403831E-2</v>
      </c>
      <c r="GG267" s="12">
        <f>IFERROR(DA267*[1]Figure!$F$8+DV267*[1]Figure!$G$8+EQ267*[1]Figure!$H$8,0)</f>
        <v>1.3021568695074158E-3</v>
      </c>
      <c r="GH267" s="12">
        <f>IFERROR(DB267*[1]Figure!$F$8+DW267*[1]Figure!$G$8+ER267*[1]Figure!$H$8,0)</f>
        <v>6.788801186726473E-6</v>
      </c>
      <c r="GI267" s="12">
        <f>IFERROR(DC267*[1]Figure!$F$8+DX267*[1]Figure!$G$8+ES267*[1]Figure!$H$8,0)</f>
        <v>2.7860918046112872E-2</v>
      </c>
      <c r="GJ267" s="12">
        <f>IFERROR(DD267*[1]Figure!$F$8+DY267*[1]Figure!$G$8+ET267*[1]Figure!$H$8,0)</f>
        <v>1.385024011339737E-3</v>
      </c>
      <c r="GK267" s="12">
        <f>IFERROR(DE267*[1]Figure!$F$8+DZ267*[1]Figure!$G$8+EU267*[1]Figure!$H$8,0)</f>
        <v>2.4798163997310916E-2</v>
      </c>
      <c r="GL267" s="12">
        <f>IFERROR(DF267*[1]Figure!$F$8+EA267*[1]Figure!$G$8+EV267*[1]Figure!$H$8,0)</f>
        <v>9.8078544309798872E-4</v>
      </c>
      <c r="GM267" s="12">
        <f>IFERROR(DG267*[1]Figure!$F$8+EB267*[1]Figure!$G$8+EW267*[1]Figure!$H$8,0)</f>
        <v>2.0380087057639729E-4</v>
      </c>
      <c r="GN267" s="12">
        <f>IFERROR(DH267*[1]Figure!$F$8+EC267*[1]Figure!$G$8+EX267*[1]Figure!$H$8,0)</f>
        <v>1.6915778066361475E-3</v>
      </c>
      <c r="GO267" s="12">
        <f>IFERROR(DI267*[1]Figure!$F$8+ED267*[1]Figure!$G$8+EY267*[1]Figure!$H$8,0)</f>
        <v>7.3489920905747154E-7</v>
      </c>
      <c r="GP267" s="12">
        <f>IFERROR(DJ267*[1]Figure!$F$8+EE267*[1]Figure!$G$8+EZ267*[1]Figure!$H$8,0)</f>
        <v>9.3282642763679256E-5</v>
      </c>
      <c r="GQ267" s="12">
        <f>IFERROR(DK267*[1]Figure!$F$8+EF267*[1]Figure!$G$8+FA267*[1]Figure!$H$8,0)</f>
        <v>4.8741312498140659E-5</v>
      </c>
      <c r="GR267" s="12">
        <f>IFERROR(DL267*[1]Figure!$F$8+EG267*[1]Figure!$G$8+FB267*[1]Figure!$H$8,0)</f>
        <v>5.1279514293497744E-5</v>
      </c>
      <c r="GS267" s="12">
        <f>IFERROR(DM267*[1]Figure!$F$8+EH267*[1]Figure!$G$8+FC267*[1]Figure!$H$8,0)</f>
        <v>5.0332859238525549E-9</v>
      </c>
      <c r="GT267" s="12">
        <f>IFERROR(DN267*[1]Figure!$F$8+EI267*[1]Figure!$G$8+FD267*[1]Figure!$H$8,0)</f>
        <v>7.2146582116242616E-5</v>
      </c>
      <c r="GU267" s="12">
        <f>IFERROR(DO267*[1]Figure!$F$8+EJ267*[1]Figure!$G$8+FE267*[1]Figure!$H$8,0)</f>
        <v>0.12873467971842048</v>
      </c>
      <c r="GV267" s="12">
        <f>IFERROR(DP267*[1]Figure!$F$8+EK267*[1]Figure!$G$8+FF267*[1]Figure!$H$8,0)</f>
        <v>2.5268490780734919E-4</v>
      </c>
      <c r="GX267" s="12">
        <f>IFERROR(FH267*[1]Figure!$F$10+GC267*[1]Figure!$F$11,0)</f>
        <v>1.6200536091666339E-2</v>
      </c>
      <c r="GY267" s="12">
        <f>IFERROR(FI267*[1]Figure!$F$10+GD267*[1]Figure!$F$11,0)</f>
        <v>0.3815016695455562</v>
      </c>
      <c r="GZ267" s="12">
        <f>IFERROR(FJ267*[1]Figure!$F$10+GE267*[1]Figure!$F$11,0)</f>
        <v>2.1131197974443525E-5</v>
      </c>
      <c r="HA267" s="12">
        <f>IFERROR(FK267*[1]Figure!$F$10+GF267*[1]Figure!$F$11,0)</f>
        <v>7.7285336100435861E-3</v>
      </c>
      <c r="HB267" s="12">
        <f>IFERROR(FL267*[1]Figure!$F$10+GG267*[1]Figure!$F$11,0)</f>
        <v>7.8635041575144911E-4</v>
      </c>
      <c r="HC267" s="12">
        <f>IFERROR(FM267*[1]Figure!$F$10+GH267*[1]Figure!$F$11,0)</f>
        <v>4.0996417256975428E-6</v>
      </c>
      <c r="HD267" s="12">
        <f>IFERROR(FN267*[1]Figure!$F$10+GI267*[1]Figure!$F$11,0)</f>
        <v>1.6824735177310479E-2</v>
      </c>
      <c r="HE267" s="12">
        <f>IFERROR(FO267*[1]Figure!$F$10+GJ267*[1]Figure!$F$11,0)</f>
        <v>8.3639247516678671E-4</v>
      </c>
      <c r="HF267" s="12">
        <f>IFERROR(FP267*[1]Figure!$F$10+GK267*[1]Figure!$F$11,0)</f>
        <v>1.4975190029550434E-2</v>
      </c>
      <c r="HG267" s="12">
        <f>IFERROR(FQ267*[1]Figure!$F$10+GL267*[1]Figure!$F$11,0)</f>
        <v>5.922796699869351E-4</v>
      </c>
      <c r="HH267" s="12">
        <f>IFERROR(FR267*[1]Figure!$F$10+GM267*[1]Figure!$F$11,0)</f>
        <v>1.2307188408788299E-4</v>
      </c>
      <c r="HI267" s="12">
        <f>IFERROR(FS267*[1]Figure!$F$10+GN267*[1]Figure!$F$11,0)</f>
        <v>1.0215151051865519E-3</v>
      </c>
      <c r="HJ267" s="12">
        <f>IFERROR(FT267*[1]Figure!$F$10+GO267*[1]Figure!$F$11,0)</f>
        <v>4.4379314974267221E-7</v>
      </c>
      <c r="HK267" s="12">
        <f>IFERROR(FU267*[1]Figure!$F$10+GP267*[1]Figure!$F$11,0)</f>
        <v>5.6331803515624988E-5</v>
      </c>
      <c r="HL267" s="12">
        <f>IFERROR(FV267*[1]Figure!$F$10+GQ267*[1]Figure!$F$11,0)</f>
        <v>2.9434050723614395E-5</v>
      </c>
      <c r="HM267" s="12">
        <f>IFERROR(FW267*[1]Figure!$F$10+GR267*[1]Figure!$F$11,0)</f>
        <v>3.0966827675284702E-5</v>
      </c>
      <c r="HN267" s="12">
        <f>IFERROR(FX267*[1]Figure!$F$10+GS267*[1]Figure!$F$11,0)</f>
        <v>3.0395158766966308E-9</v>
      </c>
      <c r="HO267" s="12">
        <f>IFERROR(FY267*[1]Figure!$F$10+GT267*[1]Figure!$F$11,0)</f>
        <v>4.3568095496523707E-5</v>
      </c>
      <c r="HP267" s="12">
        <f>IFERROR(FZ267*[1]Figure!$F$10+GU267*[1]Figure!$F$11,0)</f>
        <v>7.7740686463147426E-2</v>
      </c>
      <c r="HQ267" s="12">
        <f>IFERROR(GA267*[1]Figure!$F$10+GV267*[1]Figure!$F$11,0)</f>
        <v>1.525921238533957E-4</v>
      </c>
    </row>
    <row r="268" spans="1:225" x14ac:dyDescent="0.2">
      <c r="A268" s="1"/>
      <c r="B268" s="4"/>
      <c r="C268" s="1" t="str">
        <f>C77</f>
        <v>EC</v>
      </c>
      <c r="D268" s="1" t="str">
        <f>D77</f>
        <v>China</v>
      </c>
      <c r="F268" s="7"/>
      <c r="G268" s="5">
        <f>'[1]LIB Maf LCI'!AQ$52*LCIA_TAU!$E268</f>
        <v>0</v>
      </c>
      <c r="H268" s="5">
        <f>'[1]LIB Maf LCI'!AR$52*LCIA_TAU!$E268</f>
        <v>0</v>
      </c>
      <c r="I268" s="5">
        <f>'[1]LIB Maf LCI'!AS$52*LCIA_TAU!$E268</f>
        <v>0</v>
      </c>
      <c r="J268" s="5">
        <f>'[1]LIB Maf LCI'!AT$52*LCIA_TAU!$E268</f>
        <v>0</v>
      </c>
      <c r="K268" s="5">
        <f>'[1]LIB Maf LCI'!AU$52*LCIA_TAU!$E268</f>
        <v>0</v>
      </c>
      <c r="L268" s="5">
        <f>'[1]LIB Maf LCI'!AV$52*LCIA_TAU!$E268</f>
        <v>0</v>
      </c>
      <c r="M268" s="5" t="str">
        <f>M77</f>
        <v>g/kWh</v>
      </c>
      <c r="N268" s="5" t="str">
        <f>N77</f>
        <v>ethylene carbonate production | ethylene carbonate | Cutoff, CN</v>
      </c>
      <c r="O268" s="5">
        <f>O77</f>
        <v>1</v>
      </c>
      <c r="P268" s="5" t="str">
        <f>P77</f>
        <v>kg</v>
      </c>
      <c r="Q268" s="5">
        <f>'[1]Unit factor_selected'!J46</f>
        <v>1.69935535870043</v>
      </c>
      <c r="R268" s="5">
        <f>'[1]Unit factor_selected'!K46</f>
        <v>40.017620579166802</v>
      </c>
      <c r="S268" s="5">
        <f>'[1]Unit factor_selected'!L46</f>
        <v>2.2165571750494299E-3</v>
      </c>
      <c r="T268" s="5">
        <f>'[1]Unit factor_selected'!M46</f>
        <v>0.81068459283146299</v>
      </c>
      <c r="U268" s="5">
        <f>'[1]Unit factor_selected'!N46</f>
        <v>8.2484232945287006E-2</v>
      </c>
      <c r="V268" s="5">
        <f>'[1]Unit factor_selected'!O46</f>
        <v>4.3003195054142301E-4</v>
      </c>
      <c r="W268" s="5">
        <f>'[1]Unit factor_selected'!P46</f>
        <v>1.7648307266193299</v>
      </c>
      <c r="X268" s="5">
        <f>'[1]Unit factor_selected'!Q46</f>
        <v>8.7733395154900806E-2</v>
      </c>
      <c r="Y268" s="5">
        <f>'[1]Unit factor_selected'!R46</f>
        <v>1.5708226740326501</v>
      </c>
      <c r="Z268" s="5">
        <f>'[1]Unit factor_selected'!S46</f>
        <v>6.2127180566534899E-2</v>
      </c>
      <c r="AA268" s="5">
        <f>'[1]Unit factor_selected'!T46</f>
        <v>1.2909626233769299E-2</v>
      </c>
      <c r="AB268" s="5">
        <f>'[1]Unit factor_selected'!U46</f>
        <v>0.10715183486336401</v>
      </c>
      <c r="AC268" s="5">
        <f>'[1]Unit factor_selected'!V46</f>
        <v>4.65516858764753E-5</v>
      </c>
      <c r="AD268" s="5">
        <f>'[1]Unit factor_selected'!W46</f>
        <v>5.90892496568555E-3</v>
      </c>
      <c r="AE268" s="5">
        <f>'[1]Unit factor_selected'!X46</f>
        <v>3.0874849784239202E-3</v>
      </c>
      <c r="AF268" s="5">
        <f>'[1]Unit factor_selected'!Y46</f>
        <v>3.2482656286305098E-3</v>
      </c>
      <c r="AG268" s="5">
        <f>'[1]Unit factor_selected'!Z46</f>
        <v>3.1883004140686899E-7</v>
      </c>
      <c r="AH268" s="5">
        <f>'[1]Unit factor_selected'!AA46</f>
        <v>4.5700757142521399E-3</v>
      </c>
      <c r="AI268" s="5">
        <f>'[1]Unit factor_selected'!AB46</f>
        <v>8.1546099081349102</v>
      </c>
      <c r="AJ268" s="5">
        <f>'[1]Unit factor_selected'!AC46</f>
        <v>1.60061520124101E-2</v>
      </c>
      <c r="AK268" s="1"/>
      <c r="AL268" s="1">
        <f t="shared" si="222"/>
        <v>0</v>
      </c>
      <c r="AM268" s="1">
        <f t="shared" si="222"/>
        <v>0</v>
      </c>
      <c r="AN268" s="1">
        <f t="shared" si="222"/>
        <v>0</v>
      </c>
      <c r="AO268" s="1">
        <f t="shared" si="222"/>
        <v>0</v>
      </c>
      <c r="AP268" s="1">
        <f t="shared" si="222"/>
        <v>0</v>
      </c>
      <c r="AQ268" s="1">
        <f t="shared" si="222"/>
        <v>0</v>
      </c>
      <c r="AR268" s="1">
        <f t="shared" si="222"/>
        <v>0</v>
      </c>
      <c r="AS268" s="1">
        <f t="shared" si="222"/>
        <v>0</v>
      </c>
      <c r="AT268" s="1">
        <f t="shared" si="222"/>
        <v>0</v>
      </c>
      <c r="AU268" s="1">
        <f t="shared" si="222"/>
        <v>0</v>
      </c>
      <c r="AV268" s="1">
        <f t="shared" si="222"/>
        <v>0</v>
      </c>
      <c r="AW268" s="1">
        <f t="shared" si="222"/>
        <v>0</v>
      </c>
      <c r="AX268" s="1">
        <f t="shared" si="222"/>
        <v>0</v>
      </c>
      <c r="AY268" s="1">
        <f t="shared" si="222"/>
        <v>0</v>
      </c>
      <c r="AZ268" s="1">
        <f t="shared" si="222"/>
        <v>0</v>
      </c>
      <c r="BA268" s="1">
        <f t="shared" si="216"/>
        <v>0</v>
      </c>
      <c r="BB268" s="1">
        <f t="shared" si="205"/>
        <v>0</v>
      </c>
      <c r="BC268" s="1">
        <f t="shared" si="205"/>
        <v>0</v>
      </c>
      <c r="BD268" s="1">
        <f t="shared" si="205"/>
        <v>0</v>
      </c>
      <c r="BE268" s="1">
        <f t="shared" si="205"/>
        <v>0</v>
      </c>
      <c r="BF268" s="1"/>
      <c r="BG268" s="1">
        <f t="shared" si="223"/>
        <v>0</v>
      </c>
      <c r="BH268" s="1">
        <f t="shared" si="223"/>
        <v>0</v>
      </c>
      <c r="BI268" s="1">
        <f t="shared" si="223"/>
        <v>0</v>
      </c>
      <c r="BJ268" s="1">
        <f t="shared" si="223"/>
        <v>0</v>
      </c>
      <c r="BK268" s="1">
        <f t="shared" si="223"/>
        <v>0</v>
      </c>
      <c r="BL268" s="1">
        <f t="shared" si="223"/>
        <v>0</v>
      </c>
      <c r="BM268" s="1">
        <f t="shared" si="223"/>
        <v>0</v>
      </c>
      <c r="BN268" s="1">
        <f t="shared" si="223"/>
        <v>0</v>
      </c>
      <c r="BO268" s="1">
        <f t="shared" si="223"/>
        <v>0</v>
      </c>
      <c r="BP268" s="1">
        <f t="shared" si="223"/>
        <v>0</v>
      </c>
      <c r="BQ268" s="1">
        <f t="shared" si="223"/>
        <v>0</v>
      </c>
      <c r="BR268" s="1">
        <f t="shared" si="223"/>
        <v>0</v>
      </c>
      <c r="BS268" s="1">
        <f t="shared" si="223"/>
        <v>0</v>
      </c>
      <c r="BT268" s="1">
        <f t="shared" si="223"/>
        <v>0</v>
      </c>
      <c r="BU268" s="1">
        <f t="shared" si="223"/>
        <v>0</v>
      </c>
      <c r="BV268" s="1">
        <f t="shared" si="217"/>
        <v>0</v>
      </c>
      <c r="BW268" s="1">
        <f t="shared" si="207"/>
        <v>0</v>
      </c>
      <c r="BX268" s="1">
        <f t="shared" si="207"/>
        <v>0</v>
      </c>
      <c r="BY268" s="1">
        <f t="shared" si="207"/>
        <v>0</v>
      </c>
      <c r="BZ268" s="1">
        <f t="shared" si="207"/>
        <v>0</v>
      </c>
      <c r="CA268" s="1"/>
      <c r="CB268" s="1">
        <f t="shared" si="224"/>
        <v>0</v>
      </c>
      <c r="CC268" s="1">
        <f t="shared" si="224"/>
        <v>0</v>
      </c>
      <c r="CD268" s="1">
        <f t="shared" si="224"/>
        <v>0</v>
      </c>
      <c r="CE268" s="1">
        <f t="shared" si="224"/>
        <v>0</v>
      </c>
      <c r="CF268" s="1">
        <f t="shared" si="224"/>
        <v>0</v>
      </c>
      <c r="CG268" s="1">
        <f t="shared" si="224"/>
        <v>0</v>
      </c>
      <c r="CH268" s="1">
        <f t="shared" si="224"/>
        <v>0</v>
      </c>
      <c r="CI268" s="1">
        <f t="shared" si="224"/>
        <v>0</v>
      </c>
      <c r="CJ268" s="1">
        <f t="shared" si="224"/>
        <v>0</v>
      </c>
      <c r="CK268" s="1">
        <f t="shared" si="224"/>
        <v>0</v>
      </c>
      <c r="CL268" s="1">
        <f t="shared" si="224"/>
        <v>0</v>
      </c>
      <c r="CM268" s="1">
        <f t="shared" si="224"/>
        <v>0</v>
      </c>
      <c r="CN268" s="1">
        <f t="shared" si="224"/>
        <v>0</v>
      </c>
      <c r="CO268" s="1">
        <f t="shared" si="224"/>
        <v>0</v>
      </c>
      <c r="CP268" s="1">
        <f t="shared" si="224"/>
        <v>0</v>
      </c>
      <c r="CQ268" s="1">
        <f t="shared" si="218"/>
        <v>0</v>
      </c>
      <c r="CR268" s="1">
        <f t="shared" si="209"/>
        <v>0</v>
      </c>
      <c r="CS268" s="1">
        <f t="shared" si="209"/>
        <v>0</v>
      </c>
      <c r="CT268" s="1">
        <f t="shared" si="209"/>
        <v>0</v>
      </c>
      <c r="CU268" s="1">
        <f t="shared" si="209"/>
        <v>0</v>
      </c>
      <c r="CW268" s="12">
        <f t="shared" si="225"/>
        <v>0</v>
      </c>
      <c r="CX268" s="12">
        <f t="shared" si="225"/>
        <v>0</v>
      </c>
      <c r="CY268" s="12">
        <f t="shared" si="225"/>
        <v>0</v>
      </c>
      <c r="CZ268" s="12">
        <f t="shared" si="225"/>
        <v>0</v>
      </c>
      <c r="DA268" s="12">
        <f t="shared" si="225"/>
        <v>0</v>
      </c>
      <c r="DB268" s="12">
        <f t="shared" si="225"/>
        <v>0</v>
      </c>
      <c r="DC268" s="12">
        <f t="shared" si="225"/>
        <v>0</v>
      </c>
      <c r="DD268" s="12">
        <f t="shared" si="225"/>
        <v>0</v>
      </c>
      <c r="DE268" s="12">
        <f t="shared" si="225"/>
        <v>0</v>
      </c>
      <c r="DF268" s="12">
        <f t="shared" si="225"/>
        <v>0</v>
      </c>
      <c r="DG268" s="12">
        <f t="shared" si="225"/>
        <v>0</v>
      </c>
      <c r="DH268" s="12">
        <f t="shared" si="225"/>
        <v>0</v>
      </c>
      <c r="DI268" s="12">
        <f t="shared" si="225"/>
        <v>0</v>
      </c>
      <c r="DJ268" s="12">
        <f t="shared" si="225"/>
        <v>0</v>
      </c>
      <c r="DK268" s="12">
        <f t="shared" si="225"/>
        <v>0</v>
      </c>
      <c r="DL268" s="12">
        <f t="shared" si="219"/>
        <v>0</v>
      </c>
      <c r="DM268" s="12">
        <f t="shared" si="211"/>
        <v>0</v>
      </c>
      <c r="DN268" s="12">
        <f t="shared" si="211"/>
        <v>0</v>
      </c>
      <c r="DO268" s="12">
        <f t="shared" si="211"/>
        <v>0</v>
      </c>
      <c r="DP268" s="12">
        <f t="shared" si="211"/>
        <v>0</v>
      </c>
      <c r="DR268" s="12">
        <f t="shared" si="226"/>
        <v>0</v>
      </c>
      <c r="DS268" s="12">
        <f t="shared" si="226"/>
        <v>0</v>
      </c>
      <c r="DT268" s="12">
        <f t="shared" si="226"/>
        <v>0</v>
      </c>
      <c r="DU268" s="12">
        <f t="shared" si="226"/>
        <v>0</v>
      </c>
      <c r="DV268" s="12">
        <f t="shared" si="226"/>
        <v>0</v>
      </c>
      <c r="DW268" s="12">
        <f t="shared" si="226"/>
        <v>0</v>
      </c>
      <c r="DX268" s="12">
        <f t="shared" si="226"/>
        <v>0</v>
      </c>
      <c r="DY268" s="12">
        <f t="shared" si="226"/>
        <v>0</v>
      </c>
      <c r="DZ268" s="12">
        <f t="shared" si="226"/>
        <v>0</v>
      </c>
      <c r="EA268" s="12">
        <f t="shared" si="226"/>
        <v>0</v>
      </c>
      <c r="EB268" s="12">
        <f t="shared" si="226"/>
        <v>0</v>
      </c>
      <c r="EC268" s="12">
        <f t="shared" si="226"/>
        <v>0</v>
      </c>
      <c r="ED268" s="12">
        <f t="shared" si="226"/>
        <v>0</v>
      </c>
      <c r="EE268" s="12">
        <f t="shared" si="226"/>
        <v>0</v>
      </c>
      <c r="EF268" s="12">
        <f t="shared" si="226"/>
        <v>0</v>
      </c>
      <c r="EG268" s="12">
        <f t="shared" si="220"/>
        <v>0</v>
      </c>
      <c r="EH268" s="12">
        <f t="shared" si="213"/>
        <v>0</v>
      </c>
      <c r="EI268" s="12">
        <f t="shared" si="213"/>
        <v>0</v>
      </c>
      <c r="EJ268" s="12">
        <f t="shared" si="213"/>
        <v>0</v>
      </c>
      <c r="EK268" s="12">
        <f t="shared" si="213"/>
        <v>0</v>
      </c>
      <c r="EM268" s="12">
        <f t="shared" si="227"/>
        <v>0</v>
      </c>
      <c r="EN268" s="12">
        <f t="shared" si="227"/>
        <v>0</v>
      </c>
      <c r="EO268" s="12">
        <f t="shared" si="227"/>
        <v>0</v>
      </c>
      <c r="EP268" s="12">
        <f t="shared" si="227"/>
        <v>0</v>
      </c>
      <c r="EQ268" s="12">
        <f t="shared" si="227"/>
        <v>0</v>
      </c>
      <c r="ER268" s="12">
        <f t="shared" si="227"/>
        <v>0</v>
      </c>
      <c r="ES268" s="12">
        <f t="shared" si="227"/>
        <v>0</v>
      </c>
      <c r="ET268" s="12">
        <f t="shared" si="227"/>
        <v>0</v>
      </c>
      <c r="EU268" s="12">
        <f t="shared" si="227"/>
        <v>0</v>
      </c>
      <c r="EV268" s="12">
        <f t="shared" si="227"/>
        <v>0</v>
      </c>
      <c r="EW268" s="12">
        <f t="shared" si="227"/>
        <v>0</v>
      </c>
      <c r="EX268" s="12">
        <f t="shared" si="227"/>
        <v>0</v>
      </c>
      <c r="EY268" s="12">
        <f t="shared" si="227"/>
        <v>0</v>
      </c>
      <c r="EZ268" s="12">
        <f t="shared" si="227"/>
        <v>0</v>
      </c>
      <c r="FA268" s="12">
        <f t="shared" si="227"/>
        <v>0</v>
      </c>
      <c r="FB268" s="12">
        <f t="shared" si="221"/>
        <v>0</v>
      </c>
      <c r="FC268" s="12">
        <f t="shared" si="215"/>
        <v>0</v>
      </c>
      <c r="FD268" s="12">
        <f t="shared" si="215"/>
        <v>0</v>
      </c>
      <c r="FE268" s="12">
        <f t="shared" si="215"/>
        <v>0</v>
      </c>
      <c r="FF268" s="12">
        <f t="shared" si="215"/>
        <v>0</v>
      </c>
      <c r="FH268" s="12">
        <f>IFERROR(AL268*[1]Figure!$C$8+BG268*[1]Figure!$D$8+CB268*[1]Figure!$E$8,0)</f>
        <v>0</v>
      </c>
      <c r="FI268" s="12">
        <f>IFERROR(AM268*[1]Figure!$C$8+BH268*[1]Figure!$D$8+CC268*[1]Figure!$E$8,0)</f>
        <v>0</v>
      </c>
      <c r="FJ268" s="12">
        <f>IFERROR(AN268*[1]Figure!$C$8+BI268*[1]Figure!$D$8+CD268*[1]Figure!$E$8,0)</f>
        <v>0</v>
      </c>
      <c r="FK268" s="12">
        <f>IFERROR(AO268*[1]Figure!$C$8+BJ268*[1]Figure!$D$8+CE268*[1]Figure!$E$8,0)</f>
        <v>0</v>
      </c>
      <c r="FL268" s="12">
        <f>IFERROR(AP268*[1]Figure!$C$8+BK268*[1]Figure!$D$8+CF268*[1]Figure!$E$8,0)</f>
        <v>0</v>
      </c>
      <c r="FM268" s="12">
        <f>IFERROR(AQ268*[1]Figure!$C$8+BL268*[1]Figure!$D$8+CG268*[1]Figure!$E$8,0)</f>
        <v>0</v>
      </c>
      <c r="FN268" s="12">
        <f>IFERROR(AR268*[1]Figure!$C$8+BM268*[1]Figure!$D$8+CH268*[1]Figure!$E$8,0)</f>
        <v>0</v>
      </c>
      <c r="FO268" s="12">
        <f>IFERROR(AS268*[1]Figure!$C$8+BN268*[1]Figure!$D$8+CI268*[1]Figure!$E$8,0)</f>
        <v>0</v>
      </c>
      <c r="FP268" s="12">
        <f>IFERROR(AT268*[1]Figure!$C$8+BO268*[1]Figure!$D$8+CJ268*[1]Figure!$E$8,0)</f>
        <v>0</v>
      </c>
      <c r="FQ268" s="12">
        <f>IFERROR(AU268*[1]Figure!$C$8+BP268*[1]Figure!$D$8+CK268*[1]Figure!$E$8,0)</f>
        <v>0</v>
      </c>
      <c r="FR268" s="12">
        <f>IFERROR(AV268*[1]Figure!$C$8+BQ268*[1]Figure!$D$8+CL268*[1]Figure!$E$8,0)</f>
        <v>0</v>
      </c>
      <c r="FS268" s="12">
        <f>IFERROR(AW268*[1]Figure!$C$8+BR268*[1]Figure!$D$8+CM268*[1]Figure!$E$8,0)</f>
        <v>0</v>
      </c>
      <c r="FT268" s="12">
        <f>IFERROR(AX268*[1]Figure!$C$8+BS268*[1]Figure!$D$8+CN268*[1]Figure!$E$8,0)</f>
        <v>0</v>
      </c>
      <c r="FU268" s="12">
        <f>IFERROR(AY268*[1]Figure!$C$8+BT268*[1]Figure!$D$8+CO268*[1]Figure!$E$8,0)</f>
        <v>0</v>
      </c>
      <c r="FV268" s="12">
        <f>IFERROR(AZ268*[1]Figure!$C$8+BU268*[1]Figure!$D$8+CP268*[1]Figure!$E$8,0)</f>
        <v>0</v>
      </c>
      <c r="FW268" s="12">
        <f>IFERROR(BA268*[1]Figure!$C$8+BV268*[1]Figure!$D$8+CQ268*[1]Figure!$E$8,0)</f>
        <v>0</v>
      </c>
      <c r="FX268" s="12">
        <f>IFERROR(BB268*[1]Figure!$C$8+BW268*[1]Figure!$D$8+CR268*[1]Figure!$E$8,0)</f>
        <v>0</v>
      </c>
      <c r="FY268" s="12">
        <f>IFERROR(BC268*[1]Figure!$C$8+BX268*[1]Figure!$D$8+CS268*[1]Figure!$E$8,0)</f>
        <v>0</v>
      </c>
      <c r="FZ268" s="12">
        <f>IFERROR(BD268*[1]Figure!$C$8+BY268*[1]Figure!$D$8+CT268*[1]Figure!$E$8,0)</f>
        <v>0</v>
      </c>
      <c r="GA268" s="12">
        <f>IFERROR(BE268*[1]Figure!$C$8+BZ268*[1]Figure!$D$8+CU268*[1]Figure!$E$8,0)</f>
        <v>0</v>
      </c>
      <c r="GC268" s="12">
        <f>IFERROR(CW268*[1]Figure!$F$8+DR268*[1]Figure!$G$8+EM268*[1]Figure!$H$8,0)</f>
        <v>0</v>
      </c>
      <c r="GD268" s="12">
        <f>IFERROR(CX268*[1]Figure!$F$8+DS268*[1]Figure!$G$8+EN268*[1]Figure!$H$8,0)</f>
        <v>0</v>
      </c>
      <c r="GE268" s="12">
        <f>IFERROR(CY268*[1]Figure!$F$8+DT268*[1]Figure!$G$8+EO268*[1]Figure!$H$8,0)</f>
        <v>0</v>
      </c>
      <c r="GF268" s="12">
        <f>IFERROR(CZ268*[1]Figure!$F$8+DU268*[1]Figure!$G$8+EP268*[1]Figure!$H$8,0)</f>
        <v>0</v>
      </c>
      <c r="GG268" s="12">
        <f>IFERROR(DA268*[1]Figure!$F$8+DV268*[1]Figure!$G$8+EQ268*[1]Figure!$H$8,0)</f>
        <v>0</v>
      </c>
      <c r="GH268" s="12">
        <f>IFERROR(DB268*[1]Figure!$F$8+DW268*[1]Figure!$G$8+ER268*[1]Figure!$H$8,0)</f>
        <v>0</v>
      </c>
      <c r="GI268" s="12">
        <f>IFERROR(DC268*[1]Figure!$F$8+DX268*[1]Figure!$G$8+ES268*[1]Figure!$H$8,0)</f>
        <v>0</v>
      </c>
      <c r="GJ268" s="12">
        <f>IFERROR(DD268*[1]Figure!$F$8+DY268*[1]Figure!$G$8+ET268*[1]Figure!$H$8,0)</f>
        <v>0</v>
      </c>
      <c r="GK268" s="12">
        <f>IFERROR(DE268*[1]Figure!$F$8+DZ268*[1]Figure!$G$8+EU268*[1]Figure!$H$8,0)</f>
        <v>0</v>
      </c>
      <c r="GL268" s="12">
        <f>IFERROR(DF268*[1]Figure!$F$8+EA268*[1]Figure!$G$8+EV268*[1]Figure!$H$8,0)</f>
        <v>0</v>
      </c>
      <c r="GM268" s="12">
        <f>IFERROR(DG268*[1]Figure!$F$8+EB268*[1]Figure!$G$8+EW268*[1]Figure!$H$8,0)</f>
        <v>0</v>
      </c>
      <c r="GN268" s="12">
        <f>IFERROR(DH268*[1]Figure!$F$8+EC268*[1]Figure!$G$8+EX268*[1]Figure!$H$8,0)</f>
        <v>0</v>
      </c>
      <c r="GO268" s="12">
        <f>IFERROR(DI268*[1]Figure!$F$8+ED268*[1]Figure!$G$8+EY268*[1]Figure!$H$8,0)</f>
        <v>0</v>
      </c>
      <c r="GP268" s="12">
        <f>IFERROR(DJ268*[1]Figure!$F$8+EE268*[1]Figure!$G$8+EZ268*[1]Figure!$H$8,0)</f>
        <v>0</v>
      </c>
      <c r="GQ268" s="12">
        <f>IFERROR(DK268*[1]Figure!$F$8+EF268*[1]Figure!$G$8+FA268*[1]Figure!$H$8,0)</f>
        <v>0</v>
      </c>
      <c r="GR268" s="12">
        <f>IFERROR(DL268*[1]Figure!$F$8+EG268*[1]Figure!$G$8+FB268*[1]Figure!$H$8,0)</f>
        <v>0</v>
      </c>
      <c r="GS268" s="12">
        <f>IFERROR(DM268*[1]Figure!$F$8+EH268*[1]Figure!$G$8+FC268*[1]Figure!$H$8,0)</f>
        <v>0</v>
      </c>
      <c r="GT268" s="12">
        <f>IFERROR(DN268*[1]Figure!$F$8+EI268*[1]Figure!$G$8+FD268*[1]Figure!$H$8,0)</f>
        <v>0</v>
      </c>
      <c r="GU268" s="12">
        <f>IFERROR(DO268*[1]Figure!$F$8+EJ268*[1]Figure!$G$8+FE268*[1]Figure!$H$8,0)</f>
        <v>0</v>
      </c>
      <c r="GV268" s="12">
        <f>IFERROR(DP268*[1]Figure!$F$8+EK268*[1]Figure!$G$8+FF268*[1]Figure!$H$8,0)</f>
        <v>0</v>
      </c>
      <c r="GX268" s="12">
        <f>IFERROR(FH268*[1]Figure!$F$10+GC268*[1]Figure!$F$11,0)</f>
        <v>0</v>
      </c>
      <c r="GY268" s="12">
        <f>IFERROR(FI268*[1]Figure!$F$10+GD268*[1]Figure!$F$11,0)</f>
        <v>0</v>
      </c>
      <c r="GZ268" s="12">
        <f>IFERROR(FJ268*[1]Figure!$F$10+GE268*[1]Figure!$F$11,0)</f>
        <v>0</v>
      </c>
      <c r="HA268" s="12">
        <f>IFERROR(FK268*[1]Figure!$F$10+GF268*[1]Figure!$F$11,0)</f>
        <v>0</v>
      </c>
      <c r="HB268" s="12">
        <f>IFERROR(FL268*[1]Figure!$F$10+GG268*[1]Figure!$F$11,0)</f>
        <v>0</v>
      </c>
      <c r="HC268" s="12">
        <f>IFERROR(FM268*[1]Figure!$F$10+GH268*[1]Figure!$F$11,0)</f>
        <v>0</v>
      </c>
      <c r="HD268" s="12">
        <f>IFERROR(FN268*[1]Figure!$F$10+GI268*[1]Figure!$F$11,0)</f>
        <v>0</v>
      </c>
      <c r="HE268" s="12">
        <f>IFERROR(FO268*[1]Figure!$F$10+GJ268*[1]Figure!$F$11,0)</f>
        <v>0</v>
      </c>
      <c r="HF268" s="12">
        <f>IFERROR(FP268*[1]Figure!$F$10+GK268*[1]Figure!$F$11,0)</f>
        <v>0</v>
      </c>
      <c r="HG268" s="12">
        <f>IFERROR(FQ268*[1]Figure!$F$10+GL268*[1]Figure!$F$11,0)</f>
        <v>0</v>
      </c>
      <c r="HH268" s="12">
        <f>IFERROR(FR268*[1]Figure!$F$10+GM268*[1]Figure!$F$11,0)</f>
        <v>0</v>
      </c>
      <c r="HI268" s="12">
        <f>IFERROR(FS268*[1]Figure!$F$10+GN268*[1]Figure!$F$11,0)</f>
        <v>0</v>
      </c>
      <c r="HJ268" s="12">
        <f>IFERROR(FT268*[1]Figure!$F$10+GO268*[1]Figure!$F$11,0)</f>
        <v>0</v>
      </c>
      <c r="HK268" s="12">
        <f>IFERROR(FU268*[1]Figure!$F$10+GP268*[1]Figure!$F$11,0)</f>
        <v>0</v>
      </c>
      <c r="HL268" s="12">
        <f>IFERROR(FV268*[1]Figure!$F$10+GQ268*[1]Figure!$F$11,0)</f>
        <v>0</v>
      </c>
      <c r="HM268" s="12">
        <f>IFERROR(FW268*[1]Figure!$F$10+GR268*[1]Figure!$F$11,0)</f>
        <v>0</v>
      </c>
      <c r="HN268" s="12">
        <f>IFERROR(FX268*[1]Figure!$F$10+GS268*[1]Figure!$F$11,0)</f>
        <v>0</v>
      </c>
      <c r="HO268" s="12">
        <f>IFERROR(FY268*[1]Figure!$F$10+GT268*[1]Figure!$F$11,0)</f>
        <v>0</v>
      </c>
      <c r="HP268" s="12">
        <f>IFERROR(FZ268*[1]Figure!$F$10+GU268*[1]Figure!$F$11,0)</f>
        <v>0</v>
      </c>
      <c r="HQ268" s="12">
        <f>IFERROR(GA268*[1]Figure!$F$10+GV268*[1]Figure!$F$11,0)</f>
        <v>0</v>
      </c>
    </row>
    <row r="269" spans="1:225" x14ac:dyDescent="0.2">
      <c r="A269" s="1"/>
      <c r="B269" s="4"/>
      <c r="C269" s="1" t="str">
        <f>C78</f>
        <v>EC</v>
      </c>
      <c r="D269" s="1" t="str">
        <f>D78</f>
        <v>Japan</v>
      </c>
      <c r="E269" s="2">
        <f>E78/(E76+SUM(E78:E80))</f>
        <v>0.3428571428571428</v>
      </c>
      <c r="F269" s="7"/>
      <c r="G269" s="5">
        <f>'[1]LIB Maf LCI'!AQ$52*LCIA_TAU!$E269</f>
        <v>56.80733102786489</v>
      </c>
      <c r="H269" s="5">
        <f>'[1]LIB Maf LCI'!AR$52*LCIA_TAU!$E269</f>
        <v>54.351947609828088</v>
      </c>
      <c r="I269" s="5">
        <f>'[1]LIB Maf LCI'!AS$52*LCIA_TAU!$E269</f>
        <v>58.914353176755874</v>
      </c>
      <c r="J269" s="5">
        <f>'[1]LIB Maf LCI'!AT$52*LCIA_TAU!$E269</f>
        <v>106.44185618760179</v>
      </c>
      <c r="K269" s="5">
        <f>'[1]LIB Maf LCI'!AU$52*LCIA_TAU!$E269</f>
        <v>91.220250185403728</v>
      </c>
      <c r="L269" s="5">
        <f>'[1]LIB Maf LCI'!AV$52*LCIA_TAU!$E269</f>
        <v>98.898527424552157</v>
      </c>
      <c r="M269" s="5" t="str">
        <f>M78</f>
        <v>g/kWh</v>
      </c>
      <c r="N269" s="5" t="str">
        <f>N78</f>
        <v>ethylene carbonate production | ethylene carbonate | Cutoff, JP</v>
      </c>
      <c r="O269" s="5">
        <f>O78</f>
        <v>1</v>
      </c>
      <c r="P269" s="5" t="str">
        <f>P78</f>
        <v>kg</v>
      </c>
      <c r="Q269" s="5">
        <f>'[1]Unit factor_selected'!J47</f>
        <v>1.6995332143659201</v>
      </c>
      <c r="R269" s="5">
        <f>'[1]Unit factor_selected'!K47</f>
        <v>40.015580184018397</v>
      </c>
      <c r="S269" s="5">
        <f>'[1]Unit factor_selected'!L47</f>
        <v>2.2152104086564498E-3</v>
      </c>
      <c r="T269" s="5">
        <f>'[1]Unit factor_selected'!M47</f>
        <v>0.81073153053457103</v>
      </c>
      <c r="U269" s="5">
        <f>'[1]Unit factor_selected'!N47</f>
        <v>8.2468908221622603E-2</v>
      </c>
      <c r="V269" s="5">
        <f>'[1]Unit factor_selected'!O47</f>
        <v>4.2945742961373901E-4</v>
      </c>
      <c r="W269" s="5">
        <f>'[1]Unit factor_selected'!P47</f>
        <v>1.76501388470793</v>
      </c>
      <c r="X269" s="5">
        <f>'[1]Unit factor_selected'!Q47</f>
        <v>8.7710869286780097E-2</v>
      </c>
      <c r="Y269" s="5">
        <f>'[1]Unit factor_selected'!R47</f>
        <v>1.57009889648061</v>
      </c>
      <c r="Z269" s="5">
        <f>'[1]Unit factor_selected'!S47</f>
        <v>6.1918660255001701E-2</v>
      </c>
      <c r="AA269" s="5">
        <f>'[1]Unit factor_selected'!T47</f>
        <v>1.29143195676305E-2</v>
      </c>
      <c r="AB269" s="5">
        <f>'[1]Unit factor_selected'!U47</f>
        <v>0.107131158203861</v>
      </c>
      <c r="AC269" s="5">
        <f>'[1]Unit factor_selected'!V47</f>
        <v>4.6515715265817703E-5</v>
      </c>
      <c r="AD269" s="5">
        <f>'[1]Unit factor_selected'!W47</f>
        <v>5.9090260021506099E-3</v>
      </c>
      <c r="AE269" s="5">
        <f>'[1]Unit factor_selected'!X47</f>
        <v>3.08868055129448E-3</v>
      </c>
      <c r="AF269" s="5">
        <f>'[1]Unit factor_selected'!Y47</f>
        <v>3.2494815791059102E-3</v>
      </c>
      <c r="AG269" s="5">
        <f>'[1]Unit factor_selected'!Z47</f>
        <v>3.18809607643044E-7</v>
      </c>
      <c r="AH269" s="5">
        <f>'[1]Unit factor_selected'!AA47</f>
        <v>4.5719221987118698E-3</v>
      </c>
      <c r="AI269" s="5">
        <f>'[1]Unit factor_selected'!AB47</f>
        <v>8.1550428921057208</v>
      </c>
      <c r="AJ269" s="5">
        <f>'[1]Unit factor_selected'!AC47</f>
        <v>1.5999009481642401E-2</v>
      </c>
      <c r="AK269" s="1"/>
      <c r="AL269" s="1">
        <f t="shared" si="222"/>
        <v>9.6545945901336083E-2</v>
      </c>
      <c r="AM269" s="1">
        <f t="shared" si="222"/>
        <v>2.273178309785604</v>
      </c>
      <c r="AN269" s="1">
        <f t="shared" si="222"/>
        <v>1.2584019098091882E-4</v>
      </c>
      <c r="AO269" s="1">
        <f t="shared" si="222"/>
        <v>4.605549442980493E-2</v>
      </c>
      <c r="AP269" s="1">
        <f t="shared" si="222"/>
        <v>4.6848385688523239E-3</v>
      </c>
      <c r="AQ269" s="1">
        <f t="shared" si="222"/>
        <v>2.4396330366443659E-5</v>
      </c>
      <c r="AR269" s="1">
        <f t="shared" si="222"/>
        <v>0.10026572801738114</v>
      </c>
      <c r="AS269" s="1">
        <f t="shared" si="222"/>
        <v>4.9826203863159047E-3</v>
      </c>
      <c r="AT269" s="1">
        <f t="shared" si="222"/>
        <v>8.9193127758859389E-2</v>
      </c>
      <c r="AU269" s="1">
        <f t="shared" si="222"/>
        <v>3.5174338299077831E-3</v>
      </c>
      <c r="AV269" s="1">
        <f t="shared" si="222"/>
        <v>7.336280266780189E-4</v>
      </c>
      <c r="AW269" s="1">
        <f t="shared" si="222"/>
        <v>6.085835167485296E-3</v>
      </c>
      <c r="AX269" s="1">
        <f t="shared" si="222"/>
        <v>2.6424336351032148E-6</v>
      </c>
      <c r="AY269" s="1">
        <f t="shared" si="222"/>
        <v>3.356759961564308E-4</v>
      </c>
      <c r="AZ269" s="1">
        <f t="shared" si="222"/>
        <v>1.7545969851671375E-4</v>
      </c>
      <c r="BA269" s="1">
        <f t="shared" si="216"/>
        <v>1.8459437573321857E-4</v>
      </c>
      <c r="BB269" s="1">
        <f t="shared" si="205"/>
        <v>1.8110722916242127E-8</v>
      </c>
      <c r="BC269" s="1">
        <f t="shared" si="205"/>
        <v>2.5971869777586908E-4</v>
      </c>
      <c r="BD269" s="1">
        <f t="shared" si="205"/>
        <v>0.46326622111828636</v>
      </c>
      <c r="BE269" s="1">
        <f t="shared" si="205"/>
        <v>9.0886102774160899E-4</v>
      </c>
      <c r="BF269" s="1"/>
      <c r="BG269" s="1">
        <f t="shared" si="223"/>
        <v>9.2372940228379219E-2</v>
      </c>
      <c r="BH269" s="1">
        <f t="shared" si="223"/>
        <v>2.174924717738643</v>
      </c>
      <c r="BI269" s="1">
        <f t="shared" si="223"/>
        <v>1.2040100007604123E-4</v>
      </c>
      <c r="BJ269" s="1">
        <f t="shared" si="223"/>
        <v>4.4064837673250749E-2</v>
      </c>
      <c r="BK269" s="1">
        <f t="shared" si="223"/>
        <v>4.4823457791013524E-3</v>
      </c>
      <c r="BL269" s="1">
        <f t="shared" si="223"/>
        <v>2.3341847715017376E-5</v>
      </c>
      <c r="BM269" s="1">
        <f t="shared" si="223"/>
        <v>9.5931942192264558E-2</v>
      </c>
      <c r="BN269" s="1">
        <f t="shared" si="223"/>
        <v>4.7672565722875516E-3</v>
      </c>
      <c r="BO269" s="1">
        <f t="shared" si="223"/>
        <v>8.5337932963763005E-2</v>
      </c>
      <c r="BP269" s="1">
        <f t="shared" si="223"/>
        <v>3.365399778250597E-3</v>
      </c>
      <c r="BQ269" s="1">
        <f t="shared" si="223"/>
        <v>7.0191842055643066E-4</v>
      </c>
      <c r="BR269" s="1">
        <f t="shared" si="223"/>
        <v>5.8227870980764578E-3</v>
      </c>
      <c r="BS269" s="1">
        <f t="shared" si="223"/>
        <v>2.5282197191614045E-6</v>
      </c>
      <c r="BT269" s="1">
        <f t="shared" si="223"/>
        <v>3.2116707169400189E-4</v>
      </c>
      <c r="BU269" s="1">
        <f t="shared" si="223"/>
        <v>1.6787580350745252E-4</v>
      </c>
      <c r="BV269" s="1">
        <f t="shared" si="217"/>
        <v>1.7661565254666587E-4</v>
      </c>
      <c r="BW269" s="1">
        <f t="shared" si="207"/>
        <v>1.7327923092124577E-8</v>
      </c>
      <c r="BX269" s="1">
        <f t="shared" si="207"/>
        <v>2.4849287582059758E-4</v>
      </c>
      <c r="BY269" s="1">
        <f t="shared" si="207"/>
        <v>0.44324246402763107</v>
      </c>
      <c r="BZ269" s="1">
        <f t="shared" si="207"/>
        <v>8.6957732515537058E-4</v>
      </c>
      <c r="CA269" s="1"/>
      <c r="CB269" s="1">
        <f t="shared" si="224"/>
        <v>0.10012690002678097</v>
      </c>
      <c r="CC269" s="1">
        <f t="shared" si="224"/>
        <v>2.357492023534054</v>
      </c>
      <c r="CD269" s="1">
        <f t="shared" si="224"/>
        <v>1.3050768837641181E-4</v>
      </c>
      <c r="CE269" s="1">
        <f t="shared" si="224"/>
        <v>4.7763723721445557E-2</v>
      </c>
      <c r="CF269" s="1">
        <f t="shared" si="224"/>
        <v>4.8586023850701408E-3</v>
      </c>
      <c r="CG269" s="1">
        <f t="shared" si="224"/>
        <v>2.5301206682645598E-5</v>
      </c>
      <c r="CH269" s="1">
        <f t="shared" si="224"/>
        <v>0.10398465136556087</v>
      </c>
      <c r="CI269" s="1">
        <f t="shared" si="224"/>
        <v>5.1674291306016322E-3</v>
      </c>
      <c r="CJ269" s="1">
        <f t="shared" si="224"/>
        <v>9.2501360909693325E-2</v>
      </c>
      <c r="CK269" s="1">
        <f t="shared" si="224"/>
        <v>3.6478978184947271E-3</v>
      </c>
      <c r="CL269" s="1">
        <f t="shared" si="224"/>
        <v>7.6083878404487255E-4</v>
      </c>
      <c r="CM269" s="1">
        <f t="shared" si="224"/>
        <v>6.3115628906571745E-3</v>
      </c>
      <c r="CN269" s="1">
        <f t="shared" si="224"/>
        <v>2.7404432774397988E-6</v>
      </c>
      <c r="CO269" s="1">
        <f t="shared" si="224"/>
        <v>3.4812644482133486E-4</v>
      </c>
      <c r="CP269" s="1">
        <f t="shared" si="224"/>
        <v>1.8196761684914005E-4</v>
      </c>
      <c r="CQ269" s="1">
        <f t="shared" si="218"/>
        <v>1.9144110539280799E-4</v>
      </c>
      <c r="CR269" s="1">
        <f t="shared" si="209"/>
        <v>1.8782461820825265E-8</v>
      </c>
      <c r="CS269" s="1">
        <f t="shared" si="209"/>
        <v>2.6935183911156135E-4</v>
      </c>
      <c r="CT269" s="1">
        <f t="shared" si="209"/>
        <v>0.4804490771171091</v>
      </c>
      <c r="CU269" s="1">
        <f t="shared" si="209"/>
        <v>9.4257129507974635E-4</v>
      </c>
      <c r="CW269" s="12">
        <f t="shared" si="225"/>
        <v>0.18090146998958986</v>
      </c>
      <c r="CX269" s="12">
        <f t="shared" si="225"/>
        <v>4.259332631210734</v>
      </c>
      <c r="CY269" s="12">
        <f t="shared" si="225"/>
        <v>2.357911077434884E-4</v>
      </c>
      <c r="CZ269" s="12">
        <f t="shared" si="225"/>
        <v>8.6295768979915088E-2</v>
      </c>
      <c r="DA269" s="12">
        <f t="shared" si="225"/>
        <v>8.778143668874484E-3</v>
      </c>
      <c r="DB269" s="12">
        <f t="shared" si="225"/>
        <v>4.5712245961642721E-5</v>
      </c>
      <c r="DC269" s="12">
        <f t="shared" si="225"/>
        <v>0.18787135408520184</v>
      </c>
      <c r="DD269" s="12">
        <f t="shared" si="225"/>
        <v>9.3361077347129846E-3</v>
      </c>
      <c r="DE269" s="12">
        <f t="shared" si="225"/>
        <v>0.16712424093950135</v>
      </c>
      <c r="DF269" s="12">
        <f t="shared" si="225"/>
        <v>6.5907371301918653E-3</v>
      </c>
      <c r="DG269" s="12">
        <f t="shared" si="225"/>
        <v>1.3746241461784574E-3</v>
      </c>
      <c r="DH269" s="12">
        <f t="shared" si="225"/>
        <v>1.1403239334746587E-2</v>
      </c>
      <c r="DI269" s="12">
        <f t="shared" si="225"/>
        <v>4.9512190747876005E-6</v>
      </c>
      <c r="DJ269" s="12">
        <f t="shared" si="225"/>
        <v>6.289676959297147E-4</v>
      </c>
      <c r="DK269" s="12">
        <f t="shared" si="225"/>
        <v>3.2876489105032966E-4</v>
      </c>
      <c r="DL269" s="12">
        <f t="shared" si="219"/>
        <v>3.4588085092745243E-4</v>
      </c>
      <c r="DM269" s="12">
        <f t="shared" si="211"/>
        <v>3.3934686407966641E-8</v>
      </c>
      <c r="DN269" s="12">
        <f t="shared" si="211"/>
        <v>4.8664388517619301E-4</v>
      </c>
      <c r="DO269" s="12">
        <f t="shared" si="211"/>
        <v>0.86803790272524128</v>
      </c>
      <c r="DP269" s="12">
        <f t="shared" si="211"/>
        <v>1.7029642663890579E-3</v>
      </c>
      <c r="DR269" s="12">
        <f t="shared" si="226"/>
        <v>0.1550318450128626</v>
      </c>
      <c r="DS269" s="12">
        <f t="shared" si="226"/>
        <v>3.6502312357002418</v>
      </c>
      <c r="DT269" s="12">
        <f t="shared" si="226"/>
        <v>2.0207204769095177E-4</v>
      </c>
      <c r="DU269" s="12">
        <f t="shared" si="226"/>
        <v>7.3955133048558844E-2</v>
      </c>
      <c r="DV269" s="12">
        <f t="shared" si="226"/>
        <v>7.5228344404935114E-3</v>
      </c>
      <c r="DW269" s="12">
        <f t="shared" si="226"/>
        <v>3.9175214173345681E-5</v>
      </c>
      <c r="DX269" s="12">
        <f t="shared" si="226"/>
        <v>0.1610050081437687</v>
      </c>
      <c r="DY269" s="12">
        <f t="shared" si="226"/>
        <v>8.0010074403193236E-3</v>
      </c>
      <c r="DZ269" s="12">
        <f t="shared" si="226"/>
        <v>0.14322481415278754</v>
      </c>
      <c r="EA269" s="12">
        <f t="shared" si="226"/>
        <v>5.6482356796062694E-3</v>
      </c>
      <c r="EB269" s="12">
        <f t="shared" si="226"/>
        <v>1.178047461933509E-3</v>
      </c>
      <c r="EC269" s="12">
        <f t="shared" si="226"/>
        <v>9.7725310540082676E-3</v>
      </c>
      <c r="ED269" s="12">
        <f t="shared" si="226"/>
        <v>4.2431751841008944E-6</v>
      </c>
      <c r="EE269" s="12">
        <f t="shared" si="226"/>
        <v>5.3902283026823459E-4</v>
      </c>
      <c r="EF269" s="12">
        <f t="shared" si="226"/>
        <v>2.8175021263187315E-4</v>
      </c>
      <c r="EG269" s="12">
        <f t="shared" si="220"/>
        <v>2.9641852261890188E-4</v>
      </c>
      <c r="EH269" s="12">
        <f t="shared" si="213"/>
        <v>2.9081892170708873E-8</v>
      </c>
      <c r="EI269" s="12">
        <f t="shared" si="213"/>
        <v>4.1705188679469783E-4</v>
      </c>
      <c r="EJ269" s="12">
        <f t="shared" si="213"/>
        <v>0.74390505289058217</v>
      </c>
      <c r="EK269" s="12">
        <f t="shared" si="213"/>
        <v>1.4594336476340662E-3</v>
      </c>
      <c r="EM269" s="12">
        <f t="shared" si="227"/>
        <v>0.16808133220990523</v>
      </c>
      <c r="EN269" s="12">
        <f t="shared" si="227"/>
        <v>3.9574819542385091</v>
      </c>
      <c r="EO269" s="12">
        <f t="shared" si="227"/>
        <v>2.1908104735166329E-4</v>
      </c>
      <c r="EP269" s="12">
        <f t="shared" si="227"/>
        <v>8.0180154506522425E-2</v>
      </c>
      <c r="EQ269" s="12">
        <f t="shared" si="227"/>
        <v>8.1560535814290177E-3</v>
      </c>
      <c r="ER269" s="12">
        <f t="shared" si="227"/>
        <v>4.2472707380332047E-5</v>
      </c>
      <c r="ES269" s="12">
        <f t="shared" si="227"/>
        <v>0.17455727408150254</v>
      </c>
      <c r="ET269" s="12">
        <f t="shared" si="227"/>
        <v>8.6744758115899316E-3</v>
      </c>
      <c r="EU269" s="12">
        <f t="shared" si="227"/>
        <v>0.15528046877284668</v>
      </c>
      <c r="EV269" s="12">
        <f t="shared" si="227"/>
        <v>6.1236643193208137E-3</v>
      </c>
      <c r="EW269" s="12">
        <f t="shared" si="227"/>
        <v>1.2772071879287355E-3</v>
      </c>
      <c r="EX269" s="12">
        <f t="shared" si="227"/>
        <v>1.0595113787648583E-2</v>
      </c>
      <c r="EY269" s="12">
        <f t="shared" si="227"/>
        <v>4.6003357418891311E-6</v>
      </c>
      <c r="EZ269" s="12">
        <f t="shared" si="227"/>
        <v>5.8439397012608385E-4</v>
      </c>
      <c r="FA269" s="12">
        <f t="shared" si="227"/>
        <v>3.05465958207878E-4</v>
      </c>
      <c r="FB269" s="12">
        <f t="shared" si="221"/>
        <v>3.2136894306678291E-4</v>
      </c>
      <c r="FC269" s="12">
        <f t="shared" si="215"/>
        <v>3.1529800724696297E-8</v>
      </c>
      <c r="FD269" s="12">
        <f t="shared" si="215"/>
        <v>4.5215637295222466E-4</v>
      </c>
      <c r="FE269" s="12">
        <f t="shared" si="215"/>
        <v>0.80652173311331676</v>
      </c>
      <c r="FF269" s="12">
        <f t="shared" si="215"/>
        <v>1.582278477985881E-3</v>
      </c>
      <c r="FH269" s="12">
        <f>IFERROR(AL269*[1]Figure!$C$8+BG269*[1]Figure!$D$8+CB269*[1]Figure!$E$8,0)</f>
        <v>9.3238901808915087E-2</v>
      </c>
      <c r="FI269" s="12">
        <f>IFERROR(AM269*[1]Figure!$C$8+BH269*[1]Figure!$D$8+CC269*[1]Figure!$E$8,0)</f>
        <v>2.195313819151492</v>
      </c>
      <c r="FJ269" s="12">
        <f>IFERROR(AN269*[1]Figure!$C$8+BI269*[1]Figure!$D$8+CD269*[1]Figure!$E$8,0)</f>
        <v>1.2152971417852808E-4</v>
      </c>
      <c r="FK269" s="12">
        <f>IFERROR(AO269*[1]Figure!$C$8+BJ269*[1]Figure!$D$8+CE269*[1]Figure!$E$8,0)</f>
        <v>4.447792895716185E-2</v>
      </c>
      <c r="FL269" s="12">
        <f>IFERROR(AP269*[1]Figure!$C$8+BK269*[1]Figure!$D$8+CF269*[1]Figure!$E$8,0)</f>
        <v>4.5243660853272047E-3</v>
      </c>
      <c r="FM269" s="12">
        <f>IFERROR(AQ269*[1]Figure!$C$8+BL269*[1]Figure!$D$8+CG269*[1]Figure!$E$8,0)</f>
        <v>2.3560668760335946E-5</v>
      </c>
      <c r="FN269" s="12">
        <f>IFERROR(AR269*[1]Figure!$C$8+BM269*[1]Figure!$D$8+CH269*[1]Figure!$E$8,0)</f>
        <v>9.6831268077954682E-2</v>
      </c>
      <c r="FO269" s="12">
        <f>IFERROR(AS269*[1]Figure!$C$8+BN269*[1]Figure!$D$8+CI269*[1]Figure!$E$8,0)</f>
        <v>4.8119478100672689E-3</v>
      </c>
      <c r="FP269" s="12">
        <f>IFERROR(AT269*[1]Figure!$C$8+BO269*[1]Figure!$D$8+CJ269*[1]Figure!$E$8,0)</f>
        <v>8.6137943996498975E-2</v>
      </c>
      <c r="FQ269" s="12">
        <f>IFERROR(AU269*[1]Figure!$C$8+BP269*[1]Figure!$D$8+CK269*[1]Figure!$E$8,0)</f>
        <v>3.3969491357128982E-3</v>
      </c>
      <c r="FR269" s="12">
        <f>IFERROR(AV269*[1]Figure!$C$8+BQ269*[1]Figure!$D$8+CL269*[1]Figure!$E$8,0)</f>
        <v>7.0849864181353798E-4</v>
      </c>
      <c r="FS269" s="12">
        <f>IFERROR(AW269*[1]Figure!$C$8+BR269*[1]Figure!$D$8+CM269*[1]Figure!$E$8,0)</f>
        <v>5.877373537634489E-3</v>
      </c>
      <c r="FT269" s="12">
        <f>IFERROR(AX269*[1]Figure!$C$8+BS269*[1]Figure!$D$8+CN269*[1]Figure!$E$8,0)</f>
        <v>2.5519208283664822E-6</v>
      </c>
      <c r="FU269" s="12">
        <f>IFERROR(AY269*[1]Figure!$C$8+BT269*[1]Figure!$D$8+CO269*[1]Figure!$E$8,0)</f>
        <v>3.2417789222577886E-4</v>
      </c>
      <c r="FV269" s="12">
        <f>IFERROR(AZ269*[1]Figure!$C$8+BU269*[1]Figure!$D$8+CP269*[1]Figure!$E$8,0)</f>
        <v>1.6944957604061672E-4</v>
      </c>
      <c r="FW269" s="12">
        <f>IFERROR(BA269*[1]Figure!$C$8+BV269*[1]Figure!$D$8+CQ269*[1]Figure!$E$8,0)</f>
        <v>1.7827135787821163E-4</v>
      </c>
      <c r="FX269" s="12">
        <f>IFERROR(BB269*[1]Figure!$C$8+BW269*[1]Figure!$D$8+CR269*[1]Figure!$E$8,0)</f>
        <v>1.7490365855461561E-8</v>
      </c>
      <c r="FY269" s="12">
        <f>IFERROR(BC269*[1]Figure!$C$8+BX269*[1]Figure!$D$8+CS269*[1]Figure!$E$8,0)</f>
        <v>2.5082240309303784E-4</v>
      </c>
      <c r="FZ269" s="12">
        <f>IFERROR(BD269*[1]Figure!$C$8+BY269*[1]Figure!$D$8+CT269*[1]Figure!$E$8,0)</f>
        <v>0.44739769545970426</v>
      </c>
      <c r="GA269" s="12">
        <f>IFERROR(BE269*[1]Figure!$C$8+BZ269*[1]Figure!$D$8+CU269*[1]Figure!$E$8,0)</f>
        <v>8.7772928559993319E-4</v>
      </c>
      <c r="GC269" s="12">
        <f>IFERROR(CW269*[1]Figure!$F$8+DR269*[1]Figure!$G$8+EM269*[1]Figure!$H$8,0)</f>
        <v>0.1609805004680511</v>
      </c>
      <c r="GD269" s="12">
        <f>IFERROR(CX269*[1]Figure!$F$8+DS269*[1]Figure!$G$8+EN269*[1]Figure!$H$8,0)</f>
        <v>3.7902925756858821</v>
      </c>
      <c r="GE269" s="12">
        <f>IFERROR(CY269*[1]Figure!$F$8+DT269*[1]Figure!$G$8+EO269*[1]Figure!$H$8,0)</f>
        <v>2.0982566107753155E-4</v>
      </c>
      <c r="GF269" s="12">
        <f>IFERROR(CZ269*[1]Figure!$F$8+DU269*[1]Figure!$G$8+EP269*[1]Figure!$H$8,0)</f>
        <v>7.679283136539175E-2</v>
      </c>
      <c r="GG269" s="12">
        <f>IFERROR(DA269*[1]Figure!$F$8+DV269*[1]Figure!$G$8+EQ269*[1]Figure!$H$8,0)</f>
        <v>7.8114896527772121E-3</v>
      </c>
      <c r="GH269" s="12">
        <f>IFERROR(DB269*[1]Figure!$F$8+DW269*[1]Figure!$G$8+ER269*[1]Figure!$H$8,0)</f>
        <v>4.0678388256587192E-5</v>
      </c>
      <c r="GI269" s="12">
        <f>IFERROR(DC269*[1]Figure!$F$8+DX269*[1]Figure!$G$8+ES269*[1]Figure!$H$8,0)</f>
        <v>0.16718285708782038</v>
      </c>
      <c r="GJ269" s="12">
        <f>IFERROR(DD269*[1]Figure!$F$8+DY269*[1]Figure!$G$8+ET269*[1]Figure!$H$8,0)</f>
        <v>8.3080104083412196E-3</v>
      </c>
      <c r="GK269" s="12">
        <f>IFERROR(DE269*[1]Figure!$F$8+DZ269*[1]Figure!$G$8+EU269*[1]Figure!$H$8,0)</f>
        <v>0.14872042746989442</v>
      </c>
      <c r="GL269" s="12">
        <f>IFERROR(DF269*[1]Figure!$F$8+EA269*[1]Figure!$G$8+EV269*[1]Figure!$H$8,0)</f>
        <v>5.8649615270274392E-3</v>
      </c>
      <c r="GM269" s="12">
        <f>IFERROR(DG269*[1]Figure!$F$8+EB269*[1]Figure!$G$8+EW269*[1]Figure!$H$8,0)</f>
        <v>1.2232497780145719E-3</v>
      </c>
      <c r="GN269" s="12">
        <f>IFERROR(DH269*[1]Figure!$F$8+EC269*[1]Figure!$G$8+EX269*[1]Figure!$H$8,0)</f>
        <v>1.0147508337937271E-2</v>
      </c>
      <c r="GO269" s="12">
        <f>IFERROR(DI269*[1]Figure!$F$8+ED269*[1]Figure!$G$8+EY269*[1]Figure!$H$8,0)</f>
        <v>4.4059881029829996E-6</v>
      </c>
      <c r="GP269" s="12">
        <f>IFERROR(DJ269*[1]Figure!$F$8+EE269*[1]Figure!$G$8+EZ269*[1]Figure!$H$8,0)</f>
        <v>5.5970542679851685E-4</v>
      </c>
      <c r="GQ269" s="12">
        <f>IFERROR(DK269*[1]Figure!$F$8+EF269*[1]Figure!$G$8+FA269*[1]Figure!$H$8,0)</f>
        <v>2.9256112015370555E-4</v>
      </c>
      <c r="GR269" s="12">
        <f>IFERROR(DL269*[1]Figure!$F$8+EG269*[1]Figure!$G$8+FB269*[1]Figure!$H$8,0)</f>
        <v>3.0779226110114432E-4</v>
      </c>
      <c r="GS269" s="12">
        <f>IFERROR(DM269*[1]Figure!$F$8+EH269*[1]Figure!$G$8+FC269*[1]Figure!$H$8,0)</f>
        <v>3.0197780048416436E-8</v>
      </c>
      <c r="GT269" s="12">
        <f>IFERROR(DN269*[1]Figure!$F$8+EI269*[1]Figure!$G$8+FD269*[1]Figure!$H$8,0)</f>
        <v>4.3305439248165584E-4</v>
      </c>
      <c r="GU269" s="12">
        <f>IFERROR(DO269*[1]Figure!$F$8+EJ269*[1]Figure!$G$8+FE269*[1]Figure!$H$8,0)</f>
        <v>0.77244909073424384</v>
      </c>
      <c r="GV269" s="12">
        <f>IFERROR(DP269*[1]Figure!$F$8+EK269*[1]Figure!$G$8+FF269*[1]Figure!$H$8,0)</f>
        <v>1.5154329033273963E-3</v>
      </c>
      <c r="GX269" s="12">
        <f>IFERROR(FH269*[1]Figure!$F$10+GC269*[1]Figure!$F$11,0)</f>
        <v>9.7213389903486935E-2</v>
      </c>
      <c r="GY269" s="12">
        <f>IFERROR(FI269*[1]Figure!$F$10+GD269*[1]Figure!$F$11,0)</f>
        <v>2.2888933065627475</v>
      </c>
      <c r="GZ269" s="12">
        <f>IFERROR(FJ269*[1]Figure!$F$10+GE269*[1]Figure!$F$11,0)</f>
        <v>1.2671015273763063E-4</v>
      </c>
      <c r="HA269" s="12">
        <f>IFERROR(FK269*[1]Figure!$F$10+GF269*[1]Figure!$F$11,0)</f>
        <v>4.6373886499366079E-2</v>
      </c>
      <c r="HB269" s="12">
        <f>IFERROR(FL269*[1]Figure!$F$10+GG269*[1]Figure!$F$11,0)</f>
        <v>4.7172259195031822E-3</v>
      </c>
      <c r="HC269" s="12">
        <f>IFERROR(FM269*[1]Figure!$F$10+GH269*[1]Figure!$F$11,0)</f>
        <v>2.4564987726683451E-5</v>
      </c>
      <c r="HD269" s="12">
        <f>IFERROR(FN269*[1]Figure!$F$10+GI269*[1]Figure!$F$11,0)</f>
        <v>0.10095888771623454</v>
      </c>
      <c r="HE269" s="12">
        <f>IFERROR(FO269*[1]Figure!$F$10+GJ269*[1]Figure!$F$11,0)</f>
        <v>5.0170663701507899E-3</v>
      </c>
      <c r="HF269" s="12">
        <f>IFERROR(FP269*[1]Figure!$F$10+GK269*[1]Figure!$F$11,0)</f>
        <v>8.9809740062979967E-2</v>
      </c>
      <c r="HG269" s="12">
        <f>IFERROR(FQ269*[1]Figure!$F$10+GL269*[1]Figure!$F$11,0)</f>
        <v>3.5417506470544458E-3</v>
      </c>
      <c r="HH269" s="12">
        <f>IFERROR(FR269*[1]Figure!$F$10+GM269*[1]Figure!$F$11,0)</f>
        <v>7.3869976347281296E-4</v>
      </c>
      <c r="HI269" s="12">
        <f>IFERROR(FS269*[1]Figure!$F$10+GN269*[1]Figure!$F$11,0)</f>
        <v>6.1279079251002838E-3</v>
      </c>
      <c r="HJ269" s="12">
        <f>IFERROR(FT269*[1]Figure!$F$10+GO269*[1]Figure!$F$11,0)</f>
        <v>2.6607013776206859E-6</v>
      </c>
      <c r="HK269" s="12">
        <f>IFERROR(FU269*[1]Figure!$F$10+GP269*[1]Figure!$F$11,0)</f>
        <v>3.3799660038490436E-4</v>
      </c>
      <c r="HL269" s="12">
        <f>IFERROR(FV269*[1]Figure!$F$10+GQ269*[1]Figure!$F$11,0)</f>
        <v>1.7667269117322421E-4</v>
      </c>
      <c r="HM269" s="12">
        <f>IFERROR(FW269*[1]Figure!$F$10+GR269*[1]Figure!$F$11,0)</f>
        <v>1.858705184833225E-4</v>
      </c>
      <c r="HN269" s="12">
        <f>IFERROR(FX269*[1]Figure!$F$10+GS269*[1]Figure!$F$11,0)</f>
        <v>1.8235926447806409E-8</v>
      </c>
      <c r="HO269" s="12">
        <f>IFERROR(FY269*[1]Figure!$F$10+GT269*[1]Figure!$F$11,0)</f>
        <v>2.6151419198806598E-4</v>
      </c>
      <c r="HP269" s="12">
        <f>IFERROR(FZ269*[1]Figure!$F$10+GU269*[1]Figure!$F$11,0)</f>
        <v>0.46646888548495463</v>
      </c>
      <c r="HQ269" s="12">
        <f>IFERROR(GA269*[1]Figure!$F$10+GV269*[1]Figure!$F$11,0)</f>
        <v>9.1514418998204844E-4</v>
      </c>
    </row>
    <row r="270" spans="1:225" x14ac:dyDescent="0.2">
      <c r="A270" s="1"/>
      <c r="B270" s="4"/>
      <c r="C270" s="1" t="str">
        <f>C79</f>
        <v>EC</v>
      </c>
      <c r="D270" s="1" t="str">
        <f>D79</f>
        <v>Korea</v>
      </c>
      <c r="E270" s="2">
        <f>E79/(E76+SUM(E78:E80))</f>
        <v>0.11428571428571428</v>
      </c>
      <c r="F270" s="7"/>
      <c r="G270" s="5">
        <f>'[1]LIB Maf LCI'!AQ$52*LCIA_TAU!$E270</f>
        <v>18.935777009288298</v>
      </c>
      <c r="H270" s="5">
        <f>'[1]LIB Maf LCI'!AR$52*LCIA_TAU!$E270</f>
        <v>18.117315869942697</v>
      </c>
      <c r="I270" s="5">
        <f>'[1]LIB Maf LCI'!AS$52*LCIA_TAU!$E270</f>
        <v>19.638117725585296</v>
      </c>
      <c r="J270" s="5">
        <f>'[1]LIB Maf LCI'!AT$52*LCIA_TAU!$E270</f>
        <v>35.4806187292006</v>
      </c>
      <c r="K270" s="5">
        <f>'[1]LIB Maf LCI'!AU$52*LCIA_TAU!$E270</f>
        <v>30.406750061801247</v>
      </c>
      <c r="L270" s="5">
        <f>'[1]LIB Maf LCI'!AV$52*LCIA_TAU!$E270</f>
        <v>32.966175808184055</v>
      </c>
      <c r="M270" s="5" t="str">
        <f>M79</f>
        <v>g/kWh</v>
      </c>
      <c r="N270" s="5" t="str">
        <f>N79</f>
        <v>ethylene carbonate production | ethylene carbonate | Cutoff, KR</v>
      </c>
      <c r="O270" s="5">
        <f>O79</f>
        <v>1</v>
      </c>
      <c r="P270" s="5" t="str">
        <f>P79</f>
        <v>kg</v>
      </c>
      <c r="Q270" s="5">
        <f>'[1]Unit factor_selected'!J48</f>
        <v>1.69955732768394</v>
      </c>
      <c r="R270" s="5">
        <f>'[1]Unit factor_selected'!K48</f>
        <v>40.022569662636897</v>
      </c>
      <c r="S270" s="5">
        <f>'[1]Unit factor_selected'!L48</f>
        <v>2.2151841788874602E-3</v>
      </c>
      <c r="T270" s="5">
        <f>'[1]Unit factor_selected'!M48</f>
        <v>0.81075590054970803</v>
      </c>
      <c r="U270" s="5">
        <f>'[1]Unit factor_selected'!N48</f>
        <v>8.2484159696738696E-2</v>
      </c>
      <c r="V270" s="5">
        <f>'[1]Unit factor_selected'!O48</f>
        <v>4.3001889988343302E-4</v>
      </c>
      <c r="W270" s="5">
        <f>'[1]Unit factor_selected'!P48</f>
        <v>1.76502623446204</v>
      </c>
      <c r="X270" s="5">
        <f>'[1]Unit factor_selected'!Q48</f>
        <v>8.7741710831644296E-2</v>
      </c>
      <c r="Y270" s="5">
        <f>'[1]Unit factor_selected'!R48</f>
        <v>1.57083831126351</v>
      </c>
      <c r="Z270" s="5">
        <f>'[1]Unit factor_selected'!S48</f>
        <v>6.2279028855989599E-2</v>
      </c>
      <c r="AA270" s="5">
        <f>'[1]Unit factor_selected'!T48</f>
        <v>1.29102087437307E-2</v>
      </c>
      <c r="AB270" s="5">
        <f>'[1]Unit factor_selected'!U48</f>
        <v>0.10715244883233201</v>
      </c>
      <c r="AC270" s="5">
        <f>'[1]Unit factor_selected'!V48</f>
        <v>4.65557687961148E-5</v>
      </c>
      <c r="AD270" s="5">
        <f>'[1]Unit factor_selected'!W48</f>
        <v>5.90916374385671E-3</v>
      </c>
      <c r="AE270" s="5">
        <f>'[1]Unit factor_selected'!X48</f>
        <v>3.0891471802455498E-3</v>
      </c>
      <c r="AF270" s="5">
        <f>'[1]Unit factor_selected'!Y48</f>
        <v>3.2499393822011499E-3</v>
      </c>
      <c r="AG270" s="5">
        <f>'[1]Unit factor_selected'!Z48</f>
        <v>3.1887085541373798E-7</v>
      </c>
      <c r="AH270" s="5">
        <f>'[1]Unit factor_selected'!AA48</f>
        <v>4.5699541561796397E-3</v>
      </c>
      <c r="AI270" s="5">
        <f>'[1]Unit factor_selected'!AB48</f>
        <v>8.1552325292534409</v>
      </c>
      <c r="AJ270" s="5">
        <f>'[1]Unit factor_selected'!AC48</f>
        <v>1.60068382466481E-2</v>
      </c>
      <c r="AK270" s="1"/>
      <c r="AL270" s="1">
        <f t="shared" si="222"/>
        <v>3.2182438571525009E-2</v>
      </c>
      <c r="AM270" s="1">
        <f t="shared" si="222"/>
        <v>0.75785845447039901</v>
      </c>
      <c r="AN270" s="1">
        <f t="shared" si="222"/>
        <v>4.1946233645916343E-5</v>
      </c>
      <c r="AO270" s="1">
        <f t="shared" si="222"/>
        <v>1.535229294177399E-2</v>
      </c>
      <c r="AP270" s="1">
        <f t="shared" si="222"/>
        <v>1.5619016548159689E-3</v>
      </c>
      <c r="AQ270" s="1">
        <f t="shared" si="222"/>
        <v>8.1427419979721564E-6</v>
      </c>
      <c r="AR270" s="1">
        <f t="shared" si="222"/>
        <v>3.3422143191316991E-2</v>
      </c>
      <c r="AS270" s="1">
        <f t="shared" si="222"/>
        <v>1.6614574707214719E-3</v>
      </c>
      <c r="AT270" s="1">
        <f t="shared" si="222"/>
        <v>2.9745043979732825E-2</v>
      </c>
      <c r="AU270" s="1">
        <f t="shared" si="222"/>
        <v>1.1793018027720502E-3</v>
      </c>
      <c r="AV270" s="1">
        <f t="shared" si="222"/>
        <v>2.4446483391464855E-4</v>
      </c>
      <c r="AW270" s="1">
        <f t="shared" si="222"/>
        <v>2.0290148770882128E-3</v>
      </c>
      <c r="AX270" s="1">
        <f t="shared" si="222"/>
        <v>8.8156965641921206E-7</v>
      </c>
      <c r="AY270" s="1">
        <f t="shared" si="222"/>
        <v>1.1189460696504185E-4</v>
      </c>
      <c r="AZ270" s="1">
        <f t="shared" si="222"/>
        <v>5.8495402154001453E-5</v>
      </c>
      <c r="BA270" s="1">
        <f t="shared" si="216"/>
        <v>6.1540127435065142E-5</v>
      </c>
      <c r="BB270" s="1">
        <f t="shared" si="205"/>
        <v>6.0380674128755526E-9</v>
      </c>
      <c r="BC270" s="1">
        <f t="shared" si="205"/>
        <v>8.6535632844087922E-5</v>
      </c>
      <c r="BD270" s="1">
        <f t="shared" si="205"/>
        <v>0.15442566463283736</v>
      </c>
      <c r="BE270" s="1">
        <f t="shared" si="205"/>
        <v>3.0310191966227571E-4</v>
      </c>
      <c r="BF270" s="1"/>
      <c r="BG270" s="1">
        <f t="shared" si="223"/>
        <v>3.0791416944725643E-2</v>
      </c>
      <c r="BH270" s="1">
        <f t="shared" si="223"/>
        <v>0.7251015365047786</v>
      </c>
      <c r="BI270" s="1">
        <f t="shared" si="223"/>
        <v>4.0133191479003765E-5</v>
      </c>
      <c r="BJ270" s="1">
        <f t="shared" si="223"/>
        <v>1.4688720743678907E-2</v>
      </c>
      <c r="BK270" s="1">
        <f t="shared" si="223"/>
        <v>1.4943915754926118E-3</v>
      </c>
      <c r="BL270" s="1">
        <f t="shared" si="223"/>
        <v>7.7907882392334196E-6</v>
      </c>
      <c r="BM270" s="1">
        <f t="shared" si="223"/>
        <v>3.1977537808484315E-2</v>
      </c>
      <c r="BN270" s="1">
        <f t="shared" si="223"/>
        <v>1.5896442901060721E-3</v>
      </c>
      <c r="BO270" s="1">
        <f t="shared" si="223"/>
        <v>2.8459373865768377E-2</v>
      </c>
      <c r="BP270" s="1">
        <f t="shared" si="223"/>
        <v>1.1283288378572394E-3</v>
      </c>
      <c r="BQ270" s="1">
        <f t="shared" si="223"/>
        <v>2.3389832975706518E-4</v>
      </c>
      <c r="BR270" s="1">
        <f t="shared" si="223"/>
        <v>1.9413147617332314E-3</v>
      </c>
      <c r="BS270" s="1">
        <f t="shared" si="223"/>
        <v>8.4346556884723368E-7</v>
      </c>
      <c r="BT270" s="1">
        <f t="shared" si="223"/>
        <v>1.0705818607466517E-4</v>
      </c>
      <c r="BU270" s="1">
        <f t="shared" si="223"/>
        <v>5.5967055233251432E-5</v>
      </c>
      <c r="BV270" s="1">
        <f t="shared" si="217"/>
        <v>5.8880178345504657E-5</v>
      </c>
      <c r="BW270" s="1">
        <f t="shared" si="207"/>
        <v>5.7770840092495184E-9</v>
      </c>
      <c r="BX270" s="1">
        <f t="shared" si="207"/>
        <v>8.279530295866397E-5</v>
      </c>
      <c r="BY270" s="1">
        <f t="shared" si="207"/>
        <v>0.14775092372531629</v>
      </c>
      <c r="BZ270" s="1">
        <f t="shared" si="207"/>
        <v>2.9000094459360337E-4</v>
      </c>
      <c r="CA270" s="1"/>
      <c r="CB270" s="1">
        <f t="shared" si="224"/>
        <v>3.3376106882438361E-2</v>
      </c>
      <c r="CC270" s="1">
        <f t="shared" si="224"/>
        <v>0.78596793471530202</v>
      </c>
      <c r="CD270" s="1">
        <f t="shared" si="224"/>
        <v>4.3502047688845946E-5</v>
      </c>
      <c r="CE270" s="1">
        <f t="shared" si="224"/>
        <v>1.5921719821708091E-2</v>
      </c>
      <c r="CF270" s="1">
        <f t="shared" si="224"/>
        <v>1.6198336386205325E-3</v>
      </c>
      <c r="CG270" s="1">
        <f t="shared" si="224"/>
        <v>8.4447617801375351E-6</v>
      </c>
      <c r="CH270" s="1">
        <f t="shared" si="224"/>
        <v>3.4661792981112056E-2</v>
      </c>
      <c r="CI270" s="1">
        <f t="shared" si="224"/>
        <v>1.7230820467560933E-3</v>
      </c>
      <c r="CJ270" s="1">
        <f t="shared" si="224"/>
        <v>3.084830768445241E-2</v>
      </c>
      <c r="CK270" s="1">
        <f t="shared" si="224"/>
        <v>1.2230429005090475E-3</v>
      </c>
      <c r="CL270" s="1">
        <f t="shared" si="224"/>
        <v>2.5353219917126411E-4</v>
      </c>
      <c r="CM270" s="1">
        <f t="shared" si="224"/>
        <v>2.1042724047540908E-3</v>
      </c>
      <c r="CN270" s="1">
        <f t="shared" si="224"/>
        <v>9.1426766842323293E-7</v>
      </c>
      <c r="CO270" s="1">
        <f t="shared" si="224"/>
        <v>1.1604485326161843E-4</v>
      </c>
      <c r="CP270" s="1">
        <f t="shared" si="224"/>
        <v>6.0665035997321968E-5</v>
      </c>
      <c r="CQ270" s="1">
        <f t="shared" si="218"/>
        <v>6.3822692188682131E-5</v>
      </c>
      <c r="CR270" s="1">
        <f t="shared" si="209"/>
        <v>6.2620233978730739E-9</v>
      </c>
      <c r="CS270" s="1">
        <f t="shared" si="209"/>
        <v>8.974529771958358E-5</v>
      </c>
      <c r="CT270" s="1">
        <f t="shared" si="209"/>
        <v>0.1601534164890018</v>
      </c>
      <c r="CU270" s="1">
        <f t="shared" si="209"/>
        <v>3.1434417390207675E-4</v>
      </c>
      <c r="CW270" s="12">
        <f t="shared" si="225"/>
        <v>6.0301345551972925E-2</v>
      </c>
      <c r="CX270" s="12">
        <f t="shared" si="225"/>
        <v>1.4200255347628905</v>
      </c>
      <c r="CY270" s="12">
        <f t="shared" si="225"/>
        <v>7.8596105266063272E-5</v>
      </c>
      <c r="CZ270" s="12">
        <f t="shared" si="225"/>
        <v>2.8766120989853872E-2</v>
      </c>
      <c r="DA270" s="12">
        <f t="shared" si="225"/>
        <v>2.9265890213984805E-3</v>
      </c>
      <c r="DB270" s="12">
        <f t="shared" si="225"/>
        <v>1.5257336633114372E-5</v>
      </c>
      <c r="DC270" s="12">
        <f t="shared" si="225"/>
        <v>6.262422287198427E-2</v>
      </c>
      <c r="DD270" s="12">
        <f t="shared" si="225"/>
        <v>3.113130188665342E-3</v>
      </c>
      <c r="DE270" s="12">
        <f t="shared" si="225"/>
        <v>5.573431520716194E-2</v>
      </c>
      <c r="DF270" s="12">
        <f t="shared" si="225"/>
        <v>2.2096984776642493E-3</v>
      </c>
      <c r="DG270" s="12">
        <f t="shared" si="225"/>
        <v>4.5806219415070085E-4</v>
      </c>
      <c r="DH270" s="12">
        <f t="shared" si="225"/>
        <v>3.8018351829201481E-3</v>
      </c>
      <c r="DI270" s="12">
        <f t="shared" si="225"/>
        <v>1.6518274822997636E-6</v>
      </c>
      <c r="DJ270" s="12">
        <f t="shared" si="225"/>
        <v>2.0966078580419553E-4</v>
      </c>
      <c r="DK270" s="12">
        <f t="shared" si="225"/>
        <v>1.0960485330067748E-4</v>
      </c>
      <c r="DL270" s="12">
        <f t="shared" si="219"/>
        <v>1.1530986011289275E-4</v>
      </c>
      <c r="DM270" s="12">
        <f t="shared" si="211"/>
        <v>1.1313735244788888E-8</v>
      </c>
      <c r="DN270" s="12">
        <f t="shared" si="211"/>
        <v>1.6214480102533544E-4</v>
      </c>
      <c r="DO270" s="12">
        <f t="shared" si="211"/>
        <v>0.28935269601841562</v>
      </c>
      <c r="DP270" s="12">
        <f t="shared" si="211"/>
        <v>5.6793252488930709E-4</v>
      </c>
      <c r="DR270" s="12">
        <f t="shared" si="226"/>
        <v>5.1678014878588405E-2</v>
      </c>
      <c r="DS270" s="12">
        <f t="shared" si="226"/>
        <v>1.2169562725628291</v>
      </c>
      <c r="DT270" s="12">
        <f t="shared" si="226"/>
        <v>6.7356551668287424E-5</v>
      </c>
      <c r="DU270" s="12">
        <f t="shared" si="226"/>
        <v>2.4652452029145563E-2</v>
      </c>
      <c r="DV270" s="12">
        <f t="shared" si="226"/>
        <v>2.5080752279564335E-3</v>
      </c>
      <c r="DW270" s="12">
        <f t="shared" si="226"/>
        <v>1.3075477210606281E-5</v>
      </c>
      <c r="DX270" s="12">
        <f t="shared" si="226"/>
        <v>5.3668711563809458E-2</v>
      </c>
      <c r="DY270" s="12">
        <f t="shared" si="226"/>
        <v>2.6679402712526472E-3</v>
      </c>
      <c r="DZ270" s="12">
        <f t="shared" si="226"/>
        <v>4.7764087918091502E-2</v>
      </c>
      <c r="EA270" s="12">
        <f t="shared" si="226"/>
        <v>1.8937028645157835E-3</v>
      </c>
      <c r="EB270" s="12">
        <f t="shared" si="226"/>
        <v>3.9255749051630046E-4</v>
      </c>
      <c r="EC270" s="12">
        <f t="shared" si="226"/>
        <v>3.2581577301546661E-3</v>
      </c>
      <c r="ED270" s="12">
        <f t="shared" si="226"/>
        <v>1.4156096257184683E-6</v>
      </c>
      <c r="EE270" s="12">
        <f t="shared" si="226"/>
        <v>1.7967846503370871E-4</v>
      </c>
      <c r="EF270" s="12">
        <f t="shared" si="226"/>
        <v>9.3930926213844516E-5</v>
      </c>
      <c r="EG270" s="12">
        <f t="shared" si="220"/>
        <v>9.882009451059513E-5</v>
      </c>
      <c r="EH270" s="12">
        <f t="shared" si="213"/>
        <v>9.6958264025582948E-9</v>
      </c>
      <c r="EI270" s="12">
        <f t="shared" si="213"/>
        <v>1.3895745382084412E-4</v>
      </c>
      <c r="EJ270" s="12">
        <f t="shared" si="213"/>
        <v>0.24797411721288062</v>
      </c>
      <c r="EK270" s="12">
        <f t="shared" si="213"/>
        <v>4.867159298455097E-4</v>
      </c>
      <c r="EM270" s="12">
        <f t="shared" si="227"/>
        <v>5.6027905660516242E-2</v>
      </c>
      <c r="EN270" s="12">
        <f t="shared" si="227"/>
        <v>1.3193910677937815</v>
      </c>
      <c r="EO270" s="12">
        <f t="shared" si="227"/>
        <v>7.3026151088711856E-5</v>
      </c>
      <c r="EP270" s="12">
        <f t="shared" si="227"/>
        <v>2.6727521555044261E-2</v>
      </c>
      <c r="EQ270" s="12">
        <f t="shared" si="227"/>
        <v>2.7191873099530173E-3</v>
      </c>
      <c r="ER270" s="12">
        <f t="shared" si="227"/>
        <v>1.417607865439915E-5</v>
      </c>
      <c r="ES270" s="12">
        <f t="shared" si="227"/>
        <v>5.8186165151332701E-2</v>
      </c>
      <c r="ET270" s="12">
        <f t="shared" si="227"/>
        <v>2.8925086649868332E-3</v>
      </c>
      <c r="EU270" s="12">
        <f t="shared" si="227"/>
        <v>5.1784531935343818E-2</v>
      </c>
      <c r="EV270" s="12">
        <f t="shared" si="227"/>
        <v>2.053101414429521E-3</v>
      </c>
      <c r="EW270" s="12">
        <f t="shared" si="227"/>
        <v>4.2560021116618127E-4</v>
      </c>
      <c r="EX270" s="12">
        <f t="shared" si="227"/>
        <v>3.5324064664841032E-3</v>
      </c>
      <c r="EY270" s="12">
        <f t="shared" si="227"/>
        <v>1.5347656590178897E-6</v>
      </c>
      <c r="EZ270" s="12">
        <f t="shared" si="227"/>
        <v>1.9480253085932739E-4</v>
      </c>
      <c r="FA270" s="12">
        <f t="shared" si="227"/>
        <v>1.0183736904133083E-4</v>
      </c>
      <c r="FB270" s="12">
        <f t="shared" si="221"/>
        <v>1.0713807303958418E-4</v>
      </c>
      <c r="FC270" s="12">
        <f t="shared" si="215"/>
        <v>1.0511952679675325E-8</v>
      </c>
      <c r="FD270" s="12">
        <f t="shared" si="215"/>
        <v>1.5065391214795943E-4</v>
      </c>
      <c r="FE270" s="12">
        <f t="shared" si="215"/>
        <v>0.26884682931599047</v>
      </c>
      <c r="FF270" s="12">
        <f t="shared" si="215"/>
        <v>5.2768424377216592E-4</v>
      </c>
      <c r="FH270" s="12">
        <f>IFERROR(AL270*[1]Figure!$C$8+BG270*[1]Figure!$D$8+CB270*[1]Figure!$E$8,0)</f>
        <v>3.1080074900383108E-2</v>
      </c>
      <c r="FI270" s="12">
        <f>IFERROR(AM270*[1]Figure!$C$8+BH270*[1]Figure!$D$8+CC270*[1]Figure!$E$8,0)</f>
        <v>0.73189909075657833</v>
      </c>
      <c r="FJ270" s="12">
        <f>IFERROR(AN270*[1]Figure!$C$8+BI270*[1]Figure!$D$8+CD270*[1]Figure!$E$8,0)</f>
        <v>4.0509425058222765E-5</v>
      </c>
      <c r="FK270" s="12">
        <f>IFERROR(AO270*[1]Figure!$C$8+BJ270*[1]Figure!$D$8+CE270*[1]Figure!$E$8,0)</f>
        <v>1.4826421977393001E-2</v>
      </c>
      <c r="FL270" s="12">
        <f>IFERROR(AP270*[1]Figure!$C$8+BK270*[1]Figure!$D$8+CF270*[1]Figure!$E$8,0)</f>
        <v>1.5084009345912139E-3</v>
      </c>
      <c r="FM270" s="12">
        <f>IFERROR(AQ270*[1]Figure!$C$8+BL270*[1]Figure!$D$8+CG270*[1]Figure!$E$8,0)</f>
        <v>7.8638239494813218E-6</v>
      </c>
      <c r="FN270" s="12">
        <f>IFERROR(AR270*[1]Figure!$C$8+BM270*[1]Figure!$D$8+CH270*[1]Figure!$E$8,0)</f>
        <v>3.2277315201233933E-2</v>
      </c>
      <c r="FO270" s="12">
        <f>IFERROR(AS270*[1]Figure!$C$8+BN270*[1]Figure!$D$8+CI270*[1]Figure!$E$8,0)</f>
        <v>1.6045466075872161E-3</v>
      </c>
      <c r="FP270" s="12">
        <f>IFERROR(AT270*[1]Figure!$C$8+BO270*[1]Figure!$D$8+CJ270*[1]Figure!$E$8,0)</f>
        <v>2.8726169794456267E-2</v>
      </c>
      <c r="FQ270" s="12">
        <f>IFERROR(AU270*[1]Figure!$C$8+BP270*[1]Figure!$D$8+CK270*[1]Figure!$E$8,0)</f>
        <v>1.1389064964375478E-3</v>
      </c>
      <c r="FR270" s="12">
        <f>IFERROR(AV270*[1]Figure!$C$8+BQ270*[1]Figure!$D$8+CL270*[1]Figure!$E$8,0)</f>
        <v>2.3609103864800614E-4</v>
      </c>
      <c r="FS270" s="12">
        <f>IFERROR(AW270*[1]Figure!$C$8+BR270*[1]Figure!$D$8+CM270*[1]Figure!$E$8,0)</f>
        <v>1.9595138576506267E-3</v>
      </c>
      <c r="FT270" s="12">
        <f>IFERROR(AX270*[1]Figure!$C$8+BS270*[1]Figure!$D$8+CN270*[1]Figure!$E$8,0)</f>
        <v>8.513727413949591E-7</v>
      </c>
      <c r="FU270" s="12">
        <f>IFERROR(AY270*[1]Figure!$C$8+BT270*[1]Figure!$D$8+CO270*[1]Figure!$E$8,0)</f>
        <v>1.080618163130587E-4</v>
      </c>
      <c r="FV270" s="12">
        <f>IFERROR(AZ270*[1]Figure!$C$8+BU270*[1]Figure!$D$8+CP270*[1]Figure!$E$8,0)</f>
        <v>5.6491725331311538E-5</v>
      </c>
      <c r="FW270" s="12">
        <f>IFERROR(BA270*[1]Figure!$C$8+BV270*[1]Figure!$D$8+CQ270*[1]Figure!$E$8,0)</f>
        <v>5.9432157877348567E-5</v>
      </c>
      <c r="FX270" s="12">
        <f>IFERROR(BB270*[1]Figure!$C$8+BW270*[1]Figure!$D$8+CR270*[1]Figure!$E$8,0)</f>
        <v>5.8312419995350894E-9</v>
      </c>
      <c r="FY270" s="12">
        <f>IFERROR(BC270*[1]Figure!$C$8+BX270*[1]Figure!$D$8+CS270*[1]Figure!$E$8,0)</f>
        <v>8.3571477791182747E-5</v>
      </c>
      <c r="FZ270" s="12">
        <f>IFERROR(BD270*[1]Figure!$C$8+BY270*[1]Figure!$D$8+CT270*[1]Figure!$E$8,0)</f>
        <v>0.14913603307788725</v>
      </c>
      <c r="GA270" s="12">
        <f>IFERROR(BE270*[1]Figure!$C$8+BZ270*[1]Figure!$D$8+CU270*[1]Figure!$E$8,0)</f>
        <v>2.9271959440291208E-4</v>
      </c>
      <c r="GC270" s="12">
        <f>IFERROR(CW270*[1]Figure!$F$8+DR270*[1]Figure!$G$8+EM270*[1]Figure!$H$8,0)</f>
        <v>5.3660928163890023E-2</v>
      </c>
      <c r="GD270" s="12">
        <f>IFERROR(CX270*[1]Figure!$F$8+DS270*[1]Figure!$G$8+EN270*[1]Figure!$H$8,0)</f>
        <v>1.2636515406795579</v>
      </c>
      <c r="GE270" s="12">
        <f>IFERROR(CY270*[1]Figure!$F$8+DT270*[1]Figure!$G$8+EO270*[1]Figure!$H$8,0)</f>
        <v>6.9941058860929043E-5</v>
      </c>
      <c r="GF270" s="12">
        <f>IFERROR(CZ270*[1]Figure!$F$8+DU270*[1]Figure!$G$8+EP270*[1]Figure!$H$8,0)</f>
        <v>2.5598379901156518E-2</v>
      </c>
      <c r="GG270" s="12">
        <f>IFERROR(DA270*[1]Figure!$F$8+DV270*[1]Figure!$G$8+EQ270*[1]Figure!$H$8,0)</f>
        <v>2.6043114263037364E-3</v>
      </c>
      <c r="GH270" s="12">
        <f>IFERROR(DB270*[1]Figure!$F$8+DW270*[1]Figure!$G$8+ER270*[1]Figure!$H$8,0)</f>
        <v>1.3577190318849382E-5</v>
      </c>
      <c r="GI270" s="12">
        <f>IFERROR(DC270*[1]Figure!$F$8+DX270*[1]Figure!$G$8+ES270*[1]Figure!$H$8,0)</f>
        <v>5.5728008953906991E-2</v>
      </c>
      <c r="GJ270" s="12">
        <f>IFERROR(DD270*[1]Figure!$F$8+DY270*[1]Figure!$G$8+ET270*[1]Figure!$H$8,0)</f>
        <v>2.7703105774783605E-3</v>
      </c>
      <c r="GK270" s="12">
        <f>IFERROR(DE270*[1]Figure!$F$8+DZ270*[1]Figure!$G$8+EU270*[1]Figure!$H$8,0)</f>
        <v>4.9596821716315243E-2</v>
      </c>
      <c r="GL270" s="12">
        <f>IFERROR(DF270*[1]Figure!$F$8+EA270*[1]Figure!$G$8+EV270*[1]Figure!$H$8,0)</f>
        <v>1.9663652641316383E-3</v>
      </c>
      <c r="GM270" s="12">
        <f>IFERROR(DG270*[1]Figure!$F$8+EB270*[1]Figure!$G$8+EW270*[1]Figure!$H$8,0)</f>
        <v>4.0762013301559569E-4</v>
      </c>
      <c r="GN270" s="12">
        <f>IFERROR(DH270*[1]Figure!$F$8+EC270*[1]Figure!$G$8+EX270*[1]Figure!$H$8,0)</f>
        <v>3.3831749984052058E-3</v>
      </c>
      <c r="GO270" s="12">
        <f>IFERROR(DI270*[1]Figure!$F$8+ED270*[1]Figure!$G$8+EY270*[1]Figure!$H$8,0)</f>
        <v>1.469927330069783E-6</v>
      </c>
      <c r="GP270" s="12">
        <f>IFERROR(DJ270*[1]Figure!$F$8+EE270*[1]Figure!$G$8+EZ270*[1]Figure!$H$8,0)</f>
        <v>1.8657282458360626E-4</v>
      </c>
      <c r="GQ270" s="12">
        <f>IFERROR(DK270*[1]Figure!$F$8+EF270*[1]Figure!$G$8+FA270*[1]Figure!$H$8,0)</f>
        <v>9.7535106481366564E-5</v>
      </c>
      <c r="GR270" s="12">
        <f>IFERROR(DL270*[1]Figure!$F$8+EG270*[1]Figure!$G$8+FB270*[1]Figure!$H$8,0)</f>
        <v>1.0261187480092142E-4</v>
      </c>
      <c r="GS270" s="12">
        <f>IFERROR(DM270*[1]Figure!$F$8+EH270*[1]Figure!$G$8+FC270*[1]Figure!$H$8,0)</f>
        <v>1.0067860487667413E-8</v>
      </c>
      <c r="GT270" s="12">
        <f>IFERROR(DN270*[1]Figure!$F$8+EI270*[1]Figure!$G$8+FD270*[1]Figure!$H$8,0)</f>
        <v>1.4428932622191041E-4</v>
      </c>
      <c r="GU270" s="12">
        <f>IFERROR(DO270*[1]Figure!$F$8+EJ270*[1]Figure!$G$8+FE270*[1]Figure!$H$8,0)</f>
        <v>0.25748901774819682</v>
      </c>
      <c r="GV270" s="12">
        <f>IFERROR(DP270*[1]Figure!$F$8+EK270*[1]Figure!$G$8+FF270*[1]Figure!$H$8,0)</f>
        <v>5.0539148241319283E-4</v>
      </c>
      <c r="GX270" s="12">
        <f>IFERROR(FH270*[1]Figure!$F$10+GC270*[1]Figure!$F$11,0)</f>
        <v>3.2404923062185065E-2</v>
      </c>
      <c r="GY270" s="12">
        <f>IFERROR(FI270*[1]Figure!$F$10+GD270*[1]Figure!$F$11,0)</f>
        <v>0.76309770170334346</v>
      </c>
      <c r="GZ270" s="12">
        <f>IFERROR(FJ270*[1]Figure!$F$10+GE270*[1]Figure!$F$11,0)</f>
        <v>4.2236217464484917E-5</v>
      </c>
      <c r="HA270" s="12">
        <f>IFERROR(FK270*[1]Figure!$F$10+GF270*[1]Figure!$F$11,0)</f>
        <v>1.5458426821841014E-2</v>
      </c>
      <c r="HB270" s="12">
        <f>IFERROR(FL270*[1]Figure!$F$10+GG270*[1]Figure!$F$11,0)</f>
        <v>1.5726994348959505E-3</v>
      </c>
      <c r="HC270" s="12">
        <f>IFERROR(FM270*[1]Figure!$F$10+GH270*[1]Figure!$F$11,0)</f>
        <v>8.1990346186189327E-6</v>
      </c>
      <c r="HD270" s="12">
        <f>IFERROR(FN270*[1]Figure!$F$10+GI270*[1]Figure!$F$11,0)</f>
        <v>3.3653198040941308E-2</v>
      </c>
      <c r="HE270" s="12">
        <f>IFERROR(FO270*[1]Figure!$F$10+GJ270*[1]Figure!$F$11,0)</f>
        <v>1.672943502717005E-3</v>
      </c>
      <c r="HF270" s="12">
        <f>IFERROR(FP270*[1]Figure!$F$10+GK270*[1]Figure!$F$11,0)</f>
        <v>2.9950678209245421E-2</v>
      </c>
      <c r="HG270" s="12">
        <f>IFERROR(FQ270*[1]Figure!$F$10+GL270*[1]Figure!$F$11,0)</f>
        <v>1.1874545833744617E-3</v>
      </c>
      <c r="HH270" s="12">
        <f>IFERROR(FR270*[1]Figure!$F$10+GM270*[1]Figure!$F$11,0)</f>
        <v>2.4615487470931724E-4</v>
      </c>
      <c r="HI270" s="12">
        <f>IFERROR(FS270*[1]Figure!$F$10+GN270*[1]Figure!$F$11,0)</f>
        <v>2.0430419167256032E-3</v>
      </c>
      <c r="HJ270" s="12">
        <f>IFERROR(FT270*[1]Figure!$F$10+GO270*[1]Figure!$F$11,0)</f>
        <v>8.8766414722524232E-7</v>
      </c>
      <c r="HK270" s="12">
        <f>IFERROR(FU270*[1]Figure!$F$10+GP270*[1]Figure!$F$11,0)</f>
        <v>1.1266815973926362E-4</v>
      </c>
      <c r="HL270" s="12">
        <f>IFERROR(FV270*[1]Figure!$F$10+GQ270*[1]Figure!$F$11,0)</f>
        <v>5.8899794124649177E-5</v>
      </c>
      <c r="HM270" s="12">
        <f>IFERROR(FW270*[1]Figure!$F$10+GR270*[1]Figure!$F$11,0)</f>
        <v>6.1965568281541582E-5</v>
      </c>
      <c r="HN270" s="12">
        <f>IFERROR(FX270*[1]Figure!$F$10+GS270*[1]Figure!$F$11,0)</f>
        <v>6.0798099411783441E-9</v>
      </c>
      <c r="HO270" s="12">
        <f>IFERROR(FY270*[1]Figure!$F$10+GT270*[1]Figure!$F$11,0)</f>
        <v>8.7133873283651672E-5</v>
      </c>
      <c r="HP270" s="12">
        <f>IFERROR(FZ270*[1]Figure!$F$10+GU270*[1]Figure!$F$11,0)</f>
        <v>0.15549324424661706</v>
      </c>
      <c r="HQ270" s="12">
        <f>IFERROR(GA270*[1]Figure!$F$10+GV270*[1]Figure!$F$11,0)</f>
        <v>3.0519733191838156E-4</v>
      </c>
    </row>
    <row r="271" spans="1:225" x14ac:dyDescent="0.2">
      <c r="A271" s="1"/>
      <c r="B271" s="4"/>
      <c r="C271" s="1" t="str">
        <f>C80</f>
        <v>EC</v>
      </c>
      <c r="D271" s="1" t="str">
        <f>D80</f>
        <v>EU</v>
      </c>
      <c r="E271" s="2">
        <f>E80/(E76+SUM(E78:E80))</f>
        <v>0.48571428571428571</v>
      </c>
      <c r="F271" s="7"/>
      <c r="G271" s="5">
        <f>'[1]LIB Maf LCI'!AQ$52*LCIA_TAU!$E271</f>
        <v>80.477052289475267</v>
      </c>
      <c r="H271" s="5">
        <f>'[1]LIB Maf LCI'!AR$52*LCIA_TAU!$E271</f>
        <v>76.99859244725647</v>
      </c>
      <c r="I271" s="5">
        <f>'[1]LIB Maf LCI'!AS$52*LCIA_TAU!$E271</f>
        <v>83.462000333737507</v>
      </c>
      <c r="J271" s="5">
        <f>'[1]LIB Maf LCI'!AT$52*LCIA_TAU!$E271</f>
        <v>150.79262959910255</v>
      </c>
      <c r="K271" s="5">
        <f>'[1]LIB Maf LCI'!AU$52*LCIA_TAU!$E271</f>
        <v>129.22868776265531</v>
      </c>
      <c r="L271" s="5">
        <f>'[1]LIB Maf LCI'!AV$52*LCIA_TAU!$E271</f>
        <v>140.10624718478223</v>
      </c>
      <c r="M271" s="5" t="str">
        <f>M80</f>
        <v>g/kWh</v>
      </c>
      <c r="N271" s="5" t="str">
        <f>N80</f>
        <v>ethylene carbonate production | ethylene carbonate | Cutoff, RoW</v>
      </c>
      <c r="O271" s="5">
        <f>O80</f>
        <v>1</v>
      </c>
      <c r="P271" s="5" t="str">
        <f>P80</f>
        <v>kg</v>
      </c>
      <c r="Q271" s="5">
        <f>'[1]Unit factor_selected'!J49</f>
        <v>1.3595289992333801</v>
      </c>
      <c r="R271" s="5">
        <f>'[1]Unit factor_selected'!K49</f>
        <v>38.951420828410299</v>
      </c>
      <c r="S271" s="5">
        <f>'[1]Unit factor_selected'!L49</f>
        <v>1.0115147586776199E-3</v>
      </c>
      <c r="T271" s="5">
        <f>'[1]Unit factor_selected'!M49</f>
        <v>0.73447695973726301</v>
      </c>
      <c r="U271" s="5">
        <f>'[1]Unit factor_selected'!N49</f>
        <v>7.7842890418414301E-2</v>
      </c>
      <c r="V271" s="5">
        <f>'[1]Unit factor_selected'!O49</f>
        <v>3.5722923640549103E-4</v>
      </c>
      <c r="W271" s="5">
        <f>'[1]Unit factor_selected'!P49</f>
        <v>1.41788298825439</v>
      </c>
      <c r="X271" s="5">
        <f>'[1]Unit factor_selected'!Q49</f>
        <v>7.5763352963415603E-2</v>
      </c>
      <c r="Y271" s="5">
        <f>'[1]Unit factor_selected'!R49</f>
        <v>1.35673365492939</v>
      </c>
      <c r="Z271" s="5">
        <f>'[1]Unit factor_selected'!S49</f>
        <v>0.169205503676848</v>
      </c>
      <c r="AA271" s="5">
        <f>'[1]Unit factor_selected'!T49</f>
        <v>1.4481722100514099E-2</v>
      </c>
      <c r="AB271" s="5">
        <f>'[1]Unit factor_selected'!U49</f>
        <v>0.100924366542019</v>
      </c>
      <c r="AC271" s="5">
        <f>'[1]Unit factor_selected'!V49</f>
        <v>4.2391833909448203E-5</v>
      </c>
      <c r="AD271" s="5">
        <f>'[1]Unit factor_selected'!W49</f>
        <v>5.7039246215981401E-3</v>
      </c>
      <c r="AE271" s="5">
        <f>'[1]Unit factor_selected'!X49</f>
        <v>1.7457389269925701E-3</v>
      </c>
      <c r="AF271" s="5">
        <f>'[1]Unit factor_selected'!Y49</f>
        <v>1.9017831131015401E-3</v>
      </c>
      <c r="AG271" s="5">
        <f>'[1]Unit factor_selected'!Z49</f>
        <v>2.1274851303522E-7</v>
      </c>
      <c r="AH271" s="5">
        <f>'[1]Unit factor_selected'!AA49</f>
        <v>2.5077950723588001E-3</v>
      </c>
      <c r="AI271" s="5">
        <f>'[1]Unit factor_selected'!AB49</f>
        <v>7.8925994390788903</v>
      </c>
      <c r="AJ271" s="5">
        <f>'[1]Unit factor_selected'!AC49</f>
        <v>1.6994239046267599E-2</v>
      </c>
      <c r="AK271" s="1"/>
      <c r="AL271" s="1">
        <f t="shared" si="222"/>
        <v>0.10941088636036271</v>
      </c>
      <c r="AM271" s="1">
        <f t="shared" si="222"/>
        <v>3.1346955307573316</v>
      </c>
      <c r="AN271" s="1">
        <f t="shared" si="222"/>
        <v>8.1403726125674772E-5</v>
      </c>
      <c r="AO271" s="1">
        <f t="shared" si="222"/>
        <v>5.9108540694190539E-2</v>
      </c>
      <c r="AP271" s="1">
        <f t="shared" si="222"/>
        <v>6.2645663625666209E-3</v>
      </c>
      <c r="AQ271" s="1">
        <f t="shared" si="222"/>
        <v>2.8748755937534025E-5</v>
      </c>
      <c r="AR271" s="1">
        <f t="shared" si="222"/>
        <v>0.11410704338610599</v>
      </c>
      <c r="AS271" s="1">
        <f t="shared" si="222"/>
        <v>6.0972113180627688E-3</v>
      </c>
      <c r="AT271" s="1">
        <f t="shared" si="222"/>
        <v>0.10918592529064342</v>
      </c>
      <c r="AU271" s="1">
        <f t="shared" si="222"/>
        <v>1.3617160167068697E-2</v>
      </c>
      <c r="AV271" s="1">
        <f t="shared" si="222"/>
        <v>1.1654463067247228E-3</v>
      </c>
      <c r="AW271" s="1">
        <f t="shared" si="222"/>
        <v>8.122095523484231E-3</v>
      </c>
      <c r="AX271" s="1">
        <f t="shared" si="222"/>
        <v>3.4115698341774137E-6</v>
      </c>
      <c r="AY271" s="1">
        <f t="shared" si="222"/>
        <v>4.5903504002757896E-4</v>
      </c>
      <c r="AZ271" s="1">
        <f t="shared" si="222"/>
        <v>1.4049192291135351E-4</v>
      </c>
      <c r="BA271" s="1">
        <f t="shared" si="216"/>
        <v>1.530498990363137E-4</v>
      </c>
      <c r="BB271" s="1">
        <f t="shared" si="205"/>
        <v>1.7121373208043512E-8</v>
      </c>
      <c r="BC271" s="1">
        <f t="shared" si="205"/>
        <v>2.0181995516950759E-4</v>
      </c>
      <c r="BD271" s="1">
        <f t="shared" si="205"/>
        <v>0.63517313775863504</v>
      </c>
      <c r="BE271" s="1">
        <f t="shared" si="205"/>
        <v>1.3676462643463199E-3</v>
      </c>
      <c r="BF271" s="1"/>
      <c r="BG271" s="1">
        <f t="shared" si="223"/>
        <v>0.10468181933219749</v>
      </c>
      <c r="BH271" s="1">
        <f t="shared" si="223"/>
        <v>2.9992045776083418</v>
      </c>
      <c r="BI271" s="1">
        <f t="shared" si="223"/>
        <v>7.7885212657803033E-5</v>
      </c>
      <c r="BJ271" s="1">
        <f t="shared" si="223"/>
        <v>5.6553692084709513E-2</v>
      </c>
      <c r="BK271" s="1">
        <f t="shared" si="223"/>
        <v>5.9937929942439289E-3</v>
      </c>
      <c r="BL271" s="1">
        <f t="shared" si="223"/>
        <v>2.7506148384231037E-5</v>
      </c>
      <c r="BM271" s="1">
        <f t="shared" si="223"/>
        <v>0.10917499435049791</v>
      </c>
      <c r="BN271" s="1">
        <f t="shared" si="223"/>
        <v>5.8336715372676786E-3</v>
      </c>
      <c r="BO271" s="1">
        <f t="shared" si="223"/>
        <v>0.1044665817553848</v>
      </c>
      <c r="BP271" s="1">
        <f t="shared" si="223"/>
        <v>1.3028585617446376E-2</v>
      </c>
      <c r="BQ271" s="1">
        <f t="shared" si="223"/>
        <v>1.1150722179519121E-3</v>
      </c>
      <c r="BR271" s="1">
        <f t="shared" si="223"/>
        <v>7.7710341673664484E-3</v>
      </c>
      <c r="BS271" s="1">
        <f t="shared" si="223"/>
        <v>3.2641115422853891E-6</v>
      </c>
      <c r="BT271" s="1">
        <f t="shared" si="223"/>
        <v>4.3919416728830681E-4</v>
      </c>
      <c r="BU271" s="1">
        <f t="shared" si="223"/>
        <v>1.3441944015881173E-4</v>
      </c>
      <c r="BV271" s="1">
        <f t="shared" si="217"/>
        <v>1.4643462284878015E-4</v>
      </c>
      <c r="BW271" s="1">
        <f t="shared" si="207"/>
        <v>1.6381336048958737E-8</v>
      </c>
      <c r="BX271" s="1">
        <f t="shared" si="207"/>
        <v>1.9309669071779331E-4</v>
      </c>
      <c r="BY271" s="1">
        <f t="shared" si="207"/>
        <v>0.60771904755908046</v>
      </c>
      <c r="BZ271" s="1">
        <f t="shared" si="207"/>
        <v>1.3085324862748113E-3</v>
      </c>
      <c r="CA271" s="1"/>
      <c r="CB271" s="1">
        <f t="shared" si="224"/>
        <v>0.11346900978774219</v>
      </c>
      <c r="CC271" s="1">
        <f t="shared" si="224"/>
        <v>3.2509634981803304</v>
      </c>
      <c r="CD271" s="1">
        <f t="shared" si="224"/>
        <v>8.4423045126331926E-5</v>
      </c>
      <c r="CE271" s="1">
        <f t="shared" si="224"/>
        <v>6.130091625871395E-2</v>
      </c>
      <c r="CF271" s="1">
        <f t="shared" si="224"/>
        <v>6.4969233460807864E-3</v>
      </c>
      <c r="CG271" s="1">
        <f t="shared" si="224"/>
        <v>2.9815066648095884E-5</v>
      </c>
      <c r="CH271" s="1">
        <f t="shared" si="224"/>
        <v>0.11833935043888863</v>
      </c>
      <c r="CI271" s="1">
        <f t="shared" si="224"/>
        <v>6.3233609903176656E-3</v>
      </c>
      <c r="CJ271" s="1">
        <f t="shared" si="224"/>
        <v>0.11323570476050965</v>
      </c>
      <c r="CK271" s="1">
        <f t="shared" si="224"/>
        <v>1.4122229804347311E-2</v>
      </c>
      <c r="CL271" s="1">
        <f t="shared" si="224"/>
        <v>1.2086734947862015E-3</v>
      </c>
      <c r="CM271" s="1">
        <f t="shared" si="224"/>
        <v>8.4233495140122357E-3</v>
      </c>
      <c r="CN271" s="1">
        <f t="shared" si="224"/>
        <v>3.538107255898111E-6</v>
      </c>
      <c r="CO271" s="1">
        <f t="shared" si="224"/>
        <v>4.7606095867143753E-4</v>
      </c>
      <c r="CP271" s="1">
        <f t="shared" si="224"/>
        <v>1.4570286290727243E-4</v>
      </c>
      <c r="CQ271" s="1">
        <f t="shared" si="218"/>
        <v>1.587266228203771E-4</v>
      </c>
      <c r="CR271" s="1">
        <f t="shared" si="209"/>
        <v>1.775641646594769E-8</v>
      </c>
      <c r="CS271" s="1">
        <f t="shared" si="209"/>
        <v>2.0930559316615545E-4</v>
      </c>
      <c r="CT271" s="1">
        <f t="shared" si="209"/>
        <v>0.65873213701845879</v>
      </c>
      <c r="CU271" s="1">
        <f t="shared" si="209"/>
        <v>1.4183731849512012E-3</v>
      </c>
      <c r="CW271" s="12">
        <f t="shared" si="225"/>
        <v>0.20500695281063766</v>
      </c>
      <c r="CX271" s="12">
        <f t="shared" si="225"/>
        <v>5.8735871733372429</v>
      </c>
      <c r="CY271" s="12">
        <f t="shared" si="225"/>
        <v>1.5252897033929993E-4</v>
      </c>
      <c r="CZ271" s="12">
        <f t="shared" si="225"/>
        <v>0.11075371213873607</v>
      </c>
      <c r="DA271" s="12">
        <f t="shared" si="225"/>
        <v>1.1738134141787477E-2</v>
      </c>
      <c r="DB271" s="12">
        <f t="shared" si="225"/>
        <v>5.3867535927263449E-5</v>
      </c>
      <c r="DC271" s="12">
        <f t="shared" si="225"/>
        <v>0.21380630426271291</v>
      </c>
      <c r="DD271" s="12">
        <f t="shared" si="225"/>
        <v>1.1424555220598398E-2</v>
      </c>
      <c r="DE271" s="12">
        <f t="shared" si="225"/>
        <v>0.20458543549240413</v>
      </c>
      <c r="DF271" s="12">
        <f t="shared" si="225"/>
        <v>2.5514942842072525E-2</v>
      </c>
      <c r="DG271" s="12">
        <f t="shared" si="225"/>
        <v>2.1837369566599599E-3</v>
      </c>
      <c r="DH271" s="12">
        <f t="shared" si="225"/>
        <v>1.5218650621494731E-2</v>
      </c>
      <c r="DI271" s="12">
        <f t="shared" si="225"/>
        <v>6.3923761087340982E-6</v>
      </c>
      <c r="DJ271" s="12">
        <f t="shared" si="225"/>
        <v>8.6010979272584955E-4</v>
      </c>
      <c r="DK271" s="12">
        <f t="shared" si="225"/>
        <v>2.6324456339472534E-4</v>
      </c>
      <c r="DL271" s="12">
        <f t="shared" si="219"/>
        <v>2.8677487655174867E-4</v>
      </c>
      <c r="DM271" s="12">
        <f t="shared" si="211"/>
        <v>3.2080907723879771E-8</v>
      </c>
      <c r="DN271" s="12">
        <f t="shared" si="211"/>
        <v>3.7815701345665512E-4</v>
      </c>
      <c r="DO271" s="12">
        <f t="shared" si="211"/>
        <v>1.1901458237911078</v>
      </c>
      <c r="DP271" s="12">
        <f t="shared" si="211"/>
        <v>2.5626059938224357E-3</v>
      </c>
      <c r="DR271" s="12">
        <f t="shared" si="226"/>
        <v>0.17569014854620574</v>
      </c>
      <c r="DS271" s="12">
        <f t="shared" si="226"/>
        <v>5.0336410001464236</v>
      </c>
      <c r="DT271" s="12">
        <f t="shared" si="226"/>
        <v>1.3071672491646777E-4</v>
      </c>
      <c r="DU271" s="12">
        <f t="shared" si="226"/>
        <v>9.4915493698751116E-2</v>
      </c>
      <c r="DV271" s="12">
        <f t="shared" si="226"/>
        <v>1.0059534580423855E-2</v>
      </c>
      <c r="DW271" s="12">
        <f t="shared" si="226"/>
        <v>4.6164265451136977E-5</v>
      </c>
      <c r="DX271" s="12">
        <f t="shared" si="226"/>
        <v>0.18323115797310721</v>
      </c>
      <c r="DY271" s="12">
        <f t="shared" si="226"/>
        <v>9.7907986839610803E-3</v>
      </c>
      <c r="DZ271" s="12">
        <f t="shared" si="226"/>
        <v>0.17532890986995628</v>
      </c>
      <c r="EA271" s="12">
        <f t="shared" si="226"/>
        <v>2.1866205202378215E-2</v>
      </c>
      <c r="EB271" s="12">
        <f t="shared" si="226"/>
        <v>1.8714539435928813E-3</v>
      </c>
      <c r="EC271" s="12">
        <f t="shared" si="226"/>
        <v>1.3042323451502349E-2</v>
      </c>
      <c r="ED271" s="12">
        <f t="shared" si="226"/>
        <v>5.4782410679704257E-6</v>
      </c>
      <c r="EE271" s="12">
        <f t="shared" si="226"/>
        <v>7.3711069394622787E-4</v>
      </c>
      <c r="EF271" s="12">
        <f t="shared" si="226"/>
        <v>2.2559955071143576E-4</v>
      </c>
      <c r="EG271" s="12">
        <f t="shared" si="220"/>
        <v>2.4576493611528949E-4</v>
      </c>
      <c r="EH271" s="12">
        <f t="shared" si="213"/>
        <v>2.7493211162997648E-8</v>
      </c>
      <c r="EI271" s="12">
        <f t="shared" si="213"/>
        <v>3.2407906637858098E-4</v>
      </c>
      <c r="EJ271" s="12">
        <f t="shared" si="213"/>
        <v>1.0199502685484343</v>
      </c>
      <c r="EK271" s="12">
        <f t="shared" si="213"/>
        <v>2.1961432114740408E-3</v>
      </c>
      <c r="EM271" s="12">
        <f t="shared" si="227"/>
        <v>0.19047850602147157</v>
      </c>
      <c r="EN271" s="12">
        <f t="shared" si="227"/>
        <v>5.4573373947837283</v>
      </c>
      <c r="EO271" s="12">
        <f t="shared" si="227"/>
        <v>1.4171953681034198E-4</v>
      </c>
      <c r="EP271" s="12">
        <f t="shared" si="227"/>
        <v>0.10290481047247632</v>
      </c>
      <c r="EQ271" s="12">
        <f t="shared" si="227"/>
        <v>1.0906275246540271E-2</v>
      </c>
      <c r="ER271" s="12">
        <f t="shared" si="227"/>
        <v>5.0050047697458732E-5</v>
      </c>
      <c r="ES271" s="12">
        <f t="shared" si="227"/>
        <v>0.19865426443146725</v>
      </c>
      <c r="ET271" s="12">
        <f t="shared" si="227"/>
        <v>1.061491905784021E-2</v>
      </c>
      <c r="EU271" s="12">
        <f t="shared" si="227"/>
        <v>0.19008686082145015</v>
      </c>
      <c r="EV271" s="12">
        <f t="shared" si="227"/>
        <v>2.3706748123174044E-2</v>
      </c>
      <c r="EW271" s="12">
        <f t="shared" si="227"/>
        <v>2.0289797362759523E-3</v>
      </c>
      <c r="EX271" s="12">
        <f t="shared" si="227"/>
        <v>1.414013424570368E-2</v>
      </c>
      <c r="EY271" s="12">
        <f t="shared" si="227"/>
        <v>5.9393607603333831E-6</v>
      </c>
      <c r="EZ271" s="12">
        <f t="shared" si="227"/>
        <v>7.9915547295699449E-4</v>
      </c>
      <c r="FA271" s="12">
        <f t="shared" si="227"/>
        <v>2.4458892962531754E-4</v>
      </c>
      <c r="FB271" s="12">
        <f t="shared" si="221"/>
        <v>2.6645169493604904E-4</v>
      </c>
      <c r="FC271" s="12">
        <f t="shared" si="215"/>
        <v>2.9807395755507398E-8</v>
      </c>
      <c r="FD271" s="12">
        <f t="shared" si="215"/>
        <v>3.5135775629668088E-4</v>
      </c>
      <c r="FE271" s="12">
        <f t="shared" si="215"/>
        <v>1.1058024879420607</v>
      </c>
      <c r="FF271" s="12">
        <f t="shared" si="215"/>
        <v>2.3809990565336462E-3</v>
      </c>
      <c r="FH271" s="12">
        <f>IFERROR(AL271*[1]Figure!$C$8+BG271*[1]Figure!$D$8+CB271*[1]Figure!$E$8,0)</f>
        <v>0.10566317202594262</v>
      </c>
      <c r="FI271" s="12">
        <f>IFERROR(AM271*[1]Figure!$C$8+BH271*[1]Figure!$D$8+CC271*[1]Figure!$E$8,0)</f>
        <v>3.027320992761469</v>
      </c>
      <c r="FJ271" s="12">
        <f>IFERROR(AN271*[1]Figure!$C$8+BI271*[1]Figure!$D$8+CD271*[1]Figure!$E$8,0)</f>
        <v>7.8615357240045114E-5</v>
      </c>
      <c r="FK271" s="12">
        <f>IFERROR(AO271*[1]Figure!$C$8+BJ271*[1]Figure!$D$8+CE271*[1]Figure!$E$8,0)</f>
        <v>5.7083861682664654E-2</v>
      </c>
      <c r="FL271" s="12">
        <f>IFERROR(AP271*[1]Figure!$C$8+BK271*[1]Figure!$D$8+CF271*[1]Figure!$E$8,0)</f>
        <v>6.0499825497768332E-3</v>
      </c>
      <c r="FM271" s="12">
        <f>IFERROR(AQ271*[1]Figure!$C$8+BL271*[1]Figure!$D$8+CG271*[1]Figure!$E$8,0)</f>
        <v>2.7764008182461694E-5</v>
      </c>
      <c r="FN271" s="12">
        <f>IFERROR(AR271*[1]Figure!$C$8+BM271*[1]Figure!$D$8+CH271*[1]Figure!$E$8,0)</f>
        <v>0.11019846887051436</v>
      </c>
      <c r="FO271" s="12">
        <f>IFERROR(AS271*[1]Figure!$C$8+BN271*[1]Figure!$D$8+CI271*[1]Figure!$E$8,0)</f>
        <v>5.8883600143503564E-3</v>
      </c>
      <c r="FP271" s="12">
        <f>IFERROR(AT271*[1]Figure!$C$8+BO271*[1]Figure!$D$8+CJ271*[1]Figure!$E$8,0)</f>
        <v>0.10544591667778104</v>
      </c>
      <c r="FQ271" s="12">
        <f>IFERROR(AU271*[1]Figure!$C$8+BP271*[1]Figure!$D$8+CK271*[1]Figure!$E$8,0)</f>
        <v>1.3150723708596629E-2</v>
      </c>
      <c r="FR271" s="12">
        <f>IFERROR(AV271*[1]Figure!$C$8+BQ271*[1]Figure!$D$8+CL271*[1]Figure!$E$8,0)</f>
        <v>1.1255256007053668E-3</v>
      </c>
      <c r="FS271" s="12">
        <f>IFERROR(AW271*[1]Figure!$C$8+BR271*[1]Figure!$D$8+CM271*[1]Figure!$E$8,0)</f>
        <v>7.84388469061853E-3</v>
      </c>
      <c r="FT271" s="12">
        <f>IFERROR(AX271*[1]Figure!$C$8+BS271*[1]Figure!$D$8+CN271*[1]Figure!$E$8,0)</f>
        <v>3.2947113606219544E-6</v>
      </c>
      <c r="FU271" s="12">
        <f>IFERROR(AY271*[1]Figure!$C$8+BT271*[1]Figure!$D$8+CO271*[1]Figure!$E$8,0)</f>
        <v>4.4331144746069073E-4</v>
      </c>
      <c r="FV271" s="12">
        <f>IFERROR(AZ271*[1]Figure!$C$8+BU271*[1]Figure!$D$8+CP271*[1]Figure!$E$8,0)</f>
        <v>1.3567957186585582E-4</v>
      </c>
      <c r="FW271" s="12">
        <f>IFERROR(BA271*[1]Figure!$C$8+BV271*[1]Figure!$D$8+CQ271*[1]Figure!$E$8,0)</f>
        <v>1.478073923755895E-4</v>
      </c>
      <c r="FX271" s="12">
        <f>IFERROR(BB271*[1]Figure!$C$8+BW271*[1]Figure!$D$8+CR271*[1]Figure!$E$8,0)</f>
        <v>1.653490491470203E-8</v>
      </c>
      <c r="FY271" s="12">
        <f>IFERROR(BC271*[1]Figure!$C$8+BX271*[1]Figure!$D$8+CS271*[1]Figure!$E$8,0)</f>
        <v>1.9490689958498762E-4</v>
      </c>
      <c r="FZ271" s="12">
        <f>IFERROR(BD271*[1]Figure!$C$8+BY271*[1]Figure!$D$8+CT271*[1]Figure!$E$8,0)</f>
        <v>0.61341618511521867</v>
      </c>
      <c r="GA271" s="12">
        <f>IFERROR(BE271*[1]Figure!$C$8+BZ271*[1]Figure!$D$8+CU271*[1]Figure!$E$8,0)</f>
        <v>1.3207994862987958E-3</v>
      </c>
      <c r="GC271" s="12">
        <f>IFERROR(CW271*[1]Figure!$F$8+DR271*[1]Figure!$G$8+EM271*[1]Figure!$H$8,0)</f>
        <v>0.18243147424277825</v>
      </c>
      <c r="GD271" s="12">
        <f>IFERROR(CX271*[1]Figure!$F$8+DS271*[1]Figure!$G$8+EN271*[1]Figure!$H$8,0)</f>
        <v>5.2267845184506614</v>
      </c>
      <c r="GE271" s="12">
        <f>IFERROR(CY271*[1]Figure!$F$8+DT271*[1]Figure!$G$8+EO271*[1]Figure!$H$8,0)</f>
        <v>1.357323961077266E-4</v>
      </c>
      <c r="GF271" s="12">
        <f>IFERROR(CZ271*[1]Figure!$F$8+DU271*[1]Figure!$G$8+EP271*[1]Figure!$H$8,0)</f>
        <v>9.8557452351350133E-2</v>
      </c>
      <c r="GG271" s="12">
        <f>IFERROR(DA271*[1]Figure!$F$8+DV271*[1]Figure!$G$8+EQ271*[1]Figure!$H$8,0)</f>
        <v>1.0445524344356104E-2</v>
      </c>
      <c r="GH271" s="12">
        <f>IFERROR(DB271*[1]Figure!$F$8+DW271*[1]Figure!$G$8+ER271*[1]Figure!$H$8,0)</f>
        <v>4.793561319900059E-5</v>
      </c>
      <c r="GI271" s="12">
        <f>IFERROR(DC271*[1]Figure!$F$8+DX271*[1]Figure!$G$8+ES271*[1]Figure!$H$8,0)</f>
        <v>0.19026183626598822</v>
      </c>
      <c r="GJ271" s="12">
        <f>IFERROR(DD271*[1]Figure!$F$8+DY271*[1]Figure!$G$8+ET271*[1]Figure!$H$8,0)</f>
        <v>1.016647690669761E-2</v>
      </c>
      <c r="GK271" s="12">
        <f>IFERROR(DE271*[1]Figure!$F$8+DZ271*[1]Figure!$G$8+EU271*[1]Figure!$H$8,0)</f>
        <v>0.18205637464381375</v>
      </c>
      <c r="GL271" s="12">
        <f>IFERROR(DF271*[1]Figure!$F$8+EA271*[1]Figure!$G$8+EV271*[1]Figure!$H$8,0)</f>
        <v>2.2705223281861215E-2</v>
      </c>
      <c r="GM271" s="12">
        <f>IFERROR(DG271*[1]Figure!$F$8+EB271*[1]Figure!$G$8+EW271*[1]Figure!$H$8,0)</f>
        <v>1.9432626401207733E-3</v>
      </c>
      <c r="GN271" s="12">
        <f>IFERROR(DH271*[1]Figure!$F$8+EC271*[1]Figure!$G$8+EX271*[1]Figure!$H$8,0)</f>
        <v>1.3542764432138782E-2</v>
      </c>
      <c r="GO271" s="12">
        <f>IFERROR(DI271*[1]Figure!$F$8+ED271*[1]Figure!$G$8+EY271*[1]Figure!$H$8,0)</f>
        <v>5.6884441305161643E-6</v>
      </c>
      <c r="GP271" s="12">
        <f>IFERROR(DJ271*[1]Figure!$F$8+EE271*[1]Figure!$G$8+EZ271*[1]Figure!$H$8,0)</f>
        <v>7.6539402857504052E-4</v>
      </c>
      <c r="GQ271" s="12">
        <f>IFERROR(DK271*[1]Figure!$F$8+EF271*[1]Figure!$G$8+FA271*[1]Figure!$H$8,0)</f>
        <v>2.3425592707021744E-4</v>
      </c>
      <c r="GR271" s="12">
        <f>IFERROR(DL271*[1]Figure!$F$8+EG271*[1]Figure!$G$8+FB271*[1]Figure!$H$8,0)</f>
        <v>2.5519506918114432E-4</v>
      </c>
      <c r="GS271" s="12">
        <f>IFERROR(DM271*[1]Figure!$F$8+EH271*[1]Figure!$G$8+FC271*[1]Figure!$H$8,0)</f>
        <v>2.8548140494141492E-8</v>
      </c>
      <c r="GT271" s="12">
        <f>IFERROR(DN271*[1]Figure!$F$8+EI271*[1]Figure!$G$8+FD271*[1]Figure!$H$8,0)</f>
        <v>3.3651415483389408E-4</v>
      </c>
      <c r="GU271" s="12">
        <f>IFERROR(DO271*[1]Figure!$F$8+EJ271*[1]Figure!$G$8+FE271*[1]Figure!$H$8,0)</f>
        <v>1.0590863101050463</v>
      </c>
      <c r="GV271" s="12">
        <f>IFERROR(DP271*[1]Figure!$F$8+EK271*[1]Figure!$G$8+FF271*[1]Figure!$H$8,0)</f>
        <v>2.2804104102177977E-3</v>
      </c>
      <c r="GX271" s="12">
        <f>IFERROR(FH271*[1]Figure!$F$10+GC271*[1]Figure!$F$11,0)</f>
        <v>0.11016726861121207</v>
      </c>
      <c r="GY271" s="12">
        <f>IFERROR(FI271*[1]Figure!$F$10+GD271*[1]Figure!$F$11,0)</f>
        <v>3.1563663913102049</v>
      </c>
      <c r="GZ271" s="12">
        <f>IFERROR(FJ271*[1]Figure!$F$10+GE271*[1]Figure!$F$11,0)</f>
        <v>8.1966488531160303E-5</v>
      </c>
      <c r="HA271" s="12">
        <f>IFERROR(FK271*[1]Figure!$F$10+GF271*[1]Figure!$F$11,0)</f>
        <v>5.9517171430509025E-2</v>
      </c>
      <c r="HB271" s="12">
        <f>IFERROR(FL271*[1]Figure!$F$10+GG271*[1]Figure!$F$11,0)</f>
        <v>6.3078747294352203E-3</v>
      </c>
      <c r="HC271" s="12">
        <f>IFERROR(FM271*[1]Figure!$F$10+GH271*[1]Figure!$F$11,0)</f>
        <v>2.8947502602043527E-5</v>
      </c>
      <c r="HD271" s="12">
        <f>IFERROR(FN271*[1]Figure!$F$10+GI271*[1]Figure!$F$11,0)</f>
        <v>0.11489589123466352</v>
      </c>
      <c r="HE271" s="12">
        <f>IFERROR(FO271*[1]Figure!$F$10+GJ271*[1]Figure!$F$11,0)</f>
        <v>6.1393627215846312E-3</v>
      </c>
      <c r="HF271" s="12">
        <f>IFERROR(FP271*[1]Figure!$F$10+GK271*[1]Figure!$F$11,0)</f>
        <v>0.10994075233463971</v>
      </c>
      <c r="HG271" s="12">
        <f>IFERROR(FQ271*[1]Figure!$F$10+GL271*[1]Figure!$F$11,0)</f>
        <v>1.3711298681068296E-2</v>
      </c>
      <c r="HH271" s="12">
        <f>IFERROR(FR271*[1]Figure!$F$10+GM271*[1]Figure!$F$11,0)</f>
        <v>1.1735033011431855E-3</v>
      </c>
      <c r="HI271" s="12">
        <f>IFERROR(FS271*[1]Figure!$F$10+GN271*[1]Figure!$F$11,0)</f>
        <v>8.1782454103742075E-3</v>
      </c>
      <c r="HJ271" s="12">
        <f>IFERROR(FT271*[1]Figure!$F$10+GO271*[1]Figure!$F$11,0)</f>
        <v>3.4351547895319091E-6</v>
      </c>
      <c r="HK271" s="12">
        <f>IFERROR(FU271*[1]Figure!$F$10+GP271*[1]Figure!$F$11,0)</f>
        <v>4.6220845328054545E-4</v>
      </c>
      <c r="HL271" s="12">
        <f>IFERROR(FV271*[1]Figure!$F$10+GQ271*[1]Figure!$F$11,0)</f>
        <v>1.4146317541110788E-4</v>
      </c>
      <c r="HM271" s="12">
        <f>IFERROR(FW271*[1]Figure!$F$10+GR271*[1]Figure!$F$11,0)</f>
        <v>1.5410796767076443E-4</v>
      </c>
      <c r="HN271" s="12">
        <f>IFERROR(FX271*[1]Figure!$F$10+GS271*[1]Figure!$F$11,0)</f>
        <v>1.7239737140879936E-8</v>
      </c>
      <c r="HO271" s="12">
        <f>IFERROR(FY271*[1]Figure!$F$10+GT271*[1]Figure!$F$11,0)</f>
        <v>2.0321518225371779E-4</v>
      </c>
      <c r="HP271" s="12">
        <f>IFERROR(FZ271*[1]Figure!$F$10+GU271*[1]Figure!$F$11,0)</f>
        <v>0.63956423359561176</v>
      </c>
      <c r="HQ271" s="12">
        <f>IFERROR(GA271*[1]Figure!$F$10+GV271*[1]Figure!$F$11,0)</f>
        <v>1.3771011128920561E-3</v>
      </c>
    </row>
    <row r="272" spans="1:225" x14ac:dyDescent="0.2">
      <c r="A272" s="1"/>
      <c r="B272" s="4"/>
      <c r="C272" s="1" t="str">
        <f>C81</f>
        <v>DMC</v>
      </c>
      <c r="D272" s="1" t="str">
        <f>D81</f>
        <v>US</v>
      </c>
      <c r="E272" s="2">
        <f>E81/(E81+SUM(E83:E85))</f>
        <v>5.7142857142857141E-2</v>
      </c>
      <c r="F272" s="7">
        <f>SUM(E272:E276)</f>
        <v>1</v>
      </c>
      <c r="G272" s="5">
        <f>'[1]LIB Maf LCI'!AQ$53*LCIA_TAU!$E272</f>
        <v>9.467888504644149</v>
      </c>
      <c r="H272" s="5">
        <f>'[1]LIB Maf LCI'!AR$53*LCIA_TAU!$E272</f>
        <v>9.0586579349713485</v>
      </c>
      <c r="I272" s="5">
        <f>'[1]LIB Maf LCI'!AS$53*LCIA_TAU!$E272</f>
        <v>9.8190588627926481</v>
      </c>
      <c r="J272" s="5">
        <f>'[1]LIB Maf LCI'!AT$53*LCIA_TAU!$E272</f>
        <v>17.7403093646003</v>
      </c>
      <c r="K272" s="5">
        <f>'[1]LIB Maf LCI'!AU$53*LCIA_TAU!$E272</f>
        <v>15.203375030900624</v>
      </c>
      <c r="L272" s="5">
        <f>'[1]LIB Maf LCI'!AV$53*LCIA_TAU!$E272</f>
        <v>16.483087904092027</v>
      </c>
      <c r="M272" s="5" t="str">
        <f>M81</f>
        <v>g/kWh</v>
      </c>
      <c r="N272" s="5" t="str">
        <f>N81</f>
        <v>dimethyl carbonate production | dimethyl carbonate | Cutoff, US</v>
      </c>
      <c r="O272" s="5">
        <f>O81</f>
        <v>1</v>
      </c>
      <c r="P272" s="5" t="str">
        <f>P81</f>
        <v>kg</v>
      </c>
      <c r="Q272" s="5">
        <f>'[1]Unit factor_selected'!J50</f>
        <v>2.21991496765117</v>
      </c>
      <c r="R272" s="5">
        <f>'[1]Unit factor_selected'!K50</f>
        <v>55.9237202231526</v>
      </c>
      <c r="S272" s="5">
        <f>'[1]Unit factor_selected'!L50</f>
        <v>3.0936544650006E-3</v>
      </c>
      <c r="T272" s="5">
        <f>'[1]Unit factor_selected'!M50</f>
        <v>1.1264221853617</v>
      </c>
      <c r="U272" s="5">
        <f>'[1]Unit factor_selected'!N50</f>
        <v>0.117302948295629</v>
      </c>
      <c r="V272" s="5">
        <f>'[1]Unit factor_selected'!O50</f>
        <v>6.4798584281941995E-4</v>
      </c>
      <c r="W272" s="5">
        <f>'[1]Unit factor_selected'!P50</f>
        <v>2.2984450430778498</v>
      </c>
      <c r="X272" s="5">
        <f>'[1]Unit factor_selected'!Q50</f>
        <v>0.12235040127951199</v>
      </c>
      <c r="Y272" s="5">
        <f>'[1]Unit factor_selected'!R50</f>
        <v>2.24171710967634</v>
      </c>
      <c r="Z272" s="5">
        <f>'[1]Unit factor_selected'!S50</f>
        <v>0.12389818442301601</v>
      </c>
      <c r="AA272" s="5">
        <f>'[1]Unit factor_selected'!T50</f>
        <v>1.8138211995242001E-2</v>
      </c>
      <c r="AB272" s="5">
        <f>'[1]Unit factor_selected'!U50</f>
        <v>0.15279935864931601</v>
      </c>
      <c r="AC272" s="5">
        <f>'[1]Unit factor_selected'!V50</f>
        <v>6.02151997457886E-5</v>
      </c>
      <c r="AD272" s="5">
        <f>'[1]Unit factor_selected'!W50</f>
        <v>8.4287010642867897E-3</v>
      </c>
      <c r="AE272" s="5">
        <f>'[1]Unit factor_selected'!X50</f>
        <v>4.2395153743877197E-3</v>
      </c>
      <c r="AF272" s="5">
        <f>'[1]Unit factor_selected'!Y50</f>
        <v>4.6780016163654103E-3</v>
      </c>
      <c r="AG272" s="5">
        <f>'[1]Unit factor_selected'!Z50</f>
        <v>5.6291910590121796E-7</v>
      </c>
      <c r="AH272" s="5">
        <f>'[1]Unit factor_selected'!AA50</f>
        <v>5.9805161596074704E-3</v>
      </c>
      <c r="AI272" s="5">
        <f>'[1]Unit factor_selected'!AB50</f>
        <v>10.640389675611599</v>
      </c>
      <c r="AJ272" s="5">
        <f>'[1]Unit factor_selected'!AC50</f>
        <v>2.0778323842896702E-2</v>
      </c>
      <c r="AK272" s="1"/>
      <c r="AL272" s="1">
        <f t="shared" si="222"/>
        <v>2.1017907403512E-2</v>
      </c>
      <c r="AM272" s="1">
        <f t="shared" si="222"/>
        <v>0.529479547837722</v>
      </c>
      <c r="AN272" s="1">
        <f t="shared" si="222"/>
        <v>2.9290375546520225E-5</v>
      </c>
      <c r="AO272" s="1">
        <f t="shared" si="222"/>
        <v>1.0664839660162179E-2</v>
      </c>
      <c r="AP272" s="1">
        <f t="shared" si="222"/>
        <v>1.1106112357290527E-3</v>
      </c>
      <c r="AQ272" s="1">
        <f t="shared" si="222"/>
        <v>6.1350577124021364E-6</v>
      </c>
      <c r="AR272" s="1">
        <f t="shared" si="222"/>
        <v>2.17614214019131E-2</v>
      </c>
      <c r="AS272" s="1">
        <f t="shared" si="222"/>
        <v>1.1583999578128903E-3</v>
      </c>
      <c r="AT272" s="1">
        <f t="shared" si="222"/>
        <v>2.1224327653368725E-2</v>
      </c>
      <c r="AU272" s="1">
        <f t="shared" si="222"/>
        <v>1.1730541960449539E-3</v>
      </c>
      <c r="AV272" s="1">
        <f t="shared" si="222"/>
        <v>1.7173056884455033E-4</v>
      </c>
      <c r="AW272" s="1">
        <f t="shared" si="222"/>
        <v>1.4466872912728575E-3</v>
      </c>
      <c r="AX272" s="1">
        <f t="shared" si="222"/>
        <v>5.7011079747800308E-7</v>
      </c>
      <c r="AY272" s="1">
        <f t="shared" si="222"/>
        <v>7.9802001915642794E-5</v>
      </c>
      <c r="AZ272" s="1">
        <f t="shared" si="222"/>
        <v>4.0139258878427623E-5</v>
      </c>
      <c r="BA272" s="1">
        <f t="shared" si="216"/>
        <v>4.4290797728292811E-5</v>
      </c>
      <c r="BB272" s="1">
        <f t="shared" si="205"/>
        <v>5.3296553318067031E-9</v>
      </c>
      <c r="BC272" s="1">
        <f t="shared" si="205"/>
        <v>5.6622860199386135E-5</v>
      </c>
      <c r="BD272" s="1">
        <f t="shared" si="205"/>
        <v>0.10074202309465734</v>
      </c>
      <c r="BE272" s="1">
        <f t="shared" si="205"/>
        <v>1.9672685345793512E-4</v>
      </c>
      <c r="BF272" s="1"/>
      <c r="BG272" s="1">
        <f t="shared" si="223"/>
        <v>2.0109450336674935E-2</v>
      </c>
      <c r="BH272" s="1">
        <f t="shared" si="223"/>
        <v>0.506593851952579</v>
      </c>
      <c r="BI272" s="1">
        <f t="shared" si="223"/>
        <v>2.8024357567437225E-5</v>
      </c>
      <c r="BJ272" s="1">
        <f t="shared" si="223"/>
        <v>1.0203873267554531E-2</v>
      </c>
      <c r="BK272" s="1">
        <f t="shared" si="223"/>
        <v>1.0626072833737335E-3</v>
      </c>
      <c r="BL272" s="1">
        <f t="shared" si="223"/>
        <v>5.869882096805235E-6</v>
      </c>
      <c r="BM272" s="1">
        <f t="shared" si="223"/>
        <v>2.0820827427572727E-2</v>
      </c>
      <c r="BN272" s="1">
        <f t="shared" si="223"/>
        <v>1.10833043339758E-3</v>
      </c>
      <c r="BO272" s="1">
        <f t="shared" si="223"/>
        <v>2.0306948483530613E-2</v>
      </c>
      <c r="BP272" s="1">
        <f t="shared" si="223"/>
        <v>1.1223512714520975E-3</v>
      </c>
      <c r="BQ272" s="1">
        <f t="shared" si="223"/>
        <v>1.6430785801689143E-4</v>
      </c>
      <c r="BR272" s="1">
        <f t="shared" si="223"/>
        <v>1.3841571226871595E-3</v>
      </c>
      <c r="BS272" s="1">
        <f t="shared" si="223"/>
        <v>5.4546889698307262E-7</v>
      </c>
      <c r="BT272" s="1">
        <f t="shared" si="223"/>
        <v>7.6352719777502971E-5</v>
      </c>
      <c r="BU272" s="1">
        <f t="shared" si="223"/>
        <v>3.840431958663034E-5</v>
      </c>
      <c r="BV272" s="1">
        <f t="shared" si="217"/>
        <v>4.2376416461897319E-5</v>
      </c>
      <c r="BW272" s="1">
        <f t="shared" si="207"/>
        <v>5.0992916254190445E-9</v>
      </c>
      <c r="BX272" s="1">
        <f t="shared" si="207"/>
        <v>5.4175450164452585E-5</v>
      </c>
      <c r="BY272" s="1">
        <f t="shared" si="207"/>
        <v>9.6387650366166228E-2</v>
      </c>
      <c r="BZ272" s="1">
        <f t="shared" si="207"/>
        <v>1.8822372815486055E-4</v>
      </c>
      <c r="CA272" s="1"/>
      <c r="CB272" s="1">
        <f t="shared" si="224"/>
        <v>2.1797475737761276E-2</v>
      </c>
      <c r="CC272" s="1">
        <f t="shared" si="224"/>
        <v>0.54911830069748302</v>
      </c>
      <c r="CD272" s="1">
        <f t="shared" si="224"/>
        <v>3.037677529298219E-5</v>
      </c>
      <c r="CE272" s="1">
        <f t="shared" si="224"/>
        <v>1.1060405742422064E-2</v>
      </c>
      <c r="CF272" s="1">
        <f t="shared" si="224"/>
        <v>1.1518045540939038E-3</v>
      </c>
      <c r="CG272" s="1">
        <f t="shared" si="224"/>
        <v>6.3626111329001894E-6</v>
      </c>
      <c r="CH272" s="1">
        <f t="shared" si="224"/>
        <v>2.2568567170875391E-2</v>
      </c>
      <c r="CI272" s="1">
        <f t="shared" si="224"/>
        <v>1.2013657920498292E-3</v>
      </c>
      <c r="CJ272" s="1">
        <f t="shared" si="224"/>
        <v>2.2011552253641386E-2</v>
      </c>
      <c r="CK272" s="1">
        <f t="shared" si="224"/>
        <v>1.2165635658427333E-3</v>
      </c>
      <c r="CL272" s="1">
        <f t="shared" si="224"/>
        <v>1.7810017124709289E-4</v>
      </c>
      <c r="CM272" s="1">
        <f t="shared" si="224"/>
        <v>1.500345896774599E-3</v>
      </c>
      <c r="CN272" s="1">
        <f t="shared" si="224"/>
        <v>5.9125659073871515E-7</v>
      </c>
      <c r="CO272" s="1">
        <f t="shared" si="224"/>
        <v>8.2761911887115029E-5</v>
      </c>
      <c r="CP272" s="1">
        <f t="shared" si="224"/>
        <v>4.1628051010827434E-5</v>
      </c>
      <c r="CQ272" s="1">
        <f t="shared" si="218"/>
        <v>4.5933573231331118E-5</v>
      </c>
      <c r="CR272" s="1">
        <f t="shared" si="209"/>
        <v>5.5273358358346676E-9</v>
      </c>
      <c r="CS272" s="1">
        <f t="shared" si="209"/>
        <v>5.8723040201068386E-5</v>
      </c>
      <c r="CT272" s="1">
        <f t="shared" si="209"/>
        <v>0.10447861254788147</v>
      </c>
      <c r="CU272" s="1">
        <f t="shared" si="209"/>
        <v>2.0402358488357065E-4</v>
      </c>
      <c r="CW272" s="12">
        <f t="shared" si="225"/>
        <v>3.9381978289238423E-2</v>
      </c>
      <c r="CX272" s="12">
        <f t="shared" si="225"/>
        <v>0.99210409757808127</v>
      </c>
      <c r="CY272" s="12">
        <f t="shared" si="225"/>
        <v>5.4882387276287679E-5</v>
      </c>
      <c r="CZ272" s="12">
        <f t="shared" si="225"/>
        <v>1.9983078043465701E-2</v>
      </c>
      <c r="DA272" s="12">
        <f t="shared" si="225"/>
        <v>2.0809905921441718E-3</v>
      </c>
      <c r="DB272" s="12">
        <f t="shared" si="225"/>
        <v>1.1495469315497774E-5</v>
      </c>
      <c r="DC272" s="12">
        <f t="shared" si="225"/>
        <v>4.0775126121733118E-2</v>
      </c>
      <c r="DD272" s="12">
        <f t="shared" si="225"/>
        <v>2.170533969581531E-3</v>
      </c>
      <c r="DE272" s="12">
        <f t="shared" si="225"/>
        <v>3.9768755033575895E-2</v>
      </c>
      <c r="DF272" s="12">
        <f t="shared" si="225"/>
        <v>2.197992121376606E-3</v>
      </c>
      <c r="DG272" s="12">
        <f t="shared" si="225"/>
        <v>3.2177749211629718E-4</v>
      </c>
      <c r="DH272" s="12">
        <f t="shared" si="225"/>
        <v>2.7107078931513807E-3</v>
      </c>
      <c r="DI272" s="12">
        <f t="shared" si="225"/>
        <v>1.0682362719414911E-6</v>
      </c>
      <c r="DJ272" s="12">
        <f t="shared" si="225"/>
        <v>1.4952776442218345E-4</v>
      </c>
      <c r="DK272" s="12">
        <f t="shared" si="225"/>
        <v>7.5210314297617412E-5</v>
      </c>
      <c r="DL272" s="12">
        <f t="shared" si="219"/>
        <v>8.2989195882422629E-5</v>
      </c>
      <c r="DM272" s="12">
        <f t="shared" si="211"/>
        <v>9.9863590859318047E-9</v>
      </c>
      <c r="DN272" s="12">
        <f t="shared" si="211"/>
        <v>1.0609620683142783E-4</v>
      </c>
      <c r="DO272" s="12">
        <f t="shared" si="211"/>
        <v>0.1887638046052488</v>
      </c>
      <c r="DP272" s="12">
        <f t="shared" si="211"/>
        <v>3.6861389305083804E-4</v>
      </c>
      <c r="DR272" s="12">
        <f t="shared" si="226"/>
        <v>3.3750199789910368E-2</v>
      </c>
      <c r="DS272" s="12">
        <f t="shared" si="226"/>
        <v>0.85022929167575045</v>
      </c>
      <c r="DT272" s="12">
        <f t="shared" si="226"/>
        <v>4.7033989047424352E-5</v>
      </c>
      <c r="DU272" s="12">
        <f t="shared" si="226"/>
        <v>1.7125418927180586E-2</v>
      </c>
      <c r="DV272" s="12">
        <f t="shared" si="226"/>
        <v>1.7834007151687928E-3</v>
      </c>
      <c r="DW272" s="12">
        <f t="shared" si="226"/>
        <v>9.851571783097865E-6</v>
      </c>
      <c r="DX272" s="12">
        <f t="shared" si="226"/>
        <v>3.4944121977827092E-2</v>
      </c>
      <c r="DY272" s="12">
        <f t="shared" si="226"/>
        <v>1.8601390358336043E-3</v>
      </c>
      <c r="DZ272" s="12">
        <f t="shared" si="226"/>
        <v>3.4081665931595985E-2</v>
      </c>
      <c r="EA272" s="12">
        <f t="shared" si="226"/>
        <v>1.8836705634308021E-3</v>
      </c>
      <c r="EB272" s="12">
        <f t="shared" si="226"/>
        <v>2.7576203935364445E-4</v>
      </c>
      <c r="EC272" s="12">
        <f t="shared" si="226"/>
        <v>2.3230659540266403E-3</v>
      </c>
      <c r="ED272" s="12">
        <f t="shared" si="226"/>
        <v>9.1547426429581597E-7</v>
      </c>
      <c r="EE272" s="12">
        <f t="shared" si="226"/>
        <v>1.2814470330370329E-4</v>
      </c>
      <c r="EF272" s="12">
        <f t="shared" si="226"/>
        <v>6.4454942186085569E-5</v>
      </c>
      <c r="EG272" s="12">
        <f t="shared" si="220"/>
        <v>7.1121412968762633E-5</v>
      </c>
      <c r="EH272" s="12">
        <f t="shared" si="213"/>
        <v>8.5582702790754818E-9</v>
      </c>
      <c r="EI272" s="12">
        <f t="shared" si="213"/>
        <v>9.0924030052873912E-5</v>
      </c>
      <c r="EJ272" s="12">
        <f t="shared" si="213"/>
        <v>0.16176983471324619</v>
      </c>
      <c r="EK272" s="12">
        <f t="shared" si="213"/>
        <v>3.159006498970628E-4</v>
      </c>
      <c r="EM272" s="12">
        <f t="shared" si="227"/>
        <v>3.6591053551403845E-2</v>
      </c>
      <c r="EN272" s="12">
        <f t="shared" si="227"/>
        <v>0.92179559636207331</v>
      </c>
      <c r="EO272" s="12">
        <f t="shared" si="227"/>
        <v>5.0992978491491685E-5</v>
      </c>
      <c r="EP272" s="12">
        <f t="shared" si="227"/>
        <v>1.8566915898436346E-2</v>
      </c>
      <c r="EQ272" s="12">
        <f t="shared" si="227"/>
        <v>1.9335148081660149E-3</v>
      </c>
      <c r="ER272" s="12">
        <f t="shared" si="227"/>
        <v>1.0680807607799659E-5</v>
      </c>
      <c r="ES272" s="12">
        <f t="shared" si="227"/>
        <v>3.7885471687776784E-2</v>
      </c>
      <c r="ET272" s="12">
        <f t="shared" si="227"/>
        <v>2.0167124193911298E-3</v>
      </c>
      <c r="EU272" s="12">
        <f t="shared" si="227"/>
        <v>3.6950420174902222E-2</v>
      </c>
      <c r="EV272" s="12">
        <f t="shared" si="227"/>
        <v>2.0422246650019784E-3</v>
      </c>
      <c r="EW272" s="12">
        <f t="shared" si="227"/>
        <v>2.9897374274063035E-4</v>
      </c>
      <c r="EX272" s="12">
        <f t="shared" si="227"/>
        <v>2.5186052603055602E-3</v>
      </c>
      <c r="EY272" s="12">
        <f t="shared" si="227"/>
        <v>9.9253243057229329E-7</v>
      </c>
      <c r="EZ272" s="12">
        <f t="shared" si="227"/>
        <v>1.3893102055995317E-4</v>
      </c>
      <c r="FA272" s="12">
        <f t="shared" si="227"/>
        <v>6.9880304586782406E-5</v>
      </c>
      <c r="FB272" s="12">
        <f t="shared" si="221"/>
        <v>7.7107911858035645E-5</v>
      </c>
      <c r="FC272" s="12">
        <f t="shared" si="215"/>
        <v>9.2786451054626653E-9</v>
      </c>
      <c r="FD272" s="12">
        <f t="shared" si="215"/>
        <v>9.8577373570652807E-5</v>
      </c>
      <c r="FE272" s="12">
        <f t="shared" si="215"/>
        <v>0.17538647835689924</v>
      </c>
      <c r="FF272" s="12">
        <f t="shared" si="215"/>
        <v>3.4249093840215761E-4</v>
      </c>
      <c r="FH272" s="12">
        <f>IFERROR(AL272*[1]Figure!$C$8+BG272*[1]Figure!$D$8+CB272*[1]Figure!$E$8,0)</f>
        <v>2.0297968872018735E-2</v>
      </c>
      <c r="FI272" s="12">
        <f>IFERROR(AM272*[1]Figure!$C$8+BH272*[1]Figure!$D$8+CC272*[1]Figure!$E$8,0)</f>
        <v>0.51134297882503754</v>
      </c>
      <c r="FJ272" s="12">
        <f>IFERROR(AN272*[1]Figure!$C$8+BI272*[1]Figure!$D$8+CD272*[1]Figure!$E$8,0)</f>
        <v>2.8287075381903243E-5</v>
      </c>
      <c r="FK272" s="12">
        <f>IFERROR(AO272*[1]Figure!$C$8+BJ272*[1]Figure!$D$8+CE272*[1]Figure!$E$8,0)</f>
        <v>1.029953074257387E-2</v>
      </c>
      <c r="FL272" s="12">
        <f>IFERROR(AP272*[1]Figure!$C$8+BK272*[1]Figure!$D$8+CF272*[1]Figure!$E$8,0)</f>
        <v>1.0725688270934008E-3</v>
      </c>
      <c r="FM272" s="12">
        <f>IFERROR(AQ272*[1]Figure!$C$8+BL272*[1]Figure!$D$8+CG272*[1]Figure!$E$8,0)</f>
        <v>5.9249100342676713E-6</v>
      </c>
      <c r="FN272" s="12">
        <f>IFERROR(AR272*[1]Figure!$C$8+BM272*[1]Figure!$D$8+CH272*[1]Figure!$E$8,0)</f>
        <v>2.1016014855651428E-2</v>
      </c>
      <c r="FO272" s="12">
        <f>IFERROR(AS272*[1]Figure!$C$8+BN272*[1]Figure!$D$8+CI272*[1]Figure!$E$8,0)</f>
        <v>1.1187206144558863E-3</v>
      </c>
      <c r="FP272" s="12">
        <f>IFERROR(AT272*[1]Figure!$C$8+BO272*[1]Figure!$D$8+CJ272*[1]Figure!$E$8,0)</f>
        <v>2.0497318489737865E-2</v>
      </c>
      <c r="FQ272" s="12">
        <f>IFERROR(AU272*[1]Figure!$C$8+BP272*[1]Figure!$D$8+CK272*[1]Figure!$E$8,0)</f>
        <v>1.1328728925950446E-3</v>
      </c>
      <c r="FR272" s="12">
        <f>IFERROR(AV272*[1]Figure!$C$8+BQ272*[1]Figure!$D$8+CL272*[1]Figure!$E$8,0)</f>
        <v>1.6584818240270171E-4</v>
      </c>
      <c r="FS272" s="12">
        <f>IFERROR(AW272*[1]Figure!$C$8+BR272*[1]Figure!$D$8+CM272*[1]Figure!$E$8,0)</f>
        <v>1.3971330752411077E-3</v>
      </c>
      <c r="FT272" s="12">
        <f>IFERROR(AX272*[1]Figure!$C$8+BS272*[1]Figure!$D$8+CN272*[1]Figure!$E$8,0)</f>
        <v>5.5058246278488411E-7</v>
      </c>
      <c r="FU272" s="12">
        <f>IFERROR(AY272*[1]Figure!$C$8+BT272*[1]Figure!$D$8+CO272*[1]Figure!$E$8,0)</f>
        <v>7.7068497815240759E-5</v>
      </c>
      <c r="FV272" s="12">
        <f>IFERROR(AZ272*[1]Figure!$C$8+BU272*[1]Figure!$D$8+CP272*[1]Figure!$E$8,0)</f>
        <v>3.8764345641949358E-5</v>
      </c>
      <c r="FW272" s="12">
        <f>IFERROR(BA272*[1]Figure!$C$8+BV272*[1]Figure!$D$8+CQ272*[1]Figure!$E$8,0)</f>
        <v>4.2773679431832714E-5</v>
      </c>
      <c r="FX272" s="12">
        <f>IFERROR(BB272*[1]Figure!$C$8+BW272*[1]Figure!$D$8+CR272*[1]Figure!$E$8,0)</f>
        <v>5.1470955669699324E-9</v>
      </c>
      <c r="FY272" s="12">
        <f>IFERROR(BC272*[1]Figure!$C$8+BX272*[1]Figure!$D$8+CS272*[1]Figure!$E$8,0)</f>
        <v>5.4683324638672665E-5</v>
      </c>
      <c r="FZ272" s="12">
        <f>IFERROR(BD272*[1]Figure!$C$8+BY272*[1]Figure!$D$8+CT272*[1]Figure!$E$8,0)</f>
        <v>9.7291248344631126E-2</v>
      </c>
      <c r="GA272" s="12">
        <f>IFERROR(BE272*[1]Figure!$C$8+BZ272*[1]Figure!$D$8+CU272*[1]Figure!$E$8,0)</f>
        <v>1.8998825483036044E-4</v>
      </c>
      <c r="GC272" s="12">
        <f>IFERROR(CW272*[1]Figure!$F$8+DR272*[1]Figure!$G$8+EM272*[1]Figure!$H$8,0)</f>
        <v>3.5045213147180898E-2</v>
      </c>
      <c r="GD272" s="12">
        <f>IFERROR(CX272*[1]Figure!$F$8+DS272*[1]Figure!$G$8+EN272*[1]Figure!$H$8,0)</f>
        <v>0.88285304787028185</v>
      </c>
      <c r="GE272" s="12">
        <f>IFERROR(CY272*[1]Figure!$F$8+DT272*[1]Figure!$G$8+EO272*[1]Figure!$H$8,0)</f>
        <v>4.8838708558457867E-5</v>
      </c>
      <c r="GF272" s="12">
        <f>IFERROR(CZ272*[1]Figure!$F$8+DU272*[1]Figure!$G$8+EP272*[1]Figure!$H$8,0)</f>
        <v>1.7782530482004105E-2</v>
      </c>
      <c r="GG272" s="12">
        <f>IFERROR(DA272*[1]Figure!$F$8+DV272*[1]Figure!$G$8+EQ272*[1]Figure!$H$8,0)</f>
        <v>1.8518307618614301E-3</v>
      </c>
      <c r="GH272" s="12">
        <f>IFERROR(DB272*[1]Figure!$F$8+DW272*[1]Figure!$G$8+ER272*[1]Figure!$H$8,0)</f>
        <v>1.0229581902404928E-5</v>
      </c>
      <c r="GI272" s="12">
        <f>IFERROR(DC272*[1]Figure!$F$8+DX272*[1]Figure!$G$8+ES272*[1]Figure!$H$8,0)</f>
        <v>3.628494677297113E-2</v>
      </c>
      <c r="GJ272" s="12">
        <f>IFERROR(DD272*[1]Figure!$F$8+DY272*[1]Figure!$G$8+ET272*[1]Figure!$H$8,0)</f>
        <v>1.931513573252046E-3</v>
      </c>
      <c r="GK272" s="12">
        <f>IFERROR(DE272*[1]Figure!$F$8+DZ272*[1]Figure!$G$8+EU272*[1]Figure!$H$8,0)</f>
        <v>3.538939782338299E-2</v>
      </c>
      <c r="GL272" s="12">
        <f>IFERROR(DF272*[1]Figure!$F$8+EA272*[1]Figure!$G$8+EV272*[1]Figure!$H$8,0)</f>
        <v>1.9559480182466237E-3</v>
      </c>
      <c r="GM272" s="12">
        <f>IFERROR(DG272*[1]Figure!$F$8+EB272*[1]Figure!$G$8+EW272*[1]Figure!$H$8,0)</f>
        <v>2.8634317743917039E-4</v>
      </c>
      <c r="GN272" s="12">
        <f>IFERROR(DH272*[1]Figure!$F$8+EC272*[1]Figure!$G$8+EX272*[1]Figure!$H$8,0)</f>
        <v>2.4122032468134008E-3</v>
      </c>
      <c r="GO272" s="12">
        <f>IFERROR(DI272*[1]Figure!$F$8+ED272*[1]Figure!$G$8+EY272*[1]Figure!$H$8,0)</f>
        <v>9.5060150525676915E-7</v>
      </c>
      <c r="GP272" s="12">
        <f>IFERROR(DJ272*[1]Figure!$F$8+EE272*[1]Figure!$G$8+EZ272*[1]Figure!$H$8,0)</f>
        <v>1.3306168463936269E-4</v>
      </c>
      <c r="GQ272" s="12">
        <f>IFERROR(DK272*[1]Figure!$F$8+EF272*[1]Figure!$G$8+FA272*[1]Figure!$H$8,0)</f>
        <v>6.6928113058929833E-5</v>
      </c>
      <c r="GR272" s="12">
        <f>IFERROR(DL272*[1]Figure!$F$8+EG272*[1]Figure!$G$8+FB272*[1]Figure!$H$8,0)</f>
        <v>7.3850379918760818E-5</v>
      </c>
      <c r="GS272" s="12">
        <f>IFERROR(DM272*[1]Figure!$F$8+EH272*[1]Figure!$G$8+FC272*[1]Figure!$H$8,0)</f>
        <v>8.8866557225846908E-9</v>
      </c>
      <c r="GT272" s="12">
        <f>IFERROR(DN272*[1]Figure!$F$8+EI272*[1]Figure!$G$8+FD272*[1]Figure!$H$8,0)</f>
        <v>9.4412834093984788E-5</v>
      </c>
      <c r="GU272" s="12">
        <f>IFERROR(DO272*[1]Figure!$F$8+EJ272*[1]Figure!$G$8+FE272*[1]Figure!$H$8,0)</f>
        <v>0.16797703046500964</v>
      </c>
      <c r="GV272" s="12">
        <f>IFERROR(DP272*[1]Figure!$F$8+EK272*[1]Figure!$G$8+FF272*[1]Figure!$H$8,0)</f>
        <v>3.2802192810381988E-4</v>
      </c>
      <c r="GX272" s="12">
        <f>IFERROR(FH272*[1]Figure!$F$10+GC272*[1]Figure!$F$11,0)</f>
        <v>2.1163208960229586E-2</v>
      </c>
      <c r="GY272" s="12">
        <f>IFERROR(FI272*[1]Figure!$F$10+GD272*[1]Figure!$F$11,0)</f>
        <v>0.53313995993650631</v>
      </c>
      <c r="GZ272" s="12">
        <f>IFERROR(FJ272*[1]Figure!$F$10+GE272*[1]Figure!$F$11,0)</f>
        <v>2.9492866550122269E-5</v>
      </c>
      <c r="HA272" s="12">
        <f>IFERROR(FK272*[1]Figure!$F$10+GF272*[1]Figure!$F$11,0)</f>
        <v>1.0738568113476522E-2</v>
      </c>
      <c r="HB272" s="12">
        <f>IFERROR(FL272*[1]Figure!$F$10+GG272*[1]Figure!$F$11,0)</f>
        <v>1.1182891428756275E-3</v>
      </c>
      <c r="HC272" s="12">
        <f>IFERROR(FM272*[1]Figure!$F$10+GH272*[1]Figure!$F$11,0)</f>
        <v>6.1774707566243835E-6</v>
      </c>
      <c r="HD272" s="12">
        <f>IFERROR(FN272*[1]Figure!$F$10+GI272*[1]Figure!$F$11,0)</f>
        <v>2.1911863039388243E-2</v>
      </c>
      <c r="HE272" s="12">
        <f>IFERROR(FO272*[1]Figure!$F$10+GJ272*[1]Figure!$F$11,0)</f>
        <v>1.166408239224563E-3</v>
      </c>
      <c r="HF272" s="12">
        <f>IFERROR(FP272*[1]Figure!$F$10+GK272*[1]Figure!$F$11,0)</f>
        <v>2.1371056240050163E-2</v>
      </c>
      <c r="HG272" s="12">
        <f>IFERROR(FQ272*[1]Figure!$F$10+GL272*[1]Figure!$F$11,0)</f>
        <v>1.1811637855263003E-3</v>
      </c>
      <c r="HH272" s="12">
        <f>IFERROR(FR272*[1]Figure!$F$10+GM272*[1]Figure!$F$11,0)</f>
        <v>1.7291778118258452E-4</v>
      </c>
      <c r="HI272" s="12">
        <f>IFERROR(FS272*[1]Figure!$F$10+GN272*[1]Figure!$F$11,0)</f>
        <v>1.4566885683491078E-3</v>
      </c>
      <c r="HJ272" s="12">
        <f>IFERROR(FT272*[1]Figure!$F$10+GO272*[1]Figure!$F$11,0)</f>
        <v>5.7405210261293859E-7</v>
      </c>
      <c r="HK272" s="12">
        <f>IFERROR(FU272*[1]Figure!$F$10+GP272*[1]Figure!$F$11,0)</f>
        <v>8.0353691238700022E-5</v>
      </c>
      <c r="HL272" s="12">
        <f>IFERROR(FV272*[1]Figure!$F$10+GQ272*[1]Figure!$F$11,0)</f>
        <v>4.0416750670952652E-5</v>
      </c>
      <c r="HM272" s="12">
        <f>IFERROR(FW272*[1]Figure!$F$10+GR272*[1]Figure!$F$11,0)</f>
        <v>4.459699004966108E-5</v>
      </c>
      <c r="HN272" s="12">
        <f>IFERROR(FX272*[1]Figure!$F$10+GS272*[1]Figure!$F$11,0)</f>
        <v>5.3665004468608444E-9</v>
      </c>
      <c r="HO272" s="12">
        <f>IFERROR(FY272*[1]Figure!$F$10+GT272*[1]Figure!$F$11,0)</f>
        <v>5.7014306863167628E-5</v>
      </c>
      <c r="HP272" s="12">
        <f>IFERROR(FZ272*[1]Figure!$F$10+GU272*[1]Figure!$F$11,0)</f>
        <v>0.1014384755293125</v>
      </c>
      <c r="HQ272" s="12">
        <f>IFERROR(GA272*[1]Figure!$F$10+GV272*[1]Figure!$F$11,0)</f>
        <v>1.9808687077587289E-4</v>
      </c>
    </row>
    <row r="273" spans="1:225" x14ac:dyDescent="0.2">
      <c r="A273" s="1"/>
      <c r="B273" s="4"/>
      <c r="C273" s="1" t="str">
        <f>C82</f>
        <v>DMC</v>
      </c>
      <c r="D273" s="1" t="str">
        <f>D82</f>
        <v>China</v>
      </c>
      <c r="F273" s="7"/>
      <c r="G273" s="5">
        <f>'[1]LIB Maf LCI'!AQ$53*LCIA_TAU!$E273</f>
        <v>0</v>
      </c>
      <c r="H273" s="5">
        <f>'[1]LIB Maf LCI'!AR$53*LCIA_TAU!$E273</f>
        <v>0</v>
      </c>
      <c r="I273" s="5">
        <f>'[1]LIB Maf LCI'!AS$53*LCIA_TAU!$E273</f>
        <v>0</v>
      </c>
      <c r="J273" s="5">
        <f>'[1]LIB Maf LCI'!AT$53*LCIA_TAU!$E273</f>
        <v>0</v>
      </c>
      <c r="K273" s="5">
        <f>'[1]LIB Maf LCI'!AU$53*LCIA_TAU!$E273</f>
        <v>0</v>
      </c>
      <c r="L273" s="5">
        <f>'[1]LIB Maf LCI'!AV$53*LCIA_TAU!$E273</f>
        <v>0</v>
      </c>
      <c r="M273" s="5" t="str">
        <f>M82</f>
        <v>g/kWh</v>
      </c>
      <c r="N273" s="5" t="str">
        <f>N82</f>
        <v>dimethyl carbonate production | dimethyl carbonate | Cutoff, CN</v>
      </c>
      <c r="O273" s="5">
        <f>O82</f>
        <v>1</v>
      </c>
      <c r="P273" s="5" t="str">
        <f>P82</f>
        <v>kg</v>
      </c>
      <c r="Q273" s="5">
        <f>'[1]Unit factor_selected'!J51</f>
        <v>2.3332477289772902</v>
      </c>
      <c r="R273" s="5">
        <f>'[1]Unit factor_selected'!K51</f>
        <v>55.639860142212903</v>
      </c>
      <c r="S273" s="5">
        <f>'[1]Unit factor_selected'!L51</f>
        <v>3.0491228814418102E-3</v>
      </c>
      <c r="T273" s="5">
        <f>'[1]Unit factor_selected'!M51</f>
        <v>1.1344953088754599</v>
      </c>
      <c r="U273" s="5">
        <f>'[1]Unit factor_selected'!N51</f>
        <v>0.116081036817391</v>
      </c>
      <c r="V273" s="5">
        <f>'[1]Unit factor_selected'!O51</f>
        <v>5.4719274933770099E-4</v>
      </c>
      <c r="W273" s="5">
        <f>'[1]Unit factor_selected'!P51</f>
        <v>2.4186232971256301</v>
      </c>
      <c r="X273" s="5">
        <f>'[1]Unit factor_selected'!Q51</f>
        <v>0.122576303982405</v>
      </c>
      <c r="Y273" s="5">
        <f>'[1]Unit factor_selected'!R51</f>
        <v>2.17734381019664</v>
      </c>
      <c r="Z273" s="5">
        <f>'[1]Unit factor_selected'!S51</f>
        <v>8.1251211462272405E-2</v>
      </c>
      <c r="AA273" s="5">
        <f>'[1]Unit factor_selected'!T51</f>
        <v>1.7763849677442801E-2</v>
      </c>
      <c r="AB273" s="5">
        <f>'[1]Unit factor_selected'!U51</f>
        <v>0.151077133168491</v>
      </c>
      <c r="AC273" s="5">
        <f>'[1]Unit factor_selected'!V51</f>
        <v>5.3102560643474897E-5</v>
      </c>
      <c r="AD273" s="5">
        <f>'[1]Unit factor_selected'!W51</f>
        <v>8.4202474480413094E-3</v>
      </c>
      <c r="AE273" s="5">
        <f>'[1]Unit factor_selected'!X51</f>
        <v>4.9193219369821801E-3</v>
      </c>
      <c r="AF273" s="5">
        <f>'[1]Unit factor_selected'!Y51</f>
        <v>5.35524663470382E-3</v>
      </c>
      <c r="AG273" s="5">
        <f>'[1]Unit factor_selected'!Z51</f>
        <v>5.5919082799240196E-7</v>
      </c>
      <c r="AH273" s="5">
        <f>'[1]Unit factor_selected'!AA51</f>
        <v>6.5666114407655204E-3</v>
      </c>
      <c r="AI273" s="5">
        <f>'[1]Unit factor_selected'!AB51</f>
        <v>10.750350084295899</v>
      </c>
      <c r="AJ273" s="5">
        <f>'[1]Unit factor_selected'!AC51</f>
        <v>1.9590326786501699E-2</v>
      </c>
      <c r="AK273" s="1"/>
      <c r="AL273" s="1">
        <f t="shared" si="222"/>
        <v>0</v>
      </c>
      <c r="AM273" s="1">
        <f t="shared" si="222"/>
        <v>0</v>
      </c>
      <c r="AN273" s="1">
        <f t="shared" si="222"/>
        <v>0</v>
      </c>
      <c r="AO273" s="1">
        <f t="shared" si="222"/>
        <v>0</v>
      </c>
      <c r="AP273" s="1">
        <f t="shared" si="222"/>
        <v>0</v>
      </c>
      <c r="AQ273" s="1">
        <f t="shared" si="222"/>
        <v>0</v>
      </c>
      <c r="AR273" s="1">
        <f t="shared" si="222"/>
        <v>0</v>
      </c>
      <c r="AS273" s="1">
        <f t="shared" si="222"/>
        <v>0</v>
      </c>
      <c r="AT273" s="1">
        <f t="shared" si="222"/>
        <v>0</v>
      </c>
      <c r="AU273" s="1">
        <f t="shared" si="222"/>
        <v>0</v>
      </c>
      <c r="AV273" s="1">
        <f t="shared" si="222"/>
        <v>0</v>
      </c>
      <c r="AW273" s="1">
        <f t="shared" si="222"/>
        <v>0</v>
      </c>
      <c r="AX273" s="1">
        <f t="shared" si="222"/>
        <v>0</v>
      </c>
      <c r="AY273" s="1">
        <f t="shared" si="222"/>
        <v>0</v>
      </c>
      <c r="AZ273" s="1">
        <f t="shared" si="222"/>
        <v>0</v>
      </c>
      <c r="BA273" s="1">
        <f t="shared" si="216"/>
        <v>0</v>
      </c>
      <c r="BB273" s="1">
        <f t="shared" si="205"/>
        <v>0</v>
      </c>
      <c r="BC273" s="1">
        <f t="shared" si="205"/>
        <v>0</v>
      </c>
      <c r="BD273" s="1">
        <f t="shared" si="205"/>
        <v>0</v>
      </c>
      <c r="BE273" s="1">
        <f t="shared" si="205"/>
        <v>0</v>
      </c>
      <c r="BF273" s="1"/>
      <c r="BG273" s="1">
        <f t="shared" si="223"/>
        <v>0</v>
      </c>
      <c r="BH273" s="1">
        <f t="shared" si="223"/>
        <v>0</v>
      </c>
      <c r="BI273" s="1">
        <f t="shared" si="223"/>
        <v>0</v>
      </c>
      <c r="BJ273" s="1">
        <f t="shared" si="223"/>
        <v>0</v>
      </c>
      <c r="BK273" s="1">
        <f t="shared" si="223"/>
        <v>0</v>
      </c>
      <c r="BL273" s="1">
        <f t="shared" si="223"/>
        <v>0</v>
      </c>
      <c r="BM273" s="1">
        <f t="shared" si="223"/>
        <v>0</v>
      </c>
      <c r="BN273" s="1">
        <f t="shared" si="223"/>
        <v>0</v>
      </c>
      <c r="BO273" s="1">
        <f t="shared" si="223"/>
        <v>0</v>
      </c>
      <c r="BP273" s="1">
        <f t="shared" si="223"/>
        <v>0</v>
      </c>
      <c r="BQ273" s="1">
        <f t="shared" si="223"/>
        <v>0</v>
      </c>
      <c r="BR273" s="1">
        <f t="shared" si="223"/>
        <v>0</v>
      </c>
      <c r="BS273" s="1">
        <f t="shared" si="223"/>
        <v>0</v>
      </c>
      <c r="BT273" s="1">
        <f t="shared" si="223"/>
        <v>0</v>
      </c>
      <c r="BU273" s="1">
        <f t="shared" si="223"/>
        <v>0</v>
      </c>
      <c r="BV273" s="1">
        <f t="shared" si="217"/>
        <v>0</v>
      </c>
      <c r="BW273" s="1">
        <f t="shared" si="207"/>
        <v>0</v>
      </c>
      <c r="BX273" s="1">
        <f t="shared" si="207"/>
        <v>0</v>
      </c>
      <c r="BY273" s="1">
        <f t="shared" si="207"/>
        <v>0</v>
      </c>
      <c r="BZ273" s="1">
        <f t="shared" si="207"/>
        <v>0</v>
      </c>
      <c r="CA273" s="1"/>
      <c r="CB273" s="1">
        <f t="shared" si="224"/>
        <v>0</v>
      </c>
      <c r="CC273" s="1">
        <f t="shared" si="224"/>
        <v>0</v>
      </c>
      <c r="CD273" s="1">
        <f t="shared" si="224"/>
        <v>0</v>
      </c>
      <c r="CE273" s="1">
        <f t="shared" si="224"/>
        <v>0</v>
      </c>
      <c r="CF273" s="1">
        <f t="shared" si="224"/>
        <v>0</v>
      </c>
      <c r="CG273" s="1">
        <f t="shared" si="224"/>
        <v>0</v>
      </c>
      <c r="CH273" s="1">
        <f t="shared" si="224"/>
        <v>0</v>
      </c>
      <c r="CI273" s="1">
        <f t="shared" si="224"/>
        <v>0</v>
      </c>
      <c r="CJ273" s="1">
        <f t="shared" si="224"/>
        <v>0</v>
      </c>
      <c r="CK273" s="1">
        <f t="shared" si="224"/>
        <v>0</v>
      </c>
      <c r="CL273" s="1">
        <f t="shared" si="224"/>
        <v>0</v>
      </c>
      <c r="CM273" s="1">
        <f t="shared" si="224"/>
        <v>0</v>
      </c>
      <c r="CN273" s="1">
        <f t="shared" si="224"/>
        <v>0</v>
      </c>
      <c r="CO273" s="1">
        <f t="shared" si="224"/>
        <v>0</v>
      </c>
      <c r="CP273" s="1">
        <f t="shared" si="224"/>
        <v>0</v>
      </c>
      <c r="CQ273" s="1">
        <f t="shared" si="218"/>
        <v>0</v>
      </c>
      <c r="CR273" s="1">
        <f t="shared" si="209"/>
        <v>0</v>
      </c>
      <c r="CS273" s="1">
        <f t="shared" si="209"/>
        <v>0</v>
      </c>
      <c r="CT273" s="1">
        <f t="shared" si="209"/>
        <v>0</v>
      </c>
      <c r="CU273" s="1">
        <f t="shared" si="209"/>
        <v>0</v>
      </c>
      <c r="CW273" s="12">
        <f t="shared" si="225"/>
        <v>0</v>
      </c>
      <c r="CX273" s="12">
        <f t="shared" si="225"/>
        <v>0</v>
      </c>
      <c r="CY273" s="12">
        <f t="shared" si="225"/>
        <v>0</v>
      </c>
      <c r="CZ273" s="12">
        <f t="shared" si="225"/>
        <v>0</v>
      </c>
      <c r="DA273" s="12">
        <f t="shared" si="225"/>
        <v>0</v>
      </c>
      <c r="DB273" s="12">
        <f t="shared" si="225"/>
        <v>0</v>
      </c>
      <c r="DC273" s="12">
        <f t="shared" si="225"/>
        <v>0</v>
      </c>
      <c r="DD273" s="12">
        <f t="shared" si="225"/>
        <v>0</v>
      </c>
      <c r="DE273" s="12">
        <f t="shared" si="225"/>
        <v>0</v>
      </c>
      <c r="DF273" s="12">
        <f t="shared" si="225"/>
        <v>0</v>
      </c>
      <c r="DG273" s="12">
        <f t="shared" si="225"/>
        <v>0</v>
      </c>
      <c r="DH273" s="12">
        <f t="shared" si="225"/>
        <v>0</v>
      </c>
      <c r="DI273" s="12">
        <f t="shared" si="225"/>
        <v>0</v>
      </c>
      <c r="DJ273" s="12">
        <f t="shared" si="225"/>
        <v>0</v>
      </c>
      <c r="DK273" s="12">
        <f t="shared" si="225"/>
        <v>0</v>
      </c>
      <c r="DL273" s="12">
        <f t="shared" si="219"/>
        <v>0</v>
      </c>
      <c r="DM273" s="12">
        <f t="shared" si="211"/>
        <v>0</v>
      </c>
      <c r="DN273" s="12">
        <f t="shared" si="211"/>
        <v>0</v>
      </c>
      <c r="DO273" s="12">
        <f t="shared" si="211"/>
        <v>0</v>
      </c>
      <c r="DP273" s="12">
        <f t="shared" si="211"/>
        <v>0</v>
      </c>
      <c r="DR273" s="12">
        <f t="shared" si="226"/>
        <v>0</v>
      </c>
      <c r="DS273" s="12">
        <f t="shared" si="226"/>
        <v>0</v>
      </c>
      <c r="DT273" s="12">
        <f t="shared" si="226"/>
        <v>0</v>
      </c>
      <c r="DU273" s="12">
        <f t="shared" si="226"/>
        <v>0</v>
      </c>
      <c r="DV273" s="12">
        <f t="shared" si="226"/>
        <v>0</v>
      </c>
      <c r="DW273" s="12">
        <f t="shared" si="226"/>
        <v>0</v>
      </c>
      <c r="DX273" s="12">
        <f t="shared" si="226"/>
        <v>0</v>
      </c>
      <c r="DY273" s="12">
        <f t="shared" si="226"/>
        <v>0</v>
      </c>
      <c r="DZ273" s="12">
        <f t="shared" si="226"/>
        <v>0</v>
      </c>
      <c r="EA273" s="12">
        <f t="shared" si="226"/>
        <v>0</v>
      </c>
      <c r="EB273" s="12">
        <f t="shared" si="226"/>
        <v>0</v>
      </c>
      <c r="EC273" s="12">
        <f t="shared" si="226"/>
        <v>0</v>
      </c>
      <c r="ED273" s="12">
        <f t="shared" si="226"/>
        <v>0</v>
      </c>
      <c r="EE273" s="12">
        <f t="shared" si="226"/>
        <v>0</v>
      </c>
      <c r="EF273" s="12">
        <f t="shared" si="226"/>
        <v>0</v>
      </c>
      <c r="EG273" s="12">
        <f t="shared" si="220"/>
        <v>0</v>
      </c>
      <c r="EH273" s="12">
        <f t="shared" si="213"/>
        <v>0</v>
      </c>
      <c r="EI273" s="12">
        <f t="shared" si="213"/>
        <v>0</v>
      </c>
      <c r="EJ273" s="12">
        <f t="shared" si="213"/>
        <v>0</v>
      </c>
      <c r="EK273" s="12">
        <f t="shared" si="213"/>
        <v>0</v>
      </c>
      <c r="EM273" s="12">
        <f t="shared" si="227"/>
        <v>0</v>
      </c>
      <c r="EN273" s="12">
        <f t="shared" si="227"/>
        <v>0</v>
      </c>
      <c r="EO273" s="12">
        <f t="shared" si="227"/>
        <v>0</v>
      </c>
      <c r="EP273" s="12">
        <f t="shared" si="227"/>
        <v>0</v>
      </c>
      <c r="EQ273" s="12">
        <f t="shared" si="227"/>
        <v>0</v>
      </c>
      <c r="ER273" s="12">
        <f t="shared" si="227"/>
        <v>0</v>
      </c>
      <c r="ES273" s="12">
        <f t="shared" si="227"/>
        <v>0</v>
      </c>
      <c r="ET273" s="12">
        <f t="shared" si="227"/>
        <v>0</v>
      </c>
      <c r="EU273" s="12">
        <f t="shared" si="227"/>
        <v>0</v>
      </c>
      <c r="EV273" s="12">
        <f t="shared" si="227"/>
        <v>0</v>
      </c>
      <c r="EW273" s="12">
        <f t="shared" si="227"/>
        <v>0</v>
      </c>
      <c r="EX273" s="12">
        <f t="shared" si="227"/>
        <v>0</v>
      </c>
      <c r="EY273" s="12">
        <f t="shared" si="227"/>
        <v>0</v>
      </c>
      <c r="EZ273" s="12">
        <f t="shared" si="227"/>
        <v>0</v>
      </c>
      <c r="FA273" s="12">
        <f t="shared" si="227"/>
        <v>0</v>
      </c>
      <c r="FB273" s="12">
        <f t="shared" si="221"/>
        <v>0</v>
      </c>
      <c r="FC273" s="12">
        <f t="shared" si="215"/>
        <v>0</v>
      </c>
      <c r="FD273" s="12">
        <f t="shared" si="215"/>
        <v>0</v>
      </c>
      <c r="FE273" s="12">
        <f t="shared" si="215"/>
        <v>0</v>
      </c>
      <c r="FF273" s="12">
        <f t="shared" si="215"/>
        <v>0</v>
      </c>
      <c r="FH273" s="12">
        <f>IFERROR(AL273*[1]Figure!$C$8+BG273*[1]Figure!$D$8+CB273*[1]Figure!$E$8,0)</f>
        <v>0</v>
      </c>
      <c r="FI273" s="12">
        <f>IFERROR(AM273*[1]Figure!$C$8+BH273*[1]Figure!$D$8+CC273*[1]Figure!$E$8,0)</f>
        <v>0</v>
      </c>
      <c r="FJ273" s="12">
        <f>IFERROR(AN273*[1]Figure!$C$8+BI273*[1]Figure!$D$8+CD273*[1]Figure!$E$8,0)</f>
        <v>0</v>
      </c>
      <c r="FK273" s="12">
        <f>IFERROR(AO273*[1]Figure!$C$8+BJ273*[1]Figure!$D$8+CE273*[1]Figure!$E$8,0)</f>
        <v>0</v>
      </c>
      <c r="FL273" s="12">
        <f>IFERROR(AP273*[1]Figure!$C$8+BK273*[1]Figure!$D$8+CF273*[1]Figure!$E$8,0)</f>
        <v>0</v>
      </c>
      <c r="FM273" s="12">
        <f>IFERROR(AQ273*[1]Figure!$C$8+BL273*[1]Figure!$D$8+CG273*[1]Figure!$E$8,0)</f>
        <v>0</v>
      </c>
      <c r="FN273" s="12">
        <f>IFERROR(AR273*[1]Figure!$C$8+BM273*[1]Figure!$D$8+CH273*[1]Figure!$E$8,0)</f>
        <v>0</v>
      </c>
      <c r="FO273" s="12">
        <f>IFERROR(AS273*[1]Figure!$C$8+BN273*[1]Figure!$D$8+CI273*[1]Figure!$E$8,0)</f>
        <v>0</v>
      </c>
      <c r="FP273" s="12">
        <f>IFERROR(AT273*[1]Figure!$C$8+BO273*[1]Figure!$D$8+CJ273*[1]Figure!$E$8,0)</f>
        <v>0</v>
      </c>
      <c r="FQ273" s="12">
        <f>IFERROR(AU273*[1]Figure!$C$8+BP273*[1]Figure!$D$8+CK273*[1]Figure!$E$8,0)</f>
        <v>0</v>
      </c>
      <c r="FR273" s="12">
        <f>IFERROR(AV273*[1]Figure!$C$8+BQ273*[1]Figure!$D$8+CL273*[1]Figure!$E$8,0)</f>
        <v>0</v>
      </c>
      <c r="FS273" s="12">
        <f>IFERROR(AW273*[1]Figure!$C$8+BR273*[1]Figure!$D$8+CM273*[1]Figure!$E$8,0)</f>
        <v>0</v>
      </c>
      <c r="FT273" s="12">
        <f>IFERROR(AX273*[1]Figure!$C$8+BS273*[1]Figure!$D$8+CN273*[1]Figure!$E$8,0)</f>
        <v>0</v>
      </c>
      <c r="FU273" s="12">
        <f>IFERROR(AY273*[1]Figure!$C$8+BT273*[1]Figure!$D$8+CO273*[1]Figure!$E$8,0)</f>
        <v>0</v>
      </c>
      <c r="FV273" s="12">
        <f>IFERROR(AZ273*[1]Figure!$C$8+BU273*[1]Figure!$D$8+CP273*[1]Figure!$E$8,0)</f>
        <v>0</v>
      </c>
      <c r="FW273" s="12">
        <f>IFERROR(BA273*[1]Figure!$C$8+BV273*[1]Figure!$D$8+CQ273*[1]Figure!$E$8,0)</f>
        <v>0</v>
      </c>
      <c r="FX273" s="12">
        <f>IFERROR(BB273*[1]Figure!$C$8+BW273*[1]Figure!$D$8+CR273*[1]Figure!$E$8,0)</f>
        <v>0</v>
      </c>
      <c r="FY273" s="12">
        <f>IFERROR(BC273*[1]Figure!$C$8+BX273*[1]Figure!$D$8+CS273*[1]Figure!$E$8,0)</f>
        <v>0</v>
      </c>
      <c r="FZ273" s="12">
        <f>IFERROR(BD273*[1]Figure!$C$8+BY273*[1]Figure!$D$8+CT273*[1]Figure!$E$8,0)</f>
        <v>0</v>
      </c>
      <c r="GA273" s="12">
        <f>IFERROR(BE273*[1]Figure!$C$8+BZ273*[1]Figure!$D$8+CU273*[1]Figure!$E$8,0)</f>
        <v>0</v>
      </c>
      <c r="GC273" s="12">
        <f>IFERROR(CW273*[1]Figure!$F$8+DR273*[1]Figure!$G$8+EM273*[1]Figure!$H$8,0)</f>
        <v>0</v>
      </c>
      <c r="GD273" s="12">
        <f>IFERROR(CX273*[1]Figure!$F$8+DS273*[1]Figure!$G$8+EN273*[1]Figure!$H$8,0)</f>
        <v>0</v>
      </c>
      <c r="GE273" s="12">
        <f>IFERROR(CY273*[1]Figure!$F$8+DT273*[1]Figure!$G$8+EO273*[1]Figure!$H$8,0)</f>
        <v>0</v>
      </c>
      <c r="GF273" s="12">
        <f>IFERROR(CZ273*[1]Figure!$F$8+DU273*[1]Figure!$G$8+EP273*[1]Figure!$H$8,0)</f>
        <v>0</v>
      </c>
      <c r="GG273" s="12">
        <f>IFERROR(DA273*[1]Figure!$F$8+DV273*[1]Figure!$G$8+EQ273*[1]Figure!$H$8,0)</f>
        <v>0</v>
      </c>
      <c r="GH273" s="12">
        <f>IFERROR(DB273*[1]Figure!$F$8+DW273*[1]Figure!$G$8+ER273*[1]Figure!$H$8,0)</f>
        <v>0</v>
      </c>
      <c r="GI273" s="12">
        <f>IFERROR(DC273*[1]Figure!$F$8+DX273*[1]Figure!$G$8+ES273*[1]Figure!$H$8,0)</f>
        <v>0</v>
      </c>
      <c r="GJ273" s="12">
        <f>IFERROR(DD273*[1]Figure!$F$8+DY273*[1]Figure!$G$8+ET273*[1]Figure!$H$8,0)</f>
        <v>0</v>
      </c>
      <c r="GK273" s="12">
        <f>IFERROR(DE273*[1]Figure!$F$8+DZ273*[1]Figure!$G$8+EU273*[1]Figure!$H$8,0)</f>
        <v>0</v>
      </c>
      <c r="GL273" s="12">
        <f>IFERROR(DF273*[1]Figure!$F$8+EA273*[1]Figure!$G$8+EV273*[1]Figure!$H$8,0)</f>
        <v>0</v>
      </c>
      <c r="GM273" s="12">
        <f>IFERROR(DG273*[1]Figure!$F$8+EB273*[1]Figure!$G$8+EW273*[1]Figure!$H$8,0)</f>
        <v>0</v>
      </c>
      <c r="GN273" s="12">
        <f>IFERROR(DH273*[1]Figure!$F$8+EC273*[1]Figure!$G$8+EX273*[1]Figure!$H$8,0)</f>
        <v>0</v>
      </c>
      <c r="GO273" s="12">
        <f>IFERROR(DI273*[1]Figure!$F$8+ED273*[1]Figure!$G$8+EY273*[1]Figure!$H$8,0)</f>
        <v>0</v>
      </c>
      <c r="GP273" s="12">
        <f>IFERROR(DJ273*[1]Figure!$F$8+EE273*[1]Figure!$G$8+EZ273*[1]Figure!$H$8,0)</f>
        <v>0</v>
      </c>
      <c r="GQ273" s="12">
        <f>IFERROR(DK273*[1]Figure!$F$8+EF273*[1]Figure!$G$8+FA273*[1]Figure!$H$8,0)</f>
        <v>0</v>
      </c>
      <c r="GR273" s="12">
        <f>IFERROR(DL273*[1]Figure!$F$8+EG273*[1]Figure!$G$8+FB273*[1]Figure!$H$8,0)</f>
        <v>0</v>
      </c>
      <c r="GS273" s="12">
        <f>IFERROR(DM273*[1]Figure!$F$8+EH273*[1]Figure!$G$8+FC273*[1]Figure!$H$8,0)</f>
        <v>0</v>
      </c>
      <c r="GT273" s="12">
        <f>IFERROR(DN273*[1]Figure!$F$8+EI273*[1]Figure!$G$8+FD273*[1]Figure!$H$8,0)</f>
        <v>0</v>
      </c>
      <c r="GU273" s="12">
        <f>IFERROR(DO273*[1]Figure!$F$8+EJ273*[1]Figure!$G$8+FE273*[1]Figure!$H$8,0)</f>
        <v>0</v>
      </c>
      <c r="GV273" s="12">
        <f>IFERROR(DP273*[1]Figure!$F$8+EK273*[1]Figure!$G$8+FF273*[1]Figure!$H$8,0)</f>
        <v>0</v>
      </c>
      <c r="GX273" s="12">
        <f>IFERROR(FH273*[1]Figure!$F$10+GC273*[1]Figure!$F$11,0)</f>
        <v>0</v>
      </c>
      <c r="GY273" s="12">
        <f>IFERROR(FI273*[1]Figure!$F$10+GD273*[1]Figure!$F$11,0)</f>
        <v>0</v>
      </c>
      <c r="GZ273" s="12">
        <f>IFERROR(FJ273*[1]Figure!$F$10+GE273*[1]Figure!$F$11,0)</f>
        <v>0</v>
      </c>
      <c r="HA273" s="12">
        <f>IFERROR(FK273*[1]Figure!$F$10+GF273*[1]Figure!$F$11,0)</f>
        <v>0</v>
      </c>
      <c r="HB273" s="12">
        <f>IFERROR(FL273*[1]Figure!$F$10+GG273*[1]Figure!$F$11,0)</f>
        <v>0</v>
      </c>
      <c r="HC273" s="12">
        <f>IFERROR(FM273*[1]Figure!$F$10+GH273*[1]Figure!$F$11,0)</f>
        <v>0</v>
      </c>
      <c r="HD273" s="12">
        <f>IFERROR(FN273*[1]Figure!$F$10+GI273*[1]Figure!$F$11,0)</f>
        <v>0</v>
      </c>
      <c r="HE273" s="12">
        <f>IFERROR(FO273*[1]Figure!$F$10+GJ273*[1]Figure!$F$11,0)</f>
        <v>0</v>
      </c>
      <c r="HF273" s="12">
        <f>IFERROR(FP273*[1]Figure!$F$10+GK273*[1]Figure!$F$11,0)</f>
        <v>0</v>
      </c>
      <c r="HG273" s="12">
        <f>IFERROR(FQ273*[1]Figure!$F$10+GL273*[1]Figure!$F$11,0)</f>
        <v>0</v>
      </c>
      <c r="HH273" s="12">
        <f>IFERROR(FR273*[1]Figure!$F$10+GM273*[1]Figure!$F$11,0)</f>
        <v>0</v>
      </c>
      <c r="HI273" s="12">
        <f>IFERROR(FS273*[1]Figure!$F$10+GN273*[1]Figure!$F$11,0)</f>
        <v>0</v>
      </c>
      <c r="HJ273" s="12">
        <f>IFERROR(FT273*[1]Figure!$F$10+GO273*[1]Figure!$F$11,0)</f>
        <v>0</v>
      </c>
      <c r="HK273" s="12">
        <f>IFERROR(FU273*[1]Figure!$F$10+GP273*[1]Figure!$F$11,0)</f>
        <v>0</v>
      </c>
      <c r="HL273" s="12">
        <f>IFERROR(FV273*[1]Figure!$F$10+GQ273*[1]Figure!$F$11,0)</f>
        <v>0</v>
      </c>
      <c r="HM273" s="12">
        <f>IFERROR(FW273*[1]Figure!$F$10+GR273*[1]Figure!$F$11,0)</f>
        <v>0</v>
      </c>
      <c r="HN273" s="12">
        <f>IFERROR(FX273*[1]Figure!$F$10+GS273*[1]Figure!$F$11,0)</f>
        <v>0</v>
      </c>
      <c r="HO273" s="12">
        <f>IFERROR(FY273*[1]Figure!$F$10+GT273*[1]Figure!$F$11,0)</f>
        <v>0</v>
      </c>
      <c r="HP273" s="12">
        <f>IFERROR(FZ273*[1]Figure!$F$10+GU273*[1]Figure!$F$11,0)</f>
        <v>0</v>
      </c>
      <c r="HQ273" s="12">
        <f>IFERROR(GA273*[1]Figure!$F$10+GV273*[1]Figure!$F$11,0)</f>
        <v>0</v>
      </c>
    </row>
    <row r="274" spans="1:225" x14ac:dyDescent="0.2">
      <c r="A274" s="1"/>
      <c r="B274" s="4"/>
      <c r="C274" s="1" t="str">
        <f>C83</f>
        <v>DMC</v>
      </c>
      <c r="D274" s="1" t="str">
        <f>D83</f>
        <v>Japan</v>
      </c>
      <c r="E274" s="2">
        <f>E83/(E81+SUM(E83:E85))</f>
        <v>0.3428571428571428</v>
      </c>
      <c r="F274" s="7"/>
      <c r="G274" s="5">
        <f>'[1]LIB Maf LCI'!AQ$53*LCIA_TAU!$E274</f>
        <v>56.80733102786489</v>
      </c>
      <c r="H274" s="5">
        <f>'[1]LIB Maf LCI'!AR$53*LCIA_TAU!$E274</f>
        <v>54.351947609828088</v>
      </c>
      <c r="I274" s="5">
        <f>'[1]LIB Maf LCI'!AS$53*LCIA_TAU!$E274</f>
        <v>58.914353176755874</v>
      </c>
      <c r="J274" s="5">
        <f>'[1]LIB Maf LCI'!AT$53*LCIA_TAU!$E274</f>
        <v>106.44185618760179</v>
      </c>
      <c r="K274" s="5">
        <f>'[1]LIB Maf LCI'!AU$53*LCIA_TAU!$E274</f>
        <v>91.220250185403728</v>
      </c>
      <c r="L274" s="5">
        <f>'[1]LIB Maf LCI'!AV$53*LCIA_TAU!$E274</f>
        <v>98.898527424552157</v>
      </c>
      <c r="M274" s="5" t="str">
        <f>M83</f>
        <v>g/kWh</v>
      </c>
      <c r="N274" s="5" t="str">
        <f>N83</f>
        <v>dimethyl carbonate production | dimethyl carbonate | Cutoff, JP</v>
      </c>
      <c r="O274" s="5">
        <f>O83</f>
        <v>1</v>
      </c>
      <c r="P274" s="5" t="str">
        <f>P83</f>
        <v>kg</v>
      </c>
      <c r="Q274" s="5">
        <f>'[1]Unit factor_selected'!J52</f>
        <v>2.2534793088493301</v>
      </c>
      <c r="R274" s="5">
        <f>'[1]Unit factor_selected'!K52</f>
        <v>55.538663504529602</v>
      </c>
      <c r="S274" s="5">
        <f>'[1]Unit factor_selected'!L52</f>
        <v>2.839497103168E-3</v>
      </c>
      <c r="T274" s="5">
        <f>'[1]Unit factor_selected'!M52</f>
        <v>1.13528011562679</v>
      </c>
      <c r="U274" s="5">
        <f>'[1]Unit factor_selected'!N52</f>
        <v>0.114410916420134</v>
      </c>
      <c r="V274" s="5">
        <f>'[1]Unit factor_selected'!O52</f>
        <v>5.3956412687890395E-4</v>
      </c>
      <c r="W274" s="5">
        <f>'[1]Unit factor_selected'!P52</f>
        <v>2.3330100402735598</v>
      </c>
      <c r="X274" s="5">
        <f>'[1]Unit factor_selected'!Q52</f>
        <v>0.118099392905407</v>
      </c>
      <c r="Y274" s="5">
        <f>'[1]Unit factor_selected'!R52</f>
        <v>2.10512817031639</v>
      </c>
      <c r="Z274" s="5">
        <f>'[1]Unit factor_selected'!S52</f>
        <v>8.4546911222138796E-2</v>
      </c>
      <c r="AA274" s="5">
        <f>'[1]Unit factor_selected'!T52</f>
        <v>1.90239226564052E-2</v>
      </c>
      <c r="AB274" s="5">
        <f>'[1]Unit factor_selected'!U52</f>
        <v>0.14889732689527199</v>
      </c>
      <c r="AC274" s="5">
        <f>'[1]Unit factor_selected'!V52</f>
        <v>5.34269434038553E-5</v>
      </c>
      <c r="AD274" s="5">
        <f>'[1]Unit factor_selected'!W52</f>
        <v>8.4477683364890602E-3</v>
      </c>
      <c r="AE274" s="5">
        <f>'[1]Unit factor_selected'!X52</f>
        <v>4.4651399877172499E-3</v>
      </c>
      <c r="AF274" s="5">
        <f>'[1]Unit factor_selected'!Y52</f>
        <v>4.9074718248295996E-3</v>
      </c>
      <c r="AG274" s="5">
        <f>'[1]Unit factor_selected'!Z52</f>
        <v>5.5906291262730604E-7</v>
      </c>
      <c r="AH274" s="5">
        <f>'[1]Unit factor_selected'!AA52</f>
        <v>6.32897868540105E-3</v>
      </c>
      <c r="AI274" s="5">
        <f>'[1]Unit factor_selected'!AB52</f>
        <v>10.722100998607299</v>
      </c>
      <c r="AJ274" s="5">
        <f>'[1]Unit factor_selected'!AC52</f>
        <v>1.9430408729269402E-2</v>
      </c>
      <c r="AK274" s="1"/>
      <c r="AL274" s="1">
        <f t="shared" ref="AL274:AZ290" si="228">IFERROR($G274/1000*Q274,0)</f>
        <v>0.12801414506224809</v>
      </c>
      <c r="AM274" s="1">
        <f t="shared" si="228"/>
        <v>3.155003242547012</v>
      </c>
      <c r="AN274" s="1">
        <f t="shared" si="228"/>
        <v>1.6130425189232801E-4</v>
      </c>
      <c r="AO274" s="1">
        <f t="shared" si="228"/>
        <v>6.4492233337763785E-2</v>
      </c>
      <c r="AP274" s="1">
        <f t="shared" si="228"/>
        <v>6.4993788022799353E-3</v>
      </c>
      <c r="AQ274" s="1">
        <f t="shared" si="228"/>
        <v>3.065119796637079E-5</v>
      </c>
      <c r="AR274" s="1">
        <f t="shared" si="228"/>
        <v>0.13253207364915251</v>
      </c>
      <c r="AS274" s="1">
        <f t="shared" si="228"/>
        <v>6.7089113069673341E-3</v>
      </c>
      <c r="AT274" s="1">
        <f t="shared" si="228"/>
        <v>0.11958671282724671</v>
      </c>
      <c r="AU274" s="1">
        <f t="shared" si="228"/>
        <v>4.802884373179544E-3</v>
      </c>
      <c r="AV274" s="1">
        <f t="shared" si="228"/>
        <v>1.080698271790909E-3</v>
      </c>
      <c r="AW274" s="1">
        <f t="shared" si="228"/>
        <v>8.4584597381039267E-3</v>
      </c>
      <c r="AX274" s="1">
        <f t="shared" si="228"/>
        <v>3.0350420597498109E-6</v>
      </c>
      <c r="AY274" s="1">
        <f t="shared" si="228"/>
        <v>4.7989517233764956E-4</v>
      </c>
      <c r="AZ274" s="1">
        <f t="shared" si="228"/>
        <v>2.5365268536801038E-4</v>
      </c>
      <c r="BA274" s="1">
        <f t="shared" si="216"/>
        <v>2.7878037646301529E-4</v>
      </c>
      <c r="BB274" s="1">
        <f t="shared" si="205"/>
        <v>3.1758871943021681E-8</v>
      </c>
      <c r="BC274" s="1">
        <f t="shared" si="205"/>
        <v>3.5953238724987862E-4</v>
      </c>
      <c r="BD274" s="1">
        <f t="shared" si="205"/>
        <v>0.60909394074208556</v>
      </c>
      <c r="BE274" s="1">
        <f t="shared" si="205"/>
        <v>1.1037896606903225E-3</v>
      </c>
      <c r="BF274" s="1"/>
      <c r="BG274" s="1">
        <f t="shared" ref="BG274:BU290" si="229">IFERROR($H274/1000*Q274,0)</f>
        <v>0.1224809893344104</v>
      </c>
      <c r="BH274" s="1">
        <f t="shared" si="229"/>
        <v>3.0186345291180641</v>
      </c>
      <c r="BI274" s="1">
        <f t="shared" si="229"/>
        <v>1.5433219778964577E-4</v>
      </c>
      <c r="BJ274" s="1">
        <f t="shared" si="229"/>
        <v>6.1704685367026862E-2</v>
      </c>
      <c r="BK274" s="1">
        <f t="shared" si="229"/>
        <v>6.218456135259543E-3</v>
      </c>
      <c r="BL274" s="1">
        <f t="shared" si="229"/>
        <v>2.9326361156264823E-5</v>
      </c>
      <c r="BM274" s="1">
        <f t="shared" si="229"/>
        <v>0.12680363948215145</v>
      </c>
      <c r="BN274" s="1">
        <f t="shared" si="229"/>
        <v>6.4189320159471841E-3</v>
      </c>
      <c r="BO274" s="1">
        <f t="shared" si="229"/>
        <v>0.11441781602500969</v>
      </c>
      <c r="BP274" s="1">
        <f t="shared" si="229"/>
        <v>4.5952892893184744E-3</v>
      </c>
      <c r="BQ274" s="1">
        <f t="shared" si="229"/>
        <v>1.0339872475543571E-3</v>
      </c>
      <c r="BR274" s="1">
        <f t="shared" si="229"/>
        <v>8.0928597106552699E-3</v>
      </c>
      <c r="BS274" s="1">
        <f t="shared" si="229"/>
        <v>2.9038584288395937E-6</v>
      </c>
      <c r="BT274" s="1">
        <f t="shared" si="229"/>
        <v>4.59152662044818E-4</v>
      </c>
      <c r="BU274" s="1">
        <f t="shared" si="229"/>
        <v>2.4268905468295641E-4</v>
      </c>
      <c r="BV274" s="1">
        <f t="shared" si="217"/>
        <v>2.6673065151984585E-4</v>
      </c>
      <c r="BW274" s="1">
        <f t="shared" si="207"/>
        <v>3.0386158137717236E-8</v>
      </c>
      <c r="BX274" s="1">
        <f t="shared" si="207"/>
        <v>3.4399231793263654E-4</v>
      </c>
      <c r="BY274" s="1">
        <f t="shared" si="207"/>
        <v>0.58276707174358933</v>
      </c>
      <c r="BZ274" s="1">
        <f t="shared" si="207"/>
        <v>1.0560805572907969E-3</v>
      </c>
      <c r="CA274" s="1"/>
      <c r="CB274" s="1">
        <f t="shared" ref="CB274:CP290" si="230">IFERROR($I274/1000*Q274,0)</f>
        <v>0.13276227587806116</v>
      </c>
      <c r="CC274" s="1">
        <f t="shared" si="230"/>
        <v>3.2720244366708591</v>
      </c>
      <c r="CD274" s="1">
        <f t="shared" si="230"/>
        <v>1.6728713518041478E-4</v>
      </c>
      <c r="CE274" s="1">
        <f t="shared" si="230"/>
        <v>6.6884293686584953E-2</v>
      </c>
      <c r="CF274" s="1">
        <f t="shared" si="230"/>
        <v>6.7404451372520728E-3</v>
      </c>
      <c r="CG274" s="1">
        <f t="shared" si="230"/>
        <v>3.1788071532451669E-5</v>
      </c>
      <c r="CH274" s="1">
        <f t="shared" si="230"/>
        <v>0.13744777747759396</v>
      </c>
      <c r="CI274" s="1">
        <f t="shared" si="230"/>
        <v>6.9577493435896047E-3</v>
      </c>
      <c r="CJ274" s="1">
        <f t="shared" si="230"/>
        <v>0.1240222645083577</v>
      </c>
      <c r="CK274" s="1">
        <f t="shared" si="230"/>
        <v>4.9810265877449095E-3</v>
      </c>
      <c r="CL274" s="1">
        <f t="shared" si="230"/>
        <v>1.1207820981867437E-3</v>
      </c>
      <c r="CM274" s="1">
        <f t="shared" si="230"/>
        <v>8.7721897037829257E-3</v>
      </c>
      <c r="CN274" s="1">
        <f t="shared" si="230"/>
        <v>3.1476138128492787E-6</v>
      </c>
      <c r="CO274" s="1">
        <f t="shared" si="230"/>
        <v>4.9769480733133202E-4</v>
      </c>
      <c r="CP274" s="1">
        <f t="shared" si="230"/>
        <v>2.6306083422002945E-4</v>
      </c>
      <c r="CQ274" s="1">
        <f t="shared" si="218"/>
        <v>2.8912052829298967E-4</v>
      </c>
      <c r="CR274" s="1">
        <f t="shared" si="209"/>
        <v>3.2936829882550919E-8</v>
      </c>
      <c r="CS274" s="1">
        <f t="shared" si="209"/>
        <v>3.728676855198776E-4</v>
      </c>
      <c r="CT274" s="1">
        <f t="shared" si="209"/>
        <v>0.63168564502879732</v>
      </c>
      <c r="CU274" s="1">
        <f t="shared" si="209"/>
        <v>1.1447299622448978E-3</v>
      </c>
      <c r="CW274" s="12">
        <f t="shared" ref="CW274:DK290" si="231">IFERROR($J274/1000*Q274,0)</f>
        <v>0.23986452051427665</v>
      </c>
      <c r="CX274" s="12">
        <f t="shared" si="231"/>
        <v>5.9116384336007473</v>
      </c>
      <c r="CY274" s="12">
        <f t="shared" si="231"/>
        <v>3.0224134230052014E-4</v>
      </c>
      <c r="CZ274" s="12">
        <f t="shared" si="231"/>
        <v>0.12084132280019071</v>
      </c>
      <c r="DA274" s="12">
        <f t="shared" si="231"/>
        <v>1.2178110311883631E-2</v>
      </c>
      <c r="DB274" s="12">
        <f t="shared" si="231"/>
        <v>5.7432207197233215E-5</v>
      </c>
      <c r="DC274" s="12">
        <f t="shared" si="231"/>
        <v>0.24832991919102931</v>
      </c>
      <c r="DD274" s="12">
        <f t="shared" si="231"/>
        <v>1.257071859548041E-2</v>
      </c>
      <c r="DE274" s="12">
        <f t="shared" si="231"/>
        <v>0.22407374996128646</v>
      </c>
      <c r="DF274" s="12">
        <f t="shared" si="231"/>
        <v>8.9993301654128326E-3</v>
      </c>
      <c r="DG274" s="12">
        <f t="shared" si="231"/>
        <v>2.0249416395171417E-3</v>
      </c>
      <c r="DH274" s="12">
        <f t="shared" si="231"/>
        <v>1.5848907856104873E-2</v>
      </c>
      <c r="DI274" s="12">
        <f t="shared" si="231"/>
        <v>5.6868630263363052E-6</v>
      </c>
      <c r="DJ274" s="12">
        <f t="shared" si="231"/>
        <v>8.9919614237874454E-4</v>
      </c>
      <c r="DK274" s="12">
        <f t="shared" si="231"/>
        <v>4.7527778843010953E-4</v>
      </c>
      <c r="DL274" s="12">
        <f t="shared" si="219"/>
        <v>5.223604102232199E-4</v>
      </c>
      <c r="DM274" s="12">
        <f t="shared" si="211"/>
        <v>5.950769414569749E-8</v>
      </c>
      <c r="DN274" s="12">
        <f t="shared" si="211"/>
        <v>6.7366823904585558E-4</v>
      </c>
      <c r="DO274" s="12">
        <f t="shared" si="211"/>
        <v>1.1412803325226997</v>
      </c>
      <c r="DP274" s="12">
        <f t="shared" si="211"/>
        <v>2.0682087716272159E-3</v>
      </c>
      <c r="DR274" s="12">
        <f t="shared" ref="DR274:EF290" si="232">IFERROR($K274/1000*Q274,0)</f>
        <v>0.20556294634086655</v>
      </c>
      <c r="DS274" s="12">
        <f t="shared" si="232"/>
        <v>5.0662507798461416</v>
      </c>
      <c r="DT274" s="12">
        <f t="shared" si="232"/>
        <v>2.5901963615171408E-4</v>
      </c>
      <c r="DU274" s="12">
        <f t="shared" si="232"/>
        <v>0.10356053617798985</v>
      </c>
      <c r="DV274" s="12">
        <f t="shared" si="232"/>
        <v>1.0436592419785938E-2</v>
      </c>
      <c r="DW274" s="12">
        <f t="shared" si="232"/>
        <v>4.9219174644962538E-5</v>
      </c>
      <c r="DX274" s="12">
        <f t="shared" si="232"/>
        <v>0.21281775955881294</v>
      </c>
      <c r="DY274" s="12">
        <f t="shared" si="232"/>
        <v>1.0773056167575519E-2</v>
      </c>
      <c r="DZ274" s="12">
        <f t="shared" si="232"/>
        <v>0.19203031836860227</v>
      </c>
      <c r="EA274" s="12">
        <f t="shared" si="232"/>
        <v>7.7123903940866188E-3</v>
      </c>
      <c r="EB274" s="12">
        <f t="shared" si="232"/>
        <v>1.7353669842250525E-3</v>
      </c>
      <c r="EC274" s="12">
        <f t="shared" si="232"/>
        <v>1.3582451411324553E-2</v>
      </c>
      <c r="ED274" s="12">
        <f t="shared" si="232"/>
        <v>4.8736191439410857E-6</v>
      </c>
      <c r="EE274" s="12">
        <f t="shared" si="232"/>
        <v>7.7060754116286385E-4</v>
      </c>
      <c r="EF274" s="12">
        <f t="shared" si="232"/>
        <v>4.0731118679241806E-4</v>
      </c>
      <c r="EG274" s="12">
        <f t="shared" si="220"/>
        <v>4.4766080763877585E-4</v>
      </c>
      <c r="EH274" s="12">
        <f t="shared" si="213"/>
        <v>5.0997858759243361E-8</v>
      </c>
      <c r="EI274" s="12">
        <f t="shared" si="213"/>
        <v>5.773310191003714E-4</v>
      </c>
      <c r="EJ274" s="12">
        <f t="shared" si="213"/>
        <v>0.97807273560612495</v>
      </c>
      <c r="EK274" s="12">
        <f t="shared" si="213"/>
        <v>1.7724467454886073E-3</v>
      </c>
      <c r="EM274" s="12">
        <f t="shared" ref="EM274:FA290" si="233">IFERROR($L274/1000*Q274,0)</f>
        <v>0.22286578522689632</v>
      </c>
      <c r="EN274" s="12">
        <f t="shared" si="233"/>
        <v>5.4926920357256952</v>
      </c>
      <c r="EO274" s="12">
        <f t="shared" si="233"/>
        <v>2.8082208212959687E-4</v>
      </c>
      <c r="EP274" s="12">
        <f t="shared" si="233"/>
        <v>0.11227753164986483</v>
      </c>
      <c r="EQ274" s="12">
        <f t="shared" si="233"/>
        <v>1.1315071155244766E-2</v>
      </c>
      <c r="ER274" s="12">
        <f t="shared" si="233"/>
        <v>5.3362097599437824E-5</v>
      </c>
      <c r="ES274" s="12">
        <f t="shared" si="233"/>
        <v>0.2307312574497502</v>
      </c>
      <c r="ET274" s="12">
        <f t="shared" si="233"/>
        <v>1.1679856048078354E-2</v>
      </c>
      <c r="EU274" s="12">
        <f t="shared" si="233"/>
        <v>0.20819407608423279</v>
      </c>
      <c r="EV274" s="12">
        <f t="shared" si="233"/>
        <v>8.3615650181638711E-3</v>
      </c>
      <c r="EW274" s="12">
        <f t="shared" si="233"/>
        <v>1.8814379365570488E-3</v>
      </c>
      <c r="EX274" s="12">
        <f t="shared" si="233"/>
        <v>1.4725726367394564E-2</v>
      </c>
      <c r="EY274" s="12">
        <f t="shared" si="233"/>
        <v>5.2838460274361791E-6</v>
      </c>
      <c r="EZ274" s="12">
        <f t="shared" si="233"/>
        <v>8.3547184850252666E-4</v>
      </c>
      <c r="FA274" s="12">
        <f t="shared" si="233"/>
        <v>4.4159576952971895E-4</v>
      </c>
      <c r="FB274" s="12">
        <f t="shared" si="221"/>
        <v>4.8534173685312721E-4</v>
      </c>
      <c r="FC274" s="12">
        <f t="shared" si="215"/>
        <v>5.5290498796521634E-8</v>
      </c>
      <c r="FD274" s="12">
        <f t="shared" si="215"/>
        <v>6.2592667208754183E-4</v>
      </c>
      <c r="FE274" s="12">
        <f t="shared" si="215"/>
        <v>1.0603999996595821</v>
      </c>
      <c r="FF274" s="12">
        <f t="shared" si="215"/>
        <v>1.9216388105819076E-3</v>
      </c>
      <c r="FH274" s="12">
        <f>IFERROR(AL274*[1]Figure!$C$8+BG274*[1]Figure!$D$8+CB274*[1]Figure!$E$8,0)</f>
        <v>0.12362920255407618</v>
      </c>
      <c r="FI274" s="12">
        <f>IFERROR(AM274*[1]Figure!$C$8+BH274*[1]Figure!$D$8+CC274*[1]Figure!$E$8,0)</f>
        <v>3.0469330927605376</v>
      </c>
      <c r="FJ274" s="12">
        <f>IFERROR(AN274*[1]Figure!$C$8+BI274*[1]Figure!$D$8+CD274*[1]Figure!$E$8,0)</f>
        <v>1.5577900411187684E-4</v>
      </c>
      <c r="FK274" s="12">
        <f>IFERROR(AO274*[1]Figure!$C$8+BJ274*[1]Figure!$D$8+CE274*[1]Figure!$E$8,0)</f>
        <v>6.2283143590125427E-2</v>
      </c>
      <c r="FL274" s="12">
        <f>IFERROR(AP274*[1]Figure!$C$8+BK274*[1]Figure!$D$8+CF274*[1]Figure!$E$8,0)</f>
        <v>6.2767518232615567E-3</v>
      </c>
      <c r="FM274" s="12">
        <f>IFERROR(AQ274*[1]Figure!$C$8+BL274*[1]Figure!$D$8+CG274*[1]Figure!$E$8,0)</f>
        <v>2.9601284764796257E-5</v>
      </c>
      <c r="FN274" s="12">
        <f>IFERROR(AR274*[1]Figure!$C$8+BM274*[1]Figure!$D$8+CH274*[1]Figure!$E$8,0)</f>
        <v>0.12799237592154789</v>
      </c>
      <c r="FO274" s="12">
        <f>IFERROR(AS274*[1]Figure!$C$8+BN274*[1]Figure!$D$8+CI274*[1]Figure!$E$8,0)</f>
        <v>6.4791070899476331E-3</v>
      </c>
      <c r="FP274" s="12">
        <f>IFERROR(AT274*[1]Figure!$C$8+BO274*[1]Figure!$D$8+CJ274*[1]Figure!$E$8,0)</f>
        <v>0.11549044002681706</v>
      </c>
      <c r="FQ274" s="12">
        <f>IFERROR(AU274*[1]Figure!$C$8+BP274*[1]Figure!$D$8+CK274*[1]Figure!$E$8,0)</f>
        <v>4.6383683984835547E-3</v>
      </c>
      <c r="FR274" s="12">
        <f>IFERROR(AV274*[1]Figure!$C$8+BQ274*[1]Figure!$D$8+CL274*[1]Figure!$E$8,0)</f>
        <v>1.0436804891999338E-3</v>
      </c>
      <c r="FS274" s="12">
        <f>IFERROR(AW274*[1]Figure!$C$8+BR274*[1]Figure!$D$8+CM274*[1]Figure!$E$8,0)</f>
        <v>8.1687272273627317E-3</v>
      </c>
      <c r="FT274" s="12">
        <f>IFERROR(AX274*[1]Figure!$C$8+BS274*[1]Figure!$D$8+CN274*[1]Figure!$E$8,0)</f>
        <v>2.9310810097001056E-6</v>
      </c>
      <c r="FU274" s="12">
        <f>IFERROR(AY274*[1]Figure!$C$8+BT274*[1]Figure!$D$8+CO274*[1]Figure!$E$8,0)</f>
        <v>4.6345704560074406E-4</v>
      </c>
      <c r="FV274" s="12">
        <f>IFERROR(AZ274*[1]Figure!$C$8+BU274*[1]Figure!$D$8+CP274*[1]Figure!$E$8,0)</f>
        <v>2.4496417331458617E-4</v>
      </c>
      <c r="FW274" s="12">
        <f>IFERROR(BA274*[1]Figure!$C$8+BV274*[1]Figure!$D$8+CQ274*[1]Figure!$E$8,0)</f>
        <v>2.6923115108169179E-4</v>
      </c>
      <c r="FX274" s="12">
        <f>IFERROR(BB274*[1]Figure!$C$8+BW274*[1]Figure!$D$8+CR274*[1]Figure!$E$8,0)</f>
        <v>3.0671016944444557E-8</v>
      </c>
      <c r="FY274" s="12">
        <f>IFERROR(BC274*[1]Figure!$C$8+BX274*[1]Figure!$D$8+CS274*[1]Figure!$E$8,0)</f>
        <v>3.4721711656514369E-4</v>
      </c>
      <c r="FZ274" s="12">
        <f>IFERROR(BD274*[1]Figure!$C$8+BY274*[1]Figure!$D$8+CT274*[1]Figure!$E$8,0)</f>
        <v>0.58823029390890791</v>
      </c>
      <c r="GA274" s="12">
        <f>IFERROR(BE274*[1]Figure!$C$8+BZ274*[1]Figure!$D$8+CU274*[1]Figure!$E$8,0)</f>
        <v>1.0659809154076186E-3</v>
      </c>
      <c r="GC274" s="12">
        <f>IFERROR(CW274*[1]Figure!$F$8+DR274*[1]Figure!$G$8+EM274*[1]Figure!$H$8,0)</f>
        <v>0.21345050739023524</v>
      </c>
      <c r="GD274" s="12">
        <f>IFERROR(CX274*[1]Figure!$F$8+DS274*[1]Figure!$G$8+EN274*[1]Figure!$H$8,0)</f>
        <v>5.2606455529741032</v>
      </c>
      <c r="GE274" s="12">
        <f>IFERROR(CY274*[1]Figure!$F$8+DT274*[1]Figure!$G$8+EO274*[1]Figure!$H$8,0)</f>
        <v>2.6895835920223959E-4</v>
      </c>
      <c r="GF274" s="12">
        <f>IFERROR(CZ274*[1]Figure!$F$8+DU274*[1]Figure!$G$8+EP274*[1]Figure!$H$8,0)</f>
        <v>0.10753420977018849</v>
      </c>
      <c r="GG274" s="12">
        <f>IFERROR(DA274*[1]Figure!$F$8+DV274*[1]Figure!$G$8+EQ274*[1]Figure!$H$8,0)</f>
        <v>1.0837050096248396E-2</v>
      </c>
      <c r="GH274" s="12">
        <f>IFERROR(DB274*[1]Figure!$F$8+DW274*[1]Figure!$G$8+ER274*[1]Figure!$H$8,0)</f>
        <v>5.1107740905186944E-5</v>
      </c>
      <c r="GI274" s="12">
        <f>IFERROR(DC274*[1]Figure!$F$8+DX274*[1]Figure!$G$8+ES274*[1]Figure!$H$8,0)</f>
        <v>0.22098369170169294</v>
      </c>
      <c r="GJ274" s="12">
        <f>IFERROR(DD274*[1]Figure!$F$8+DY274*[1]Figure!$G$8+ET274*[1]Figure!$H$8,0)</f>
        <v>1.1186424139394361E-2</v>
      </c>
      <c r="GK274" s="12">
        <f>IFERROR(DE274*[1]Figure!$F$8+DZ274*[1]Figure!$G$8+EU274*[1]Figure!$H$8,0)</f>
        <v>0.1993986251885991</v>
      </c>
      <c r="GL274" s="12">
        <f>IFERROR(DF274*[1]Figure!$F$8+EA274*[1]Figure!$G$8+EV274*[1]Figure!$H$8,0)</f>
        <v>8.0083189704802001E-3</v>
      </c>
      <c r="GM274" s="12">
        <f>IFERROR(DG274*[1]Figure!$F$8+EB274*[1]Figure!$G$8+EW274*[1]Figure!$H$8,0)</f>
        <v>1.8019539507712345E-3</v>
      </c>
      <c r="GN274" s="12">
        <f>IFERROR(DH274*[1]Figure!$F$8+EC274*[1]Figure!$G$8+EX274*[1]Figure!$H$8,0)</f>
        <v>1.4103617392907919E-2</v>
      </c>
      <c r="GO274" s="12">
        <f>IFERROR(DI274*[1]Figure!$F$8+ED274*[1]Figure!$G$8+EY274*[1]Figure!$H$8,0)</f>
        <v>5.0606225373710676E-6</v>
      </c>
      <c r="GP274" s="12">
        <f>IFERROR(DJ274*[1]Figure!$F$8+EE274*[1]Figure!$G$8+EZ274*[1]Figure!$H$8,0)</f>
        <v>8.0017616787415359E-4</v>
      </c>
      <c r="GQ274" s="12">
        <f>IFERROR(DK274*[1]Figure!$F$8+EF274*[1]Figure!$G$8+FA274*[1]Figure!$H$8,0)</f>
        <v>4.2293993657005886E-4</v>
      </c>
      <c r="GR274" s="12">
        <f>IFERROR(DL274*[1]Figure!$F$8+EG274*[1]Figure!$G$8+FB274*[1]Figure!$H$8,0)</f>
        <v>4.6483779411670589E-4</v>
      </c>
      <c r="GS274" s="12">
        <f>IFERROR(DM274*[1]Figure!$F$8+EH274*[1]Figure!$G$8+FC274*[1]Figure!$H$8,0)</f>
        <v>5.2954674087642091E-8</v>
      </c>
      <c r="GT274" s="12">
        <f>IFERROR(DN274*[1]Figure!$F$8+EI274*[1]Figure!$G$8+FD274*[1]Figure!$H$8,0)</f>
        <v>5.9948352148422694E-4</v>
      </c>
      <c r="GU274" s="12">
        <f>IFERROR(DO274*[1]Figure!$F$8+EJ274*[1]Figure!$G$8+FE274*[1]Figure!$H$8,0)</f>
        <v>1.0156019136517827</v>
      </c>
      <c r="GV274" s="12">
        <f>IFERROR(DP274*[1]Figure!$F$8+EK274*[1]Figure!$G$8+FF274*[1]Figure!$H$8,0)</f>
        <v>1.8404564824604345E-3</v>
      </c>
      <c r="GX274" s="12">
        <f>IFERROR(FH274*[1]Figure!$F$10+GC274*[1]Figure!$F$11,0)</f>
        <v>0.12889913585616067</v>
      </c>
      <c r="GY274" s="12">
        <f>IFERROR(FI274*[1]Figure!$F$10+GD274*[1]Figure!$F$11,0)</f>
        <v>3.176814494913387</v>
      </c>
      <c r="GZ274" s="12">
        <f>IFERROR(FJ274*[1]Figure!$F$10+GE274*[1]Figure!$F$11,0)</f>
        <v>1.6241938473857912E-4</v>
      </c>
      <c r="HA274" s="12">
        <f>IFERROR(FK274*[1]Figure!$F$10+GF274*[1]Figure!$F$11,0)</f>
        <v>6.4938082761317961E-2</v>
      </c>
      <c r="HB274" s="12">
        <f>IFERROR(FL274*[1]Figure!$F$10+GG274*[1]Figure!$F$11,0)</f>
        <v>6.5443104807547739E-3</v>
      </c>
      <c r="HC274" s="12">
        <f>IFERROR(FM274*[1]Figure!$F$10+GH274*[1]Figure!$F$11,0)</f>
        <v>3.086309664373523E-5</v>
      </c>
      <c r="HD274" s="12">
        <f>IFERROR(FN274*[1]Figure!$F$10+GI274*[1]Figure!$F$11,0)</f>
        <v>0.13344829790718754</v>
      </c>
      <c r="HE274" s="12">
        <f>IFERROR(FO274*[1]Figure!$F$10+GJ274*[1]Figure!$F$11,0)</f>
        <v>6.7552915311289291E-3</v>
      </c>
      <c r="HF274" s="12">
        <f>IFERROR(FP274*[1]Figure!$F$10+GK274*[1]Figure!$F$11,0)</f>
        <v>0.12041344287239068</v>
      </c>
      <c r="HG274" s="12">
        <f>IFERROR(FQ274*[1]Figure!$F$10+GL274*[1]Figure!$F$11,0)</f>
        <v>4.8360878012259027E-3</v>
      </c>
      <c r="HH274" s="12">
        <f>IFERROR(FR274*[1]Figure!$F$10+GM274*[1]Figure!$F$11,0)</f>
        <v>1.0881693838392466E-3</v>
      </c>
      <c r="HI274" s="12">
        <f>IFERROR(FS274*[1]Figure!$F$10+GN274*[1]Figure!$F$11,0)</f>
        <v>8.5169349870325671E-3</v>
      </c>
      <c r="HJ274" s="12">
        <f>IFERROR(FT274*[1]Figure!$F$10+GO274*[1]Figure!$F$11,0)</f>
        <v>3.0560239932752812E-6</v>
      </c>
      <c r="HK274" s="12">
        <f>IFERROR(FU274*[1]Figure!$F$10+GP274*[1]Figure!$F$11,0)</f>
        <v>4.8321279641235941E-4</v>
      </c>
      <c r="HL274" s="12">
        <f>IFERROR(FV274*[1]Figure!$F$10+GQ274*[1]Figure!$F$11,0)</f>
        <v>2.554062438618217E-4</v>
      </c>
      <c r="HM274" s="12">
        <f>IFERROR(FW274*[1]Figure!$F$10+GR274*[1]Figure!$F$11,0)</f>
        <v>2.8070764837951544E-4</v>
      </c>
      <c r="HN274" s="12">
        <f>IFERROR(FX274*[1]Figure!$F$10+GS274*[1]Figure!$F$11,0)</f>
        <v>3.1978428221595089E-8</v>
      </c>
      <c r="HO274" s="12">
        <f>IFERROR(FY274*[1]Figure!$F$10+GT274*[1]Figure!$F$11,0)</f>
        <v>3.620179161160429E-4</v>
      </c>
      <c r="HP274" s="12">
        <f>IFERROR(FZ274*[1]Figure!$F$10+GU274*[1]Figure!$F$11,0)</f>
        <v>0.6133047451803183</v>
      </c>
      <c r="HQ274" s="12">
        <f>IFERROR(GA274*[1]Figure!$F$10+GV274*[1]Figure!$F$11,0)</f>
        <v>1.1114204087428275E-3</v>
      </c>
    </row>
    <row r="275" spans="1:225" x14ac:dyDescent="0.2">
      <c r="A275" s="1"/>
      <c r="B275" s="4"/>
      <c r="C275" s="1" t="str">
        <f>C84</f>
        <v>DMC</v>
      </c>
      <c r="D275" s="1" t="str">
        <f>D84</f>
        <v>Korea</v>
      </c>
      <c r="E275" s="2">
        <f>E84/(E81+SUM(E83:E85))</f>
        <v>0.11428571428571428</v>
      </c>
      <c r="F275" s="7"/>
      <c r="G275" s="5">
        <f>'[1]LIB Maf LCI'!AQ$53*LCIA_TAU!$E275</f>
        <v>18.935777009288298</v>
      </c>
      <c r="H275" s="5">
        <f>'[1]LIB Maf LCI'!AR$53*LCIA_TAU!$E275</f>
        <v>18.117315869942697</v>
      </c>
      <c r="I275" s="5">
        <f>'[1]LIB Maf LCI'!AS$53*LCIA_TAU!$E275</f>
        <v>19.638117725585296</v>
      </c>
      <c r="J275" s="5">
        <f>'[1]LIB Maf LCI'!AT$53*LCIA_TAU!$E275</f>
        <v>35.4806187292006</v>
      </c>
      <c r="K275" s="5">
        <f>'[1]LIB Maf LCI'!AU$53*LCIA_TAU!$E275</f>
        <v>30.406750061801247</v>
      </c>
      <c r="L275" s="5">
        <f>'[1]LIB Maf LCI'!AV$53*LCIA_TAU!$E275</f>
        <v>32.966175808184055</v>
      </c>
      <c r="M275" s="5" t="str">
        <f>M84</f>
        <v>g/kWh</v>
      </c>
      <c r="N275" s="5" t="str">
        <f>N84</f>
        <v>dimethyl carbonate production | dimethyl carbonate | Cutoff, KR</v>
      </c>
      <c r="O275" s="5">
        <f>O84</f>
        <v>1</v>
      </c>
      <c r="P275" s="5" t="str">
        <f>P84</f>
        <v>kg</v>
      </c>
      <c r="Q275" s="5">
        <f>'[1]Unit factor_selected'!J53</f>
        <v>2.2580298955922</v>
      </c>
      <c r="R275" s="5">
        <f>'[1]Unit factor_selected'!K53</f>
        <v>56.857695116490603</v>
      </c>
      <c r="S275" s="5">
        <f>'[1]Unit factor_selected'!L53</f>
        <v>2.83454710670057E-3</v>
      </c>
      <c r="T275" s="5">
        <f>'[1]Unit factor_selected'!M53</f>
        <v>1.1398791454119599</v>
      </c>
      <c r="U275" s="5">
        <f>'[1]Unit factor_selected'!N53</f>
        <v>0.117289125068478</v>
      </c>
      <c r="V275" s="5">
        <f>'[1]Unit factor_selected'!O53</f>
        <v>6.45522965202388E-4</v>
      </c>
      <c r="W275" s="5">
        <f>'[1]Unit factor_selected'!P53</f>
        <v>2.3353406455964798</v>
      </c>
      <c r="X275" s="5">
        <f>'[1]Unit factor_selected'!Q53</f>
        <v>0.123919708676864</v>
      </c>
      <c r="Y275" s="5">
        <f>'[1]Unit factor_selected'!R53</f>
        <v>2.24466811688999</v>
      </c>
      <c r="Z275" s="5">
        <f>'[1]Unit factor_selected'!S53</f>
        <v>0.15255449842659499</v>
      </c>
      <c r="AA275" s="5">
        <f>'[1]Unit factor_selected'!T53</f>
        <v>1.8248141375569099E-2</v>
      </c>
      <c r="AB275" s="5">
        <f>'[1]Unit factor_selected'!U53</f>
        <v>0.15291522487077999</v>
      </c>
      <c r="AC275" s="5">
        <f>'[1]Unit factor_selected'!V53</f>
        <v>6.09857150256193E-5</v>
      </c>
      <c r="AD275" s="5">
        <f>'[1]Unit factor_selected'!W53</f>
        <v>8.4737625020864394E-3</v>
      </c>
      <c r="AE275" s="5">
        <f>'[1]Unit factor_selected'!X53</f>
        <v>4.5532006816697097E-3</v>
      </c>
      <c r="AF275" s="5">
        <f>'[1]Unit factor_selected'!Y53</f>
        <v>4.9938669320519699E-3</v>
      </c>
      <c r="AG275" s="5">
        <f>'[1]Unit factor_selected'!Z53</f>
        <v>5.7062139218167097E-7</v>
      </c>
      <c r="AH275" s="5">
        <f>'[1]Unit factor_selected'!AA53</f>
        <v>5.95757611656957E-3</v>
      </c>
      <c r="AI275" s="5">
        <f>'[1]Unit factor_selected'!AB53</f>
        <v>10.757888702712499</v>
      </c>
      <c r="AJ275" s="5">
        <f>'[1]Unit factor_selected'!AC53</f>
        <v>2.0907827731134799E-2</v>
      </c>
      <c r="AK275" s="1"/>
      <c r="AL275" s="1">
        <f t="shared" si="228"/>
        <v>4.2757550583240433E-2</v>
      </c>
      <c r="AM275" s="1">
        <f t="shared" si="228"/>
        <v>1.0766446359879662</v>
      </c>
      <c r="AN275" s="1">
        <f t="shared" si="228"/>
        <v>5.3674351934805315E-5</v>
      </c>
      <c r="AO275" s="1">
        <f t="shared" si="228"/>
        <v>2.158449731505898E-2</v>
      </c>
      <c r="AP275" s="1">
        <f t="shared" si="228"/>
        <v>2.2209607179112254E-3</v>
      </c>
      <c r="AQ275" s="1">
        <f t="shared" si="228"/>
        <v>1.2223478923446988E-5</v>
      </c>
      <c r="AR275" s="1">
        <f t="shared" si="228"/>
        <v>4.4221489705742308E-2</v>
      </c>
      <c r="AS275" s="1">
        <f t="shared" si="228"/>
        <v>2.3465159705610646E-3</v>
      </c>
      <c r="AT275" s="1">
        <f t="shared" si="228"/>
        <v>4.2504534921287924E-2</v>
      </c>
      <c r="AU275" s="1">
        <f t="shared" si="228"/>
        <v>2.8887379639698251E-3</v>
      </c>
      <c r="AV275" s="1">
        <f t="shared" si="228"/>
        <v>3.4554273592174385E-4</v>
      </c>
      <c r="AW275" s="1">
        <f t="shared" si="228"/>
        <v>2.8955685994782659E-3</v>
      </c>
      <c r="AX275" s="1">
        <f t="shared" si="228"/>
        <v>1.1548119004771298E-6</v>
      </c>
      <c r="AY275" s="1">
        <f t="shared" si="228"/>
        <v>1.6045727716917766E-4</v>
      </c>
      <c r="AZ275" s="1">
        <f t="shared" si="228"/>
        <v>8.6218392786637085E-5</v>
      </c>
      <c r="BA275" s="1">
        <f t="shared" si="216"/>
        <v>9.4562750639394779E-5</v>
      </c>
      <c r="BB275" s="1">
        <f t="shared" si="205"/>
        <v>1.0805159439081765E-8</v>
      </c>
      <c r="BC275" s="1">
        <f t="shared" si="205"/>
        <v>1.1281133285922312E-4</v>
      </c>
      <c r="BD275" s="1">
        <f t="shared" si="205"/>
        <v>0.20370898156530565</v>
      </c>
      <c r="BE275" s="1">
        <f t="shared" si="205"/>
        <v>3.9590596366538262E-4</v>
      </c>
      <c r="BF275" s="1"/>
      <c r="BG275" s="1">
        <f t="shared" si="229"/>
        <v>4.0909440862217615E-2</v>
      </c>
      <c r="BH275" s="1">
        <f t="shared" si="229"/>
        <v>1.0301088220623587</v>
      </c>
      <c r="BI275" s="1">
        <f t="shared" si="229"/>
        <v>5.1354385280326391E-5</v>
      </c>
      <c r="BJ275" s="1">
        <f t="shared" si="229"/>
        <v>2.065155053098882E-2</v>
      </c>
      <c r="BK275" s="1">
        <f t="shared" si="229"/>
        <v>2.12496412697483E-3</v>
      </c>
      <c r="BL275" s="1">
        <f t="shared" si="229"/>
        <v>1.1695143461873692E-5</v>
      </c>
      <c r="BM275" s="1">
        <f t="shared" si="229"/>
        <v>4.2310104140187328E-2</v>
      </c>
      <c r="BN275" s="1">
        <f t="shared" si="229"/>
        <v>2.2450925046100237E-3</v>
      </c>
      <c r="BO275" s="1">
        <f t="shared" si="229"/>
        <v>4.0667361296885404E-2</v>
      </c>
      <c r="BP275" s="1">
        <f t="shared" si="229"/>
        <v>2.7638780353752977E-3</v>
      </c>
      <c r="BQ275" s="1">
        <f t="shared" si="229"/>
        <v>3.3060734134055599E-4</v>
      </c>
      <c r="BR275" s="1">
        <f t="shared" si="229"/>
        <v>2.7704134303072384E-3</v>
      </c>
      <c r="BS275" s="1">
        <f t="shared" si="229"/>
        <v>1.1048974626734553E-6</v>
      </c>
      <c r="BT275" s="1">
        <f t="shared" si="229"/>
        <v>1.5352183185717597E-4</v>
      </c>
      <c r="BU275" s="1">
        <f t="shared" si="229"/>
        <v>8.2491774969048535E-5</v>
      </c>
      <c r="BV275" s="1">
        <f t="shared" si="217"/>
        <v>9.0475464620447195E-5</v>
      </c>
      <c r="BW275" s="1">
        <f t="shared" si="207"/>
        <v>1.0338128004301783E-8</v>
      </c>
      <c r="BX275" s="1">
        <f t="shared" si="207"/>
        <v>1.0793528832311745E-4</v>
      </c>
      <c r="BY275" s="1">
        <f t="shared" si="207"/>
        <v>0.19490406772073041</v>
      </c>
      <c r="BZ275" s="1">
        <f t="shared" si="207"/>
        <v>3.7879371915931651E-4</v>
      </c>
      <c r="CA275" s="1"/>
      <c r="CB275" s="1">
        <f t="shared" si="230"/>
        <v>4.4343456917530701E-2</v>
      </c>
      <c r="CC275" s="1">
        <f t="shared" si="230"/>
        <v>1.1165781103030787</v>
      </c>
      <c r="CD275" s="1">
        <f t="shared" si="230"/>
        <v>5.5665169780102984E-5</v>
      </c>
      <c r="CE275" s="1">
        <f t="shared" si="230"/>
        <v>2.238508085053963E-2</v>
      </c>
      <c r="CF275" s="1">
        <f t="shared" si="230"/>
        <v>2.3033376460256686E-3</v>
      </c>
      <c r="CG275" s="1">
        <f t="shared" si="230"/>
        <v>1.2676855985213397E-5</v>
      </c>
      <c r="CH275" s="1">
        <f t="shared" si="230"/>
        <v>4.5861694527568039E-2</v>
      </c>
      <c r="CI275" s="1">
        <f t="shared" si="230"/>
        <v>2.4335498275164891E-3</v>
      </c>
      <c r="CJ275" s="1">
        <f t="shared" si="230"/>
        <v>4.4081056734353481E-2</v>
      </c>
      <c r="CK275" s="1">
        <f t="shared" si="230"/>
        <v>2.9958831996690894E-3</v>
      </c>
      <c r="CL275" s="1">
        <f t="shared" si="230"/>
        <v>3.5835914860654996E-4</v>
      </c>
      <c r="CM275" s="1">
        <f t="shared" si="230"/>
        <v>3.0029671880467262E-3</v>
      </c>
      <c r="CN275" s="1">
        <f t="shared" si="230"/>
        <v>1.197644651252108E-6</v>
      </c>
      <c r="CO275" s="1">
        <f t="shared" si="230"/>
        <v>1.6640874559462372E-4</v>
      </c>
      <c r="CP275" s="1">
        <f t="shared" si="230"/>
        <v>8.9416291014844979E-5</v>
      </c>
      <c r="CQ275" s="1">
        <f t="shared" si="218"/>
        <v>9.8070146717544053E-5</v>
      </c>
      <c r="CR275" s="1">
        <f t="shared" si="209"/>
        <v>1.1205930076401032E-8</v>
      </c>
      <c r="CS275" s="1">
        <f t="shared" si="209"/>
        <v>1.1699558113632849E-4</v>
      </c>
      <c r="CT275" s="1">
        <f t="shared" si="209"/>
        <v>0.21126468482261215</v>
      </c>
      <c r="CU275" s="1">
        <f t="shared" si="209"/>
        <v>4.105903823702821E-4</v>
      </c>
      <c r="CW275" s="12">
        <f t="shared" si="231"/>
        <v>8.0116297804643494E-2</v>
      </c>
      <c r="CX275" s="12">
        <f t="shared" si="231"/>
        <v>2.017346202249334</v>
      </c>
      <c r="CY275" s="12">
        <f t="shared" si="231"/>
        <v>1.0057148516280161E-4</v>
      </c>
      <c r="CZ275" s="12">
        <f t="shared" si="231"/>
        <v>4.044361735572876E-2</v>
      </c>
      <c r="DA275" s="12">
        <f t="shared" si="231"/>
        <v>4.1614907276361921E-3</v>
      </c>
      <c r="DB275" s="12">
        <f t="shared" si="231"/>
        <v>2.2903554209288956E-5</v>
      </c>
      <c r="DC275" s="12">
        <f t="shared" si="231"/>
        <v>8.2859331049213891E-2</v>
      </c>
      <c r="DD275" s="12">
        <f t="shared" si="231"/>
        <v>4.3967479365974232E-3</v>
      </c>
      <c r="DE275" s="12">
        <f t="shared" si="231"/>
        <v>7.9642213628966424E-2</v>
      </c>
      <c r="DF275" s="12">
        <f t="shared" si="231"/>
        <v>5.4127279940984502E-3</v>
      </c>
      <c r="DG275" s="12">
        <f t="shared" si="231"/>
        <v>6.4745534666311739E-4</v>
      </c>
      <c r="DH275" s="12">
        <f t="shared" si="231"/>
        <v>5.4255267915301183E-3</v>
      </c>
      <c r="DI275" s="12">
        <f t="shared" si="231"/>
        <v>2.1638109027516785E-6</v>
      </c>
      <c r="DJ275" s="12">
        <f t="shared" si="231"/>
        <v>3.0065433653832588E-4</v>
      </c>
      <c r="DK275" s="12">
        <f t="shared" si="231"/>
        <v>1.6155037738385924E-4</v>
      </c>
      <c r="DL275" s="12">
        <f t="shared" si="219"/>
        <v>1.7718548860049866E-4</v>
      </c>
      <c r="DM275" s="12">
        <f t="shared" si="211"/>
        <v>2.0246000054723518E-8</v>
      </c>
      <c r="DN275" s="12">
        <f t="shared" si="211"/>
        <v>2.1137848674219646E-4</v>
      </c>
      <c r="DO275" s="12">
        <f t="shared" si="211"/>
        <v>0.38169654739211667</v>
      </c>
      <c r="DP275" s="12">
        <f t="shared" si="211"/>
        <v>7.4182266418420107E-4</v>
      </c>
      <c r="DR275" s="12">
        <f t="shared" si="232"/>
        <v>6.8659350667347199E-2</v>
      </c>
      <c r="DS275" s="12">
        <f t="shared" si="232"/>
        <v>1.7288577244972272</v>
      </c>
      <c r="DT275" s="12">
        <f t="shared" si="232"/>
        <v>8.6189365411846111E-5</v>
      </c>
      <c r="DU275" s="12">
        <f t="shared" si="232"/>
        <v>3.4660020275201063E-2</v>
      </c>
      <c r="DV275" s="12">
        <f t="shared" si="232"/>
        <v>3.5663811109245577E-3</v>
      </c>
      <c r="DW275" s="12">
        <f t="shared" si="232"/>
        <v>1.9628255462061836E-5</v>
      </c>
      <c r="DX275" s="12">
        <f t="shared" si="232"/>
        <v>7.1010119319817724E-2</v>
      </c>
      <c r="DY275" s="12">
        <f t="shared" si="232"/>
        <v>3.7679956094686272E-3</v>
      </c>
      <c r="DZ275" s="12">
        <f t="shared" si="232"/>
        <v>6.825306240196799E-2</v>
      </c>
      <c r="EA275" s="12">
        <f t="shared" si="232"/>
        <v>4.6386865044609257E-3</v>
      </c>
      <c r="EB275" s="12">
        <f t="shared" si="232"/>
        <v>5.5486667389934366E-4</v>
      </c>
      <c r="EC275" s="12">
        <f t="shared" si="232"/>
        <v>4.6496550232899411E-3</v>
      </c>
      <c r="ED275" s="12">
        <f t="shared" si="232"/>
        <v>1.8543773941242429E-6</v>
      </c>
      <c r="EE275" s="12">
        <f t="shared" si="232"/>
        <v>2.5765957848400596E-4</v>
      </c>
      <c r="EF275" s="12">
        <f t="shared" si="232"/>
        <v>1.3844803510875393E-4</v>
      </c>
      <c r="EG275" s="12">
        <f t="shared" si="220"/>
        <v>1.5184726364479844E-4</v>
      </c>
      <c r="EH275" s="12">
        <f t="shared" si="213"/>
        <v>1.7350742051985137E-8</v>
      </c>
      <c r="EI275" s="12">
        <f t="shared" si="213"/>
        <v>1.8115052795068741E-4</v>
      </c>
      <c r="EJ275" s="12">
        <f t="shared" si="213"/>
        <v>0.32711243297605425</v>
      </c>
      <c r="EK275" s="12">
        <f t="shared" si="213"/>
        <v>6.3573909215581289E-4</v>
      </c>
      <c r="EM275" s="12">
        <f t="shared" si="233"/>
        <v>7.4438610518227949E-2</v>
      </c>
      <c r="EN275" s="12">
        <f t="shared" si="233"/>
        <v>1.8743807732583573</v>
      </c>
      <c r="EO275" s="12">
        <f t="shared" si="233"/>
        <v>9.3444178256070435E-5</v>
      </c>
      <c r="EP275" s="12">
        <f t="shared" si="233"/>
        <v>3.7577456307733265E-2</v>
      </c>
      <c r="EQ275" s="12">
        <f t="shared" si="233"/>
        <v>3.8665739173955331E-3</v>
      </c>
      <c r="ER275" s="12">
        <f t="shared" si="233"/>
        <v>2.1280423559082199E-5</v>
      </c>
      <c r="ES275" s="12">
        <f t="shared" si="233"/>
        <v>7.6987250294731607E-2</v>
      </c>
      <c r="ET275" s="12">
        <f t="shared" si="233"/>
        <v>4.0851589023404499E-3</v>
      </c>
      <c r="EU275" s="12">
        <f t="shared" si="233"/>
        <v>7.3998123772420848E-2</v>
      </c>
      <c r="EV275" s="12">
        <f t="shared" si="233"/>
        <v>5.0291384154604679E-3</v>
      </c>
      <c r="EW275" s="12">
        <f t="shared" si="233"/>
        <v>6.0157143675960859E-4</v>
      </c>
      <c r="EX275" s="12">
        <f t="shared" si="233"/>
        <v>5.0410301868381319E-3</v>
      </c>
      <c r="EY275" s="12">
        <f t="shared" si="233"/>
        <v>2.0104658033223776E-6</v>
      </c>
      <c r="EZ275" s="12">
        <f t="shared" si="233"/>
        <v>2.7934754440057919E-4</v>
      </c>
      <c r="FA275" s="12">
        <f t="shared" si="233"/>
        <v>1.5010161416186712E-4</v>
      </c>
      <c r="FB275" s="12">
        <f t="shared" si="221"/>
        <v>1.6462869524470198E-4</v>
      </c>
      <c r="FC275" s="12">
        <f t="shared" si="215"/>
        <v>1.8811205134571709E-8</v>
      </c>
      <c r="FD275" s="12">
        <f t="shared" si="215"/>
        <v>1.9639850164947088E-4</v>
      </c>
      <c r="FE275" s="12">
        <f t="shared" si="215"/>
        <v>0.35464645029849734</v>
      </c>
      <c r="FF275" s="12">
        <f t="shared" si="215"/>
        <v>6.8925112475181575E-4</v>
      </c>
      <c r="FH275" s="12">
        <f>IFERROR(AL275*[1]Figure!$C$8+BG275*[1]Figure!$D$8+CB275*[1]Figure!$E$8,0)</f>
        <v>4.129295148751868E-2</v>
      </c>
      <c r="FI275" s="12">
        <f>IFERROR(AM275*[1]Figure!$C$8+BH275*[1]Figure!$D$8+CC275*[1]Figure!$E$8,0)</f>
        <v>1.0397657049273148</v>
      </c>
      <c r="FJ275" s="12">
        <f>IFERROR(AN275*[1]Figure!$C$8+BI275*[1]Figure!$D$8+CD275*[1]Figure!$E$8,0)</f>
        <v>5.1835813332035592E-5</v>
      </c>
      <c r="FK275" s="12">
        <f>IFERROR(AO275*[1]Figure!$C$8+BJ275*[1]Figure!$D$8+CE275*[1]Figure!$E$8,0)</f>
        <v>2.0845151051813605E-2</v>
      </c>
      <c r="FL275" s="12">
        <f>IFERROR(AP275*[1]Figure!$C$8+BK275*[1]Figure!$D$8+CF275*[1]Figure!$E$8,0)</f>
        <v>2.1448848666354671E-3</v>
      </c>
      <c r="FM275" s="12">
        <f>IFERROR(AQ275*[1]Figure!$C$8+BL275*[1]Figure!$D$8+CG275*[1]Figure!$E$8,0)</f>
        <v>1.1804781034216835E-5</v>
      </c>
      <c r="FN275" s="12">
        <f>IFERROR(AR275*[1]Figure!$C$8+BM275*[1]Figure!$D$8+CH275*[1]Figure!$E$8,0)</f>
        <v>4.2706745457041465E-2</v>
      </c>
      <c r="FO275" s="12">
        <f>IFERROR(AS275*[1]Figure!$C$8+BN275*[1]Figure!$D$8+CI275*[1]Figure!$E$8,0)</f>
        <v>2.2661394026402756E-3</v>
      </c>
      <c r="FP275" s="12">
        <f>IFERROR(AT275*[1]Figure!$C$8+BO275*[1]Figure!$D$8+CJ275*[1]Figure!$E$8,0)</f>
        <v>4.1048602517288334E-2</v>
      </c>
      <c r="FQ275" s="12">
        <f>IFERROR(AU275*[1]Figure!$C$8+BP275*[1]Figure!$D$8+CK275*[1]Figure!$E$8,0)</f>
        <v>2.7897883526825586E-3</v>
      </c>
      <c r="FR275" s="12">
        <f>IFERROR(AV275*[1]Figure!$C$8+BQ275*[1]Figure!$D$8+CL275*[1]Figure!$E$8,0)</f>
        <v>3.3370666085053588E-4</v>
      </c>
      <c r="FS275" s="12">
        <f>IFERROR(AW275*[1]Figure!$C$8+BR275*[1]Figure!$D$8+CM275*[1]Figure!$E$8,0)</f>
        <v>2.7963850144845448E-3</v>
      </c>
      <c r="FT275" s="12">
        <f>IFERROR(AX275*[1]Figure!$C$8+BS275*[1]Figure!$D$8+CN275*[1]Figure!$E$8,0)</f>
        <v>1.1152554609220897E-6</v>
      </c>
      <c r="FU275" s="12">
        <f>IFERROR(AY275*[1]Figure!$C$8+BT275*[1]Figure!$D$8+CO275*[1]Figure!$E$8,0)</f>
        <v>1.5496104130350425E-4</v>
      </c>
      <c r="FV275" s="12">
        <f>IFERROR(AZ275*[1]Figure!$C$8+BU275*[1]Figure!$D$8+CP275*[1]Figure!$E$8,0)</f>
        <v>8.3265104340797365E-5</v>
      </c>
      <c r="FW275" s="12">
        <f>IFERROR(BA275*[1]Figure!$C$8+BV275*[1]Figure!$D$8+CQ275*[1]Figure!$E$8,0)</f>
        <v>9.1323638080648126E-5</v>
      </c>
      <c r="FX275" s="12">
        <f>IFERROR(BB275*[1]Figure!$C$8+BW275*[1]Figure!$D$8+CR275*[1]Figure!$E$8,0)</f>
        <v>1.0435044066995616E-8</v>
      </c>
      <c r="FY275" s="12">
        <f>IFERROR(BC275*[1]Figure!$C$8+BX275*[1]Figure!$D$8+CS275*[1]Figure!$E$8,0)</f>
        <v>1.0894714106528192E-4</v>
      </c>
      <c r="FZ275" s="12">
        <f>IFERROR(BD275*[1]Figure!$C$8+BY275*[1]Figure!$D$8+CT275*[1]Figure!$E$8,0)</f>
        <v>0.19673122006771676</v>
      </c>
      <c r="GA275" s="12">
        <f>IFERROR(BE275*[1]Figure!$C$8+BZ275*[1]Figure!$D$8+CU275*[1]Figure!$E$8,0)</f>
        <v>3.8234476784228873E-4</v>
      </c>
      <c r="GC275" s="12">
        <f>IFERROR(CW275*[1]Figure!$F$8+DR275*[1]Figure!$G$8+EM275*[1]Figure!$H$8,0)</f>
        <v>7.1293846959790394E-2</v>
      </c>
      <c r="GD275" s="12">
        <f>IFERROR(CX275*[1]Figure!$F$8+DS275*[1]Figure!$G$8+EN275*[1]Figure!$H$8,0)</f>
        <v>1.7951949272391667</v>
      </c>
      <c r="GE275" s="12">
        <f>IFERROR(CY275*[1]Figure!$F$8+DT275*[1]Figure!$G$8+EO275*[1]Figure!$H$8,0)</f>
        <v>8.9496497818700161E-5</v>
      </c>
      <c r="GF275" s="12">
        <f>IFERROR(CZ275*[1]Figure!$F$8+DU275*[1]Figure!$G$8+EP275*[1]Figure!$H$8,0)</f>
        <v>3.5989943934884742E-2</v>
      </c>
      <c r="GG275" s="12">
        <f>IFERROR(DA275*[1]Figure!$F$8+DV275*[1]Figure!$G$8+EQ275*[1]Figure!$H$8,0)</f>
        <v>3.7032250764274027E-3</v>
      </c>
      <c r="GH275" s="12">
        <f>IFERROR(DB275*[1]Figure!$F$8+DW275*[1]Figure!$G$8+ER275*[1]Figure!$H$8,0)</f>
        <v>2.038140220375571E-5</v>
      </c>
      <c r="GI275" s="12">
        <f>IFERROR(DC275*[1]Figure!$F$8+DX275*[1]Figure!$G$8+ES275*[1]Figure!$H$8,0)</f>
        <v>7.3734815872518705E-2</v>
      </c>
      <c r="GJ275" s="12">
        <f>IFERROR(DD275*[1]Figure!$F$8+DY275*[1]Figure!$G$8+ET275*[1]Figure!$H$8,0)</f>
        <v>3.9125756319506677E-3</v>
      </c>
      <c r="GK275" s="12">
        <f>IFERROR(DE275*[1]Figure!$F$8+DZ275*[1]Figure!$G$8+EU275*[1]Figure!$H$8,0)</f>
        <v>7.0871969194679516E-2</v>
      </c>
      <c r="GL275" s="12">
        <f>IFERROR(DF275*[1]Figure!$F$8+EA275*[1]Figure!$G$8+EV275*[1]Figure!$H$8,0)</f>
        <v>4.8166754058855416E-3</v>
      </c>
      <c r="GM275" s="12">
        <f>IFERROR(DG275*[1]Figure!$F$8+EB275*[1]Figure!$G$8+EW275*[1]Figure!$H$8,0)</f>
        <v>5.7615720724957101E-4</v>
      </c>
      <c r="GN275" s="12">
        <f>IFERROR(DH275*[1]Figure!$F$8+EC275*[1]Figure!$G$8+EX275*[1]Figure!$H$8,0)</f>
        <v>4.8280647926940501E-3</v>
      </c>
      <c r="GO275" s="12">
        <f>IFERROR(DI275*[1]Figure!$F$8+ED275*[1]Figure!$G$8+EY275*[1]Figure!$H$8,0)</f>
        <v>1.9255308542447759E-6</v>
      </c>
      <c r="GP275" s="12">
        <f>IFERROR(DJ275*[1]Figure!$F$8+EE275*[1]Figure!$G$8+EZ275*[1]Figure!$H$8,0)</f>
        <v>2.6754611538875147E-4</v>
      </c>
      <c r="GQ275" s="12">
        <f>IFERROR(DK275*[1]Figure!$F$8+EF275*[1]Figure!$G$8+FA275*[1]Figure!$H$8,0)</f>
        <v>1.4376036083926102E-4</v>
      </c>
      <c r="GR275" s="12">
        <f>IFERROR(DL275*[1]Figure!$F$8+EG275*[1]Figure!$G$8+FB275*[1]Figure!$H$8,0)</f>
        <v>1.5767372499640741E-4</v>
      </c>
      <c r="GS275" s="12">
        <f>IFERROR(DM275*[1]Figure!$F$8+EH275*[1]Figure!$G$8+FC275*[1]Figure!$H$8,0)</f>
        <v>1.8016499376556399E-8</v>
      </c>
      <c r="GT275" s="12">
        <f>IFERROR(DN275*[1]Figure!$F$8+EI275*[1]Figure!$G$8+FD275*[1]Figure!$H$8,0)</f>
        <v>1.8810137134815021E-4</v>
      </c>
      <c r="GU275" s="12">
        <f>IFERROR(DO275*[1]Figure!$F$8+EJ275*[1]Figure!$G$8+FE275*[1]Figure!$H$8,0)</f>
        <v>0.33966391334269469</v>
      </c>
      <c r="GV275" s="12">
        <f>IFERROR(DP275*[1]Figure!$F$8+EK275*[1]Figure!$G$8+FF275*[1]Figure!$H$8,0)</f>
        <v>6.60132743784712E-4</v>
      </c>
      <c r="GX275" s="12">
        <f>IFERROR(FH275*[1]Figure!$F$10+GC275*[1]Figure!$F$11,0)</f>
        <v>4.3053143219648073E-2</v>
      </c>
      <c r="GY275" s="12">
        <f>IFERROR(FI275*[1]Figure!$F$10+GD275*[1]Figure!$F$11,0)</f>
        <v>1.0840877243334097</v>
      </c>
      <c r="GZ275" s="12">
        <f>IFERROR(FJ275*[1]Figure!$F$10+GE275*[1]Figure!$F$11,0)</f>
        <v>5.4045414892796634E-5</v>
      </c>
      <c r="HA275" s="12">
        <f>IFERROR(FK275*[1]Figure!$F$10+GF275*[1]Figure!$F$11,0)</f>
        <v>2.1733715836229194E-2</v>
      </c>
      <c r="HB275" s="12">
        <f>IFERROR(FL275*[1]Figure!$F$10+GG275*[1]Figure!$F$11,0)</f>
        <v>2.2363147226427895E-3</v>
      </c>
      <c r="HC275" s="12">
        <f>IFERROR(FM275*[1]Figure!$F$10+GH275*[1]Figure!$F$11,0)</f>
        <v>1.2307982603189371E-5</v>
      </c>
      <c r="HD275" s="12">
        <f>IFERROR(FN275*[1]Figure!$F$10+GI275*[1]Figure!$F$11,0)</f>
        <v>4.4527202885044893E-2</v>
      </c>
      <c r="HE275" s="12">
        <f>IFERROR(FO275*[1]Figure!$F$10+GJ275*[1]Figure!$F$11,0)</f>
        <v>2.3627379672060884E-3</v>
      </c>
      <c r="HF275" s="12">
        <f>IFERROR(FP275*[1]Figure!$F$10+GK275*[1]Figure!$F$11,0)</f>
        <v>4.2798378403088991E-2</v>
      </c>
      <c r="HG275" s="12">
        <f>IFERROR(FQ275*[1]Figure!$F$10+GL275*[1]Figure!$F$11,0)</f>
        <v>2.9087084641274135E-3</v>
      </c>
      <c r="HH275" s="12">
        <f>IFERROR(FR275*[1]Figure!$F$10+GM275*[1]Figure!$F$11,0)</f>
        <v>3.4793155115810239E-4</v>
      </c>
      <c r="HI275" s="12">
        <f>IFERROR(FS275*[1]Figure!$F$10+GN275*[1]Figure!$F$11,0)</f>
        <v>2.9155863213670037E-3</v>
      </c>
      <c r="HJ275" s="12">
        <f>IFERROR(FT275*[1]Figure!$F$10+GO275*[1]Figure!$F$11,0)</f>
        <v>1.1627953768353558E-6</v>
      </c>
      <c r="HK275" s="12">
        <f>IFERROR(FU275*[1]Figure!$F$10+GP275*[1]Figure!$F$11,0)</f>
        <v>1.6156655468723595E-4</v>
      </c>
      <c r="HL275" s="12">
        <f>IFERROR(FV275*[1]Figure!$F$10+GQ275*[1]Figure!$F$11,0)</f>
        <v>8.6814440073794381E-5</v>
      </c>
      <c r="HM275" s="12">
        <f>IFERROR(FW275*[1]Figure!$F$10+GR275*[1]Figure!$F$11,0)</f>
        <v>9.521648436329084E-5</v>
      </c>
      <c r="HN275" s="12">
        <f>IFERROR(FX275*[1]Figure!$F$10+GS275*[1]Figure!$F$11,0)</f>
        <v>1.0879857954825438E-8</v>
      </c>
      <c r="HO275" s="12">
        <f>IFERROR(FY275*[1]Figure!$F$10+GT275*[1]Figure!$F$11,0)</f>
        <v>1.1359122316728927E-4</v>
      </c>
      <c r="HP275" s="12">
        <f>IFERROR(FZ275*[1]Figure!$F$10+GU275*[1]Figure!$F$11,0)</f>
        <v>0.20511726791705953</v>
      </c>
      <c r="HQ275" s="12">
        <f>IFERROR(GA275*[1]Figure!$F$10+GV275*[1]Figure!$F$11,0)</f>
        <v>3.9864295130786999E-4</v>
      </c>
    </row>
    <row r="276" spans="1:225" x14ac:dyDescent="0.2">
      <c r="A276" s="1"/>
      <c r="B276" s="4"/>
      <c r="C276" s="1" t="str">
        <f>C85</f>
        <v>DMC</v>
      </c>
      <c r="D276" s="1" t="str">
        <f>D85</f>
        <v>EU</v>
      </c>
      <c r="E276" s="2">
        <f>E85/(E81+SUM(E83:E85))</f>
        <v>0.48571428571428571</v>
      </c>
      <c r="F276" s="7"/>
      <c r="G276" s="5">
        <f>'[1]LIB Maf LCI'!AQ$53*LCIA_TAU!$E276</f>
        <v>80.477052289475267</v>
      </c>
      <c r="H276" s="5">
        <f>'[1]LIB Maf LCI'!AR$53*LCIA_TAU!$E276</f>
        <v>76.99859244725647</v>
      </c>
      <c r="I276" s="5">
        <f>'[1]LIB Maf LCI'!AS$53*LCIA_TAU!$E276</f>
        <v>83.462000333737507</v>
      </c>
      <c r="J276" s="5">
        <f>'[1]LIB Maf LCI'!AT$53*LCIA_TAU!$E276</f>
        <v>150.79262959910255</v>
      </c>
      <c r="K276" s="5">
        <f>'[1]LIB Maf LCI'!AU$53*LCIA_TAU!$E276</f>
        <v>129.22868776265531</v>
      </c>
      <c r="L276" s="5">
        <f>'[1]LIB Maf LCI'!AV$53*LCIA_TAU!$E276</f>
        <v>140.10624718478223</v>
      </c>
      <c r="M276" s="5" t="str">
        <f>M85</f>
        <v>g/kWh</v>
      </c>
      <c r="N276" s="5" t="str">
        <f>N85</f>
        <v>dimethyl carbonate production | dimethyl carbonate | Cutoff, RoW</v>
      </c>
      <c r="O276" s="5">
        <f>O85</f>
        <v>1</v>
      </c>
      <c r="P276" s="5" t="str">
        <f>P85</f>
        <v>kg</v>
      </c>
      <c r="Q276" s="5">
        <f>'[1]Unit factor_selected'!J54</f>
        <v>0.64437119739862503</v>
      </c>
      <c r="R276" s="5">
        <f>'[1]Unit factor_selected'!K54</f>
        <v>18.195614872549999</v>
      </c>
      <c r="S276" s="5">
        <f>'[1]Unit factor_selected'!L54</f>
        <v>6.4067790799261705E-4</v>
      </c>
      <c r="T276" s="5">
        <f>'[1]Unit factor_selected'!M54</f>
        <v>0.35047896203745998</v>
      </c>
      <c r="U276" s="5">
        <f>'[1]Unit factor_selected'!N54</f>
        <v>3.6819228669230097E-2</v>
      </c>
      <c r="V276" s="5">
        <f>'[1]Unit factor_selected'!O54</f>
        <v>1.8352129402071001E-4</v>
      </c>
      <c r="W276" s="5">
        <f>'[1]Unit factor_selected'!P54</f>
        <v>0.66782270945730604</v>
      </c>
      <c r="X276" s="5">
        <f>'[1]Unit factor_selected'!Q54</f>
        <v>3.7584848895173502E-2</v>
      </c>
      <c r="Y276" s="5">
        <f>'[1]Unit factor_selected'!R54</f>
        <v>0.66907835004105698</v>
      </c>
      <c r="Z276" s="5">
        <f>'[1]Unit factor_selected'!S54</f>
        <v>6.9609021024243198E-2</v>
      </c>
      <c r="AA276" s="5">
        <f>'[1]Unit factor_selected'!T54</f>
        <v>7.3109148877022198E-3</v>
      </c>
      <c r="AB276" s="5">
        <f>'[1]Unit factor_selected'!U54</f>
        <v>4.8065184306646198E-2</v>
      </c>
      <c r="AC276" s="5">
        <f>'[1]Unit factor_selected'!V54</f>
        <v>1.81199852055536E-5</v>
      </c>
      <c r="AD276" s="5">
        <f>'[1]Unit factor_selected'!W54</f>
        <v>2.7385912453692998E-3</v>
      </c>
      <c r="AE276" s="5">
        <f>'[1]Unit factor_selected'!X54</f>
        <v>1.1610545764772901E-3</v>
      </c>
      <c r="AF276" s="5">
        <f>'[1]Unit factor_selected'!Y54</f>
        <v>1.3025663238346199E-3</v>
      </c>
      <c r="AG276" s="5">
        <f>'[1]Unit factor_selected'!Z54</f>
        <v>1.6585361527498901E-7</v>
      </c>
      <c r="AH276" s="5">
        <f>'[1]Unit factor_selected'!AA54</f>
        <v>1.4597043501964201E-3</v>
      </c>
      <c r="AI276" s="5">
        <f>'[1]Unit factor_selected'!AB54</f>
        <v>3.5548242972736901</v>
      </c>
      <c r="AJ276" s="5">
        <f>'[1]Unit factor_selected'!AC54</f>
        <v>7.0618558511399403E-3</v>
      </c>
      <c r="AK276" s="1"/>
      <c r="AL276" s="1">
        <f t="shared" si="228"/>
        <v>5.1857094546880936E-2</v>
      </c>
      <c r="AM276" s="1">
        <f t="shared" si="228"/>
        <v>1.4643294495373602</v>
      </c>
      <c r="AN276" s="1">
        <f t="shared" si="228"/>
        <v>5.1559869502233471E-5</v>
      </c>
      <c r="AO276" s="1">
        <f t="shared" si="228"/>
        <v>2.8205513754249685E-2</v>
      </c>
      <c r="AP276" s="1">
        <f t="shared" si="228"/>
        <v>2.9631029908717774E-3</v>
      </c>
      <c r="AQ276" s="1">
        <f t="shared" si="228"/>
        <v>1.4769252775136845E-5</v>
      </c>
      <c r="AR276" s="1">
        <f t="shared" si="228"/>
        <v>5.3744403109094667E-2</v>
      </c>
      <c r="AS276" s="1">
        <f t="shared" si="228"/>
        <v>3.0247178498289048E-3</v>
      </c>
      <c r="AT276" s="1">
        <f t="shared" si="228"/>
        <v>5.3845453362009979E-2</v>
      </c>
      <c r="AU276" s="1">
        <f t="shared" si="228"/>
        <v>5.6019288247872029E-3</v>
      </c>
      <c r="AV276" s="1">
        <f t="shared" si="228"/>
        <v>5.8836087970151477E-4</v>
      </c>
      <c r="AW276" s="1">
        <f t="shared" si="228"/>
        <v>3.8681443507492322E-3</v>
      </c>
      <c r="AX276" s="1">
        <f t="shared" si="228"/>
        <v>1.4582429968718554E-6</v>
      </c>
      <c r="AY276" s="1">
        <f t="shared" si="228"/>
        <v>2.2039375085308434E-4</v>
      </c>
      <c r="AZ276" s="1">
        <f t="shared" si="228"/>
        <v>9.3438249862097438E-5</v>
      </c>
      <c r="BA276" s="1">
        <f t="shared" si="216"/>
        <v>1.0482669815374829E-4</v>
      </c>
      <c r="BB276" s="1">
        <f t="shared" si="205"/>
        <v>1.3347410068883805E-8</v>
      </c>
      <c r="BC276" s="1">
        <f t="shared" si="205"/>
        <v>1.1747270331793182E-4</v>
      </c>
      <c r="BD276" s="1">
        <f t="shared" si="205"/>
        <v>0.28608178085159192</v>
      </c>
      <c r="BE276" s="1">
        <f t="shared" si="205"/>
        <v>5.6831734259292586E-4</v>
      </c>
      <c r="BF276" s="1"/>
      <c r="BG276" s="1">
        <f t="shared" si="229"/>
        <v>4.9615675213247376E-2</v>
      </c>
      <c r="BH276" s="1">
        <f t="shared" si="229"/>
        <v>1.401036733898716</v>
      </c>
      <c r="BI276" s="1">
        <f t="shared" si="229"/>
        <v>4.93312971274844E-5</v>
      </c>
      <c r="BJ276" s="1">
        <f t="shared" si="229"/>
        <v>2.6986386759259854E-2</v>
      </c>
      <c r="BK276" s="1">
        <f t="shared" si="229"/>
        <v>2.8350287825243898E-3</v>
      </c>
      <c r="BL276" s="1">
        <f t="shared" si="229"/>
        <v>1.4130881323693777E-5</v>
      </c>
      <c r="BM276" s="1">
        <f t="shared" si="229"/>
        <v>5.1421408632525679E-2</v>
      </c>
      <c r="BN276" s="1">
        <f t="shared" si="229"/>
        <v>2.8939804622711823E-3</v>
      </c>
      <c r="BO276" s="1">
        <f t="shared" si="229"/>
        <v>5.1518091190094151E-2</v>
      </c>
      <c r="BP276" s="1">
        <f t="shared" si="229"/>
        <v>5.3597966404982092E-3</v>
      </c>
      <c r="BQ276" s="1">
        <f t="shared" si="229"/>
        <v>5.6293015585476302E-4</v>
      </c>
      <c r="BR276" s="1">
        <f t="shared" si="229"/>
        <v>3.7009515373297181E-3</v>
      </c>
      <c r="BS276" s="1">
        <f t="shared" si="229"/>
        <v>1.3952133559927386E-6</v>
      </c>
      <c r="BT276" s="1">
        <f t="shared" si="229"/>
        <v>2.1086767118181526E-4</v>
      </c>
      <c r="BU276" s="1">
        <f t="shared" si="229"/>
        <v>8.9399568143196825E-5</v>
      </c>
      <c r="BV276" s="1">
        <f t="shared" si="217"/>
        <v>1.00295773504463E-4</v>
      </c>
      <c r="BW276" s="1">
        <f t="shared" si="207"/>
        <v>1.2770494928462949E-8</v>
      </c>
      <c r="BX276" s="1">
        <f t="shared" si="207"/>
        <v>1.1239518035426148E-4</v>
      </c>
      <c r="BY276" s="1">
        <f t="shared" si="207"/>
        <v>0.27371646728738175</v>
      </c>
      <c r="BZ276" s="1">
        <f t="shared" si="207"/>
        <v>5.4375296060319778E-4</v>
      </c>
      <c r="CA276" s="1"/>
      <c r="CB276" s="1">
        <f t="shared" si="230"/>
        <v>5.378050909233488E-2</v>
      </c>
      <c r="CC276" s="1">
        <f t="shared" si="230"/>
        <v>1.5186424145653272</v>
      </c>
      <c r="CD276" s="1">
        <f t="shared" si="230"/>
        <v>5.3472259770698047E-5</v>
      </c>
      <c r="CE276" s="1">
        <f t="shared" si="230"/>
        <v>2.9251675246538461E-2</v>
      </c>
      <c r="CF276" s="1">
        <f t="shared" si="230"/>
        <v>3.0730064754792398E-3</v>
      </c>
      <c r="CG276" s="1">
        <f t="shared" si="230"/>
        <v>1.5317054302804436E-5</v>
      </c>
      <c r="CH276" s="1">
        <f t="shared" si="230"/>
        <v>5.5737819199603161E-2</v>
      </c>
      <c r="CI276" s="1">
        <f t="shared" si="230"/>
        <v>3.1369066710324445E-3</v>
      </c>
      <c r="CJ276" s="1">
        <f t="shared" si="230"/>
        <v>5.5842617474423234E-2</v>
      </c>
      <c r="CK276" s="1">
        <f t="shared" si="230"/>
        <v>5.8097081359565267E-3</v>
      </c>
      <c r="CL276" s="1">
        <f t="shared" si="230"/>
        <v>6.1018358079732921E-4</v>
      </c>
      <c r="CM276" s="1">
        <f t="shared" si="230"/>
        <v>4.01161642864246E-3</v>
      </c>
      <c r="CN276" s="1">
        <f t="shared" si="230"/>
        <v>1.5123302112732333E-6</v>
      </c>
      <c r="CO276" s="1">
        <f t="shared" si="230"/>
        <v>2.285683034349831E-4</v>
      </c>
      <c r="CP276" s="1">
        <f t="shared" si="230"/>
        <v>9.6903937449435045E-5</v>
      </c>
      <c r="CQ276" s="1">
        <f t="shared" si="218"/>
        <v>1.0871479095460028E-4</v>
      </c>
      <c r="CR276" s="1">
        <f t="shared" si="209"/>
        <v>1.3842474493432705E-8</v>
      </c>
      <c r="CS276" s="1">
        <f t="shared" si="209"/>
        <v>1.218298449632517E-4</v>
      </c>
      <c r="CT276" s="1">
        <f t="shared" si="209"/>
        <v>0.29669274668543494</v>
      </c>
      <c r="CU276" s="1">
        <f t="shared" si="209"/>
        <v>5.8939661540464787E-4</v>
      </c>
      <c r="CW276" s="12">
        <f t="shared" si="231"/>
        <v>9.7166427293661067E-2</v>
      </c>
      <c r="CX276" s="12">
        <f t="shared" si="231"/>
        <v>2.7437646138043537</v>
      </c>
      <c r="CY276" s="12">
        <f t="shared" si="231"/>
        <v>9.6609506472258605E-5</v>
      </c>
      <c r="CZ276" s="12">
        <f t="shared" si="231"/>
        <v>5.284964430479263E-2</v>
      </c>
      <c r="DA276" s="12">
        <f t="shared" si="231"/>
        <v>5.5520683108438718E-3</v>
      </c>
      <c r="DB276" s="12">
        <f t="shared" si="231"/>
        <v>2.7673658512812921E-5</v>
      </c>
      <c r="DC276" s="12">
        <f t="shared" si="231"/>
        <v>0.10070274246506464</v>
      </c>
      <c r="DD276" s="12">
        <f t="shared" si="231"/>
        <v>5.667518197988137E-3</v>
      </c>
      <c r="DE276" s="12">
        <f t="shared" si="231"/>
        <v>0.10089208381051978</v>
      </c>
      <c r="DF276" s="12">
        <f t="shared" si="231"/>
        <v>1.0496527324064846E-2</v>
      </c>
      <c r="DG276" s="12">
        <f t="shared" si="231"/>
        <v>1.1024320806918453E-3</v>
      </c>
      <c r="DH276" s="12">
        <f t="shared" si="231"/>
        <v>7.2478755337646973E-3</v>
      </c>
      <c r="DI276" s="12">
        <f t="shared" si="231"/>
        <v>2.732360217442262E-6</v>
      </c>
      <c r="DJ276" s="12">
        <f t="shared" si="231"/>
        <v>4.1295937528631782E-4</v>
      </c>
      <c r="DK276" s="12">
        <f t="shared" si="231"/>
        <v>1.750784726950829E-4</v>
      </c>
      <c r="DL276" s="12">
        <f t="shared" si="219"/>
        <v>1.9641740119825851E-4</v>
      </c>
      <c r="DM276" s="12">
        <f t="shared" si="211"/>
        <v>2.5009502775833476E-8</v>
      </c>
      <c r="DN276" s="12">
        <f t="shared" si="211"/>
        <v>2.2011265740336746E-4</v>
      </c>
      <c r="DO276" s="12">
        <f t="shared" si="211"/>
        <v>0.53604130354868162</v>
      </c>
      <c r="DP276" s="12">
        <f t="shared" si="211"/>
        <v>1.0648758136432002E-3</v>
      </c>
      <c r="DR276" s="12">
        <f t="shared" si="232"/>
        <v>8.3271244271875239E-2</v>
      </c>
      <c r="DS276" s="12">
        <f t="shared" si="232"/>
        <v>2.3513954330142912</v>
      </c>
      <c r="DT276" s="12">
        <f t="shared" si="232"/>
        <v>8.2793965328409119E-5</v>
      </c>
      <c r="DU276" s="12">
        <f t="shared" si="232"/>
        <v>4.5291936352518443E-2</v>
      </c>
      <c r="DV276" s="12">
        <f t="shared" si="232"/>
        <v>4.7581006053577426E-3</v>
      </c>
      <c r="DW276" s="12">
        <f t="shared" si="232"/>
        <v>2.3716216002800795E-5</v>
      </c>
      <c r="DX276" s="12">
        <f t="shared" si="232"/>
        <v>8.6301852401268683E-2</v>
      </c>
      <c r="DY276" s="12">
        <f t="shared" si="232"/>
        <v>4.8570407024809571E-3</v>
      </c>
      <c r="DZ276" s="12">
        <f t="shared" si="232"/>
        <v>8.6464117186208347E-2</v>
      </c>
      <c r="EA276" s="12">
        <f t="shared" si="232"/>
        <v>8.9954824434060332E-3</v>
      </c>
      <c r="EB276" s="12">
        <f t="shared" si="232"/>
        <v>9.4477993728221839E-4</v>
      </c>
      <c r="EC276" s="12">
        <f t="shared" si="232"/>
        <v>6.2114006950180619E-3</v>
      </c>
      <c r="ED276" s="12">
        <f t="shared" si="232"/>
        <v>2.3416219103924196E-6</v>
      </c>
      <c r="EE276" s="12">
        <f t="shared" si="232"/>
        <v>3.5390455295737058E-4</v>
      </c>
      <c r="EF276" s="12">
        <f t="shared" si="232"/>
        <v>1.5004155933898573E-4</v>
      </c>
      <c r="EG276" s="12">
        <f t="shared" si="220"/>
        <v>1.6832893675297386E-4</v>
      </c>
      <c r="EH276" s="12">
        <f t="shared" si="213"/>
        <v>2.1433045062679113E-8</v>
      </c>
      <c r="EI276" s="12">
        <f t="shared" si="213"/>
        <v>1.8863567769732283E-4</v>
      </c>
      <c r="EJ276" s="12">
        <f t="shared" si="213"/>
        <v>0.45938527916348226</v>
      </c>
      <c r="EK276" s="12">
        <f t="shared" si="213"/>
        <v>9.1259436481184379E-4</v>
      </c>
      <c r="EM276" s="12">
        <f t="shared" si="233"/>
        <v>9.0280430261485869E-2</v>
      </c>
      <c r="EN276" s="12">
        <f t="shared" si="233"/>
        <v>2.5493193150125899</v>
      </c>
      <c r="EO276" s="12">
        <f t="shared" si="233"/>
        <v>8.9762977343042772E-5</v>
      </c>
      <c r="EP276" s="12">
        <f t="shared" si="233"/>
        <v>4.9104292088286275E-2</v>
      </c>
      <c r="EQ276" s="12">
        <f t="shared" si="233"/>
        <v>5.1586039530841727E-3</v>
      </c>
      <c r="ER276" s="12">
        <f t="shared" si="233"/>
        <v>2.5712479783736693E-5</v>
      </c>
      <c r="ES276" s="12">
        <f t="shared" si="233"/>
        <v>9.3566133606836327E-2</v>
      </c>
      <c r="ET276" s="12">
        <f t="shared" si="233"/>
        <v>5.2658721297098683E-3</v>
      </c>
      <c r="EU276" s="12">
        <f t="shared" si="233"/>
        <v>9.3742056696838577E-2</v>
      </c>
      <c r="EV276" s="12">
        <f t="shared" si="233"/>
        <v>9.7526587059133217E-3</v>
      </c>
      <c r="EW276" s="12">
        <f t="shared" si="233"/>
        <v>1.0243048484033118E-3</v>
      </c>
      <c r="EX276" s="12">
        <f t="shared" si="233"/>
        <v>6.7342325934490882E-3</v>
      </c>
      <c r="EY276" s="12">
        <f t="shared" si="233"/>
        <v>2.5387231261938898E-6</v>
      </c>
      <c r="EZ276" s="12">
        <f t="shared" si="233"/>
        <v>3.8369374196179176E-4</v>
      </c>
      <c r="FA276" s="12">
        <f t="shared" si="233"/>
        <v>1.6267099948694984E-4</v>
      </c>
      <c r="FB276" s="12">
        <f t="shared" si="221"/>
        <v>1.8249767934174637E-4</v>
      </c>
      <c r="FC276" s="12">
        <f t="shared" si="215"/>
        <v>2.3237127618207386E-8</v>
      </c>
      <c r="FD276" s="12">
        <f t="shared" si="215"/>
        <v>2.0451369850532156E-4</v>
      </c>
      <c r="FE276" s="12">
        <f t="shared" si="215"/>
        <v>0.49805309169229744</v>
      </c>
      <c r="FF276" s="12">
        <f t="shared" si="215"/>
        <v>9.8941012146311325E-4</v>
      </c>
      <c r="FH276" s="12">
        <f>IFERROR(AL276*[1]Figure!$C$8+BG276*[1]Figure!$D$8+CB276*[1]Figure!$E$8,0)</f>
        <v>5.0080803511868076E-2</v>
      </c>
      <c r="FI276" s="12">
        <f>IFERROR(AM276*[1]Figure!$C$8+BH276*[1]Figure!$D$8+CC276*[1]Figure!$E$8,0)</f>
        <v>1.4141709264606952</v>
      </c>
      <c r="FJ276" s="12">
        <f>IFERROR(AN276*[1]Figure!$C$8+BI276*[1]Figure!$D$8+CD276*[1]Figure!$E$8,0)</f>
        <v>4.9793759488483018E-5</v>
      </c>
      <c r="FK276" s="12">
        <f>IFERROR(AO276*[1]Figure!$C$8+BJ276*[1]Figure!$D$8+CE276*[1]Figure!$E$8,0)</f>
        <v>2.7239373987697355E-2</v>
      </c>
      <c r="FL276" s="12">
        <f>IFERROR(AP276*[1]Figure!$C$8+BK276*[1]Figure!$D$8+CF276*[1]Figure!$E$8,0)</f>
        <v>2.8616061113320443E-3</v>
      </c>
      <c r="FM276" s="12">
        <f>IFERROR(AQ276*[1]Figure!$C$8+BL276*[1]Figure!$D$8+CG276*[1]Figure!$E$8,0)</f>
        <v>1.4263353022604481E-5</v>
      </c>
      <c r="FN276" s="12">
        <f>IFERROR(AR276*[1]Figure!$C$8+BM276*[1]Figure!$D$8+CH276*[1]Figure!$E$8,0)</f>
        <v>5.1903465002959594E-2</v>
      </c>
      <c r="FO276" s="12">
        <f>IFERROR(AS276*[1]Figure!$C$8+BN276*[1]Figure!$D$8+CI276*[1]Figure!$E$8,0)</f>
        <v>2.921110440909432E-3</v>
      </c>
      <c r="FP276" s="12">
        <f>IFERROR(AT276*[1]Figure!$C$8+BO276*[1]Figure!$D$8+CJ276*[1]Figure!$E$8,0)</f>
        <v>5.2001053923150672E-2</v>
      </c>
      <c r="FQ276" s="12">
        <f>IFERROR(AU276*[1]Figure!$C$8+BP276*[1]Figure!$D$8+CK276*[1]Figure!$E$8,0)</f>
        <v>5.4100427186102784E-3</v>
      </c>
      <c r="FR276" s="12">
        <f>IFERROR(AV276*[1]Figure!$C$8+BQ276*[1]Figure!$D$8+CL276*[1]Figure!$E$8,0)</f>
        <v>5.6820741439270791E-4</v>
      </c>
      <c r="FS276" s="12">
        <f>IFERROR(AW276*[1]Figure!$C$8+BR276*[1]Figure!$D$8+CM276*[1]Figure!$E$8,0)</f>
        <v>3.7356465663590964E-3</v>
      </c>
      <c r="FT276" s="12">
        <f>IFERROR(AX276*[1]Figure!$C$8+BS276*[1]Figure!$D$8+CN276*[1]Figure!$E$8,0)</f>
        <v>1.4082929565765577E-6</v>
      </c>
      <c r="FU276" s="12">
        <f>IFERROR(AY276*[1]Figure!$C$8+BT276*[1]Figure!$D$8+CO276*[1]Figure!$E$8,0)</f>
        <v>2.1284447630860953E-4</v>
      </c>
      <c r="FV276" s="12">
        <f>IFERROR(AZ276*[1]Figure!$C$8+BU276*[1]Figure!$D$8+CP276*[1]Figure!$E$8,0)</f>
        <v>9.023765547848251E-5</v>
      </c>
      <c r="FW276" s="12">
        <f>IFERROR(BA276*[1]Figure!$C$8+BV276*[1]Figure!$D$8+CQ276*[1]Figure!$E$8,0)</f>
        <v>1.0123600866781562E-4</v>
      </c>
      <c r="FX276" s="12">
        <f>IFERROR(BB276*[1]Figure!$C$8+BW276*[1]Figure!$D$8+CR276*[1]Figure!$E$8,0)</f>
        <v>1.2890213516451332E-8</v>
      </c>
      <c r="FY276" s="12">
        <f>IFERROR(BC276*[1]Figure!$C$8+BX276*[1]Figure!$D$8+CS276*[1]Figure!$E$8,0)</f>
        <v>1.1344884290720778E-4</v>
      </c>
      <c r="FZ276" s="12">
        <f>IFERROR(BD276*[1]Figure!$C$8+BY276*[1]Figure!$D$8+CT276*[1]Figure!$E$8,0)</f>
        <v>0.2762824562452395</v>
      </c>
      <c r="GA276" s="12">
        <f>IFERROR(BE276*[1]Figure!$C$8+BZ276*[1]Figure!$D$8+CU276*[1]Figure!$E$8,0)</f>
        <v>5.4885044014667489E-4</v>
      </c>
      <c r="GC276" s="12">
        <f>IFERROR(CW276*[1]Figure!$F$8+DR276*[1]Figure!$G$8+EM276*[1]Figure!$H$8,0)</f>
        <v>8.6466406797723563E-2</v>
      </c>
      <c r="GD276" s="12">
        <f>IFERROR(CX276*[1]Figure!$F$8+DS276*[1]Figure!$G$8+EN276*[1]Figure!$H$8,0)</f>
        <v>2.4416197431793751</v>
      </c>
      <c r="GE276" s="12">
        <f>IFERROR(CY276*[1]Figure!$F$8+DT276*[1]Figure!$G$8+EO276*[1]Figure!$H$8,0)</f>
        <v>8.5970814403943662E-5</v>
      </c>
      <c r="GF276" s="12">
        <f>IFERROR(CZ276*[1]Figure!$F$8+DU276*[1]Figure!$G$8+EP276*[1]Figure!$H$8,0)</f>
        <v>4.7029812362683353E-2</v>
      </c>
      <c r="GG276" s="12">
        <f>IFERROR(DA276*[1]Figure!$F$8+DV276*[1]Figure!$G$8+EQ276*[1]Figure!$H$8,0)</f>
        <v>4.9406714901978777E-3</v>
      </c>
      <c r="GH276" s="12">
        <f>IFERROR(DB276*[1]Figure!$F$8+DW276*[1]Figure!$G$8+ER276*[1]Figure!$H$8,0)</f>
        <v>2.4626219993850405E-5</v>
      </c>
      <c r="GI276" s="12">
        <f>IFERROR(DC276*[1]Figure!$F$8+DX276*[1]Figure!$G$8+ES276*[1]Figure!$H$8,0)</f>
        <v>8.9613300994537279E-2</v>
      </c>
      <c r="GJ276" s="12">
        <f>IFERROR(DD276*[1]Figure!$F$8+DY276*[1]Figure!$G$8+ET276*[1]Figure!$H$8,0)</f>
        <v>5.0434079721763453E-3</v>
      </c>
      <c r="GK276" s="12">
        <f>IFERROR(DE276*[1]Figure!$F$8+DZ276*[1]Figure!$G$8+EU276*[1]Figure!$H$8,0)</f>
        <v>8.9781791966735677E-2</v>
      </c>
      <c r="GL276" s="12">
        <f>IFERROR(DF276*[1]Figure!$F$8+EA276*[1]Figure!$G$8+EV276*[1]Figure!$H$8,0)</f>
        <v>9.3406439533176237E-3</v>
      </c>
      <c r="GM276" s="12">
        <f>IFERROR(DG276*[1]Figure!$F$8+EB276*[1]Figure!$G$8+EW276*[1]Figure!$H$8,0)</f>
        <v>9.8103165271139496E-4</v>
      </c>
      <c r="GN276" s="12">
        <f>IFERROR(DH276*[1]Figure!$F$8+EC276*[1]Figure!$G$8+EX276*[1]Figure!$H$8,0)</f>
        <v>6.4497354876260921E-3</v>
      </c>
      <c r="GO276" s="12">
        <f>IFERROR(DI276*[1]Figure!$F$8+ED276*[1]Figure!$G$8+EY276*[1]Figure!$H$8,0)</f>
        <v>2.4314712052265817E-6</v>
      </c>
      <c r="GP276" s="12">
        <f>IFERROR(DJ276*[1]Figure!$F$8+EE276*[1]Figure!$G$8+EZ276*[1]Figure!$H$8,0)</f>
        <v>3.6748406140862613E-4</v>
      </c>
      <c r="GQ276" s="12">
        <f>IFERROR(DK276*[1]Figure!$F$8+EF276*[1]Figure!$G$8+FA276*[1]Figure!$H$8,0)</f>
        <v>1.5579873484310744E-4</v>
      </c>
      <c r="GR276" s="12">
        <f>IFERROR(DL276*[1]Figure!$F$8+EG276*[1]Figure!$G$8+FB276*[1]Figure!$H$8,0)</f>
        <v>1.7478780878535261E-4</v>
      </c>
      <c r="GS276" s="12">
        <f>IFERROR(DM276*[1]Figure!$F$8+EH276*[1]Figure!$G$8+FC276*[1]Figure!$H$8,0)</f>
        <v>2.2255442554128876E-8</v>
      </c>
      <c r="GT276" s="12">
        <f>IFERROR(DN276*[1]Figure!$F$8+EI276*[1]Figure!$G$8+FD276*[1]Figure!$H$8,0)</f>
        <v>1.9587373032505396E-4</v>
      </c>
      <c r="GU276" s="12">
        <f>IFERROR(DO276*[1]Figure!$F$8+EJ276*[1]Figure!$G$8+FE276*[1]Figure!$H$8,0)</f>
        <v>0.47701213993329644</v>
      </c>
      <c r="GV276" s="12">
        <f>IFERROR(DP276*[1]Figure!$F$8+EK276*[1]Figure!$G$8+FF276*[1]Figure!$H$8,0)</f>
        <v>9.4761110247733348E-4</v>
      </c>
      <c r="GX276" s="12">
        <f>IFERROR(FH276*[1]Figure!$F$10+GC276*[1]Figure!$F$11,0)</f>
        <v>5.2215594392743508E-2</v>
      </c>
      <c r="GY276" s="12">
        <f>IFERROR(FI276*[1]Figure!$F$10+GD276*[1]Figure!$F$11,0)</f>
        <v>1.4744526908515565</v>
      </c>
      <c r="GZ276" s="12">
        <f>IFERROR(FJ276*[1]Figure!$F$10+GE276*[1]Figure!$F$11,0)</f>
        <v>5.191631456400866E-5</v>
      </c>
      <c r="HA276" s="12">
        <f>IFERROR(FK276*[1]Figure!$F$10+GF276*[1]Figure!$F$11,0)</f>
        <v>2.8400504862442832E-2</v>
      </c>
      <c r="HB276" s="12">
        <f>IFERROR(FL276*[1]Figure!$F$10+GG276*[1]Figure!$F$11,0)</f>
        <v>2.983587593312088E-3</v>
      </c>
      <c r="HC276" s="12">
        <f>IFERROR(FM276*[1]Figure!$F$10+GH276*[1]Figure!$F$11,0)</f>
        <v>1.487135596641003E-5</v>
      </c>
      <c r="HD276" s="12">
        <f>IFERROR(FN276*[1]Figure!$F$10+GI276*[1]Figure!$F$11,0)</f>
        <v>5.4115950346728038E-2</v>
      </c>
      <c r="HE276" s="12">
        <f>IFERROR(FO276*[1]Figure!$F$10+GJ276*[1]Figure!$F$11,0)</f>
        <v>3.0456284097516387E-3</v>
      </c>
      <c r="HF276" s="12">
        <f>IFERROR(FP276*[1]Figure!$F$10+GK276*[1]Figure!$F$11,0)</f>
        <v>5.4217699182940608E-2</v>
      </c>
      <c r="HG276" s="12">
        <f>IFERROR(FQ276*[1]Figure!$F$10+GL276*[1]Figure!$F$11,0)</f>
        <v>5.6406562281978148E-3</v>
      </c>
      <c r="HH276" s="12">
        <f>IFERROR(FR276*[1]Figure!$F$10+GM276*[1]Figure!$F$11,0)</f>
        <v>5.9242835179048562E-4</v>
      </c>
      <c r="HI276" s="12">
        <f>IFERROR(FS276*[1]Figure!$F$10+GN276*[1]Figure!$F$11,0)</f>
        <v>3.8948857092004677E-3</v>
      </c>
      <c r="HJ276" s="12">
        <f>IFERROR(FT276*[1]Figure!$F$10+GO276*[1]Figure!$F$11,0)</f>
        <v>1.468324161159533E-6</v>
      </c>
      <c r="HK276" s="12">
        <f>IFERROR(FU276*[1]Figure!$F$10+GP276*[1]Figure!$F$11,0)</f>
        <v>2.2191738279583569E-4</v>
      </c>
      <c r="HL276" s="12">
        <f>IFERROR(FV276*[1]Figure!$F$10+GQ276*[1]Figure!$F$11,0)</f>
        <v>9.4084209657298591E-5</v>
      </c>
      <c r="HM276" s="12">
        <f>IFERROR(FW276*[1]Figure!$F$10+GR276*[1]Figure!$F$11,0)</f>
        <v>1.0555138887270916E-4</v>
      </c>
      <c r="HN276" s="12">
        <f>IFERROR(FX276*[1]Figure!$F$10+GS276*[1]Figure!$F$11,0)</f>
        <v>1.3439683739326977E-8</v>
      </c>
      <c r="HO276" s="12">
        <f>IFERROR(FY276*[1]Figure!$F$10+GT276*[1]Figure!$F$11,0)</f>
        <v>1.1828481873628535E-4</v>
      </c>
      <c r="HP276" s="12">
        <f>IFERROR(FZ276*[1]Figure!$F$10+GU276*[1]Figure!$F$11,0)</f>
        <v>0.28805952903119092</v>
      </c>
      <c r="HQ276" s="12">
        <f>IFERROR(GA276*[1]Figure!$F$10+GV276*[1]Figure!$F$11,0)</f>
        <v>5.7224624916782862E-4</v>
      </c>
    </row>
    <row r="277" spans="1:225" x14ac:dyDescent="0.2">
      <c r="A277" s="1"/>
      <c r="B277" s="4"/>
      <c r="C277" s="1" t="str">
        <f>C86</f>
        <v>Al</v>
      </c>
      <c r="D277" s="1" t="str">
        <f>D86</f>
        <v>GLO</v>
      </c>
      <c r="E277" s="2">
        <f>E86</f>
        <v>1</v>
      </c>
      <c r="F277" s="1"/>
      <c r="G277" s="5">
        <f>G86</f>
        <v>978.20763050525716</v>
      </c>
      <c r="H277" s="5">
        <f>H86</f>
        <v>940.21362130388059</v>
      </c>
      <c r="I277" s="5">
        <f>I86</f>
        <v>1284.5841066984256</v>
      </c>
      <c r="J277" s="5">
        <f>J86</f>
        <v>2222.4725225646757</v>
      </c>
      <c r="K277" s="5">
        <f>K86</f>
        <v>1949.1711933904226</v>
      </c>
      <c r="L277" s="5">
        <f>L86</f>
        <v>2360.8338835836216</v>
      </c>
      <c r="M277" s="5" t="str">
        <f>M86</f>
        <v>g/kWh</v>
      </c>
      <c r="N277" s="5" t="str">
        <f>N86</f>
        <v>market for aluminium, wrought alloy | aluminium, wrought alloy | Cutoff, GLO</v>
      </c>
      <c r="O277" s="5">
        <f>O86</f>
        <v>1</v>
      </c>
      <c r="P277" s="5" t="str">
        <f>P86</f>
        <v>kg</v>
      </c>
      <c r="Q277" s="5">
        <f>[1]Use!Z24</f>
        <v>13.078466985623951</v>
      </c>
      <c r="R277" s="5">
        <f>[1]Use!AA24</f>
        <v>148.49799262636884</v>
      </c>
      <c r="S277" s="5">
        <f>[1]Use!AB24</f>
        <v>3.0584370575271646E-2</v>
      </c>
      <c r="T277" s="5">
        <f>[1]Use!AC24</f>
        <v>2.8551537902422064</v>
      </c>
      <c r="U277" s="5">
        <f>[1]Use!AD24</f>
        <v>2.9631122300912498</v>
      </c>
      <c r="V277" s="5">
        <f>[1]Use!AE24</f>
        <v>4.8431282600656491E-3</v>
      </c>
      <c r="W277" s="5">
        <f>[1]Use!AF24</f>
        <v>13.348082735872211</v>
      </c>
      <c r="X277" s="5">
        <f>[1]Use!AG24</f>
        <v>2.6241533528176242</v>
      </c>
      <c r="Y277" s="5">
        <f>[1]Use!AH24</f>
        <v>15.398557947017213</v>
      </c>
      <c r="Z277" s="5">
        <f>[1]Use!AI24</f>
        <v>0.2190464099725884</v>
      </c>
      <c r="AA277" s="5">
        <f>[1]Use!AJ24</f>
        <v>4.760701102983423E-2</v>
      </c>
      <c r="AB277" s="5">
        <f>[1]Use!AK24</f>
        <v>3.6172308972720848</v>
      </c>
      <c r="AC277" s="5">
        <f>[1]Use!AL24</f>
        <v>3.2661457614748316E-4</v>
      </c>
      <c r="AD277" s="5">
        <f>[1]Use!AM24</f>
        <v>0.16229212511297941</v>
      </c>
      <c r="AE277" s="5">
        <f>[1]Use!AN24</f>
        <v>3.395051593635097E-2</v>
      </c>
      <c r="AF277" s="5">
        <f>[1]Use!AO24</f>
        <v>3.416833835564223E-2</v>
      </c>
      <c r="AG277" s="5">
        <f>[1]Use!AP24</f>
        <v>3.1276232105766897E-6</v>
      </c>
      <c r="AH277" s="5">
        <f>[1]Use!AQ24</f>
        <v>6.0537096634477094E-2</v>
      </c>
      <c r="AI277" s="5">
        <f>[1]Use!AR24</f>
        <v>27.224131703193532</v>
      </c>
      <c r="AJ277" s="5">
        <f>[1]Use!AS24</f>
        <v>7.8530343740861874E-2</v>
      </c>
      <c r="AK277" s="1"/>
      <c r="AL277" s="1">
        <f t="shared" si="228"/>
        <v>12.793456200648439</v>
      </c>
      <c r="AM277" s="1">
        <f t="shared" si="228"/>
        <v>145.26186950182742</v>
      </c>
      <c r="AN277" s="1">
        <f t="shared" si="228"/>
        <v>2.9917864670931184E-2</v>
      </c>
      <c r="AO277" s="1">
        <f t="shared" si="228"/>
        <v>2.7929332238809326</v>
      </c>
      <c r="AP277" s="1">
        <f t="shared" si="228"/>
        <v>2.8985389935187098</v>
      </c>
      <c r="AQ277" s="1">
        <f t="shared" si="228"/>
        <v>4.7375850195118677E-3</v>
      </c>
      <c r="AR277" s="1">
        <f t="shared" si="228"/>
        <v>13.057196384845685</v>
      </c>
      <c r="AS277" s="1">
        <f t="shared" si="228"/>
        <v>2.5669668333421543</v>
      </c>
      <c r="AT277" s="1">
        <f t="shared" si="228"/>
        <v>15.062986882549605</v>
      </c>
      <c r="AU277" s="1">
        <f t="shared" si="228"/>
        <v>0.21427286966996884</v>
      </c>
      <c r="AV277" s="1">
        <f t="shared" si="228"/>
        <v>4.6569541454931786E-2</v>
      </c>
      <c r="AW277" s="1">
        <f t="shared" si="228"/>
        <v>3.5384028650109314</v>
      </c>
      <c r="AX277" s="1">
        <f t="shared" si="228"/>
        <v>3.1949687062170836E-4</v>
      </c>
      <c r="AY277" s="1">
        <f t="shared" si="228"/>
        <v>0.15875539515643033</v>
      </c>
      <c r="AZ277" s="1">
        <f t="shared" si="228"/>
        <v>3.3210653748528857E-2</v>
      </c>
      <c r="BA277" s="1">
        <f t="shared" si="216"/>
        <v>3.3423729301174682E-2</v>
      </c>
      <c r="BB277" s="1">
        <f t="shared" si="205"/>
        <v>3.0594648899314687E-6</v>
      </c>
      <c r="BC277" s="1">
        <f t="shared" si="205"/>
        <v>5.9217849856479619E-2</v>
      </c>
      <c r="BD277" s="1">
        <f t="shared" si="205"/>
        <v>26.630853365943995</v>
      </c>
      <c r="BE277" s="1">
        <f t="shared" si="205"/>
        <v>7.6818981473511849E-2</v>
      </c>
      <c r="BF277" s="1"/>
      <c r="BG277" s="1">
        <f t="shared" si="229"/>
        <v>12.296552805656741</v>
      </c>
      <c r="BH277" s="1">
        <f t="shared" si="229"/>
        <v>139.6198354035952</v>
      </c>
      <c r="BI277" s="1">
        <f t="shared" si="229"/>
        <v>2.8755841813876002E-2</v>
      </c>
      <c r="BJ277" s="1">
        <f t="shared" si="229"/>
        <v>2.6844544845031248</v>
      </c>
      <c r="BK277" s="1">
        <f t="shared" si="229"/>
        <v>2.7859584801839112</v>
      </c>
      <c r="BL277" s="1">
        <f t="shared" si="229"/>
        <v>4.5535751598354858E-3</v>
      </c>
      <c r="BM277" s="1">
        <f t="shared" si="229"/>
        <v>12.550049206558221</v>
      </c>
      <c r="BN277" s="1">
        <f t="shared" si="229"/>
        <v>2.4672647267093781</v>
      </c>
      <c r="BO277" s="1">
        <f t="shared" si="229"/>
        <v>14.477933930222703</v>
      </c>
      <c r="BP277" s="1">
        <f t="shared" si="229"/>
        <v>0.20595041835394179</v>
      </c>
      <c r="BQ277" s="1">
        <f t="shared" si="229"/>
        <v>4.4760760239814228E-2</v>
      </c>
      <c r="BR277" s="1">
        <f t="shared" si="229"/>
        <v>3.400969761016472</v>
      </c>
      <c r="BS277" s="1">
        <f t="shared" si="229"/>
        <v>3.0708747341025717E-4</v>
      </c>
      <c r="BT277" s="1">
        <f t="shared" si="229"/>
        <v>0.15258926666157682</v>
      </c>
      <c r="BU277" s="1">
        <f t="shared" si="229"/>
        <v>3.1920737533651648E-2</v>
      </c>
      <c r="BV277" s="1">
        <f t="shared" si="217"/>
        <v>3.2125537139294662E-2</v>
      </c>
      <c r="BW277" s="1">
        <f t="shared" si="207"/>
        <v>2.9406339448903787E-6</v>
      </c>
      <c r="BX277" s="1">
        <f t="shared" si="207"/>
        <v>5.6917802849924669E-2</v>
      </c>
      <c r="BY277" s="1">
        <f t="shared" si="207"/>
        <v>25.596499455513371</v>
      </c>
      <c r="BZ277" s="1">
        <f t="shared" si="207"/>
        <v>7.3835298870834273E-2</v>
      </c>
      <c r="CA277" s="1"/>
      <c r="CB277" s="1">
        <f t="shared" si="230"/>
        <v>16.800390829712594</v>
      </c>
      <c r="CC277" s="1">
        <f t="shared" si="230"/>
        <v>190.75816120445342</v>
      </c>
      <c r="CD277" s="1">
        <f t="shared" si="230"/>
        <v>3.9288196354368941E-2</v>
      </c>
      <c r="CE277" s="1">
        <f t="shared" si="230"/>
        <v>3.6676851811249089</v>
      </c>
      <c r="CF277" s="1">
        <f t="shared" si="230"/>
        <v>3.8063668771389478</v>
      </c>
      <c r="CG277" s="1">
        <f t="shared" si="230"/>
        <v>6.2214055895823319E-3</v>
      </c>
      <c r="CH277" s="1">
        <f t="shared" si="230"/>
        <v>17.146734937397081</v>
      </c>
      <c r="CI277" s="1">
        <f t="shared" si="230"/>
        <v>3.3709456905689064</v>
      </c>
      <c r="CJ277" s="1">
        <f t="shared" si="230"/>
        <v>19.780742804813048</v>
      </c>
      <c r="CK277" s="1">
        <f t="shared" si="230"/>
        <v>0.28138353688013457</v>
      </c>
      <c r="CL277" s="1">
        <f t="shared" si="230"/>
        <v>6.1155209736341698E-2</v>
      </c>
      <c r="CM277" s="1">
        <f t="shared" si="230"/>
        <v>4.6466373208942056</v>
      </c>
      <c r="CN277" s="1">
        <f t="shared" si="230"/>
        <v>4.1956389353509956E-4</v>
      </c>
      <c r="CO277" s="1">
        <f t="shared" si="230"/>
        <v>0.20847788456244579</v>
      </c>
      <c r="CP277" s="1">
        <f t="shared" si="230"/>
        <v>4.3612293186048069E-2</v>
      </c>
      <c r="CQ277" s="1">
        <f t="shared" si="218"/>
        <v>4.3892104403952227E-2</v>
      </c>
      <c r="CR277" s="1">
        <f t="shared" si="209"/>
        <v>4.0176950680479192E-6</v>
      </c>
      <c r="CS277" s="1">
        <f t="shared" si="209"/>
        <v>7.776499220231603E-2</v>
      </c>
      <c r="CT277" s="1">
        <f t="shared" si="209"/>
        <v>34.971686904587152</v>
      </c>
      <c r="CU277" s="1">
        <f t="shared" si="209"/>
        <v>0.10087883146307534</v>
      </c>
      <c r="CW277" s="12">
        <f t="shared" si="231"/>
        <v>29.066533512818495</v>
      </c>
      <c r="CX277" s="12">
        <f t="shared" si="231"/>
        <v>330.03270826811655</v>
      </c>
      <c r="CY277" s="12">
        <f t="shared" si="231"/>
        <v>6.7972923223476825E-2</v>
      </c>
      <c r="CZ277" s="12">
        <f t="shared" si="231"/>
        <v>6.3455008465096912</v>
      </c>
      <c r="DA277" s="12">
        <f t="shared" si="231"/>
        <v>6.5854355126531416</v>
      </c>
      <c r="DB277" s="12">
        <f t="shared" si="231"/>
        <v>1.0763719481252373E-2</v>
      </c>
      <c r="DC277" s="12">
        <f t="shared" si="231"/>
        <v>29.665747109395912</v>
      </c>
      <c r="DD277" s="12">
        <f t="shared" si="231"/>
        <v>5.8321087216331371</v>
      </c>
      <c r="DE277" s="12">
        <f t="shared" si="231"/>
        <v>34.222871924365684</v>
      </c>
      <c r="DF277" s="12">
        <f t="shared" si="231"/>
        <v>0.48682462733051468</v>
      </c>
      <c r="DG277" s="12">
        <f t="shared" si="231"/>
        <v>0.10580527389524003</v>
      </c>
      <c r="DH277" s="12">
        <f t="shared" si="231"/>
        <v>8.039196276959176</v>
      </c>
      <c r="DI277" s="12">
        <f t="shared" si="231"/>
        <v>7.258919209568893E-4</v>
      </c>
      <c r="DJ277" s="12">
        <f t="shared" si="231"/>
        <v>0.36068978869222534</v>
      </c>
      <c r="DK277" s="12">
        <f t="shared" si="231"/>
        <v>7.5454088795434165E-2</v>
      </c>
      <c r="DL277" s="12">
        <f t="shared" si="219"/>
        <v>7.5938193137107549E-2</v>
      </c>
      <c r="DM277" s="12">
        <f t="shared" si="211"/>
        <v>6.9510566464422053E-6</v>
      </c>
      <c r="DN277" s="12">
        <f t="shared" si="211"/>
        <v>0.13454203386596786</v>
      </c>
      <c r="DO277" s="12">
        <f t="shared" si="211"/>
        <v>60.504884661029493</v>
      </c>
      <c r="DP277" s="12">
        <f t="shared" si="211"/>
        <v>0.1745315311516244</v>
      </c>
      <c r="DR277" s="12">
        <f t="shared" si="232"/>
        <v>25.49217110208588</v>
      </c>
      <c r="DS277" s="12">
        <f t="shared" si="232"/>
        <v>289.44800950362151</v>
      </c>
      <c r="DT277" s="12">
        <f t="shared" si="232"/>
        <v>5.9614174093297161E-2</v>
      </c>
      <c r="DU277" s="12">
        <f t="shared" si="232"/>
        <v>5.5651835206395894</v>
      </c>
      <c r="DV277" s="12">
        <f t="shared" si="232"/>
        <v>5.7756130016767173</v>
      </c>
      <c r="DW277" s="12">
        <f t="shared" si="232"/>
        <v>9.4400860904150421E-3</v>
      </c>
      <c r="DX277" s="12">
        <f t="shared" si="232"/>
        <v>26.017698355754135</v>
      </c>
      <c r="DY277" s="12">
        <f t="shared" si="232"/>
        <v>5.1149241223510069</v>
      </c>
      <c r="DZ277" s="12">
        <f t="shared" si="232"/>
        <v>30.014425570079116</v>
      </c>
      <c r="EA277" s="12">
        <f t="shared" si="232"/>
        <v>0.42695895233415787</v>
      </c>
      <c r="EB277" s="12">
        <f t="shared" si="232"/>
        <v>9.279421450277299E-2</v>
      </c>
      <c r="EC277" s="12">
        <f t="shared" si="232"/>
        <v>7.0506022648045388</v>
      </c>
      <c r="ED277" s="12">
        <f t="shared" si="232"/>
        <v>6.3662772316809676E-4</v>
      </c>
      <c r="EE277" s="12">
        <f t="shared" si="232"/>
        <v>0.31633513518433387</v>
      </c>
      <c r="EF277" s="12">
        <f t="shared" si="232"/>
        <v>6.6175367663877785E-2</v>
      </c>
      <c r="EG277" s="12">
        <f t="shared" si="220"/>
        <v>6.6599940848834915E-2</v>
      </c>
      <c r="EH277" s="12">
        <f t="shared" si="213"/>
        <v>6.0962730658353511E-6</v>
      </c>
      <c r="EI277" s="12">
        <f t="shared" si="213"/>
        <v>0.11799716489141505</v>
      </c>
      <c r="EJ277" s="12">
        <f t="shared" si="213"/>
        <v>53.064493280931771</v>
      </c>
      <c r="EK277" s="12">
        <f t="shared" si="213"/>
        <v>0.15306908382673584</v>
      </c>
      <c r="EM277" s="12">
        <f t="shared" si="233"/>
        <v>30.876088004990777</v>
      </c>
      <c r="EN277" s="12">
        <f t="shared" si="233"/>
        <v>350.57909263648236</v>
      </c>
      <c r="EO277" s="12">
        <f t="shared" si="233"/>
        <v>7.2204618362179215E-2</v>
      </c>
      <c r="EP277" s="12">
        <f t="shared" si="233"/>
        <v>6.7405438108460052</v>
      </c>
      <c r="EQ277" s="12">
        <f t="shared" si="233"/>
        <v>6.9954157536604518</v>
      </c>
      <c r="ER277" s="12">
        <f t="shared" si="233"/>
        <v>1.1433821298904375E-2</v>
      </c>
      <c r="ES277" s="12">
        <f t="shared" si="233"/>
        <v>31.512606003724688</v>
      </c>
      <c r="ET277" s="12">
        <f t="shared" si="233"/>
        <v>6.1951901510514134</v>
      </c>
      <c r="EU277" s="12">
        <f t="shared" si="233"/>
        <v>36.35343735964409</v>
      </c>
      <c r="EV277" s="12">
        <f t="shared" si="233"/>
        <v>0.51713218674063599</v>
      </c>
      <c r="EW277" s="12">
        <f t="shared" si="233"/>
        <v>0.11239224473537186</v>
      </c>
      <c r="EX277" s="12">
        <f t="shared" si="233"/>
        <v>8.5396812670255251</v>
      </c>
      <c r="EY277" s="12">
        <f t="shared" si="233"/>
        <v>7.7108275824128126E-4</v>
      </c>
      <c r="EZ277" s="12">
        <f t="shared" si="233"/>
        <v>0.38314474800551424</v>
      </c>
      <c r="FA277" s="12">
        <f t="shared" si="233"/>
        <v>8.0151528387683108E-2</v>
      </c>
      <c r="FB277" s="12">
        <f t="shared" si="221"/>
        <v>8.0665770935750072E-2</v>
      </c>
      <c r="FC277" s="12">
        <f t="shared" si="215"/>
        <v>7.3837988506120425E-6</v>
      </c>
      <c r="FD277" s="12">
        <f t="shared" si="215"/>
        <v>0.14291802894844957</v>
      </c>
      <c r="FE277" s="12">
        <f t="shared" si="215"/>
        <v>64.271652576042385</v>
      </c>
      <c r="FF277" s="12">
        <f t="shared" si="215"/>
        <v>0.1853970963928957</v>
      </c>
      <c r="FH277" s="12">
        <f>IFERROR(AL277*[1]Figure!$C$8+BG277*[1]Figure!$D$8+CB277*[1]Figure!$E$8,0)</f>
        <v>12.44343783005267</v>
      </c>
      <c r="FI277" s="12">
        <f>IFERROR(AM277*[1]Figure!$C$8+BH277*[1]Figure!$D$8+CC277*[1]Figure!$E$8,0)</f>
        <v>141.28762500719679</v>
      </c>
      <c r="FJ277" s="12">
        <f>IFERROR(AN277*[1]Figure!$C$8+BI277*[1]Figure!$D$8+CD277*[1]Figure!$E$8,0)</f>
        <v>2.9099336661018327E-2</v>
      </c>
      <c r="FK277" s="12">
        <f>IFERROR(AO277*[1]Figure!$C$8+BJ277*[1]Figure!$D$8+CE277*[1]Figure!$E$8,0)</f>
        <v>2.7165208830034109</v>
      </c>
      <c r="FL277" s="12">
        <f>IFERROR(AP277*[1]Figure!$C$8+BK277*[1]Figure!$D$8+CF277*[1]Figure!$E$8,0)</f>
        <v>2.8192373662095629</v>
      </c>
      <c r="FM277" s="12">
        <f>IFERROR(AQ277*[1]Figure!$C$8+BL277*[1]Figure!$D$8+CG277*[1]Figure!$E$8,0)</f>
        <v>4.6079686153845433E-3</v>
      </c>
      <c r="FN277" s="12">
        <f>IFERROR(AR277*[1]Figure!$C$8+BM277*[1]Figure!$D$8+CH277*[1]Figure!$E$8,0)</f>
        <v>12.69996230114741</v>
      </c>
      <c r="FO277" s="12">
        <f>IFERROR(AS277*[1]Figure!$C$8+BN277*[1]Figure!$D$8+CI277*[1]Figure!$E$8,0)</f>
        <v>2.4967367458436511</v>
      </c>
      <c r="FP277" s="12">
        <f>IFERROR(AT277*[1]Figure!$C$8+BO277*[1]Figure!$D$8+CJ277*[1]Figure!$E$8,0)</f>
        <v>14.650876031326444</v>
      </c>
      <c r="FQ277" s="12">
        <f>IFERROR(AU277*[1]Figure!$C$8+BP277*[1]Figure!$D$8+CK277*[1]Figure!$E$8,0)</f>
        <v>0.20841054134144718</v>
      </c>
      <c r="FR277" s="12">
        <f>IFERROR(AV277*[1]Figure!$C$8+BQ277*[1]Figure!$D$8+CL277*[1]Figure!$E$8,0)</f>
        <v>4.5295437353287914E-2</v>
      </c>
      <c r="FS277" s="12">
        <f>IFERROR(AW277*[1]Figure!$C$8+BR277*[1]Figure!$D$8+CM277*[1]Figure!$E$8,0)</f>
        <v>3.441595091888626</v>
      </c>
      <c r="FT277" s="12">
        <f>IFERROR(AX277*[1]Figure!$C$8+BS277*[1]Figure!$D$8+CN277*[1]Figure!$E$8,0)</f>
        <v>3.1075570073676437E-4</v>
      </c>
      <c r="FU277" s="12">
        <f>IFERROR(AY277*[1]Figure!$C$8+BT277*[1]Figure!$D$8+CO277*[1]Figure!$E$8,0)</f>
        <v>0.15441197897049577</v>
      </c>
      <c r="FV277" s="12">
        <f>IFERROR(AZ277*[1]Figure!$C$8+BU277*[1]Figure!$D$8+CP277*[1]Figure!$E$8,0)</f>
        <v>3.2302037755386107E-2</v>
      </c>
      <c r="FW277" s="12">
        <f>IFERROR(BA277*[1]Figure!$C$8+BV277*[1]Figure!$D$8+CQ277*[1]Figure!$E$8,0)</f>
        <v>3.2509283737306001E-2</v>
      </c>
      <c r="FX277" s="12">
        <f>IFERROR(BB277*[1]Figure!$C$8+BW277*[1]Figure!$D$8+CR277*[1]Figure!$E$8,0)</f>
        <v>2.975760463318862E-6</v>
      </c>
      <c r="FY277" s="12">
        <f>IFERROR(BC277*[1]Figure!$C$8+BX277*[1]Figure!$D$8+CS277*[1]Figure!$E$8,0)</f>
        <v>5.7597698507862866E-2</v>
      </c>
      <c r="FZ277" s="12">
        <f>IFERROR(BD277*[1]Figure!$C$8+BY277*[1]Figure!$D$8+CT277*[1]Figure!$E$8,0)</f>
        <v>25.902255264185527</v>
      </c>
      <c r="GA277" s="12">
        <f>IFERROR(BE277*[1]Figure!$C$8+BZ277*[1]Figure!$D$8+CU277*[1]Figure!$E$8,0)</f>
        <v>7.4717277734937873E-2</v>
      </c>
      <c r="GC277" s="12">
        <f>IFERROR(CW277*[1]Figure!$F$8+DR277*[1]Figure!$G$8+EM277*[1]Figure!$H$8,0)</f>
        <v>26.368411928387953</v>
      </c>
      <c r="GD277" s="12">
        <f>IFERROR(CX277*[1]Figure!$F$8+DS277*[1]Figure!$G$8+EN277*[1]Figure!$H$8,0)</f>
        <v>299.39718809665987</v>
      </c>
      <c r="GE277" s="12">
        <f>IFERROR(CY277*[1]Figure!$F$8+DT277*[1]Figure!$G$8+EO277*[1]Figure!$H$8,0)</f>
        <v>6.1663288425601016E-2</v>
      </c>
      <c r="GF277" s="12">
        <f>IFERROR(CZ277*[1]Figure!$F$8+DU277*[1]Figure!$G$8+EP277*[1]Figure!$H$8,0)</f>
        <v>5.7564752308324847</v>
      </c>
      <c r="GG277" s="12">
        <f>IFERROR(DA277*[1]Figure!$F$8+DV277*[1]Figure!$G$8+EQ277*[1]Figure!$H$8,0)</f>
        <v>5.9741377914532974</v>
      </c>
      <c r="GH277" s="12">
        <f>IFERROR(DB277*[1]Figure!$F$8+DW277*[1]Figure!$G$8+ER277*[1]Figure!$H$8,0)</f>
        <v>9.7645695878426572E-3</v>
      </c>
      <c r="GI277" s="12">
        <f>IFERROR(DC277*[1]Figure!$F$8+DX277*[1]Figure!$G$8+ES277*[1]Figure!$H$8,0)</f>
        <v>26.912003097960213</v>
      </c>
      <c r="GJ277" s="12">
        <f>IFERROR(DD277*[1]Figure!$F$8+DY277*[1]Figure!$G$8+ET277*[1]Figure!$H$8,0)</f>
        <v>5.2907390939943815</v>
      </c>
      <c r="GK277" s="12">
        <f>IFERROR(DE277*[1]Figure!$F$8+DZ277*[1]Figure!$G$8+EU277*[1]Figure!$H$8,0)</f>
        <v>31.046109570519405</v>
      </c>
      <c r="GL277" s="12">
        <f>IFERROR(DF277*[1]Figure!$F$8+EA277*[1]Figure!$G$8+EV277*[1]Figure!$H$8,0)</f>
        <v>0.44163478609081031</v>
      </c>
      <c r="GM277" s="12">
        <f>IFERROR(DG277*[1]Figure!$F$8+EB277*[1]Figure!$G$8+EW277*[1]Figure!$H$8,0)</f>
        <v>9.5983824319306368E-2</v>
      </c>
      <c r="GN277" s="12">
        <f>IFERROR(DH277*[1]Figure!$F$8+EC277*[1]Figure!$G$8+EX277*[1]Figure!$H$8,0)</f>
        <v>7.2929521819496541</v>
      </c>
      <c r="GO277" s="12">
        <f>IFERROR(DI277*[1]Figure!$F$8+ED277*[1]Figure!$G$8+EY277*[1]Figure!$H$8,0)</f>
        <v>6.5851048866349938E-4</v>
      </c>
      <c r="GP277" s="12">
        <f>IFERROR(DJ277*[1]Figure!$F$8+EE277*[1]Figure!$G$8+EZ277*[1]Figure!$H$8,0)</f>
        <v>0.32720850329143947</v>
      </c>
      <c r="GQ277" s="12">
        <f>IFERROR(DK277*[1]Figure!$F$8+EF277*[1]Figure!$G$8+FA277*[1]Figure!$H$8,0)</f>
        <v>6.8450009498440684E-2</v>
      </c>
      <c r="GR277" s="12">
        <f>IFERROR(DL277*[1]Figure!$F$8+EG277*[1]Figure!$G$8+FB277*[1]Figure!$H$8,0)</f>
        <v>6.8889176511319428E-2</v>
      </c>
      <c r="GS277" s="12">
        <f>IFERROR(DM277*[1]Figure!$F$8+EH277*[1]Figure!$G$8+FC277*[1]Figure!$H$8,0)</f>
        <v>6.3058198842361413E-6</v>
      </c>
      <c r="GT277" s="12">
        <f>IFERROR(DN277*[1]Figure!$F$8+EI277*[1]Figure!$G$8+FD277*[1]Figure!$H$8,0)</f>
        <v>0.12205307416849093</v>
      </c>
      <c r="GU277" s="12">
        <f>IFERROR(DO277*[1]Figure!$F$8+EJ277*[1]Figure!$G$8+FE277*[1]Figure!$H$8,0)</f>
        <v>54.888475838305233</v>
      </c>
      <c r="GV277" s="12">
        <f>IFERROR(DP277*[1]Figure!$F$8+EK277*[1]Figure!$G$8+FF277*[1]Figure!$H$8,0)</f>
        <v>0.1583305180120205</v>
      </c>
      <c r="GX277" s="12">
        <f>IFERROR(FH277*[1]Figure!$F$10+GC277*[1]Figure!$F$11,0)</f>
        <v>13.260434252731438</v>
      </c>
      <c r="GY277" s="12">
        <f>IFERROR(FI277*[1]Figure!$F$10+GD277*[1]Figure!$F$11,0)</f>
        <v>150.56411963642825</v>
      </c>
      <c r="GZ277" s="12">
        <f>IFERROR(FJ277*[1]Figure!$F$10+GE277*[1]Figure!$F$11,0)</f>
        <v>3.1009906254331147E-2</v>
      </c>
      <c r="HA277" s="12">
        <f>IFERROR(FK277*[1]Figure!$F$10+GF277*[1]Figure!$F$11,0)</f>
        <v>2.8948789761491662</v>
      </c>
      <c r="HB277" s="12">
        <f>IFERROR(FL277*[1]Figure!$F$10+GG277*[1]Figure!$F$11,0)</f>
        <v>3.0043394958889276</v>
      </c>
      <c r="HC277" s="12">
        <f>IFERROR(FM277*[1]Figure!$F$10+GH277*[1]Figure!$F$11,0)</f>
        <v>4.9105131312974157E-3</v>
      </c>
      <c r="HD277" s="12">
        <f>IFERROR(FN277*[1]Figure!$F$10+GI277*[1]Figure!$F$11,0)</f>
        <v>13.533801302065113</v>
      </c>
      <c r="HE277" s="12">
        <f>IFERROR(FO277*[1]Figure!$F$10+GJ277*[1]Figure!$F$11,0)</f>
        <v>2.6606645138434581</v>
      </c>
      <c r="HF277" s="12">
        <f>IFERROR(FP277*[1]Figure!$F$10+GK277*[1]Figure!$F$11,0)</f>
        <v>15.612805802679119</v>
      </c>
      <c r="HG277" s="12">
        <f>IFERROR(FQ277*[1]Figure!$F$10+GL277*[1]Figure!$F$11,0)</f>
        <v>0.22209411247749447</v>
      </c>
      <c r="HH277" s="12">
        <f>IFERROR(FR277*[1]Figure!$F$10+GM277*[1]Figure!$F$11,0)</f>
        <v>4.8269391238598545E-2</v>
      </c>
      <c r="HI277" s="12">
        <f>IFERROR(FS277*[1]Figure!$F$10+GN277*[1]Figure!$F$11,0)</f>
        <v>3.6675592439809832</v>
      </c>
      <c r="HJ277" s="12">
        <f>IFERROR(FT277*[1]Figure!$F$10+GO277*[1]Figure!$F$11,0)</f>
        <v>3.3115892846984302E-4</v>
      </c>
      <c r="HK277" s="12">
        <f>IFERROR(FU277*[1]Figure!$F$10+GP277*[1]Figure!$F$11,0)</f>
        <v>0.16455017680300829</v>
      </c>
      <c r="HL277" s="12">
        <f>IFERROR(FV277*[1]Figure!$F$10+GQ277*[1]Figure!$F$11,0)</f>
        <v>3.4422886483190876E-2</v>
      </c>
      <c r="HM277" s="12">
        <f>IFERROR(FW277*[1]Figure!$F$10+GR277*[1]Figure!$F$11,0)</f>
        <v>3.4643739574991145E-2</v>
      </c>
      <c r="HN277" s="12">
        <f>IFERROR(FX277*[1]Figure!$F$10+GS277*[1]Figure!$F$11,0)</f>
        <v>3.1711394001114553E-6</v>
      </c>
      <c r="HO277" s="12">
        <f>IFERROR(FY277*[1]Figure!$F$10+GT277*[1]Figure!$F$11,0)</f>
        <v>6.1379379605815118E-2</v>
      </c>
      <c r="HP277" s="12">
        <f>IFERROR(FZ277*[1]Figure!$F$10+GU277*[1]Figure!$F$11,0)</f>
        <v>27.602914694414892</v>
      </c>
      <c r="HQ277" s="12">
        <f>IFERROR(GA277*[1]Figure!$F$10+GV277*[1]Figure!$F$11,0)</f>
        <v>7.962297577879443E-2</v>
      </c>
    </row>
    <row r="278" spans="1:225" x14ac:dyDescent="0.2">
      <c r="A278" s="1"/>
      <c r="B278" s="4"/>
      <c r="C278" s="1" t="str">
        <f>C87</f>
        <v>Sheet rolling, Al</v>
      </c>
      <c r="D278" s="1" t="str">
        <f>D87</f>
        <v>GLO</v>
      </c>
      <c r="E278" s="2">
        <f>E87</f>
        <v>1</v>
      </c>
      <c r="F278" s="1"/>
      <c r="G278" s="5">
        <f>G87</f>
        <v>978.20763050525716</v>
      </c>
      <c r="H278" s="5">
        <f>H87</f>
        <v>940.21362130388059</v>
      </c>
      <c r="I278" s="5">
        <f>I87</f>
        <v>1284.5841066984256</v>
      </c>
      <c r="J278" s="5">
        <f>J87</f>
        <v>2222.4725225646757</v>
      </c>
      <c r="K278" s="5">
        <f>K87</f>
        <v>1949.1711933904226</v>
      </c>
      <c r="L278" s="5">
        <f>L87</f>
        <v>2360.8338835836216</v>
      </c>
      <c r="M278" s="5" t="str">
        <f>M87</f>
        <v>g/kWh</v>
      </c>
      <c r="N278" s="5" t="str">
        <f>N87</f>
        <v>market for sheet rolling, aluminium | sheet rolling, aluminium | Cutoff, U</v>
      </c>
      <c r="O278" s="5">
        <f>O87</f>
        <v>1</v>
      </c>
      <c r="P278" s="5" t="str">
        <f>P87</f>
        <v>kg</v>
      </c>
      <c r="Q278" s="5">
        <f>'[1]Unit factor_selected'!J55</f>
        <v>0.63990356136800997</v>
      </c>
      <c r="R278" s="5">
        <f>'[1]Unit factor_selected'!K55</f>
        <v>9.4653138576846807</v>
      </c>
      <c r="S278" s="5">
        <f>'[1]Unit factor_selected'!L55</f>
        <v>1.20173223105906E-3</v>
      </c>
      <c r="T278" s="5">
        <f>'[1]Unit factor_selected'!M55</f>
        <v>0.16911563712512701</v>
      </c>
      <c r="U278" s="5">
        <f>'[1]Unit factor_selected'!N55</f>
        <v>2.6721835286927599E-2</v>
      </c>
      <c r="V278" s="5">
        <f>'[1]Unit factor_selected'!O55</f>
        <v>2.35510373416612E-4</v>
      </c>
      <c r="W278" s="5">
        <f>'[1]Unit factor_selected'!P55</f>
        <v>0.65242985631356398</v>
      </c>
      <c r="X278" s="5">
        <f>'[1]Unit factor_selected'!Q55</f>
        <v>5.1548107074560402E-2</v>
      </c>
      <c r="Y278" s="5">
        <f>'[1]Unit factor_selected'!R55</f>
        <v>0.53684020649838704</v>
      </c>
      <c r="Z278" s="5">
        <f>'[1]Unit factor_selected'!S55</f>
        <v>5.1267919963273699E-2</v>
      </c>
      <c r="AA278" s="5">
        <f>'[1]Unit factor_selected'!T55</f>
        <v>3.1790471937596398E-3</v>
      </c>
      <c r="AB278" s="5">
        <f>'[1]Unit factor_selected'!U55</f>
        <v>3.4658770226862097E-2</v>
      </c>
      <c r="AC278" s="5">
        <f>'[1]Unit factor_selected'!V55</f>
        <v>2.1033425243903299E-5</v>
      </c>
      <c r="AD278" s="5">
        <f>'[1]Unit factor_selected'!W55</f>
        <v>2.4417426571916802E-3</v>
      </c>
      <c r="AE278" s="5">
        <f>'[1]Unit factor_selected'!X55</f>
        <v>1.4033392512114199E-3</v>
      </c>
      <c r="AF278" s="5">
        <f>'[1]Unit factor_selected'!Y55</f>
        <v>1.47498961213148E-3</v>
      </c>
      <c r="AG278" s="5">
        <f>'[1]Unit factor_selected'!Z55</f>
        <v>2.13175347660657E-7</v>
      </c>
      <c r="AH278" s="5">
        <f>'[1]Unit factor_selected'!AA55</f>
        <v>2.0769618775305101E-3</v>
      </c>
      <c r="AI278" s="5">
        <f>'[1]Unit factor_selected'!AB55</f>
        <v>0.76710611473327694</v>
      </c>
      <c r="AJ278" s="5">
        <f>'[1]Unit factor_selected'!AC55</f>
        <v>5.2000002467056296E-3</v>
      </c>
      <c r="AK278" s="1"/>
      <c r="AL278" s="1">
        <f t="shared" si="228"/>
        <v>0.62595854651767646</v>
      </c>
      <c r="AM278" s="1">
        <f t="shared" si="228"/>
        <v>9.2590422407143063</v>
      </c>
      <c r="AN278" s="1">
        <f t="shared" si="228"/>
        <v>1.1755436382460793E-3</v>
      </c>
      <c r="AO278" s="1">
        <f t="shared" si="228"/>
        <v>0.1654302066735574</v>
      </c>
      <c r="AP278" s="1">
        <f t="shared" si="228"/>
        <v>2.6139503178777217E-2</v>
      </c>
      <c r="AQ278" s="1">
        <f t="shared" si="228"/>
        <v>2.3037804433927232E-4</v>
      </c>
      <c r="AR278" s="1">
        <f t="shared" si="228"/>
        <v>0.63821186381537687</v>
      </c>
      <c r="AS278" s="1">
        <f t="shared" si="228"/>
        <v>5.0424751678437012E-2</v>
      </c>
      <c r="AT278" s="1">
        <f t="shared" si="228"/>
        <v>0.52514118635874019</v>
      </c>
      <c r="AU278" s="1">
        <f t="shared" si="228"/>
        <v>5.0150670508207137E-2</v>
      </c>
      <c r="AV278" s="1">
        <f t="shared" si="228"/>
        <v>3.1097682226720043E-3</v>
      </c>
      <c r="AW278" s="1">
        <f t="shared" si="228"/>
        <v>3.3903473499844926E-2</v>
      </c>
      <c r="AX278" s="1">
        <f t="shared" si="228"/>
        <v>2.0575057069248106E-5</v>
      </c>
      <c r="AY278" s="1">
        <f t="shared" si="228"/>
        <v>2.3885312989950841E-3</v>
      </c>
      <c r="AZ278" s="1">
        <f t="shared" si="228"/>
        <v>1.3727571637225449E-3</v>
      </c>
      <c r="BA278" s="1">
        <f t="shared" si="216"/>
        <v>1.4428460935030033E-3</v>
      </c>
      <c r="BB278" s="1">
        <f t="shared" si="205"/>
        <v>2.085297517172657E-7</v>
      </c>
      <c r="BC278" s="1">
        <f t="shared" si="205"/>
        <v>2.0316999568688703E-3</v>
      </c>
      <c r="BD278" s="1">
        <f t="shared" si="205"/>
        <v>0.75038905483933283</v>
      </c>
      <c r="BE278" s="1">
        <f t="shared" si="205"/>
        <v>5.0866799199566666E-3</v>
      </c>
      <c r="BF278" s="1"/>
      <c r="BG278" s="1">
        <f t="shared" si="229"/>
        <v>0.60164604471906658</v>
      </c>
      <c r="BH278" s="1">
        <f t="shared" si="229"/>
        <v>8.8994170189115174</v>
      </c>
      <c r="BI278" s="1">
        <f t="shared" si="229"/>
        <v>1.1298850128016304E-3</v>
      </c>
      <c r="BJ278" s="1">
        <f t="shared" si="229"/>
        <v>0.15900482560052864</v>
      </c>
      <c r="BK278" s="1">
        <f t="shared" si="229"/>
        <v>2.5124233523008018E-2</v>
      </c>
      <c r="BL278" s="1">
        <f t="shared" si="229"/>
        <v>2.2143006104466192E-4</v>
      </c>
      <c r="BM278" s="1">
        <f t="shared" si="229"/>
        <v>0.61342343785134645</v>
      </c>
      <c r="BN278" s="1">
        <f t="shared" si="229"/>
        <v>4.8466232423932616E-2</v>
      </c>
      <c r="BO278" s="1">
        <f t="shared" si="229"/>
        <v>0.50474447461337146</v>
      </c>
      <c r="BP278" s="1">
        <f t="shared" si="229"/>
        <v>4.8202796685387073E-2</v>
      </c>
      <c r="BQ278" s="1">
        <f t="shared" si="229"/>
        <v>2.9889834743406902E-3</v>
      </c>
      <c r="BR278" s="1">
        <f t="shared" si="229"/>
        <v>3.2586647864937132E-2</v>
      </c>
      <c r="BS278" s="1">
        <f t="shared" si="229"/>
        <v>1.9775912916994776E-5</v>
      </c>
      <c r="BT278" s="1">
        <f t="shared" si="229"/>
        <v>2.2957597060103492E-3</v>
      </c>
      <c r="BU278" s="1">
        <f t="shared" si="229"/>
        <v>1.3194386792993653E-3</v>
      </c>
      <c r="BV278" s="1">
        <f t="shared" si="217"/>
        <v>1.3868053246077448E-3</v>
      </c>
      <c r="BW278" s="1">
        <f t="shared" si="207"/>
        <v>2.0043036559674003E-7</v>
      </c>
      <c r="BX278" s="1">
        <f t="shared" si="207"/>
        <v>1.9527878481830677E-3</v>
      </c>
      <c r="BY278" s="1">
        <f t="shared" si="207"/>
        <v>0.72124361805772441</v>
      </c>
      <c r="BZ278" s="1">
        <f t="shared" si="207"/>
        <v>4.889111062736172E-3</v>
      </c>
      <c r="CA278" s="1"/>
      <c r="CB278" s="1">
        <f t="shared" si="230"/>
        <v>0.82200994475306621</v>
      </c>
      <c r="CC278" s="1">
        <f t="shared" si="230"/>
        <v>12.158991746494104</v>
      </c>
      <c r="CD278" s="1">
        <f t="shared" si="230"/>
        <v>1.5437261245257086E-3</v>
      </c>
      <c r="CE278" s="1">
        <f t="shared" si="230"/>
        <v>0.21724325964511637</v>
      </c>
      <c r="CF278" s="1">
        <f t="shared" si="230"/>
        <v>3.4326444911400356E-2</v>
      </c>
      <c r="CG278" s="1">
        <f t="shared" si="230"/>
        <v>3.0253288265359116E-4</v>
      </c>
      <c r="CH278" s="1">
        <f t="shared" si="230"/>
        <v>0.83810102415594179</v>
      </c>
      <c r="CI278" s="1">
        <f t="shared" si="230"/>
        <v>6.6217879078368971E-2</v>
      </c>
      <c r="CJ278" s="1">
        <f t="shared" si="230"/>
        <v>0.68961639710452882</v>
      </c>
      <c r="CK278" s="1">
        <f t="shared" si="230"/>
        <v>6.5857955168308321E-2</v>
      </c>
      <c r="CL278" s="1">
        <f t="shared" si="230"/>
        <v>4.0837534995478639E-3</v>
      </c>
      <c r="CM278" s="1">
        <f t="shared" si="230"/>
        <v>4.4522105391139634E-2</v>
      </c>
      <c r="CN278" s="1">
        <f t="shared" si="230"/>
        <v>2.7019203777747633E-5</v>
      </c>
      <c r="CO278" s="1">
        <f t="shared" si="230"/>
        <v>3.1366238100760144E-3</v>
      </c>
      <c r="CP278" s="1">
        <f t="shared" si="230"/>
        <v>1.8027072984122593E-3</v>
      </c>
      <c r="CQ278" s="1">
        <f t="shared" si="218"/>
        <v>1.8947482132893744E-3</v>
      </c>
      <c r="CR278" s="1">
        <f t="shared" si="209"/>
        <v>2.7384166354479139E-7</v>
      </c>
      <c r="CS278" s="1">
        <f t="shared" si="209"/>
        <v>2.6680322180942153E-3</v>
      </c>
      <c r="CT278" s="1">
        <f t="shared" si="209"/>
        <v>0.98541232313754656</v>
      </c>
      <c r="CU278" s="1">
        <f t="shared" si="209"/>
        <v>6.6798376717459437E-3</v>
      </c>
      <c r="CW278" s="12">
        <f t="shared" si="231"/>
        <v>1.4221680822316809</v>
      </c>
      <c r="CX278" s="12">
        <f t="shared" si="231"/>
        <v>21.036399966154853</v>
      </c>
      <c r="CY278" s="12">
        <f t="shared" si="231"/>
        <v>2.6708168630091046E-3</v>
      </c>
      <c r="CZ278" s="12">
        <f t="shared" si="231"/>
        <v>0.37585485664661333</v>
      </c>
      <c r="DA278" s="12">
        <f t="shared" si="231"/>
        <v>5.9388544677695748E-2</v>
      </c>
      <c r="DB278" s="12">
        <f t="shared" si="231"/>
        <v>5.2341533369736645E-4</v>
      </c>
      <c r="DC278" s="12">
        <f t="shared" si="231"/>
        <v>1.4500074285577156</v>
      </c>
      <c r="DD278" s="12">
        <f t="shared" si="231"/>
        <v>0.11456425156343227</v>
      </c>
      <c r="DE278" s="12">
        <f t="shared" si="231"/>
        <v>1.1931126079506116</v>
      </c>
      <c r="DF278" s="12">
        <f t="shared" si="231"/>
        <v>0.1139415434074208</v>
      </c>
      <c r="DG278" s="12">
        <f t="shared" si="231"/>
        <v>7.0653450360671404E-3</v>
      </c>
      <c r="DH278" s="12">
        <f t="shared" si="231"/>
        <v>7.7028164495083679E-2</v>
      </c>
      <c r="DI278" s="12">
        <f t="shared" si="231"/>
        <v>4.6746209659993295E-5</v>
      </c>
      <c r="DJ278" s="12">
        <f t="shared" si="231"/>
        <v>5.4267059627825676E-3</v>
      </c>
      <c r="DK278" s="12">
        <f t="shared" si="231"/>
        <v>3.1188829256538677E-3</v>
      </c>
      <c r="DL278" s="12">
        <f t="shared" si="219"/>
        <v>3.2781238840305428E-3</v>
      </c>
      <c r="DM278" s="12">
        <f t="shared" si="211"/>
        <v>4.7377635266398209E-7</v>
      </c>
      <c r="DN278" s="12">
        <f t="shared" si="211"/>
        <v>4.615990703225898E-3</v>
      </c>
      <c r="DO278" s="12">
        <f t="shared" si="211"/>
        <v>1.7048722618860537</v>
      </c>
      <c r="DP278" s="12">
        <f t="shared" si="211"/>
        <v>1.1556857665632797E-2</v>
      </c>
      <c r="DR278" s="12">
        <f t="shared" si="232"/>
        <v>1.2472815883664654</v>
      </c>
      <c r="DS278" s="12">
        <f t="shared" si="232"/>
        <v>18.449517107798155</v>
      </c>
      <c r="DT278" s="12">
        <f t="shared" si="232"/>
        <v>2.342381846949123E-3</v>
      </c>
      <c r="DU278" s="12">
        <f t="shared" si="232"/>
        <v>0.32963532823616548</v>
      </c>
      <c r="DV278" s="12">
        <f t="shared" si="232"/>
        <v>5.2085431575802969E-2</v>
      </c>
      <c r="DW278" s="12">
        <f t="shared" si="232"/>
        <v>4.5905003560828164E-4</v>
      </c>
      <c r="DX278" s="12">
        <f t="shared" si="232"/>
        <v>1.2716974816342514</v>
      </c>
      <c r="DY278" s="12">
        <f t="shared" si="232"/>
        <v>0.10047608538353818</v>
      </c>
      <c r="DZ278" s="12">
        <f t="shared" si="232"/>
        <v>1.0463934659604219</v>
      </c>
      <c r="EA278" s="12">
        <f t="shared" si="232"/>
        <v>9.992995273745886E-2</v>
      </c>
      <c r="EB278" s="12">
        <f t="shared" si="232"/>
        <v>6.1965072125049507E-3</v>
      </c>
      <c r="EC278" s="12">
        <f t="shared" si="232"/>
        <v>6.7555876524537234E-2</v>
      </c>
      <c r="ED278" s="12">
        <f t="shared" si="232"/>
        <v>4.0997746583747231E-5</v>
      </c>
      <c r="EE278" s="12">
        <f t="shared" si="232"/>
        <v>4.7593744490706091E-3</v>
      </c>
      <c r="EF278" s="12">
        <f t="shared" si="232"/>
        <v>2.7353484430153855E-3</v>
      </c>
      <c r="EG278" s="12">
        <f t="shared" si="220"/>
        <v>2.8750072625167932E-3</v>
      </c>
      <c r="EH278" s="12">
        <f t="shared" si="213"/>
        <v>4.1551524680114104E-7</v>
      </c>
      <c r="EI278" s="12">
        <f t="shared" si="213"/>
        <v>4.0483542614525572E-3</v>
      </c>
      <c r="EJ278" s="12">
        <f t="shared" si="213"/>
        <v>1.4952211411117518</v>
      </c>
      <c r="EK278" s="12">
        <f t="shared" si="213"/>
        <v>1.0135690686501704E-2</v>
      </c>
      <c r="EM278" s="12">
        <f t="shared" si="233"/>
        <v>1.5107060099034295</v>
      </c>
      <c r="EN278" s="12">
        <f t="shared" si="233"/>
        <v>22.346033673975597</v>
      </c>
      <c r="EO278" s="12">
        <f t="shared" si="233"/>
        <v>2.837090170078771E-3</v>
      </c>
      <c r="EP278" s="12">
        <f t="shared" si="233"/>
        <v>0.39925392636883211</v>
      </c>
      <c r="EQ278" s="12">
        <f t="shared" si="233"/>
        <v>6.308581417691915E-2</v>
      </c>
      <c r="ER278" s="12">
        <f t="shared" si="233"/>
        <v>5.5600086949736903E-4</v>
      </c>
      <c r="ES278" s="12">
        <f t="shared" si="233"/>
        <v>1.5402785114466555</v>
      </c>
      <c r="ET278" s="12">
        <f t="shared" si="233"/>
        <v>0.1216965178162188</v>
      </c>
      <c r="EU278" s="12">
        <f t="shared" si="233"/>
        <v>1.2673905495714206</v>
      </c>
      <c r="EV278" s="12">
        <f t="shared" si="233"/>
        <v>0.12103504259014974</v>
      </c>
      <c r="EW278" s="12">
        <f t="shared" si="233"/>
        <v>7.5052023325391853E-3</v>
      </c>
      <c r="EX278" s="12">
        <f t="shared" si="233"/>
        <v>8.1823599114915255E-2</v>
      </c>
      <c r="EY278" s="12">
        <f t="shared" si="233"/>
        <v>4.9656423003630015E-5</v>
      </c>
      <c r="EZ278" s="12">
        <f t="shared" si="233"/>
        <v>5.764548800089626E-3</v>
      </c>
      <c r="FA278" s="12">
        <f t="shared" si="233"/>
        <v>3.3130508544227883E-3</v>
      </c>
      <c r="FB278" s="12">
        <f t="shared" si="221"/>
        <v>3.4822054542538619E-3</v>
      </c>
      <c r="FC278" s="12">
        <f t="shared" si="215"/>
        <v>5.0327158390199761E-7</v>
      </c>
      <c r="FD278" s="12">
        <f t="shared" si="215"/>
        <v>4.9033619753854844E-3</v>
      </c>
      <c r="FE278" s="12">
        <f t="shared" si="215"/>
        <v>1.8110101079665055</v>
      </c>
      <c r="FF278" s="12">
        <f t="shared" si="215"/>
        <v>1.2276336777065843E-2</v>
      </c>
      <c r="FH278" s="12">
        <f>IFERROR(AL278*[1]Figure!$C$8+BG278*[1]Figure!$D$8+CB278*[1]Figure!$E$8,0)</f>
        <v>0.60883283888430761</v>
      </c>
      <c r="FI278" s="12">
        <f>IFERROR(AM278*[1]Figure!$C$8+BH278*[1]Figure!$D$8+CC278*[1]Figure!$E$8,0)</f>
        <v>9.0057225101001546</v>
      </c>
      <c r="FJ278" s="12">
        <f>IFERROR(AN278*[1]Figure!$C$8+BI278*[1]Figure!$D$8+CD278*[1]Figure!$E$8,0)</f>
        <v>1.1433817374766639E-3</v>
      </c>
      <c r="FK278" s="12">
        <f>IFERROR(AO278*[1]Figure!$C$8+BJ278*[1]Figure!$D$8+CE278*[1]Figure!$E$8,0)</f>
        <v>0.16090417317025238</v>
      </c>
      <c r="FL278" s="12">
        <f>IFERROR(AP278*[1]Figure!$C$8+BK278*[1]Figure!$D$8+CF278*[1]Figure!$E$8,0)</f>
        <v>2.5424348011375712E-2</v>
      </c>
      <c r="FM278" s="12">
        <f>IFERROR(AQ278*[1]Figure!$C$8+BL278*[1]Figure!$D$8+CG278*[1]Figure!$E$8,0)</f>
        <v>2.2407509176445637E-4</v>
      </c>
      <c r="FN278" s="12">
        <f>IFERROR(AR278*[1]Figure!$C$8+BM278*[1]Figure!$D$8+CH278*[1]Figure!$E$8,0)</f>
        <v>0.62075091556464346</v>
      </c>
      <c r="FO278" s="12">
        <f>IFERROR(AS278*[1]Figure!$C$8+BN278*[1]Figure!$D$8+CI278*[1]Figure!$E$8,0)</f>
        <v>4.9045172216611185E-2</v>
      </c>
      <c r="FP278" s="12">
        <f>IFERROR(AT278*[1]Figure!$C$8+BO278*[1]Figure!$D$8+CJ278*[1]Figure!$E$8,0)</f>
        <v>0.51077375823773719</v>
      </c>
      <c r="FQ278" s="12">
        <f>IFERROR(AU278*[1]Figure!$C$8+BP278*[1]Figure!$D$8+CK278*[1]Figure!$E$8,0)</f>
        <v>4.8778589680300896E-2</v>
      </c>
      <c r="FR278" s="12">
        <f>IFERROR(AV278*[1]Figure!$C$8+BQ278*[1]Figure!$D$8+CL278*[1]Figure!$E$8,0)</f>
        <v>3.0246875385191961E-3</v>
      </c>
      <c r="FS278" s="12">
        <f>IFERROR(AW278*[1]Figure!$C$8+BR278*[1]Figure!$D$8+CM278*[1]Figure!$E$8,0)</f>
        <v>3.2975902531856539E-2</v>
      </c>
      <c r="FT278" s="12">
        <f>IFERROR(AX278*[1]Figure!$C$8+BS278*[1]Figure!$D$8+CN278*[1]Figure!$E$8,0)</f>
        <v>2.0012140540880407E-5</v>
      </c>
      <c r="FU278" s="12">
        <f>IFERROR(AY278*[1]Figure!$C$8+BT278*[1]Figure!$D$8+CO278*[1]Figure!$E$8,0)</f>
        <v>2.323183059998582E-3</v>
      </c>
      <c r="FV278" s="12">
        <f>IFERROR(AZ278*[1]Figure!$C$8+BU278*[1]Figure!$D$8+CP278*[1]Figure!$E$8,0)</f>
        <v>1.3351996641591758E-3</v>
      </c>
      <c r="FW278" s="12">
        <f>IFERROR(BA278*[1]Figure!$C$8+BV278*[1]Figure!$D$8+CQ278*[1]Figure!$E$8,0)</f>
        <v>1.4033710188439135E-3</v>
      </c>
      <c r="FX278" s="12">
        <f>IFERROR(BB278*[1]Figure!$C$8+BW278*[1]Figure!$D$8+CR278*[1]Figure!$E$8,0)</f>
        <v>2.0282455034149375E-7</v>
      </c>
      <c r="FY278" s="12">
        <f>IFERROR(BC278*[1]Figure!$C$8+BX278*[1]Figure!$D$8+CS278*[1]Figure!$E$8,0)</f>
        <v>1.976114327990359E-3</v>
      </c>
      <c r="FZ278" s="12">
        <f>IFERROR(BD278*[1]Figure!$C$8+BY278*[1]Figure!$D$8+CT278*[1]Figure!$E$8,0)</f>
        <v>0.7298590315079948</v>
      </c>
      <c r="GA278" s="12">
        <f>IFERROR(BE278*[1]Figure!$C$8+BZ278*[1]Figure!$D$8+CU278*[1]Figure!$E$8,0)</f>
        <v>4.9475125683511477E-3</v>
      </c>
      <c r="GC278" s="12">
        <f>IFERROR(CW278*[1]Figure!$F$8+DR278*[1]Figure!$G$8+EM278*[1]Figure!$H$8,0)</f>
        <v>1.2901543215379514</v>
      </c>
      <c r="GD278" s="12">
        <f>IFERROR(CX278*[1]Figure!$F$8+DS278*[1]Figure!$G$8+EN278*[1]Figure!$H$8,0)</f>
        <v>19.083681222367765</v>
      </c>
      <c r="GE278" s="12">
        <f>IFERROR(CY278*[1]Figure!$F$8+DT278*[1]Figure!$G$8+EO278*[1]Figure!$H$8,0)</f>
        <v>2.4228963938218192E-3</v>
      </c>
      <c r="GF278" s="12">
        <f>IFERROR(CZ278*[1]Figure!$F$8+DU278*[1]Figure!$G$8+EP278*[1]Figure!$H$8,0)</f>
        <v>0.34096586305939902</v>
      </c>
      <c r="GG278" s="12">
        <f>IFERROR(DA278*[1]Figure!$F$8+DV278*[1]Figure!$G$8+EQ278*[1]Figure!$H$8,0)</f>
        <v>5.3875760905522069E-2</v>
      </c>
      <c r="GH278" s="12">
        <f>IFERROR(DB278*[1]Figure!$F$8+DW278*[1]Figure!$G$8+ER278*[1]Figure!$H$8,0)</f>
        <v>4.7482893419265862E-4</v>
      </c>
      <c r="GI278" s="12">
        <f>IFERROR(DC278*[1]Figure!$F$8+DX278*[1]Figure!$G$8+ES278*[1]Figure!$H$8,0)</f>
        <v>1.3154094608003684</v>
      </c>
      <c r="GJ278" s="12">
        <f>IFERROR(DD278*[1]Figure!$F$8+DY278*[1]Figure!$G$8+ET278*[1]Figure!$H$8,0)</f>
        <v>0.10392974367445031</v>
      </c>
      <c r="GK278" s="12">
        <f>IFERROR(DE278*[1]Figure!$F$8+DZ278*[1]Figure!$G$8+EU278*[1]Figure!$H$8,0)</f>
        <v>1.0823610840804503</v>
      </c>
      <c r="GL278" s="12">
        <f>IFERROR(DF278*[1]Figure!$F$8+EA278*[1]Figure!$G$8+EV278*[1]Figure!$H$8,0)</f>
        <v>0.10336483884458347</v>
      </c>
      <c r="GM278" s="12">
        <f>IFERROR(DG278*[1]Figure!$F$8+EB278*[1]Figure!$G$8+EW278*[1]Figure!$H$8,0)</f>
        <v>6.4094993730521481E-3</v>
      </c>
      <c r="GN278" s="12">
        <f>IFERROR(DH278*[1]Figure!$F$8+EC278*[1]Figure!$G$8+EX278*[1]Figure!$H$8,0)</f>
        <v>6.9877970505091827E-2</v>
      </c>
      <c r="GO278" s="12">
        <f>IFERROR(DI278*[1]Figure!$F$8+ED278*[1]Figure!$G$8+EY278*[1]Figure!$H$8,0)</f>
        <v>4.2406959600528149E-5</v>
      </c>
      <c r="GP278" s="12">
        <f>IFERROR(DJ278*[1]Figure!$F$8+EE278*[1]Figure!$G$8+EZ278*[1]Figure!$H$8,0)</f>
        <v>4.9229681337055508E-3</v>
      </c>
      <c r="GQ278" s="12">
        <f>IFERROR(DK278*[1]Figure!$F$8+EF278*[1]Figure!$G$8+FA278*[1]Figure!$H$8,0)</f>
        <v>2.8293704064775629E-3</v>
      </c>
      <c r="GR278" s="12">
        <f>IFERROR(DL278*[1]Figure!$F$8+EG278*[1]Figure!$G$8+FB278*[1]Figure!$H$8,0)</f>
        <v>2.973829709975027E-3</v>
      </c>
      <c r="GS278" s="12">
        <f>IFERROR(DM278*[1]Figure!$F$8+EH278*[1]Figure!$G$8+FC278*[1]Figure!$H$8,0)</f>
        <v>4.2979772677274107E-7</v>
      </c>
      <c r="GT278" s="12">
        <f>IFERROR(DN278*[1]Figure!$F$8+EI278*[1]Figure!$G$8+FD278*[1]Figure!$H$8,0)</f>
        <v>4.1875080929960956E-3</v>
      </c>
      <c r="GU278" s="12">
        <f>IFERROR(DO278*[1]Figure!$F$8+EJ278*[1]Figure!$G$8+FE278*[1]Figure!$H$8,0)</f>
        <v>1.5466162852501375</v>
      </c>
      <c r="GV278" s="12">
        <f>IFERROR(DP278*[1]Figure!$F$8+EK278*[1]Figure!$G$8+FF278*[1]Figure!$H$8,0)</f>
        <v>1.0484084157843021E-2</v>
      </c>
      <c r="GX278" s="12">
        <f>IFERROR(FH278*[1]Figure!$F$10+GC278*[1]Figure!$F$11,0)</f>
        <v>0.64880686038634883</v>
      </c>
      <c r="GY278" s="12">
        <f>IFERROR(FI278*[1]Figure!$F$10+GD278*[1]Figure!$F$11,0)</f>
        <v>9.5970095141320897</v>
      </c>
      <c r="GZ278" s="12">
        <f>IFERROR(FJ278*[1]Figure!$F$10+GE278*[1]Figure!$F$11,0)</f>
        <v>1.2184525339906781E-3</v>
      </c>
      <c r="HA278" s="12">
        <f>IFERROR(FK278*[1]Figure!$F$10+GF278*[1]Figure!$F$11,0)</f>
        <v>0.17146862775825147</v>
      </c>
      <c r="HB278" s="12">
        <f>IFERROR(FL278*[1]Figure!$F$10+GG278*[1]Figure!$F$11,0)</f>
        <v>2.7093629576319739E-2</v>
      </c>
      <c r="HC278" s="12">
        <f>IFERROR(FM278*[1]Figure!$F$10+GH278*[1]Figure!$F$11,0)</f>
        <v>2.3878714729792325E-4</v>
      </c>
      <c r="HD278" s="12">
        <f>IFERROR(FN278*[1]Figure!$F$10+GI278*[1]Figure!$F$11,0)</f>
        <v>0.66150743995262573</v>
      </c>
      <c r="HE278" s="12">
        <f>IFERROR(FO278*[1]Figure!$F$10+GJ278*[1]Figure!$F$11,0)</f>
        <v>5.2265321728176335E-2</v>
      </c>
      <c r="HF278" s="12">
        <f>IFERROR(FP278*[1]Figure!$F$10+GK278*[1]Figure!$F$11,0)</f>
        <v>0.54430953339712129</v>
      </c>
      <c r="HG278" s="12">
        <f>IFERROR(FQ278*[1]Figure!$F$10+GL278*[1]Figure!$F$11,0)</f>
        <v>5.1981236233158923E-2</v>
      </c>
      <c r="HH278" s="12">
        <f>IFERROR(FR278*[1]Figure!$F$10+GM278*[1]Figure!$F$11,0)</f>
        <v>3.2232788709500963E-3</v>
      </c>
      <c r="HI278" s="12">
        <f>IFERROR(FS278*[1]Figure!$F$10+GN278*[1]Figure!$F$11,0)</f>
        <v>3.5140995070677583E-2</v>
      </c>
      <c r="HJ278" s="12">
        <f>IFERROR(FT278*[1]Figure!$F$10+GO278*[1]Figure!$F$11,0)</f>
        <v>2.1326073832896928E-5</v>
      </c>
      <c r="HK278" s="12">
        <f>IFERROR(FU278*[1]Figure!$F$10+GP278*[1]Figure!$F$11,0)</f>
        <v>2.4757158467709592E-3</v>
      </c>
      <c r="HL278" s="12">
        <f>IFERROR(FV278*[1]Figure!$F$10+GQ278*[1]Figure!$F$11,0)</f>
        <v>1.4228646136754078E-3</v>
      </c>
      <c r="HM278" s="12">
        <f>IFERROR(FW278*[1]Figure!$F$10+GR278*[1]Figure!$F$11,0)</f>
        <v>1.4955118819836364E-3</v>
      </c>
      <c r="HN278" s="12">
        <f>IFERROR(FX278*[1]Figure!$F$10+GS278*[1]Figure!$F$11,0)</f>
        <v>2.1614136313258786E-7</v>
      </c>
      <c r="HO278" s="12">
        <f>IFERROR(FY278*[1]Figure!$F$10+GT278*[1]Figure!$F$11,0)</f>
        <v>2.105859689266098E-3</v>
      </c>
      <c r="HP278" s="12">
        <f>IFERROR(FZ278*[1]Figure!$F$10+GU278*[1]Figure!$F$11,0)</f>
        <v>0.77777924664031872</v>
      </c>
      <c r="HQ278" s="12">
        <f>IFERROR(GA278*[1]Figure!$F$10+GV278*[1]Figure!$F$11,0)</f>
        <v>5.2723504567792866E-3</v>
      </c>
    </row>
    <row r="279" spans="1:225" s="16" customFormat="1" x14ac:dyDescent="0.2">
      <c r="A279" s="1"/>
      <c r="B279" s="4"/>
      <c r="C279" s="1" t="str">
        <f>C88</f>
        <v>Cu</v>
      </c>
      <c r="D279" s="1" t="str">
        <f>D88</f>
        <v>GLO</v>
      </c>
      <c r="E279" s="2">
        <f>E88</f>
        <v>1</v>
      </c>
      <c r="F279" s="1"/>
      <c r="G279" s="5">
        <f>G88</f>
        <v>404.7469608088536</v>
      </c>
      <c r="H279" s="5">
        <f>H88</f>
        <v>375.36629888595144</v>
      </c>
      <c r="I279" s="5">
        <f>I88</f>
        <v>506.46300716301647</v>
      </c>
      <c r="J279" s="5">
        <f>J88</f>
        <v>827.59989372056327</v>
      </c>
      <c r="K279" s="5">
        <f>K88</f>
        <v>785.82630003657289</v>
      </c>
      <c r="L279" s="5">
        <f>L88</f>
        <v>1373.3827675906027</v>
      </c>
      <c r="M279" s="5" t="str">
        <f>M88</f>
        <v>g/kWh</v>
      </c>
      <c r="N279" s="5" t="str">
        <f>N88</f>
        <v>market for copper, cathode | copper, cathode | Cutoff, GLO</v>
      </c>
      <c r="O279" s="5">
        <f>O88</f>
        <v>1</v>
      </c>
      <c r="P279" s="5" t="str">
        <f>P88</f>
        <v>kg</v>
      </c>
      <c r="Q279" s="5">
        <f>[1]Use!Z32</f>
        <v>6.9960279307725024</v>
      </c>
      <c r="R279" s="5">
        <f>[1]Use!AA32</f>
        <v>115.07482489707036</v>
      </c>
      <c r="S279" s="5">
        <f>[1]Use!AB32</f>
        <v>6.9071404966017547E-2</v>
      </c>
      <c r="T279" s="5">
        <f>[1]Use!AC32</f>
        <v>1.7994171245346366</v>
      </c>
      <c r="U279" s="5">
        <f>[1]Use!AD32</f>
        <v>38.643276222941559</v>
      </c>
      <c r="V279" s="5">
        <f>[1]Use!AE32</f>
        <v>4.6462109204350573E-2</v>
      </c>
      <c r="W279" s="5">
        <f>[1]Use!AF32</f>
        <v>7.1110916493159531</v>
      </c>
      <c r="X279" s="5">
        <f>[1]Use!AG32</f>
        <v>3.9016998148163968</v>
      </c>
      <c r="Y279" s="5">
        <f>[1]Use!AH32</f>
        <v>514.93483707507846</v>
      </c>
      <c r="Z279" s="5">
        <f>[1]Use!AI32</f>
        <v>0.63046052886123305</v>
      </c>
      <c r="AA279" s="5">
        <f>[1]Use!AJ32</f>
        <v>-0.71337660839418371</v>
      </c>
      <c r="AB279" s="5">
        <f>[1]Use!AK32</f>
        <v>48.636923833217786</v>
      </c>
      <c r="AC279" s="5">
        <f>[1]Use!AL32</f>
        <v>7.806456986068082E-4</v>
      </c>
      <c r="AD279" s="5">
        <f>[1]Use!AM32</f>
        <v>1.7199784212042344</v>
      </c>
      <c r="AE279" s="5">
        <f>[1]Use!AN32</f>
        <v>6.5832868854501236E-2</v>
      </c>
      <c r="AF279" s="5">
        <f>[1]Use!AO32</f>
        <v>6.704025960975149E-2</v>
      </c>
      <c r="AG279" s="5">
        <f>[1]Use!AP32</f>
        <v>8.8134309130469747E-6</v>
      </c>
      <c r="AH279" s="5">
        <f>[1]Use!AQ32</f>
        <v>0.19217508967659166</v>
      </c>
      <c r="AI279" s="5">
        <f>[1]Use!AR32</f>
        <v>1675.7037228663937</v>
      </c>
      <c r="AJ279" s="5">
        <f>[1]Use!AS32</f>
        <v>0.2136977502220074</v>
      </c>
      <c r="AK279" s="1"/>
      <c r="AL279" s="1">
        <f t="shared" si="228"/>
        <v>2.8316210427140232</v>
      </c>
      <c r="AM279" s="1">
        <f t="shared" si="228"/>
        <v>46.576185642700224</v>
      </c>
      <c r="AN279" s="1">
        <f t="shared" si="228"/>
        <v>2.7956441238793157E-2</v>
      </c>
      <c r="AO279" s="1">
        <f t="shared" si="228"/>
        <v>0.72830861238280054</v>
      </c>
      <c r="AP279" s="1">
        <f t="shared" si="228"/>
        <v>15.640748606932631</v>
      </c>
      <c r="AQ279" s="1">
        <f t="shared" si="228"/>
        <v>1.8805397493229955E-2</v>
      </c>
      <c r="AR279" s="1">
        <f t="shared" si="228"/>
        <v>2.8781927330938499</v>
      </c>
      <c r="AS279" s="1">
        <f t="shared" si="228"/>
        <v>1.5792011420354035</v>
      </c>
      <c r="AT279" s="1">
        <f t="shared" si="228"/>
        <v>208.41831032074018</v>
      </c>
      <c r="AU279" s="1">
        <f t="shared" si="228"/>
        <v>0.25517698296652658</v>
      </c>
      <c r="AV279" s="1">
        <f t="shared" si="228"/>
        <v>-0.28873701415967357</v>
      </c>
      <c r="AW279" s="1">
        <f t="shared" si="228"/>
        <v>19.685647104586597</v>
      </c>
      <c r="AX279" s="1">
        <f t="shared" si="228"/>
        <v>3.1596397397960991E-4</v>
      </c>
      <c r="AY279" s="1">
        <f t="shared" si="228"/>
        <v>0.69615603863922415</v>
      </c>
      <c r="AZ279" s="1">
        <f t="shared" si="228"/>
        <v>2.664565359018721E-2</v>
      </c>
      <c r="BA279" s="1">
        <f t="shared" si="216"/>
        <v>2.7134341328883458E-2</v>
      </c>
      <c r="BB279" s="1">
        <f t="shared" si="205"/>
        <v>3.5672093763545625E-6</v>
      </c>
      <c r="BC279" s="1">
        <f t="shared" si="205"/>
        <v>7.7782283489769372E-2</v>
      </c>
      <c r="BD279" s="1">
        <f t="shared" si="205"/>
        <v>678.2359890462543</v>
      </c>
      <c r="BE279" s="1">
        <f t="shared" si="205"/>
        <v>8.6493514934047014E-2</v>
      </c>
      <c r="BF279" s="1"/>
      <c r="BG279" s="1">
        <f t="shared" si="229"/>
        <v>2.6260731112768152</v>
      </c>
      <c r="BH279" s="1">
        <f t="shared" si="229"/>
        <v>43.195211116562234</v>
      </c>
      <c r="BI279" s="1">
        <f t="shared" si="229"/>
        <v>2.5927077640946729E-2</v>
      </c>
      <c r="BJ279" s="1">
        <f t="shared" si="229"/>
        <v>0.67544054618856764</v>
      </c>
      <c r="BK279" s="1">
        <f t="shared" si="229"/>
        <v>14.505383572633061</v>
      </c>
      <c r="BL279" s="1">
        <f t="shared" si="229"/>
        <v>1.7440309970471971E-2</v>
      </c>
      <c r="BM279" s="1">
        <f t="shared" si="229"/>
        <v>2.669264153442525</v>
      </c>
      <c r="BN279" s="1">
        <f t="shared" si="229"/>
        <v>1.4645666188516329</v>
      </c>
      <c r="BO279" s="1">
        <f t="shared" si="229"/>
        <v>193.28918396031258</v>
      </c>
      <c r="BP279" s="1">
        <f t="shared" si="229"/>
        <v>0.23665363531232059</v>
      </c>
      <c r="BQ279" s="1">
        <f t="shared" si="229"/>
        <v>-0.26777753720473746</v>
      </c>
      <c r="BR279" s="1">
        <f t="shared" si="229"/>
        <v>18.256662088472879</v>
      </c>
      <c r="BS279" s="1">
        <f t="shared" si="229"/>
        <v>2.9302808662727553E-4</v>
      </c>
      <c r="BT279" s="1">
        <f t="shared" si="229"/>
        <v>0.64562193413113544</v>
      </c>
      <c r="BU279" s="1">
        <f t="shared" si="229"/>
        <v>2.4711440326958354E-2</v>
      </c>
      <c r="BV279" s="1">
        <f t="shared" si="217"/>
        <v>2.5164654126065753E-2</v>
      </c>
      <c r="BW279" s="1">
        <f t="shared" si="207"/>
        <v>3.3082649423174746E-6</v>
      </c>
      <c r="BX279" s="1">
        <f t="shared" si="207"/>
        <v>7.2136052149978022E-2</v>
      </c>
      <c r="BY279" s="1">
        <f t="shared" si="207"/>
        <v>629.00270448176821</v>
      </c>
      <c r="BZ279" s="1">
        <f t="shared" si="207"/>
        <v>8.0214933581089415E-2</v>
      </c>
      <c r="CA279" s="1"/>
      <c r="CB279" s="1">
        <f t="shared" si="230"/>
        <v>3.5432293440154976</v>
      </c>
      <c r="CC279" s="1">
        <f t="shared" si="230"/>
        <v>58.281141866127818</v>
      </c>
      <c r="CD279" s="1">
        <f t="shared" si="230"/>
        <v>3.4982111468063758E-2</v>
      </c>
      <c r="CE279" s="1">
        <f t="shared" si="230"/>
        <v>0.91133820803244026</v>
      </c>
      <c r="CF279" s="1">
        <f t="shared" si="230"/>
        <v>19.571389882502075</v>
      </c>
      <c r="CG279" s="1">
        <f t="shared" si="230"/>
        <v>2.3531339546771859E-2</v>
      </c>
      <c r="CH279" s="1">
        <f t="shared" si="230"/>
        <v>3.6015048609243725</v>
      </c>
      <c r="CI279" s="1">
        <f t="shared" si="230"/>
        <v>1.976066621259297</v>
      </c>
      <c r="CJ279" s="1">
        <f t="shared" si="230"/>
        <v>260.79544607804218</v>
      </c>
      <c r="CK279" s="1">
        <f t="shared" si="230"/>
        <v>0.31930493534464582</v>
      </c>
      <c r="CL279" s="1">
        <f t="shared" si="230"/>
        <v>-0.36129886232707187</v>
      </c>
      <c r="CM279" s="1">
        <f t="shared" si="230"/>
        <v>24.632802703730068</v>
      </c>
      <c r="CN279" s="1">
        <f t="shared" si="230"/>
        <v>3.9536816804527794E-4</v>
      </c>
      <c r="CO279" s="1">
        <f t="shared" si="230"/>
        <v>0.87110544345859398</v>
      </c>
      <c r="CP279" s="1">
        <f t="shared" si="230"/>
        <v>3.3341912730219185E-2</v>
      </c>
      <c r="CQ279" s="1">
        <f t="shared" si="218"/>
        <v>3.3953411482944056E-2</v>
      </c>
      <c r="CR279" s="1">
        <f t="shared" si="209"/>
        <v>4.4636767236452609E-6</v>
      </c>
      <c r="CS279" s="1">
        <f t="shared" si="209"/>
        <v>9.7329573819428986E-2</v>
      </c>
      <c r="CT279" s="1">
        <f t="shared" si="209"/>
        <v>848.68194659717574</v>
      </c>
      <c r="CU279" s="1">
        <f t="shared" si="209"/>
        <v>0.10823000520140905</v>
      </c>
      <c r="CW279" s="12">
        <f t="shared" si="231"/>
        <v>5.7899119719734156</v>
      </c>
      <c r="CX279" s="12">
        <f t="shared" si="231"/>
        <v>95.235912854727857</v>
      </c>
      <c r="CY279" s="12">
        <f t="shared" si="231"/>
        <v>5.7163487409006113E-2</v>
      </c>
      <c r="CZ279" s="12">
        <f t="shared" si="231"/>
        <v>1.489197421023827</v>
      </c>
      <c r="DA279" s="12">
        <f t="shared" si="231"/>
        <v>31.981171295120806</v>
      </c>
      <c r="DB279" s="12">
        <f t="shared" si="231"/>
        <v>3.8452036639553738E-2</v>
      </c>
      <c r="DC279" s="12">
        <f t="shared" si="231"/>
        <v>5.8851386932110676</v>
      </c>
      <c r="DD279" s="12">
        <f t="shared" si="231"/>
        <v>3.2290463520715917</v>
      </c>
      <c r="DE279" s="12">
        <f t="shared" si="231"/>
        <v>426.16001643635053</v>
      </c>
      <c r="DF279" s="12">
        <f t="shared" si="231"/>
        <v>0.52176906668056666</v>
      </c>
      <c r="DG279" s="12">
        <f t="shared" si="231"/>
        <v>-0.59039040528976239</v>
      </c>
      <c r="DH279" s="12">
        <f t="shared" si="231"/>
        <v>40.251912995266174</v>
      </c>
      <c r="DI279" s="12">
        <f t="shared" si="231"/>
        <v>6.4606229720040934E-4</v>
      </c>
      <c r="DJ279" s="12">
        <f t="shared" si="231"/>
        <v>1.4234539585902866</v>
      </c>
      <c r="DK279" s="12">
        <f t="shared" si="231"/>
        <v>5.4483275267305002E-2</v>
      </c>
      <c r="DL279" s="12">
        <f t="shared" si="219"/>
        <v>5.5482511728029309E-2</v>
      </c>
      <c r="DM279" s="12">
        <f t="shared" si="211"/>
        <v>7.2939944869512033E-6</v>
      </c>
      <c r="DN279" s="12">
        <f t="shared" si="211"/>
        <v>0.15904408379208698</v>
      </c>
      <c r="DO279" s="12">
        <f t="shared" si="211"/>
        <v>1386.8122229513797</v>
      </c>
      <c r="DP279" s="12">
        <f t="shared" si="211"/>
        <v>0.1768562353720568</v>
      </c>
      <c r="DR279" s="12">
        <f t="shared" si="232"/>
        <v>5.4976627437914765</v>
      </c>
      <c r="DS279" s="12">
        <f t="shared" si="232"/>
        <v>90.428823876221287</v>
      </c>
      <c r="DT279" s="12">
        <f t="shared" si="232"/>
        <v>5.4278126602773334E-2</v>
      </c>
      <c r="DU279" s="12">
        <f t="shared" si="232"/>
        <v>1.4140293011955025</v>
      </c>
      <c r="DV279" s="12">
        <f t="shared" si="232"/>
        <v>30.366902775565435</v>
      </c>
      <c r="DW279" s="12">
        <f t="shared" si="232"/>
        <v>3.6511147367950005E-2</v>
      </c>
      <c r="DX279" s="12">
        <f t="shared" si="232"/>
        <v>5.5880828400029259</v>
      </c>
      <c r="DY279" s="12">
        <f t="shared" si="232"/>
        <v>3.0660583293305503</v>
      </c>
      <c r="DZ279" s="12">
        <f t="shared" si="232"/>
        <v>404.64933777864434</v>
      </c>
      <c r="EA279" s="12">
        <f t="shared" si="232"/>
        <v>0.49543246471412372</v>
      </c>
      <c r="EB279" s="12">
        <f t="shared" si="232"/>
        <v>-0.56059010070704052</v>
      </c>
      <c r="EC279" s="12">
        <f t="shared" si="232"/>
        <v>38.220173901018143</v>
      </c>
      <c r="ED279" s="12">
        <f t="shared" si="232"/>
        <v>6.134519209756537E-4</v>
      </c>
      <c r="EE279" s="12">
        <f t="shared" si="232"/>
        <v>1.3516042788776694</v>
      </c>
      <c r="EF279" s="12">
        <f t="shared" si="232"/>
        <v>5.1733199752725639E-2</v>
      </c>
      <c r="EG279" s="12">
        <f t="shared" si="220"/>
        <v>5.2681999162622312E-2</v>
      </c>
      <c r="EH279" s="12">
        <f t="shared" si="213"/>
        <v>6.9258258050276583E-6</v>
      </c>
      <c r="EI279" s="12">
        <f t="shared" si="213"/>
        <v>0.15101623967975261</v>
      </c>
      <c r="EJ279" s="12">
        <f t="shared" si="213"/>
        <v>1316.8120564976089</v>
      </c>
      <c r="EK279" s="12">
        <f t="shared" si="213"/>
        <v>0.1679293123830998</v>
      </c>
      <c r="EM279" s="12">
        <f t="shared" si="233"/>
        <v>9.6082242017054966</v>
      </c>
      <c r="EN279" s="12">
        <f t="shared" si="233"/>
        <v>158.04178149714249</v>
      </c>
      <c r="EO279" s="12">
        <f t="shared" si="233"/>
        <v>9.4861477313600479E-2</v>
      </c>
      <c r="EP279" s="12">
        <f t="shared" si="233"/>
        <v>2.4712884705433034</v>
      </c>
      <c r="EQ279" s="12">
        <f t="shared" si="233"/>
        <v>53.072009647831614</v>
      </c>
      <c r="ER279" s="12">
        <f t="shared" si="233"/>
        <v>6.3810260127167812E-2</v>
      </c>
      <c r="ES279" s="12">
        <f t="shared" si="233"/>
        <v>9.7662507299279682</v>
      </c>
      <c r="ET279" s="12">
        <f t="shared" si="233"/>
        <v>5.3585272899802856</v>
      </c>
      <c r="EU279" s="12">
        <f t="shared" si="233"/>
        <v>707.20263167098733</v>
      </c>
      <c r="EV279" s="12">
        <f t="shared" si="233"/>
        <v>0.86586362598407529</v>
      </c>
      <c r="EW279" s="12">
        <f t="shared" si="233"/>
        <v>-0.9797391407708016</v>
      </c>
      <c r="EX279" s="12">
        <f t="shared" si="233"/>
        <v>66.797113061157987</v>
      </c>
      <c r="EY279" s="12">
        <f t="shared" si="233"/>
        <v>1.0721253500603177E-3</v>
      </c>
      <c r="EZ279" s="12">
        <f t="shared" si="233"/>
        <v>2.3621887243095867</v>
      </c>
      <c r="FA279" s="12">
        <f t="shared" si="233"/>
        <v>9.04137276258241E-2</v>
      </c>
      <c r="FB279" s="12">
        <f t="shared" si="221"/>
        <v>9.2071937282833E-2</v>
      </c>
      <c r="FC279" s="12">
        <f t="shared" si="215"/>
        <v>1.2104214139329027E-5</v>
      </c>
      <c r="FD279" s="12">
        <f t="shared" si="215"/>
        <v>0.26392995652200973</v>
      </c>
      <c r="FE279" s="12">
        <f t="shared" si="215"/>
        <v>2301.3826165721243</v>
      </c>
      <c r="FF279" s="12">
        <f t="shared" si="215"/>
        <v>0.2934888076277859</v>
      </c>
      <c r="FH279" s="12">
        <f>IFERROR(AL279*[1]Figure!$C$8+BG279*[1]Figure!$D$8+CB279*[1]Figure!$E$8,0)</f>
        <v>2.6752702198932443</v>
      </c>
      <c r="FI279" s="12">
        <f>IFERROR(AM279*[1]Figure!$C$8+BH279*[1]Figure!$D$8+CC279*[1]Figure!$E$8,0)</f>
        <v>44.004434395185228</v>
      </c>
      <c r="FJ279" s="12">
        <f>IFERROR(AN279*[1]Figure!$C$8+BI279*[1]Figure!$D$8+CD279*[1]Figure!$E$8,0)</f>
        <v>2.6412798030577493E-2</v>
      </c>
      <c r="FK279" s="12">
        <f>IFERROR(AO279*[1]Figure!$C$8+BJ279*[1]Figure!$D$8+CE279*[1]Figure!$E$8,0)</f>
        <v>0.68809431495535667</v>
      </c>
      <c r="FL279" s="12">
        <f>IFERROR(AP279*[1]Figure!$C$8+BK279*[1]Figure!$D$8+CF279*[1]Figure!$E$8,0)</f>
        <v>14.777128836723911</v>
      </c>
      <c r="FM279" s="12">
        <f>IFERROR(AQ279*[1]Figure!$C$8+BL279*[1]Figure!$D$8+CG279*[1]Figure!$E$8,0)</f>
        <v>1.7767038430634423E-2</v>
      </c>
      <c r="FN279" s="12">
        <f>IFERROR(AR279*[1]Figure!$C$8+BM279*[1]Figure!$D$8+CH279*[1]Figure!$E$8,0)</f>
        <v>2.7192704072360474</v>
      </c>
      <c r="FO279" s="12">
        <f>IFERROR(AS279*[1]Figure!$C$8+BN279*[1]Figure!$D$8+CI279*[1]Figure!$E$8,0)</f>
        <v>1.492003952075234</v>
      </c>
      <c r="FP279" s="12">
        <f>IFERROR(AT279*[1]Figure!$C$8+BO279*[1]Figure!$D$8+CJ279*[1]Figure!$E$8,0)</f>
        <v>196.91028229791863</v>
      </c>
      <c r="FQ279" s="12">
        <f>IFERROR(AU279*[1]Figure!$C$8+BP279*[1]Figure!$D$8+CK279*[1]Figure!$E$8,0)</f>
        <v>0.24108712749155098</v>
      </c>
      <c r="FR279" s="12">
        <f>IFERROR(AV279*[1]Figure!$C$8+BQ279*[1]Figure!$D$8+CL279*[1]Figure!$E$8,0)</f>
        <v>-0.27279410758365435</v>
      </c>
      <c r="FS279" s="12">
        <f>IFERROR(AW279*[1]Figure!$C$8+BR279*[1]Figure!$D$8+CM279*[1]Figure!$E$8,0)</f>
        <v>18.598684168468722</v>
      </c>
      <c r="FT279" s="12">
        <f>IFERROR(AX279*[1]Figure!$C$8+BS279*[1]Figure!$D$8+CN279*[1]Figure!$E$8,0)</f>
        <v>2.9851770325049938E-4</v>
      </c>
      <c r="FU279" s="12">
        <f>IFERROR(AY279*[1]Figure!$C$8+BT279*[1]Figure!$D$8+CO279*[1]Figure!$E$8,0)</f>
        <v>0.65771707812472946</v>
      </c>
      <c r="FV279" s="12">
        <f>IFERROR(AZ279*[1]Figure!$C$8+BU279*[1]Figure!$D$8+CP279*[1]Figure!$E$8,0)</f>
        <v>2.5174386849129884E-2</v>
      </c>
      <c r="FW279" s="12">
        <f>IFERROR(BA279*[1]Figure!$C$8+BV279*[1]Figure!$D$8+CQ279*[1]Figure!$E$8,0)</f>
        <v>2.5636091199549588E-2</v>
      </c>
      <c r="FX279" s="12">
        <f>IFERROR(BB279*[1]Figure!$C$8+BW279*[1]Figure!$D$8+CR279*[1]Figure!$E$8,0)</f>
        <v>3.3702422989265539E-6</v>
      </c>
      <c r="FY279" s="12">
        <f>IFERROR(BC279*[1]Figure!$C$8+BX279*[1]Figure!$D$8+CS279*[1]Figure!$E$8,0)</f>
        <v>7.3487455954214589E-2</v>
      </c>
      <c r="FZ279" s="12">
        <f>IFERROR(BD279*[1]Figure!$C$8+BY279*[1]Figure!$D$8+CT279*[1]Figure!$E$8,0)</f>
        <v>640.78650221364921</v>
      </c>
      <c r="GA279" s="12">
        <f>IFERROR(BE279*[1]Figure!$C$8+BZ279*[1]Figure!$D$8+CU279*[1]Figure!$E$8,0)</f>
        <v>8.1717687934386815E-2</v>
      </c>
      <c r="GC279" s="12">
        <f>IFERROR(CW279*[1]Figure!$F$8+DR279*[1]Figure!$G$8+EM279*[1]Figure!$H$8,0)</f>
        <v>5.6249889224899645</v>
      </c>
      <c r="GD279" s="12">
        <f>IFERROR(CX279*[1]Figure!$F$8+DS279*[1]Figure!$G$8+EN279*[1]Figure!$H$8,0)</f>
        <v>92.523160528894394</v>
      </c>
      <c r="GE279" s="12">
        <f>IFERROR(CY279*[1]Figure!$F$8+DT279*[1]Figure!$G$8+EO279*[1]Figure!$H$8,0)</f>
        <v>5.5535211071086443E-2</v>
      </c>
      <c r="GF279" s="12">
        <f>IFERROR(CZ279*[1]Figure!$F$8+DU279*[1]Figure!$G$8+EP279*[1]Figure!$H$8,0)</f>
        <v>1.4467782994297504</v>
      </c>
      <c r="GG279" s="12">
        <f>IFERROR(DA279*[1]Figure!$F$8+DV279*[1]Figure!$G$8+EQ279*[1]Figure!$H$8,0)</f>
        <v>31.070201953691218</v>
      </c>
      <c r="GH279" s="12">
        <f>IFERROR(DB279*[1]Figure!$F$8+DW279*[1]Figure!$G$8+ER279*[1]Figure!$H$8,0)</f>
        <v>3.7356747596794235E-2</v>
      </c>
      <c r="GI279" s="12">
        <f>IFERROR(DC279*[1]Figure!$F$8+DX279*[1]Figure!$G$8+ES279*[1]Figure!$H$8,0)</f>
        <v>5.7175031532208793</v>
      </c>
      <c r="GJ279" s="12">
        <f>IFERROR(DD279*[1]Figure!$F$8+DY279*[1]Figure!$G$8+ET279*[1]Figure!$H$8,0)</f>
        <v>3.1370684128758164</v>
      </c>
      <c r="GK279" s="12">
        <f>IFERROR(DE279*[1]Figure!$F$8+DZ279*[1]Figure!$G$8+EU279*[1]Figure!$H$8,0)</f>
        <v>414.02103922584809</v>
      </c>
      <c r="GL279" s="12">
        <f>IFERROR(DF279*[1]Figure!$F$8+EA279*[1]Figure!$G$8+EV279*[1]Figure!$H$8,0)</f>
        <v>0.5069067084928025</v>
      </c>
      <c r="GM279" s="12">
        <f>IFERROR(DG279*[1]Figure!$F$8+EB279*[1]Figure!$G$8+EW279*[1]Figure!$H$8,0)</f>
        <v>-0.57357339900409143</v>
      </c>
      <c r="GN279" s="12">
        <f>IFERROR(DH279*[1]Figure!$F$8+EC279*[1]Figure!$G$8+EX279*[1]Figure!$H$8,0)</f>
        <v>39.105355280596946</v>
      </c>
      <c r="GO279" s="12">
        <f>IFERROR(DI279*[1]Figure!$F$8+ED279*[1]Figure!$G$8+EY279*[1]Figure!$H$8,0)</f>
        <v>6.2765950200657187E-4</v>
      </c>
      <c r="GP279" s="12">
        <f>IFERROR(DJ279*[1]Figure!$F$8+EE279*[1]Figure!$G$8+EZ279*[1]Figure!$H$8,0)</f>
        <v>1.3829075100801231</v>
      </c>
      <c r="GQ279" s="12">
        <f>IFERROR(DK279*[1]Figure!$F$8+EF279*[1]Figure!$G$8+FA279*[1]Figure!$H$8,0)</f>
        <v>5.2931343571896584E-2</v>
      </c>
      <c r="GR279" s="12">
        <f>IFERROR(DL279*[1]Figure!$F$8+EG279*[1]Figure!$G$8+FB279*[1]Figure!$H$8,0)</f>
        <v>5.3902117229549719E-2</v>
      </c>
      <c r="GS279" s="12">
        <f>IFERROR(DM279*[1]Figure!$F$8+EH279*[1]Figure!$G$8+FC279*[1]Figure!$H$8,0)</f>
        <v>7.0862283206387546E-6</v>
      </c>
      <c r="GT279" s="12">
        <f>IFERROR(DN279*[1]Figure!$F$8+EI279*[1]Figure!$G$8+FD279*[1]Figure!$H$8,0)</f>
        <v>0.15451378429388024</v>
      </c>
      <c r="GU279" s="12">
        <f>IFERROR(DO279*[1]Figure!$F$8+EJ279*[1]Figure!$G$8+FE279*[1]Figure!$H$8,0)</f>
        <v>1347.3094978707238</v>
      </c>
      <c r="GV279" s="12">
        <f>IFERROR(DP279*[1]Figure!$F$8+EK279*[1]Figure!$G$8+FF279*[1]Figure!$H$8,0)</f>
        <v>0.17181856471334711</v>
      </c>
      <c r="GX279" s="12">
        <f>IFERROR(FH279*[1]Figure!$F$10+GC279*[1]Figure!$F$11,0)</f>
        <v>2.8483340698445545</v>
      </c>
      <c r="GY279" s="12">
        <f>IFERROR(FI279*[1]Figure!$F$10+GD279*[1]Figure!$F$11,0)</f>
        <v>46.851091444903552</v>
      </c>
      <c r="GZ279" s="12">
        <f>IFERROR(FJ279*[1]Figure!$F$10+GE279*[1]Figure!$F$11,0)</f>
        <v>2.8121448050739021E-2</v>
      </c>
      <c r="HA279" s="12">
        <f>IFERROR(FK279*[1]Figure!$F$10+GF279*[1]Figure!$F$11,0)</f>
        <v>0.73260729550972303</v>
      </c>
      <c r="HB279" s="12">
        <f>IFERROR(FL279*[1]Figure!$F$10+GG279*[1]Figure!$F$11,0)</f>
        <v>15.733064722636779</v>
      </c>
      <c r="HC279" s="12">
        <f>IFERROR(FM279*[1]Figure!$F$10+GH279*[1]Figure!$F$11,0)</f>
        <v>1.8916392260454714E-2</v>
      </c>
      <c r="HD279" s="12">
        <f>IFERROR(FN279*[1]Figure!$F$10+GI279*[1]Figure!$F$11,0)</f>
        <v>2.8951806394942738</v>
      </c>
      <c r="HE279" s="12">
        <f>IFERROR(FO279*[1]Figure!$F$10+GJ279*[1]Figure!$F$11,0)</f>
        <v>1.5885220331904244</v>
      </c>
      <c r="HF279" s="12">
        <f>IFERROR(FP279*[1]Figure!$F$10+GK279*[1]Figure!$F$11,0)</f>
        <v>209.64845405196183</v>
      </c>
      <c r="HG279" s="12">
        <f>IFERROR(FQ279*[1]Figure!$F$10+GL279*[1]Figure!$F$11,0)</f>
        <v>0.25668310958978369</v>
      </c>
      <c r="HH279" s="12">
        <f>IFERROR(FR279*[1]Figure!$F$10+GM279*[1]Figure!$F$11,0)</f>
        <v>-0.29044122156541247</v>
      </c>
      <c r="HI279" s="12">
        <f>IFERROR(FS279*[1]Figure!$F$10+GN279*[1]Figure!$F$11,0)</f>
        <v>19.801837353627011</v>
      </c>
      <c r="HJ279" s="12">
        <f>IFERROR(FT279*[1]Figure!$F$10+GO279*[1]Figure!$F$11,0)</f>
        <v>3.1782888259193268E-4</v>
      </c>
      <c r="HK279" s="12">
        <f>IFERROR(FU279*[1]Figure!$F$10+GP279*[1]Figure!$F$11,0)</f>
        <v>0.70026494819504126</v>
      </c>
      <c r="HL279" s="12">
        <f>IFERROR(FV279*[1]Figure!$F$10+GQ279*[1]Figure!$F$11,0)</f>
        <v>2.6802923763224455E-2</v>
      </c>
      <c r="HM279" s="12">
        <f>IFERROR(FW279*[1]Figure!$F$10+GR279*[1]Figure!$F$11,0)</f>
        <v>2.7294495874974862E-2</v>
      </c>
      <c r="HN279" s="12">
        <f>IFERROR(FX279*[1]Figure!$F$10+GS279*[1]Figure!$F$11,0)</f>
        <v>3.5882640535828958E-6</v>
      </c>
      <c r="HO279" s="12">
        <f>IFERROR(FY279*[1]Figure!$F$10+GT279*[1]Figure!$F$11,0)</f>
        <v>7.8241376495023066E-2</v>
      </c>
      <c r="HP279" s="12">
        <f>IFERROR(FZ279*[1]Figure!$F$10+GU279*[1]Figure!$F$11,0)</f>
        <v>682.23912940820344</v>
      </c>
      <c r="HQ279" s="12">
        <f>IFERROR(GA279*[1]Figure!$F$10+GV279*[1]Figure!$F$11,0)</f>
        <v>8.700402408760316E-2</v>
      </c>
    </row>
    <row r="280" spans="1:225" x14ac:dyDescent="0.2">
      <c r="A280" s="1"/>
      <c r="B280" s="4"/>
      <c r="C280" s="1" t="str">
        <f>C89</f>
        <v>Sheet rolling, Cu</v>
      </c>
      <c r="D280" s="1" t="str">
        <f>D89</f>
        <v>GLO</v>
      </c>
      <c r="E280" s="2">
        <f>E89</f>
        <v>1</v>
      </c>
      <c r="F280" s="1"/>
      <c r="G280" s="5">
        <f>G89</f>
        <v>404.7469608088536</v>
      </c>
      <c r="H280" s="5">
        <f>H89</f>
        <v>375.36629888595144</v>
      </c>
      <c r="I280" s="5">
        <f>I89</f>
        <v>506.46300716301647</v>
      </c>
      <c r="J280" s="5">
        <f>J89</f>
        <v>827.59989372056327</v>
      </c>
      <c r="K280" s="5">
        <f>K89</f>
        <v>785.82630003657289</v>
      </c>
      <c r="L280" s="5">
        <f>L89</f>
        <v>1373.3827675906027</v>
      </c>
      <c r="M280" s="5" t="str">
        <f>M89</f>
        <v>g/kWh</v>
      </c>
      <c r="N280" s="5" t="str">
        <f>N89</f>
        <v>market for sheet rolling, copper | sheet rolling, copper | Cutoff, GLO</v>
      </c>
      <c r="O280" s="5">
        <f>O89</f>
        <v>1</v>
      </c>
      <c r="P280" s="5" t="str">
        <f>P89</f>
        <v>kg</v>
      </c>
      <c r="Q280" s="5">
        <f>'[1]Unit factor_selected'!J64</f>
        <v>0.522535005741392</v>
      </c>
      <c r="R280" s="5">
        <f>'[1]Unit factor_selected'!K64</f>
        <v>8.5266621095077095</v>
      </c>
      <c r="S280" s="5">
        <f>'[1]Unit factor_selected'!L64</f>
        <v>4.7561555246951603E-3</v>
      </c>
      <c r="T280" s="5">
        <f>'[1]Unit factor_selected'!M64</f>
        <v>0.13456402403544299</v>
      </c>
      <c r="U280" s="5">
        <f>'[1]Unit factor_selected'!N64</f>
        <v>1.4546601115320501</v>
      </c>
      <c r="V280" s="5">
        <f>'[1]Unit factor_selected'!O64</f>
        <v>1.8362928486469099E-3</v>
      </c>
      <c r="W280" s="5">
        <f>'[1]Unit factor_selected'!P64</f>
        <v>0.53365884809130604</v>
      </c>
      <c r="X280" s="5">
        <f>'[1]Unit factor_selected'!Q64</f>
        <v>0.16762047855739001</v>
      </c>
      <c r="Y280" s="5">
        <f>'[1]Unit factor_selected'!R64</f>
        <v>21.75560164437</v>
      </c>
      <c r="Z280" s="5">
        <f>'[1]Unit factor_selected'!S64</f>
        <v>5.5688835379599601E-2</v>
      </c>
      <c r="AA280" s="5">
        <f>'[1]Unit factor_selected'!T64</f>
        <v>-1.95284495839874E-2</v>
      </c>
      <c r="AB280" s="5">
        <f>'[1]Unit factor_selected'!U64</f>
        <v>1.8619412676359099</v>
      </c>
      <c r="AC280" s="5">
        <f>'[1]Unit factor_selected'!V64</f>
        <v>4.9113176520876403E-5</v>
      </c>
      <c r="AD280" s="5">
        <f>'[1]Unit factor_selected'!W64</f>
        <v>6.5526493475172004E-2</v>
      </c>
      <c r="AE280" s="5">
        <f>'[1]Unit factor_selected'!X64</f>
        <v>2.9977290472855802E-3</v>
      </c>
      <c r="AF280" s="5">
        <f>'[1]Unit factor_selected'!Y64</f>
        <v>3.1041440058436598E-3</v>
      </c>
      <c r="AG280" s="5">
        <f>'[1]Unit factor_selected'!Z64</f>
        <v>4.2560967458544201E-7</v>
      </c>
      <c r="AH280" s="5">
        <f>'[1]Unit factor_selected'!AA64</f>
        <v>1.39545979506273E-2</v>
      </c>
      <c r="AI280" s="5">
        <f>'[1]Unit factor_selected'!AB64</f>
        <v>132.35008699643501</v>
      </c>
      <c r="AJ280" s="5">
        <f>'[1]Unit factor_selected'!AC64</f>
        <v>1.6841309328273699E-2</v>
      </c>
      <c r="AK280" s="1"/>
      <c r="AL280" s="1">
        <f t="shared" si="228"/>
        <v>0.21149445549006526</v>
      </c>
      <c r="AM280" s="1">
        <f t="shared" si="228"/>
        <v>3.4511405746672539</v>
      </c>
      <c r="AN280" s="1">
        <f t="shared" si="228"/>
        <v>1.9250394937546046E-3</v>
      </c>
      <c r="AO280" s="1">
        <f t="shared" si="228"/>
        <v>5.4464379762555075E-2</v>
      </c>
      <c r="AP280" s="1">
        <f t="shared" si="228"/>
        <v>0.58876925915246525</v>
      </c>
      <c r="AQ280" s="1">
        <f t="shared" si="228"/>
        <v>7.4323394964486897E-4</v>
      </c>
      <c r="AR280" s="1">
        <f t="shared" si="228"/>
        <v>0.21599679687370979</v>
      </c>
      <c r="AS280" s="1">
        <f t="shared" si="228"/>
        <v>6.7843879265429216E-2</v>
      </c>
      <c r="AT280" s="1">
        <f t="shared" si="228"/>
        <v>8.8055136461268546</v>
      </c>
      <c r="AU280" s="1">
        <f t="shared" si="228"/>
        <v>2.2539886870877497E-2</v>
      </c>
      <c r="AV280" s="1">
        <f t="shared" si="228"/>
        <v>-7.9040806184278219E-3</v>
      </c>
      <c r="AW280" s="1">
        <f t="shared" si="228"/>
        <v>0.75361506928021882</v>
      </c>
      <c r="AX280" s="1">
        <f t="shared" si="228"/>
        <v>1.987840893249347E-5</v>
      </c>
      <c r="AY280" s="1">
        <f t="shared" si="228"/>
        <v>2.6521649086537043E-2</v>
      </c>
      <c r="AZ280" s="1">
        <f t="shared" si="228"/>
        <v>1.2133217212172587E-3</v>
      </c>
      <c r="BA280" s="1">
        <f t="shared" si="216"/>
        <v>1.2563928522782415E-3</v>
      </c>
      <c r="BB280" s="1">
        <f t="shared" si="205"/>
        <v>1.7226422227930281E-7</v>
      </c>
      <c r="BC280" s="1">
        <f t="shared" si="205"/>
        <v>5.648081109825856E-3</v>
      </c>
      <c r="BD280" s="1">
        <f t="shared" si="205"/>
        <v>53.568295474594443</v>
      </c>
      <c r="BE280" s="1">
        <f t="shared" si="205"/>
        <v>6.8164687666605753E-3</v>
      </c>
      <c r="BF280" s="1"/>
      <c r="BG280" s="1">
        <f t="shared" si="229"/>
        <v>0.19614203114349568</v>
      </c>
      <c r="BH280" s="1">
        <f t="shared" si="229"/>
        <v>3.2006215978969879</v>
      </c>
      <c r="BI280" s="1">
        <f t="shared" si="229"/>
        <v>1.7853004962307926E-3</v>
      </c>
      <c r="BJ280" s="1">
        <f t="shared" si="229"/>
        <v>5.0510799665384444E-2</v>
      </c>
      <c r="BK280" s="1">
        <f t="shared" si="229"/>
        <v>0.54603038220281097</v>
      </c>
      <c r="BL280" s="1">
        <f t="shared" si="229"/>
        <v>6.8928245026733117E-4</v>
      </c>
      <c r="BM280" s="1">
        <f t="shared" si="229"/>
        <v>0.20031754667577373</v>
      </c>
      <c r="BN280" s="1">
        <f t="shared" si="229"/>
        <v>6.2919078653579472E-2</v>
      </c>
      <c r="BO280" s="1">
        <f t="shared" si="229"/>
        <v>8.1663196692842845</v>
      </c>
      <c r="BP280" s="1">
        <f t="shared" si="229"/>
        <v>2.0903712025709328E-2</v>
      </c>
      <c r="BQ280" s="1">
        <f t="shared" si="229"/>
        <v>-7.3303218433222479E-3</v>
      </c>
      <c r="BR280" s="1">
        <f t="shared" si="229"/>
        <v>0.69891000237550827</v>
      </c>
      <c r="BS280" s="1">
        <f t="shared" si="229"/>
        <v>1.8435431297173782E-5</v>
      </c>
      <c r="BT280" s="1">
        <f t="shared" si="229"/>
        <v>2.4596437334749758E-2</v>
      </c>
      <c r="BU280" s="1">
        <f t="shared" si="229"/>
        <v>1.1252464575424975E-3</v>
      </c>
      <c r="BV280" s="1">
        <f t="shared" si="217"/>
        <v>1.1651910466825457E-3</v>
      </c>
      <c r="BW280" s="1">
        <f t="shared" si="207"/>
        <v>1.5975952831919153E-7</v>
      </c>
      <c r="BX280" s="1">
        <f t="shared" si="207"/>
        <v>5.2380857851684519E-3</v>
      </c>
      <c r="BY280" s="1">
        <f t="shared" si="207"/>
        <v>49.679762313085497</v>
      </c>
      <c r="BZ280" s="1">
        <f t="shared" si="207"/>
        <v>6.3216599509475467E-3</v>
      </c>
      <c r="CA280" s="1"/>
      <c r="CB280" s="1">
        <f t="shared" si="230"/>
        <v>0.26464465035572948</v>
      </c>
      <c r="CC280" s="1">
        <f t="shared" si="230"/>
        <v>4.3184389330442245</v>
      </c>
      <c r="CD280" s="1">
        <f t="shared" si="230"/>
        <v>2.4088168295721057E-3</v>
      </c>
      <c r="CE280" s="1">
        <f t="shared" si="230"/>
        <v>6.8151700268946888E-2</v>
      </c>
      <c r="CF280" s="1">
        <f t="shared" si="230"/>
        <v>0.73673153448661111</v>
      </c>
      <c r="CG280" s="1">
        <f t="shared" si="230"/>
        <v>9.3001439815765588E-4</v>
      </c>
      <c r="CH280" s="1">
        <f t="shared" si="230"/>
        <v>0.27027846500347424</v>
      </c>
      <c r="CI280" s="1">
        <f t="shared" si="230"/>
        <v>8.4893571632279674E-2</v>
      </c>
      <c r="CJ280" s="1">
        <f t="shared" si="230"/>
        <v>11.018407431448297</v>
      </c>
      <c r="CK280" s="1">
        <f t="shared" si="230"/>
        <v>2.8204335031758201E-2</v>
      </c>
      <c r="CL280" s="1">
        <f t="shared" si="230"/>
        <v>-9.890437301537618E-3</v>
      </c>
      <c r="CM280" s="1">
        <f t="shared" si="230"/>
        <v>0.94300437356780187</v>
      </c>
      <c r="CN280" s="1">
        <f t="shared" si="230"/>
        <v>2.4874007072091118E-5</v>
      </c>
      <c r="CO280" s="1">
        <f t="shared" si="230"/>
        <v>3.3186744934283391E-2</v>
      </c>
      <c r="CP280" s="1">
        <f t="shared" si="230"/>
        <v>1.5182388679481794E-3</v>
      </c>
      <c r="CQ280" s="1">
        <f t="shared" si="218"/>
        <v>1.5721341078666323E-3</v>
      </c>
      <c r="CR280" s="1">
        <f t="shared" si="209"/>
        <v>2.1555555566821585E-7</v>
      </c>
      <c r="CS280" s="1">
        <f t="shared" si="209"/>
        <v>7.06748764182557E-3</v>
      </c>
      <c r="CT280" s="1">
        <f t="shared" si="209"/>
        <v>67.030423058501327</v>
      </c>
      <c r="CU280" s="1">
        <f t="shared" si="209"/>
        <v>8.5295001669600592E-3</v>
      </c>
      <c r="CW280" s="12">
        <f t="shared" si="231"/>
        <v>0.43244991521684994</v>
      </c>
      <c r="CX280" s="12">
        <f t="shared" si="231"/>
        <v>7.0566646556197341</v>
      </c>
      <c r="CY280" s="12">
        <f t="shared" si="231"/>
        <v>3.9361938067561846E-3</v>
      </c>
      <c r="CZ280" s="12">
        <f t="shared" si="231"/>
        <v>0.11136517199034394</v>
      </c>
      <c r="DA280" s="12">
        <f t="shared" si="231"/>
        <v>1.2038765537034675</v>
      </c>
      <c r="DB280" s="12">
        <f t="shared" si="231"/>
        <v>1.5197157663800131E-3</v>
      </c>
      <c r="DC280" s="12">
        <f t="shared" si="231"/>
        <v>0.4416560059634031</v>
      </c>
      <c r="DD280" s="12">
        <f t="shared" si="231"/>
        <v>0.13872269023948594</v>
      </c>
      <c r="DE280" s="12">
        <f t="shared" si="231"/>
        <v>18.004933608707525</v>
      </c>
      <c r="DF280" s="12">
        <f t="shared" si="231"/>
        <v>4.6088074241578576E-2</v>
      </c>
      <c r="DG280" s="12">
        <f t="shared" si="231"/>
        <v>-1.616174280023535E-2</v>
      </c>
      <c r="DH280" s="12">
        <f t="shared" si="231"/>
        <v>1.5409423952094099</v>
      </c>
      <c r="DI280" s="12">
        <f t="shared" si="231"/>
        <v>4.0646059668956574E-5</v>
      </c>
      <c r="DJ280" s="12">
        <f t="shared" si="231"/>
        <v>5.4229719035933537E-2</v>
      </c>
      <c r="DK280" s="12">
        <f t="shared" si="231"/>
        <v>2.4809202409365916E-3</v>
      </c>
      <c r="DL280" s="12">
        <f t="shared" si="219"/>
        <v>2.5689892493295364E-3</v>
      </c>
      <c r="DM280" s="12">
        <f t="shared" si="211"/>
        <v>3.5223452145335534E-7</v>
      </c>
      <c r="DN280" s="12">
        <f t="shared" si="211"/>
        <v>1.1548823780852344E-2</v>
      </c>
      <c r="DO280" s="12">
        <f t="shared" si="211"/>
        <v>109.53291793215692</v>
      </c>
      <c r="DP280" s="12">
        <f t="shared" si="211"/>
        <v>1.3937865810194445E-2</v>
      </c>
      <c r="DR280" s="12">
        <f t="shared" si="232"/>
        <v>0.41062175020134739</v>
      </c>
      <c r="DS280" s="12">
        <f t="shared" si="232"/>
        <v>6.7004753371764822</v>
      </c>
      <c r="DT280" s="12">
        <f t="shared" si="232"/>
        <v>3.7375120983697027E-3</v>
      </c>
      <c r="DU280" s="12">
        <f t="shared" si="232"/>
        <v>0.10574394912580462</v>
      </c>
      <c r="DV280" s="12">
        <f t="shared" si="232"/>
        <v>1.1431101732560194</v>
      </c>
      <c r="DW280" s="12">
        <f t="shared" si="232"/>
        <v>1.4430072150358197E-3</v>
      </c>
      <c r="DX280" s="12">
        <f t="shared" si="232"/>
        <v>0.41936315807737051</v>
      </c>
      <c r="DY280" s="12">
        <f t="shared" si="232"/>
        <v>0.13172058047511348</v>
      </c>
      <c r="DZ280" s="12">
        <f t="shared" si="232"/>
        <v>17.096123945264857</v>
      </c>
      <c r="EA280" s="12">
        <f t="shared" si="232"/>
        <v>4.3761751459696546E-2</v>
      </c>
      <c r="EB280" s="12">
        <f t="shared" si="232"/>
        <v>-1.5345969282035568E-2</v>
      </c>
      <c r="EC280" s="12">
        <f t="shared" si="232"/>
        <v>1.4631624172317332</v>
      </c>
      <c r="ED280" s="12">
        <f t="shared" si="232"/>
        <v>3.8594425788443386E-5</v>
      </c>
      <c r="EE280" s="12">
        <f t="shared" si="232"/>
        <v>5.1492441921965046E-2</v>
      </c>
      <c r="EF280" s="12">
        <f t="shared" si="232"/>
        <v>2.3556943257405879E-3</v>
      </c>
      <c r="EG280" s="12">
        <f t="shared" si="220"/>
        <v>2.439317998892829E-3</v>
      </c>
      <c r="EH280" s="12">
        <f t="shared" si="213"/>
        <v>3.3445527583924766E-7</v>
      </c>
      <c r="EI280" s="12">
        <f t="shared" si="213"/>
        <v>1.0965890076039393E-2</v>
      </c>
      <c r="EJ280" s="12">
        <f t="shared" si="213"/>
        <v>104.00417917392706</v>
      </c>
      <c r="EK280" s="12">
        <f t="shared" si="213"/>
        <v>1.3234343797208741E-2</v>
      </c>
      <c r="EM280" s="12">
        <f t="shared" si="233"/>
        <v>0.71764057234808443</v>
      </c>
      <c r="EN280" s="12">
        <f t="shared" si="233"/>
        <v>11.710370806265626</v>
      </c>
      <c r="EO280" s="12">
        <f t="shared" si="233"/>
        <v>6.5320220375971747E-3</v>
      </c>
      <c r="EP280" s="12">
        <f t="shared" si="233"/>
        <v>0.18480791174792507</v>
      </c>
      <c r="EQ280" s="12">
        <f t="shared" si="233"/>
        <v>1.9978051298795418</v>
      </c>
      <c r="ER280" s="12">
        <f t="shared" si="233"/>
        <v>2.5219329545815251E-3</v>
      </c>
      <c r="ES280" s="12">
        <f t="shared" si="233"/>
        <v>0.73291786574085094</v>
      </c>
      <c r="ET280" s="12">
        <f t="shared" si="233"/>
        <v>0.23020707674600957</v>
      </c>
      <c r="EU280" s="12">
        <f t="shared" si="233"/>
        <v>29.878768396943538</v>
      </c>
      <c r="EV280" s="12">
        <f t="shared" si="233"/>
        <v>7.6482086857531967E-2</v>
      </c>
      <c r="EW280" s="12">
        <f t="shared" si="233"/>
        <v>-2.682003613641017E-2</v>
      </c>
      <c r="EX280" s="12">
        <f t="shared" si="233"/>
        <v>2.5571580512369612</v>
      </c>
      <c r="EY280" s="12">
        <f t="shared" si="233"/>
        <v>6.7451190295407038E-5</v>
      </c>
      <c r="EZ280" s="12">
        <f t="shared" si="233"/>
        <v>8.9992956959439305E-2</v>
      </c>
      <c r="FA280" s="12">
        <f t="shared" si="233"/>
        <v>4.117029415447811E-3</v>
      </c>
      <c r="FB280" s="12">
        <f t="shared" si="221"/>
        <v>4.2631778857453459E-3</v>
      </c>
      <c r="FC280" s="12">
        <f t="shared" si="215"/>
        <v>5.8452499279549014E-7</v>
      </c>
      <c r="FD280" s="12">
        <f t="shared" si="215"/>
        <v>1.9165004354046673E-2</v>
      </c>
      <c r="FE280" s="12">
        <f t="shared" si="215"/>
        <v>181.76732877002095</v>
      </c>
      <c r="FF280" s="12">
        <f t="shared" si="215"/>
        <v>2.3129564015113967E-2</v>
      </c>
      <c r="FH280" s="12">
        <f>IFERROR(AL280*[1]Figure!$C$8+BG280*[1]Figure!$D$8+CB280*[1]Figure!$E$8,0)</f>
        <v>0.19981657499719743</v>
      </c>
      <c r="FI280" s="12">
        <f>IFERROR(AM280*[1]Figure!$C$8+BH280*[1]Figure!$D$8+CC280*[1]Figure!$E$8,0)</f>
        <v>3.2605823536412437</v>
      </c>
      <c r="FJ280" s="12">
        <f>IFERROR(AN280*[1]Figure!$C$8+BI280*[1]Figure!$D$8+CD280*[1]Figure!$E$8,0)</f>
        <v>1.818746489051353E-3</v>
      </c>
      <c r="FK280" s="12">
        <f>IFERROR(AO280*[1]Figure!$C$8+BJ280*[1]Figure!$D$8+CE280*[1]Figure!$E$8,0)</f>
        <v>5.145707389010791E-2</v>
      </c>
      <c r="FL280" s="12">
        <f>IFERROR(AP280*[1]Figure!$C$8+BK280*[1]Figure!$D$8+CF280*[1]Figure!$E$8,0)</f>
        <v>0.55625976839383018</v>
      </c>
      <c r="FM280" s="12">
        <f>IFERROR(AQ280*[1]Figure!$C$8+BL280*[1]Figure!$D$8+CG280*[1]Figure!$E$8,0)</f>
        <v>7.0219553460895961E-4</v>
      </c>
      <c r="FN280" s="12">
        <f>IFERROR(AR280*[1]Figure!$C$8+BM280*[1]Figure!$D$8+CH280*[1]Figure!$E$8,0)</f>
        <v>0.20407031504283302</v>
      </c>
      <c r="FO280" s="12">
        <f>IFERROR(AS280*[1]Figure!$C$8+BN280*[1]Figure!$D$8+CI280*[1]Figure!$E$8,0)</f>
        <v>6.4097810781513553E-2</v>
      </c>
      <c r="FP280" s="12">
        <f>IFERROR(AT280*[1]Figure!$C$8+BO280*[1]Figure!$D$8+CJ280*[1]Figure!$E$8,0)</f>
        <v>8.3193082947879056</v>
      </c>
      <c r="FQ280" s="12">
        <f>IFERROR(AU280*[1]Figure!$C$8+BP280*[1]Figure!$D$8+CK280*[1]Figure!$E$8,0)</f>
        <v>2.1295324196215638E-2</v>
      </c>
      <c r="FR280" s="12">
        <f>IFERROR(AV280*[1]Figure!$C$8+BQ280*[1]Figure!$D$8+CL280*[1]Figure!$E$8,0)</f>
        <v>-7.4676488043922563E-3</v>
      </c>
      <c r="FS280" s="12">
        <f>IFERROR(AW280*[1]Figure!$C$8+BR280*[1]Figure!$D$8+CM280*[1]Figure!$E$8,0)</f>
        <v>0.71200345021301303</v>
      </c>
      <c r="FT280" s="12">
        <f>IFERROR(AX280*[1]Figure!$C$8+BS280*[1]Figure!$D$8+CN280*[1]Figure!$E$8,0)</f>
        <v>1.8780802456881061E-5</v>
      </c>
      <c r="FU280" s="12">
        <f>IFERROR(AY280*[1]Figure!$C$8+BT280*[1]Figure!$D$8+CO280*[1]Figure!$E$8,0)</f>
        <v>2.5057229379700299E-2</v>
      </c>
      <c r="FV280" s="12">
        <f>IFERROR(AZ280*[1]Figure!$C$8+BU280*[1]Figure!$D$8+CP280*[1]Figure!$E$8,0)</f>
        <v>1.1463269339215632E-3</v>
      </c>
      <c r="FW280" s="12">
        <f>IFERROR(BA280*[1]Figure!$C$8+BV280*[1]Figure!$D$8+CQ280*[1]Figure!$E$8,0)</f>
        <v>1.1870198488725429E-3</v>
      </c>
      <c r="FX280" s="12">
        <f>IFERROR(BB280*[1]Figure!$C$8+BW280*[1]Figure!$D$8+CR280*[1]Figure!$E$8,0)</f>
        <v>1.6275247883282263E-7</v>
      </c>
      <c r="FY280" s="12">
        <f>IFERROR(BC280*[1]Figure!$C$8+BX280*[1]Figure!$D$8+CS280*[1]Figure!$E$8,0)</f>
        <v>5.336216592802292E-3</v>
      </c>
      <c r="FZ280" s="12">
        <f>IFERROR(BD280*[1]Figure!$C$8+BY280*[1]Figure!$D$8+CT280*[1]Figure!$E$8,0)</f>
        <v>50.610467803370533</v>
      </c>
      <c r="GA280" s="12">
        <f>IFERROR(BE280*[1]Figure!$C$8+BZ280*[1]Figure!$D$8+CU280*[1]Figure!$E$8,0)</f>
        <v>6.4400905422008431E-3</v>
      </c>
      <c r="GC280" s="12">
        <f>IFERROR(CW280*[1]Figure!$F$8+DR280*[1]Figure!$G$8+EM280*[1]Figure!$H$8,0)</f>
        <v>0.42013177305654459</v>
      </c>
      <c r="GD280" s="12">
        <f>IFERROR(CX280*[1]Figure!$F$8+DS280*[1]Figure!$G$8+EN280*[1]Figure!$H$8,0)</f>
        <v>6.8556587232635264</v>
      </c>
      <c r="GE280" s="12">
        <f>IFERROR(CY280*[1]Figure!$F$8+DT280*[1]Figure!$G$8+EO280*[1]Figure!$H$8,0)</f>
        <v>3.8240730890128989E-3</v>
      </c>
      <c r="GF280" s="12">
        <f>IFERROR(CZ280*[1]Figure!$F$8+DU280*[1]Figure!$G$8+EP280*[1]Figure!$H$8,0)</f>
        <v>0.10819298494159398</v>
      </c>
      <c r="GG280" s="12">
        <f>IFERROR(DA280*[1]Figure!$F$8+DV280*[1]Figure!$G$8+EQ280*[1]Figure!$H$8,0)</f>
        <v>1.1695846692327732</v>
      </c>
      <c r="GH280" s="12">
        <f>IFERROR(DB280*[1]Figure!$F$8+DW280*[1]Figure!$G$8+ER280*[1]Figure!$H$8,0)</f>
        <v>1.4764273433862443E-3</v>
      </c>
      <c r="GI280" s="12">
        <f>IFERROR(DC280*[1]Figure!$F$8+DX280*[1]Figure!$G$8+ES280*[1]Figure!$H$8,0)</f>
        <v>0.42907563243117142</v>
      </c>
      <c r="GJ280" s="12">
        <f>IFERROR(DD280*[1]Figure!$F$8+DY280*[1]Figure!$G$8+ET280*[1]Figure!$H$8,0)</f>
        <v>0.13477123653559719</v>
      </c>
      <c r="GK280" s="12">
        <f>IFERROR(DE280*[1]Figure!$F$8+DZ280*[1]Figure!$G$8+EU280*[1]Figure!$H$8,0)</f>
        <v>17.492071138454282</v>
      </c>
      <c r="GL280" s="12">
        <f>IFERROR(DF280*[1]Figure!$F$8+EA280*[1]Figure!$G$8+EV280*[1]Figure!$H$8,0)</f>
        <v>4.4775276087559296E-2</v>
      </c>
      <c r="GM280" s="12">
        <f>IFERROR(DG280*[1]Figure!$F$8+EB280*[1]Figure!$G$8+EW280*[1]Figure!$H$8,0)</f>
        <v>-1.5701382794680113E-2</v>
      </c>
      <c r="GN280" s="12">
        <f>IFERROR(DH280*[1]Figure!$F$8+EC280*[1]Figure!$G$8+EX280*[1]Figure!$H$8,0)</f>
        <v>1.4970493411998773</v>
      </c>
      <c r="GO280" s="12">
        <f>IFERROR(DI280*[1]Figure!$F$8+ED280*[1]Figure!$G$8+EY280*[1]Figure!$H$8,0)</f>
        <v>3.948827486280765E-5</v>
      </c>
      <c r="GP280" s="12">
        <f>IFERROR(DJ280*[1]Figure!$F$8+EE280*[1]Figure!$G$8+EZ280*[1]Figure!$H$8,0)</f>
        <v>5.2685009776219427E-2</v>
      </c>
      <c r="GQ280" s="12">
        <f>IFERROR(DK280*[1]Figure!$F$8+EF280*[1]Figure!$G$8+FA280*[1]Figure!$H$8,0)</f>
        <v>2.4102523389648413E-3</v>
      </c>
      <c r="GR280" s="12">
        <f>IFERROR(DL280*[1]Figure!$F$8+EG280*[1]Figure!$G$8+FB280*[1]Figure!$H$8,0)</f>
        <v>2.4958127410958163E-3</v>
      </c>
      <c r="GS280" s="12">
        <f>IFERROR(DM280*[1]Figure!$F$8+EH280*[1]Figure!$G$8+FC280*[1]Figure!$H$8,0)</f>
        <v>3.4220127885957693E-7</v>
      </c>
      <c r="GT280" s="12">
        <f>IFERROR(DN280*[1]Figure!$F$8+EI280*[1]Figure!$G$8+FD280*[1]Figure!$H$8,0)</f>
        <v>1.1219860707647626E-2</v>
      </c>
      <c r="GU280" s="12">
        <f>IFERROR(DO280*[1]Figure!$F$8+EJ280*[1]Figure!$G$8+FE280*[1]Figure!$H$8,0)</f>
        <v>106.41292181967117</v>
      </c>
      <c r="GV280" s="12">
        <f>IFERROR(DP280*[1]Figure!$F$8+EK280*[1]Figure!$G$8+FF280*[1]Figure!$H$8,0)</f>
        <v>1.3540851944727175E-2</v>
      </c>
      <c r="GX280" s="12">
        <f>IFERROR(FH280*[1]Figure!$F$10+GC280*[1]Figure!$F$11,0)</f>
        <v>0.21274275549887384</v>
      </c>
      <c r="GY280" s="12">
        <f>IFERROR(FI280*[1]Figure!$F$10+GD280*[1]Figure!$F$11,0)</f>
        <v>3.4715101810466473</v>
      </c>
      <c r="GZ280" s="12">
        <f>IFERROR(FJ280*[1]Figure!$F$10+GE280*[1]Figure!$F$11,0)</f>
        <v>1.9364016205368057E-3</v>
      </c>
      <c r="HA280" s="12">
        <f>IFERROR(FK280*[1]Figure!$F$10+GF280*[1]Figure!$F$11,0)</f>
        <v>5.4785843914321189E-2</v>
      </c>
      <c r="HB280" s="12">
        <f>IFERROR(FL280*[1]Figure!$F$10+GG280*[1]Figure!$F$11,0)</f>
        <v>0.59224434160643891</v>
      </c>
      <c r="HC280" s="12">
        <f>IFERROR(FM280*[1]Figure!$F$10+GH280*[1]Figure!$F$11,0)</f>
        <v>7.4762072632768414E-4</v>
      </c>
      <c r="HD280" s="12">
        <f>IFERROR(FN280*[1]Figure!$F$10+GI280*[1]Figure!$F$11,0)</f>
        <v>0.2172716709729636</v>
      </c>
      <c r="HE280" s="12">
        <f>IFERROR(FO280*[1]Figure!$F$10+GJ280*[1]Figure!$F$11,0)</f>
        <v>6.8244313002041396E-2</v>
      </c>
      <c r="HF280" s="12">
        <f>IFERROR(FP280*[1]Figure!$F$10+GK280*[1]Figure!$F$11,0)</f>
        <v>8.8574862746128069</v>
      </c>
      <c r="HG280" s="12">
        <f>IFERROR(FQ280*[1]Figure!$F$10+GL280*[1]Figure!$F$11,0)</f>
        <v>2.2672923649143212E-2</v>
      </c>
      <c r="HH280" s="12">
        <f>IFERROR(FR280*[1]Figure!$F$10+GM280*[1]Figure!$F$11,0)</f>
        <v>-7.9507327345920229E-3</v>
      </c>
      <c r="HI280" s="12">
        <f>IFERROR(FS280*[1]Figure!$F$10+GN280*[1]Figure!$F$11,0)</f>
        <v>0.75806311826306771</v>
      </c>
      <c r="HJ280" s="12">
        <f>IFERROR(FT280*[1]Figure!$F$10+GO280*[1]Figure!$F$11,0)</f>
        <v>1.9995736916284031E-5</v>
      </c>
      <c r="HK280" s="12">
        <f>IFERROR(FU280*[1]Figure!$F$10+GP280*[1]Figure!$F$11,0)</f>
        <v>2.6678187349971079E-2</v>
      </c>
      <c r="HL280" s="12">
        <f>IFERROR(FV280*[1]Figure!$F$10+GQ280*[1]Figure!$F$11,0)</f>
        <v>1.2204830886950661E-3</v>
      </c>
      <c r="HM280" s="12">
        <f>IFERROR(FW280*[1]Figure!$F$10+GR280*[1]Figure!$F$11,0)</f>
        <v>1.2638084377361762E-3</v>
      </c>
      <c r="HN280" s="12">
        <f>IFERROR(FX280*[1]Figure!$F$10+GS280*[1]Figure!$F$11,0)</f>
        <v>1.7328097437188311E-7</v>
      </c>
      <c r="HO280" s="12">
        <f>IFERROR(FY280*[1]Figure!$F$10+GT280*[1]Figure!$F$11,0)</f>
        <v>5.6814176797269911E-3</v>
      </c>
      <c r="HP280" s="12">
        <f>IFERROR(FZ280*[1]Figure!$F$10+GU280*[1]Figure!$F$11,0)</f>
        <v>53.884470683811394</v>
      </c>
      <c r="HQ280" s="12">
        <f>IFERROR(GA280*[1]Figure!$F$10+GV280*[1]Figure!$F$11,0)</f>
        <v>6.8567014905007769E-3</v>
      </c>
    </row>
    <row r="281" spans="1:225" s="16" customFormat="1" x14ac:dyDescent="0.2">
      <c r="A281" s="1"/>
      <c r="B281" s="4"/>
      <c r="C281" s="1" t="str">
        <f>C90</f>
        <v>Steel</v>
      </c>
      <c r="D281" s="1" t="str">
        <f>D90</f>
        <v>GLO</v>
      </c>
      <c r="E281" s="2">
        <f>E90</f>
        <v>1</v>
      </c>
      <c r="F281" s="1"/>
      <c r="G281" s="5">
        <f>G90</f>
        <v>32.210427753784053</v>
      </c>
      <c r="H281" s="5">
        <f>H90</f>
        <v>30.724708607586301</v>
      </c>
      <c r="I281" s="5">
        <f>I90</f>
        <v>37.150837988826815</v>
      </c>
      <c r="J281" s="5">
        <f>J90</f>
        <v>77.736914656395697</v>
      </c>
      <c r="K281" s="5">
        <f>K90</f>
        <v>71.184915247326046</v>
      </c>
      <c r="L281" s="5">
        <f>L90</f>
        <v>93.387096774193552</v>
      </c>
      <c r="M281" s="5" t="str">
        <f>M90</f>
        <v>g/kWh</v>
      </c>
      <c r="N281" s="5" t="str">
        <f>N90</f>
        <v>market for reinforcing steel | reinforcing steel | Cutoff, GLO</v>
      </c>
      <c r="O281" s="5">
        <f>O90</f>
        <v>1</v>
      </c>
      <c r="P281" s="5" t="str">
        <f>P90</f>
        <v>kg</v>
      </c>
      <c r="Q281" s="5">
        <f>[1]Use!Z33</f>
        <v>1.681081840304101</v>
      </c>
      <c r="R281" s="5">
        <f>[1]Use!AA33</f>
        <v>20.430794752252449</v>
      </c>
      <c r="S281" s="5">
        <f>[1]Use!AB33</f>
        <v>3.0212996051734993E-3</v>
      </c>
      <c r="T281" s="5">
        <f>[1]Use!AC33</f>
        <v>0.40056498044121092</v>
      </c>
      <c r="U281" s="5">
        <f>[1]Use!AD33</f>
        <v>0.11615804958608343</v>
      </c>
      <c r="V281" s="5">
        <f>[1]Use!AE33</f>
        <v>7.6192583825456428E-4</v>
      </c>
      <c r="W281" s="5">
        <f>[1]Use!AF33</f>
        <v>1.7108935778060912</v>
      </c>
      <c r="X281" s="5">
        <f>[1]Use!AG33</f>
        <v>1.4215840632639418</v>
      </c>
      <c r="Y281" s="5">
        <f>[1]Use!AH33</f>
        <v>1.4849785737243562</v>
      </c>
      <c r="Z281" s="5">
        <f>[1]Use!AI33</f>
        <v>5.1999838077642621E-2</v>
      </c>
      <c r="AA281" s="5">
        <f>[1]Use!AJ33</f>
        <v>1.6756603733355895E-2</v>
      </c>
      <c r="AB281" s="5">
        <f>[1]Use!AK33</f>
        <v>0.16356271492904587</v>
      </c>
      <c r="AC281" s="5">
        <f>[1]Use!AL33</f>
        <v>6.7725640935859595E-5</v>
      </c>
      <c r="AD281" s="5">
        <f>[1]Use!AM33</f>
        <v>6.5758951194595058E-2</v>
      </c>
      <c r="AE281" s="5">
        <f>[1]Use!AN33</f>
        <v>4.3398276359010671E-3</v>
      </c>
      <c r="AF281" s="5">
        <f>[1]Use!AO33</f>
        <v>4.6748360085259524E-3</v>
      </c>
      <c r="AG281" s="5">
        <f>[1]Use!AP33</f>
        <v>3.6708451489064148E-7</v>
      </c>
      <c r="AH281" s="5">
        <f>[1]Use!AQ33</f>
        <v>4.5182493076905651E-3</v>
      </c>
      <c r="AI281" s="5">
        <f>[1]Use!AR33</f>
        <v>5.9119072034146498</v>
      </c>
      <c r="AJ281" s="5">
        <f>[1]Use!AS33</f>
        <v>1.7345595442986188E-2</v>
      </c>
      <c r="AK281" s="1"/>
      <c r="AL281" s="1">
        <f t="shared" si="228"/>
        <v>5.4148365165313593E-2</v>
      </c>
      <c r="AM281" s="1">
        <f t="shared" si="228"/>
        <v>0.65808463831981789</v>
      </c>
      <c r="AN281" s="1">
        <f t="shared" si="228"/>
        <v>9.7317352654977286E-5</v>
      </c>
      <c r="AO281" s="1">
        <f t="shared" si="228"/>
        <v>1.2902369363197547E-2</v>
      </c>
      <c r="AP281" s="1">
        <f t="shared" si="228"/>
        <v>3.7415004642130062E-3</v>
      </c>
      <c r="AQ281" s="1">
        <f t="shared" si="228"/>
        <v>2.4541957166839997E-5</v>
      </c>
      <c r="AR281" s="1">
        <f t="shared" si="228"/>
        <v>5.510861398233622E-2</v>
      </c>
      <c r="AS281" s="1">
        <f t="shared" si="228"/>
        <v>4.5789830765693984E-2</v>
      </c>
      <c r="AT281" s="1">
        <f t="shared" si="228"/>
        <v>4.7831795064865665E-2</v>
      </c>
      <c r="AU281" s="1">
        <f t="shared" si="228"/>
        <v>1.6749370276083768E-3</v>
      </c>
      <c r="AV281" s="1">
        <f t="shared" si="228"/>
        <v>5.3973737395204824E-4</v>
      </c>
      <c r="AW281" s="1">
        <f t="shared" si="228"/>
        <v>5.2684250124348086E-3</v>
      </c>
      <c r="AX281" s="1">
        <f t="shared" si="228"/>
        <v>2.1814718644432254E-6</v>
      </c>
      <c r="AY281" s="1">
        <f t="shared" si="228"/>
        <v>2.1181239466181159E-3</v>
      </c>
      <c r="AZ281" s="1">
        <f t="shared" si="228"/>
        <v>1.3978770453006677E-4</v>
      </c>
      <c r="BA281" s="1">
        <f t="shared" si="216"/>
        <v>1.5057846751341341E-4</v>
      </c>
      <c r="BB281" s="1">
        <f t="shared" si="205"/>
        <v>1.1823949246417875E-8</v>
      </c>
      <c r="BC281" s="1">
        <f t="shared" si="205"/>
        <v>1.4553474289895178E-4</v>
      </c>
      <c r="BD281" s="1">
        <f t="shared" si="205"/>
        <v>0.19042505986266312</v>
      </c>
      <c r="BE281" s="1">
        <f t="shared" si="205"/>
        <v>5.587090488626726E-4</v>
      </c>
      <c r="BF281" s="1"/>
      <c r="BG281" s="1">
        <f t="shared" si="229"/>
        <v>5.1650749688848432E-2</v>
      </c>
      <c r="BH281" s="1">
        <f t="shared" si="229"/>
        <v>0.6277302153843598</v>
      </c>
      <c r="BI281" s="1">
        <f t="shared" si="229"/>
        <v>9.282854998517131E-5</v>
      </c>
      <c r="BJ281" s="1">
        <f t="shared" si="229"/>
        <v>1.2307242302459711E-2</v>
      </c>
      <c r="BK281" s="1">
        <f t="shared" si="229"/>
        <v>3.5689222259579741E-3</v>
      </c>
      <c r="BL281" s="1">
        <f t="shared" si="229"/>
        <v>2.3409949360962418E-5</v>
      </c>
      <c r="BM281" s="1">
        <f t="shared" si="229"/>
        <v>5.2566706636682933E-2</v>
      </c>
      <c r="BN281" s="1">
        <f t="shared" si="229"/>
        <v>4.3677756104973139E-2</v>
      </c>
      <c r="BO281" s="1">
        <f t="shared" si="229"/>
        <v>4.562553396618995E-2</v>
      </c>
      <c r="BP281" s="1">
        <f t="shared" si="229"/>
        <v>1.5976798725772401E-3</v>
      </c>
      <c r="BQ281" s="1">
        <f t="shared" si="229"/>
        <v>5.1484176696015265E-4</v>
      </c>
      <c r="BR281" s="1">
        <f t="shared" si="229"/>
        <v>5.0254167552606401E-3</v>
      </c>
      <c r="BS281" s="1">
        <f t="shared" si="229"/>
        <v>2.0808505830163044E-6</v>
      </c>
      <c r="BT281" s="1">
        <f t="shared" si="229"/>
        <v>2.0204246137944222E-3</v>
      </c>
      <c r="BU281" s="1">
        <f t="shared" si="229"/>
        <v>1.3333993952021041E-4</v>
      </c>
      <c r="BV281" s="1">
        <f t="shared" si="217"/>
        <v>1.4363297415021171E-4</v>
      </c>
      <c r="BW281" s="1">
        <f t="shared" si="207"/>
        <v>1.1278564754372133E-8</v>
      </c>
      <c r="BX281" s="1">
        <f t="shared" si="207"/>
        <v>1.3882189339522116E-4</v>
      </c>
      <c r="BY281" s="1">
        <f t="shared" si="207"/>
        <v>0.18164162614000554</v>
      </c>
      <c r="BZ281" s="1">
        <f t="shared" si="207"/>
        <v>5.3293836561082747E-4</v>
      </c>
      <c r="CA281" s="1"/>
      <c r="CB281" s="1">
        <f t="shared" si="230"/>
        <v>6.2453599095096492E-2</v>
      </c>
      <c r="CC281" s="1">
        <f t="shared" si="230"/>
        <v>0.7590211458239039</v>
      </c>
      <c r="CD281" s="1">
        <f t="shared" si="230"/>
        <v>1.122438121475071E-4</v>
      </c>
      <c r="CE281" s="1">
        <f t="shared" si="230"/>
        <v>1.4881324692369011E-2</v>
      </c>
      <c r="CF281" s="1">
        <f t="shared" si="230"/>
        <v>4.3153688812706979E-3</v>
      </c>
      <c r="CG281" s="1">
        <f t="shared" si="230"/>
        <v>2.8306183376496384E-5</v>
      </c>
      <c r="CH281" s="1">
        <f t="shared" si="230"/>
        <v>6.3561130125198359E-2</v>
      </c>
      <c r="CI281" s="1">
        <f t="shared" si="230"/>
        <v>5.2813039221816835E-2</v>
      </c>
      <c r="CJ281" s="1">
        <f t="shared" si="230"/>
        <v>5.5168198409312676E-2</v>
      </c>
      <c r="CK281" s="1">
        <f t="shared" si="230"/>
        <v>1.9318375598677288E-3</v>
      </c>
      <c r="CL281" s="1">
        <f t="shared" si="230"/>
        <v>6.2252187054087551E-4</v>
      </c>
      <c r="CM281" s="1">
        <f t="shared" si="230"/>
        <v>6.0764919233416486E-3</v>
      </c>
      <c r="CN281" s="1">
        <f t="shared" si="230"/>
        <v>2.5160643140975772E-6</v>
      </c>
      <c r="CO281" s="1">
        <f t="shared" si="230"/>
        <v>2.4430001421455708E-3</v>
      </c>
      <c r="CP281" s="1">
        <f t="shared" si="230"/>
        <v>1.6122823340079386E-4</v>
      </c>
      <c r="CQ281" s="1">
        <f t="shared" si="218"/>
        <v>1.7367407517708148E-4</v>
      </c>
      <c r="CR281" s="1">
        <f t="shared" si="209"/>
        <v>1.3637497340909307E-8</v>
      </c>
      <c r="CS281" s="1">
        <f t="shared" si="209"/>
        <v>1.6785674802314112E-4</v>
      </c>
      <c r="CT281" s="1">
        <f t="shared" si="209"/>
        <v>0.21963230671903589</v>
      </c>
      <c r="CU281" s="1">
        <f t="shared" si="209"/>
        <v>6.444034061221126E-4</v>
      </c>
      <c r="CW281" s="12">
        <f t="shared" si="231"/>
        <v>0.13068211555013651</v>
      </c>
      <c r="CX281" s="12">
        <f t="shared" si="231"/>
        <v>1.5882269480181856</v>
      </c>
      <c r="CY281" s="12">
        <f t="shared" si="231"/>
        <v>2.3486650955877432E-4</v>
      </c>
      <c r="CZ281" s="12">
        <f t="shared" si="231"/>
        <v>3.1138685698899222E-2</v>
      </c>
      <c r="DA281" s="12">
        <f t="shared" si="231"/>
        <v>9.0297683873267458E-3</v>
      </c>
      <c r="DB281" s="12">
        <f t="shared" si="231"/>
        <v>5.9229763862897812E-5</v>
      </c>
      <c r="DC281" s="12">
        <f t="shared" si="231"/>
        <v>0.1329995880440876</v>
      </c>
      <c r="DD281" s="12">
        <f t="shared" si="231"/>
        <v>0.11050955900284126</v>
      </c>
      <c r="DE281" s="12">
        <f t="shared" si="231"/>
        <v>0.11543765265218647</v>
      </c>
      <c r="DF281" s="12">
        <f t="shared" si="231"/>
        <v>4.042306974788099E-3</v>
      </c>
      <c r="DG281" s="12">
        <f t="shared" si="231"/>
        <v>1.3026066743509286E-3</v>
      </c>
      <c r="DH281" s="12">
        <f t="shared" si="231"/>
        <v>1.2714860811407616E-2</v>
      </c>
      <c r="DI281" s="12">
        <f t="shared" si="231"/>
        <v>5.2647823694806157E-6</v>
      </c>
      <c r="DJ281" s="12">
        <f t="shared" si="231"/>
        <v>5.1118979769083257E-3</v>
      </c>
      <c r="DK281" s="12">
        <f t="shared" si="231"/>
        <v>3.3736481055550872E-4</v>
      </c>
      <c r="DL281" s="12">
        <f t="shared" si="219"/>
        <v>3.6340732782742742E-4</v>
      </c>
      <c r="DM281" s="12">
        <f t="shared" si="211"/>
        <v>2.8536017605738209E-8</v>
      </c>
      <c r="DN281" s="12">
        <f t="shared" si="211"/>
        <v>3.5123476082826038E-4</v>
      </c>
      <c r="DO281" s="12">
        <f t="shared" si="211"/>
        <v>0.45957342572837556</v>
      </c>
      <c r="DP281" s="12">
        <f t="shared" si="211"/>
        <v>1.3483930726157832E-3</v>
      </c>
      <c r="DR281" s="12">
        <f t="shared" si="232"/>
        <v>0.11966766832586634</v>
      </c>
      <c r="DS281" s="12">
        <f t="shared" si="232"/>
        <v>1.4543643928746044</v>
      </c>
      <c r="DT281" s="12">
        <f t="shared" si="232"/>
        <v>2.1507095633105521E-4</v>
      </c>
      <c r="DU281" s="12">
        <f t="shared" si="232"/>
        <v>2.8514184183754416E-2</v>
      </c>
      <c r="DV281" s="12">
        <f t="shared" si="232"/>
        <v>8.2687009150800451E-3</v>
      </c>
      <c r="DW281" s="12">
        <f t="shared" si="232"/>
        <v>5.4237626220899012E-5</v>
      </c>
      <c r="DX281" s="12">
        <f t="shared" si="232"/>
        <v>0.12178981433332103</v>
      </c>
      <c r="DY281" s="12">
        <f t="shared" si="232"/>
        <v>0.10119534106039309</v>
      </c>
      <c r="DZ281" s="12">
        <f t="shared" si="232"/>
        <v>0.10570807391466341</v>
      </c>
      <c r="EA281" s="12">
        <f t="shared" si="232"/>
        <v>3.7016040664316677E-3</v>
      </c>
      <c r="EB281" s="12">
        <f t="shared" si="232"/>
        <v>1.1928174165919667E-3</v>
      </c>
      <c r="EC281" s="12">
        <f t="shared" si="232"/>
        <v>1.164319799984668E-2</v>
      </c>
      <c r="ED281" s="12">
        <f t="shared" si="232"/>
        <v>4.8210440100900009E-6</v>
      </c>
      <c r="EE281" s="12">
        <f t="shared" si="232"/>
        <v>4.6810453675402994E-3</v>
      </c>
      <c r="EF281" s="12">
        <f t="shared" si="232"/>
        <v>3.0893026244962086E-4</v>
      </c>
      <c r="EG281" s="12">
        <f t="shared" si="220"/>
        <v>3.3277780506206793E-4</v>
      </c>
      <c r="EH281" s="12">
        <f t="shared" si="213"/>
        <v>2.6130880081096111E-8</v>
      </c>
      <c r="EI281" s="12">
        <f t="shared" si="213"/>
        <v>3.2163119403424246E-4</v>
      </c>
      <c r="EJ281" s="12">
        <f t="shared" si="213"/>
        <v>0.42083861322512822</v>
      </c>
      <c r="EK281" s="12">
        <f t="shared" si="213"/>
        <v>1.2347447415233766E-3</v>
      </c>
      <c r="EM281" s="12">
        <f t="shared" si="233"/>
        <v>0.15699135250581847</v>
      </c>
      <c r="EN281" s="12">
        <f t="shared" si="233"/>
        <v>1.9079726067022851</v>
      </c>
      <c r="EO281" s="12">
        <f t="shared" si="233"/>
        <v>2.8215039861217034E-4</v>
      </c>
      <c r="EP281" s="12">
        <f t="shared" si="233"/>
        <v>3.7407600592816309E-2</v>
      </c>
      <c r="EQ281" s="12">
        <f t="shared" si="233"/>
        <v>1.0847663017797146E-2</v>
      </c>
      <c r="ER281" s="12">
        <f t="shared" si="233"/>
        <v>7.1154041991837528E-5</v>
      </c>
      <c r="ES281" s="12">
        <f t="shared" si="233"/>
        <v>0.15977538412092368</v>
      </c>
      <c r="ET281" s="12">
        <f t="shared" si="233"/>
        <v>0.13275760848868101</v>
      </c>
      <c r="EU281" s="12">
        <f t="shared" si="233"/>
        <v>0.13867783777200035</v>
      </c>
      <c r="EV281" s="12">
        <f t="shared" si="233"/>
        <v>4.8561139107992056E-3</v>
      </c>
      <c r="EW281" s="12">
        <f t="shared" si="233"/>
        <v>1.5648505744537198E-3</v>
      </c>
      <c r="EX281" s="12">
        <f t="shared" si="233"/>
        <v>1.5274647087728637E-2</v>
      </c>
      <c r="EY281" s="12">
        <f t="shared" si="233"/>
        <v>6.3247009841714038E-6</v>
      </c>
      <c r="EZ281" s="12">
        <f t="shared" si="233"/>
        <v>6.1410375389791194E-3</v>
      </c>
      <c r="FA281" s="12">
        <f t="shared" si="233"/>
        <v>4.0528390341721256E-4</v>
      </c>
      <c r="FB281" s="12">
        <f t="shared" si="221"/>
        <v>4.365693627316978E-4</v>
      </c>
      <c r="FC281" s="12">
        <f t="shared" si="215"/>
        <v>3.4280957116400224E-8</v>
      </c>
      <c r="FD281" s="12">
        <f t="shared" si="215"/>
        <v>4.2194618534723179E-4</v>
      </c>
      <c r="FE281" s="12">
        <f t="shared" si="215"/>
        <v>0.5520958501253358</v>
      </c>
      <c r="FF281" s="12">
        <f t="shared" si="215"/>
        <v>1.6198548002401617E-3</v>
      </c>
      <c r="FH281" s="12">
        <f>IFERROR(AL281*[1]Figure!$C$8+BG281*[1]Figure!$D$8+CB281*[1]Figure!$E$8,0)</f>
        <v>5.2244369377570987E-2</v>
      </c>
      <c r="FI281" s="12">
        <f>IFERROR(AM281*[1]Figure!$C$8+BH281*[1]Figure!$D$8+CC281*[1]Figure!$E$8,0)</f>
        <v>0.63494468985574704</v>
      </c>
      <c r="FJ281" s="12">
        <f>IFERROR(AN281*[1]Figure!$C$8+BI281*[1]Figure!$D$8+CD281*[1]Figure!$E$8,0)</f>
        <v>9.3895424237311372E-5</v>
      </c>
      <c r="FK281" s="12">
        <f>IFERROR(AO281*[1]Figure!$C$8+BJ281*[1]Figure!$D$8+CE281*[1]Figure!$E$8,0)</f>
        <v>1.2448688871747292E-2</v>
      </c>
      <c r="FL281" s="12">
        <f>IFERROR(AP281*[1]Figure!$C$8+BK281*[1]Figure!$D$8+CF281*[1]Figure!$E$8,0)</f>
        <v>3.6099396848256731E-3</v>
      </c>
      <c r="FM281" s="12">
        <f>IFERROR(AQ281*[1]Figure!$C$8+BL281*[1]Figure!$D$8+CG281*[1]Figure!$E$8,0)</f>
        <v>2.3678998831422776E-5</v>
      </c>
      <c r="FN281" s="12">
        <f>IFERROR(AR281*[1]Figure!$C$8+BM281*[1]Figure!$D$8+CH281*[1]Figure!$E$8,0)</f>
        <v>5.3170853376446031E-2</v>
      </c>
      <c r="FO281" s="12">
        <f>IFERROR(AS281*[1]Figure!$C$8+BN281*[1]Figure!$D$8+CI281*[1]Figure!$E$8,0)</f>
        <v>4.4179742545428079E-2</v>
      </c>
      <c r="FP281" s="12">
        <f>IFERROR(AT281*[1]Figure!$C$8+BO281*[1]Figure!$D$8+CJ281*[1]Figure!$E$8,0)</f>
        <v>4.6149906127948871E-2</v>
      </c>
      <c r="FQ281" s="12">
        <f>IFERROR(AU281*[1]Figure!$C$8+BP281*[1]Figure!$D$8+CK281*[1]Figure!$E$8,0)</f>
        <v>1.6160419338125749E-3</v>
      </c>
      <c r="FR281" s="12">
        <f>IFERROR(AV281*[1]Figure!$C$8+BQ281*[1]Figure!$D$8+CL281*[1]Figure!$E$8,0)</f>
        <v>5.2075881968998436E-4</v>
      </c>
      <c r="FS281" s="12">
        <f>IFERROR(AW281*[1]Figure!$C$8+BR281*[1]Figure!$D$8+CM281*[1]Figure!$E$8,0)</f>
        <v>5.0831736387120918E-3</v>
      </c>
      <c r="FT281" s="12">
        <f>IFERROR(AX281*[1]Figure!$C$8+BS281*[1]Figure!$D$8+CN281*[1]Figure!$E$8,0)</f>
        <v>2.1047657029866727E-6</v>
      </c>
      <c r="FU281" s="12">
        <f>IFERROR(AY281*[1]Figure!$C$8+BT281*[1]Figure!$D$8+CO281*[1]Figure!$E$8,0)</f>
        <v>2.0436452608818931E-3</v>
      </c>
      <c r="FV281" s="12">
        <f>IFERROR(AZ281*[1]Figure!$C$8+BU281*[1]Figure!$D$8+CP281*[1]Figure!$E$8,0)</f>
        <v>1.3487240930756301E-4</v>
      </c>
      <c r="FW281" s="12">
        <f>IFERROR(BA281*[1]Figure!$C$8+BV281*[1]Figure!$D$8+CQ281*[1]Figure!$E$8,0)</f>
        <v>1.4528374131078504E-4</v>
      </c>
      <c r="FX281" s="12">
        <f>IFERROR(BB281*[1]Figure!$C$8+BW281*[1]Figure!$D$8+CR281*[1]Figure!$E$8,0)</f>
        <v>1.1408188779948921E-8</v>
      </c>
      <c r="FY281" s="12">
        <f>IFERROR(BC281*[1]Figure!$C$8+BX281*[1]Figure!$D$8+CS281*[1]Figure!$E$8,0)</f>
        <v>1.4041736702612837E-4</v>
      </c>
      <c r="FZ281" s="12">
        <f>IFERROR(BD281*[1]Figure!$C$8+BY281*[1]Figure!$D$8+CT281*[1]Figure!$E$8,0)</f>
        <v>0.18372922498838332</v>
      </c>
      <c r="GA281" s="12">
        <f>IFERROR(BE281*[1]Figure!$C$8+BZ281*[1]Figure!$D$8+CU281*[1]Figure!$E$8,0)</f>
        <v>5.3906340171597645E-4</v>
      </c>
      <c r="GC281" s="12">
        <f>IFERROR(CW281*[1]Figure!$F$8+DR281*[1]Figure!$G$8+EM281*[1]Figure!$H$8,0)</f>
        <v>0.1226823547303432</v>
      </c>
      <c r="GD281" s="12">
        <f>IFERROR(CX281*[1]Figure!$F$8+DS281*[1]Figure!$G$8+EN281*[1]Figure!$H$8,0)</f>
        <v>1.4910029655458379</v>
      </c>
      <c r="GE281" s="12">
        <f>IFERROR(CY281*[1]Figure!$F$8+DT281*[1]Figure!$G$8+EO281*[1]Figure!$H$8,0)</f>
        <v>2.2048905711900984E-4</v>
      </c>
      <c r="GF281" s="12">
        <f>IFERROR(CZ281*[1]Figure!$F$8+DU281*[1]Figure!$G$8+EP281*[1]Figure!$H$8,0)</f>
        <v>2.9232517920812225E-2</v>
      </c>
      <c r="GG281" s="12">
        <f>IFERROR(DA281*[1]Figure!$F$8+DV281*[1]Figure!$G$8+EQ281*[1]Figure!$H$8,0)</f>
        <v>8.4770073071081514E-3</v>
      </c>
      <c r="GH281" s="12">
        <f>IFERROR(DB281*[1]Figure!$F$8+DW281*[1]Figure!$G$8+ER281*[1]Figure!$H$8,0)</f>
        <v>5.5603988887329434E-5</v>
      </c>
      <c r="GI281" s="12">
        <f>IFERROR(DC281*[1]Figure!$F$8+DX281*[1]Figure!$G$8+ES281*[1]Figure!$H$8,0)</f>
        <v>0.1248579621681616</v>
      </c>
      <c r="GJ281" s="12">
        <f>IFERROR(DD281*[1]Figure!$F$8+DY281*[1]Figure!$G$8+ET281*[1]Figure!$H$8,0)</f>
        <v>0.10374466974005304</v>
      </c>
      <c r="GK281" s="12">
        <f>IFERROR(DE281*[1]Figure!$F$8+DZ281*[1]Figure!$G$8+EU281*[1]Figure!$H$8,0)</f>
        <v>0.10837108805818449</v>
      </c>
      <c r="GL281" s="12">
        <f>IFERROR(DF281*[1]Figure!$F$8+EA281*[1]Figure!$G$8+EV281*[1]Figure!$H$8,0)</f>
        <v>3.7948554484460678E-3</v>
      </c>
      <c r="GM281" s="12">
        <f>IFERROR(DG281*[1]Figure!$F$8+EB281*[1]Figure!$G$8+EW281*[1]Figure!$H$8,0)</f>
        <v>1.222867057394116E-3</v>
      </c>
      <c r="GN281" s="12">
        <f>IFERROR(DH281*[1]Figure!$F$8+EC281*[1]Figure!$G$8+EX281*[1]Figure!$H$8,0)</f>
        <v>1.1936515244227074E-2</v>
      </c>
      <c r="GO281" s="12">
        <f>IFERROR(DI281*[1]Figure!$F$8+ED281*[1]Figure!$G$8+EY281*[1]Figure!$H$8,0)</f>
        <v>4.9424964962621699E-6</v>
      </c>
      <c r="GP281" s="12">
        <f>IFERROR(DJ281*[1]Figure!$F$8+EE281*[1]Figure!$G$8+EZ281*[1]Figure!$H$8,0)</f>
        <v>4.7989709862615998E-3</v>
      </c>
      <c r="GQ281" s="12">
        <f>IFERROR(DK281*[1]Figure!$F$8+EF281*[1]Figure!$G$8+FA281*[1]Figure!$H$8,0)</f>
        <v>3.1671288139062208E-4</v>
      </c>
      <c r="GR281" s="12">
        <f>IFERROR(DL281*[1]Figure!$F$8+EG281*[1]Figure!$G$8+FB281*[1]Figure!$H$8,0)</f>
        <v>3.4116119498406766E-4</v>
      </c>
      <c r="GS281" s="12">
        <f>IFERROR(DM281*[1]Figure!$F$8+EH281*[1]Figure!$G$8+FC281*[1]Figure!$H$8,0)</f>
        <v>2.6789173252673417E-8</v>
      </c>
      <c r="GT281" s="12">
        <f>IFERROR(DN281*[1]Figure!$F$8+EI281*[1]Figure!$G$8+FD281*[1]Figure!$H$8,0)</f>
        <v>3.2973377680764736E-4</v>
      </c>
      <c r="GU281" s="12">
        <f>IFERROR(DO281*[1]Figure!$F$8+EJ281*[1]Figure!$G$8+FE281*[1]Figure!$H$8,0)</f>
        <v>0.43144044464306741</v>
      </c>
      <c r="GV281" s="12">
        <f>IFERROR(DP281*[1]Figure!$F$8+EK281*[1]Figure!$G$8+FF281*[1]Figure!$H$8,0)</f>
        <v>1.2658506219783501E-3</v>
      </c>
      <c r="GX281" s="12">
        <f>IFERROR(FH281*[1]Figure!$F$10+GC281*[1]Figure!$F$11,0)</f>
        <v>5.6377058002161973E-2</v>
      </c>
      <c r="GY281" s="12">
        <f>IFERROR(FI281*[1]Figure!$F$10+GD281*[1]Figure!$F$11,0)</f>
        <v>0.68517074729070993</v>
      </c>
      <c r="GZ281" s="12">
        <f>IFERROR(FJ281*[1]Figure!$F$10+GE281*[1]Figure!$F$11,0)</f>
        <v>1.0132283806715982E-4</v>
      </c>
      <c r="HA281" s="12">
        <f>IFERROR(FK281*[1]Figure!$F$10+GF281*[1]Figure!$F$11,0)</f>
        <v>1.3433418049346073E-2</v>
      </c>
      <c r="HB281" s="12">
        <f>IFERROR(FL281*[1]Figure!$F$10+GG281*[1]Figure!$F$11,0)</f>
        <v>3.895496900821918E-3</v>
      </c>
      <c r="HC281" s="12">
        <f>IFERROR(FM281*[1]Figure!$F$10+GH281*[1]Figure!$F$11,0)</f>
        <v>2.5552079706513893E-5</v>
      </c>
      <c r="HD281" s="12">
        <f>IFERROR(FN281*[1]Figure!$F$10+GI281*[1]Figure!$F$11,0)</f>
        <v>5.7376829705121354E-2</v>
      </c>
      <c r="HE281" s="12">
        <f>IFERROR(FO281*[1]Figure!$F$10+GJ281*[1]Figure!$F$11,0)</f>
        <v>4.7674494642737014E-2</v>
      </c>
      <c r="HF281" s="12">
        <f>IFERROR(FP281*[1]Figure!$F$10+GK281*[1]Figure!$F$11,0)</f>
        <v>4.980050416086905E-2</v>
      </c>
      <c r="HG281" s="12">
        <f>IFERROR(FQ281*[1]Figure!$F$10+GL281*[1]Figure!$F$11,0)</f>
        <v>1.7438757692343962E-3</v>
      </c>
      <c r="HH281" s="12">
        <f>IFERROR(FR281*[1]Figure!$F$10+GM281*[1]Figure!$F$11,0)</f>
        <v>5.6195242726776392E-4</v>
      </c>
      <c r="HI281" s="12">
        <f>IFERROR(FS281*[1]Figure!$F$10+GN281*[1]Figure!$F$11,0)</f>
        <v>5.485268144278941E-3</v>
      </c>
      <c r="HJ281" s="12">
        <f>IFERROR(FT281*[1]Figure!$F$10+GO281*[1]Figure!$F$11,0)</f>
        <v>2.2712590759911239E-6</v>
      </c>
      <c r="HK281" s="12">
        <f>IFERROR(FU281*[1]Figure!$F$10+GP281*[1]Figure!$F$11,0)</f>
        <v>2.2053038208945195E-3</v>
      </c>
      <c r="HL281" s="12">
        <f>IFERROR(FV281*[1]Figure!$F$10+GQ281*[1]Figure!$F$11,0)</f>
        <v>1.4554122737077494E-4</v>
      </c>
      <c r="HM281" s="12">
        <f>IFERROR(FW281*[1]Figure!$F$10+GR281*[1]Figure!$F$11,0)</f>
        <v>1.5677612742255736E-4</v>
      </c>
      <c r="HN281" s="12">
        <f>IFERROR(FX281*[1]Figure!$F$10+GS281*[1]Figure!$F$11,0)</f>
        <v>1.2310611233502776E-8</v>
      </c>
      <c r="HO281" s="12">
        <f>IFERROR(FY281*[1]Figure!$F$10+GT281*[1]Figure!$F$11,0)</f>
        <v>1.5152480812107298E-4</v>
      </c>
      <c r="HP281" s="12">
        <f>IFERROR(FZ281*[1]Figure!$F$10+GU281*[1]Figure!$F$11,0)</f>
        <v>0.19826276586868311</v>
      </c>
      <c r="HQ281" s="12">
        <f>IFERROR(GA281*[1]Figure!$F$10+GV281*[1]Figure!$F$11,0)</f>
        <v>5.8170495744238823E-4</v>
      </c>
    </row>
    <row r="282" spans="1:225" x14ac:dyDescent="0.2">
      <c r="A282" s="1"/>
      <c r="B282" s="4"/>
      <c r="C282" s="1" t="str">
        <f>C91</f>
        <v>Sheet rolling, Steel</v>
      </c>
      <c r="D282" s="1" t="str">
        <f>D91</f>
        <v>GLO</v>
      </c>
      <c r="E282" s="2">
        <f>E91</f>
        <v>1</v>
      </c>
      <c r="F282" s="1"/>
      <c r="G282" s="5">
        <f>G91</f>
        <v>32.210427753784053</v>
      </c>
      <c r="H282" s="5">
        <f>H91</f>
        <v>30.724708607586301</v>
      </c>
      <c r="I282" s="5">
        <f>I91</f>
        <v>37.150837988826815</v>
      </c>
      <c r="J282" s="5">
        <f>J91</f>
        <v>77.736914656395697</v>
      </c>
      <c r="K282" s="5">
        <f>K91</f>
        <v>71.184915247326046</v>
      </c>
      <c r="L282" s="5">
        <f>L91</f>
        <v>93.387096774193552</v>
      </c>
      <c r="M282" s="5" t="str">
        <f>M91</f>
        <v>g/kWh</v>
      </c>
      <c r="N282" s="5" t="str">
        <f>N91</f>
        <v>market for sheet rolling, steel | sheet rolling, steel | Cutoff, GLO</v>
      </c>
      <c r="O282" s="5">
        <f>O91</f>
        <v>1</v>
      </c>
      <c r="P282" s="5" t="str">
        <f>P91</f>
        <v>kg</v>
      </c>
      <c r="Q282" s="5">
        <f>'[1]Unit factor_selected'!J73</f>
        <v>0.36293064610411302</v>
      </c>
      <c r="R282" s="5">
        <f>'[1]Unit factor_selected'!K73</f>
        <v>5.3370613243626002</v>
      </c>
      <c r="S282" s="5">
        <f>'[1]Unit factor_selected'!L73</f>
        <v>6.3445736091931402E-4</v>
      </c>
      <c r="T282" s="5">
        <f>'[1]Unit factor_selected'!M73</f>
        <v>9.7553285412259202E-2</v>
      </c>
      <c r="U282" s="5">
        <f>'[1]Unit factor_selected'!N73</f>
        <v>3.5756412701575598E-2</v>
      </c>
      <c r="V282" s="5">
        <f>'[1]Unit factor_selected'!O73</f>
        <v>1.5137556695523101E-4</v>
      </c>
      <c r="W282" s="5">
        <f>'[1]Unit factor_selected'!P73</f>
        <v>0.36912265129676203</v>
      </c>
      <c r="X282" s="5">
        <f>'[1]Unit factor_selected'!Q73</f>
        <v>0.22565003391126801</v>
      </c>
      <c r="Y282" s="5">
        <f>'[1]Unit factor_selected'!R73</f>
        <v>0.297315452499604</v>
      </c>
      <c r="Z282" s="5">
        <f>'[1]Unit factor_selected'!S73</f>
        <v>2.7512038542266599E-2</v>
      </c>
      <c r="AA282" s="5">
        <f>'[1]Unit factor_selected'!T73</f>
        <v>4.1617904983504697E-3</v>
      </c>
      <c r="AB282" s="5">
        <f>'[1]Unit factor_selected'!U73</f>
        <v>4.6207494726329103E-2</v>
      </c>
      <c r="AC282" s="5">
        <f>'[1]Unit factor_selected'!V73</f>
        <v>1.0267360571911599E-5</v>
      </c>
      <c r="AD282" s="5">
        <f>'[1]Unit factor_selected'!W73</f>
        <v>5.7824166534575401E-3</v>
      </c>
      <c r="AE282" s="5">
        <f>'[1]Unit factor_selected'!X73</f>
        <v>8.7593646609061197E-4</v>
      </c>
      <c r="AF282" s="5">
        <f>'[1]Unit factor_selected'!Y73</f>
        <v>9.2618857859466902E-4</v>
      </c>
      <c r="AG282" s="5">
        <f>'[1]Unit factor_selected'!Z73</f>
        <v>1.04518104964901E-7</v>
      </c>
      <c r="AH282" s="5">
        <f>'[1]Unit factor_selected'!AA73</f>
        <v>1.0334470394657801E-3</v>
      </c>
      <c r="AI282" s="5">
        <f>'[1]Unit factor_selected'!AB73</f>
        <v>0.55263733886997002</v>
      </c>
      <c r="AJ282" s="5">
        <f>'[1]Unit factor_selected'!AC73</f>
        <v>7.6708571222166497E-3</v>
      </c>
      <c r="AK282" s="1"/>
      <c r="AL282" s="1">
        <f t="shared" si="228"/>
        <v>1.1690151355970702E-2</v>
      </c>
      <c r="AM282" s="1">
        <f t="shared" si="228"/>
        <v>0.1719090282058966</v>
      </c>
      <c r="AN282" s="1">
        <f t="shared" si="228"/>
        <v>2.0436142986748061E-5</v>
      </c>
      <c r="AO282" s="1">
        <f t="shared" si="228"/>
        <v>3.1422330519158509E-3</v>
      </c>
      <c r="AP282" s="1">
        <f t="shared" si="228"/>
        <v>1.1517293480585874E-3</v>
      </c>
      <c r="AQ282" s="1">
        <f t="shared" si="228"/>
        <v>4.8758717630995691E-6</v>
      </c>
      <c r="AR282" s="1">
        <f t="shared" si="228"/>
        <v>1.1889598491879578E-2</v>
      </c>
      <c r="AS282" s="1">
        <f t="shared" si="228"/>
        <v>7.2682841149378204E-3</v>
      </c>
      <c r="AT282" s="1">
        <f t="shared" si="228"/>
        <v>9.5766579028221093E-3</v>
      </c>
      <c r="AU282" s="1">
        <f t="shared" si="228"/>
        <v>8.861745298250007E-4</v>
      </c>
      <c r="AV282" s="1">
        <f t="shared" si="228"/>
        <v>1.3405305217350274E-4</v>
      </c>
      <c r="AW282" s="1">
        <f t="shared" si="228"/>
        <v>1.4883631705657813E-3</v>
      </c>
      <c r="AX282" s="1">
        <f t="shared" si="228"/>
        <v>3.3071607592360953E-7</v>
      </c>
      <c r="AY282" s="1">
        <f t="shared" si="228"/>
        <v>1.8625411385847187E-4</v>
      </c>
      <c r="AZ282" s="1">
        <f t="shared" si="228"/>
        <v>2.8214288257916575E-5</v>
      </c>
      <c r="BA282" s="1">
        <f t="shared" si="216"/>
        <v>2.9832930297203531E-5</v>
      </c>
      <c r="BB282" s="1">
        <f t="shared" si="205"/>
        <v>3.3665728689343623E-9</v>
      </c>
      <c r="BC282" s="1">
        <f t="shared" si="205"/>
        <v>3.3287771202074527E-5</v>
      </c>
      <c r="BD282" s="1">
        <f t="shared" si="205"/>
        <v>1.7800685077714647E-2</v>
      </c>
      <c r="BE282" s="1">
        <f t="shared" si="205"/>
        <v>2.4708158914475925E-4</v>
      </c>
      <c r="BF282" s="1"/>
      <c r="BG282" s="1">
        <f t="shared" si="229"/>
        <v>1.1150938346311898E-2</v>
      </c>
      <c r="BH282" s="1">
        <f t="shared" si="229"/>
        <v>0.16397965401185952</v>
      </c>
      <c r="BI282" s="1">
        <f t="shared" si="229"/>
        <v>1.9493517538184137E-5</v>
      </c>
      <c r="BJ282" s="1">
        <f t="shared" si="229"/>
        <v>2.9972962680043635E-3</v>
      </c>
      <c r="BK282" s="1">
        <f t="shared" si="229"/>
        <v>1.0986053611085078E-3</v>
      </c>
      <c r="BL282" s="1">
        <f t="shared" si="229"/>
        <v>4.6509701850076425E-6</v>
      </c>
      <c r="BM282" s="1">
        <f t="shared" si="229"/>
        <v>1.1341185901552701E-2</v>
      </c>
      <c r="BN282" s="1">
        <f t="shared" si="229"/>
        <v>6.9330315392156765E-3</v>
      </c>
      <c r="BO282" s="1">
        <f t="shared" si="229"/>
        <v>9.1349306425829984E-3</v>
      </c>
      <c r="BP282" s="1">
        <f t="shared" si="229"/>
        <v>8.4529936741182458E-4</v>
      </c>
      <c r="BQ282" s="1">
        <f t="shared" si="229"/>
        <v>1.2786980034763955E-4</v>
      </c>
      <c r="BR282" s="1">
        <f t="shared" si="229"/>
        <v>1.4197118109530423E-3</v>
      </c>
      <c r="BS282" s="1">
        <f t="shared" si="229"/>
        <v>3.1546166174100452E-7</v>
      </c>
      <c r="BT282" s="1">
        <f t="shared" si="229"/>
        <v>1.7766306672513727E-4</v>
      </c>
      <c r="BU282" s="1">
        <f t="shared" si="229"/>
        <v>2.6912892679392953E-5</v>
      </c>
      <c r="BV282" s="1">
        <f t="shared" si="217"/>
        <v>2.845687419299575E-5</v>
      </c>
      <c r="BW282" s="1">
        <f t="shared" si="207"/>
        <v>3.2112883192637021E-9</v>
      </c>
      <c r="BX282" s="1">
        <f t="shared" si="207"/>
        <v>3.1752359148958834E-5</v>
      </c>
      <c r="BY282" s="1">
        <f t="shared" si="207"/>
        <v>1.6979621202451754E-2</v>
      </c>
      <c r="BZ282" s="1">
        <f t="shared" si="207"/>
        <v>2.3568484985053457E-4</v>
      </c>
      <c r="CA282" s="1"/>
      <c r="CB282" s="1">
        <f t="shared" si="230"/>
        <v>1.3483177634594144E-2</v>
      </c>
      <c r="CC282" s="1">
        <f t="shared" si="230"/>
        <v>0.19827630059782844</v>
      </c>
      <c r="CD282" s="1">
        <f t="shared" si="230"/>
        <v>2.357062262633206E-5</v>
      </c>
      <c r="CE282" s="1">
        <f t="shared" si="230"/>
        <v>3.6241863016286241E-3</v>
      </c>
      <c r="CF282" s="1">
        <f t="shared" si="230"/>
        <v>1.3283806953378644E-3</v>
      </c>
      <c r="CG282" s="1">
        <f t="shared" si="230"/>
        <v>5.6237291634205934E-6</v>
      </c>
      <c r="CH282" s="1">
        <f t="shared" si="230"/>
        <v>1.3713215816332221E-2</v>
      </c>
      <c r="CI282" s="1">
        <f t="shared" si="230"/>
        <v>8.3830878520107944E-3</v>
      </c>
      <c r="CJ282" s="1">
        <f t="shared" si="230"/>
        <v>1.1045518207387525E-2</v>
      </c>
      <c r="CK282" s="1">
        <f t="shared" si="230"/>
        <v>1.0220952866261057E-3</v>
      </c>
      <c r="CL282" s="1">
        <f t="shared" si="230"/>
        <v>1.5461400454765711E-4</v>
      </c>
      <c r="CM282" s="1">
        <f t="shared" si="230"/>
        <v>1.7166471504474221E-3</v>
      </c>
      <c r="CN282" s="1">
        <f t="shared" si="230"/>
        <v>3.8144104917995607E-7</v>
      </c>
      <c r="CO282" s="1">
        <f t="shared" si="230"/>
        <v>2.1482162427649521E-4</v>
      </c>
      <c r="CP282" s="1">
        <f t="shared" si="230"/>
        <v>3.254177374023782E-5</v>
      </c>
      <c r="CQ282" s="1">
        <f t="shared" si="218"/>
        <v>3.4408681830472345E-5</v>
      </c>
      <c r="CR282" s="1">
        <f t="shared" si="209"/>
        <v>3.8829351844502328E-9</v>
      </c>
      <c r="CS282" s="1">
        <f t="shared" si="209"/>
        <v>3.8393423533225909E-5</v>
      </c>
      <c r="CT282" s="1">
        <f t="shared" si="209"/>
        <v>2.0530940242934642E-2</v>
      </c>
      <c r="CU282" s="1">
        <f t="shared" si="209"/>
        <v>2.8497877018290906E-4</v>
      </c>
      <c r="CW282" s="12">
        <f t="shared" si="231"/>
        <v>2.821310866238598E-2</v>
      </c>
      <c r="CX282" s="12">
        <f t="shared" si="231"/>
        <v>0.41488668068792561</v>
      </c>
      <c r="CY282" s="12">
        <f t="shared" si="231"/>
        <v>4.9320757718906752E-5</v>
      </c>
      <c r="CZ282" s="12">
        <f t="shared" si="231"/>
        <v>7.5834914225438041E-3</v>
      </c>
      <c r="DA282" s="12">
        <f t="shared" si="231"/>
        <v>2.7795932026012451E-3</v>
      </c>
      <c r="DB282" s="12">
        <f t="shared" si="231"/>
        <v>1.1767469529462305E-5</v>
      </c>
      <c r="DC282" s="12">
        <f t="shared" si="231"/>
        <v>2.8694456041598898E-2</v>
      </c>
      <c r="DD282" s="12">
        <f t="shared" si="231"/>
        <v>1.7541337428373036E-2</v>
      </c>
      <c r="DE282" s="12">
        <f t="shared" si="231"/>
        <v>2.3112385956989383E-2</v>
      </c>
      <c r="DF282" s="12">
        <f t="shared" si="231"/>
        <v>2.1387009921836476E-3</v>
      </c>
      <c r="DG282" s="12">
        <f t="shared" si="231"/>
        <v>3.2352475278806897E-4</v>
      </c>
      <c r="DH282" s="12">
        <f t="shared" si="231"/>
        <v>3.5920280740264995E-3</v>
      </c>
      <c r="DI282" s="12">
        <f t="shared" si="231"/>
        <v>7.9815293252513404E-7</v>
      </c>
      <c r="DJ282" s="12">
        <f t="shared" si="231"/>
        <v>4.4950722989754998E-4</v>
      </c>
      <c r="DK282" s="12">
        <f t="shared" si="231"/>
        <v>6.8092598308910741E-5</v>
      </c>
      <c r="DL282" s="12">
        <f t="shared" si="219"/>
        <v>7.1999042489942215E-5</v>
      </c>
      <c r="DM282" s="12">
        <f t="shared" si="211"/>
        <v>8.1249150057047166E-9</v>
      </c>
      <c r="DN282" s="12">
        <f t="shared" si="211"/>
        <v>8.0336984308856141E-5</v>
      </c>
      <c r="DO282" s="12">
        <f t="shared" si="211"/>
        <v>4.2960321647672488E-2</v>
      </c>
      <c r="DP282" s="12">
        <f t="shared" si="211"/>
        <v>5.9630876545116072E-4</v>
      </c>
      <c r="DR282" s="12">
        <f t="shared" si="232"/>
        <v>2.5835187283578569E-2</v>
      </c>
      <c r="DS282" s="12">
        <f t="shared" si="232"/>
        <v>0.37991825804453344</v>
      </c>
      <c r="DT282" s="12">
        <f t="shared" si="232"/>
        <v>4.5163793465083521E-5</v>
      </c>
      <c r="DU282" s="12">
        <f t="shared" si="232"/>
        <v>6.9443223541698802E-3</v>
      </c>
      <c r="DV282" s="12">
        <f t="shared" si="232"/>
        <v>2.5453172077100714E-3</v>
      </c>
      <c r="DW282" s="12">
        <f t="shared" si="232"/>
        <v>1.0775656904224048E-5</v>
      </c>
      <c r="DX282" s="12">
        <f t="shared" si="232"/>
        <v>2.6275964648428293E-2</v>
      </c>
      <c r="DY282" s="12">
        <f t="shared" si="232"/>
        <v>1.6062878539529861E-2</v>
      </c>
      <c r="DZ282" s="12">
        <f t="shared" si="232"/>
        <v>2.1164375287904706E-2</v>
      </c>
      <c r="EA282" s="12">
        <f t="shared" si="232"/>
        <v>1.9584421319124154E-3</v>
      </c>
      <c r="EB282" s="12">
        <f t="shared" si="232"/>
        <v>2.9625670390220503E-4</v>
      </c>
      <c r="EC282" s="12">
        <f t="shared" si="232"/>
        <v>3.2892765958850026E-3</v>
      </c>
      <c r="ED282" s="12">
        <f t="shared" si="232"/>
        <v>7.3088119212526434E-7</v>
      </c>
      <c r="EE282" s="12">
        <f t="shared" si="232"/>
        <v>4.1162083940110171E-4</v>
      </c>
      <c r="EF282" s="12">
        <f t="shared" si="232"/>
        <v>6.2353463100702498E-5</v>
      </c>
      <c r="EG282" s="12">
        <f t="shared" si="220"/>
        <v>6.59306554703029E-5</v>
      </c>
      <c r="EH282" s="12">
        <f t="shared" si="213"/>
        <v>7.4401124437376061E-9</v>
      </c>
      <c r="EI282" s="12">
        <f t="shared" si="213"/>
        <v>7.3565839916971576E-5</v>
      </c>
      <c r="EJ282" s="12">
        <f t="shared" si="213"/>
        <v>3.9339442129966623E-2</v>
      </c>
      <c r="EK282" s="12">
        <f t="shared" si="213"/>
        <v>5.4604931411933965E-4</v>
      </c>
      <c r="EM282" s="12">
        <f t="shared" si="233"/>
        <v>3.389303937004539E-2</v>
      </c>
      <c r="EN282" s="12">
        <f t="shared" si="233"/>
        <v>0.4984126623880557</v>
      </c>
      <c r="EO282" s="12">
        <f t="shared" si="233"/>
        <v>5.925013096327142E-5</v>
      </c>
      <c r="EP282" s="12">
        <f t="shared" si="233"/>
        <v>9.1102181054351743E-3</v>
      </c>
      <c r="EQ282" s="12">
        <f t="shared" si="233"/>
        <v>3.3391875732600436E-3</v>
      </c>
      <c r="ER282" s="12">
        <f t="shared" si="233"/>
        <v>1.4136524720496572E-5</v>
      </c>
      <c r="ES282" s="12">
        <f t="shared" si="233"/>
        <v>3.4471292758197616E-2</v>
      </c>
      <c r="ET282" s="12">
        <f t="shared" si="233"/>
        <v>2.1072801553971642E-2</v>
      </c>
      <c r="EU282" s="12">
        <f t="shared" si="233"/>
        <v>2.7765426935043663E-2</v>
      </c>
      <c r="EV282" s="12">
        <f t="shared" si="233"/>
        <v>2.5692694058019935E-3</v>
      </c>
      <c r="EW282" s="12">
        <f t="shared" si="233"/>
        <v>3.8865753202337451E-4</v>
      </c>
      <c r="EX282" s="12">
        <f t="shared" si="233"/>
        <v>4.3151837817007339E-3</v>
      </c>
      <c r="EY282" s="12">
        <f t="shared" si="233"/>
        <v>9.5883899534464768E-7</v>
      </c>
      <c r="EZ282" s="12">
        <f t="shared" si="233"/>
        <v>5.4000310360514763E-4</v>
      </c>
      <c r="FA282" s="12">
        <f t="shared" si="233"/>
        <v>8.1801163526849083E-5</v>
      </c>
      <c r="FB282" s="12">
        <f t="shared" si="221"/>
        <v>8.6494062420373126E-5</v>
      </c>
      <c r="FC282" s="12">
        <f t="shared" si="215"/>
        <v>9.7606423830125283E-9</v>
      </c>
      <c r="FD282" s="12">
        <f t="shared" si="215"/>
        <v>9.6510618685594627E-5</v>
      </c>
      <c r="FE282" s="12">
        <f t="shared" si="215"/>
        <v>5.1609196646082683E-2</v>
      </c>
      <c r="FF282" s="12">
        <f t="shared" si="215"/>
        <v>7.163590764134581E-4</v>
      </c>
      <c r="FH282" s="12">
        <f>IFERROR(AL282*[1]Figure!$C$8+BG282*[1]Figure!$D$8+CB282*[1]Figure!$E$8,0)</f>
        <v>1.1279095567455414E-2</v>
      </c>
      <c r="FI282" s="12">
        <f>IFERROR(AM282*[1]Figure!$C$8+BH282*[1]Figure!$D$8+CC282*[1]Figure!$E$8,0)</f>
        <v>0.16586426462753792</v>
      </c>
      <c r="FJ282" s="12">
        <f>IFERROR(AN282*[1]Figure!$C$8+BI282*[1]Figure!$D$8+CD282*[1]Figure!$E$8,0)</f>
        <v>1.9717555637976189E-5</v>
      </c>
      <c r="FK282" s="12">
        <f>IFERROR(AO282*[1]Figure!$C$8+BJ282*[1]Figure!$D$8+CE282*[1]Figure!$E$8,0)</f>
        <v>3.0317440560488841E-3</v>
      </c>
      <c r="FL282" s="12">
        <f>IFERROR(AP282*[1]Figure!$C$8+BK282*[1]Figure!$D$8+CF282*[1]Figure!$E$8,0)</f>
        <v>1.111231581955617E-3</v>
      </c>
      <c r="FM282" s="12">
        <f>IFERROR(AQ282*[1]Figure!$C$8+BL282*[1]Figure!$D$8+CG282*[1]Figure!$E$8,0)</f>
        <v>4.704423571262716E-6</v>
      </c>
      <c r="FN282" s="12">
        <f>IFERROR(AR282*[1]Figure!$C$8+BM282*[1]Figure!$D$8+CH282*[1]Figure!$E$8,0)</f>
        <v>1.1471529629091624E-2</v>
      </c>
      <c r="FO282" s="12">
        <f>IFERROR(AS282*[1]Figure!$C$8+BN282*[1]Figure!$D$8+CI282*[1]Figure!$E$8,0)</f>
        <v>7.0127125515728203E-3</v>
      </c>
      <c r="FP282" s="12">
        <f>IFERROR(AT282*[1]Figure!$C$8+BO282*[1]Figure!$D$8+CJ282*[1]Figure!$E$8,0)</f>
        <v>9.2399179799831175E-3</v>
      </c>
      <c r="FQ282" s="12">
        <f>IFERROR(AU282*[1]Figure!$C$8+BP282*[1]Figure!$D$8+CK282*[1]Figure!$E$8,0)</f>
        <v>8.5501435413289279E-4</v>
      </c>
      <c r="FR282" s="12">
        <f>IFERROR(AV282*[1]Figure!$C$8+BQ282*[1]Figure!$D$8+CL282*[1]Figure!$E$8,0)</f>
        <v>1.2933940207726885E-4</v>
      </c>
      <c r="FS282" s="12">
        <f>IFERROR(AW282*[1]Figure!$C$8+BR282*[1]Figure!$D$8+CM282*[1]Figure!$E$8,0)</f>
        <v>1.4360284934478878E-3</v>
      </c>
      <c r="FT282" s="12">
        <f>IFERROR(AX282*[1]Figure!$C$8+BS282*[1]Figure!$D$8+CN282*[1]Figure!$E$8,0)</f>
        <v>3.190872480988929E-7</v>
      </c>
      <c r="FU282" s="12">
        <f>IFERROR(AY282*[1]Figure!$C$8+BT282*[1]Figure!$D$8+CO282*[1]Figure!$E$8,0)</f>
        <v>1.7970494017329055E-4</v>
      </c>
      <c r="FV282" s="12">
        <f>IFERROR(AZ282*[1]Figure!$C$8+BU282*[1]Figure!$D$8+CP282*[1]Figure!$E$8,0)</f>
        <v>2.7222201316173768E-5</v>
      </c>
      <c r="FW282" s="12">
        <f>IFERROR(BA282*[1]Figure!$C$8+BV282*[1]Figure!$D$8+CQ282*[1]Figure!$E$8,0)</f>
        <v>2.8783927738243906E-5</v>
      </c>
      <c r="FX282" s="12">
        <f>IFERROR(BB282*[1]Figure!$C$8+BW282*[1]Figure!$D$8+CR282*[1]Figure!$E$8,0)</f>
        <v>3.2481955081034271E-9</v>
      </c>
      <c r="FY282" s="12">
        <f>IFERROR(BC282*[1]Figure!$C$8+BX282*[1]Figure!$D$8+CS282*[1]Figure!$E$8,0)</f>
        <v>3.2117287551116786E-5</v>
      </c>
      <c r="FZ282" s="12">
        <f>IFERROR(BD282*[1]Figure!$C$8+BY282*[1]Figure!$D$8+CT282*[1]Figure!$E$8,0)</f>
        <v>1.7174767207370292E-2</v>
      </c>
      <c r="GA282" s="12">
        <f>IFERROR(BE282*[1]Figure!$C$8+BZ282*[1]Figure!$D$8+CU282*[1]Figure!$E$8,0)</f>
        <v>2.3839356498144202E-4</v>
      </c>
      <c r="GC282" s="12">
        <f>IFERROR(CW282*[1]Figure!$F$8+DR282*[1]Figure!$G$8+EM282*[1]Figure!$H$8,0)</f>
        <v>2.648603131647833E-2</v>
      </c>
      <c r="GD282" s="12">
        <f>IFERROR(CX282*[1]Figure!$F$8+DS282*[1]Figure!$G$8+EN282*[1]Figure!$H$8,0)</f>
        <v>0.38948921754731691</v>
      </c>
      <c r="GE282" s="12">
        <f>IFERROR(CY282*[1]Figure!$F$8+DT282*[1]Figure!$G$8+EO282*[1]Figure!$H$8,0)</f>
        <v>4.6301566733657842E-5</v>
      </c>
      <c r="GF282" s="12">
        <f>IFERROR(CZ282*[1]Figure!$F$8+DU282*[1]Figure!$G$8+EP282*[1]Figure!$H$8,0)</f>
        <v>7.1192647967050935E-3</v>
      </c>
      <c r="GG282" s="12">
        <f>IFERROR(DA282*[1]Figure!$F$8+DV282*[1]Figure!$G$8+EQ282*[1]Figure!$H$8,0)</f>
        <v>2.6094392323848512E-3</v>
      </c>
      <c r="GH282" s="12">
        <f>IFERROR(DB282*[1]Figure!$F$8+DW282*[1]Figure!$G$8+ER282*[1]Figure!$H$8,0)</f>
        <v>1.1047118919177087E-5</v>
      </c>
      <c r="GI282" s="12">
        <f>IFERROR(DC282*[1]Figure!$F$8+DX282*[1]Figure!$G$8+ES282*[1]Figure!$H$8,0)</f>
        <v>2.6937912812860013E-2</v>
      </c>
      <c r="GJ282" s="12">
        <f>IFERROR(DD282*[1]Figure!$F$8+DY282*[1]Figure!$G$8+ET282*[1]Figure!$H$8,0)</f>
        <v>1.646753705947377E-2</v>
      </c>
      <c r="GK282" s="12">
        <f>IFERROR(DE282*[1]Figure!$F$8+DZ282*[1]Figure!$G$8+EU282*[1]Figure!$H$8,0)</f>
        <v>2.1697551502769599E-2</v>
      </c>
      <c r="GL282" s="12">
        <f>IFERROR(DF282*[1]Figure!$F$8+EA282*[1]Figure!$G$8+EV282*[1]Figure!$H$8,0)</f>
        <v>2.0077795089301883E-3</v>
      </c>
      <c r="GM282" s="12">
        <f>IFERROR(DG282*[1]Figure!$F$8+EB282*[1]Figure!$G$8+EW282*[1]Figure!$H$8,0)</f>
        <v>3.0372004859658861E-4</v>
      </c>
      <c r="GN282" s="12">
        <f>IFERROR(DH282*[1]Figure!$F$8+EC282*[1]Figure!$G$8+EX282*[1]Figure!$H$8,0)</f>
        <v>3.3721405605038829E-3</v>
      </c>
      <c r="GO282" s="12">
        <f>IFERROR(DI282*[1]Figure!$F$8+ED282*[1]Figure!$G$8+EY282*[1]Figure!$H$8,0)</f>
        <v>7.492936641322218E-7</v>
      </c>
      <c r="GP282" s="12">
        <f>IFERROR(DJ282*[1]Figure!$F$8+EE282*[1]Figure!$G$8+EZ282*[1]Figure!$H$8,0)</f>
        <v>4.2199045523553706E-4</v>
      </c>
      <c r="GQ282" s="12">
        <f>IFERROR(DK282*[1]Figure!$F$8+EF282*[1]Figure!$G$8+FA282*[1]Figure!$H$8,0)</f>
        <v>6.3924281184747232E-5</v>
      </c>
      <c r="GR282" s="12">
        <f>IFERROR(DL282*[1]Figure!$F$8+EG282*[1]Figure!$G$8+FB282*[1]Figure!$H$8,0)</f>
        <v>6.7591590737657884E-5</v>
      </c>
      <c r="GS282" s="12">
        <f>IFERROR(DM282*[1]Figure!$F$8+EH282*[1]Figure!$G$8+FC282*[1]Figure!$H$8,0)</f>
        <v>7.6275449068724029E-9</v>
      </c>
      <c r="GT282" s="12">
        <f>IFERROR(DN282*[1]Figure!$F$8+EI282*[1]Figure!$G$8+FD282*[1]Figure!$H$8,0)</f>
        <v>7.5419121931522852E-5</v>
      </c>
      <c r="GU282" s="12">
        <f>IFERROR(DO282*[1]Figure!$F$8+EJ282*[1]Figure!$G$8+FE282*[1]Figure!$H$8,0)</f>
        <v>4.0330487439096965E-2</v>
      </c>
      <c r="GV282" s="12">
        <f>IFERROR(DP282*[1]Figure!$F$8+EK282*[1]Figure!$G$8+FF282*[1]Figure!$H$8,0)</f>
        <v>5.5980547287532724E-4</v>
      </c>
      <c r="GX282" s="12">
        <f>IFERROR(FH282*[1]Figure!$F$10+GC282*[1]Figure!$F$11,0)</f>
        <v>1.2171306355003152E-2</v>
      </c>
      <c r="GY282" s="12">
        <f>IFERROR(FI282*[1]Figure!$F$10+GD282*[1]Figure!$F$11,0)</f>
        <v>0.17898463277091631</v>
      </c>
      <c r="GZ282" s="12">
        <f>IFERROR(FJ282*[1]Figure!$F$10+GE282*[1]Figure!$F$11,0)</f>
        <v>2.1277274299730905E-5</v>
      </c>
      <c r="HA282" s="12">
        <f>IFERROR(FK282*[1]Figure!$F$10+GF282*[1]Figure!$F$11,0)</f>
        <v>3.2715642380584595E-3</v>
      </c>
      <c r="HB282" s="12">
        <f>IFERROR(FL282*[1]Figure!$F$10+GG282*[1]Figure!$F$11,0)</f>
        <v>1.1991333821447447E-3</v>
      </c>
      <c r="HC282" s="12">
        <f>IFERROR(FM282*[1]Figure!$F$10+GH282*[1]Figure!$F$11,0)</f>
        <v>5.0765577937606097E-6</v>
      </c>
      <c r="HD282" s="12">
        <f>IFERROR(FN282*[1]Figure!$F$10+GI282*[1]Figure!$F$11,0)</f>
        <v>1.2378962536591856E-2</v>
      </c>
      <c r="HE282" s="12">
        <f>IFERROR(FO282*[1]Figure!$F$10+GJ282*[1]Figure!$F$11,0)</f>
        <v>7.567439457738777E-3</v>
      </c>
      <c r="HF282" s="12">
        <f>IFERROR(FP282*[1]Figure!$F$10+GK282*[1]Figure!$F$11,0)</f>
        <v>9.9708236140823858E-3</v>
      </c>
      <c r="HG282" s="12">
        <f>IFERROR(FQ282*[1]Figure!$F$10+GL282*[1]Figure!$F$11,0)</f>
        <v>9.2264859179877967E-4</v>
      </c>
      <c r="HH282" s="12">
        <f>IFERROR(FR282*[1]Figure!$F$10+GM282*[1]Figure!$F$11,0)</f>
        <v>1.3957054242874189E-4</v>
      </c>
      <c r="HI282" s="12">
        <f>IFERROR(FS282*[1]Figure!$F$10+GN282*[1]Figure!$F$11,0)</f>
        <v>1.5496227178622116E-3</v>
      </c>
      <c r="HJ282" s="12">
        <f>IFERROR(FT282*[1]Figure!$F$10+GO282*[1]Figure!$F$11,0)</f>
        <v>3.4432802057219339E-7</v>
      </c>
      <c r="HK282" s="12">
        <f>IFERROR(FU282*[1]Figure!$F$10+GP282*[1]Figure!$F$11,0)</f>
        <v>1.9392014787672192E-4</v>
      </c>
      <c r="HL282" s="12">
        <f>IFERROR(FV282*[1]Figure!$F$10+GQ282*[1]Figure!$F$11,0)</f>
        <v>2.9375560291619164E-5</v>
      </c>
      <c r="HM282" s="12">
        <f>IFERROR(FW282*[1]Figure!$F$10+GR282*[1]Figure!$F$11,0)</f>
        <v>3.1060824026821906E-5</v>
      </c>
      <c r="HN282" s="12">
        <f>IFERROR(FX282*[1]Figure!$F$10+GS282*[1]Figure!$F$11,0)</f>
        <v>3.5051376587450145E-9</v>
      </c>
      <c r="HO282" s="12">
        <f>IFERROR(FY282*[1]Figure!$F$10+GT282*[1]Figure!$F$11,0)</f>
        <v>3.4657862746042973E-5</v>
      </c>
      <c r="HP282" s="12">
        <f>IFERROR(FZ282*[1]Figure!$F$10+GU282*[1]Figure!$F$11,0)</f>
        <v>1.8533343565234593E-2</v>
      </c>
      <c r="HQ282" s="12">
        <f>IFERROR(GA282*[1]Figure!$F$10+GV282*[1]Figure!$F$11,0)</f>
        <v>2.5725122152724876E-4</v>
      </c>
    </row>
    <row r="283" spans="1:225" x14ac:dyDescent="0.2">
      <c r="A283" s="1"/>
      <c r="B283" s="4"/>
      <c r="C283" s="1" t="str">
        <f>C92</f>
        <v>Li2CO3 (refining)</v>
      </c>
      <c r="D283" s="1" t="str">
        <f>D92</f>
        <v>Chile</v>
      </c>
      <c r="E283" s="2">
        <f>E92/(E92+E94)</f>
        <v>0.74999999999999989</v>
      </c>
      <c r="F283" s="7">
        <f>SUM(E283:E285)</f>
        <v>0.99999999999999989</v>
      </c>
      <c r="G283" s="5">
        <f>'[1]LIB Maf LCI'!AQ$45*'[1]LIB Maf LCIA'!E$94*LCIA_TAU!$E283</f>
        <v>487.64591615221678</v>
      </c>
      <c r="H283" s="5" t="s">
        <v>77</v>
      </c>
      <c r="I283" s="5">
        <f>'[1]LIB Maf LCI'!AS$45*'[1]LIB Maf LCIA'!D$94*LCIA_TAU!$E283</f>
        <v>557.58794944194665</v>
      </c>
      <c r="J283" s="5">
        <f>'[1]LIB Maf LCI'!AT$45*'[1]LIB Maf LCIA'!D$94*LCIA_TAU!$E283</f>
        <v>639.17507969041117</v>
      </c>
      <c r="K283" s="5">
        <f>'[1]LIB Maf LCI'!AU$45*'[1]LIB Maf LCIA'!E$94*LCIA_TAU!$E283</f>
        <v>485.5677005906503</v>
      </c>
      <c r="L283" s="5" t="s">
        <v>77</v>
      </c>
      <c r="M283" s="5" t="str">
        <f>M92</f>
        <v>g/kWh</v>
      </c>
      <c r="N283" s="5" t="str">
        <f>N92</f>
        <v>lithium carbonate production, from concentrated brine | lithium carbonate | Cutoff, CL</v>
      </c>
      <c r="O283" s="5">
        <f>O92</f>
        <v>1</v>
      </c>
      <c r="P283" s="5" t="str">
        <f>P92</f>
        <v>kg</v>
      </c>
      <c r="Q283" s="5">
        <f>'[1]Unit factor_selected'!J81</f>
        <v>1.8742471815194901</v>
      </c>
      <c r="R283" s="5">
        <f>'[1]Unit factor_selected'!K81</f>
        <v>26.397991990080499</v>
      </c>
      <c r="S283" s="5">
        <f>'[1]Unit factor_selected'!L81</f>
        <v>8.4901960055939803E-3</v>
      </c>
      <c r="T283" s="5">
        <f>'[1]Unit factor_selected'!M81</f>
        <v>0.49193242599840198</v>
      </c>
      <c r="U283" s="5">
        <f>'[1]Unit factor_selected'!N81</f>
        <v>0.17128397560088601</v>
      </c>
      <c r="V283" s="5">
        <f>'[1]Unit factor_selected'!O81</f>
        <v>2.0156505770319798E-3</v>
      </c>
      <c r="W283" s="5">
        <f>'[1]Unit factor_selected'!P81</f>
        <v>1.8983640004989599</v>
      </c>
      <c r="X283" s="5">
        <f>'[1]Unit factor_selected'!Q81</f>
        <v>0.39688066443297099</v>
      </c>
      <c r="Y283" s="5">
        <f>'[1]Unit factor_selected'!R81</f>
        <v>5.4876550075385104</v>
      </c>
      <c r="Z283" s="5">
        <f>'[1]Unit factor_selected'!S81</f>
        <v>5.4623110389249899E-2</v>
      </c>
      <c r="AA283" s="5">
        <f>'[1]Unit factor_selected'!T81</f>
        <v>0.13780032539874201</v>
      </c>
      <c r="AB283" s="5">
        <f>'[1]Unit factor_selected'!U81</f>
        <v>0.22552452859439201</v>
      </c>
      <c r="AC283" s="5">
        <f>'[1]Unit factor_selected'!V81</f>
        <v>1.5622135703792701E-3</v>
      </c>
      <c r="AD283" s="5">
        <f>'[1]Unit factor_selected'!W81</f>
        <v>1.37050088645936</v>
      </c>
      <c r="AE283" s="5">
        <f>'[1]Unit factor_selected'!X81</f>
        <v>8.00275044923353E-3</v>
      </c>
      <c r="AF283" s="5">
        <f>'[1]Unit factor_selected'!Y81</f>
        <v>8.1164509101824302E-3</v>
      </c>
      <c r="AG283" s="5">
        <f>'[1]Unit factor_selected'!Z81</f>
        <v>6.8754576189127905E-7</v>
      </c>
      <c r="AH283" s="5">
        <f>'[1]Unit factor_selected'!AA81</f>
        <v>1.26734988223087E-2</v>
      </c>
      <c r="AI283" s="5">
        <f>'[1]Unit factor_selected'!AB81</f>
        <v>14.3511775632881</v>
      </c>
      <c r="AJ283" s="5">
        <f>'[1]Unit factor_selected'!AC81</f>
        <v>3.9539070753304997E-2</v>
      </c>
      <c r="AK283" s="1"/>
      <c r="AL283" s="1">
        <f t="shared" si="228"/>
        <v>0.91396898392778192</v>
      </c>
      <c r="AM283" s="1">
        <f t="shared" si="228"/>
        <v>12.872872988581685</v>
      </c>
      <c r="AN283" s="1">
        <f t="shared" si="228"/>
        <v>4.1402094094597679E-3</v>
      </c>
      <c r="AO283" s="1">
        <f t="shared" si="228"/>
        <v>0.23988883856097334</v>
      </c>
      <c r="AP283" s="1">
        <f t="shared" si="228"/>
        <v>8.3525931204088008E-2</v>
      </c>
      <c r="AQ283" s="1">
        <f t="shared" si="228"/>
        <v>9.8292377227950437E-4</v>
      </c>
      <c r="AR283" s="1">
        <f t="shared" si="228"/>
        <v>0.92572945221370273</v>
      </c>
      <c r="AS283" s="1">
        <f t="shared" si="228"/>
        <v>0.19353723521051666</v>
      </c>
      <c r="AT283" s="1">
        <f t="shared" si="228"/>
        <v>2.6760325536784171</v>
      </c>
      <c r="AU283" s="1">
        <f t="shared" si="228"/>
        <v>2.6636736708849439E-2</v>
      </c>
      <c r="AV283" s="1">
        <f t="shared" si="228"/>
        <v>6.7197765925143135E-2</v>
      </c>
      <c r="AW283" s="1">
        <f t="shared" si="228"/>
        <v>0.1099761153612091</v>
      </c>
      <c r="AX283" s="1">
        <f t="shared" si="228"/>
        <v>7.6180706775302474E-4</v>
      </c>
      <c r="AY283" s="1">
        <f t="shared" si="228"/>
        <v>0.66831916036489991</v>
      </c>
      <c r="AZ283" s="1">
        <f t="shared" si="228"/>
        <v>3.9025085745540496E-3</v>
      </c>
      <c r="BA283" s="1">
        <f t="shared" si="216"/>
        <v>3.957954140000405E-3</v>
      </c>
      <c r="BB283" s="1">
        <f t="shared" si="205"/>
        <v>3.3527888295404671E-7</v>
      </c>
      <c r="BC283" s="1">
        <f t="shared" si="205"/>
        <v>6.180179944058767E-3</v>
      </c>
      <c r="BD283" s="1">
        <f t="shared" si="205"/>
        <v>6.9982931307127645</v>
      </c>
      <c r="BE283" s="1">
        <f t="shared" si="205"/>
        <v>1.9281066381302735E-2</v>
      </c>
      <c r="BF283" s="1"/>
      <c r="BG283" s="1">
        <f t="shared" si="229"/>
        <v>0</v>
      </c>
      <c r="BH283" s="1">
        <f t="shared" si="229"/>
        <v>0</v>
      </c>
      <c r="BI283" s="1">
        <f t="shared" si="229"/>
        <v>0</v>
      </c>
      <c r="BJ283" s="1">
        <f t="shared" si="229"/>
        <v>0</v>
      </c>
      <c r="BK283" s="1">
        <f t="shared" si="229"/>
        <v>0</v>
      </c>
      <c r="BL283" s="1">
        <f t="shared" si="229"/>
        <v>0</v>
      </c>
      <c r="BM283" s="1">
        <f t="shared" si="229"/>
        <v>0</v>
      </c>
      <c r="BN283" s="1">
        <f t="shared" si="229"/>
        <v>0</v>
      </c>
      <c r="BO283" s="1">
        <f t="shared" si="229"/>
        <v>0</v>
      </c>
      <c r="BP283" s="1">
        <f t="shared" si="229"/>
        <v>0</v>
      </c>
      <c r="BQ283" s="1">
        <f t="shared" si="229"/>
        <v>0</v>
      </c>
      <c r="BR283" s="1">
        <f t="shared" si="229"/>
        <v>0</v>
      </c>
      <c r="BS283" s="1">
        <f t="shared" si="229"/>
        <v>0</v>
      </c>
      <c r="BT283" s="1">
        <f t="shared" si="229"/>
        <v>0</v>
      </c>
      <c r="BU283" s="1">
        <f t="shared" si="229"/>
        <v>0</v>
      </c>
      <c r="BV283" s="1">
        <f t="shared" si="217"/>
        <v>0</v>
      </c>
      <c r="BW283" s="1">
        <f t="shared" si="207"/>
        <v>0</v>
      </c>
      <c r="BX283" s="1">
        <f t="shared" si="207"/>
        <v>0</v>
      </c>
      <c r="BY283" s="1">
        <f t="shared" si="207"/>
        <v>0</v>
      </c>
      <c r="BZ283" s="1">
        <f t="shared" si="207"/>
        <v>0</v>
      </c>
      <c r="CA283" s="1"/>
      <c r="CB283" s="1">
        <f t="shared" si="230"/>
        <v>1.0450576426908005</v>
      </c>
      <c r="CC283" s="1">
        <f t="shared" si="230"/>
        <v>14.719202223133918</v>
      </c>
      <c r="CD283" s="1">
        <f t="shared" si="230"/>
        <v>4.7340309811193535E-3</v>
      </c>
      <c r="CE283" s="1">
        <f t="shared" si="230"/>
        <v>0.27429559267645115</v>
      </c>
      <c r="CF283" s="1">
        <f t="shared" si="230"/>
        <v>9.5505880727562456E-2</v>
      </c>
      <c r="CG283" s="1">
        <f t="shared" si="230"/>
        <v>1.1239024720387381E-3</v>
      </c>
      <c r="CH283" s="1">
        <f t="shared" si="230"/>
        <v>1.0585048903326257</v>
      </c>
      <c r="CI283" s="1">
        <f t="shared" si="230"/>
        <v>0.22129587585433763</v>
      </c>
      <c r="CJ283" s="1">
        <f t="shared" si="230"/>
        <v>3.0598503028982282</v>
      </c>
      <c r="CK283" s="1">
        <f t="shared" si="230"/>
        <v>3.0457188114082944E-2</v>
      </c>
      <c r="CL283" s="1">
        <f t="shared" si="230"/>
        <v>7.6835800871517562E-2</v>
      </c>
      <c r="CM283" s="1">
        <f t="shared" si="230"/>
        <v>0.1257497594478087</v>
      </c>
      <c r="CN283" s="1">
        <f t="shared" si="230"/>
        <v>8.7107146129815946E-4</v>
      </c>
      <c r="CO283" s="1">
        <f t="shared" si="230"/>
        <v>0.76417477898924469</v>
      </c>
      <c r="CP283" s="1">
        <f t="shared" si="230"/>
        <v>4.4622372128837419E-3</v>
      </c>
      <c r="CQ283" s="1">
        <f t="shared" si="218"/>
        <v>4.5256352197548429E-3</v>
      </c>
      <c r="CR283" s="1">
        <f t="shared" si="209"/>
        <v>3.8336723152045922E-7</v>
      </c>
      <c r="CS283" s="1">
        <f t="shared" si="209"/>
        <v>7.066590220586034E-3</v>
      </c>
      <c r="CT283" s="1">
        <f t="shared" si="209"/>
        <v>8.0020436695910853</v>
      </c>
      <c r="CU283" s="1">
        <f t="shared" si="209"/>
        <v>2.2046509384175378E-2</v>
      </c>
      <c r="CW283" s="12">
        <f t="shared" si="231"/>
        <v>1.1979720916072487</v>
      </c>
      <c r="CX283" s="12">
        <f t="shared" si="231"/>
        <v>16.872938633926541</v>
      </c>
      <c r="CY283" s="12">
        <f t="shared" si="231"/>
        <v>5.4267217084627431E-3</v>
      </c>
      <c r="CZ283" s="12">
        <f t="shared" si="231"/>
        <v>0.31443094758982593</v>
      </c>
      <c r="DA283" s="12">
        <f t="shared" si="231"/>
        <v>0.10948044875438677</v>
      </c>
      <c r="DB283" s="12">
        <f t="shared" si="231"/>
        <v>1.288353618202439E-3</v>
      </c>
      <c r="DC283" s="12">
        <f t="shared" si="231"/>
        <v>1.2133869613003305</v>
      </c>
      <c r="DD283" s="12">
        <f t="shared" si="231"/>
        <v>0.25367623031652758</v>
      </c>
      <c r="DE283" s="12">
        <f t="shared" si="231"/>
        <v>3.5075723267569114</v>
      </c>
      <c r="DF283" s="12">
        <f t="shared" si="231"/>
        <v>3.4913730935986931E-2</v>
      </c>
      <c r="DG283" s="12">
        <f t="shared" si="231"/>
        <v>8.8078533968105527E-2</v>
      </c>
      <c r="DH283" s="12">
        <f t="shared" si="231"/>
        <v>0.14414965853646294</v>
      </c>
      <c r="DI283" s="12">
        <f t="shared" si="231"/>
        <v>9.9852798334061177E-4</v>
      </c>
      <c r="DJ283" s="12">
        <f t="shared" si="231"/>
        <v>0.87599001331844062</v>
      </c>
      <c r="DK283" s="12">
        <f t="shared" si="231"/>
        <v>5.1151586561313158E-3</v>
      </c>
      <c r="DL283" s="12">
        <f t="shared" si="219"/>
        <v>5.1878331573191657E-3</v>
      </c>
      <c r="DM283" s="12">
        <f t="shared" si="211"/>
        <v>4.3946211714766277E-7</v>
      </c>
      <c r="DN283" s="12">
        <f t="shared" si="211"/>
        <v>8.1005846197054962E-3</v>
      </c>
      <c r="DO283" s="12">
        <f t="shared" si="211"/>
        <v>9.1729150626659131</v>
      </c>
      <c r="DP283" s="12">
        <f t="shared" si="211"/>
        <v>2.5272388699628529E-2</v>
      </c>
      <c r="DR283" s="12">
        <f t="shared" si="232"/>
        <v>0.91007389426892593</v>
      </c>
      <c r="DS283" s="12">
        <f t="shared" si="232"/>
        <v>12.818012270833792</v>
      </c>
      <c r="DT283" s="12">
        <f t="shared" si="232"/>
        <v>4.1225649520001927E-3</v>
      </c>
      <c r="DU283" s="12">
        <f t="shared" si="232"/>
        <v>0.23886649693802428</v>
      </c>
      <c r="DV283" s="12">
        <f t="shared" si="232"/>
        <v>8.316996618054727E-2</v>
      </c>
      <c r="DW283" s="12">
        <f t="shared" si="232"/>
        <v>9.7873481588363581E-4</v>
      </c>
      <c r="DX283" s="12">
        <f t="shared" si="232"/>
        <v>0.92178424260634806</v>
      </c>
      <c r="DY283" s="12">
        <f t="shared" si="232"/>
        <v>0.19271243163760721</v>
      </c>
      <c r="DZ283" s="12">
        <f t="shared" si="232"/>
        <v>2.6646280236452422</v>
      </c>
      <c r="EA283" s="12">
        <f t="shared" si="232"/>
        <v>2.6523218110817336E-2</v>
      </c>
      <c r="EB283" s="12">
        <f t="shared" si="232"/>
        <v>6.6911387144510545E-2</v>
      </c>
      <c r="EC283" s="12">
        <f t="shared" si="232"/>
        <v>0.10950742677636929</v>
      </c>
      <c r="ED283" s="12">
        <f t="shared" si="232"/>
        <v>7.5856045120057227E-4</v>
      </c>
      <c r="EE283" s="12">
        <f t="shared" si="232"/>
        <v>0.66547096409551931</v>
      </c>
      <c r="EF283" s="12">
        <f t="shared" si="232"/>
        <v>3.8858771340351188E-3</v>
      </c>
      <c r="EG283" s="12">
        <f t="shared" si="220"/>
        <v>3.9410864054141735E-3</v>
      </c>
      <c r="EH283" s="12">
        <f t="shared" si="213"/>
        <v>3.3385001465239514E-7</v>
      </c>
      <c r="EI283" s="12">
        <f t="shared" si="213"/>
        <v>6.1538416815867499E-3</v>
      </c>
      <c r="EJ283" s="12">
        <f t="shared" si="213"/>
        <v>6.9684682901739343</v>
      </c>
      <c r="EK283" s="12">
        <f t="shared" si="213"/>
        <v>1.9198895669173339E-2</v>
      </c>
      <c r="EM283" s="12">
        <f t="shared" si="233"/>
        <v>0</v>
      </c>
      <c r="EN283" s="12">
        <f t="shared" si="233"/>
        <v>0</v>
      </c>
      <c r="EO283" s="12">
        <f t="shared" si="233"/>
        <v>0</v>
      </c>
      <c r="EP283" s="12">
        <f t="shared" si="233"/>
        <v>0</v>
      </c>
      <c r="EQ283" s="12">
        <f t="shared" si="233"/>
        <v>0</v>
      </c>
      <c r="ER283" s="12">
        <f t="shared" si="233"/>
        <v>0</v>
      </c>
      <c r="ES283" s="12">
        <f t="shared" si="233"/>
        <v>0</v>
      </c>
      <c r="ET283" s="12">
        <f t="shared" si="233"/>
        <v>0</v>
      </c>
      <c r="EU283" s="12">
        <f t="shared" si="233"/>
        <v>0</v>
      </c>
      <c r="EV283" s="12">
        <f t="shared" si="233"/>
        <v>0</v>
      </c>
      <c r="EW283" s="12">
        <f t="shared" si="233"/>
        <v>0</v>
      </c>
      <c r="EX283" s="12">
        <f t="shared" si="233"/>
        <v>0</v>
      </c>
      <c r="EY283" s="12">
        <f t="shared" si="233"/>
        <v>0</v>
      </c>
      <c r="EZ283" s="12">
        <f t="shared" si="233"/>
        <v>0</v>
      </c>
      <c r="FA283" s="12">
        <f t="shared" si="233"/>
        <v>0</v>
      </c>
      <c r="FB283" s="12">
        <f t="shared" si="221"/>
        <v>0</v>
      </c>
      <c r="FC283" s="12">
        <f t="shared" si="215"/>
        <v>0</v>
      </c>
      <c r="FD283" s="12">
        <f t="shared" si="215"/>
        <v>0</v>
      </c>
      <c r="FE283" s="12">
        <f t="shared" si="215"/>
        <v>0</v>
      </c>
      <c r="FF283" s="12">
        <f t="shared" si="215"/>
        <v>0</v>
      </c>
      <c r="FH283" s="12">
        <f>IFERROR(AL283*[1]Figure!$C$8+BG283*[1]Figure!$D$8+CB283*[1]Figure!$E$8,0)</f>
        <v>0.18167720100658083</v>
      </c>
      <c r="FI283" s="12">
        <f>IFERROR(AM283*[1]Figure!$C$8+BH283*[1]Figure!$D$8+CC283*[1]Figure!$E$8,0)</f>
        <v>2.558847810598718</v>
      </c>
      <c r="FJ283" s="12">
        <f>IFERROR(AN283*[1]Figure!$C$8+BI283*[1]Figure!$D$8+CD283*[1]Figure!$E$8,0)</f>
        <v>8.2298378863936779E-4</v>
      </c>
      <c r="FK283" s="12">
        <f>IFERROR(AO283*[1]Figure!$C$8+BJ283*[1]Figure!$D$8+CE283*[1]Figure!$E$8,0)</f>
        <v>4.7684695551901642E-2</v>
      </c>
      <c r="FL283" s="12">
        <f>IFERROR(AP283*[1]Figure!$C$8+BK283*[1]Figure!$D$8+CF283*[1]Figure!$E$8,0)</f>
        <v>1.6603142622426216E-2</v>
      </c>
      <c r="FM283" s="12">
        <f>IFERROR(AQ283*[1]Figure!$C$8+BL283*[1]Figure!$D$8+CG283*[1]Figure!$E$8,0)</f>
        <v>1.9538391662170501E-4</v>
      </c>
      <c r="FN283" s="12">
        <f>IFERROR(AR283*[1]Figure!$C$8+BM283*[1]Figure!$D$8+CH283*[1]Figure!$E$8,0)</f>
        <v>0.18401492690131596</v>
      </c>
      <c r="FO283" s="12">
        <f>IFERROR(AS283*[1]Figure!$C$8+BN283*[1]Figure!$D$8+CI283*[1]Figure!$E$8,0)</f>
        <v>3.8471002629097147E-2</v>
      </c>
      <c r="FP283" s="12">
        <f>IFERROR(AT283*[1]Figure!$C$8+BO283*[1]Figure!$D$8+CJ283*[1]Figure!$E$8,0)</f>
        <v>0.53193720214164619</v>
      </c>
      <c r="FQ283" s="12">
        <f>IFERROR(AU283*[1]Figure!$C$8+BP283*[1]Figure!$D$8+CK283*[1]Figure!$E$8,0)</f>
        <v>5.2948052442832027E-3</v>
      </c>
      <c r="FR283" s="12">
        <f>IFERROR(AV283*[1]Figure!$C$8+BQ283*[1]Figure!$D$8+CL283*[1]Figure!$E$8,0)</f>
        <v>1.3357457683859484E-2</v>
      </c>
      <c r="FS283" s="12">
        <f>IFERROR(AW283*[1]Figure!$C$8+BR283*[1]Figure!$D$8+CM283*[1]Figure!$E$8,0)</f>
        <v>2.1860865267589926E-2</v>
      </c>
      <c r="FT283" s="12">
        <f>IFERROR(AX283*[1]Figure!$C$8+BS283*[1]Figure!$D$8+CN283*[1]Figure!$E$8,0)</f>
        <v>1.5143071396319532E-4</v>
      </c>
      <c r="FU283" s="12">
        <f>IFERROR(AY283*[1]Figure!$C$8+BT283*[1]Figure!$D$8+CO283*[1]Figure!$E$8,0)</f>
        <v>0.13284734664886311</v>
      </c>
      <c r="FV283" s="12">
        <f>IFERROR(AZ283*[1]Figure!$C$8+BU283*[1]Figure!$D$8+CP283*[1]Figure!$E$8,0)</f>
        <v>7.7573402073475965E-4</v>
      </c>
      <c r="FW283" s="12">
        <f>IFERROR(BA283*[1]Figure!$C$8+BV283*[1]Figure!$D$8+CQ283*[1]Figure!$E$8,0)</f>
        <v>7.8675539598453182E-4</v>
      </c>
      <c r="FX283" s="12">
        <f>IFERROR(BB283*[1]Figure!$C$8+BW283*[1]Figure!$D$8+CR283*[1]Figure!$E$8,0)</f>
        <v>6.6646166426712441E-8</v>
      </c>
      <c r="FY283" s="12">
        <f>IFERROR(BC283*[1]Figure!$C$8+BX283*[1]Figure!$D$8+CS283*[1]Figure!$E$8,0)</f>
        <v>1.2284856638442806E-3</v>
      </c>
      <c r="FZ283" s="12">
        <f>IFERROR(BD283*[1]Figure!$C$8+BY283*[1]Figure!$D$8+CT283*[1]Figure!$E$8,0)</f>
        <v>1.3911088124101374</v>
      </c>
      <c r="GA283" s="12">
        <f>IFERROR(BE283*[1]Figure!$C$8+BZ283*[1]Figure!$D$8+CU283*[1]Figure!$E$8,0)</f>
        <v>3.8326576001773294E-3</v>
      </c>
      <c r="GC283" s="12">
        <f>IFERROR(CW283*[1]Figure!$F$8+DR283*[1]Figure!$G$8+EM283*[1]Figure!$H$8,0)</f>
        <v>0.9602655837963463</v>
      </c>
      <c r="GD283" s="12">
        <f>IFERROR(CX283*[1]Figure!$F$8+DS283*[1]Figure!$G$8+EN283*[1]Figure!$H$8,0)</f>
        <v>13.524941341437639</v>
      </c>
      <c r="GE283" s="12">
        <f>IFERROR(CY283*[1]Figure!$F$8+DT283*[1]Figure!$G$8+EO283*[1]Figure!$H$8,0)</f>
        <v>4.3499294566085121E-3</v>
      </c>
      <c r="GF283" s="12">
        <f>IFERROR(CZ283*[1]Figure!$F$8+DU283*[1]Figure!$G$8+EP283*[1]Figure!$H$8,0)</f>
        <v>0.25204027670284967</v>
      </c>
      <c r="GG283" s="12">
        <f>IFERROR(DA283*[1]Figure!$F$8+DV283*[1]Figure!$G$8+EQ283*[1]Figure!$H$8,0)</f>
        <v>8.7756891645422261E-2</v>
      </c>
      <c r="GH283" s="12">
        <f>IFERROR(DB283*[1]Figure!$F$8+DW283*[1]Figure!$G$8+ER283*[1]Figure!$H$8,0)</f>
        <v>1.0327132393038248E-3</v>
      </c>
      <c r="GI283" s="12">
        <f>IFERROR(DC283*[1]Figure!$F$8+DX283*[1]Figure!$G$8+ES283*[1]Figure!$H$8,0)</f>
        <v>0.97262177218226475</v>
      </c>
      <c r="GJ283" s="12">
        <f>IFERROR(DD283*[1]Figure!$F$8+DY283*[1]Figure!$G$8+ET283*[1]Figure!$H$8,0)</f>
        <v>0.20334075819190214</v>
      </c>
      <c r="GK283" s="12">
        <f>IFERROR(DE283*[1]Figure!$F$8+DZ283*[1]Figure!$G$8+EU283*[1]Figure!$H$8,0)</f>
        <v>2.8115855216144623</v>
      </c>
      <c r="GL283" s="12">
        <f>IFERROR(DF283*[1]Figure!$F$8+EA283*[1]Figure!$G$8+EV283*[1]Figure!$H$8,0)</f>
        <v>2.7986006063608359E-2</v>
      </c>
      <c r="GM283" s="12">
        <f>IFERROR(DG283*[1]Figure!$F$8+EB283*[1]Figure!$G$8+EW283*[1]Figure!$H$8,0)</f>
        <v>7.0601632069186848E-2</v>
      </c>
      <c r="GN283" s="12">
        <f>IFERROR(DH283*[1]Figure!$F$8+EC283*[1]Figure!$G$8+EX283*[1]Figure!$H$8,0)</f>
        <v>0.11554689543964916</v>
      </c>
      <c r="GO283" s="12">
        <f>IFERROR(DI283*[1]Figure!$F$8+ED283*[1]Figure!$G$8+EY283*[1]Figure!$H$8,0)</f>
        <v>8.0039598883570459E-4</v>
      </c>
      <c r="GP283" s="12">
        <f>IFERROR(DJ283*[1]Figure!$F$8+EE283*[1]Figure!$G$8+EZ283*[1]Figure!$H$8,0)</f>
        <v>0.70217250254172092</v>
      </c>
      <c r="GQ283" s="12">
        <f>IFERROR(DK283*[1]Figure!$F$8+EF283*[1]Figure!$G$8+FA283*[1]Figure!$H$8,0)</f>
        <v>4.1001880156914597E-3</v>
      </c>
      <c r="GR283" s="12">
        <f>IFERROR(DL283*[1]Figure!$F$8+EG283*[1]Figure!$G$8+FB283*[1]Figure!$H$8,0)</f>
        <v>4.158442145983118E-3</v>
      </c>
      <c r="GS283" s="12">
        <f>IFERROR(DM283*[1]Figure!$F$8+EH283*[1]Figure!$G$8+FC283*[1]Figure!$H$8,0)</f>
        <v>3.5226225171323125E-7</v>
      </c>
      <c r="GT283" s="12">
        <f>IFERROR(DN283*[1]Figure!$F$8+EI283*[1]Figure!$G$8+FD283*[1]Figure!$H$8,0)</f>
        <v>6.493233584846673E-3</v>
      </c>
      <c r="GU283" s="12">
        <f>IFERROR(DO283*[1]Figure!$F$8+EJ283*[1]Figure!$G$8+FE283*[1]Figure!$H$8,0)</f>
        <v>7.3527878482940476</v>
      </c>
      <c r="GV283" s="12">
        <f>IFERROR(DP283*[1]Figure!$F$8+EK283*[1]Figure!$G$8+FF283*[1]Figure!$H$8,0)</f>
        <v>2.0257738271696926E-2</v>
      </c>
      <c r="GX283" s="12">
        <f>IFERROR(FH283*[1]Figure!$F$10+GC283*[1]Figure!$F$11,0)</f>
        <v>0.22735799861427841</v>
      </c>
      <c r="GY283" s="12">
        <f>IFERROR(FI283*[1]Figure!$F$10+GD283*[1]Figure!$F$11,0)</f>
        <v>3.2022428447429645</v>
      </c>
      <c r="GZ283" s="12">
        <f>IFERROR(FJ283*[1]Figure!$F$10+GE283*[1]Figure!$F$11,0)</f>
        <v>1.0299142987691963E-3</v>
      </c>
      <c r="HA283" s="12">
        <f>IFERROR(FK283*[1]Figure!$F$10+GF283*[1]Figure!$F$11,0)</f>
        <v>5.967450447906688E-2</v>
      </c>
      <c r="HB283" s="12">
        <f>IFERROR(FL283*[1]Figure!$F$10+GG283*[1]Figure!$F$11,0)</f>
        <v>2.0777826036661097E-2</v>
      </c>
      <c r="HC283" s="12">
        <f>IFERROR(FM283*[1]Figure!$F$10+GH283*[1]Figure!$F$11,0)</f>
        <v>2.4451112191518632E-4</v>
      </c>
      <c r="HD283" s="12">
        <f>IFERROR(FN283*[1]Figure!$F$10+GI283*[1]Figure!$F$11,0)</f>
        <v>0.23028352079202541</v>
      </c>
      <c r="HE283" s="12">
        <f>IFERROR(FO283*[1]Figure!$F$10+GJ283*[1]Figure!$F$11,0)</f>
        <v>4.8144126582615854E-2</v>
      </c>
      <c r="HF283" s="12">
        <f>IFERROR(FP283*[1]Figure!$F$10+GK283*[1]Figure!$F$11,0)</f>
        <v>0.66568714729936185</v>
      </c>
      <c r="HG283" s="12">
        <f>IFERROR(FQ283*[1]Figure!$F$10+GL283*[1]Figure!$F$11,0)</f>
        <v>6.6261276413489495E-3</v>
      </c>
      <c r="HH283" s="12">
        <f>IFERROR(FR283*[1]Figure!$F$10+GM283*[1]Figure!$F$11,0)</f>
        <v>1.6716048181891582E-2</v>
      </c>
      <c r="HI283" s="12">
        <f>IFERROR(FS283*[1]Figure!$F$10+GN283*[1]Figure!$F$11,0)</f>
        <v>2.7357547054215142E-2</v>
      </c>
      <c r="HJ283" s="12">
        <f>IFERROR(FT283*[1]Figure!$F$10+GO283*[1]Figure!$F$11,0)</f>
        <v>1.8950635448284042E-4</v>
      </c>
      <c r="HK283" s="12">
        <f>IFERROR(FU283*[1]Figure!$F$10+GP283*[1]Figure!$F$11,0)</f>
        <v>0.16625039734186964</v>
      </c>
      <c r="HL283" s="12">
        <f>IFERROR(FV283*[1]Figure!$F$10+GQ283*[1]Figure!$F$11,0)</f>
        <v>9.7078407986301793E-4</v>
      </c>
      <c r="HM283" s="12">
        <f>IFERROR(FW283*[1]Figure!$F$10+GR283*[1]Figure!$F$11,0)</f>
        <v>9.8457666255848987E-4</v>
      </c>
      <c r="HN283" s="12">
        <f>IFERROR(FX283*[1]Figure!$F$10+GS283*[1]Figure!$F$11,0)</f>
        <v>8.3403635294571665E-8</v>
      </c>
      <c r="HO283" s="12">
        <f>IFERROR(FY283*[1]Figure!$F$10+GT283*[1]Figure!$F$11,0)</f>
        <v>1.537375302517192E-3</v>
      </c>
      <c r="HP283" s="12">
        <f>IFERROR(FZ283*[1]Figure!$F$10+GU283*[1]Figure!$F$11,0)</f>
        <v>1.7408883101011559</v>
      </c>
      <c r="HQ283" s="12">
        <f>IFERROR(GA283*[1]Figure!$F$10+GV283*[1]Figure!$F$11,0)</f>
        <v>4.7963385417774968E-3</v>
      </c>
    </row>
    <row r="284" spans="1:225" x14ac:dyDescent="0.2">
      <c r="A284" s="1"/>
      <c r="B284" s="4"/>
      <c r="C284" s="1" t="str">
        <f>C93</f>
        <v>Li2CO3 (refining)</v>
      </c>
      <c r="D284" s="1" t="str">
        <f>D93</f>
        <v>China</v>
      </c>
      <c r="F284" s="7"/>
      <c r="G284" s="5">
        <f>'[1]LIB Maf LCI'!AQ$45*'[1]LIB Maf LCIA'!E$94*LCIA_TAU!$E284</f>
        <v>0</v>
      </c>
      <c r="H284" s="5" t="s">
        <v>77</v>
      </c>
      <c r="I284" s="5">
        <f>'[1]LIB Maf LCI'!AS$45*'[1]LIB Maf LCIA'!D$94*LCIA_TAU!$E284</f>
        <v>0</v>
      </c>
      <c r="J284" s="5">
        <f>'[1]LIB Maf LCI'!AT$45*'[1]LIB Maf LCIA'!D$94*LCIA_TAU!$E284</f>
        <v>0</v>
      </c>
      <c r="K284" s="5">
        <f>'[1]LIB Maf LCI'!AU$45*'[1]LIB Maf LCIA'!E$94*LCIA_TAU!$E284</f>
        <v>0</v>
      </c>
      <c r="L284" s="5" t="s">
        <v>77</v>
      </c>
      <c r="M284" s="5" t="str">
        <f>M93</f>
        <v>g/kWh</v>
      </c>
      <c r="N284" s="5" t="str">
        <f>N93</f>
        <v>lithium carbonate production, from concentrated brine | lithium carbonate | Cutoff, CN</v>
      </c>
      <c r="O284" s="5">
        <f>O93</f>
        <v>1</v>
      </c>
      <c r="P284" s="5" t="str">
        <f>P93</f>
        <v>kg</v>
      </c>
      <c r="Q284" s="5">
        <f>'[1]Unit factor_selected'!J82</f>
        <v>2.0806186436370799</v>
      </c>
      <c r="R284" s="5">
        <f>'[1]Unit factor_selected'!K82</f>
        <v>27.326014818067101</v>
      </c>
      <c r="S284" s="5">
        <f>'[1]Unit factor_selected'!L82</f>
        <v>4.5848246353710799E-3</v>
      </c>
      <c r="T284" s="5">
        <f>'[1]Unit factor_selected'!M82</f>
        <v>0.51064582850103502</v>
      </c>
      <c r="U284" s="5">
        <f>'[1]Unit factor_selected'!N82</f>
        <v>0.16984989257502101</v>
      </c>
      <c r="V284" s="5">
        <f>'[1]Unit factor_selected'!O82</f>
        <v>1.8835474230160501E-3</v>
      </c>
      <c r="W284" s="5">
        <f>'[1]Unit factor_selected'!P82</f>
        <v>2.1182110501627101</v>
      </c>
      <c r="X284" s="5">
        <f>'[1]Unit factor_selected'!Q82</f>
        <v>0.39477030931003898</v>
      </c>
      <c r="Y284" s="5">
        <f>'[1]Unit factor_selected'!R82</f>
        <v>5.4054606083937404</v>
      </c>
      <c r="Z284" s="5">
        <f>'[1]Unit factor_selected'!S82</f>
        <v>7.5127797045979203E-2</v>
      </c>
      <c r="AA284" s="5">
        <f>'[1]Unit factor_selected'!T82</f>
        <v>0.13765226648803999</v>
      </c>
      <c r="AB284" s="5">
        <f>'[1]Unit factor_selected'!U82</f>
        <v>0.22335463349194501</v>
      </c>
      <c r="AC284" s="5">
        <f>'[1]Unit factor_selected'!V82</f>
        <v>1.5545633489907301E-3</v>
      </c>
      <c r="AD284" s="5">
        <f>'[1]Unit factor_selected'!W82</f>
        <v>1.3705927665036599</v>
      </c>
      <c r="AE284" s="5">
        <f>'[1]Unit factor_selected'!X82</f>
        <v>7.94626627167851E-3</v>
      </c>
      <c r="AF284" s="5">
        <f>'[1]Unit factor_selected'!Y82</f>
        <v>8.0568637878258593E-3</v>
      </c>
      <c r="AG284" s="5">
        <f>'[1]Unit factor_selected'!Z82</f>
        <v>7.0840091747162499E-7</v>
      </c>
      <c r="AH284" s="5">
        <f>'[1]Unit factor_selected'!AA82</f>
        <v>1.27319289658426E-2</v>
      </c>
      <c r="AI284" s="5">
        <f>'[1]Unit factor_selected'!AB82</f>
        <v>14.4792684657147</v>
      </c>
      <c r="AJ284" s="5">
        <f>'[1]Unit factor_selected'!AC82</f>
        <v>4.0399340315077997E-2</v>
      </c>
      <c r="AK284" s="1"/>
      <c r="AL284" s="1">
        <f t="shared" si="228"/>
        <v>0</v>
      </c>
      <c r="AM284" s="1">
        <f t="shared" si="228"/>
        <v>0</v>
      </c>
      <c r="AN284" s="1">
        <f t="shared" si="228"/>
        <v>0</v>
      </c>
      <c r="AO284" s="1">
        <f t="shared" si="228"/>
        <v>0</v>
      </c>
      <c r="AP284" s="1">
        <f t="shared" si="228"/>
        <v>0</v>
      </c>
      <c r="AQ284" s="1">
        <f t="shared" si="228"/>
        <v>0</v>
      </c>
      <c r="AR284" s="1">
        <f t="shared" si="228"/>
        <v>0</v>
      </c>
      <c r="AS284" s="1">
        <f t="shared" si="228"/>
        <v>0</v>
      </c>
      <c r="AT284" s="1">
        <f t="shared" si="228"/>
        <v>0</v>
      </c>
      <c r="AU284" s="1">
        <f t="shared" si="228"/>
        <v>0</v>
      </c>
      <c r="AV284" s="1">
        <f t="shared" si="228"/>
        <v>0</v>
      </c>
      <c r="AW284" s="1">
        <f t="shared" si="228"/>
        <v>0</v>
      </c>
      <c r="AX284" s="1">
        <f t="shared" si="228"/>
        <v>0</v>
      </c>
      <c r="AY284" s="1">
        <f t="shared" si="228"/>
        <v>0</v>
      </c>
      <c r="AZ284" s="1">
        <f t="shared" si="228"/>
        <v>0</v>
      </c>
      <c r="BA284" s="1">
        <f t="shared" si="216"/>
        <v>0</v>
      </c>
      <c r="BB284" s="1">
        <f t="shared" si="205"/>
        <v>0</v>
      </c>
      <c r="BC284" s="1">
        <f t="shared" si="205"/>
        <v>0</v>
      </c>
      <c r="BD284" s="1">
        <f t="shared" si="205"/>
        <v>0</v>
      </c>
      <c r="BE284" s="1">
        <f t="shared" si="205"/>
        <v>0</v>
      </c>
      <c r="BF284" s="1"/>
      <c r="BG284" s="1">
        <f t="shared" si="229"/>
        <v>0</v>
      </c>
      <c r="BH284" s="1">
        <f t="shared" si="229"/>
        <v>0</v>
      </c>
      <c r="BI284" s="1">
        <f t="shared" si="229"/>
        <v>0</v>
      </c>
      <c r="BJ284" s="1">
        <f t="shared" si="229"/>
        <v>0</v>
      </c>
      <c r="BK284" s="1">
        <f t="shared" si="229"/>
        <v>0</v>
      </c>
      <c r="BL284" s="1">
        <f t="shared" si="229"/>
        <v>0</v>
      </c>
      <c r="BM284" s="1">
        <f t="shared" si="229"/>
        <v>0</v>
      </c>
      <c r="BN284" s="1">
        <f t="shared" si="229"/>
        <v>0</v>
      </c>
      <c r="BO284" s="1">
        <f t="shared" si="229"/>
        <v>0</v>
      </c>
      <c r="BP284" s="1">
        <f t="shared" si="229"/>
        <v>0</v>
      </c>
      <c r="BQ284" s="1">
        <f t="shared" si="229"/>
        <v>0</v>
      </c>
      <c r="BR284" s="1">
        <f t="shared" si="229"/>
        <v>0</v>
      </c>
      <c r="BS284" s="1">
        <f t="shared" si="229"/>
        <v>0</v>
      </c>
      <c r="BT284" s="1">
        <f t="shared" si="229"/>
        <v>0</v>
      </c>
      <c r="BU284" s="1">
        <f t="shared" si="229"/>
        <v>0</v>
      </c>
      <c r="BV284" s="1">
        <f t="shared" si="217"/>
        <v>0</v>
      </c>
      <c r="BW284" s="1">
        <f t="shared" si="207"/>
        <v>0</v>
      </c>
      <c r="BX284" s="1">
        <f t="shared" si="207"/>
        <v>0</v>
      </c>
      <c r="BY284" s="1">
        <f t="shared" si="207"/>
        <v>0</v>
      </c>
      <c r="BZ284" s="1">
        <f t="shared" si="207"/>
        <v>0</v>
      </c>
      <c r="CA284" s="1"/>
      <c r="CB284" s="1">
        <f t="shared" si="230"/>
        <v>0</v>
      </c>
      <c r="CC284" s="1">
        <f t="shared" si="230"/>
        <v>0</v>
      </c>
      <c r="CD284" s="1">
        <f t="shared" si="230"/>
        <v>0</v>
      </c>
      <c r="CE284" s="1">
        <f t="shared" si="230"/>
        <v>0</v>
      </c>
      <c r="CF284" s="1">
        <f t="shared" si="230"/>
        <v>0</v>
      </c>
      <c r="CG284" s="1">
        <f t="shared" si="230"/>
        <v>0</v>
      </c>
      <c r="CH284" s="1">
        <f t="shared" si="230"/>
        <v>0</v>
      </c>
      <c r="CI284" s="1">
        <f t="shared" si="230"/>
        <v>0</v>
      </c>
      <c r="CJ284" s="1">
        <f t="shared" si="230"/>
        <v>0</v>
      </c>
      <c r="CK284" s="1">
        <f t="shared" si="230"/>
        <v>0</v>
      </c>
      <c r="CL284" s="1">
        <f t="shared" si="230"/>
        <v>0</v>
      </c>
      <c r="CM284" s="1">
        <f t="shared" si="230"/>
        <v>0</v>
      </c>
      <c r="CN284" s="1">
        <f t="shared" si="230"/>
        <v>0</v>
      </c>
      <c r="CO284" s="1">
        <f t="shared" si="230"/>
        <v>0</v>
      </c>
      <c r="CP284" s="1">
        <f t="shared" si="230"/>
        <v>0</v>
      </c>
      <c r="CQ284" s="1">
        <f t="shared" si="218"/>
        <v>0</v>
      </c>
      <c r="CR284" s="1">
        <f t="shared" si="209"/>
        <v>0</v>
      </c>
      <c r="CS284" s="1">
        <f t="shared" si="209"/>
        <v>0</v>
      </c>
      <c r="CT284" s="1">
        <f t="shared" si="209"/>
        <v>0</v>
      </c>
      <c r="CU284" s="1">
        <f t="shared" si="209"/>
        <v>0</v>
      </c>
      <c r="CW284" s="12">
        <f t="shared" si="231"/>
        <v>0</v>
      </c>
      <c r="CX284" s="12">
        <f t="shared" si="231"/>
        <v>0</v>
      </c>
      <c r="CY284" s="12">
        <f t="shared" si="231"/>
        <v>0</v>
      </c>
      <c r="CZ284" s="12">
        <f t="shared" si="231"/>
        <v>0</v>
      </c>
      <c r="DA284" s="12">
        <f t="shared" si="231"/>
        <v>0</v>
      </c>
      <c r="DB284" s="12">
        <f t="shared" si="231"/>
        <v>0</v>
      </c>
      <c r="DC284" s="12">
        <f t="shared" si="231"/>
        <v>0</v>
      </c>
      <c r="DD284" s="12">
        <f t="shared" si="231"/>
        <v>0</v>
      </c>
      <c r="DE284" s="12">
        <f t="shared" si="231"/>
        <v>0</v>
      </c>
      <c r="DF284" s="12">
        <f t="shared" si="231"/>
        <v>0</v>
      </c>
      <c r="DG284" s="12">
        <f t="shared" si="231"/>
        <v>0</v>
      </c>
      <c r="DH284" s="12">
        <f t="shared" si="231"/>
        <v>0</v>
      </c>
      <c r="DI284" s="12">
        <f t="shared" si="231"/>
        <v>0</v>
      </c>
      <c r="DJ284" s="12">
        <f t="shared" si="231"/>
        <v>0</v>
      </c>
      <c r="DK284" s="12">
        <f t="shared" si="231"/>
        <v>0</v>
      </c>
      <c r="DL284" s="12">
        <f t="shared" si="219"/>
        <v>0</v>
      </c>
      <c r="DM284" s="12">
        <f t="shared" si="211"/>
        <v>0</v>
      </c>
      <c r="DN284" s="12">
        <f t="shared" si="211"/>
        <v>0</v>
      </c>
      <c r="DO284" s="12">
        <f t="shared" si="211"/>
        <v>0</v>
      </c>
      <c r="DP284" s="12">
        <f t="shared" si="211"/>
        <v>0</v>
      </c>
      <c r="DR284" s="12">
        <f t="shared" si="232"/>
        <v>0</v>
      </c>
      <c r="DS284" s="12">
        <f t="shared" si="232"/>
        <v>0</v>
      </c>
      <c r="DT284" s="12">
        <f t="shared" si="232"/>
        <v>0</v>
      </c>
      <c r="DU284" s="12">
        <f t="shared" si="232"/>
        <v>0</v>
      </c>
      <c r="DV284" s="12">
        <f t="shared" si="232"/>
        <v>0</v>
      </c>
      <c r="DW284" s="12">
        <f t="shared" si="232"/>
        <v>0</v>
      </c>
      <c r="DX284" s="12">
        <f t="shared" si="232"/>
        <v>0</v>
      </c>
      <c r="DY284" s="12">
        <f t="shared" si="232"/>
        <v>0</v>
      </c>
      <c r="DZ284" s="12">
        <f t="shared" si="232"/>
        <v>0</v>
      </c>
      <c r="EA284" s="12">
        <f t="shared" si="232"/>
        <v>0</v>
      </c>
      <c r="EB284" s="12">
        <f t="shared" si="232"/>
        <v>0</v>
      </c>
      <c r="EC284" s="12">
        <f t="shared" si="232"/>
        <v>0</v>
      </c>
      <c r="ED284" s="12">
        <f t="shared" si="232"/>
        <v>0</v>
      </c>
      <c r="EE284" s="12">
        <f t="shared" si="232"/>
        <v>0</v>
      </c>
      <c r="EF284" s="12">
        <f t="shared" si="232"/>
        <v>0</v>
      </c>
      <c r="EG284" s="12">
        <f t="shared" si="220"/>
        <v>0</v>
      </c>
      <c r="EH284" s="12">
        <f t="shared" si="213"/>
        <v>0</v>
      </c>
      <c r="EI284" s="12">
        <f t="shared" si="213"/>
        <v>0</v>
      </c>
      <c r="EJ284" s="12">
        <f t="shared" si="213"/>
        <v>0</v>
      </c>
      <c r="EK284" s="12">
        <f t="shared" si="213"/>
        <v>0</v>
      </c>
      <c r="EM284" s="12">
        <f t="shared" si="233"/>
        <v>0</v>
      </c>
      <c r="EN284" s="12">
        <f t="shared" si="233"/>
        <v>0</v>
      </c>
      <c r="EO284" s="12">
        <f t="shared" si="233"/>
        <v>0</v>
      </c>
      <c r="EP284" s="12">
        <f t="shared" si="233"/>
        <v>0</v>
      </c>
      <c r="EQ284" s="12">
        <f t="shared" si="233"/>
        <v>0</v>
      </c>
      <c r="ER284" s="12">
        <f t="shared" si="233"/>
        <v>0</v>
      </c>
      <c r="ES284" s="12">
        <f t="shared" si="233"/>
        <v>0</v>
      </c>
      <c r="ET284" s="12">
        <f t="shared" si="233"/>
        <v>0</v>
      </c>
      <c r="EU284" s="12">
        <f t="shared" si="233"/>
        <v>0</v>
      </c>
      <c r="EV284" s="12">
        <f t="shared" si="233"/>
        <v>0</v>
      </c>
      <c r="EW284" s="12">
        <f t="shared" si="233"/>
        <v>0</v>
      </c>
      <c r="EX284" s="12">
        <f t="shared" si="233"/>
        <v>0</v>
      </c>
      <c r="EY284" s="12">
        <f t="shared" si="233"/>
        <v>0</v>
      </c>
      <c r="EZ284" s="12">
        <f t="shared" si="233"/>
        <v>0</v>
      </c>
      <c r="FA284" s="12">
        <f t="shared" si="233"/>
        <v>0</v>
      </c>
      <c r="FB284" s="12">
        <f t="shared" si="221"/>
        <v>0</v>
      </c>
      <c r="FC284" s="12">
        <f t="shared" si="215"/>
        <v>0</v>
      </c>
      <c r="FD284" s="12">
        <f t="shared" si="215"/>
        <v>0</v>
      </c>
      <c r="FE284" s="12">
        <f t="shared" si="215"/>
        <v>0</v>
      </c>
      <c r="FF284" s="12">
        <f t="shared" si="215"/>
        <v>0</v>
      </c>
      <c r="FH284" s="12">
        <f>IFERROR(AL284*[1]Figure!$C$8+BG284*[1]Figure!$D$8+CB284*[1]Figure!$E$8,0)</f>
        <v>0</v>
      </c>
      <c r="FI284" s="12">
        <f>IFERROR(AM284*[1]Figure!$C$8+BH284*[1]Figure!$D$8+CC284*[1]Figure!$E$8,0)</f>
        <v>0</v>
      </c>
      <c r="FJ284" s="12">
        <f>IFERROR(AN284*[1]Figure!$C$8+BI284*[1]Figure!$D$8+CD284*[1]Figure!$E$8,0)</f>
        <v>0</v>
      </c>
      <c r="FK284" s="12">
        <f>IFERROR(AO284*[1]Figure!$C$8+BJ284*[1]Figure!$D$8+CE284*[1]Figure!$E$8,0)</f>
        <v>0</v>
      </c>
      <c r="FL284" s="12">
        <f>IFERROR(AP284*[1]Figure!$C$8+BK284*[1]Figure!$D$8+CF284*[1]Figure!$E$8,0)</f>
        <v>0</v>
      </c>
      <c r="FM284" s="12">
        <f>IFERROR(AQ284*[1]Figure!$C$8+BL284*[1]Figure!$D$8+CG284*[1]Figure!$E$8,0)</f>
        <v>0</v>
      </c>
      <c r="FN284" s="12">
        <f>IFERROR(AR284*[1]Figure!$C$8+BM284*[1]Figure!$D$8+CH284*[1]Figure!$E$8,0)</f>
        <v>0</v>
      </c>
      <c r="FO284" s="12">
        <f>IFERROR(AS284*[1]Figure!$C$8+BN284*[1]Figure!$D$8+CI284*[1]Figure!$E$8,0)</f>
        <v>0</v>
      </c>
      <c r="FP284" s="12">
        <f>IFERROR(AT284*[1]Figure!$C$8+BO284*[1]Figure!$D$8+CJ284*[1]Figure!$E$8,0)</f>
        <v>0</v>
      </c>
      <c r="FQ284" s="12">
        <f>IFERROR(AU284*[1]Figure!$C$8+BP284*[1]Figure!$D$8+CK284*[1]Figure!$E$8,0)</f>
        <v>0</v>
      </c>
      <c r="FR284" s="12">
        <f>IFERROR(AV284*[1]Figure!$C$8+BQ284*[1]Figure!$D$8+CL284*[1]Figure!$E$8,0)</f>
        <v>0</v>
      </c>
      <c r="FS284" s="12">
        <f>IFERROR(AW284*[1]Figure!$C$8+BR284*[1]Figure!$D$8+CM284*[1]Figure!$E$8,0)</f>
        <v>0</v>
      </c>
      <c r="FT284" s="12">
        <f>IFERROR(AX284*[1]Figure!$C$8+BS284*[1]Figure!$D$8+CN284*[1]Figure!$E$8,0)</f>
        <v>0</v>
      </c>
      <c r="FU284" s="12">
        <f>IFERROR(AY284*[1]Figure!$C$8+BT284*[1]Figure!$D$8+CO284*[1]Figure!$E$8,0)</f>
        <v>0</v>
      </c>
      <c r="FV284" s="12">
        <f>IFERROR(AZ284*[1]Figure!$C$8+BU284*[1]Figure!$D$8+CP284*[1]Figure!$E$8,0)</f>
        <v>0</v>
      </c>
      <c r="FW284" s="12">
        <f>IFERROR(BA284*[1]Figure!$C$8+BV284*[1]Figure!$D$8+CQ284*[1]Figure!$E$8,0)</f>
        <v>0</v>
      </c>
      <c r="FX284" s="12">
        <f>IFERROR(BB284*[1]Figure!$C$8+BW284*[1]Figure!$D$8+CR284*[1]Figure!$E$8,0)</f>
        <v>0</v>
      </c>
      <c r="FY284" s="12">
        <f>IFERROR(BC284*[1]Figure!$C$8+BX284*[1]Figure!$D$8+CS284*[1]Figure!$E$8,0)</f>
        <v>0</v>
      </c>
      <c r="FZ284" s="12">
        <f>IFERROR(BD284*[1]Figure!$C$8+BY284*[1]Figure!$D$8+CT284*[1]Figure!$E$8,0)</f>
        <v>0</v>
      </c>
      <c r="GA284" s="12">
        <f>IFERROR(BE284*[1]Figure!$C$8+BZ284*[1]Figure!$D$8+CU284*[1]Figure!$E$8,0)</f>
        <v>0</v>
      </c>
      <c r="GC284" s="12">
        <f>IFERROR(CW284*[1]Figure!$F$8+DR284*[1]Figure!$G$8+EM284*[1]Figure!$H$8,0)</f>
        <v>0</v>
      </c>
      <c r="GD284" s="12">
        <f>IFERROR(CX284*[1]Figure!$F$8+DS284*[1]Figure!$G$8+EN284*[1]Figure!$H$8,0)</f>
        <v>0</v>
      </c>
      <c r="GE284" s="12">
        <f>IFERROR(CY284*[1]Figure!$F$8+DT284*[1]Figure!$G$8+EO284*[1]Figure!$H$8,0)</f>
        <v>0</v>
      </c>
      <c r="GF284" s="12">
        <f>IFERROR(CZ284*[1]Figure!$F$8+DU284*[1]Figure!$G$8+EP284*[1]Figure!$H$8,0)</f>
        <v>0</v>
      </c>
      <c r="GG284" s="12">
        <f>IFERROR(DA284*[1]Figure!$F$8+DV284*[1]Figure!$G$8+EQ284*[1]Figure!$H$8,0)</f>
        <v>0</v>
      </c>
      <c r="GH284" s="12">
        <f>IFERROR(DB284*[1]Figure!$F$8+DW284*[1]Figure!$G$8+ER284*[1]Figure!$H$8,0)</f>
        <v>0</v>
      </c>
      <c r="GI284" s="12">
        <f>IFERROR(DC284*[1]Figure!$F$8+DX284*[1]Figure!$G$8+ES284*[1]Figure!$H$8,0)</f>
        <v>0</v>
      </c>
      <c r="GJ284" s="12">
        <f>IFERROR(DD284*[1]Figure!$F$8+DY284*[1]Figure!$G$8+ET284*[1]Figure!$H$8,0)</f>
        <v>0</v>
      </c>
      <c r="GK284" s="12">
        <f>IFERROR(DE284*[1]Figure!$F$8+DZ284*[1]Figure!$G$8+EU284*[1]Figure!$H$8,0)</f>
        <v>0</v>
      </c>
      <c r="GL284" s="12">
        <f>IFERROR(DF284*[1]Figure!$F$8+EA284*[1]Figure!$G$8+EV284*[1]Figure!$H$8,0)</f>
        <v>0</v>
      </c>
      <c r="GM284" s="12">
        <f>IFERROR(DG284*[1]Figure!$F$8+EB284*[1]Figure!$G$8+EW284*[1]Figure!$H$8,0)</f>
        <v>0</v>
      </c>
      <c r="GN284" s="12">
        <f>IFERROR(DH284*[1]Figure!$F$8+EC284*[1]Figure!$G$8+EX284*[1]Figure!$H$8,0)</f>
        <v>0</v>
      </c>
      <c r="GO284" s="12">
        <f>IFERROR(DI284*[1]Figure!$F$8+ED284*[1]Figure!$G$8+EY284*[1]Figure!$H$8,0)</f>
        <v>0</v>
      </c>
      <c r="GP284" s="12">
        <f>IFERROR(DJ284*[1]Figure!$F$8+EE284*[1]Figure!$G$8+EZ284*[1]Figure!$H$8,0)</f>
        <v>0</v>
      </c>
      <c r="GQ284" s="12">
        <f>IFERROR(DK284*[1]Figure!$F$8+EF284*[1]Figure!$G$8+FA284*[1]Figure!$H$8,0)</f>
        <v>0</v>
      </c>
      <c r="GR284" s="12">
        <f>IFERROR(DL284*[1]Figure!$F$8+EG284*[1]Figure!$G$8+FB284*[1]Figure!$H$8,0)</f>
        <v>0</v>
      </c>
      <c r="GS284" s="12">
        <f>IFERROR(DM284*[1]Figure!$F$8+EH284*[1]Figure!$G$8+FC284*[1]Figure!$H$8,0)</f>
        <v>0</v>
      </c>
      <c r="GT284" s="12">
        <f>IFERROR(DN284*[1]Figure!$F$8+EI284*[1]Figure!$G$8+FD284*[1]Figure!$H$8,0)</f>
        <v>0</v>
      </c>
      <c r="GU284" s="12">
        <f>IFERROR(DO284*[1]Figure!$F$8+EJ284*[1]Figure!$G$8+FE284*[1]Figure!$H$8,0)</f>
        <v>0</v>
      </c>
      <c r="GV284" s="12">
        <f>IFERROR(DP284*[1]Figure!$F$8+EK284*[1]Figure!$G$8+FF284*[1]Figure!$H$8,0)</f>
        <v>0</v>
      </c>
      <c r="GX284" s="12">
        <f>IFERROR(FH284*[1]Figure!$F$10+GC284*[1]Figure!$F$11,0)</f>
        <v>0</v>
      </c>
      <c r="GY284" s="12">
        <f>IFERROR(FI284*[1]Figure!$F$10+GD284*[1]Figure!$F$11,0)</f>
        <v>0</v>
      </c>
      <c r="GZ284" s="12">
        <f>IFERROR(FJ284*[1]Figure!$F$10+GE284*[1]Figure!$F$11,0)</f>
        <v>0</v>
      </c>
      <c r="HA284" s="12">
        <f>IFERROR(FK284*[1]Figure!$F$10+GF284*[1]Figure!$F$11,0)</f>
        <v>0</v>
      </c>
      <c r="HB284" s="12">
        <f>IFERROR(FL284*[1]Figure!$F$10+GG284*[1]Figure!$F$11,0)</f>
        <v>0</v>
      </c>
      <c r="HC284" s="12">
        <f>IFERROR(FM284*[1]Figure!$F$10+GH284*[1]Figure!$F$11,0)</f>
        <v>0</v>
      </c>
      <c r="HD284" s="12">
        <f>IFERROR(FN284*[1]Figure!$F$10+GI284*[1]Figure!$F$11,0)</f>
        <v>0</v>
      </c>
      <c r="HE284" s="12">
        <f>IFERROR(FO284*[1]Figure!$F$10+GJ284*[1]Figure!$F$11,0)</f>
        <v>0</v>
      </c>
      <c r="HF284" s="12">
        <f>IFERROR(FP284*[1]Figure!$F$10+GK284*[1]Figure!$F$11,0)</f>
        <v>0</v>
      </c>
      <c r="HG284" s="12">
        <f>IFERROR(FQ284*[1]Figure!$F$10+GL284*[1]Figure!$F$11,0)</f>
        <v>0</v>
      </c>
      <c r="HH284" s="12">
        <f>IFERROR(FR284*[1]Figure!$F$10+GM284*[1]Figure!$F$11,0)</f>
        <v>0</v>
      </c>
      <c r="HI284" s="12">
        <f>IFERROR(FS284*[1]Figure!$F$10+GN284*[1]Figure!$F$11,0)</f>
        <v>0</v>
      </c>
      <c r="HJ284" s="12">
        <f>IFERROR(FT284*[1]Figure!$F$10+GO284*[1]Figure!$F$11,0)</f>
        <v>0</v>
      </c>
      <c r="HK284" s="12">
        <f>IFERROR(FU284*[1]Figure!$F$10+GP284*[1]Figure!$F$11,0)</f>
        <v>0</v>
      </c>
      <c r="HL284" s="12">
        <f>IFERROR(FV284*[1]Figure!$F$10+GQ284*[1]Figure!$F$11,0)</f>
        <v>0</v>
      </c>
      <c r="HM284" s="12">
        <f>IFERROR(FW284*[1]Figure!$F$10+GR284*[1]Figure!$F$11,0)</f>
        <v>0</v>
      </c>
      <c r="HN284" s="12">
        <f>IFERROR(FX284*[1]Figure!$F$10+GS284*[1]Figure!$F$11,0)</f>
        <v>0</v>
      </c>
      <c r="HO284" s="12">
        <f>IFERROR(FY284*[1]Figure!$F$10+GT284*[1]Figure!$F$11,0)</f>
        <v>0</v>
      </c>
      <c r="HP284" s="12">
        <f>IFERROR(FZ284*[1]Figure!$F$10+GU284*[1]Figure!$F$11,0)</f>
        <v>0</v>
      </c>
      <c r="HQ284" s="12">
        <f>IFERROR(GA284*[1]Figure!$F$10+GV284*[1]Figure!$F$11,0)</f>
        <v>0</v>
      </c>
    </row>
    <row r="285" spans="1:225" x14ac:dyDescent="0.2">
      <c r="A285" s="1"/>
      <c r="B285" s="4"/>
      <c r="C285" s="1" t="str">
        <f>C94</f>
        <v>Li2CO3 (refining)</v>
      </c>
      <c r="D285" s="1" t="str">
        <f>D94</f>
        <v>Argentina</v>
      </c>
      <c r="E285" s="2">
        <f>E94/(E92+E94)</f>
        <v>0.25</v>
      </c>
      <c r="F285" s="7"/>
      <c r="G285" s="5">
        <f>'[1]LIB Maf LCI'!AQ$45*'[1]LIB Maf LCIA'!E$94*LCIA_TAU!$E285</f>
        <v>162.54863871740562</v>
      </c>
      <c r="H285" s="5" t="s">
        <v>77</v>
      </c>
      <c r="I285" s="5">
        <f>'[1]LIB Maf LCI'!AS$45*'[1]LIB Maf LCIA'!D$94*LCIA_TAU!$E285</f>
        <v>185.86264981398224</v>
      </c>
      <c r="J285" s="5">
        <f>'[1]LIB Maf LCI'!AT$45*'[1]LIB Maf LCIA'!D$94*LCIA_TAU!$E285</f>
        <v>213.05835989680375</v>
      </c>
      <c r="K285" s="5">
        <f>'[1]LIB Maf LCI'!AU$45*'[1]LIB Maf LCIA'!E$94*LCIA_TAU!$E285</f>
        <v>161.85590019688345</v>
      </c>
      <c r="L285" s="5" t="s">
        <v>77</v>
      </c>
      <c r="M285" s="5" t="str">
        <f>M94</f>
        <v>g/kWh</v>
      </c>
      <c r="N285" s="5" t="str">
        <f>N94</f>
        <v>lithium carbonate production, from concentrated brine | lithium carbonate | Cutoff, AR</v>
      </c>
      <c r="O285" s="5">
        <f>O94</f>
        <v>1</v>
      </c>
      <c r="P285" s="5" t="str">
        <f>P94</f>
        <v>kg</v>
      </c>
      <c r="Q285" s="5">
        <f>'[1]Unit factor_selected'!J83</f>
        <v>1.7708591149287201</v>
      </c>
      <c r="R285" s="5">
        <f>'[1]Unit factor_selected'!K83</f>
        <v>26.486644750711601</v>
      </c>
      <c r="S285" s="5">
        <f>'[1]Unit factor_selected'!L83</f>
        <v>3.8308452322937101E-3</v>
      </c>
      <c r="T285" s="5">
        <f>'[1]Unit factor_selected'!M83</f>
        <v>0.48620261774682999</v>
      </c>
      <c r="U285" s="5">
        <f>'[1]Unit factor_selected'!N83</f>
        <v>0.166547987844407</v>
      </c>
      <c r="V285" s="5">
        <f>'[1]Unit factor_selected'!O83</f>
        <v>1.7631032458622401E-3</v>
      </c>
      <c r="W285" s="5">
        <f>'[1]Unit factor_selected'!P83</f>
        <v>1.7972353268488099</v>
      </c>
      <c r="X285" s="5">
        <f>'[1]Unit factor_selected'!Q83</f>
        <v>0.37919996257058403</v>
      </c>
      <c r="Y285" s="5">
        <f>'[1]Unit factor_selected'!R83</f>
        <v>5.1687344198196197</v>
      </c>
      <c r="Z285" s="5">
        <f>'[1]Unit factor_selected'!S83</f>
        <v>8.3924216588841902E-2</v>
      </c>
      <c r="AA285" s="5">
        <f>'[1]Unit factor_selected'!T83</f>
        <v>0.136953641949357</v>
      </c>
      <c r="AB285" s="5">
        <f>'[1]Unit factor_selected'!U83</f>
        <v>0.21854327426192899</v>
      </c>
      <c r="AC285" s="5">
        <f>'[1]Unit factor_selected'!V83</f>
        <v>1.5479688179654599E-3</v>
      </c>
      <c r="AD285" s="5">
        <f>'[1]Unit factor_selected'!W83</f>
        <v>1.37055793570609</v>
      </c>
      <c r="AE285" s="5">
        <f>'[1]Unit factor_selected'!X83</f>
        <v>6.67643540085974E-3</v>
      </c>
      <c r="AF285" s="5">
        <f>'[1]Unit factor_selected'!Y83</f>
        <v>6.7937681657059797E-3</v>
      </c>
      <c r="AG285" s="5">
        <f>'[1]Unit factor_selected'!Z83</f>
        <v>1.01536461841452E-6</v>
      </c>
      <c r="AH285" s="5">
        <f>'[1]Unit factor_selected'!AA83</f>
        <v>1.12206865959071E-2</v>
      </c>
      <c r="AI285" s="5">
        <f>'[1]Unit factor_selected'!AB83</f>
        <v>14.3889655080156</v>
      </c>
      <c r="AJ285" s="5">
        <f>'[1]Unit factor_selected'!AC83</f>
        <v>4.6340007895300302E-2</v>
      </c>
      <c r="AK285" s="1"/>
      <c r="AL285" s="1">
        <f t="shared" si="228"/>
        <v>0.28785073849197323</v>
      </c>
      <c r="AM285" s="1">
        <f t="shared" si="228"/>
        <v>4.3053680484196883</v>
      </c>
      <c r="AN285" s="1">
        <f t="shared" si="228"/>
        <v>6.2269867764640609E-4</v>
      </c>
      <c r="AO285" s="1">
        <f t="shared" si="228"/>
        <v>7.9031573655586343E-2</v>
      </c>
      <c r="AP285" s="1">
        <f t="shared" si="228"/>
        <v>2.7072148705231378E-2</v>
      </c>
      <c r="AQ285" s="1">
        <f t="shared" si="228"/>
        <v>2.8659003253314646E-4</v>
      </c>
      <c r="AR285" s="1">
        <f t="shared" si="228"/>
        <v>0.29213815583410563</v>
      </c>
      <c r="AS285" s="1">
        <f t="shared" si="228"/>
        <v>6.1638437717539601E-2</v>
      </c>
      <c r="AT285" s="1">
        <f t="shared" si="228"/>
        <v>0.84017074383347856</v>
      </c>
      <c r="AU285" s="1">
        <f t="shared" si="228"/>
        <v>1.3641767161940963E-2</v>
      </c>
      <c r="AV285" s="1">
        <f t="shared" si="228"/>
        <v>2.2261628066258959E-2</v>
      </c>
      <c r="AW285" s="1">
        <f t="shared" si="228"/>
        <v>3.5523911732121188E-2</v>
      </c>
      <c r="AX285" s="1">
        <f t="shared" si="228"/>
        <v>2.5162022413727697E-4</v>
      </c>
      <c r="AY285" s="1">
        <f t="shared" si="228"/>
        <v>0.22278232673236248</v>
      </c>
      <c r="AZ285" s="1">
        <f t="shared" si="228"/>
        <v>1.0852454858944472E-3</v>
      </c>
      <c r="BA285" s="1">
        <f t="shared" si="216"/>
        <v>1.1043177670971528E-3</v>
      </c>
      <c r="BB285" s="1">
        <f t="shared" si="205"/>
        <v>1.6504613652509822E-7</v>
      </c>
      <c r="BC285" s="1">
        <f t="shared" si="205"/>
        <v>1.8239073316393393E-3</v>
      </c>
      <c r="BD285" s="1">
        <f t="shared" si="205"/>
        <v>2.3389067558796386</v>
      </c>
      <c r="BE285" s="1">
        <f t="shared" si="205"/>
        <v>7.532505201534893E-3</v>
      </c>
      <c r="BF285" s="1"/>
      <c r="BG285" s="1">
        <f t="shared" si="229"/>
        <v>0</v>
      </c>
      <c r="BH285" s="1">
        <f t="shared" si="229"/>
        <v>0</v>
      </c>
      <c r="BI285" s="1">
        <f t="shared" si="229"/>
        <v>0</v>
      </c>
      <c r="BJ285" s="1">
        <f t="shared" si="229"/>
        <v>0</v>
      </c>
      <c r="BK285" s="1">
        <f t="shared" si="229"/>
        <v>0</v>
      </c>
      <c r="BL285" s="1">
        <f t="shared" si="229"/>
        <v>0</v>
      </c>
      <c r="BM285" s="1">
        <f t="shared" si="229"/>
        <v>0</v>
      </c>
      <c r="BN285" s="1">
        <f t="shared" si="229"/>
        <v>0</v>
      </c>
      <c r="BO285" s="1">
        <f t="shared" si="229"/>
        <v>0</v>
      </c>
      <c r="BP285" s="1">
        <f t="shared" si="229"/>
        <v>0</v>
      </c>
      <c r="BQ285" s="1">
        <f t="shared" si="229"/>
        <v>0</v>
      </c>
      <c r="BR285" s="1">
        <f t="shared" si="229"/>
        <v>0</v>
      </c>
      <c r="BS285" s="1">
        <f t="shared" si="229"/>
        <v>0</v>
      </c>
      <c r="BT285" s="1">
        <f t="shared" si="229"/>
        <v>0</v>
      </c>
      <c r="BU285" s="1">
        <f t="shared" si="229"/>
        <v>0</v>
      </c>
      <c r="BV285" s="1">
        <f t="shared" si="217"/>
        <v>0</v>
      </c>
      <c r="BW285" s="1">
        <f t="shared" si="207"/>
        <v>0</v>
      </c>
      <c r="BX285" s="1">
        <f t="shared" si="207"/>
        <v>0</v>
      </c>
      <c r="BY285" s="1">
        <f t="shared" si="207"/>
        <v>0</v>
      </c>
      <c r="BZ285" s="1">
        <f t="shared" si="207"/>
        <v>0</v>
      </c>
      <c r="CA285" s="1"/>
      <c r="CB285" s="1">
        <f t="shared" si="230"/>
        <v>0.32913656754789522</v>
      </c>
      <c r="CC285" s="1">
        <f t="shared" si="230"/>
        <v>4.9228779780488612</v>
      </c>
      <c r="CD285" s="1">
        <f t="shared" si="230"/>
        <v>7.1201104590136932E-4</v>
      </c>
      <c r="CE285" s="1">
        <f t="shared" si="230"/>
        <v>9.0366906880920528E-2</v>
      </c>
      <c r="CF285" s="1">
        <f t="shared" si="230"/>
        <v>3.0955050341948388E-2</v>
      </c>
      <c r="CG285" s="1">
        <f t="shared" si="230"/>
        <v>3.2769504117158895E-4</v>
      </c>
      <c r="CH285" s="1">
        <f t="shared" si="230"/>
        <v>0.33403892018741826</v>
      </c>
      <c r="CI285" s="1">
        <f t="shared" si="230"/>
        <v>7.0479109852731633E-2</v>
      </c>
      <c r="CJ285" s="1">
        <f t="shared" si="230"/>
        <v>0.96067467545241059</v>
      </c>
      <c r="CK285" s="1">
        <f t="shared" si="230"/>
        <v>1.5598377278764721E-2</v>
      </c>
      <c r="CL285" s="1">
        <f t="shared" si="230"/>
        <v>2.5454566794382846E-2</v>
      </c>
      <c r="CM285" s="1">
        <f t="shared" si="230"/>
        <v>4.0619032053345987E-2</v>
      </c>
      <c r="CN285" s="1">
        <f t="shared" si="230"/>
        <v>2.8770958633647832E-4</v>
      </c>
      <c r="CO285" s="1">
        <f t="shared" si="230"/>
        <v>0.25473552965391538</v>
      </c>
      <c r="CP285" s="1">
        <f t="shared" si="230"/>
        <v>1.2408999749156679E-3</v>
      </c>
      <c r="CQ285" s="1">
        <f t="shared" si="218"/>
        <v>1.262707753499991E-3</v>
      </c>
      <c r="CR285" s="1">
        <f t="shared" si="209"/>
        <v>1.8871835850588562E-7</v>
      </c>
      <c r="CS285" s="1">
        <f t="shared" si="209"/>
        <v>2.0855065434475257E-3</v>
      </c>
      <c r="CT285" s="1">
        <f t="shared" si="209"/>
        <v>2.6743712574017726</v>
      </c>
      <c r="CU285" s="1">
        <f t="shared" si="209"/>
        <v>8.6128766598213714E-3</v>
      </c>
      <c r="CW285" s="12">
        <f t="shared" si="231"/>
        <v>0.3772963386350186</v>
      </c>
      <c r="CX285" s="12">
        <f t="shared" si="231"/>
        <v>5.6432010897559</v>
      </c>
      <c r="CY285" s="12">
        <f t="shared" si="231"/>
        <v>8.16193602210988E-4</v>
      </c>
      <c r="CZ285" s="12">
        <f t="shared" si="231"/>
        <v>0.1035895323146722</v>
      </c>
      <c r="DA285" s="12">
        <f t="shared" si="231"/>
        <v>3.5484441134242165E-2</v>
      </c>
      <c r="DB285" s="12">
        <f t="shared" si="231"/>
        <v>3.7564388589214002E-4</v>
      </c>
      <c r="DC285" s="12">
        <f t="shared" si="231"/>
        <v>0.38291601108700346</v>
      </c>
      <c r="DD285" s="12">
        <f t="shared" si="231"/>
        <v>8.0791722098218E-2</v>
      </c>
      <c r="DE285" s="12">
        <f t="shared" si="231"/>
        <v>1.1012420782289256</v>
      </c>
      <c r="DF285" s="12">
        <f t="shared" si="231"/>
        <v>1.7880755942042786E-2</v>
      </c>
      <c r="DG285" s="12">
        <f t="shared" si="231"/>
        <v>2.9179118335624102E-2</v>
      </c>
      <c r="DH285" s="12">
        <f t="shared" si="231"/>
        <v>4.6562471580723956E-2</v>
      </c>
      <c r="DI285" s="12">
        <f t="shared" si="231"/>
        <v>3.2980769752711484E-4</v>
      </c>
      <c r="DJ285" s="12">
        <f t="shared" si="231"/>
        <v>0.29200882592508853</v>
      </c>
      <c r="DK285" s="12">
        <f t="shared" si="231"/>
        <v>1.4224703764641356E-3</v>
      </c>
      <c r="DL285" s="12">
        <f t="shared" si="219"/>
        <v>1.4474691029044329E-3</v>
      </c>
      <c r="DM285" s="12">
        <f t="shared" si="211"/>
        <v>2.1633192029664159E-7</v>
      </c>
      <c r="DN285" s="12">
        <f t="shared" si="211"/>
        <v>2.3906610830400168E-3</v>
      </c>
      <c r="DO285" s="12">
        <f t="shared" si="211"/>
        <v>3.0656893917494834</v>
      </c>
      <c r="DP285" s="12">
        <f t="shared" si="211"/>
        <v>9.873126079777618E-3</v>
      </c>
      <c r="DR285" s="12">
        <f t="shared" si="232"/>
        <v>0.28662399616864426</v>
      </c>
      <c r="DS285" s="12">
        <f t="shared" si="232"/>
        <v>4.287019729321484</v>
      </c>
      <c r="DT285" s="12">
        <f t="shared" si="232"/>
        <v>6.2004490358783752E-4</v>
      </c>
      <c r="DU285" s="12">
        <f t="shared" si="232"/>
        <v>7.869476237349439E-2</v>
      </c>
      <c r="DV285" s="12">
        <f t="shared" si="232"/>
        <v>2.6956774498536097E-2</v>
      </c>
      <c r="DW285" s="12">
        <f t="shared" si="232"/>
        <v>2.8536866299907999E-4</v>
      </c>
      <c r="DX285" s="12">
        <f t="shared" si="232"/>
        <v>0.29089314169275421</v>
      </c>
      <c r="DY285" s="12">
        <f t="shared" si="232"/>
        <v>6.137575129648639E-2</v>
      </c>
      <c r="DZ285" s="12">
        <f t="shared" si="232"/>
        <v>0.83659016239852069</v>
      </c>
      <c r="EA285" s="12">
        <f t="shared" si="232"/>
        <v>1.3583629624305225E-2</v>
      </c>
      <c r="EB285" s="12">
        <f t="shared" si="232"/>
        <v>2.2166755002954838E-2</v>
      </c>
      <c r="EC285" s="12">
        <f t="shared" si="232"/>
        <v>3.5372518387638906E-2</v>
      </c>
      <c r="ED285" s="12">
        <f t="shared" si="232"/>
        <v>2.5054788650850511E-4</v>
      </c>
      <c r="EE285" s="12">
        <f t="shared" si="232"/>
        <v>0.22183288845569149</v>
      </c>
      <c r="EF285" s="12">
        <f t="shared" si="232"/>
        <v>1.0806204619124937E-3</v>
      </c>
      <c r="EG285" s="12">
        <f t="shared" si="220"/>
        <v>1.0996114621892709E-3</v>
      </c>
      <c r="EH285" s="12">
        <f t="shared" si="213"/>
        <v>1.643427543415472E-7</v>
      </c>
      <c r="EI285" s="12">
        <f t="shared" si="213"/>
        <v>1.8161343298076476E-3</v>
      </c>
      <c r="EJ285" s="12">
        <f t="shared" si="213"/>
        <v>2.3289389652017713</v>
      </c>
      <c r="EK285" s="12">
        <f t="shared" si="213"/>
        <v>7.5004036930245164E-3</v>
      </c>
      <c r="EM285" s="12">
        <f t="shared" si="233"/>
        <v>0</v>
      </c>
      <c r="EN285" s="12">
        <f t="shared" si="233"/>
        <v>0</v>
      </c>
      <c r="EO285" s="12">
        <f t="shared" si="233"/>
        <v>0</v>
      </c>
      <c r="EP285" s="12">
        <f t="shared" si="233"/>
        <v>0</v>
      </c>
      <c r="EQ285" s="12">
        <f t="shared" si="233"/>
        <v>0</v>
      </c>
      <c r="ER285" s="12">
        <f t="shared" si="233"/>
        <v>0</v>
      </c>
      <c r="ES285" s="12">
        <f t="shared" si="233"/>
        <v>0</v>
      </c>
      <c r="ET285" s="12">
        <f t="shared" si="233"/>
        <v>0</v>
      </c>
      <c r="EU285" s="12">
        <f t="shared" si="233"/>
        <v>0</v>
      </c>
      <c r="EV285" s="12">
        <f t="shared" si="233"/>
        <v>0</v>
      </c>
      <c r="EW285" s="12">
        <f t="shared" si="233"/>
        <v>0</v>
      </c>
      <c r="EX285" s="12">
        <f t="shared" si="233"/>
        <v>0</v>
      </c>
      <c r="EY285" s="12">
        <f t="shared" si="233"/>
        <v>0</v>
      </c>
      <c r="EZ285" s="12">
        <f t="shared" si="233"/>
        <v>0</v>
      </c>
      <c r="FA285" s="12">
        <f t="shared" si="233"/>
        <v>0</v>
      </c>
      <c r="FB285" s="12">
        <f t="shared" si="221"/>
        <v>0</v>
      </c>
      <c r="FC285" s="12">
        <f t="shared" si="215"/>
        <v>0</v>
      </c>
      <c r="FD285" s="12">
        <f t="shared" si="215"/>
        <v>0</v>
      </c>
      <c r="FE285" s="12">
        <f t="shared" si="215"/>
        <v>0</v>
      </c>
      <c r="FF285" s="12">
        <f t="shared" si="215"/>
        <v>0</v>
      </c>
      <c r="FH285" s="12">
        <f>IFERROR(AL285*[1]Figure!$C$8+BG285*[1]Figure!$D$8+CB285*[1]Figure!$E$8,0)</f>
        <v>5.7218480491709071E-2</v>
      </c>
      <c r="FI285" s="12">
        <f>IFERROR(AM285*[1]Figure!$C$8+BH285*[1]Figure!$D$8+CC285*[1]Figure!$E$8,0)</f>
        <v>0.8558137421453893</v>
      </c>
      <c r="FJ285" s="12">
        <f>IFERROR(AN285*[1]Figure!$C$8+BI285*[1]Figure!$D$8+CD285*[1]Figure!$E$8,0)</f>
        <v>1.2377898464247805E-4</v>
      </c>
      <c r="FK285" s="12">
        <f>IFERROR(AO285*[1]Figure!$C$8+BJ285*[1]Figure!$D$8+CE285*[1]Figure!$E$8,0)</f>
        <v>1.5709761868710072E-2</v>
      </c>
      <c r="FL285" s="12">
        <f>IFERROR(AP285*[1]Figure!$C$8+BK285*[1]Figure!$D$8+CF285*[1]Figure!$E$8,0)</f>
        <v>5.3813557007849171E-3</v>
      </c>
      <c r="FM285" s="12">
        <f>IFERROR(AQ285*[1]Figure!$C$8+BL285*[1]Figure!$D$8+CG285*[1]Figure!$E$8,0)</f>
        <v>5.6967879504236101E-5</v>
      </c>
      <c r="FN285" s="12">
        <f>IFERROR(AR285*[1]Figure!$C$8+BM285*[1]Figure!$D$8+CH285*[1]Figure!$E$8,0)</f>
        <v>5.8070726022972342E-2</v>
      </c>
      <c r="FO285" s="12">
        <f>IFERROR(AS285*[1]Figure!$C$8+BN285*[1]Figure!$D$8+CI285*[1]Figure!$E$8,0)</f>
        <v>1.2252383872827241E-2</v>
      </c>
      <c r="FP285" s="12">
        <f>IFERROR(AT285*[1]Figure!$C$8+BO285*[1]Figure!$D$8+CJ285*[1]Figure!$E$8,0)</f>
        <v>0.16700771228725236</v>
      </c>
      <c r="FQ285" s="12">
        <f>IFERROR(AU285*[1]Figure!$C$8+BP285*[1]Figure!$D$8+CK285*[1]Figure!$E$8,0)</f>
        <v>2.7116872873672428E-3</v>
      </c>
      <c r="FR285" s="12">
        <f>IFERROR(AV285*[1]Figure!$C$8+BQ285*[1]Figure!$D$8+CL285*[1]Figure!$E$8,0)</f>
        <v>4.4251285853777328E-3</v>
      </c>
      <c r="FS285" s="12">
        <f>IFERROR(AW285*[1]Figure!$C$8+BR285*[1]Figure!$D$8+CM285*[1]Figure!$E$8,0)</f>
        <v>7.0613827884629561E-3</v>
      </c>
      <c r="FT285" s="12">
        <f>IFERROR(AX285*[1]Figure!$C$8+BS285*[1]Figure!$D$8+CN285*[1]Figure!$E$8,0)</f>
        <v>5.0016640435055611E-5</v>
      </c>
      <c r="FU285" s="12">
        <f>IFERROR(AY285*[1]Figure!$C$8+BT285*[1]Figure!$D$8+CO285*[1]Figure!$E$8,0)</f>
        <v>4.4284292209271853E-2</v>
      </c>
      <c r="FV285" s="12">
        <f>IFERROR(AZ285*[1]Figure!$C$8+BU285*[1]Figure!$D$8+CP285*[1]Figure!$E$8,0)</f>
        <v>2.1572325292157731E-4</v>
      </c>
      <c r="FW285" s="12">
        <f>IFERROR(BA285*[1]Figure!$C$8+BV285*[1]Figure!$D$8+CQ285*[1]Figure!$E$8,0)</f>
        <v>2.1951440855885851E-4</v>
      </c>
      <c r="FX285" s="12">
        <f>IFERROR(BB285*[1]Figure!$C$8+BW285*[1]Figure!$D$8+CR285*[1]Figure!$E$8,0)</f>
        <v>3.2807590463265824E-8</v>
      </c>
      <c r="FY285" s="12">
        <f>IFERROR(BC285*[1]Figure!$C$8+BX285*[1]Figure!$D$8+CS285*[1]Figure!$E$8,0)</f>
        <v>3.6255319899761455E-4</v>
      </c>
      <c r="FZ285" s="12">
        <f>IFERROR(BD285*[1]Figure!$C$8+BY285*[1]Figure!$D$8+CT285*[1]Figure!$E$8,0)</f>
        <v>0.46492390912159315</v>
      </c>
      <c r="GA285" s="12">
        <f>IFERROR(BE285*[1]Figure!$C$8+BZ285*[1]Figure!$D$8+CU285*[1]Figure!$E$8,0)</f>
        <v>1.4972985797628579E-3</v>
      </c>
      <c r="GC285" s="12">
        <f>IFERROR(CW285*[1]Figure!$F$8+DR285*[1]Figure!$G$8+EM285*[1]Figure!$H$8,0)</f>
        <v>0.30243166048843195</v>
      </c>
      <c r="GD285" s="12">
        <f>IFERROR(CX285*[1]Figure!$F$8+DS285*[1]Figure!$G$8+EN285*[1]Figure!$H$8,0)</f>
        <v>4.5234541162509991</v>
      </c>
      <c r="GE285" s="12">
        <f>IFERROR(CY285*[1]Figure!$F$8+DT285*[1]Figure!$G$8+EO285*[1]Figure!$H$8,0)</f>
        <v>6.5424113917916826E-4</v>
      </c>
      <c r="GF285" s="12">
        <f>IFERROR(CZ285*[1]Figure!$F$8+DU285*[1]Figure!$G$8+EP285*[1]Figure!$H$8,0)</f>
        <v>8.3034874869147832E-2</v>
      </c>
      <c r="GG285" s="12">
        <f>IFERROR(DA285*[1]Figure!$F$8+DV285*[1]Figure!$G$8+EQ285*[1]Figure!$H$8,0)</f>
        <v>2.8443473616939108E-2</v>
      </c>
      <c r="GH285" s="12">
        <f>IFERROR(DB285*[1]Figure!$F$8+DW285*[1]Figure!$G$8+ER285*[1]Figure!$H$8,0)</f>
        <v>3.0110709415758592E-4</v>
      </c>
      <c r="GI285" s="12">
        <f>IFERROR(DC285*[1]Figure!$F$8+DX285*[1]Figure!$G$8+ES285*[1]Figure!$H$8,0)</f>
        <v>0.30693625461516949</v>
      </c>
      <c r="GJ285" s="12">
        <f>IFERROR(DD285*[1]Figure!$F$8+DY285*[1]Figure!$G$8+ET285*[1]Figure!$H$8,0)</f>
        <v>6.4760699126530527E-2</v>
      </c>
      <c r="GK285" s="12">
        <f>IFERROR(DE285*[1]Figure!$F$8+DZ285*[1]Figure!$G$8+EU285*[1]Figure!$H$8,0)</f>
        <v>0.8827291341427127</v>
      </c>
      <c r="GL285" s="12">
        <f>IFERROR(DF285*[1]Figure!$F$8+EA285*[1]Figure!$G$8+EV285*[1]Figure!$H$8,0)</f>
        <v>1.4332783429344634E-2</v>
      </c>
      <c r="GM285" s="12">
        <f>IFERROR(DG285*[1]Figure!$F$8+EB285*[1]Figure!$G$8+EW285*[1]Figure!$H$8,0)</f>
        <v>2.3389278681466084E-2</v>
      </c>
      <c r="GN285" s="12">
        <f>IFERROR(DH285*[1]Figure!$F$8+EC285*[1]Figure!$G$8+EX285*[1]Figure!$H$8,0)</f>
        <v>3.7323356085429971E-2</v>
      </c>
      <c r="GO285" s="12">
        <f>IFERROR(DI285*[1]Figure!$F$8+ED285*[1]Figure!$G$8+EY285*[1]Figure!$H$8,0)</f>
        <v>2.64365909210374E-4</v>
      </c>
      <c r="GP285" s="12">
        <f>IFERROR(DJ285*[1]Figure!$F$8+EE285*[1]Figure!$G$8+EZ285*[1]Figure!$H$8,0)</f>
        <v>0.2340672438574396</v>
      </c>
      <c r="GQ285" s="12">
        <f>IFERROR(DK285*[1]Figure!$F$8+EF285*[1]Figure!$G$8+FA285*[1]Figure!$H$8,0)</f>
        <v>1.1402180034559303E-3</v>
      </c>
      <c r="GR285" s="12">
        <f>IFERROR(DL285*[1]Figure!$F$8+EG285*[1]Figure!$G$8+FB285*[1]Figure!$H$8,0)</f>
        <v>1.1602563806498017E-3</v>
      </c>
      <c r="GS285" s="12">
        <f>IFERROR(DM285*[1]Figure!$F$8+EH285*[1]Figure!$G$8+FC285*[1]Figure!$H$8,0)</f>
        <v>1.7340645845825335E-7</v>
      </c>
      <c r="GT285" s="12">
        <f>IFERROR(DN285*[1]Figure!$F$8+EI285*[1]Figure!$G$8+FD285*[1]Figure!$H$8,0)</f>
        <v>1.9162963616995974E-3</v>
      </c>
      <c r="GU285" s="12">
        <f>IFERROR(DO285*[1]Figure!$F$8+EJ285*[1]Figure!$G$8+FE285*[1]Figure!$H$8,0)</f>
        <v>2.4573828005934248</v>
      </c>
      <c r="GV285" s="12">
        <f>IFERROR(DP285*[1]Figure!$F$8+EK285*[1]Figure!$G$8+FF285*[1]Figure!$H$8,0)</f>
        <v>7.9140601398925113E-3</v>
      </c>
      <c r="GX285" s="12">
        <f>IFERROR(FH285*[1]Figure!$F$10+GC285*[1]Figure!$F$11,0)</f>
        <v>7.1605458121703908E-2</v>
      </c>
      <c r="GY285" s="12">
        <f>IFERROR(FI285*[1]Figure!$F$10+GD285*[1]Figure!$F$11,0)</f>
        <v>1.070998994495318</v>
      </c>
      <c r="GZ285" s="12">
        <f>IFERROR(FJ285*[1]Figure!$F$10+GE285*[1]Figure!$F$11,0)</f>
        <v>1.5490189227321887E-4</v>
      </c>
      <c r="HA285" s="12">
        <f>IFERROR(FK285*[1]Figure!$F$10+GF285*[1]Figure!$F$11,0)</f>
        <v>1.9659814205566995E-2</v>
      </c>
      <c r="HB285" s="12">
        <f>IFERROR(FL285*[1]Figure!$F$10+GG285*[1]Figure!$F$11,0)</f>
        <v>6.7344402885075177E-3</v>
      </c>
      <c r="HC285" s="12">
        <f>IFERROR(FM285*[1]Figure!$F$10+GH285*[1]Figure!$F$11,0)</f>
        <v>7.1291846184449596E-5</v>
      </c>
      <c r="HD285" s="12">
        <f>IFERROR(FN285*[1]Figure!$F$10+GI285*[1]Figure!$F$11,0)</f>
        <v>7.2671991716686812E-2</v>
      </c>
      <c r="HE285" s="12">
        <f>IFERROR(FO285*[1]Figure!$F$10+GJ285*[1]Figure!$F$11,0)</f>
        <v>1.53331153284278E-2</v>
      </c>
      <c r="HF285" s="12">
        <f>IFERROR(FP285*[1]Figure!$F$10+GK285*[1]Figure!$F$11,0)</f>
        <v>0.20900002316418084</v>
      </c>
      <c r="HG285" s="12">
        <f>IFERROR(FQ285*[1]Figure!$F$10+GL285*[1]Figure!$F$11,0)</f>
        <v>3.393512180437356E-3</v>
      </c>
      <c r="HH285" s="12">
        <f>IFERROR(FR285*[1]Figure!$F$10+GM285*[1]Figure!$F$11,0)</f>
        <v>5.5377800472931719E-3</v>
      </c>
      <c r="HI285" s="12">
        <f>IFERROR(FS285*[1]Figure!$F$10+GN285*[1]Figure!$F$11,0)</f>
        <v>8.8368922976532205E-3</v>
      </c>
      <c r="HJ285" s="12">
        <f>IFERROR(FT285*[1]Figure!$F$10+GO285*[1]Figure!$F$11,0)</f>
        <v>6.2592792071429604E-5</v>
      </c>
      <c r="HK285" s="12">
        <f>IFERROR(FU285*[1]Figure!$F$10+GP285*[1]Figure!$F$11,0)</f>
        <v>5.5419105925047951E-2</v>
      </c>
      <c r="HL285" s="12">
        <f>IFERROR(FV285*[1]Figure!$F$10+GQ285*[1]Figure!$F$11,0)</f>
        <v>2.6996456774471672E-4</v>
      </c>
      <c r="HM285" s="12">
        <f>IFERROR(FW285*[1]Figure!$F$10+GR285*[1]Figure!$F$11,0)</f>
        <v>2.7470896909696053E-4</v>
      </c>
      <c r="HN285" s="12">
        <f>IFERROR(FX285*[1]Figure!$F$10+GS285*[1]Figure!$F$11,0)</f>
        <v>4.1056709734397641E-8</v>
      </c>
      <c r="HO285" s="12">
        <f>IFERROR(FY285*[1]Figure!$F$10+GT285*[1]Figure!$F$11,0)</f>
        <v>4.5371334024634191E-4</v>
      </c>
      <c r="HP285" s="12">
        <f>IFERROR(FZ285*[1]Figure!$F$10+GU285*[1]Figure!$F$11,0)</f>
        <v>0.58182407533889291</v>
      </c>
      <c r="HQ285" s="12">
        <f>IFERROR(GA285*[1]Figure!$F$10+GV285*[1]Figure!$F$11,0)</f>
        <v>1.8737783636954748E-3</v>
      </c>
    </row>
    <row r="286" spans="1:225" x14ac:dyDescent="0.2">
      <c r="A286" s="1"/>
      <c r="B286" s="4"/>
      <c r="C286" s="1" t="str">
        <f>C95</f>
        <v>LiOH (refining)</v>
      </c>
      <c r="D286" s="1" t="str">
        <f>D95</f>
        <v>Chile</v>
      </c>
      <c r="E286" s="2">
        <f>E95/(E95+E97)</f>
        <v>0.74999999999999989</v>
      </c>
      <c r="F286" s="7">
        <f>SUM(E286:E288)</f>
        <v>0.99999999999999989</v>
      </c>
      <c r="G286" s="5" t="str">
        <f>G95</f>
        <v>-</v>
      </c>
      <c r="H286" s="5">
        <f>'[1]LIB Maf LCI'!AR$45*'[1]LIB Maf LCIA'!F$95*LCIA_TAU!$E286</f>
        <v>294.74944051986449</v>
      </c>
      <c r="I286" s="5" t="s">
        <v>77</v>
      </c>
      <c r="J286" s="5" t="s">
        <v>77</v>
      </c>
      <c r="K286" s="5" t="s">
        <v>77</v>
      </c>
      <c r="L286" s="5">
        <f>'[1]LIB Maf LCI'!AV$45*'[1]LIB Maf LCIA'!F$95*LCIA_TAU!$E286</f>
        <v>291.93014374155246</v>
      </c>
      <c r="M286" s="5" t="str">
        <f>M95</f>
        <v>g/kWh</v>
      </c>
      <c r="N286" s="5" t="str">
        <f>N95</f>
        <v>lithium hydroxide production | lithium hydroxide | Cutoff, CL</v>
      </c>
      <c r="O286" s="5">
        <f>O95</f>
        <v>1</v>
      </c>
      <c r="P286" s="5" t="str">
        <f>P95</f>
        <v>kg</v>
      </c>
      <c r="Q286" s="5">
        <f>'[1]Unit factor_selected'!J85</f>
        <v>5.20563451182724</v>
      </c>
      <c r="R286" s="5">
        <f>'[1]Unit factor_selected'!K85</f>
        <v>60.871756552494297</v>
      </c>
      <c r="S286" s="5">
        <f>'[1]Unit factor_selected'!L85</f>
        <v>2.0076703724375401E-2</v>
      </c>
      <c r="T286" s="5">
        <f>'[1]Unit factor_selected'!M85</f>
        <v>1.14747040872872</v>
      </c>
      <c r="U286" s="5">
        <f>'[1]Unit factor_selected'!N85</f>
        <v>0.35865975249357401</v>
      </c>
      <c r="V286" s="5">
        <f>'[1]Unit factor_selected'!O85</f>
        <v>3.6996959442884099E-3</v>
      </c>
      <c r="W286" s="5">
        <f>'[1]Unit factor_selected'!P85</f>
        <v>5.2541602957296396</v>
      </c>
      <c r="X286" s="5">
        <f>'[1]Unit factor_selected'!Q85</f>
        <v>0.72085285014290101</v>
      </c>
      <c r="Y286" s="5">
        <f>'[1]Unit factor_selected'!R85</f>
        <v>10.870443731853999</v>
      </c>
      <c r="Z286" s="5">
        <f>'[1]Unit factor_selected'!S85</f>
        <v>0.11064689993118999</v>
      </c>
      <c r="AA286" s="5">
        <f>'[1]Unit factor_selected'!T85</f>
        <v>0.23778573838693801</v>
      </c>
      <c r="AB286" s="5">
        <f>'[1]Unit factor_selected'!U85</f>
        <v>0.47448610929819302</v>
      </c>
      <c r="AC286" s="5">
        <f>'[1]Unit factor_selected'!V85</f>
        <v>2.5618753004043402E-3</v>
      </c>
      <c r="AD286" s="5">
        <f>'[1]Unit factor_selected'!W85</f>
        <v>2.22883816151238</v>
      </c>
      <c r="AE286" s="5">
        <f>'[1]Unit factor_selected'!X85</f>
        <v>1.64818241006192E-2</v>
      </c>
      <c r="AF286" s="5">
        <f>'[1]Unit factor_selected'!Y85</f>
        <v>1.6720780720562298E-2</v>
      </c>
      <c r="AG286" s="5">
        <f>'[1]Unit factor_selected'!Z85</f>
        <v>1.5305627397094399E-6</v>
      </c>
      <c r="AH286" s="5">
        <f>'[1]Unit factor_selected'!AA85</f>
        <v>2.4996746601699499E-2</v>
      </c>
      <c r="AI286" s="5">
        <f>'[1]Unit factor_selected'!AB85</f>
        <v>31.264816590136402</v>
      </c>
      <c r="AJ286" s="5">
        <f>'[1]Unit factor_selected'!AC85</f>
        <v>7.0094987614558901E-2</v>
      </c>
      <c r="AK286" s="1"/>
      <c r="AL286" s="1">
        <f t="shared" si="228"/>
        <v>0</v>
      </c>
      <c r="AM286" s="1">
        <f t="shared" si="228"/>
        <v>0</v>
      </c>
      <c r="AN286" s="1">
        <f t="shared" si="228"/>
        <v>0</v>
      </c>
      <c r="AO286" s="1">
        <f t="shared" si="228"/>
        <v>0</v>
      </c>
      <c r="AP286" s="1">
        <f t="shared" si="228"/>
        <v>0</v>
      </c>
      <c r="AQ286" s="1">
        <f t="shared" si="228"/>
        <v>0</v>
      </c>
      <c r="AR286" s="1">
        <f t="shared" si="228"/>
        <v>0</v>
      </c>
      <c r="AS286" s="1">
        <f t="shared" si="228"/>
        <v>0</v>
      </c>
      <c r="AT286" s="1">
        <f t="shared" si="228"/>
        <v>0</v>
      </c>
      <c r="AU286" s="1">
        <f t="shared" si="228"/>
        <v>0</v>
      </c>
      <c r="AV286" s="1">
        <f t="shared" si="228"/>
        <v>0</v>
      </c>
      <c r="AW286" s="1">
        <f t="shared" si="228"/>
        <v>0</v>
      </c>
      <c r="AX286" s="1">
        <f t="shared" si="228"/>
        <v>0</v>
      </c>
      <c r="AY286" s="1">
        <f t="shared" si="228"/>
        <v>0</v>
      </c>
      <c r="AZ286" s="1">
        <f t="shared" si="228"/>
        <v>0</v>
      </c>
      <c r="BA286" s="1">
        <f t="shared" si="216"/>
        <v>0</v>
      </c>
      <c r="BB286" s="1">
        <f t="shared" si="205"/>
        <v>0</v>
      </c>
      <c r="BC286" s="1">
        <f t="shared" si="205"/>
        <v>0</v>
      </c>
      <c r="BD286" s="1">
        <f t="shared" si="205"/>
        <v>0</v>
      </c>
      <c r="BE286" s="1">
        <f t="shared" si="205"/>
        <v>0</v>
      </c>
      <c r="BF286" s="1"/>
      <c r="BG286" s="1">
        <f t="shared" si="229"/>
        <v>1.5343578599119769</v>
      </c>
      <c r="BH286" s="1">
        <f t="shared" si="229"/>
        <v>17.94191618730909</v>
      </c>
      <c r="BI286" s="1">
        <f t="shared" si="229"/>
        <v>5.9175971902427297E-3</v>
      </c>
      <c r="BJ286" s="1">
        <f t="shared" si="229"/>
        <v>0.33821626098589047</v>
      </c>
      <c r="BK286" s="1">
        <f t="shared" si="229"/>
        <v>0.10571476138447403</v>
      </c>
      <c r="BL286" s="1">
        <f t="shared" si="229"/>
        <v>1.0904833096726206E-3</v>
      </c>
      <c r="BM286" s="1">
        <f t="shared" si="229"/>
        <v>1.5486608075679971</v>
      </c>
      <c r="BN286" s="1">
        <f t="shared" si="229"/>
        <v>0.21247097427676981</v>
      </c>
      <c r="BO286" s="1">
        <f t="shared" si="229"/>
        <v>3.2040572081666343</v>
      </c>
      <c r="BP286" s="1">
        <f t="shared" si="229"/>
        <v>3.2613111849975687E-2</v>
      </c>
      <c r="BQ286" s="1">
        <f t="shared" si="229"/>
        <v>7.008721335315285E-2</v>
      </c>
      <c r="BR286" s="1">
        <f t="shared" si="229"/>
        <v>0.13985451525008968</v>
      </c>
      <c r="BS286" s="1">
        <f t="shared" si="229"/>
        <v>7.5511131147583909E-4</v>
      </c>
      <c r="BT286" s="1">
        <f t="shared" si="229"/>
        <v>0.65694880111509746</v>
      </c>
      <c r="BU286" s="1">
        <f t="shared" si="229"/>
        <v>4.8580084324043281E-3</v>
      </c>
      <c r="BV286" s="1">
        <f t="shared" si="217"/>
        <v>4.9284407624410748E-3</v>
      </c>
      <c r="BW286" s="1">
        <f t="shared" si="207"/>
        <v>4.5113251120990842E-7</v>
      </c>
      <c r="BX286" s="1">
        <f t="shared" si="207"/>
        <v>7.3677770756677523E-3</v>
      </c>
      <c r="BY286" s="1">
        <f t="shared" si="207"/>
        <v>9.2152871978988831</v>
      </c>
      <c r="BZ286" s="1">
        <f t="shared" si="207"/>
        <v>2.066045838263807E-2</v>
      </c>
      <c r="CA286" s="1"/>
      <c r="CB286" s="1">
        <f t="shared" si="230"/>
        <v>0</v>
      </c>
      <c r="CC286" s="1">
        <f t="shared" si="230"/>
        <v>0</v>
      </c>
      <c r="CD286" s="1">
        <f t="shared" si="230"/>
        <v>0</v>
      </c>
      <c r="CE286" s="1">
        <f t="shared" si="230"/>
        <v>0</v>
      </c>
      <c r="CF286" s="1">
        <f t="shared" si="230"/>
        <v>0</v>
      </c>
      <c r="CG286" s="1">
        <f t="shared" si="230"/>
        <v>0</v>
      </c>
      <c r="CH286" s="1">
        <f t="shared" si="230"/>
        <v>0</v>
      </c>
      <c r="CI286" s="1">
        <f t="shared" si="230"/>
        <v>0</v>
      </c>
      <c r="CJ286" s="1">
        <f t="shared" si="230"/>
        <v>0</v>
      </c>
      <c r="CK286" s="1">
        <f t="shared" si="230"/>
        <v>0</v>
      </c>
      <c r="CL286" s="1">
        <f t="shared" si="230"/>
        <v>0</v>
      </c>
      <c r="CM286" s="1">
        <f t="shared" si="230"/>
        <v>0</v>
      </c>
      <c r="CN286" s="1">
        <f t="shared" si="230"/>
        <v>0</v>
      </c>
      <c r="CO286" s="1">
        <f t="shared" si="230"/>
        <v>0</v>
      </c>
      <c r="CP286" s="1">
        <f t="shared" si="230"/>
        <v>0</v>
      </c>
      <c r="CQ286" s="1">
        <f t="shared" si="218"/>
        <v>0</v>
      </c>
      <c r="CR286" s="1">
        <f t="shared" si="209"/>
        <v>0</v>
      </c>
      <c r="CS286" s="1">
        <f t="shared" si="209"/>
        <v>0</v>
      </c>
      <c r="CT286" s="1">
        <f t="shared" si="209"/>
        <v>0</v>
      </c>
      <c r="CU286" s="1">
        <f t="shared" si="209"/>
        <v>0</v>
      </c>
      <c r="CW286" s="12">
        <f t="shared" si="231"/>
        <v>0</v>
      </c>
      <c r="CX286" s="12">
        <f t="shared" si="231"/>
        <v>0</v>
      </c>
      <c r="CY286" s="12">
        <f t="shared" si="231"/>
        <v>0</v>
      </c>
      <c r="CZ286" s="12">
        <f t="shared" si="231"/>
        <v>0</v>
      </c>
      <c r="DA286" s="12">
        <f t="shared" si="231"/>
        <v>0</v>
      </c>
      <c r="DB286" s="12">
        <f t="shared" si="231"/>
        <v>0</v>
      </c>
      <c r="DC286" s="12">
        <f t="shared" si="231"/>
        <v>0</v>
      </c>
      <c r="DD286" s="12">
        <f t="shared" si="231"/>
        <v>0</v>
      </c>
      <c r="DE286" s="12">
        <f t="shared" si="231"/>
        <v>0</v>
      </c>
      <c r="DF286" s="12">
        <f t="shared" si="231"/>
        <v>0</v>
      </c>
      <c r="DG286" s="12">
        <f t="shared" si="231"/>
        <v>0</v>
      </c>
      <c r="DH286" s="12">
        <f t="shared" si="231"/>
        <v>0</v>
      </c>
      <c r="DI286" s="12">
        <f t="shared" si="231"/>
        <v>0</v>
      </c>
      <c r="DJ286" s="12">
        <f t="shared" si="231"/>
        <v>0</v>
      </c>
      <c r="DK286" s="12">
        <f t="shared" si="231"/>
        <v>0</v>
      </c>
      <c r="DL286" s="12">
        <f t="shared" si="219"/>
        <v>0</v>
      </c>
      <c r="DM286" s="12">
        <f t="shared" si="211"/>
        <v>0</v>
      </c>
      <c r="DN286" s="12">
        <f t="shared" si="211"/>
        <v>0</v>
      </c>
      <c r="DO286" s="12">
        <f t="shared" si="211"/>
        <v>0</v>
      </c>
      <c r="DP286" s="12">
        <f t="shared" si="211"/>
        <v>0</v>
      </c>
      <c r="DR286" s="12">
        <f t="shared" si="232"/>
        <v>0</v>
      </c>
      <c r="DS286" s="12">
        <f t="shared" si="232"/>
        <v>0</v>
      </c>
      <c r="DT286" s="12">
        <f t="shared" si="232"/>
        <v>0</v>
      </c>
      <c r="DU286" s="12">
        <f t="shared" si="232"/>
        <v>0</v>
      </c>
      <c r="DV286" s="12">
        <f t="shared" si="232"/>
        <v>0</v>
      </c>
      <c r="DW286" s="12">
        <f t="shared" si="232"/>
        <v>0</v>
      </c>
      <c r="DX286" s="12">
        <f t="shared" si="232"/>
        <v>0</v>
      </c>
      <c r="DY286" s="12">
        <f t="shared" si="232"/>
        <v>0</v>
      </c>
      <c r="DZ286" s="12">
        <f t="shared" si="232"/>
        <v>0</v>
      </c>
      <c r="EA286" s="12">
        <f t="shared" si="232"/>
        <v>0</v>
      </c>
      <c r="EB286" s="12">
        <f t="shared" si="232"/>
        <v>0</v>
      </c>
      <c r="EC286" s="12">
        <f t="shared" si="232"/>
        <v>0</v>
      </c>
      <c r="ED286" s="12">
        <f t="shared" si="232"/>
        <v>0</v>
      </c>
      <c r="EE286" s="12">
        <f t="shared" si="232"/>
        <v>0</v>
      </c>
      <c r="EF286" s="12">
        <f t="shared" si="232"/>
        <v>0</v>
      </c>
      <c r="EG286" s="12">
        <f t="shared" si="220"/>
        <v>0</v>
      </c>
      <c r="EH286" s="12">
        <f t="shared" si="213"/>
        <v>0</v>
      </c>
      <c r="EI286" s="12">
        <f t="shared" si="213"/>
        <v>0</v>
      </c>
      <c r="EJ286" s="12">
        <f t="shared" si="213"/>
        <v>0</v>
      </c>
      <c r="EK286" s="12">
        <f t="shared" si="213"/>
        <v>0</v>
      </c>
      <c r="EM286" s="12">
        <f t="shared" si="233"/>
        <v>1.5196816313037125</v>
      </c>
      <c r="EN286" s="12">
        <f t="shared" si="233"/>
        <v>17.770300640170447</v>
      </c>
      <c r="EO286" s="12">
        <f t="shared" si="233"/>
        <v>5.8609950041134725E-3</v>
      </c>
      <c r="EP286" s="12">
        <f t="shared" si="233"/>
        <v>0.33498120135935316</v>
      </c>
      <c r="EQ286" s="12">
        <f t="shared" si="233"/>
        <v>0.10470359309975869</v>
      </c>
      <c r="ER286" s="12">
        <f t="shared" si="233"/>
        <v>1.0800527688161542E-3</v>
      </c>
      <c r="ES286" s="12">
        <f t="shared" si="233"/>
        <v>1.5338477703735114</v>
      </c>
      <c r="ET286" s="12">
        <f t="shared" si="233"/>
        <v>0.21043867615872486</v>
      </c>
      <c r="EU286" s="12">
        <f t="shared" si="233"/>
        <v>3.1734102011745962</v>
      </c>
      <c r="EV286" s="12">
        <f t="shared" si="233"/>
        <v>3.2301165401469469E-2</v>
      </c>
      <c r="EW286" s="12">
        <f t="shared" si="233"/>
        <v>6.9416824786990003E-2</v>
      </c>
      <c r="EX286" s="12">
        <f t="shared" si="233"/>
        <v>0.13851679809079145</v>
      </c>
      <c r="EY286" s="12">
        <f t="shared" si="233"/>
        <v>7.478886246949719E-4</v>
      </c>
      <c r="EZ286" s="12">
        <f t="shared" si="233"/>
        <v>0.65066504486696664</v>
      </c>
      <c r="FA286" s="12">
        <f t="shared" si="233"/>
        <v>4.8115412788167465E-3</v>
      </c>
      <c r="FB286" s="12">
        <f t="shared" si="221"/>
        <v>4.8812999192247306E-3</v>
      </c>
      <c r="FC286" s="12">
        <f t="shared" si="215"/>
        <v>4.4681740060884116E-7</v>
      </c>
      <c r="FD286" s="12">
        <f t="shared" si="215"/>
        <v>7.297303828505298E-3</v>
      </c>
      <c r="FE286" s="12">
        <f t="shared" si="215"/>
        <v>9.1271424012117937</v>
      </c>
      <c r="FF286" s="12">
        <f t="shared" si="215"/>
        <v>2.046283980988052E-2</v>
      </c>
      <c r="FH286" s="12">
        <f>IFERROR(AL286*[1]Figure!$C$8+BG286*[1]Figure!$D$8+CB286*[1]Figure!$E$8,0)</f>
        <v>1.2320510483709108</v>
      </c>
      <c r="FI286" s="12">
        <f>IFERROR(AM286*[1]Figure!$C$8+BH286*[1]Figure!$D$8+CC286*[1]Figure!$E$8,0)</f>
        <v>14.40691068615852</v>
      </c>
      <c r="FJ286" s="12">
        <f>IFERROR(AN286*[1]Figure!$C$8+BI286*[1]Figure!$D$8+CD286*[1]Figure!$E$8,0)</f>
        <v>4.7516827805043921E-3</v>
      </c>
      <c r="FK286" s="12">
        <f>IFERROR(AO286*[1]Figure!$C$8+BJ286*[1]Figure!$D$8+CE286*[1]Figure!$E$8,0)</f>
        <v>0.27157921226255599</v>
      </c>
      <c r="FL286" s="12">
        <f>IFERROR(AP286*[1]Figure!$C$8+BK286*[1]Figure!$D$8+CF286*[1]Figure!$E$8,0)</f>
        <v>8.488631367880102E-2</v>
      </c>
      <c r="FM286" s="12">
        <f>IFERROR(AQ286*[1]Figure!$C$8+BL286*[1]Figure!$D$8+CG286*[1]Figure!$E$8,0)</f>
        <v>8.7563086814063606E-4</v>
      </c>
      <c r="FN286" s="12">
        <f>IFERROR(AR286*[1]Figure!$C$8+BM286*[1]Figure!$D$8+CH286*[1]Figure!$E$8,0)</f>
        <v>1.2435359581920165</v>
      </c>
      <c r="FO286" s="12">
        <f>IFERROR(AS286*[1]Figure!$C$8+BN286*[1]Figure!$D$8+CI286*[1]Figure!$E$8,0)</f>
        <v>0.17060888691318762</v>
      </c>
      <c r="FP286" s="12">
        <f>IFERROR(AT286*[1]Figure!$C$8+BO286*[1]Figure!$D$8+CJ286*[1]Figure!$E$8,0)</f>
        <v>2.5727779323843913</v>
      </c>
      <c r="FQ286" s="12">
        <f>IFERROR(AU286*[1]Figure!$C$8+BP286*[1]Figure!$D$8+CK286*[1]Figure!$E$8,0)</f>
        <v>2.6187514461395223E-2</v>
      </c>
      <c r="FR286" s="12">
        <f>IFERROR(AV286*[1]Figure!$C$8+BQ286*[1]Figure!$D$8+CL286*[1]Figure!$E$8,0)</f>
        <v>5.6278282234694228E-2</v>
      </c>
      <c r="FS286" s="12">
        <f>IFERROR(AW286*[1]Figure!$C$8+BR286*[1]Figure!$D$8+CM286*[1]Figure!$E$8,0)</f>
        <v>0.11229968355828247</v>
      </c>
      <c r="FT286" s="12">
        <f>IFERROR(AX286*[1]Figure!$C$8+BS286*[1]Figure!$D$8+CN286*[1]Figure!$E$8,0)</f>
        <v>6.0633552787607993E-4</v>
      </c>
      <c r="FU286" s="12">
        <f>IFERROR(AY286*[1]Figure!$C$8+BT286*[1]Figure!$D$8+CO286*[1]Figure!$E$8,0)</f>
        <v>0.52751348318853208</v>
      </c>
      <c r="FV286" s="12">
        <f>IFERROR(AZ286*[1]Figure!$C$8+BU286*[1]Figure!$D$8+CP286*[1]Figure!$E$8,0)</f>
        <v>3.9008594660451916E-3</v>
      </c>
      <c r="FW286" s="12">
        <f>IFERROR(BA286*[1]Figure!$C$8+BV286*[1]Figure!$D$8+CQ286*[1]Figure!$E$8,0)</f>
        <v>3.9574148683591982E-3</v>
      </c>
      <c r="FX286" s="12">
        <f>IFERROR(BB286*[1]Figure!$C$8+BW286*[1]Figure!$D$8+CR286*[1]Figure!$E$8,0)</f>
        <v>3.6224814165728945E-7</v>
      </c>
      <c r="FY286" s="12">
        <f>IFERROR(BC286*[1]Figure!$C$8+BX286*[1]Figure!$D$8+CS286*[1]Figure!$E$8,0)</f>
        <v>5.9161410172985165E-3</v>
      </c>
      <c r="FZ286" s="12">
        <f>IFERROR(BD286*[1]Figure!$C$8+BY286*[1]Figure!$D$8+CT286*[1]Figure!$E$8,0)</f>
        <v>7.3996455128542769</v>
      </c>
      <c r="GA286" s="12">
        <f>IFERROR(BE286*[1]Figure!$C$8+BZ286*[1]Figure!$D$8+CU286*[1]Figure!$E$8,0)</f>
        <v>1.6589832186614598E-2</v>
      </c>
      <c r="GC286" s="12">
        <f>IFERROR(CW286*[1]Figure!$F$8+DR286*[1]Figure!$G$8+EM286*[1]Figure!$H$8,0)</f>
        <v>2.3054853511843984E-2</v>
      </c>
      <c r="GD286" s="12">
        <f>IFERROR(CX286*[1]Figure!$F$8+DS286*[1]Figure!$G$8+EN286*[1]Figure!$H$8,0)</f>
        <v>0.26959046531942915</v>
      </c>
      <c r="GE286" s="12">
        <f>IFERROR(CY286*[1]Figure!$F$8+DT286*[1]Figure!$G$8+EO286*[1]Figure!$H$8,0)</f>
        <v>8.8916243027537494E-5</v>
      </c>
      <c r="GF286" s="12">
        <f>IFERROR(CZ286*[1]Figure!$F$8+DU286*[1]Figure!$G$8+EP286*[1]Figure!$H$8,0)</f>
        <v>5.0819476707999692E-3</v>
      </c>
      <c r="GG286" s="12">
        <f>IFERROR(DA286*[1]Figure!$F$8+DV286*[1]Figure!$G$8+EQ286*[1]Figure!$H$8,0)</f>
        <v>1.5884419153028673E-3</v>
      </c>
      <c r="GH286" s="12">
        <f>IFERROR(DB286*[1]Figure!$F$8+DW286*[1]Figure!$G$8+ER286*[1]Figure!$H$8,0)</f>
        <v>1.6385312460976573E-5</v>
      </c>
      <c r="GI286" s="12">
        <f>IFERROR(DC286*[1]Figure!$F$8+DX286*[1]Figure!$G$8+ES286*[1]Figure!$H$8,0)</f>
        <v>2.3269765802915395E-2</v>
      </c>
      <c r="GJ286" s="12">
        <f>IFERROR(DD286*[1]Figure!$F$8+DY286*[1]Figure!$G$8+ET286*[1]Figure!$H$8,0)</f>
        <v>3.1925324042402434E-3</v>
      </c>
      <c r="GK286" s="12">
        <f>IFERROR(DE286*[1]Figure!$F$8+DZ286*[1]Figure!$G$8+EU286*[1]Figure!$H$8,0)</f>
        <v>4.8143312266205801E-2</v>
      </c>
      <c r="GL286" s="12">
        <f>IFERROR(DF286*[1]Figure!$F$8+EA286*[1]Figure!$G$8+EV286*[1]Figure!$H$8,0)</f>
        <v>4.9003595309226428E-4</v>
      </c>
      <c r="GM286" s="12">
        <f>IFERROR(DG286*[1]Figure!$F$8+EB286*[1]Figure!$G$8+EW286*[1]Figure!$H$8,0)</f>
        <v>1.0531118451095839E-3</v>
      </c>
      <c r="GN286" s="12">
        <f>IFERROR(DH286*[1]Figure!$F$8+EC286*[1]Figure!$G$8+EX286*[1]Figure!$H$8,0)</f>
        <v>2.1014167856811062E-3</v>
      </c>
      <c r="GO286" s="12">
        <f>IFERROR(DI286*[1]Figure!$F$8+ED286*[1]Figure!$G$8+EY286*[1]Figure!$H$8,0)</f>
        <v>1.1346101927102314E-5</v>
      </c>
      <c r="GP286" s="12">
        <f>IFERROR(DJ286*[1]Figure!$F$8+EE286*[1]Figure!$G$8+EZ286*[1]Figure!$H$8,0)</f>
        <v>9.8711381289883614E-3</v>
      </c>
      <c r="GQ286" s="12">
        <f>IFERROR(DK286*[1]Figure!$F$8+EF286*[1]Figure!$G$8+FA286*[1]Figure!$H$8,0)</f>
        <v>7.2995143893491606E-5</v>
      </c>
      <c r="GR286" s="12">
        <f>IFERROR(DL286*[1]Figure!$F$8+EG286*[1]Figure!$G$8+FB286*[1]Figure!$H$8,0)</f>
        <v>7.4053441370188598E-5</v>
      </c>
      <c r="GS286" s="12">
        <f>IFERROR(DM286*[1]Figure!$F$8+EH286*[1]Figure!$G$8+FC286*[1]Figure!$H$8,0)</f>
        <v>6.7785972439124632E-9</v>
      </c>
      <c r="GT286" s="12">
        <f>IFERROR(DN286*[1]Figure!$F$8+EI286*[1]Figure!$G$8+FD286*[1]Figure!$H$8,0)</f>
        <v>1.1070626066150367E-4</v>
      </c>
      <c r="GU286" s="12">
        <f>IFERROR(DO286*[1]Figure!$F$8+EJ286*[1]Figure!$G$8+FE286*[1]Figure!$H$8,0)</f>
        <v>0.13846645685988676</v>
      </c>
      <c r="GV286" s="12">
        <f>IFERROR(DP286*[1]Figure!$F$8+EK286*[1]Figure!$G$8+FF286*[1]Figure!$H$8,0)</f>
        <v>3.1043855800797052E-4</v>
      </c>
      <c r="GX286" s="12">
        <f>IFERROR(FH286*[1]Figure!$F$10+GC286*[1]Figure!$F$11,0)</f>
        <v>1.1611176621213679</v>
      </c>
      <c r="GY286" s="12">
        <f>IFERROR(FI286*[1]Figure!$F$10+GD286*[1]Figure!$F$11,0)</f>
        <v>13.577455639052145</v>
      </c>
      <c r="GZ286" s="12">
        <f>IFERROR(FJ286*[1]Figure!$F$10+GE286*[1]Figure!$F$11,0)</f>
        <v>4.4781121760635355E-3</v>
      </c>
      <c r="HA286" s="12">
        <f>IFERROR(FK286*[1]Figure!$F$10+GF286*[1]Figure!$F$11,0)</f>
        <v>0.25594346958270636</v>
      </c>
      <c r="HB286" s="12">
        <f>IFERROR(FL286*[1]Figure!$F$10+GG286*[1]Figure!$F$11,0)</f>
        <v>7.9999118717650725E-2</v>
      </c>
      <c r="HC286" s="12">
        <f>IFERROR(FM286*[1]Figure!$F$10+GH286*[1]Figure!$F$11,0)</f>
        <v>8.2521780882465249E-4</v>
      </c>
      <c r="HD286" s="12">
        <f>IFERROR(FN286*[1]Figure!$F$10+GI286*[1]Figure!$F$11,0)</f>
        <v>1.1719413464636599</v>
      </c>
      <c r="HE286" s="12">
        <f>IFERROR(FO286*[1]Figure!$F$10+GJ286*[1]Figure!$F$11,0)</f>
        <v>0.16078635067248598</v>
      </c>
      <c r="HF286" s="12">
        <f>IFERROR(FP286*[1]Figure!$F$10+GK286*[1]Figure!$F$11,0)</f>
        <v>2.4246543209046325</v>
      </c>
      <c r="HG286" s="12">
        <f>IFERROR(FQ286*[1]Figure!$F$10+GL286*[1]Figure!$F$11,0)</f>
        <v>2.4679809824755507E-2</v>
      </c>
      <c r="HH286" s="12">
        <f>IFERROR(FR286*[1]Figure!$F$10+GM286*[1]Figure!$F$11,0)</f>
        <v>5.3038149338826945E-2</v>
      </c>
      <c r="HI286" s="12">
        <f>IFERROR(FS286*[1]Figure!$F$10+GN286*[1]Figure!$F$11,0)</f>
        <v>0.10583420727783618</v>
      </c>
      <c r="HJ286" s="12">
        <f>IFERROR(FT286*[1]Figure!$F$10+GO286*[1]Figure!$F$11,0)</f>
        <v>5.714267209297085E-4</v>
      </c>
      <c r="HK286" s="12">
        <f>IFERROR(FU286*[1]Figure!$F$10+GP286*[1]Figure!$F$11,0)</f>
        <v>0.49714273052829888</v>
      </c>
      <c r="HL286" s="12">
        <f>IFERROR(FV286*[1]Figure!$F$10+GQ286*[1]Figure!$F$11,0)</f>
        <v>3.6762736653382809E-3</v>
      </c>
      <c r="HM286" s="12">
        <f>IFERROR(FW286*[1]Figure!$F$10+GR286*[1]Figure!$F$11,0)</f>
        <v>3.7295729800071024E-3</v>
      </c>
      <c r="HN286" s="12">
        <f>IFERROR(FX286*[1]Figure!$F$10+GS286*[1]Figure!$F$11,0)</f>
        <v>3.413922790821699E-7</v>
      </c>
      <c r="HO286" s="12">
        <f>IFERROR(FY286*[1]Figure!$F$10+GT286*[1]Figure!$F$11,0)</f>
        <v>5.57552857559678E-3</v>
      </c>
      <c r="HP286" s="12">
        <f>IFERROR(FZ286*[1]Figure!$F$10+GU286*[1]Figure!$F$11,0)</f>
        <v>6.9736226512471866</v>
      </c>
      <c r="HQ286" s="12">
        <f>IFERROR(GA286*[1]Figure!$F$10+GV286*[1]Figure!$F$11,0)</f>
        <v>1.5634698894155464E-2</v>
      </c>
    </row>
    <row r="287" spans="1:225" x14ac:dyDescent="0.2">
      <c r="A287" s="1"/>
      <c r="B287" s="4"/>
      <c r="C287" s="1" t="str">
        <f>C96</f>
        <v>LiOH (refining)</v>
      </c>
      <c r="D287" s="1" t="str">
        <f>D96</f>
        <v>China</v>
      </c>
      <c r="F287" s="7"/>
      <c r="G287" s="5" t="str">
        <f>G96</f>
        <v>-</v>
      </c>
      <c r="H287" s="5">
        <f>'[1]LIB Maf LCI'!AR$45*'[1]LIB Maf LCIA'!F$95*LCIA_TAU!$E287</f>
        <v>0</v>
      </c>
      <c r="I287" s="5" t="s">
        <v>77</v>
      </c>
      <c r="J287" s="5" t="s">
        <v>77</v>
      </c>
      <c r="K287" s="5" t="s">
        <v>77</v>
      </c>
      <c r="L287" s="5">
        <f>'[1]LIB Maf LCI'!AV$45*'[1]LIB Maf LCIA'!F$95*LCIA_TAU!$E287</f>
        <v>0</v>
      </c>
      <c r="M287" s="5" t="str">
        <f>M96</f>
        <v>g/kWh</v>
      </c>
      <c r="N287" s="5" t="str">
        <f>N96</f>
        <v>lithium hydroxide production | lithium hydroxide | Cutoff, CN</v>
      </c>
      <c r="O287" s="5">
        <f>O96</f>
        <v>1</v>
      </c>
      <c r="P287" s="5" t="str">
        <f>P96</f>
        <v>kg</v>
      </c>
      <c r="Q287" s="5">
        <f>'[1]Unit factor_selected'!J86</f>
        <v>5.7707072758634901</v>
      </c>
      <c r="R287" s="5">
        <f>'[1]Unit factor_selected'!K86</f>
        <v>63.383540448242002</v>
      </c>
      <c r="S287" s="5">
        <f>'[1]Unit factor_selected'!L86</f>
        <v>9.3692330655808093E-3</v>
      </c>
      <c r="T287" s="5">
        <f>'[1]Unit factor_selected'!M86</f>
        <v>1.1975008406854899</v>
      </c>
      <c r="U287" s="5">
        <f>'[1]Unit factor_selected'!N86</f>
        <v>0.35415805947691298</v>
      </c>
      <c r="V287" s="5">
        <f>'[1]Unit factor_selected'!O86</f>
        <v>3.3082290160920198E-3</v>
      </c>
      <c r="W287" s="5">
        <f>'[1]Unit factor_selected'!P86</f>
        <v>5.8566320846599904</v>
      </c>
      <c r="X287" s="5">
        <f>'[1]Unit factor_selected'!Q86</f>
        <v>0.71389231175291101</v>
      </c>
      <c r="Y287" s="5">
        <f>'[1]Unit factor_selected'!R86</f>
        <v>10.6191246059501</v>
      </c>
      <c r="Z287" s="5">
        <f>'[1]Unit factor_selected'!S86</f>
        <v>0.16752108489445</v>
      </c>
      <c r="AA287" s="5">
        <f>'[1]Unit factor_selected'!T86</f>
        <v>0.23734794792677799</v>
      </c>
      <c r="AB287" s="5">
        <f>'[1]Unit factor_selected'!U86</f>
        <v>0.467737344123687</v>
      </c>
      <c r="AC287" s="5">
        <f>'[1]Unit factor_selected'!V86</f>
        <v>2.5391353269758501E-3</v>
      </c>
      <c r="AD287" s="5">
        <f>'[1]Unit factor_selected'!W86</f>
        <v>2.2290952937142001</v>
      </c>
      <c r="AE287" s="5">
        <f>'[1]Unit factor_selected'!X86</f>
        <v>1.6342908219904001E-2</v>
      </c>
      <c r="AF287" s="5">
        <f>'[1]Unit factor_selected'!Y86</f>
        <v>1.6573260789183801E-2</v>
      </c>
      <c r="AG287" s="5">
        <f>'[1]Unit factor_selected'!Z86</f>
        <v>1.5748537182838901E-6</v>
      </c>
      <c r="AH287" s="5">
        <f>'[1]Unit factor_selected'!AA86</f>
        <v>2.51613743375282E-2</v>
      </c>
      <c r="AI287" s="5">
        <f>'[1]Unit factor_selected'!AB86</f>
        <v>31.623729318412298</v>
      </c>
      <c r="AJ287" s="5">
        <f>'[1]Unit factor_selected'!AC86</f>
        <v>7.2438373848081605E-2</v>
      </c>
      <c r="AK287" s="1"/>
      <c r="AL287" s="1">
        <f t="shared" si="228"/>
        <v>0</v>
      </c>
      <c r="AM287" s="1">
        <f t="shared" si="228"/>
        <v>0</v>
      </c>
      <c r="AN287" s="1">
        <f t="shared" si="228"/>
        <v>0</v>
      </c>
      <c r="AO287" s="1">
        <f t="shared" si="228"/>
        <v>0</v>
      </c>
      <c r="AP287" s="1">
        <f t="shared" si="228"/>
        <v>0</v>
      </c>
      <c r="AQ287" s="1">
        <f t="shared" si="228"/>
        <v>0</v>
      </c>
      <c r="AR287" s="1">
        <f t="shared" si="228"/>
        <v>0</v>
      </c>
      <c r="AS287" s="1">
        <f t="shared" si="228"/>
        <v>0</v>
      </c>
      <c r="AT287" s="1">
        <f t="shared" si="228"/>
        <v>0</v>
      </c>
      <c r="AU287" s="1">
        <f t="shared" si="228"/>
        <v>0</v>
      </c>
      <c r="AV287" s="1">
        <f t="shared" si="228"/>
        <v>0</v>
      </c>
      <c r="AW287" s="1">
        <f t="shared" si="228"/>
        <v>0</v>
      </c>
      <c r="AX287" s="1">
        <f t="shared" si="228"/>
        <v>0</v>
      </c>
      <c r="AY287" s="1">
        <f t="shared" si="228"/>
        <v>0</v>
      </c>
      <c r="AZ287" s="1">
        <f t="shared" si="228"/>
        <v>0</v>
      </c>
      <c r="BA287" s="1">
        <f t="shared" si="216"/>
        <v>0</v>
      </c>
      <c r="BB287" s="1">
        <f t="shared" si="205"/>
        <v>0</v>
      </c>
      <c r="BC287" s="1">
        <f t="shared" si="205"/>
        <v>0</v>
      </c>
      <c r="BD287" s="1">
        <f t="shared" si="205"/>
        <v>0</v>
      </c>
      <c r="BE287" s="1">
        <f t="shared" si="205"/>
        <v>0</v>
      </c>
      <c r="BF287" s="1"/>
      <c r="BG287" s="1">
        <f t="shared" si="229"/>
        <v>0</v>
      </c>
      <c r="BH287" s="1">
        <f t="shared" si="229"/>
        <v>0</v>
      </c>
      <c r="BI287" s="1">
        <f t="shared" si="229"/>
        <v>0</v>
      </c>
      <c r="BJ287" s="1">
        <f t="shared" si="229"/>
        <v>0</v>
      </c>
      <c r="BK287" s="1">
        <f t="shared" si="229"/>
        <v>0</v>
      </c>
      <c r="BL287" s="1">
        <f t="shared" si="229"/>
        <v>0</v>
      </c>
      <c r="BM287" s="1">
        <f t="shared" si="229"/>
        <v>0</v>
      </c>
      <c r="BN287" s="1">
        <f t="shared" si="229"/>
        <v>0</v>
      </c>
      <c r="BO287" s="1">
        <f t="shared" si="229"/>
        <v>0</v>
      </c>
      <c r="BP287" s="1">
        <f t="shared" si="229"/>
        <v>0</v>
      </c>
      <c r="BQ287" s="1">
        <f t="shared" si="229"/>
        <v>0</v>
      </c>
      <c r="BR287" s="1">
        <f t="shared" si="229"/>
        <v>0</v>
      </c>
      <c r="BS287" s="1">
        <f t="shared" si="229"/>
        <v>0</v>
      </c>
      <c r="BT287" s="1">
        <f t="shared" si="229"/>
        <v>0</v>
      </c>
      <c r="BU287" s="1">
        <f t="shared" si="229"/>
        <v>0</v>
      </c>
      <c r="BV287" s="1">
        <f t="shared" si="217"/>
        <v>0</v>
      </c>
      <c r="BW287" s="1">
        <f t="shared" si="207"/>
        <v>0</v>
      </c>
      <c r="BX287" s="1">
        <f t="shared" si="207"/>
        <v>0</v>
      </c>
      <c r="BY287" s="1">
        <f t="shared" si="207"/>
        <v>0</v>
      </c>
      <c r="BZ287" s="1">
        <f t="shared" si="207"/>
        <v>0</v>
      </c>
      <c r="CA287" s="1"/>
      <c r="CB287" s="1">
        <f t="shared" si="230"/>
        <v>0</v>
      </c>
      <c r="CC287" s="1">
        <f t="shared" si="230"/>
        <v>0</v>
      </c>
      <c r="CD287" s="1">
        <f t="shared" si="230"/>
        <v>0</v>
      </c>
      <c r="CE287" s="1">
        <f t="shared" si="230"/>
        <v>0</v>
      </c>
      <c r="CF287" s="1">
        <f t="shared" si="230"/>
        <v>0</v>
      </c>
      <c r="CG287" s="1">
        <f t="shared" si="230"/>
        <v>0</v>
      </c>
      <c r="CH287" s="1">
        <f t="shared" si="230"/>
        <v>0</v>
      </c>
      <c r="CI287" s="1">
        <f t="shared" si="230"/>
        <v>0</v>
      </c>
      <c r="CJ287" s="1">
        <f t="shared" si="230"/>
        <v>0</v>
      </c>
      <c r="CK287" s="1">
        <f t="shared" si="230"/>
        <v>0</v>
      </c>
      <c r="CL287" s="1">
        <f t="shared" si="230"/>
        <v>0</v>
      </c>
      <c r="CM287" s="1">
        <f t="shared" si="230"/>
        <v>0</v>
      </c>
      <c r="CN287" s="1">
        <f t="shared" si="230"/>
        <v>0</v>
      </c>
      <c r="CO287" s="1">
        <f t="shared" si="230"/>
        <v>0</v>
      </c>
      <c r="CP287" s="1">
        <f t="shared" si="230"/>
        <v>0</v>
      </c>
      <c r="CQ287" s="1">
        <f t="shared" si="218"/>
        <v>0</v>
      </c>
      <c r="CR287" s="1">
        <f t="shared" si="209"/>
        <v>0</v>
      </c>
      <c r="CS287" s="1">
        <f t="shared" si="209"/>
        <v>0</v>
      </c>
      <c r="CT287" s="1">
        <f t="shared" si="209"/>
        <v>0</v>
      </c>
      <c r="CU287" s="1">
        <f t="shared" si="209"/>
        <v>0</v>
      </c>
      <c r="CW287" s="12">
        <f t="shared" si="231"/>
        <v>0</v>
      </c>
      <c r="CX287" s="12">
        <f t="shared" si="231"/>
        <v>0</v>
      </c>
      <c r="CY287" s="12">
        <f t="shared" si="231"/>
        <v>0</v>
      </c>
      <c r="CZ287" s="12">
        <f t="shared" si="231"/>
        <v>0</v>
      </c>
      <c r="DA287" s="12">
        <f t="shared" si="231"/>
        <v>0</v>
      </c>
      <c r="DB287" s="12">
        <f t="shared" si="231"/>
        <v>0</v>
      </c>
      <c r="DC287" s="12">
        <f t="shared" si="231"/>
        <v>0</v>
      </c>
      <c r="DD287" s="12">
        <f t="shared" si="231"/>
        <v>0</v>
      </c>
      <c r="DE287" s="12">
        <f t="shared" si="231"/>
        <v>0</v>
      </c>
      <c r="DF287" s="12">
        <f t="shared" si="231"/>
        <v>0</v>
      </c>
      <c r="DG287" s="12">
        <f t="shared" si="231"/>
        <v>0</v>
      </c>
      <c r="DH287" s="12">
        <f t="shared" si="231"/>
        <v>0</v>
      </c>
      <c r="DI287" s="12">
        <f t="shared" si="231"/>
        <v>0</v>
      </c>
      <c r="DJ287" s="12">
        <f t="shared" si="231"/>
        <v>0</v>
      </c>
      <c r="DK287" s="12">
        <f t="shared" si="231"/>
        <v>0</v>
      </c>
      <c r="DL287" s="12">
        <f t="shared" si="219"/>
        <v>0</v>
      </c>
      <c r="DM287" s="12">
        <f t="shared" si="211"/>
        <v>0</v>
      </c>
      <c r="DN287" s="12">
        <f t="shared" si="211"/>
        <v>0</v>
      </c>
      <c r="DO287" s="12">
        <f t="shared" si="211"/>
        <v>0</v>
      </c>
      <c r="DP287" s="12">
        <f t="shared" si="211"/>
        <v>0</v>
      </c>
      <c r="DR287" s="12">
        <f t="shared" si="232"/>
        <v>0</v>
      </c>
      <c r="DS287" s="12">
        <f t="shared" si="232"/>
        <v>0</v>
      </c>
      <c r="DT287" s="12">
        <f t="shared" si="232"/>
        <v>0</v>
      </c>
      <c r="DU287" s="12">
        <f t="shared" si="232"/>
        <v>0</v>
      </c>
      <c r="DV287" s="12">
        <f t="shared" si="232"/>
        <v>0</v>
      </c>
      <c r="DW287" s="12">
        <f t="shared" si="232"/>
        <v>0</v>
      </c>
      <c r="DX287" s="12">
        <f t="shared" si="232"/>
        <v>0</v>
      </c>
      <c r="DY287" s="12">
        <f t="shared" si="232"/>
        <v>0</v>
      </c>
      <c r="DZ287" s="12">
        <f t="shared" si="232"/>
        <v>0</v>
      </c>
      <c r="EA287" s="12">
        <f t="shared" si="232"/>
        <v>0</v>
      </c>
      <c r="EB287" s="12">
        <f t="shared" si="232"/>
        <v>0</v>
      </c>
      <c r="EC287" s="12">
        <f t="shared" si="232"/>
        <v>0</v>
      </c>
      <c r="ED287" s="12">
        <f t="shared" si="232"/>
        <v>0</v>
      </c>
      <c r="EE287" s="12">
        <f t="shared" si="232"/>
        <v>0</v>
      </c>
      <c r="EF287" s="12">
        <f t="shared" si="232"/>
        <v>0</v>
      </c>
      <c r="EG287" s="12">
        <f t="shared" si="220"/>
        <v>0</v>
      </c>
      <c r="EH287" s="12">
        <f t="shared" si="213"/>
        <v>0</v>
      </c>
      <c r="EI287" s="12">
        <f t="shared" si="213"/>
        <v>0</v>
      </c>
      <c r="EJ287" s="12">
        <f t="shared" si="213"/>
        <v>0</v>
      </c>
      <c r="EK287" s="12">
        <f t="shared" si="213"/>
        <v>0</v>
      </c>
      <c r="EM287" s="12">
        <f t="shared" si="233"/>
        <v>0</v>
      </c>
      <c r="EN287" s="12">
        <f t="shared" si="233"/>
        <v>0</v>
      </c>
      <c r="EO287" s="12">
        <f t="shared" si="233"/>
        <v>0</v>
      </c>
      <c r="EP287" s="12">
        <f t="shared" si="233"/>
        <v>0</v>
      </c>
      <c r="EQ287" s="12">
        <f t="shared" si="233"/>
        <v>0</v>
      </c>
      <c r="ER287" s="12">
        <f t="shared" si="233"/>
        <v>0</v>
      </c>
      <c r="ES287" s="12">
        <f t="shared" si="233"/>
        <v>0</v>
      </c>
      <c r="ET287" s="12">
        <f t="shared" si="233"/>
        <v>0</v>
      </c>
      <c r="EU287" s="12">
        <f t="shared" si="233"/>
        <v>0</v>
      </c>
      <c r="EV287" s="12">
        <f t="shared" si="233"/>
        <v>0</v>
      </c>
      <c r="EW287" s="12">
        <f t="shared" si="233"/>
        <v>0</v>
      </c>
      <c r="EX287" s="12">
        <f t="shared" si="233"/>
        <v>0</v>
      </c>
      <c r="EY287" s="12">
        <f t="shared" si="233"/>
        <v>0</v>
      </c>
      <c r="EZ287" s="12">
        <f t="shared" si="233"/>
        <v>0</v>
      </c>
      <c r="FA287" s="12">
        <f t="shared" si="233"/>
        <v>0</v>
      </c>
      <c r="FB287" s="12">
        <f t="shared" si="221"/>
        <v>0</v>
      </c>
      <c r="FC287" s="12">
        <f t="shared" si="215"/>
        <v>0</v>
      </c>
      <c r="FD287" s="12">
        <f t="shared" si="215"/>
        <v>0</v>
      </c>
      <c r="FE287" s="12">
        <f t="shared" si="215"/>
        <v>0</v>
      </c>
      <c r="FF287" s="12">
        <f t="shared" si="215"/>
        <v>0</v>
      </c>
      <c r="FH287" s="12">
        <f>IFERROR(AL287*[1]Figure!$C$8+BG287*[1]Figure!$D$8+CB287*[1]Figure!$E$8,0)</f>
        <v>0</v>
      </c>
      <c r="FI287" s="12">
        <f>IFERROR(AM287*[1]Figure!$C$8+BH287*[1]Figure!$D$8+CC287*[1]Figure!$E$8,0)</f>
        <v>0</v>
      </c>
      <c r="FJ287" s="12">
        <f>IFERROR(AN287*[1]Figure!$C$8+BI287*[1]Figure!$D$8+CD287*[1]Figure!$E$8,0)</f>
        <v>0</v>
      </c>
      <c r="FK287" s="12">
        <f>IFERROR(AO287*[1]Figure!$C$8+BJ287*[1]Figure!$D$8+CE287*[1]Figure!$E$8,0)</f>
        <v>0</v>
      </c>
      <c r="FL287" s="12">
        <f>IFERROR(AP287*[1]Figure!$C$8+BK287*[1]Figure!$D$8+CF287*[1]Figure!$E$8,0)</f>
        <v>0</v>
      </c>
      <c r="FM287" s="12">
        <f>IFERROR(AQ287*[1]Figure!$C$8+BL287*[1]Figure!$D$8+CG287*[1]Figure!$E$8,0)</f>
        <v>0</v>
      </c>
      <c r="FN287" s="12">
        <f>IFERROR(AR287*[1]Figure!$C$8+BM287*[1]Figure!$D$8+CH287*[1]Figure!$E$8,0)</f>
        <v>0</v>
      </c>
      <c r="FO287" s="12">
        <f>IFERROR(AS287*[1]Figure!$C$8+BN287*[1]Figure!$D$8+CI287*[1]Figure!$E$8,0)</f>
        <v>0</v>
      </c>
      <c r="FP287" s="12">
        <f>IFERROR(AT287*[1]Figure!$C$8+BO287*[1]Figure!$D$8+CJ287*[1]Figure!$E$8,0)</f>
        <v>0</v>
      </c>
      <c r="FQ287" s="12">
        <f>IFERROR(AU287*[1]Figure!$C$8+BP287*[1]Figure!$D$8+CK287*[1]Figure!$E$8,0)</f>
        <v>0</v>
      </c>
      <c r="FR287" s="12">
        <f>IFERROR(AV287*[1]Figure!$C$8+BQ287*[1]Figure!$D$8+CL287*[1]Figure!$E$8,0)</f>
        <v>0</v>
      </c>
      <c r="FS287" s="12">
        <f>IFERROR(AW287*[1]Figure!$C$8+BR287*[1]Figure!$D$8+CM287*[1]Figure!$E$8,0)</f>
        <v>0</v>
      </c>
      <c r="FT287" s="12">
        <f>IFERROR(AX287*[1]Figure!$C$8+BS287*[1]Figure!$D$8+CN287*[1]Figure!$E$8,0)</f>
        <v>0</v>
      </c>
      <c r="FU287" s="12">
        <f>IFERROR(AY287*[1]Figure!$C$8+BT287*[1]Figure!$D$8+CO287*[1]Figure!$E$8,0)</f>
        <v>0</v>
      </c>
      <c r="FV287" s="12">
        <f>IFERROR(AZ287*[1]Figure!$C$8+BU287*[1]Figure!$D$8+CP287*[1]Figure!$E$8,0)</f>
        <v>0</v>
      </c>
      <c r="FW287" s="12">
        <f>IFERROR(BA287*[1]Figure!$C$8+BV287*[1]Figure!$D$8+CQ287*[1]Figure!$E$8,0)</f>
        <v>0</v>
      </c>
      <c r="FX287" s="12">
        <f>IFERROR(BB287*[1]Figure!$C$8+BW287*[1]Figure!$D$8+CR287*[1]Figure!$E$8,0)</f>
        <v>0</v>
      </c>
      <c r="FY287" s="12">
        <f>IFERROR(BC287*[1]Figure!$C$8+BX287*[1]Figure!$D$8+CS287*[1]Figure!$E$8,0)</f>
        <v>0</v>
      </c>
      <c r="FZ287" s="12">
        <f>IFERROR(BD287*[1]Figure!$C$8+BY287*[1]Figure!$D$8+CT287*[1]Figure!$E$8,0)</f>
        <v>0</v>
      </c>
      <c r="GA287" s="12">
        <f>IFERROR(BE287*[1]Figure!$C$8+BZ287*[1]Figure!$D$8+CU287*[1]Figure!$E$8,0)</f>
        <v>0</v>
      </c>
      <c r="GC287" s="12">
        <f>IFERROR(CW287*[1]Figure!$F$8+DR287*[1]Figure!$G$8+EM287*[1]Figure!$H$8,0)</f>
        <v>0</v>
      </c>
      <c r="GD287" s="12">
        <f>IFERROR(CX287*[1]Figure!$F$8+DS287*[1]Figure!$G$8+EN287*[1]Figure!$H$8,0)</f>
        <v>0</v>
      </c>
      <c r="GE287" s="12">
        <f>IFERROR(CY287*[1]Figure!$F$8+DT287*[1]Figure!$G$8+EO287*[1]Figure!$H$8,0)</f>
        <v>0</v>
      </c>
      <c r="GF287" s="12">
        <f>IFERROR(CZ287*[1]Figure!$F$8+DU287*[1]Figure!$G$8+EP287*[1]Figure!$H$8,0)</f>
        <v>0</v>
      </c>
      <c r="GG287" s="12">
        <f>IFERROR(DA287*[1]Figure!$F$8+DV287*[1]Figure!$G$8+EQ287*[1]Figure!$H$8,0)</f>
        <v>0</v>
      </c>
      <c r="GH287" s="12">
        <f>IFERROR(DB287*[1]Figure!$F$8+DW287*[1]Figure!$G$8+ER287*[1]Figure!$H$8,0)</f>
        <v>0</v>
      </c>
      <c r="GI287" s="12">
        <f>IFERROR(DC287*[1]Figure!$F$8+DX287*[1]Figure!$G$8+ES287*[1]Figure!$H$8,0)</f>
        <v>0</v>
      </c>
      <c r="GJ287" s="12">
        <f>IFERROR(DD287*[1]Figure!$F$8+DY287*[1]Figure!$G$8+ET287*[1]Figure!$H$8,0)</f>
        <v>0</v>
      </c>
      <c r="GK287" s="12">
        <f>IFERROR(DE287*[1]Figure!$F$8+DZ287*[1]Figure!$G$8+EU287*[1]Figure!$H$8,0)</f>
        <v>0</v>
      </c>
      <c r="GL287" s="12">
        <f>IFERROR(DF287*[1]Figure!$F$8+EA287*[1]Figure!$G$8+EV287*[1]Figure!$H$8,0)</f>
        <v>0</v>
      </c>
      <c r="GM287" s="12">
        <f>IFERROR(DG287*[1]Figure!$F$8+EB287*[1]Figure!$G$8+EW287*[1]Figure!$H$8,0)</f>
        <v>0</v>
      </c>
      <c r="GN287" s="12">
        <f>IFERROR(DH287*[1]Figure!$F$8+EC287*[1]Figure!$G$8+EX287*[1]Figure!$H$8,0)</f>
        <v>0</v>
      </c>
      <c r="GO287" s="12">
        <f>IFERROR(DI287*[1]Figure!$F$8+ED287*[1]Figure!$G$8+EY287*[1]Figure!$H$8,0)</f>
        <v>0</v>
      </c>
      <c r="GP287" s="12">
        <f>IFERROR(DJ287*[1]Figure!$F$8+EE287*[1]Figure!$G$8+EZ287*[1]Figure!$H$8,0)</f>
        <v>0</v>
      </c>
      <c r="GQ287" s="12">
        <f>IFERROR(DK287*[1]Figure!$F$8+EF287*[1]Figure!$G$8+FA287*[1]Figure!$H$8,0)</f>
        <v>0</v>
      </c>
      <c r="GR287" s="12">
        <f>IFERROR(DL287*[1]Figure!$F$8+EG287*[1]Figure!$G$8+FB287*[1]Figure!$H$8,0)</f>
        <v>0</v>
      </c>
      <c r="GS287" s="12">
        <f>IFERROR(DM287*[1]Figure!$F$8+EH287*[1]Figure!$G$8+FC287*[1]Figure!$H$8,0)</f>
        <v>0</v>
      </c>
      <c r="GT287" s="12">
        <f>IFERROR(DN287*[1]Figure!$F$8+EI287*[1]Figure!$G$8+FD287*[1]Figure!$H$8,0)</f>
        <v>0</v>
      </c>
      <c r="GU287" s="12">
        <f>IFERROR(DO287*[1]Figure!$F$8+EJ287*[1]Figure!$G$8+FE287*[1]Figure!$H$8,0)</f>
        <v>0</v>
      </c>
      <c r="GV287" s="12">
        <f>IFERROR(DP287*[1]Figure!$F$8+EK287*[1]Figure!$G$8+FF287*[1]Figure!$H$8,0)</f>
        <v>0</v>
      </c>
      <c r="GX287" s="12">
        <f>IFERROR(FH287*[1]Figure!$F$10+GC287*[1]Figure!$F$11,0)</f>
        <v>0</v>
      </c>
      <c r="GY287" s="12">
        <f>IFERROR(FI287*[1]Figure!$F$10+GD287*[1]Figure!$F$11,0)</f>
        <v>0</v>
      </c>
      <c r="GZ287" s="12">
        <f>IFERROR(FJ287*[1]Figure!$F$10+GE287*[1]Figure!$F$11,0)</f>
        <v>0</v>
      </c>
      <c r="HA287" s="12">
        <f>IFERROR(FK287*[1]Figure!$F$10+GF287*[1]Figure!$F$11,0)</f>
        <v>0</v>
      </c>
      <c r="HB287" s="12">
        <f>IFERROR(FL287*[1]Figure!$F$10+GG287*[1]Figure!$F$11,0)</f>
        <v>0</v>
      </c>
      <c r="HC287" s="12">
        <f>IFERROR(FM287*[1]Figure!$F$10+GH287*[1]Figure!$F$11,0)</f>
        <v>0</v>
      </c>
      <c r="HD287" s="12">
        <f>IFERROR(FN287*[1]Figure!$F$10+GI287*[1]Figure!$F$11,0)</f>
        <v>0</v>
      </c>
      <c r="HE287" s="12">
        <f>IFERROR(FO287*[1]Figure!$F$10+GJ287*[1]Figure!$F$11,0)</f>
        <v>0</v>
      </c>
      <c r="HF287" s="12">
        <f>IFERROR(FP287*[1]Figure!$F$10+GK287*[1]Figure!$F$11,0)</f>
        <v>0</v>
      </c>
      <c r="HG287" s="12">
        <f>IFERROR(FQ287*[1]Figure!$F$10+GL287*[1]Figure!$F$11,0)</f>
        <v>0</v>
      </c>
      <c r="HH287" s="12">
        <f>IFERROR(FR287*[1]Figure!$F$10+GM287*[1]Figure!$F$11,0)</f>
        <v>0</v>
      </c>
      <c r="HI287" s="12">
        <f>IFERROR(FS287*[1]Figure!$F$10+GN287*[1]Figure!$F$11,0)</f>
        <v>0</v>
      </c>
      <c r="HJ287" s="12">
        <f>IFERROR(FT287*[1]Figure!$F$10+GO287*[1]Figure!$F$11,0)</f>
        <v>0</v>
      </c>
      <c r="HK287" s="12">
        <f>IFERROR(FU287*[1]Figure!$F$10+GP287*[1]Figure!$F$11,0)</f>
        <v>0</v>
      </c>
      <c r="HL287" s="12">
        <f>IFERROR(FV287*[1]Figure!$F$10+GQ287*[1]Figure!$F$11,0)</f>
        <v>0</v>
      </c>
      <c r="HM287" s="12">
        <f>IFERROR(FW287*[1]Figure!$F$10+GR287*[1]Figure!$F$11,0)</f>
        <v>0</v>
      </c>
      <c r="HN287" s="12">
        <f>IFERROR(FX287*[1]Figure!$F$10+GS287*[1]Figure!$F$11,0)</f>
        <v>0</v>
      </c>
      <c r="HO287" s="12">
        <f>IFERROR(FY287*[1]Figure!$F$10+GT287*[1]Figure!$F$11,0)</f>
        <v>0</v>
      </c>
      <c r="HP287" s="12">
        <f>IFERROR(FZ287*[1]Figure!$F$10+GU287*[1]Figure!$F$11,0)</f>
        <v>0</v>
      </c>
      <c r="HQ287" s="12">
        <f>IFERROR(GA287*[1]Figure!$F$10+GV287*[1]Figure!$F$11,0)</f>
        <v>0</v>
      </c>
    </row>
    <row r="288" spans="1:225" x14ac:dyDescent="0.2">
      <c r="A288" s="1"/>
      <c r="B288" s="4"/>
      <c r="C288" s="1" t="str">
        <f>C97</f>
        <v>LiOH (refining)</v>
      </c>
      <c r="D288" s="1" t="str">
        <f>D97</f>
        <v>Argentina</v>
      </c>
      <c r="E288" s="2">
        <f>E97/(E95+E97)</f>
        <v>0.25</v>
      </c>
      <c r="F288" s="7"/>
      <c r="G288" s="5" t="str">
        <f>G97</f>
        <v>-</v>
      </c>
      <c r="H288" s="5">
        <f>'[1]LIB Maf LCI'!AR$45*'[1]LIB Maf LCIA'!F$95*LCIA_TAU!$E288</f>
        <v>98.249813506621507</v>
      </c>
      <c r="I288" s="5" t="s">
        <v>77</v>
      </c>
      <c r="J288" s="5" t="s">
        <v>77</v>
      </c>
      <c r="K288" s="5" t="s">
        <v>77</v>
      </c>
      <c r="L288" s="5">
        <f>'[1]LIB Maf LCI'!AV$45*'[1]LIB Maf LCIA'!F$95*LCIA_TAU!$E288</f>
        <v>97.310047913850838</v>
      </c>
      <c r="M288" s="5" t="str">
        <f>M97</f>
        <v>g/kWh</v>
      </c>
      <c r="N288" s="5" t="str">
        <f>N97</f>
        <v>lithium hydroxide production | lithium hydroxide | Cutoff, AR</v>
      </c>
      <c r="O288" s="5">
        <f>O97</f>
        <v>1</v>
      </c>
      <c r="P288" s="5" t="str">
        <f>P97</f>
        <v>kg</v>
      </c>
      <c r="Q288" s="5">
        <f>'[1]Unit factor_selected'!J87</f>
        <v>4.9205050189053399</v>
      </c>
      <c r="R288" s="5">
        <f>'[1]Unit factor_selected'!K87</f>
        <v>61.071213980740303</v>
      </c>
      <c r="S288" s="5">
        <f>'[1]Unit factor_selected'!L87</f>
        <v>7.33836406816796E-3</v>
      </c>
      <c r="T288" s="5">
        <f>'[1]Unit factor_selected'!M87</f>
        <v>1.13087103860445</v>
      </c>
      <c r="U288" s="5">
        <f>'[1]Unit factor_selected'!N87</f>
        <v>0.34623653094902102</v>
      </c>
      <c r="V288" s="5">
        <f>'[1]Unit factor_selected'!O87</f>
        <v>3.0094998758197701E-3</v>
      </c>
      <c r="W288" s="5">
        <f>'[1]Unit factor_selected'!P87</f>
        <v>4.9751627401595098</v>
      </c>
      <c r="X288" s="5">
        <f>'[1]Unit factor_selected'!Q87</f>
        <v>0.67258103143643799</v>
      </c>
      <c r="Y288" s="5">
        <f>'[1]Unit factor_selected'!R87</f>
        <v>10.000908888181501</v>
      </c>
      <c r="Z288" s="5">
        <f>'[1]Unit factor_selected'!S87</f>
        <v>0.190432084427164</v>
      </c>
      <c r="AA288" s="5">
        <f>'[1]Unit factor_selected'!T87</f>
        <v>0.23547116519910299</v>
      </c>
      <c r="AB288" s="5">
        <f>'[1]Unit factor_selected'!U87</f>
        <v>0.45604126757396501</v>
      </c>
      <c r="AC288" s="5">
        <f>'[1]Unit factor_selected'!V87</f>
        <v>2.5229371777578699E-3</v>
      </c>
      <c r="AD288" s="5">
        <f>'[1]Unit factor_selected'!W87</f>
        <v>2.2290019913776802</v>
      </c>
      <c r="AE288" s="5">
        <f>'[1]Unit factor_selected'!X87</f>
        <v>1.2853669239951199E-2</v>
      </c>
      <c r="AF288" s="5">
        <f>'[1]Unit factor_selected'!Y87</f>
        <v>1.3102473812410901E-2</v>
      </c>
      <c r="AG288" s="5">
        <f>'[1]Unit factor_selected'!Z87</f>
        <v>2.4218295598529499E-6</v>
      </c>
      <c r="AH288" s="5">
        <f>'[1]Unit factor_selected'!AA87</f>
        <v>2.1022851388745201E-2</v>
      </c>
      <c r="AI288" s="5">
        <f>'[1]Unit factor_selected'!AB87</f>
        <v>31.3849961580264</v>
      </c>
      <c r="AJ288" s="5">
        <f>'[1]Unit factor_selected'!AC87</f>
        <v>8.8611655406506104E-2</v>
      </c>
      <c r="AK288" s="1"/>
      <c r="AL288" s="1">
        <f t="shared" si="228"/>
        <v>0</v>
      </c>
      <c r="AM288" s="1">
        <f t="shared" si="228"/>
        <v>0</v>
      </c>
      <c r="AN288" s="1">
        <f t="shared" si="228"/>
        <v>0</v>
      </c>
      <c r="AO288" s="1">
        <f t="shared" si="228"/>
        <v>0</v>
      </c>
      <c r="AP288" s="1">
        <f t="shared" si="228"/>
        <v>0</v>
      </c>
      <c r="AQ288" s="1">
        <f t="shared" si="228"/>
        <v>0</v>
      </c>
      <c r="AR288" s="1">
        <f t="shared" si="228"/>
        <v>0</v>
      </c>
      <c r="AS288" s="1">
        <f t="shared" si="228"/>
        <v>0</v>
      </c>
      <c r="AT288" s="1">
        <f t="shared" si="228"/>
        <v>0</v>
      </c>
      <c r="AU288" s="1">
        <f t="shared" si="228"/>
        <v>0</v>
      </c>
      <c r="AV288" s="1">
        <f t="shared" si="228"/>
        <v>0</v>
      </c>
      <c r="AW288" s="1">
        <f t="shared" si="228"/>
        <v>0</v>
      </c>
      <c r="AX288" s="1">
        <f t="shared" si="228"/>
        <v>0</v>
      </c>
      <c r="AY288" s="1">
        <f t="shared" si="228"/>
        <v>0</v>
      </c>
      <c r="AZ288" s="1">
        <f t="shared" si="228"/>
        <v>0</v>
      </c>
      <c r="BA288" s="1">
        <f t="shared" si="216"/>
        <v>0</v>
      </c>
      <c r="BB288" s="1">
        <f t="shared" si="205"/>
        <v>0</v>
      </c>
      <c r="BC288" s="1">
        <f t="shared" si="205"/>
        <v>0</v>
      </c>
      <c r="BD288" s="1">
        <f t="shared" si="205"/>
        <v>0</v>
      </c>
      <c r="BE288" s="1">
        <f t="shared" si="205"/>
        <v>0</v>
      </c>
      <c r="BF288" s="1"/>
      <c r="BG288" s="1">
        <f t="shared" si="229"/>
        <v>0.48343870046584481</v>
      </c>
      <c r="BH288" s="1">
        <f t="shared" si="229"/>
        <v>6.0002353842307112</v>
      </c>
      <c r="BI288" s="1">
        <f t="shared" si="229"/>
        <v>7.2099290114119449E-4</v>
      </c>
      <c r="BJ288" s="1">
        <f t="shared" si="229"/>
        <v>0.1111078686429266</v>
      </c>
      <c r="BK288" s="1">
        <f t="shared" si="229"/>
        <v>3.4017674594920902E-2</v>
      </c>
      <c r="BL288" s="1">
        <f t="shared" si="229"/>
        <v>2.95682801547493E-4</v>
      </c>
      <c r="BM288" s="1">
        <f t="shared" si="229"/>
        <v>0.48880881138576393</v>
      </c>
      <c r="BN288" s="1">
        <f t="shared" si="229"/>
        <v>6.6080960906721178E-2</v>
      </c>
      <c r="BO288" s="1">
        <f t="shared" si="229"/>
        <v>0.98258743316054598</v>
      </c>
      <c r="BP288" s="1">
        <f t="shared" si="229"/>
        <v>1.8709916780646065E-2</v>
      </c>
      <c r="BQ288" s="1">
        <f t="shared" si="229"/>
        <v>2.3134998066998737E-2</v>
      </c>
      <c r="BR288" s="1">
        <f t="shared" si="229"/>
        <v>4.4805969490465343E-2</v>
      </c>
      <c r="BS288" s="1">
        <f t="shared" si="229"/>
        <v>2.4787810720363273E-4</v>
      </c>
      <c r="BT288" s="1">
        <f t="shared" si="229"/>
        <v>0.21899902995874507</v>
      </c>
      <c r="BU288" s="1">
        <f t="shared" si="229"/>
        <v>1.2628706057010029E-3</v>
      </c>
      <c r="BV288" s="1">
        <f t="shared" si="217"/>
        <v>1.2873156085447632E-3</v>
      </c>
      <c r="BW288" s="1">
        <f t="shared" si="207"/>
        <v>2.3794430260037559E-7</v>
      </c>
      <c r="BX288" s="1">
        <f t="shared" si="207"/>
        <v>2.0654912283216351E-3</v>
      </c>
      <c r="BY288" s="1">
        <f t="shared" si="207"/>
        <v>3.0835700194321265</v>
      </c>
      <c r="BZ288" s="1">
        <f t="shared" si="207"/>
        <v>8.706078618202235E-3</v>
      </c>
      <c r="CA288" s="1"/>
      <c r="CB288" s="1">
        <f t="shared" si="230"/>
        <v>0</v>
      </c>
      <c r="CC288" s="1">
        <f t="shared" si="230"/>
        <v>0</v>
      </c>
      <c r="CD288" s="1">
        <f t="shared" si="230"/>
        <v>0</v>
      </c>
      <c r="CE288" s="1">
        <f t="shared" si="230"/>
        <v>0</v>
      </c>
      <c r="CF288" s="1">
        <f t="shared" si="230"/>
        <v>0</v>
      </c>
      <c r="CG288" s="1">
        <f t="shared" si="230"/>
        <v>0</v>
      </c>
      <c r="CH288" s="1">
        <f t="shared" si="230"/>
        <v>0</v>
      </c>
      <c r="CI288" s="1">
        <f t="shared" si="230"/>
        <v>0</v>
      </c>
      <c r="CJ288" s="1">
        <f t="shared" si="230"/>
        <v>0</v>
      </c>
      <c r="CK288" s="1">
        <f t="shared" si="230"/>
        <v>0</v>
      </c>
      <c r="CL288" s="1">
        <f t="shared" si="230"/>
        <v>0</v>
      </c>
      <c r="CM288" s="1">
        <f t="shared" si="230"/>
        <v>0</v>
      </c>
      <c r="CN288" s="1">
        <f t="shared" si="230"/>
        <v>0</v>
      </c>
      <c r="CO288" s="1">
        <f t="shared" si="230"/>
        <v>0</v>
      </c>
      <c r="CP288" s="1">
        <f t="shared" si="230"/>
        <v>0</v>
      </c>
      <c r="CQ288" s="1">
        <f t="shared" si="218"/>
        <v>0</v>
      </c>
      <c r="CR288" s="1">
        <f t="shared" si="209"/>
        <v>0</v>
      </c>
      <c r="CS288" s="1">
        <f t="shared" si="209"/>
        <v>0</v>
      </c>
      <c r="CT288" s="1">
        <f t="shared" si="209"/>
        <v>0</v>
      </c>
      <c r="CU288" s="1">
        <f t="shared" si="209"/>
        <v>0</v>
      </c>
      <c r="CW288" s="12">
        <f t="shared" si="231"/>
        <v>0</v>
      </c>
      <c r="CX288" s="12">
        <f t="shared" si="231"/>
        <v>0</v>
      </c>
      <c r="CY288" s="12">
        <f t="shared" si="231"/>
        <v>0</v>
      </c>
      <c r="CZ288" s="12">
        <f t="shared" si="231"/>
        <v>0</v>
      </c>
      <c r="DA288" s="12">
        <f t="shared" si="231"/>
        <v>0</v>
      </c>
      <c r="DB288" s="12">
        <f t="shared" si="231"/>
        <v>0</v>
      </c>
      <c r="DC288" s="12">
        <f t="shared" si="231"/>
        <v>0</v>
      </c>
      <c r="DD288" s="12">
        <f t="shared" si="231"/>
        <v>0</v>
      </c>
      <c r="DE288" s="12">
        <f t="shared" si="231"/>
        <v>0</v>
      </c>
      <c r="DF288" s="12">
        <f t="shared" si="231"/>
        <v>0</v>
      </c>
      <c r="DG288" s="12">
        <f t="shared" si="231"/>
        <v>0</v>
      </c>
      <c r="DH288" s="12">
        <f t="shared" si="231"/>
        <v>0</v>
      </c>
      <c r="DI288" s="12">
        <f t="shared" si="231"/>
        <v>0</v>
      </c>
      <c r="DJ288" s="12">
        <f t="shared" si="231"/>
        <v>0</v>
      </c>
      <c r="DK288" s="12">
        <f t="shared" si="231"/>
        <v>0</v>
      </c>
      <c r="DL288" s="12">
        <f t="shared" si="219"/>
        <v>0</v>
      </c>
      <c r="DM288" s="12">
        <f t="shared" si="211"/>
        <v>0</v>
      </c>
      <c r="DN288" s="12">
        <f t="shared" si="211"/>
        <v>0</v>
      </c>
      <c r="DO288" s="12">
        <f t="shared" si="211"/>
        <v>0</v>
      </c>
      <c r="DP288" s="12">
        <f t="shared" si="211"/>
        <v>0</v>
      </c>
      <c r="DR288" s="12">
        <f t="shared" si="232"/>
        <v>0</v>
      </c>
      <c r="DS288" s="12">
        <f t="shared" si="232"/>
        <v>0</v>
      </c>
      <c r="DT288" s="12">
        <f t="shared" si="232"/>
        <v>0</v>
      </c>
      <c r="DU288" s="12">
        <f t="shared" si="232"/>
        <v>0</v>
      </c>
      <c r="DV288" s="12">
        <f t="shared" si="232"/>
        <v>0</v>
      </c>
      <c r="DW288" s="12">
        <f t="shared" si="232"/>
        <v>0</v>
      </c>
      <c r="DX288" s="12">
        <f t="shared" si="232"/>
        <v>0</v>
      </c>
      <c r="DY288" s="12">
        <f t="shared" si="232"/>
        <v>0</v>
      </c>
      <c r="DZ288" s="12">
        <f t="shared" si="232"/>
        <v>0</v>
      </c>
      <c r="EA288" s="12">
        <f t="shared" si="232"/>
        <v>0</v>
      </c>
      <c r="EB288" s="12">
        <f t="shared" si="232"/>
        <v>0</v>
      </c>
      <c r="EC288" s="12">
        <f t="shared" si="232"/>
        <v>0</v>
      </c>
      <c r="ED288" s="12">
        <f t="shared" si="232"/>
        <v>0</v>
      </c>
      <c r="EE288" s="12">
        <f t="shared" si="232"/>
        <v>0</v>
      </c>
      <c r="EF288" s="12">
        <f t="shared" si="232"/>
        <v>0</v>
      </c>
      <c r="EG288" s="12">
        <f t="shared" si="220"/>
        <v>0</v>
      </c>
      <c r="EH288" s="12">
        <f t="shared" si="213"/>
        <v>0</v>
      </c>
      <c r="EI288" s="12">
        <f t="shared" si="213"/>
        <v>0</v>
      </c>
      <c r="EJ288" s="12">
        <f t="shared" si="213"/>
        <v>0</v>
      </c>
      <c r="EK288" s="12">
        <f t="shared" si="213"/>
        <v>0</v>
      </c>
      <c r="EM288" s="12">
        <f t="shared" si="233"/>
        <v>0.47881457915002212</v>
      </c>
      <c r="EN288" s="12">
        <f t="shared" si="233"/>
        <v>5.9428427586228763</v>
      </c>
      <c r="EO288" s="12">
        <f t="shared" si="233"/>
        <v>7.1409655908270559E-4</v>
      </c>
      <c r="EP288" s="12">
        <f t="shared" si="233"/>
        <v>0.11004511495098529</v>
      </c>
      <c r="EQ288" s="12">
        <f t="shared" si="233"/>
        <v>3.3692293416174732E-2</v>
      </c>
      <c r="ER288" s="12">
        <f t="shared" si="233"/>
        <v>2.9285457711275E-4</v>
      </c>
      <c r="ES288" s="12">
        <f t="shared" si="233"/>
        <v>0.48413332462412734</v>
      </c>
      <c r="ET288" s="12">
        <f t="shared" si="233"/>
        <v>6.5448892395026992E-2</v>
      </c>
      <c r="EU288" s="12">
        <f t="shared" si="233"/>
        <v>0.97318892309099858</v>
      </c>
      <c r="EV288" s="12">
        <f t="shared" si="233"/>
        <v>1.8530955259941816E-2</v>
      </c>
      <c r="EW288" s="12">
        <f t="shared" si="233"/>
        <v>2.2913710367855E-2</v>
      </c>
      <c r="EX288" s="12">
        <f t="shared" si="233"/>
        <v>4.4377397598315806E-2</v>
      </c>
      <c r="EY288" s="12">
        <f t="shared" si="233"/>
        <v>2.4550713765125395E-4</v>
      </c>
      <c r="EZ288" s="12">
        <f t="shared" si="233"/>
        <v>0.216904290581031</v>
      </c>
      <c r="FA288" s="12">
        <f t="shared" si="233"/>
        <v>1.2507911696084419E-3</v>
      </c>
      <c r="FB288" s="12">
        <f t="shared" si="221"/>
        <v>1.2750023544756807E-3</v>
      </c>
      <c r="FC288" s="12">
        <f t="shared" si="215"/>
        <v>2.3566835050847085E-7</v>
      </c>
      <c r="FD288" s="12">
        <f t="shared" si="215"/>
        <v>2.0457346759245611E-3</v>
      </c>
      <c r="FE288" s="12">
        <f t="shared" si="215"/>
        <v>3.0540754799135734</v>
      </c>
      <c r="FF288" s="12">
        <f t="shared" si="215"/>
        <v>8.6228044333327494E-3</v>
      </c>
      <c r="FH288" s="12">
        <f>IFERROR(AL288*[1]Figure!$C$8+BG288*[1]Figure!$D$8+CB288*[1]Figure!$E$8,0)</f>
        <v>0.38818920493957282</v>
      </c>
      <c r="FI288" s="12">
        <f>IFERROR(AM288*[1]Figure!$C$8+BH288*[1]Figure!$D$8+CC288*[1]Figure!$E$8,0)</f>
        <v>4.8180391867890462</v>
      </c>
      <c r="FJ288" s="12">
        <f>IFERROR(AN288*[1]Figure!$C$8+BI288*[1]Figure!$D$8+CD288*[1]Figure!$E$8,0)</f>
        <v>5.7893929631901717E-4</v>
      </c>
      <c r="FK288" s="12">
        <f>IFERROR(AO288*[1]Figure!$C$8+BJ288*[1]Figure!$D$8+CE288*[1]Figure!$E$8,0)</f>
        <v>8.921684414066762E-2</v>
      </c>
      <c r="FL288" s="12">
        <f>IFERROR(AP288*[1]Figure!$C$8+BK288*[1]Figure!$D$8+CF288*[1]Figure!$E$8,0)</f>
        <v>2.7315343273450678E-2</v>
      </c>
      <c r="FM288" s="12">
        <f>IFERROR(AQ288*[1]Figure!$C$8+BL288*[1]Figure!$D$8+CG288*[1]Figure!$E$8,0)</f>
        <v>2.3742590640017685E-4</v>
      </c>
      <c r="FN288" s="12">
        <f>IFERROR(AR288*[1]Figure!$C$8+BM288*[1]Figure!$D$8+CH288*[1]Figure!$E$8,0)</f>
        <v>0.39250126991581896</v>
      </c>
      <c r="FO288" s="12">
        <f>IFERROR(AS288*[1]Figure!$C$8+BN288*[1]Figure!$D$8+CI288*[1]Figure!$E$8,0)</f>
        <v>5.3061361556914516E-2</v>
      </c>
      <c r="FP288" s="12">
        <f>IFERROR(AT288*[1]Figure!$C$8+BO288*[1]Figure!$D$8+CJ288*[1]Figure!$E$8,0)</f>
        <v>0.78899317347713294</v>
      </c>
      <c r="FQ288" s="12">
        <f>IFERROR(AU288*[1]Figure!$C$8+BP288*[1]Figure!$D$8+CK288*[1]Figure!$E$8,0)</f>
        <v>1.5023595985521854E-2</v>
      </c>
      <c r="FR288" s="12">
        <f>IFERROR(AV288*[1]Figure!$C$8+BQ288*[1]Figure!$D$8+CL288*[1]Figure!$E$8,0)</f>
        <v>1.8576825763541222E-2</v>
      </c>
      <c r="FS288" s="12">
        <f>IFERROR(AW288*[1]Figure!$C$8+BR288*[1]Figure!$D$8+CM288*[1]Figure!$E$8,0)</f>
        <v>3.5978074689283872E-2</v>
      </c>
      <c r="FT288" s="12">
        <f>IFERROR(AX288*[1]Figure!$C$8+BS288*[1]Figure!$D$8+CN288*[1]Figure!$E$8,0)</f>
        <v>1.9903993053221159E-4</v>
      </c>
      <c r="FU288" s="12">
        <f>IFERROR(AY288*[1]Figure!$C$8+BT288*[1]Figure!$D$8+CO288*[1]Figure!$E$8,0)</f>
        <v>0.17585075261931613</v>
      </c>
      <c r="FV288" s="12">
        <f>IFERROR(AZ288*[1]Figure!$C$8+BU288*[1]Figure!$D$8+CP288*[1]Figure!$E$8,0)</f>
        <v>1.0140535623156307E-3</v>
      </c>
      <c r="FW288" s="12">
        <f>IFERROR(BA288*[1]Figure!$C$8+BV288*[1]Figure!$D$8+CQ288*[1]Figure!$E$8,0)</f>
        <v>1.0336822892039021E-3</v>
      </c>
      <c r="FX288" s="12">
        <f>IFERROR(BB288*[1]Figure!$C$8+BW288*[1]Figure!$D$8+CR288*[1]Figure!$E$8,0)</f>
        <v>1.9106333348433851E-7</v>
      </c>
      <c r="FY288" s="12">
        <f>IFERROR(BC288*[1]Figure!$C$8+BX288*[1]Figure!$D$8+CS288*[1]Figure!$E$8,0)</f>
        <v>1.6585378807265864E-3</v>
      </c>
      <c r="FZ288" s="12">
        <f>IFERROR(BD288*[1]Figure!$C$8+BY288*[1]Figure!$D$8+CT288*[1]Figure!$E$8,0)</f>
        <v>2.4760297284131676</v>
      </c>
      <c r="GA288" s="12">
        <f>IFERROR(BE288*[1]Figure!$C$8+BZ288*[1]Figure!$D$8+CU288*[1]Figure!$E$8,0)</f>
        <v>6.9907637383699933E-3</v>
      </c>
      <c r="GC288" s="12">
        <f>IFERROR(CW288*[1]Figure!$F$8+DR288*[1]Figure!$G$8+EM288*[1]Figure!$H$8,0)</f>
        <v>7.2640214596584882E-3</v>
      </c>
      <c r="GD288" s="12">
        <f>IFERROR(CX288*[1]Figure!$F$8+DS288*[1]Figure!$G$8+EN288*[1]Figure!$H$8,0)</f>
        <v>9.0157942572769781E-2</v>
      </c>
      <c r="GE288" s="12">
        <f>IFERROR(CY288*[1]Figure!$F$8+DT288*[1]Figure!$G$8+EO288*[1]Figure!$H$8,0)</f>
        <v>1.0833447758949299E-5</v>
      </c>
      <c r="GF288" s="12">
        <f>IFERROR(CZ288*[1]Figure!$F$8+DU288*[1]Figure!$G$8+EP288*[1]Figure!$H$8,0)</f>
        <v>1.669477311976509E-3</v>
      </c>
      <c r="GG288" s="12">
        <f>IFERROR(DA288*[1]Figure!$F$8+DV288*[1]Figure!$G$8+EQ288*[1]Figure!$H$8,0)</f>
        <v>5.1114053969422105E-4</v>
      </c>
      <c r="GH288" s="12">
        <f>IFERROR(DB288*[1]Figure!$F$8+DW288*[1]Figure!$G$8+ER288*[1]Figure!$H$8,0)</f>
        <v>4.442851210760025E-6</v>
      </c>
      <c r="GI288" s="12">
        <f>IFERROR(DC288*[1]Figure!$F$8+DX288*[1]Figure!$G$8+ES288*[1]Figure!$H$8,0)</f>
        <v>7.3447113194596379E-3</v>
      </c>
      <c r="GJ288" s="12">
        <f>IFERROR(DD288*[1]Figure!$F$8+DY288*[1]Figure!$G$8+ET288*[1]Figure!$H$8,0)</f>
        <v>9.9291496034291816E-4</v>
      </c>
      <c r="GK288" s="12">
        <f>IFERROR(DE288*[1]Figure!$F$8+DZ288*[1]Figure!$G$8+EU288*[1]Figure!$H$8,0)</f>
        <v>1.476409768930617E-2</v>
      </c>
      <c r="GL288" s="12">
        <f>IFERROR(DF288*[1]Figure!$F$8+EA288*[1]Figure!$G$8+EV288*[1]Figure!$H$8,0)</f>
        <v>2.8113023817099133E-4</v>
      </c>
      <c r="GM288" s="12">
        <f>IFERROR(DG288*[1]Figure!$F$8+EB288*[1]Figure!$G$8+EW288*[1]Figure!$H$8,0)</f>
        <v>3.4762033380012679E-4</v>
      </c>
      <c r="GN288" s="12">
        <f>IFERROR(DH288*[1]Figure!$F$8+EC288*[1]Figure!$G$8+EX288*[1]Figure!$H$8,0)</f>
        <v>6.7324259225816471E-4</v>
      </c>
      <c r="GO288" s="12">
        <f>IFERROR(DI288*[1]Figure!$F$8+ED288*[1]Figure!$G$8+EY288*[1]Figure!$H$8,0)</f>
        <v>3.7245505756399997E-6</v>
      </c>
      <c r="GP288" s="12">
        <f>IFERROR(DJ288*[1]Figure!$F$8+EE288*[1]Figure!$G$8+EZ288*[1]Figure!$H$8,0)</f>
        <v>3.2906212343608355E-3</v>
      </c>
      <c r="GQ288" s="12">
        <f>IFERROR(DK288*[1]Figure!$F$8+EF288*[1]Figure!$G$8+FA288*[1]Figure!$H$8,0)</f>
        <v>1.8975558166411447E-5</v>
      </c>
      <c r="GR288" s="12">
        <f>IFERROR(DL288*[1]Figure!$F$8+EG288*[1]Figure!$G$8+FB288*[1]Figure!$H$8,0)</f>
        <v>1.9342862283908415E-5</v>
      </c>
      <c r="GS288" s="12">
        <f>IFERROR(DM288*[1]Figure!$F$8+EH288*[1]Figure!$G$8+FC288*[1]Figure!$H$8,0)</f>
        <v>3.5752878671630391E-9</v>
      </c>
      <c r="GT288" s="12">
        <f>IFERROR(DN288*[1]Figure!$F$8+EI288*[1]Figure!$G$8+FD288*[1]Figure!$H$8,0)</f>
        <v>3.1035522379170292E-5</v>
      </c>
      <c r="GU288" s="12">
        <f>IFERROR(DO288*[1]Figure!$F$8+EJ288*[1]Figure!$G$8+FE288*[1]Figure!$H$8,0)</f>
        <v>4.6332903782693786E-2</v>
      </c>
      <c r="GV288" s="12">
        <f>IFERROR(DP288*[1]Figure!$F$8+EK288*[1]Figure!$G$8+FF288*[1]Figure!$H$8,0)</f>
        <v>1.3081522404216991E-4</v>
      </c>
      <c r="GX288" s="12">
        <f>IFERROR(FH288*[1]Figure!$F$10+GC288*[1]Figure!$F$11,0)</f>
        <v>0.36583982676381388</v>
      </c>
      <c r="GY288" s="12">
        <f>IFERROR(FI288*[1]Figure!$F$10+GD288*[1]Figure!$F$11,0)</f>
        <v>4.5406482174344598</v>
      </c>
      <c r="GZ288" s="12">
        <f>IFERROR(FJ288*[1]Figure!$F$10+GE288*[1]Figure!$F$11,0)</f>
        <v>5.4560778398019363E-4</v>
      </c>
      <c r="HA288" s="12">
        <f>IFERROR(FK288*[1]Figure!$F$10+GF288*[1]Figure!$F$11,0)</f>
        <v>8.4080325752275267E-2</v>
      </c>
      <c r="HB288" s="12">
        <f>IFERROR(FL288*[1]Figure!$F$10+GG288*[1]Figure!$F$11,0)</f>
        <v>2.5742705680620006E-2</v>
      </c>
      <c r="HC288" s="12">
        <f>IFERROR(FM288*[1]Figure!$F$10+GH288*[1]Figure!$F$11,0)</f>
        <v>2.2375648617071453E-4</v>
      </c>
      <c r="HD288" s="12">
        <f>IFERROR(FN288*[1]Figure!$F$10+GI288*[1]Figure!$F$11,0)</f>
        <v>0.36990363143388394</v>
      </c>
      <c r="HE288" s="12">
        <f>IFERROR(FO288*[1]Figure!$F$10+GJ288*[1]Figure!$F$11,0)</f>
        <v>5.0006437770095766E-2</v>
      </c>
      <c r="HF288" s="12">
        <f>IFERROR(FP288*[1]Figure!$F$10+GK288*[1]Figure!$F$11,0)</f>
        <v>0.74356814210647049</v>
      </c>
      <c r="HG288" s="12">
        <f>IFERROR(FQ288*[1]Figure!$F$10+GL288*[1]Figure!$F$11,0)</f>
        <v>1.4158636259780618E-2</v>
      </c>
      <c r="HH288" s="12">
        <f>IFERROR(FR288*[1]Figure!$F$10+GM288*[1]Figure!$F$11,0)</f>
        <v>1.7507294465371314E-2</v>
      </c>
      <c r="HI288" s="12">
        <f>IFERROR(FS288*[1]Figure!$F$10+GN288*[1]Figure!$F$11,0)</f>
        <v>3.3906694066034256E-2</v>
      </c>
      <c r="HJ288" s="12">
        <f>IFERROR(FT288*[1]Figure!$F$10+GO288*[1]Figure!$F$11,0)</f>
        <v>1.8758052201972179E-4</v>
      </c>
      <c r="HK288" s="12">
        <f>IFERROR(FU288*[1]Figure!$F$10+GP288*[1]Figure!$F$11,0)</f>
        <v>0.1657264242691944</v>
      </c>
      <c r="HL288" s="12">
        <f>IFERROR(FV288*[1]Figure!$F$10+GQ288*[1]Figure!$F$11,0)</f>
        <v>9.5567103578917702E-4</v>
      </c>
      <c r="HM288" s="12">
        <f>IFERROR(FW288*[1]Figure!$F$10+GR288*[1]Figure!$F$11,0)</f>
        <v>9.7416966983933633E-4</v>
      </c>
      <c r="HN288" s="12">
        <f>IFERROR(FX288*[1]Figure!$F$10+GS288*[1]Figure!$F$11,0)</f>
        <v>1.8006316490358849E-7</v>
      </c>
      <c r="HO288" s="12">
        <f>IFERROR(FY288*[1]Figure!$F$10+GT288*[1]Figure!$F$11,0)</f>
        <v>1.5630501911063912E-3</v>
      </c>
      <c r="HP288" s="12">
        <f>IFERROR(FZ288*[1]Figure!$F$10+GU288*[1]Figure!$F$11,0)</f>
        <v>2.3334762414264762</v>
      </c>
      <c r="HQ288" s="12">
        <f>IFERROR(GA288*[1]Figure!$F$10+GV288*[1]Figure!$F$11,0)</f>
        <v>6.5882815968314771E-3</v>
      </c>
    </row>
    <row r="289" spans="1:225" x14ac:dyDescent="0.2">
      <c r="A289" s="1"/>
      <c r="B289" s="4"/>
      <c r="C289" s="1" t="str">
        <f>C98</f>
        <v>NiSO4 (refining)</v>
      </c>
      <c r="D289" s="1" t="str">
        <f>D98</f>
        <v>Russia</v>
      </c>
      <c r="E289" s="2">
        <f>E98/(E98+SUM(E100:E102))*[1]Use!T321</f>
        <v>0.42857142857142855</v>
      </c>
      <c r="F289" s="7">
        <f>SUM(E289:E293)</f>
        <v>1</v>
      </c>
      <c r="G289" s="5">
        <f>'[1]LIB Maf LCI'!AQ$45*'[1]LIB Maf LCIA'!E$98*LCIA_TAU!$E289</f>
        <v>740.63515084772791</v>
      </c>
      <c r="H289" s="5">
        <f>'[1]LIB Maf LCI'!AR$45*'[1]LIB Maf LCIA'!F$98*LCIA_TAU!$E289</f>
        <v>869.08977890428628</v>
      </c>
      <c r="I289" s="5">
        <f>'[1]LIB Maf LCI'!AS$45*'[1]LIB Maf LCIA'!D$98*LCIA_TAU!$E289</f>
        <v>704.32162034772216</v>
      </c>
      <c r="J289" s="5">
        <f>'[1]LIB Maf LCI'!AT$45*'[1]LIB Maf LCIA'!D$98*LCIA_TAU!$E289</f>
        <v>807.3790480299931</v>
      </c>
      <c r="K289" s="5">
        <f>'[1]LIB Maf LCI'!AU$45*'[1]LIB Maf LCIA'!E$98*LCIA_TAU!$E289</f>
        <v>737.47876330309293</v>
      </c>
      <c r="L289" s="5">
        <f>'[1]LIB Maf LCI'!AV$45*'[1]LIB Maf LCIA'!F$98*LCIA_TAU!$E289</f>
        <v>860.7768809750919</v>
      </c>
      <c r="M289" s="5" t="str">
        <f>M98</f>
        <v>g/kWh</v>
      </c>
      <c r="N289" s="5" t="str">
        <f>N98</f>
        <v>nickel sulfate production | nickel sulfate | Cutoff, RU</v>
      </c>
      <c r="O289" s="5">
        <f>O98</f>
        <v>1</v>
      </c>
      <c r="P289" s="5" t="str">
        <f>P98</f>
        <v>kg</v>
      </c>
      <c r="Q289" s="5">
        <f>[1]Use!Z188</f>
        <v>11.885970697685705</v>
      </c>
      <c r="R289" s="5">
        <f>[1]Use!AA188</f>
        <v>151.55885022176184</v>
      </c>
      <c r="S289" s="5">
        <f>[1]Use!AB188</f>
        <v>0.34719750575307212</v>
      </c>
      <c r="T289" s="5">
        <f>[1]Use!AC188</f>
        <v>3.1355030968644733</v>
      </c>
      <c r="U289" s="5">
        <f>[1]Use!AD188</f>
        <v>10.038176517848374</v>
      </c>
      <c r="V289" s="5">
        <f>[1]Use!AE188</f>
        <v>1.7879157506942717E-2</v>
      </c>
      <c r="W289" s="5">
        <f>[1]Use!AF188</f>
        <v>12.062688554982305</v>
      </c>
      <c r="X289" s="5">
        <f>[1]Use!AG188</f>
        <v>2.7546502794551215</v>
      </c>
      <c r="Y289" s="5">
        <f>[1]Use!AH188</f>
        <v>117.20711644402014</v>
      </c>
      <c r="Z289" s="5">
        <f>[1]Use!AI188</f>
        <v>0.20303797650331182</v>
      </c>
      <c r="AA289" s="5">
        <f>[1]Use!AJ188</f>
        <v>0.18458189163717909</v>
      </c>
      <c r="AB289" s="5">
        <f>[1]Use!AK188</f>
        <v>14.095991626574641</v>
      </c>
      <c r="AC289" s="5">
        <f>[1]Use!AL188</f>
        <v>1.7516620082847429E-3</v>
      </c>
      <c r="AD289" s="5">
        <f>[1]Use!AM188</f>
        <v>1.1897492035725585</v>
      </c>
      <c r="AE289" s="5">
        <f>[1]Use!AN188</f>
        <v>5.86431921935004E-2</v>
      </c>
      <c r="AF289" s="5">
        <f>[1]Use!AO188</f>
        <v>5.9608440531150331E-2</v>
      </c>
      <c r="AG289" s="5">
        <f>[1]Use!AP188</f>
        <v>3.5884185638198478E-6</v>
      </c>
      <c r="AH289" s="5">
        <f>[1]Use!AQ188</f>
        <v>1.1893512428039057</v>
      </c>
      <c r="AI289" s="5">
        <f>[1]Use!AR188</f>
        <v>3355.8395598377306</v>
      </c>
      <c r="AJ289" s="5">
        <f>[1]Use!AS188</f>
        <v>7.0480577492094618E-2</v>
      </c>
      <c r="AK289" s="1"/>
      <c r="AL289" s="1">
        <f t="shared" si="228"/>
        <v>8.8031677006521267</v>
      </c>
      <c r="AM289" s="1">
        <f t="shared" si="228"/>
        <v>112.24981189630279</v>
      </c>
      <c r="AN289" s="1">
        <f t="shared" si="228"/>
        <v>0.25714667704738142</v>
      </c>
      <c r="AO289" s="1">
        <f t="shared" si="228"/>
        <v>2.322263809129737</v>
      </c>
      <c r="AP289" s="1">
        <f t="shared" si="228"/>
        <v>7.4346263795327507</v>
      </c>
      <c r="AQ289" s="1">
        <f t="shared" si="228"/>
        <v>1.3241932517184805E-2</v>
      </c>
      <c r="AR289" s="1">
        <f t="shared" si="228"/>
        <v>8.9340511575484811</v>
      </c>
      <c r="AS289" s="1">
        <f t="shared" si="228"/>
        <v>2.0401908252569796</v>
      </c>
      <c r="AT289" s="1">
        <f t="shared" si="228"/>
        <v>86.807710367944068</v>
      </c>
      <c r="AU289" s="1">
        <f t="shared" si="228"/>
        <v>0.15037706235534778</v>
      </c>
      <c r="AV289" s="1">
        <f t="shared" si="228"/>
        <v>0.13670783715646109</v>
      </c>
      <c r="AW289" s="1">
        <f t="shared" si="228"/>
        <v>10.439986884696419</v>
      </c>
      <c r="AX289" s="1">
        <f t="shared" si="228"/>
        <v>1.2973424557402046E-3</v>
      </c>
      <c r="AY289" s="1">
        <f t="shared" si="228"/>
        <v>0.88117008085892601</v>
      </c>
      <c r="AZ289" s="1">
        <f t="shared" si="228"/>
        <v>4.3433209496425471E-2</v>
      </c>
      <c r="BA289" s="1">
        <f t="shared" si="216"/>
        <v>4.4148106344586345E-2</v>
      </c>
      <c r="BB289" s="1">
        <f t="shared" si="205"/>
        <v>2.6577089243195001E-6</v>
      </c>
      <c r="BC289" s="1">
        <f t="shared" si="205"/>
        <v>0.88087533712500332</v>
      </c>
      <c r="BD289" s="1">
        <f t="shared" si="205"/>
        <v>2485.4527386211903</v>
      </c>
      <c r="BE289" s="1">
        <f t="shared" si="205"/>
        <v>5.2200393142692474E-2</v>
      </c>
      <c r="BF289" s="1"/>
      <c r="BG289" s="1">
        <f t="shared" si="229"/>
        <v>10.329975645714494</v>
      </c>
      <c r="BH289" s="1">
        <f t="shared" si="229"/>
        <v>131.71824763021885</v>
      </c>
      <c r="BI289" s="1">
        <f t="shared" si="229"/>
        <v>0.30174580351105712</v>
      </c>
      <c r="BJ289" s="1">
        <f t="shared" si="229"/>
        <v>2.7250336932076502</v>
      </c>
      <c r="BK289" s="1">
        <f t="shared" si="229"/>
        <v>8.7240766104990417</v>
      </c>
      <c r="BL289" s="1">
        <f t="shared" si="229"/>
        <v>1.5538593044703756E-2</v>
      </c>
      <c r="BM289" s="1">
        <f t="shared" si="229"/>
        <v>10.483559329240837</v>
      </c>
      <c r="BN289" s="1">
        <f t="shared" si="229"/>
        <v>2.3940384023302821</v>
      </c>
      <c r="BO289" s="1">
        <f t="shared" si="229"/>
        <v>101.8635069163424</v>
      </c>
      <c r="BP289" s="1">
        <f t="shared" si="229"/>
        <v>0.17645823010843695</v>
      </c>
      <c r="BQ289" s="1">
        <f t="shared" si="229"/>
        <v>0.1604182353926909</v>
      </c>
      <c r="BR289" s="1">
        <f t="shared" si="229"/>
        <v>12.250682246176426</v>
      </c>
      <c r="BS289" s="1">
        <f t="shared" si="229"/>
        <v>1.5223515474952253E-3</v>
      </c>
      <c r="BT289" s="1">
        <f t="shared" si="229"/>
        <v>1.0339988722844256</v>
      </c>
      <c r="BU289" s="1">
        <f t="shared" si="229"/>
        <v>5.0966198937690832E-2</v>
      </c>
      <c r="BV289" s="1">
        <f t="shared" si="217"/>
        <v>5.1805086402046736E-2</v>
      </c>
      <c r="BW289" s="1">
        <f t="shared" si="207"/>
        <v>3.1186578962462279E-6</v>
      </c>
      <c r="BX289" s="1">
        <f t="shared" si="207"/>
        <v>1.0336530086479845</v>
      </c>
      <c r="BY289" s="1">
        <f t="shared" si="207"/>
        <v>2916.5258610976307</v>
      </c>
      <c r="BZ289" s="1">
        <f t="shared" si="207"/>
        <v>6.1253949509650928E-2</v>
      </c>
      <c r="CA289" s="1"/>
      <c r="CB289" s="1">
        <f t="shared" si="230"/>
        <v>8.3715461411995413</v>
      </c>
      <c r="CC289" s="1">
        <f t="shared" si="230"/>
        <v>106.74617496622903</v>
      </c>
      <c r="CD289" s="1">
        <f t="shared" si="230"/>
        <v>0.24453870983269135</v>
      </c>
      <c r="CE289" s="1">
        <f t="shared" si="230"/>
        <v>2.2084026217888866</v>
      </c>
      <c r="CF289" s="1">
        <f t="shared" si="230"/>
        <v>7.0701047503874221</v>
      </c>
      <c r="CG289" s="1">
        <f t="shared" si="230"/>
        <v>1.2592677185742035E-2</v>
      </c>
      <c r="CH289" s="1">
        <f t="shared" si="230"/>
        <v>8.4960123487950607</v>
      </c>
      <c r="CI289" s="1">
        <f t="shared" si="230"/>
        <v>1.9401597483171369</v>
      </c>
      <c r="CJ289" s="1">
        <f t="shared" si="230"/>
        <v>82.55150617013642</v>
      </c>
      <c r="CK289" s="1">
        <f t="shared" si="230"/>
        <v>0.14300403660293531</v>
      </c>
      <c r="CL289" s="1">
        <f t="shared" si="230"/>
        <v>0.13000501700474565</v>
      </c>
      <c r="CM289" s="1">
        <f t="shared" si="230"/>
        <v>9.9281116628369741</v>
      </c>
      <c r="CN289" s="1">
        <f t="shared" si="230"/>
        <v>1.2337334239766553E-3</v>
      </c>
      <c r="CO289" s="1">
        <f t="shared" si="230"/>
        <v>0.83796608686763641</v>
      </c>
      <c r="CP289" s="1">
        <f t="shared" si="230"/>
        <v>4.1303668148089091E-2</v>
      </c>
      <c r="CQ289" s="1">
        <f t="shared" si="218"/>
        <v>4.198351342130064E-2</v>
      </c>
      <c r="CR289" s="1">
        <f t="shared" si="209"/>
        <v>2.5274007773554412E-6</v>
      </c>
      <c r="CS289" s="1">
        <f t="shared" si="209"/>
        <v>0.83768579449422398</v>
      </c>
      <c r="CT289" s="1">
        <f t="shared" si="209"/>
        <v>2363.5903564118971</v>
      </c>
      <c r="CU289" s="1">
        <f t="shared" si="209"/>
        <v>4.9640994542275274E-2</v>
      </c>
      <c r="CW289" s="12">
        <f t="shared" si="231"/>
        <v>9.5964837068098774</v>
      </c>
      <c r="CX289" s="12">
        <f t="shared" si="231"/>
        <v>122.36544021256638</v>
      </c>
      <c r="CY289" s="12">
        <f t="shared" si="231"/>
        <v>0.2803199916733034</v>
      </c>
      <c r="CZ289" s="12">
        <f t="shared" si="231"/>
        <v>2.5315395054415335</v>
      </c>
      <c r="DA289" s="12">
        <f t="shared" si="231"/>
        <v>8.1046134009374509</v>
      </c>
      <c r="DB289" s="12">
        <f t="shared" si="231"/>
        <v>1.4435257167533714E-2</v>
      </c>
      <c r="DC289" s="12">
        <f t="shared" si="231"/>
        <v>9.7391620022039067</v>
      </c>
      <c r="DD289" s="12">
        <f t="shared" si="231"/>
        <v>2.2240469202820305</v>
      </c>
      <c r="DE289" s="12">
        <f t="shared" si="231"/>
        <v>94.63057009691353</v>
      </c>
      <c r="DF289" s="12">
        <f t="shared" si="231"/>
        <v>0.16392860818318</v>
      </c>
      <c r="DG289" s="12">
        <f t="shared" si="231"/>
        <v>0.14902755195360098</v>
      </c>
      <c r="DH289" s="12">
        <f t="shared" si="231"/>
        <v>11.380808300502586</v>
      </c>
      <c r="DI289" s="12">
        <f t="shared" si="231"/>
        <v>1.4142552047192415E-3</v>
      </c>
      <c r="DJ289" s="12">
        <f t="shared" si="231"/>
        <v>0.96057857937485469</v>
      </c>
      <c r="DK289" s="12">
        <f t="shared" si="231"/>
        <v>4.7347284686628271E-2</v>
      </c>
      <c r="DL289" s="12">
        <f t="shared" si="219"/>
        <v>4.8126605970592609E-2</v>
      </c>
      <c r="DM289" s="12">
        <f t="shared" si="211"/>
        <v>2.8972139639900235E-6</v>
      </c>
      <c r="DN289" s="12">
        <f t="shared" si="211"/>
        <v>0.96025727418830653</v>
      </c>
      <c r="DO289" s="12">
        <f t="shared" si="211"/>
        <v>2709.434549163178</v>
      </c>
      <c r="DP289" s="12">
        <f t="shared" si="211"/>
        <v>5.6904541560171509E-2</v>
      </c>
      <c r="DR289" s="12">
        <f t="shared" si="232"/>
        <v>8.765650970786055</v>
      </c>
      <c r="DS289" s="12">
        <f t="shared" si="232"/>
        <v>111.77143342918362</v>
      </c>
      <c r="DT289" s="12">
        <f t="shared" si="232"/>
        <v>0.25605078716469409</v>
      </c>
      <c r="DU289" s="12">
        <f t="shared" si="232"/>
        <v>2.3123669462086296</v>
      </c>
      <c r="DV289" s="12">
        <f t="shared" si="232"/>
        <v>7.4029420042009662</v>
      </c>
      <c r="DW289" s="12">
        <f t="shared" si="232"/>
        <v>1.3185498967121324E-2</v>
      </c>
      <c r="DX289" s="12">
        <f t="shared" si="232"/>
        <v>8.8959766376387233</v>
      </c>
      <c r="DY289" s="12">
        <f t="shared" si="232"/>
        <v>2.0314960814250824</v>
      </c>
      <c r="DZ289" s="12">
        <f t="shared" si="232"/>
        <v>86.437759285457588</v>
      </c>
      <c r="EA289" s="12">
        <f t="shared" si="232"/>
        <v>0.14973619581522485</v>
      </c>
      <c r="EB289" s="12">
        <f t="shared" si="232"/>
        <v>0.13612522517273234</v>
      </c>
      <c r="EC289" s="12">
        <f t="shared" si="232"/>
        <v>10.395494472297019</v>
      </c>
      <c r="ED289" s="12">
        <f t="shared" si="232"/>
        <v>1.2918135315948443E-3</v>
      </c>
      <c r="EE289" s="12">
        <f t="shared" si="232"/>
        <v>0.87741477129153023</v>
      </c>
      <c r="EF289" s="12">
        <f t="shared" si="232"/>
        <v>4.3248108855008266E-2</v>
      </c>
      <c r="EG289" s="12">
        <f t="shared" si="220"/>
        <v>4.3959959005338708E-2</v>
      </c>
      <c r="EH289" s="12">
        <f t="shared" si="213"/>
        <v>2.646382484659722E-6</v>
      </c>
      <c r="EI289" s="12">
        <f t="shared" si="213"/>
        <v>0.87712128367602094</v>
      </c>
      <c r="EJ289" s="12">
        <f t="shared" si="213"/>
        <v>2474.8604084327253</v>
      </c>
      <c r="EK289" s="12">
        <f t="shared" si="213"/>
        <v>5.1977929125757744E-2</v>
      </c>
      <c r="EM289" s="12">
        <f t="shared" si="233"/>
        <v>10.231168784515237</v>
      </c>
      <c r="EN289" s="12">
        <f t="shared" si="233"/>
        <v>130.45835437805928</v>
      </c>
      <c r="EO289" s="12">
        <f t="shared" si="233"/>
        <v>0.29885958608446095</v>
      </c>
      <c r="EP289" s="12">
        <f t="shared" si="233"/>
        <v>2.6989685760067426</v>
      </c>
      <c r="EQ289" s="12">
        <f t="shared" si="233"/>
        <v>8.6406302737109311</v>
      </c>
      <c r="ER289" s="12">
        <f t="shared" si="233"/>
        <v>1.5389965433288551E-2</v>
      </c>
      <c r="ES289" s="12">
        <f t="shared" si="233"/>
        <v>10.383283430531607</v>
      </c>
      <c r="ET289" s="12">
        <f t="shared" si="233"/>
        <v>2.3711392757265446</v>
      </c>
      <c r="EU289" s="12">
        <f t="shared" si="233"/>
        <v>100.88917612076806</v>
      </c>
      <c r="EV289" s="12">
        <f t="shared" si="233"/>
        <v>0.17477039613401474</v>
      </c>
      <c r="EW289" s="12">
        <f t="shared" si="233"/>
        <v>0.15888382496793341</v>
      </c>
      <c r="EX289" s="12">
        <f t="shared" si="233"/>
        <v>12.133503706573931</v>
      </c>
      <c r="EY289" s="12">
        <f t="shared" si="233"/>
        <v>1.5077901600139066E-3</v>
      </c>
      <c r="EZ289" s="12">
        <f t="shared" si="233"/>
        <v>1.0241086085937865</v>
      </c>
      <c r="FA289" s="12">
        <f t="shared" si="233"/>
        <v>5.047870406674413E-2</v>
      </c>
      <c r="FB289" s="12">
        <f t="shared" si="221"/>
        <v>5.1309567520192827E-2</v>
      </c>
      <c r="FC289" s="12">
        <f t="shared" si="215"/>
        <v>3.088827738997967E-6</v>
      </c>
      <c r="FD289" s="12">
        <f t="shared" si="215"/>
        <v>1.0237660531645951</v>
      </c>
      <c r="FE289" s="12">
        <f t="shared" si="215"/>
        <v>2888.6291093699469</v>
      </c>
      <c r="FF289" s="12">
        <f t="shared" si="215"/>
        <v>6.0668051662968465E-2</v>
      </c>
      <c r="FH289" s="12">
        <f>IFERROR(AL289*[1]Figure!$C$8+BG289*[1]Figure!$D$8+CB289*[1]Figure!$E$8,0)</f>
        <v>10.023880011583055</v>
      </c>
      <c r="FI289" s="12">
        <f>IFERROR(AM289*[1]Figure!$C$8+BH289*[1]Figure!$D$8+CC289*[1]Figure!$E$8,0)</f>
        <v>127.81520062238003</v>
      </c>
      <c r="FJ289" s="12">
        <f>IFERROR(AN289*[1]Figure!$C$8+BI289*[1]Figure!$D$8+CD289*[1]Figure!$E$8,0)</f>
        <v>0.2928045362477083</v>
      </c>
      <c r="FK289" s="12">
        <f>IFERROR(AO289*[1]Figure!$C$8+BJ289*[1]Figure!$D$8+CE289*[1]Figure!$E$8,0)</f>
        <v>2.6442860762761446</v>
      </c>
      <c r="FL289" s="12">
        <f>IFERROR(AP289*[1]Figure!$C$8+BK289*[1]Figure!$D$8+CF289*[1]Figure!$E$8,0)</f>
        <v>8.4655666339135873</v>
      </c>
      <c r="FM289" s="12">
        <f>IFERROR(AQ289*[1]Figure!$C$8+BL289*[1]Figure!$D$8+CG289*[1]Figure!$E$8,0)</f>
        <v>1.5078156771216298E-2</v>
      </c>
      <c r="FN289" s="12">
        <f>IFERROR(AR289*[1]Figure!$C$8+BM289*[1]Figure!$D$8+CH289*[1]Figure!$E$8,0)</f>
        <v>10.172912736170714</v>
      </c>
      <c r="FO289" s="12">
        <f>IFERROR(AS289*[1]Figure!$C$8+BN289*[1]Figure!$D$8+CI289*[1]Figure!$E$8,0)</f>
        <v>2.323098767230531</v>
      </c>
      <c r="FP289" s="12">
        <f>IFERROR(AT289*[1]Figure!$C$8+BO289*[1]Figure!$D$8+CJ289*[1]Figure!$E$8,0)</f>
        <v>98.84510921495523</v>
      </c>
      <c r="FQ289" s="12">
        <f>IFERROR(AU289*[1]Figure!$C$8+BP289*[1]Figure!$D$8+CK289*[1]Figure!$E$8,0)</f>
        <v>0.17122945748638713</v>
      </c>
      <c r="FR289" s="12">
        <f>IFERROR(AV289*[1]Figure!$C$8+BQ289*[1]Figure!$D$8+CL289*[1]Figure!$E$8,0)</f>
        <v>0.15566475647145614</v>
      </c>
      <c r="FS289" s="12">
        <f>IFERROR(AW289*[1]Figure!$C$8+BR289*[1]Figure!$D$8+CM289*[1]Figure!$E$8,0)</f>
        <v>11.887672643899016</v>
      </c>
      <c r="FT289" s="12">
        <f>IFERROR(AX289*[1]Figure!$C$8+BS289*[1]Figure!$D$8+CN289*[1]Figure!$E$8,0)</f>
        <v>1.477241551278066E-3</v>
      </c>
      <c r="FU289" s="12">
        <f>IFERROR(AY289*[1]Figure!$C$8+BT289*[1]Figure!$D$8+CO289*[1]Figure!$E$8,0)</f>
        <v>1.0033596383347889</v>
      </c>
      <c r="FV289" s="12">
        <f>IFERROR(AZ289*[1]Figure!$C$8+BU289*[1]Figure!$D$8+CP289*[1]Figure!$E$8,0)</f>
        <v>4.9455979405898062E-2</v>
      </c>
      <c r="FW289" s="12">
        <f>IFERROR(BA289*[1]Figure!$C$8+BV289*[1]Figure!$D$8+CQ289*[1]Figure!$E$8,0)</f>
        <v>5.0270009135911349E-2</v>
      </c>
      <c r="FX289" s="12">
        <f>IFERROR(BB289*[1]Figure!$C$8+BW289*[1]Figure!$D$8+CR289*[1]Figure!$E$8,0)</f>
        <v>3.0262464909215174E-6</v>
      </c>
      <c r="FY289" s="12">
        <f>IFERROR(BC289*[1]Figure!$C$8+BX289*[1]Figure!$D$8+CS289*[1]Figure!$E$8,0)</f>
        <v>1.0030240232558227</v>
      </c>
      <c r="FZ289" s="12">
        <f>IFERROR(BD289*[1]Figure!$C$8+BY289*[1]Figure!$D$8+CT289*[1]Figure!$E$8,0)</f>
        <v>2830.1039891076625</v>
      </c>
      <c r="GA289" s="12">
        <f>IFERROR(BE289*[1]Figure!$C$8+BZ289*[1]Figure!$D$8+CU289*[1]Figure!$E$8,0)</f>
        <v>5.9438885548102262E-2</v>
      </c>
      <c r="GC289" s="12">
        <f>IFERROR(CW289*[1]Figure!$F$8+DR289*[1]Figure!$G$8+EM289*[1]Figure!$H$8,0)</f>
        <v>8.9725739297890676</v>
      </c>
      <c r="GD289" s="12">
        <f>IFERROR(CX289*[1]Figure!$F$8+DS289*[1]Figure!$G$8+EN289*[1]Figure!$H$8,0)</f>
        <v>114.40992266566536</v>
      </c>
      <c r="GE289" s="12">
        <f>IFERROR(CY289*[1]Figure!$F$8+DT289*[1]Figure!$G$8+EO289*[1]Figure!$H$8,0)</f>
        <v>0.26209515132107547</v>
      </c>
      <c r="GF289" s="12">
        <f>IFERROR(CZ289*[1]Figure!$F$8+DU289*[1]Figure!$G$8+EP289*[1]Figure!$H$8,0)</f>
        <v>2.366952944716318</v>
      </c>
      <c r="GG289" s="12">
        <f>IFERROR(DA289*[1]Figure!$F$8+DV289*[1]Figure!$G$8+EQ289*[1]Figure!$H$8,0)</f>
        <v>7.5776966995387358</v>
      </c>
      <c r="GH289" s="12">
        <f>IFERROR(DB289*[1]Figure!$F$8+DW289*[1]Figure!$G$8+ER289*[1]Figure!$H$8,0)</f>
        <v>1.3496757363251968E-2</v>
      </c>
      <c r="GI289" s="12">
        <f>IFERROR(DC289*[1]Figure!$F$8+DX289*[1]Figure!$G$8+ES289*[1]Figure!$H$8,0)</f>
        <v>9.1059760792337379</v>
      </c>
      <c r="GJ289" s="12">
        <f>IFERROR(DD289*[1]Figure!$F$8+DY289*[1]Figure!$G$8+ET289*[1]Figure!$H$8,0)</f>
        <v>2.0794518101864115</v>
      </c>
      <c r="GK289" s="12">
        <f>IFERROR(DE289*[1]Figure!$F$8+DZ289*[1]Figure!$G$8+EU289*[1]Figure!$H$8,0)</f>
        <v>88.478218913675363</v>
      </c>
      <c r="GL289" s="12">
        <f>IFERROR(DF289*[1]Figure!$F$8+EA289*[1]Figure!$G$8+EV289*[1]Figure!$H$8,0)</f>
        <v>0.15327088557314503</v>
      </c>
      <c r="GM289" s="12">
        <f>IFERROR(DG289*[1]Figure!$F$8+EB289*[1]Figure!$G$8+EW289*[1]Figure!$H$8,0)</f>
        <v>0.13933861280150842</v>
      </c>
      <c r="GN289" s="12">
        <f>IFERROR(DH289*[1]Figure!$F$8+EC289*[1]Figure!$G$8+EX289*[1]Figure!$H$8,0)</f>
        <v>10.64089170333852</v>
      </c>
      <c r="GO289" s="12">
        <f>IFERROR(DI289*[1]Figure!$F$8+ED289*[1]Figure!$G$8+EY289*[1]Figure!$H$8,0)</f>
        <v>1.3223082295161516E-3</v>
      </c>
      <c r="GP289" s="12">
        <f>IFERROR(DJ289*[1]Figure!$F$8+EE289*[1]Figure!$G$8+EZ289*[1]Figure!$H$8,0)</f>
        <v>0.8981271246984458</v>
      </c>
      <c r="GQ289" s="12">
        <f>IFERROR(DK289*[1]Figure!$F$8+EF289*[1]Figure!$G$8+FA289*[1]Figure!$H$8,0)</f>
        <v>4.4269028657244032E-2</v>
      </c>
      <c r="GR289" s="12">
        <f>IFERROR(DL289*[1]Figure!$F$8+EG289*[1]Figure!$G$8+FB289*[1]Figure!$H$8,0)</f>
        <v>4.4997682823609796E-2</v>
      </c>
      <c r="GS289" s="12">
        <f>IFERROR(DM289*[1]Figure!$F$8+EH289*[1]Figure!$G$8+FC289*[1]Figure!$H$8,0)</f>
        <v>2.7088532921564554E-6</v>
      </c>
      <c r="GT289" s="12">
        <f>IFERROR(DN289*[1]Figure!$F$8+EI289*[1]Figure!$G$8+FD289*[1]Figure!$H$8,0)</f>
        <v>0.89782670898073003</v>
      </c>
      <c r="GU289" s="12">
        <f>IFERROR(DO289*[1]Figure!$F$8+EJ289*[1]Figure!$G$8+FE289*[1]Figure!$H$8,0)</f>
        <v>2533.2822461877345</v>
      </c>
      <c r="GV289" s="12">
        <f>IFERROR(DP289*[1]Figure!$F$8+EK289*[1]Figure!$G$8+FF289*[1]Figure!$H$8,0)</f>
        <v>5.3204926063394893E-2</v>
      </c>
      <c r="GX289" s="12">
        <f>IFERROR(FH289*[1]Figure!$F$10+GC289*[1]Figure!$F$11,0)</f>
        <v>9.9621985102818211</v>
      </c>
      <c r="GY289" s="12">
        <f>IFERROR(FI289*[1]Figure!$F$10+GD289*[1]Figure!$F$11,0)</f>
        <v>127.02869545128893</v>
      </c>
      <c r="GZ289" s="12">
        <f>IFERROR(FJ289*[1]Figure!$F$10+GE289*[1]Figure!$F$11,0)</f>
        <v>0.29100277651368311</v>
      </c>
      <c r="HA289" s="12">
        <f>IFERROR(FK289*[1]Figure!$F$10+GF289*[1]Figure!$F$11,0)</f>
        <v>2.6280145791247231</v>
      </c>
      <c r="HB289" s="12">
        <f>IFERROR(FL289*[1]Figure!$F$10+GG289*[1]Figure!$F$11,0)</f>
        <v>8.4134741449031409</v>
      </c>
      <c r="HC289" s="12">
        <f>IFERROR(FM289*[1]Figure!$F$10+GH289*[1]Figure!$F$11,0)</f>
        <v>1.4985374001926434E-2</v>
      </c>
      <c r="HD289" s="12">
        <f>IFERROR(FN289*[1]Figure!$F$10+GI289*[1]Figure!$F$11,0)</f>
        <v>10.110314168605225</v>
      </c>
      <c r="HE289" s="12">
        <f>IFERROR(FO289*[1]Figure!$F$10+GJ289*[1]Figure!$F$11,0)</f>
        <v>2.3088036819473623</v>
      </c>
      <c r="HF289" s="12">
        <f>IFERROR(FP289*[1]Figure!$F$10+GK289*[1]Figure!$F$11,0)</f>
        <v>98.236870217120298</v>
      </c>
      <c r="HG289" s="12">
        <f>IFERROR(FQ289*[1]Figure!$F$10+GL289*[1]Figure!$F$11,0)</f>
        <v>0.17017580461020029</v>
      </c>
      <c r="HH289" s="12">
        <f>IFERROR(FR289*[1]Figure!$F$10+GM289*[1]Figure!$F$11,0)</f>
        <v>0.15470688029299476</v>
      </c>
      <c r="HI289" s="12">
        <f>IFERROR(FS289*[1]Figure!$F$10+GN289*[1]Figure!$F$11,0)</f>
        <v>11.814522377255162</v>
      </c>
      <c r="HJ289" s="12">
        <f>IFERROR(FT289*[1]Figure!$F$10+GO289*[1]Figure!$F$11,0)</f>
        <v>1.4681514108771331E-3</v>
      </c>
      <c r="HK289" s="12">
        <f>IFERROR(FU289*[1]Figure!$F$10+GP289*[1]Figure!$F$11,0)</f>
        <v>0.99718550927837191</v>
      </c>
      <c r="HL289" s="12">
        <f>IFERROR(FV289*[1]Figure!$F$10+GQ289*[1]Figure!$F$11,0)</f>
        <v>4.9151654228965204E-2</v>
      </c>
      <c r="HM289" s="12">
        <f>IFERROR(FW289*[1]Figure!$F$10+GR289*[1]Figure!$F$11,0)</f>
        <v>4.99606748631201E-2</v>
      </c>
      <c r="HN289" s="12">
        <f>IFERROR(FX289*[1]Figure!$F$10+GS289*[1]Figure!$F$11,0)</f>
        <v>3.0076246172905548E-6</v>
      </c>
      <c r="HO289" s="12">
        <f>IFERROR(FY289*[1]Figure!$F$10+GT289*[1]Figure!$F$11,0)</f>
        <v>0.99685195939191662</v>
      </c>
      <c r="HP289" s="12">
        <f>IFERROR(FZ289*[1]Figure!$F$10+GU289*[1]Figure!$F$11,0)</f>
        <v>2812.689069666782</v>
      </c>
      <c r="HQ289" s="12">
        <f>IFERROR(GA289*[1]Figure!$F$10+GV289*[1]Figure!$F$11,0)</f>
        <v>5.9073131000757062E-2</v>
      </c>
    </row>
    <row r="290" spans="1:225" x14ac:dyDescent="0.2">
      <c r="A290" s="1"/>
      <c r="B290" s="4"/>
      <c r="C290" s="1" t="str">
        <f>C99</f>
        <v>NiSO4 (refining)</v>
      </c>
      <c r="D290" s="1" t="str">
        <f>D99</f>
        <v>China</v>
      </c>
      <c r="F290" s="7"/>
      <c r="G290" s="5">
        <f>'[1]LIB Maf LCI'!AQ$45*'[1]LIB Maf LCIA'!E$98*LCIA_TAU!$E290</f>
        <v>0</v>
      </c>
      <c r="H290" s="5">
        <f>'[1]LIB Maf LCI'!AR$45*'[1]LIB Maf LCIA'!F$98*LCIA_TAU!$E290</f>
        <v>0</v>
      </c>
      <c r="I290" s="5">
        <f>'[1]LIB Maf LCI'!AS$45*'[1]LIB Maf LCIA'!D$98*LCIA_TAU!$E290</f>
        <v>0</v>
      </c>
      <c r="J290" s="5">
        <f>'[1]LIB Maf LCI'!AT$45*'[1]LIB Maf LCIA'!D$98*LCIA_TAU!$E290</f>
        <v>0</v>
      </c>
      <c r="K290" s="5">
        <f>'[1]LIB Maf LCI'!AU$45*'[1]LIB Maf LCIA'!E$98*LCIA_TAU!$E290</f>
        <v>0</v>
      </c>
      <c r="L290" s="5">
        <f>'[1]LIB Maf LCI'!AV$45*'[1]LIB Maf LCIA'!F$98*LCIA_TAU!$E290</f>
        <v>0</v>
      </c>
      <c r="M290" s="5" t="str">
        <f>M99</f>
        <v>g/kWh</v>
      </c>
      <c r="N290" s="5" t="str">
        <f>N99</f>
        <v>nickel sulfate production | nickel sulfate | Cutoff, CN</v>
      </c>
      <c r="O290" s="5">
        <f>O99</f>
        <v>1</v>
      </c>
      <c r="P290" s="5" t="str">
        <f>P99</f>
        <v>kg</v>
      </c>
      <c r="Q290" s="5">
        <f>[1]Use!Z190</f>
        <v>0</v>
      </c>
      <c r="R290" s="5">
        <f>[1]Use!AA190</f>
        <v>0</v>
      </c>
      <c r="S290" s="5">
        <f>[1]Use!AB190</f>
        <v>0</v>
      </c>
      <c r="T290" s="5">
        <f>[1]Use!AC190</f>
        <v>0</v>
      </c>
      <c r="U290" s="5">
        <f>[1]Use!AD190</f>
        <v>0</v>
      </c>
      <c r="V290" s="5">
        <f>[1]Use!AE190</f>
        <v>0</v>
      </c>
      <c r="W290" s="5">
        <f>[1]Use!AF190</f>
        <v>0</v>
      </c>
      <c r="X290" s="5">
        <f>[1]Use!AG190</f>
        <v>0</v>
      </c>
      <c r="Y290" s="5">
        <f>[1]Use!AH190</f>
        <v>0</v>
      </c>
      <c r="Z290" s="5">
        <f>[1]Use!AI190</f>
        <v>0</v>
      </c>
      <c r="AA290" s="5">
        <f>[1]Use!AJ190</f>
        <v>0</v>
      </c>
      <c r="AB290" s="5">
        <f>[1]Use!AK190</f>
        <v>0</v>
      </c>
      <c r="AC290" s="5">
        <f>[1]Use!AL190</f>
        <v>0</v>
      </c>
      <c r="AD290" s="5">
        <f>[1]Use!AM190</f>
        <v>0</v>
      </c>
      <c r="AE290" s="5">
        <f>[1]Use!AN190</f>
        <v>0</v>
      </c>
      <c r="AF290" s="5">
        <f>[1]Use!AO190</f>
        <v>0</v>
      </c>
      <c r="AG290" s="5">
        <f>[1]Use!AP190</f>
        <v>0</v>
      </c>
      <c r="AH290" s="5">
        <f>[1]Use!AQ190</f>
        <v>0</v>
      </c>
      <c r="AI290" s="5">
        <f>[1]Use!AR190</f>
        <v>0</v>
      </c>
      <c r="AJ290" s="5">
        <f>[1]Use!AS190</f>
        <v>0</v>
      </c>
      <c r="AK290" s="1"/>
      <c r="AL290" s="1">
        <f t="shared" si="228"/>
        <v>0</v>
      </c>
      <c r="AM290" s="1">
        <f t="shared" si="228"/>
        <v>0</v>
      </c>
      <c r="AN290" s="1">
        <f t="shared" si="228"/>
        <v>0</v>
      </c>
      <c r="AO290" s="1">
        <f t="shared" si="228"/>
        <v>0</v>
      </c>
      <c r="AP290" s="1">
        <f t="shared" si="228"/>
        <v>0</v>
      </c>
      <c r="AQ290" s="1">
        <f t="shared" si="228"/>
        <v>0</v>
      </c>
      <c r="AR290" s="1">
        <f t="shared" si="228"/>
        <v>0</v>
      </c>
      <c r="AS290" s="1">
        <f t="shared" si="228"/>
        <v>0</v>
      </c>
      <c r="AT290" s="1">
        <f t="shared" si="228"/>
        <v>0</v>
      </c>
      <c r="AU290" s="1">
        <f t="shared" si="228"/>
        <v>0</v>
      </c>
      <c r="AV290" s="1">
        <f t="shared" si="228"/>
        <v>0</v>
      </c>
      <c r="AW290" s="1">
        <f t="shared" si="228"/>
        <v>0</v>
      </c>
      <c r="AX290" s="1">
        <f t="shared" si="228"/>
        <v>0</v>
      </c>
      <c r="AY290" s="1">
        <f t="shared" si="228"/>
        <v>0</v>
      </c>
      <c r="AZ290" s="1">
        <f t="shared" si="228"/>
        <v>0</v>
      </c>
      <c r="BA290" s="1">
        <f t="shared" si="216"/>
        <v>0</v>
      </c>
      <c r="BB290" s="1">
        <f t="shared" si="205"/>
        <v>0</v>
      </c>
      <c r="BC290" s="1">
        <f t="shared" si="205"/>
        <v>0</v>
      </c>
      <c r="BD290" s="1">
        <f t="shared" si="205"/>
        <v>0</v>
      </c>
      <c r="BE290" s="1">
        <f t="shared" si="205"/>
        <v>0</v>
      </c>
      <c r="BF290" s="1"/>
      <c r="BG290" s="1">
        <f t="shared" si="229"/>
        <v>0</v>
      </c>
      <c r="BH290" s="1">
        <f t="shared" si="229"/>
        <v>0</v>
      </c>
      <c r="BI290" s="1">
        <f t="shared" si="229"/>
        <v>0</v>
      </c>
      <c r="BJ290" s="1">
        <f t="shared" si="229"/>
        <v>0</v>
      </c>
      <c r="BK290" s="1">
        <f t="shared" si="229"/>
        <v>0</v>
      </c>
      <c r="BL290" s="1">
        <f t="shared" si="229"/>
        <v>0</v>
      </c>
      <c r="BM290" s="1">
        <f t="shared" si="229"/>
        <v>0</v>
      </c>
      <c r="BN290" s="1">
        <f t="shared" si="229"/>
        <v>0</v>
      </c>
      <c r="BO290" s="1">
        <f t="shared" si="229"/>
        <v>0</v>
      </c>
      <c r="BP290" s="1">
        <f t="shared" si="229"/>
        <v>0</v>
      </c>
      <c r="BQ290" s="1">
        <f t="shared" si="229"/>
        <v>0</v>
      </c>
      <c r="BR290" s="1">
        <f t="shared" si="229"/>
        <v>0</v>
      </c>
      <c r="BS290" s="1">
        <f t="shared" si="229"/>
        <v>0</v>
      </c>
      <c r="BT290" s="1">
        <f t="shared" si="229"/>
        <v>0</v>
      </c>
      <c r="BU290" s="1">
        <f t="shared" si="229"/>
        <v>0</v>
      </c>
      <c r="BV290" s="1">
        <f t="shared" si="217"/>
        <v>0</v>
      </c>
      <c r="BW290" s="1">
        <f t="shared" si="207"/>
        <v>0</v>
      </c>
      <c r="BX290" s="1">
        <f t="shared" si="207"/>
        <v>0</v>
      </c>
      <c r="BY290" s="1">
        <f t="shared" si="207"/>
        <v>0</v>
      </c>
      <c r="BZ290" s="1">
        <f t="shared" si="207"/>
        <v>0</v>
      </c>
      <c r="CA290" s="1"/>
      <c r="CB290" s="1">
        <f t="shared" si="230"/>
        <v>0</v>
      </c>
      <c r="CC290" s="1">
        <f t="shared" si="230"/>
        <v>0</v>
      </c>
      <c r="CD290" s="1">
        <f t="shared" si="230"/>
        <v>0</v>
      </c>
      <c r="CE290" s="1">
        <f t="shared" si="230"/>
        <v>0</v>
      </c>
      <c r="CF290" s="1">
        <f t="shared" si="230"/>
        <v>0</v>
      </c>
      <c r="CG290" s="1">
        <f t="shared" si="230"/>
        <v>0</v>
      </c>
      <c r="CH290" s="1">
        <f t="shared" si="230"/>
        <v>0</v>
      </c>
      <c r="CI290" s="1">
        <f t="shared" si="230"/>
        <v>0</v>
      </c>
      <c r="CJ290" s="1">
        <f t="shared" si="230"/>
        <v>0</v>
      </c>
      <c r="CK290" s="1">
        <f t="shared" si="230"/>
        <v>0</v>
      </c>
      <c r="CL290" s="1">
        <f t="shared" si="230"/>
        <v>0</v>
      </c>
      <c r="CM290" s="1">
        <f t="shared" si="230"/>
        <v>0</v>
      </c>
      <c r="CN290" s="1">
        <f t="shared" si="230"/>
        <v>0</v>
      </c>
      <c r="CO290" s="1">
        <f t="shared" si="230"/>
        <v>0</v>
      </c>
      <c r="CP290" s="1">
        <f t="shared" si="230"/>
        <v>0</v>
      </c>
      <c r="CQ290" s="1">
        <f t="shared" si="218"/>
        <v>0</v>
      </c>
      <c r="CR290" s="1">
        <f t="shared" si="209"/>
        <v>0</v>
      </c>
      <c r="CS290" s="1">
        <f t="shared" si="209"/>
        <v>0</v>
      </c>
      <c r="CT290" s="1">
        <f t="shared" si="209"/>
        <v>0</v>
      </c>
      <c r="CU290" s="1">
        <f t="shared" si="209"/>
        <v>0</v>
      </c>
      <c r="CW290" s="12">
        <f t="shared" si="231"/>
        <v>0</v>
      </c>
      <c r="CX290" s="12">
        <f t="shared" si="231"/>
        <v>0</v>
      </c>
      <c r="CY290" s="12">
        <f t="shared" si="231"/>
        <v>0</v>
      </c>
      <c r="CZ290" s="12">
        <f t="shared" si="231"/>
        <v>0</v>
      </c>
      <c r="DA290" s="12">
        <f t="shared" si="231"/>
        <v>0</v>
      </c>
      <c r="DB290" s="12">
        <f t="shared" si="231"/>
        <v>0</v>
      </c>
      <c r="DC290" s="12">
        <f t="shared" si="231"/>
        <v>0</v>
      </c>
      <c r="DD290" s="12">
        <f t="shared" si="231"/>
        <v>0</v>
      </c>
      <c r="DE290" s="12">
        <f t="shared" si="231"/>
        <v>0</v>
      </c>
      <c r="DF290" s="12">
        <f t="shared" si="231"/>
        <v>0</v>
      </c>
      <c r="DG290" s="12">
        <f t="shared" si="231"/>
        <v>0</v>
      </c>
      <c r="DH290" s="12">
        <f t="shared" si="231"/>
        <v>0</v>
      </c>
      <c r="DI290" s="12">
        <f t="shared" si="231"/>
        <v>0</v>
      </c>
      <c r="DJ290" s="12">
        <f t="shared" si="231"/>
        <v>0</v>
      </c>
      <c r="DK290" s="12">
        <f t="shared" si="231"/>
        <v>0</v>
      </c>
      <c r="DL290" s="12">
        <f t="shared" si="219"/>
        <v>0</v>
      </c>
      <c r="DM290" s="12">
        <f t="shared" si="211"/>
        <v>0</v>
      </c>
      <c r="DN290" s="12">
        <f t="shared" si="211"/>
        <v>0</v>
      </c>
      <c r="DO290" s="12">
        <f t="shared" si="211"/>
        <v>0</v>
      </c>
      <c r="DP290" s="12">
        <f t="shared" si="211"/>
        <v>0</v>
      </c>
      <c r="DR290" s="12">
        <f t="shared" si="232"/>
        <v>0</v>
      </c>
      <c r="DS290" s="12">
        <f t="shared" si="232"/>
        <v>0</v>
      </c>
      <c r="DT290" s="12">
        <f t="shared" si="232"/>
        <v>0</v>
      </c>
      <c r="DU290" s="12">
        <f t="shared" si="232"/>
        <v>0</v>
      </c>
      <c r="DV290" s="12">
        <f t="shared" si="232"/>
        <v>0</v>
      </c>
      <c r="DW290" s="12">
        <f t="shared" si="232"/>
        <v>0</v>
      </c>
      <c r="DX290" s="12">
        <f t="shared" si="232"/>
        <v>0</v>
      </c>
      <c r="DY290" s="12">
        <f t="shared" si="232"/>
        <v>0</v>
      </c>
      <c r="DZ290" s="12">
        <f t="shared" si="232"/>
        <v>0</v>
      </c>
      <c r="EA290" s="12">
        <f t="shared" si="232"/>
        <v>0</v>
      </c>
      <c r="EB290" s="12">
        <f t="shared" si="232"/>
        <v>0</v>
      </c>
      <c r="EC290" s="12">
        <f t="shared" si="232"/>
        <v>0</v>
      </c>
      <c r="ED290" s="12">
        <f t="shared" si="232"/>
        <v>0</v>
      </c>
      <c r="EE290" s="12">
        <f t="shared" si="232"/>
        <v>0</v>
      </c>
      <c r="EF290" s="12">
        <f t="shared" si="232"/>
        <v>0</v>
      </c>
      <c r="EG290" s="12">
        <f t="shared" si="220"/>
        <v>0</v>
      </c>
      <c r="EH290" s="12">
        <f t="shared" si="213"/>
        <v>0</v>
      </c>
      <c r="EI290" s="12">
        <f t="shared" si="213"/>
        <v>0</v>
      </c>
      <c r="EJ290" s="12">
        <f t="shared" si="213"/>
        <v>0</v>
      </c>
      <c r="EK290" s="12">
        <f t="shared" si="213"/>
        <v>0</v>
      </c>
      <c r="EM290" s="12">
        <f t="shared" si="233"/>
        <v>0</v>
      </c>
      <c r="EN290" s="12">
        <f t="shared" si="233"/>
        <v>0</v>
      </c>
      <c r="EO290" s="12">
        <f t="shared" si="233"/>
        <v>0</v>
      </c>
      <c r="EP290" s="12">
        <f t="shared" si="233"/>
        <v>0</v>
      </c>
      <c r="EQ290" s="12">
        <f t="shared" si="233"/>
        <v>0</v>
      </c>
      <c r="ER290" s="12">
        <f t="shared" si="233"/>
        <v>0</v>
      </c>
      <c r="ES290" s="12">
        <f t="shared" si="233"/>
        <v>0</v>
      </c>
      <c r="ET290" s="12">
        <f t="shared" si="233"/>
        <v>0</v>
      </c>
      <c r="EU290" s="12">
        <f t="shared" si="233"/>
        <v>0</v>
      </c>
      <c r="EV290" s="12">
        <f t="shared" si="233"/>
        <v>0</v>
      </c>
      <c r="EW290" s="12">
        <f t="shared" si="233"/>
        <v>0</v>
      </c>
      <c r="EX290" s="12">
        <f t="shared" si="233"/>
        <v>0</v>
      </c>
      <c r="EY290" s="12">
        <f t="shared" si="233"/>
        <v>0</v>
      </c>
      <c r="EZ290" s="12">
        <f t="shared" si="233"/>
        <v>0</v>
      </c>
      <c r="FA290" s="12">
        <f t="shared" si="233"/>
        <v>0</v>
      </c>
      <c r="FB290" s="12">
        <f t="shared" si="221"/>
        <v>0</v>
      </c>
      <c r="FC290" s="12">
        <f t="shared" si="215"/>
        <v>0</v>
      </c>
      <c r="FD290" s="12">
        <f t="shared" si="215"/>
        <v>0</v>
      </c>
      <c r="FE290" s="12">
        <f t="shared" si="215"/>
        <v>0</v>
      </c>
      <c r="FF290" s="12">
        <f t="shared" si="215"/>
        <v>0</v>
      </c>
      <c r="FH290" s="12">
        <f>IFERROR(AL290*[1]Figure!$C$8+BG290*[1]Figure!$D$8+CB290*[1]Figure!$E$8,0)</f>
        <v>0</v>
      </c>
      <c r="FI290" s="12">
        <f>IFERROR(AM290*[1]Figure!$C$8+BH290*[1]Figure!$D$8+CC290*[1]Figure!$E$8,0)</f>
        <v>0</v>
      </c>
      <c r="FJ290" s="12">
        <f>IFERROR(AN290*[1]Figure!$C$8+BI290*[1]Figure!$D$8+CD290*[1]Figure!$E$8,0)</f>
        <v>0</v>
      </c>
      <c r="FK290" s="12">
        <f>IFERROR(AO290*[1]Figure!$C$8+BJ290*[1]Figure!$D$8+CE290*[1]Figure!$E$8,0)</f>
        <v>0</v>
      </c>
      <c r="FL290" s="12">
        <f>IFERROR(AP290*[1]Figure!$C$8+BK290*[1]Figure!$D$8+CF290*[1]Figure!$E$8,0)</f>
        <v>0</v>
      </c>
      <c r="FM290" s="12">
        <f>IFERROR(AQ290*[1]Figure!$C$8+BL290*[1]Figure!$D$8+CG290*[1]Figure!$E$8,0)</f>
        <v>0</v>
      </c>
      <c r="FN290" s="12">
        <f>IFERROR(AR290*[1]Figure!$C$8+BM290*[1]Figure!$D$8+CH290*[1]Figure!$E$8,0)</f>
        <v>0</v>
      </c>
      <c r="FO290" s="12">
        <f>IFERROR(AS290*[1]Figure!$C$8+BN290*[1]Figure!$D$8+CI290*[1]Figure!$E$8,0)</f>
        <v>0</v>
      </c>
      <c r="FP290" s="12">
        <f>IFERROR(AT290*[1]Figure!$C$8+BO290*[1]Figure!$D$8+CJ290*[1]Figure!$E$8,0)</f>
        <v>0</v>
      </c>
      <c r="FQ290" s="12">
        <f>IFERROR(AU290*[1]Figure!$C$8+BP290*[1]Figure!$D$8+CK290*[1]Figure!$E$8,0)</f>
        <v>0</v>
      </c>
      <c r="FR290" s="12">
        <f>IFERROR(AV290*[1]Figure!$C$8+BQ290*[1]Figure!$D$8+CL290*[1]Figure!$E$8,0)</f>
        <v>0</v>
      </c>
      <c r="FS290" s="12">
        <f>IFERROR(AW290*[1]Figure!$C$8+BR290*[1]Figure!$D$8+CM290*[1]Figure!$E$8,0)</f>
        <v>0</v>
      </c>
      <c r="FT290" s="12">
        <f>IFERROR(AX290*[1]Figure!$C$8+BS290*[1]Figure!$D$8+CN290*[1]Figure!$E$8,0)</f>
        <v>0</v>
      </c>
      <c r="FU290" s="12">
        <f>IFERROR(AY290*[1]Figure!$C$8+BT290*[1]Figure!$D$8+CO290*[1]Figure!$E$8,0)</f>
        <v>0</v>
      </c>
      <c r="FV290" s="12">
        <f>IFERROR(AZ290*[1]Figure!$C$8+BU290*[1]Figure!$D$8+CP290*[1]Figure!$E$8,0)</f>
        <v>0</v>
      </c>
      <c r="FW290" s="12">
        <f>IFERROR(BA290*[1]Figure!$C$8+BV290*[1]Figure!$D$8+CQ290*[1]Figure!$E$8,0)</f>
        <v>0</v>
      </c>
      <c r="FX290" s="12">
        <f>IFERROR(BB290*[1]Figure!$C$8+BW290*[1]Figure!$D$8+CR290*[1]Figure!$E$8,0)</f>
        <v>0</v>
      </c>
      <c r="FY290" s="12">
        <f>IFERROR(BC290*[1]Figure!$C$8+BX290*[1]Figure!$D$8+CS290*[1]Figure!$E$8,0)</f>
        <v>0</v>
      </c>
      <c r="FZ290" s="12">
        <f>IFERROR(BD290*[1]Figure!$C$8+BY290*[1]Figure!$D$8+CT290*[1]Figure!$E$8,0)</f>
        <v>0</v>
      </c>
      <c r="GA290" s="12">
        <f>IFERROR(BE290*[1]Figure!$C$8+BZ290*[1]Figure!$D$8+CU290*[1]Figure!$E$8,0)</f>
        <v>0</v>
      </c>
      <c r="GC290" s="12">
        <f>IFERROR(CW290*[1]Figure!$F$8+DR290*[1]Figure!$G$8+EM290*[1]Figure!$H$8,0)</f>
        <v>0</v>
      </c>
      <c r="GD290" s="12">
        <f>IFERROR(CX290*[1]Figure!$F$8+DS290*[1]Figure!$G$8+EN290*[1]Figure!$H$8,0)</f>
        <v>0</v>
      </c>
      <c r="GE290" s="12">
        <f>IFERROR(CY290*[1]Figure!$F$8+DT290*[1]Figure!$G$8+EO290*[1]Figure!$H$8,0)</f>
        <v>0</v>
      </c>
      <c r="GF290" s="12">
        <f>IFERROR(CZ290*[1]Figure!$F$8+DU290*[1]Figure!$G$8+EP290*[1]Figure!$H$8,0)</f>
        <v>0</v>
      </c>
      <c r="GG290" s="12">
        <f>IFERROR(DA290*[1]Figure!$F$8+DV290*[1]Figure!$G$8+EQ290*[1]Figure!$H$8,0)</f>
        <v>0</v>
      </c>
      <c r="GH290" s="12">
        <f>IFERROR(DB290*[1]Figure!$F$8+DW290*[1]Figure!$G$8+ER290*[1]Figure!$H$8,0)</f>
        <v>0</v>
      </c>
      <c r="GI290" s="12">
        <f>IFERROR(DC290*[1]Figure!$F$8+DX290*[1]Figure!$G$8+ES290*[1]Figure!$H$8,0)</f>
        <v>0</v>
      </c>
      <c r="GJ290" s="12">
        <f>IFERROR(DD290*[1]Figure!$F$8+DY290*[1]Figure!$G$8+ET290*[1]Figure!$H$8,0)</f>
        <v>0</v>
      </c>
      <c r="GK290" s="12">
        <f>IFERROR(DE290*[1]Figure!$F$8+DZ290*[1]Figure!$G$8+EU290*[1]Figure!$H$8,0)</f>
        <v>0</v>
      </c>
      <c r="GL290" s="12">
        <f>IFERROR(DF290*[1]Figure!$F$8+EA290*[1]Figure!$G$8+EV290*[1]Figure!$H$8,0)</f>
        <v>0</v>
      </c>
      <c r="GM290" s="12">
        <f>IFERROR(DG290*[1]Figure!$F$8+EB290*[1]Figure!$G$8+EW290*[1]Figure!$H$8,0)</f>
        <v>0</v>
      </c>
      <c r="GN290" s="12">
        <f>IFERROR(DH290*[1]Figure!$F$8+EC290*[1]Figure!$G$8+EX290*[1]Figure!$H$8,0)</f>
        <v>0</v>
      </c>
      <c r="GO290" s="12">
        <f>IFERROR(DI290*[1]Figure!$F$8+ED290*[1]Figure!$G$8+EY290*[1]Figure!$H$8,0)</f>
        <v>0</v>
      </c>
      <c r="GP290" s="12">
        <f>IFERROR(DJ290*[1]Figure!$F$8+EE290*[1]Figure!$G$8+EZ290*[1]Figure!$H$8,0)</f>
        <v>0</v>
      </c>
      <c r="GQ290" s="12">
        <f>IFERROR(DK290*[1]Figure!$F$8+EF290*[1]Figure!$G$8+FA290*[1]Figure!$H$8,0)</f>
        <v>0</v>
      </c>
      <c r="GR290" s="12">
        <f>IFERROR(DL290*[1]Figure!$F$8+EG290*[1]Figure!$G$8+FB290*[1]Figure!$H$8,0)</f>
        <v>0</v>
      </c>
      <c r="GS290" s="12">
        <f>IFERROR(DM290*[1]Figure!$F$8+EH290*[1]Figure!$G$8+FC290*[1]Figure!$H$8,0)</f>
        <v>0</v>
      </c>
      <c r="GT290" s="12">
        <f>IFERROR(DN290*[1]Figure!$F$8+EI290*[1]Figure!$G$8+FD290*[1]Figure!$H$8,0)</f>
        <v>0</v>
      </c>
      <c r="GU290" s="12">
        <f>IFERROR(DO290*[1]Figure!$F$8+EJ290*[1]Figure!$G$8+FE290*[1]Figure!$H$8,0)</f>
        <v>0</v>
      </c>
      <c r="GV290" s="12">
        <f>IFERROR(DP290*[1]Figure!$F$8+EK290*[1]Figure!$G$8+FF290*[1]Figure!$H$8,0)</f>
        <v>0</v>
      </c>
      <c r="GX290" s="12">
        <f>IFERROR(FH290*[1]Figure!$F$10+GC290*[1]Figure!$F$11,0)</f>
        <v>0</v>
      </c>
      <c r="GY290" s="12">
        <f>IFERROR(FI290*[1]Figure!$F$10+GD290*[1]Figure!$F$11,0)</f>
        <v>0</v>
      </c>
      <c r="GZ290" s="12">
        <f>IFERROR(FJ290*[1]Figure!$F$10+GE290*[1]Figure!$F$11,0)</f>
        <v>0</v>
      </c>
      <c r="HA290" s="12">
        <f>IFERROR(FK290*[1]Figure!$F$10+GF290*[1]Figure!$F$11,0)</f>
        <v>0</v>
      </c>
      <c r="HB290" s="12">
        <f>IFERROR(FL290*[1]Figure!$F$10+GG290*[1]Figure!$F$11,0)</f>
        <v>0</v>
      </c>
      <c r="HC290" s="12">
        <f>IFERROR(FM290*[1]Figure!$F$10+GH290*[1]Figure!$F$11,0)</f>
        <v>0</v>
      </c>
      <c r="HD290" s="12">
        <f>IFERROR(FN290*[1]Figure!$F$10+GI290*[1]Figure!$F$11,0)</f>
        <v>0</v>
      </c>
      <c r="HE290" s="12">
        <f>IFERROR(FO290*[1]Figure!$F$10+GJ290*[1]Figure!$F$11,0)</f>
        <v>0</v>
      </c>
      <c r="HF290" s="12">
        <f>IFERROR(FP290*[1]Figure!$F$10+GK290*[1]Figure!$F$11,0)</f>
        <v>0</v>
      </c>
      <c r="HG290" s="12">
        <f>IFERROR(FQ290*[1]Figure!$F$10+GL290*[1]Figure!$F$11,0)</f>
        <v>0</v>
      </c>
      <c r="HH290" s="12">
        <f>IFERROR(FR290*[1]Figure!$F$10+GM290*[1]Figure!$F$11,0)</f>
        <v>0</v>
      </c>
      <c r="HI290" s="12">
        <f>IFERROR(FS290*[1]Figure!$F$10+GN290*[1]Figure!$F$11,0)</f>
        <v>0</v>
      </c>
      <c r="HJ290" s="12">
        <f>IFERROR(FT290*[1]Figure!$F$10+GO290*[1]Figure!$F$11,0)</f>
        <v>0</v>
      </c>
      <c r="HK290" s="12">
        <f>IFERROR(FU290*[1]Figure!$F$10+GP290*[1]Figure!$F$11,0)</f>
        <v>0</v>
      </c>
      <c r="HL290" s="12">
        <f>IFERROR(FV290*[1]Figure!$F$10+GQ290*[1]Figure!$F$11,0)</f>
        <v>0</v>
      </c>
      <c r="HM290" s="12">
        <f>IFERROR(FW290*[1]Figure!$F$10+GR290*[1]Figure!$F$11,0)</f>
        <v>0</v>
      </c>
      <c r="HN290" s="12">
        <f>IFERROR(FX290*[1]Figure!$F$10+GS290*[1]Figure!$F$11,0)</f>
        <v>0</v>
      </c>
      <c r="HO290" s="12">
        <f>IFERROR(FY290*[1]Figure!$F$10+GT290*[1]Figure!$F$11,0)</f>
        <v>0</v>
      </c>
      <c r="HP290" s="12">
        <f>IFERROR(FZ290*[1]Figure!$F$10+GU290*[1]Figure!$F$11,0)</f>
        <v>0</v>
      </c>
      <c r="HQ290" s="12">
        <f>IFERROR(GA290*[1]Figure!$F$10+GV290*[1]Figure!$F$11,0)</f>
        <v>0</v>
      </c>
    </row>
    <row r="291" spans="1:225" x14ac:dyDescent="0.2">
      <c r="A291" s="1"/>
      <c r="B291" s="4"/>
      <c r="C291" s="1" t="str">
        <f>C100</f>
        <v>NiSO4 (refining)</v>
      </c>
      <c r="D291" s="1" t="str">
        <f>D100</f>
        <v>Japan</v>
      </c>
      <c r="E291" s="2">
        <f>E100/SUM(E100:E101)*(1-E289)</f>
        <v>0.30612244897959179</v>
      </c>
      <c r="F291" s="7"/>
      <c r="G291" s="5">
        <f>'[1]LIB Maf LCI'!AQ$45*'[1]LIB Maf LCIA'!E$98*LCIA_TAU!$E291</f>
        <v>529.02510774837697</v>
      </c>
      <c r="H291" s="5">
        <f>'[1]LIB Maf LCI'!AR$45*'[1]LIB Maf LCIA'!F$98*LCIA_TAU!$E291</f>
        <v>620.77841350306153</v>
      </c>
      <c r="I291" s="5">
        <f>'[1]LIB Maf LCI'!AS$45*'[1]LIB Maf LCIA'!D$98*LCIA_TAU!$E291</f>
        <v>503.08687167694433</v>
      </c>
      <c r="J291" s="5">
        <f>'[1]LIB Maf LCI'!AT$45*'[1]LIB Maf LCIA'!D$98*LCIA_TAU!$E291</f>
        <v>576.69932002142355</v>
      </c>
      <c r="K291" s="5">
        <f>'[1]LIB Maf LCI'!AU$45*'[1]LIB Maf LCIA'!E$98*LCIA_TAU!$E291</f>
        <v>526.77054521649495</v>
      </c>
      <c r="L291" s="5">
        <f>'[1]LIB Maf LCI'!AV$45*'[1]LIB Maf LCIA'!F$98*LCIA_TAU!$E291</f>
        <v>614.84062926792274</v>
      </c>
      <c r="M291" s="5" t="str">
        <f>M100</f>
        <v>g/kWh</v>
      </c>
      <c r="N291" s="5" t="str">
        <f>N100</f>
        <v>nickel sulfate production | nickel sulfate | Cutoff, JP</v>
      </c>
      <c r="O291" s="5">
        <f>O100</f>
        <v>1</v>
      </c>
      <c r="P291" s="5" t="str">
        <f>P100</f>
        <v>kg</v>
      </c>
      <c r="Q291" s="5">
        <f>[1]Use!Z192</f>
        <v>12.252989098554842</v>
      </c>
      <c r="R291" s="5">
        <f>[1]Use!AA192</f>
        <v>152.85081138036276</v>
      </c>
      <c r="S291" s="5">
        <f>[1]Use!AB192</f>
        <v>2.4535588327704378E-2</v>
      </c>
      <c r="T291" s="5">
        <f>[1]Use!AC192</f>
        <v>3.2110491725113963</v>
      </c>
      <c r="U291" s="5">
        <f>[1]Use!AD192</f>
        <v>10.506068126569589</v>
      </c>
      <c r="V291" s="5">
        <f>[1]Use!AE192</f>
        <v>1.6364078506319171E-2</v>
      </c>
      <c r="W291" s="5">
        <f>[1]Use!AF192</f>
        <v>12.444244170139607</v>
      </c>
      <c r="X291" s="5">
        <f>[1]Use!AG192</f>
        <v>2.7422819622260275</v>
      </c>
      <c r="Y291" s="5">
        <f>[1]Use!AH192</f>
        <v>120.87134060504223</v>
      </c>
      <c r="Z291" s="5">
        <f>[1]Use!AI192</f>
        <v>0.1141201902292078</v>
      </c>
      <c r="AA291" s="5">
        <f>[1]Use!AJ192</f>
        <v>0.18279043598053285</v>
      </c>
      <c r="AB291" s="5">
        <f>[1]Use!AK192</f>
        <v>14.71769086383067</v>
      </c>
      <c r="AC291" s="5">
        <f>[1]Use!AL192</f>
        <v>1.6357093759783406E-3</v>
      </c>
      <c r="AD291" s="5">
        <f>[1]Use!AM192</f>
        <v>1.3540188220690696</v>
      </c>
      <c r="AE291" s="5">
        <f>[1]Use!AN192</f>
        <v>6.3585063194490685E-2</v>
      </c>
      <c r="AF291" s="5">
        <f>[1]Use!AO192</f>
        <v>6.4580956441956522E-2</v>
      </c>
      <c r="AG291" s="5">
        <f>[1]Use!AP192</f>
        <v>3.4013941199108273E-6</v>
      </c>
      <c r="AH291" s="5">
        <f>[1]Use!AQ192</f>
        <v>7.7574678698244776E-2</v>
      </c>
      <c r="AI291" s="5">
        <f>[1]Use!AR192</f>
        <v>3448.0201528848129</v>
      </c>
      <c r="AJ291" s="5">
        <f>[1]Use!AS192</f>
        <v>6.4480877032923559E-2</v>
      </c>
      <c r="AK291" s="1"/>
      <c r="AL291" s="1">
        <f t="shared" ref="AL291:AZ298" si="234">IFERROR($G291/1000*Q291,0)</f>
        <v>6.4821388781026634</v>
      </c>
      <c r="AM291" s="1">
        <f t="shared" si="234"/>
        <v>80.861916959923249</v>
      </c>
      <c r="AN291" s="1">
        <f t="shared" si="234"/>
        <v>1.297994225873363E-2</v>
      </c>
      <c r="AO291" s="1">
        <f t="shared" si="234"/>
        <v>1.698725634473178</v>
      </c>
      <c r="AP291" s="1">
        <f t="shared" si="234"/>
        <v>5.5579738226702657</v>
      </c>
      <c r="AQ291" s="1">
        <f t="shared" si="234"/>
        <v>8.6570083950084E-3</v>
      </c>
      <c r="AR291" s="1">
        <f t="shared" si="234"/>
        <v>6.5833176129552173</v>
      </c>
      <c r="AS291" s="1">
        <f t="shared" si="234"/>
        <v>1.4507360105430549</v>
      </c>
      <c r="AT291" s="1">
        <f t="shared" si="234"/>
        <v>63.943973987273239</v>
      </c>
      <c r="AU291" s="1">
        <f t="shared" si="234"/>
        <v>6.0372445932271937E-2</v>
      </c>
      <c r="AV291" s="1">
        <f t="shared" si="234"/>
        <v>9.6700730089974193E-2</v>
      </c>
      <c r="AW291" s="1">
        <f t="shared" si="234"/>
        <v>7.7860279950453233</v>
      </c>
      <c r="AX291" s="1">
        <f t="shared" si="234"/>
        <v>8.6533132887197208E-4</v>
      </c>
      <c r="AY291" s="1">
        <f t="shared" si="234"/>
        <v>0.71630995323842006</v>
      </c>
      <c r="AZ291" s="1">
        <f t="shared" si="234"/>
        <v>3.3638094907652794E-2</v>
      </c>
      <c r="BA291" s="1">
        <f t="shared" si="216"/>
        <v>3.4164947440199288E-2</v>
      </c>
      <c r="BB291" s="1">
        <f t="shared" si="205"/>
        <v>1.7994228907805213E-6</v>
      </c>
      <c r="BC291" s="1">
        <f t="shared" si="205"/>
        <v>4.1038952756884663E-2</v>
      </c>
      <c r="BD291" s="1">
        <f t="shared" si="205"/>
        <v>1824.0892328984633</v>
      </c>
      <c r="BE291" s="1">
        <f t="shared" si="205"/>
        <v>3.4112002920052231E-2</v>
      </c>
      <c r="BF291" s="1"/>
      <c r="BG291" s="1">
        <f t="shared" ref="BG291:BU298" si="235">IFERROR($H291/1000*Q291,0)</f>
        <v>7.6063911332711829</v>
      </c>
      <c r="BH291" s="1">
        <f t="shared" si="235"/>
        <v>94.886484191357297</v>
      </c>
      <c r="BI291" s="1">
        <f t="shared" si="235"/>
        <v>1.5231163596436557E-2</v>
      </c>
      <c r="BJ291" s="1">
        <f t="shared" si="235"/>
        <v>1.9933500109919431</v>
      </c>
      <c r="BK291" s="1">
        <f t="shared" si="235"/>
        <v>6.521940303766951</v>
      </c>
      <c r="BL291" s="1">
        <f t="shared" si="235"/>
        <v>1.0158466693592364E-2</v>
      </c>
      <c r="BM291" s="1">
        <f t="shared" si="235"/>
        <v>7.7251181531839874</v>
      </c>
      <c r="BN291" s="1">
        <f t="shared" si="235"/>
        <v>1.7023494458887358</v>
      </c>
      <c r="BO291" s="1">
        <f t="shared" si="235"/>
        <v>75.034319058786295</v>
      </c>
      <c r="BP291" s="1">
        <f t="shared" si="235"/>
        <v>7.08433506391552E-2</v>
      </c>
      <c r="BQ291" s="1">
        <f t="shared" si="235"/>
        <v>0.11347235685152811</v>
      </c>
      <c r="BR291" s="1">
        <f t="shared" si="235"/>
        <v>9.1364247848773061</v>
      </c>
      <c r="BS291" s="1">
        <f t="shared" si="235"/>
        <v>1.015413071371917E-3</v>
      </c>
      <c r="BT291" s="1">
        <f t="shared" si="235"/>
        <v>0.84054565621732114</v>
      </c>
      <c r="BU291" s="1">
        <f t="shared" si="235"/>
        <v>3.9472234652367835E-2</v>
      </c>
      <c r="BV291" s="1">
        <f t="shared" si="217"/>
        <v>4.0090463682548087E-2</v>
      </c>
      <c r="BW291" s="1">
        <f t="shared" si="207"/>
        <v>2.1115120454568858E-6</v>
      </c>
      <c r="BX291" s="1">
        <f t="shared" si="207"/>
        <v>4.8156685970306132E-2</v>
      </c>
      <c r="BY291" s="1">
        <f t="shared" si="207"/>
        <v>2140.4564802344175</v>
      </c>
      <c r="BZ291" s="1">
        <f t="shared" si="207"/>
        <v>4.0028336545784284E-2</v>
      </c>
      <c r="CA291" s="1"/>
      <c r="CB291" s="1">
        <f t="shared" ref="CB291:CP298" si="236">IFERROR($I291/1000*Q291,0)</f>
        <v>6.1643179542836579</v>
      </c>
      <c r="CC291" s="1">
        <f t="shared" si="236"/>
        <v>76.897236530629385</v>
      </c>
      <c r="CD291" s="1">
        <f t="shared" si="236"/>
        <v>1.2343532376538145E-2</v>
      </c>
      <c r="CE291" s="1">
        <f t="shared" si="236"/>
        <v>1.6154366829995992</v>
      </c>
      <c r="CF291" s="1">
        <f t="shared" si="236"/>
        <v>5.28546494742075</v>
      </c>
      <c r="CG291" s="1">
        <f t="shared" si="236"/>
        <v>8.2325530636200364E-3</v>
      </c>
      <c r="CH291" s="1">
        <f t="shared" si="236"/>
        <v>6.260535869939587</v>
      </c>
      <c r="CI291" s="1">
        <f t="shared" si="236"/>
        <v>1.3796060536324046</v>
      </c>
      <c r="CJ291" s="1">
        <f t="shared" si="236"/>
        <v>60.808784620389112</v>
      </c>
      <c r="CK291" s="1">
        <f t="shared" si="236"/>
        <v>5.7412369497589939E-2</v>
      </c>
      <c r="CL291" s="1">
        <f t="shared" si="236"/>
        <v>9.1959468609911041E-2</v>
      </c>
      <c r="CM291" s="1">
        <f t="shared" si="236"/>
        <v>7.4042770549929164</v>
      </c>
      <c r="CN291" s="1">
        <f t="shared" si="236"/>
        <v>8.229039129335901E-4</v>
      </c>
      <c r="CO291" s="1">
        <f t="shared" si="236"/>
        <v>0.6811890933864293</v>
      </c>
      <c r="CP291" s="1">
        <f t="shared" si="236"/>
        <v>3.1988810527897128E-2</v>
      </c>
      <c r="CQ291" s="1">
        <f t="shared" si="218"/>
        <v>3.2489831346288911E-2</v>
      </c>
      <c r="CR291" s="1">
        <f t="shared" si="209"/>
        <v>1.7111967271262915E-6</v>
      </c>
      <c r="CS291" s="1">
        <f t="shared" si="209"/>
        <v>3.9026802427644058E-2</v>
      </c>
      <c r="CT291" s="1">
        <f t="shared" si="209"/>
        <v>1734.6536721938799</v>
      </c>
      <c r="CU291" s="1">
        <f t="shared" si="209"/>
        <v>3.2439482709479238E-2</v>
      </c>
      <c r="CW291" s="12">
        <f t="shared" ref="CW291:DK298" si="237">IFERROR($J291/1000*Q291,0)</f>
        <v>7.0662904813664928</v>
      </c>
      <c r="CX291" s="12">
        <f t="shared" si="237"/>
        <v>88.148958987778073</v>
      </c>
      <c r="CY291" s="12">
        <f t="shared" si="237"/>
        <v>1.4149657104912691E-2</v>
      </c>
      <c r="CZ291" s="12">
        <f t="shared" si="237"/>
        <v>1.851809874342677</v>
      </c>
      <c r="DA291" s="12">
        <f t="shared" si="237"/>
        <v>6.058842344691433</v>
      </c>
      <c r="DB291" s="12">
        <f t="shared" si="237"/>
        <v>9.4371529473714581E-3</v>
      </c>
      <c r="DC291" s="12">
        <f t="shared" si="237"/>
        <v>7.1765871511000752</v>
      </c>
      <c r="DD291" s="12">
        <f t="shared" si="237"/>
        <v>1.5814721429227652</v>
      </c>
      <c r="DE291" s="12">
        <f t="shared" si="237"/>
        <v>69.706419937005734</v>
      </c>
      <c r="DF291" s="12">
        <f t="shared" si="237"/>
        <v>6.5813036105899642E-2</v>
      </c>
      <c r="DG291" s="12">
        <f t="shared" si="237"/>
        <v>0.10541512013639284</v>
      </c>
      <c r="DH291" s="12">
        <f t="shared" si="237"/>
        <v>8.4876823134566646</v>
      </c>
      <c r="DI291" s="12">
        <f t="shared" si="237"/>
        <v>9.433124848793761E-4</v>
      </c>
      <c r="DJ291" s="12">
        <f t="shared" si="237"/>
        <v>0.78086173398344139</v>
      </c>
      <c r="DK291" s="12">
        <f t="shared" si="237"/>
        <v>3.666946270778202E-2</v>
      </c>
      <c r="DL291" s="12">
        <f t="shared" si="219"/>
        <v>3.7243793666409501E-2</v>
      </c>
      <c r="DM291" s="12">
        <f t="shared" si="211"/>
        <v>1.9615816760774425E-6</v>
      </c>
      <c r="DN291" s="12">
        <f t="shared" si="211"/>
        <v>4.4737264456158173E-2</v>
      </c>
      <c r="DO291" s="12">
        <f t="shared" si="211"/>
        <v>1988.4708775888364</v>
      </c>
      <c r="DP291" s="12">
        <f t="shared" si="211"/>
        <v>3.718607793927204E-2</v>
      </c>
      <c r="DR291" s="12">
        <f t="shared" ref="DR291:EF298" si="238">IFERROR($K291/1000*Q291,0)</f>
        <v>6.4545137479775025</v>
      </c>
      <c r="DS291" s="12">
        <f t="shared" si="238"/>
        <v>80.517305247617315</v>
      </c>
      <c r="DT291" s="12">
        <f t="shared" si="238"/>
        <v>1.2924625240592303E-2</v>
      </c>
      <c r="DU291" s="12">
        <f t="shared" si="238"/>
        <v>1.6914861233208032</v>
      </c>
      <c r="DV291" s="12">
        <f t="shared" si="238"/>
        <v>5.5342872351147019</v>
      </c>
      <c r="DW291" s="12">
        <f t="shared" si="238"/>
        <v>8.6201145567392761E-3</v>
      </c>
      <c r="DX291" s="12">
        <f t="shared" si="238"/>
        <v>6.5552612863116293</v>
      </c>
      <c r="DY291" s="12">
        <f t="shared" si="238"/>
        <v>1.4445533643791639</v>
      </c>
      <c r="DZ291" s="12">
        <f t="shared" si="238"/>
        <v>63.671461991566758</v>
      </c>
      <c r="EA291" s="12">
        <f t="shared" si="238"/>
        <v>6.0115154827249911E-2</v>
      </c>
      <c r="EB291" s="12">
        <f t="shared" si="238"/>
        <v>9.6288617621826098E-2</v>
      </c>
      <c r="EC291" s="12">
        <f t="shared" si="238"/>
        <v>7.7528460406679081</v>
      </c>
      <c r="ED291" s="12">
        <f t="shared" si="238"/>
        <v>8.6164351979984319E-4</v>
      </c>
      <c r="EE291" s="12">
        <f t="shared" si="238"/>
        <v>0.71325723313472</v>
      </c>
      <c r="EF291" s="12">
        <f t="shared" si="238"/>
        <v>3.3494738406587142E-2</v>
      </c>
      <c r="EG291" s="12">
        <f t="shared" si="220"/>
        <v>3.4019345635532147E-2</v>
      </c>
      <c r="EH291" s="12">
        <f t="shared" si="213"/>
        <v>1.7917542350416063E-6</v>
      </c>
      <c r="EI291" s="12">
        <f t="shared" si="213"/>
        <v>4.0864055792868816E-2</v>
      </c>
      <c r="EJ291" s="12">
        <f t="shared" si="213"/>
        <v>1816.3154558525951</v>
      </c>
      <c r="EK291" s="12">
        <f t="shared" si="213"/>
        <v>3.3966626750670907E-2</v>
      </c>
      <c r="EM291" s="12">
        <f t="shared" ref="EM291:FA298" si="239">IFERROR($L291/1000*Q291,0)</f>
        <v>7.5336355277684559</v>
      </c>
      <c r="EN291" s="12">
        <f t="shared" si="239"/>
        <v>93.9788890532148</v>
      </c>
      <c r="EO291" s="12">
        <f t="shared" si="239"/>
        <v>1.5085476566864459E-2</v>
      </c>
      <c r="EP291" s="12">
        <f t="shared" si="239"/>
        <v>1.9742834938371494</v>
      </c>
      <c r="EQ291" s="12">
        <f t="shared" si="239"/>
        <v>6.4595575380717118</v>
      </c>
      <c r="ER291" s="12">
        <f t="shared" si="239"/>
        <v>1.0061300326214969E-2</v>
      </c>
      <c r="ES291" s="12">
        <f t="shared" si="239"/>
        <v>7.6512269163323143</v>
      </c>
      <c r="ET291" s="12">
        <f t="shared" si="239"/>
        <v>1.6860663672851246</v>
      </c>
      <c r="EU291" s="12">
        <f t="shared" si="239"/>
        <v>74.316611118061587</v>
      </c>
      <c r="EV291" s="12">
        <f t="shared" si="239"/>
        <v>7.0165729572701174E-2</v>
      </c>
      <c r="EW291" s="12">
        <f t="shared" si="239"/>
        <v>0.11238698668242876</v>
      </c>
      <c r="EX291" s="12">
        <f t="shared" si="239"/>
        <v>9.0490343120884056</v>
      </c>
      <c r="EY291" s="12">
        <f t="shared" si="239"/>
        <v>1.0057005820259641E-3</v>
      </c>
      <c r="EZ291" s="12">
        <f t="shared" si="239"/>
        <v>0.83250578460155822</v>
      </c>
      <c r="FA291" s="12">
        <f t="shared" si="239"/>
        <v>3.9094680266541282E-2</v>
      </c>
      <c r="FB291" s="12">
        <f t="shared" si="221"/>
        <v>3.9706995897496856E-2</v>
      </c>
      <c r="FC291" s="12">
        <f t="shared" si="215"/>
        <v>2.0913153010741854E-6</v>
      </c>
      <c r="FD291" s="12">
        <f t="shared" si="215"/>
        <v>4.769606426608574E-2</v>
      </c>
      <c r="FE291" s="12">
        <f t="shared" si="215"/>
        <v>2119.9828805281772</v>
      </c>
      <c r="FF291" s="12">
        <f t="shared" si="215"/>
        <v>3.9645463010670269E-2</v>
      </c>
      <c r="FH291" s="12">
        <f>IFERROR(AL291*[1]Figure!$C$8+BG291*[1]Figure!$D$8+CB291*[1]Figure!$E$8,0)</f>
        <v>7.3810001742560649</v>
      </c>
      <c r="FI291" s="12">
        <f>IFERROR(AM291*[1]Figure!$C$8+BH291*[1]Figure!$D$8+CC291*[1]Figure!$E$8,0)</f>
        <v>92.074828138605056</v>
      </c>
      <c r="FJ291" s="12">
        <f>IFERROR(AN291*[1]Figure!$C$8+BI291*[1]Figure!$D$8+CD291*[1]Figure!$E$8,0)</f>
        <v>1.477983700676109E-2</v>
      </c>
      <c r="FK291" s="12">
        <f>IFERROR(AO291*[1]Figure!$C$8+BJ291*[1]Figure!$D$8+CE291*[1]Figure!$E$8,0)</f>
        <v>1.9342834888057441</v>
      </c>
      <c r="FL291" s="12">
        <f>IFERROR(AP291*[1]Figure!$C$8+BK291*[1]Figure!$D$8+CF291*[1]Figure!$E$8,0)</f>
        <v>6.3286835603324079</v>
      </c>
      <c r="FM291" s="12">
        <f>IFERROR(AQ291*[1]Figure!$C$8+BL291*[1]Figure!$D$8+CG291*[1]Figure!$E$8,0)</f>
        <v>9.8574531761337573E-3</v>
      </c>
      <c r="FN291" s="12">
        <f>IFERROR(AR291*[1]Figure!$C$8+BM291*[1]Figure!$D$8+CH291*[1]Figure!$E$8,0)</f>
        <v>7.4962091004486942</v>
      </c>
      <c r="FO291" s="12">
        <f>IFERROR(AS291*[1]Figure!$C$8+BN291*[1]Figure!$D$8+CI291*[1]Figure!$E$8,0)</f>
        <v>1.6519057903541949</v>
      </c>
      <c r="FP291" s="12">
        <f>IFERROR(AT291*[1]Figure!$C$8+BO291*[1]Figure!$D$8+CJ291*[1]Figure!$E$8,0)</f>
        <v>72.810918127202456</v>
      </c>
      <c r="FQ291" s="12">
        <f>IFERROR(AU291*[1]Figure!$C$8+BP291*[1]Figure!$D$8+CK291*[1]Figure!$E$8,0)</f>
        <v>6.8744135589516212E-2</v>
      </c>
      <c r="FR291" s="12">
        <f>IFERROR(AV291*[1]Figure!$C$8+BQ291*[1]Figure!$D$8+CL291*[1]Figure!$E$8,0)</f>
        <v>0.11010996818594912</v>
      </c>
      <c r="FS291" s="12">
        <f>IFERROR(AW291*[1]Figure!$C$8+BR291*[1]Figure!$D$8+CM291*[1]Figure!$E$8,0)</f>
        <v>8.8656961951752162</v>
      </c>
      <c r="FT291" s="12">
        <f>IFERROR(AX291*[1]Figure!$C$8+BS291*[1]Figure!$D$8+CN291*[1]Figure!$E$8,0)</f>
        <v>9.8532456790909571E-4</v>
      </c>
      <c r="FU291" s="12">
        <f>IFERROR(AY291*[1]Figure!$C$8+BT291*[1]Figure!$D$8+CO291*[1]Figure!$E$8,0)</f>
        <v>0.81563878668728451</v>
      </c>
      <c r="FV291" s="12">
        <f>IFERROR(AZ291*[1]Figure!$C$8+BU291*[1]Figure!$D$8+CP291*[1]Figure!$E$8,0)</f>
        <v>3.8302601817704382E-2</v>
      </c>
      <c r="FW291" s="12">
        <f>IFERROR(BA291*[1]Figure!$C$8+BV291*[1]Figure!$D$8+CQ291*[1]Figure!$E$8,0)</f>
        <v>3.8902511617179572E-2</v>
      </c>
      <c r="FX291" s="12">
        <f>IFERROR(BB291*[1]Figure!$C$8+BW291*[1]Figure!$D$8+CR291*[1]Figure!$E$8,0)</f>
        <v>2.0489441710787468E-6</v>
      </c>
      <c r="FY291" s="12">
        <f>IFERROR(BC291*[1]Figure!$C$8+BX291*[1]Figure!$D$8+CS291*[1]Figure!$E$8,0)</f>
        <v>4.6729717327271166E-2</v>
      </c>
      <c r="FZ291" s="12">
        <f>IFERROR(BD291*[1]Figure!$C$8+BY291*[1]Figure!$D$8+CT291*[1]Figure!$E$8,0)</f>
        <v>2077.0309305410924</v>
      </c>
      <c r="GA291" s="12">
        <f>IFERROR(BE291*[1]Figure!$C$8+BZ291*[1]Figure!$D$8+CU291*[1]Figure!$E$8,0)</f>
        <v>3.8842225418475713E-2</v>
      </c>
      <c r="GC291" s="12">
        <f>IFERROR(CW291*[1]Figure!$F$8+DR291*[1]Figure!$G$8+EM291*[1]Figure!$H$8,0)</f>
        <v>6.6068797374640038</v>
      </c>
      <c r="GD291" s="12">
        <f>IFERROR(CX291*[1]Figure!$F$8+DS291*[1]Figure!$G$8+EN291*[1]Figure!$H$8,0)</f>
        <v>82.418005960925726</v>
      </c>
      <c r="GE291" s="12">
        <f>IFERROR(CY291*[1]Figure!$F$8+DT291*[1]Figure!$G$8+EO291*[1]Figure!$H$8,0)</f>
        <v>1.322972542170852E-2</v>
      </c>
      <c r="GF291" s="12">
        <f>IFERROR(CZ291*[1]Figure!$F$8+DU291*[1]Figure!$G$8+EP291*[1]Figure!$H$8,0)</f>
        <v>1.7314155381374059</v>
      </c>
      <c r="GG291" s="12">
        <f>IFERROR(DA291*[1]Figure!$F$8+DV291*[1]Figure!$G$8+EQ291*[1]Figure!$H$8,0)</f>
        <v>5.6649302523280403</v>
      </c>
      <c r="GH291" s="12">
        <f>IFERROR(DB291*[1]Figure!$F$8+DW291*[1]Figure!$G$8+ER291*[1]Figure!$H$8,0)</f>
        <v>8.8236019665129586E-3</v>
      </c>
      <c r="GI291" s="12">
        <f>IFERROR(DC291*[1]Figure!$F$8+DX291*[1]Figure!$G$8+ES291*[1]Figure!$H$8,0)</f>
        <v>6.7100055337066236</v>
      </c>
      <c r="GJ291" s="12">
        <f>IFERROR(DD291*[1]Figure!$F$8+DY291*[1]Figure!$G$8+ET291*[1]Figure!$H$8,0)</f>
        <v>1.478653656256093</v>
      </c>
      <c r="GK291" s="12">
        <f>IFERROR(DE291*[1]Figure!$F$8+DZ291*[1]Figure!$G$8+EU291*[1]Figure!$H$8,0)</f>
        <v>65.17449780296883</v>
      </c>
      <c r="GL291" s="12">
        <f>IFERROR(DF291*[1]Figure!$F$8+EA291*[1]Figure!$G$8+EV291*[1]Figure!$H$8,0)</f>
        <v>6.153424004513456E-2</v>
      </c>
      <c r="GM291" s="12">
        <f>IFERROR(DG291*[1]Figure!$F$8+EB291*[1]Figure!$G$8+EW291*[1]Figure!$H$8,0)</f>
        <v>9.856161773819179E-2</v>
      </c>
      <c r="GN291" s="12">
        <f>IFERROR(DH291*[1]Figure!$F$8+EC291*[1]Figure!$G$8+EX291*[1]Figure!$H$8,0)</f>
        <v>7.9358606106954346</v>
      </c>
      <c r="GO291" s="12">
        <f>IFERROR(DI291*[1]Figure!$F$8+ED291*[1]Figure!$G$8+EY291*[1]Figure!$H$8,0)</f>
        <v>8.8198357524090127E-4</v>
      </c>
      <c r="GP291" s="12">
        <f>IFERROR(DJ291*[1]Figure!$F$8+EE291*[1]Figure!$G$8+EZ291*[1]Figure!$H$8,0)</f>
        <v>0.73009446492759178</v>
      </c>
      <c r="GQ291" s="12">
        <f>IFERROR(DK291*[1]Figure!$F$8+EF291*[1]Figure!$G$8+FA291*[1]Figure!$H$8,0)</f>
        <v>3.4285419030903777E-2</v>
      </c>
      <c r="GR291" s="12">
        <f>IFERROR(DL291*[1]Figure!$F$8+EG291*[1]Figure!$G$8+FB291*[1]Figure!$H$8,0)</f>
        <v>3.4822410198074187E-2</v>
      </c>
      <c r="GS291" s="12">
        <f>IFERROR(DM291*[1]Figure!$F$8+EH291*[1]Figure!$G$8+FC291*[1]Figure!$H$8,0)</f>
        <v>1.8340505903672551E-6</v>
      </c>
      <c r="GT291" s="12">
        <f>IFERROR(DN291*[1]Figure!$F$8+EI291*[1]Figure!$G$8+FD291*[1]Figure!$H$8,0)</f>
        <v>4.1828697365948277E-2</v>
      </c>
      <c r="GU291" s="12">
        <f>IFERROR(DO291*[1]Figure!$F$8+EJ291*[1]Figure!$G$8+FE291*[1]Figure!$H$8,0)</f>
        <v>1859.1916061648196</v>
      </c>
      <c r="GV291" s="12">
        <f>IFERROR(DP291*[1]Figure!$F$8+EK291*[1]Figure!$G$8+FF291*[1]Figure!$H$8,0)</f>
        <v>3.4768446825189502E-2</v>
      </c>
      <c r="GX291" s="12">
        <f>IFERROR(FH291*[1]Figure!$F$10+GC291*[1]Figure!$F$11,0)</f>
        <v>7.335581516877216</v>
      </c>
      <c r="GY291" s="12">
        <f>IFERROR(FI291*[1]Figure!$F$10+GD291*[1]Figure!$F$11,0)</f>
        <v>91.508249765252671</v>
      </c>
      <c r="GZ291" s="12">
        <f>IFERROR(FJ291*[1]Figure!$F$10+GE291*[1]Figure!$F$11,0)</f>
        <v>1.4688889934917541E-2</v>
      </c>
      <c r="HA291" s="12">
        <f>IFERROR(FK291*[1]Figure!$F$10+GF291*[1]Figure!$F$11,0)</f>
        <v>1.9223809611025136</v>
      </c>
      <c r="HB291" s="12">
        <f>IFERROR(FL291*[1]Figure!$F$10+GG291*[1]Figure!$F$11,0)</f>
        <v>6.2897402865890415</v>
      </c>
      <c r="HC291" s="12">
        <f>IFERROR(FM291*[1]Figure!$F$10+GH291*[1]Figure!$F$11,0)</f>
        <v>9.7967957749868998E-3</v>
      </c>
      <c r="HD291" s="12">
        <f>IFERROR(FN291*[1]Figure!$F$10+GI291*[1]Figure!$F$11,0)</f>
        <v>7.4500815100496327</v>
      </c>
      <c r="HE291" s="12">
        <f>IFERROR(FO291*[1]Figure!$F$10+GJ291*[1]Figure!$F$11,0)</f>
        <v>1.6417408613008235</v>
      </c>
      <c r="HF291" s="12">
        <f>IFERROR(FP291*[1]Figure!$F$10+GK291*[1]Figure!$F$11,0)</f>
        <v>72.362879370152541</v>
      </c>
      <c r="HG291" s="12">
        <f>IFERROR(FQ291*[1]Figure!$F$10+GL291*[1]Figure!$F$11,0)</f>
        <v>6.832112159853497E-2</v>
      </c>
      <c r="HH291" s="12">
        <f>IFERROR(FR291*[1]Figure!$F$10+GM291*[1]Figure!$F$11,0)</f>
        <v>0.10943241137779776</v>
      </c>
      <c r="HI291" s="12">
        <f>IFERROR(FS291*[1]Figure!$F$10+GN291*[1]Figure!$F$11,0)</f>
        <v>8.8111415266469475</v>
      </c>
      <c r="HJ291" s="12">
        <f>IFERROR(FT291*[1]Figure!$F$10+GO291*[1]Figure!$F$11,0)</f>
        <v>9.7926141685906391E-4</v>
      </c>
      <c r="HK291" s="12">
        <f>IFERROR(FU291*[1]Figure!$F$10+GP291*[1]Figure!$F$11,0)</f>
        <v>0.81061978956997527</v>
      </c>
      <c r="HL291" s="12">
        <f>IFERROR(FV291*[1]Figure!$F$10+GQ291*[1]Figure!$F$11,0)</f>
        <v>3.8066908455340775E-2</v>
      </c>
      <c r="HM291" s="12">
        <f>IFERROR(FW291*[1]Figure!$F$10+GR291*[1]Figure!$F$11,0)</f>
        <v>3.8663126736458386E-2</v>
      </c>
      <c r="HN291" s="12">
        <f>IFERROR(FX291*[1]Figure!$F$10+GS291*[1]Figure!$F$11,0)</f>
        <v>2.0363360839499593E-6</v>
      </c>
      <c r="HO291" s="12">
        <f>IFERROR(FY291*[1]Figure!$F$10+GT291*[1]Figure!$F$11,0)</f>
        <v>4.6442168083186269E-2</v>
      </c>
      <c r="HP291" s="12">
        <f>IFERROR(FZ291*[1]Figure!$F$10+GU291*[1]Figure!$F$11,0)</f>
        <v>2064.2500127830158</v>
      </c>
      <c r="HQ291" s="12">
        <f>IFERROR(GA291*[1]Figure!$F$10+GV291*[1]Figure!$F$11,0)</f>
        <v>3.8603211506205812E-2</v>
      </c>
    </row>
    <row r="292" spans="1:225" x14ac:dyDescent="0.2">
      <c r="A292" s="1"/>
      <c r="B292" s="4"/>
      <c r="C292" s="1" t="str">
        <f>C101</f>
        <v>NiSO4 (refining)</v>
      </c>
      <c r="D292" s="1" t="str">
        <f>D101</f>
        <v>Canada</v>
      </c>
      <c r="E292" s="2">
        <f>E101/SUM(E100:E101)*(1-E289)</f>
        <v>0.26530612244897961</v>
      </c>
      <c r="F292" s="7"/>
      <c r="G292" s="5">
        <f>'[1]LIB Maf LCI'!AQ$45*'[1]LIB Maf LCIA'!E$98*LCIA_TAU!$E292</f>
        <v>458.48842671526018</v>
      </c>
      <c r="H292" s="5">
        <f>'[1]LIB Maf LCI'!AR$45*'[1]LIB Maf LCIA'!F$98*LCIA_TAU!$E292</f>
        <v>538.00795836932014</v>
      </c>
      <c r="I292" s="5">
        <f>'[1]LIB Maf LCI'!AS$45*'[1]LIB Maf LCIA'!D$98*LCIA_TAU!$E292</f>
        <v>436.00862212001852</v>
      </c>
      <c r="J292" s="5">
        <f>'[1]LIB Maf LCI'!AT$45*'[1]LIB Maf LCIA'!D$98*LCIA_TAU!$E292</f>
        <v>499.80607735190057</v>
      </c>
      <c r="K292" s="5">
        <f>'[1]LIB Maf LCI'!AU$45*'[1]LIB Maf LCIA'!E$98*LCIA_TAU!$E292</f>
        <v>456.53447252096237</v>
      </c>
      <c r="L292" s="5">
        <f>'[1]LIB Maf LCI'!AV$45*'[1]LIB Maf LCIA'!F$98*LCIA_TAU!$E292</f>
        <v>532.86187869886646</v>
      </c>
      <c r="M292" s="5" t="str">
        <f>M101</f>
        <v>g/kWh</v>
      </c>
      <c r="N292" s="5" t="str">
        <f>N101</f>
        <v>nickel sulfate production | nickel sulfate | Cutoff, CA</v>
      </c>
      <c r="O292" s="5">
        <f>O101</f>
        <v>1</v>
      </c>
      <c r="P292" s="5" t="str">
        <f>P101</f>
        <v>kg</v>
      </c>
      <c r="Q292" s="5">
        <f>[1]Use!Z194</f>
        <v>4.1216489889006764</v>
      </c>
      <c r="R292" s="5">
        <f>[1]Use!AA194</f>
        <v>71.731688805610091</v>
      </c>
      <c r="S292" s="5">
        <f>[1]Use!AB194</f>
        <v>0.1586655155750584</v>
      </c>
      <c r="T292" s="5">
        <f>[1]Use!AC194</f>
        <v>1.0567018168018103</v>
      </c>
      <c r="U292" s="5">
        <f>[1]Use!AD194</f>
        <v>3.5500081271476081</v>
      </c>
      <c r="V292" s="5">
        <f>[1]Use!AE194</f>
        <v>4.9340885925613443E-3</v>
      </c>
      <c r="W292" s="5">
        <f>[1]Use!AF194</f>
        <v>4.166177589632837</v>
      </c>
      <c r="X292" s="5">
        <f>[1]Use!AG194</f>
        <v>0.64950042830511434</v>
      </c>
      <c r="Y292" s="5">
        <f>[1]Use!AH194</f>
        <v>40.871695790198423</v>
      </c>
      <c r="Z292" s="5">
        <f>[1]Use!AI194</f>
        <v>0.65529113826518914</v>
      </c>
      <c r="AA292" s="5">
        <f>[1]Use!AJ194</f>
        <v>0.26815167083172714</v>
      </c>
      <c r="AB292" s="5">
        <f>[1]Use!AK194</f>
        <v>4.4931335527761096</v>
      </c>
      <c r="AC292" s="5">
        <f>[1]Use!AL194</f>
        <v>1.9608332487033311E-4</v>
      </c>
      <c r="AD292" s="5">
        <f>[1]Use!AM194</f>
        <v>1.5345987719396159</v>
      </c>
      <c r="AE292" s="5">
        <f>[1]Use!AN194</f>
        <v>1.3916538208784695E-2</v>
      </c>
      <c r="AF292" s="5">
        <f>[1]Use!AO194</f>
        <v>1.4150323458486064E-2</v>
      </c>
      <c r="AG292" s="5">
        <f>[1]Use!AP194</f>
        <v>3.3419557147427403E-6</v>
      </c>
      <c r="AH292" s="5">
        <f>[1]Use!AQ194</f>
        <v>0.54163667964656892</v>
      </c>
      <c r="AI292" s="5">
        <f>[1]Use!AR194</f>
        <v>65.779425676923722</v>
      </c>
      <c r="AJ292" s="5">
        <f>[1]Use!AS194</f>
        <v>0.1081956936415077</v>
      </c>
      <c r="AK292" s="1"/>
      <c r="AL292" s="1">
        <f t="shared" si="234"/>
        <v>1.8897283603936141</v>
      </c>
      <c r="AM292" s="1">
        <f t="shared" si="234"/>
        <v>32.888149146112809</v>
      </c>
      <c r="AN292" s="1">
        <f t="shared" si="234"/>
        <v>7.2746302609974139E-2</v>
      </c>
      <c r="AO292" s="1">
        <f t="shared" si="234"/>
        <v>0.48448555349261913</v>
      </c>
      <c r="AP292" s="1">
        <f t="shared" si="234"/>
        <v>1.6276376410422941</v>
      </c>
      <c r="AQ292" s="1">
        <f t="shared" si="234"/>
        <v>2.2622225160771631E-3</v>
      </c>
      <c r="AR292" s="1">
        <f t="shared" si="234"/>
        <v>1.9101442084871343</v>
      </c>
      <c r="AS292" s="1">
        <f t="shared" si="234"/>
        <v>0.29778842952449952</v>
      </c>
      <c r="AT292" s="1">
        <f t="shared" si="234"/>
        <v>18.739199500032797</v>
      </c>
      <c r="AU292" s="1">
        <f t="shared" si="234"/>
        <v>0.30044340302365863</v>
      </c>
      <c r="AV292" s="1">
        <f t="shared" si="234"/>
        <v>0.1229444376807069</v>
      </c>
      <c r="AW292" s="1">
        <f t="shared" si="234"/>
        <v>2.0600497336338659</v>
      </c>
      <c r="AX292" s="1">
        <f t="shared" si="234"/>
        <v>8.9901935124896278E-5</v>
      </c>
      <c r="AY292" s="1">
        <f t="shared" si="234"/>
        <v>0.70359577658576489</v>
      </c>
      <c r="AZ292" s="1">
        <f t="shared" si="234"/>
        <v>6.3805717086685004E-3</v>
      </c>
      <c r="BA292" s="1">
        <f t="shared" si="216"/>
        <v>6.4877595399933149E-3</v>
      </c>
      <c r="BB292" s="1">
        <f t="shared" si="205"/>
        <v>1.5322480178044718E-6</v>
      </c>
      <c r="BC292" s="1">
        <f t="shared" si="205"/>
        <v>0.24833414910243276</v>
      </c>
      <c r="BD292" s="1">
        <f t="shared" si="205"/>
        <v>30.159105388846147</v>
      </c>
      <c r="BE292" s="1">
        <f t="shared" si="205"/>
        <v>4.9606473355061145E-2</v>
      </c>
      <c r="BF292" s="1"/>
      <c r="BG292" s="1">
        <f t="shared" si="235"/>
        <v>2.2174799576334254</v>
      </c>
      <c r="BH292" s="1">
        <f t="shared" si="235"/>
        <v>38.592219444689704</v>
      </c>
      <c r="BI292" s="1">
        <f t="shared" si="235"/>
        <v>8.5363310098152734E-2</v>
      </c>
      <c r="BJ292" s="1">
        <f t="shared" si="235"/>
        <v>0.56851398706269329</v>
      </c>
      <c r="BK292" s="1">
        <f t="shared" si="235"/>
        <v>1.9099326246811785</v>
      </c>
      <c r="BL292" s="1">
        <f t="shared" si="235"/>
        <v>2.6545789300972812E-3</v>
      </c>
      <c r="BM292" s="1">
        <f t="shared" si="235"/>
        <v>2.241436699202378</v>
      </c>
      <c r="BN292" s="1">
        <f t="shared" si="235"/>
        <v>0.34943639939243354</v>
      </c>
      <c r="BO292" s="1">
        <f t="shared" si="235"/>
        <v>21.989297607176589</v>
      </c>
      <c r="BP292" s="1">
        <f t="shared" si="235"/>
        <v>0.35255184743556228</v>
      </c>
      <c r="BQ292" s="1">
        <f t="shared" si="235"/>
        <v>0.14426773295749951</v>
      </c>
      <c r="BR292" s="1">
        <f t="shared" si="235"/>
        <v>2.4173416094097648</v>
      </c>
      <c r="BS292" s="1">
        <f t="shared" si="235"/>
        <v>1.0549438928375604E-4</v>
      </c>
      <c r="BT292" s="1">
        <f t="shared" si="235"/>
        <v>0.82562635220729874</v>
      </c>
      <c r="BU292" s="1">
        <f t="shared" si="235"/>
        <v>7.4872083092768892E-3</v>
      </c>
      <c r="BV292" s="1">
        <f t="shared" si="217"/>
        <v>7.612986634165585E-3</v>
      </c>
      <c r="BW292" s="1">
        <f t="shared" si="207"/>
        <v>1.7979987710494238E-6</v>
      </c>
      <c r="BX292" s="1">
        <f t="shared" si="207"/>
        <v>0.29140484419458806</v>
      </c>
      <c r="BY292" s="1">
        <f t="shared" si="207"/>
        <v>35.389854511148165</v>
      </c>
      <c r="BZ292" s="1">
        <f t="shared" si="207"/>
        <v>5.8210144240419995E-2</v>
      </c>
      <c r="CA292" s="1"/>
      <c r="CB292" s="1">
        <f t="shared" si="236"/>
        <v>1.7970744965129515</v>
      </c>
      <c r="CC292" s="1">
        <f t="shared" si="236"/>
        <v>31.275634798476013</v>
      </c>
      <c r="CD292" s="1">
        <f t="shared" si="236"/>
        <v>6.9179532823843551E-2</v>
      </c>
      <c r="CE292" s="1">
        <f t="shared" si="236"/>
        <v>0.46073110313547755</v>
      </c>
      <c r="CF292" s="1">
        <f t="shared" si="236"/>
        <v>1.5478341520324961</v>
      </c>
      <c r="CG292" s="1">
        <f t="shared" si="236"/>
        <v>2.1513051686607729E-3</v>
      </c>
      <c r="CH292" s="1">
        <f t="shared" si="236"/>
        <v>1.8164893503631132</v>
      </c>
      <c r="CI292" s="1">
        <f t="shared" si="236"/>
        <v>0.28318778681167478</v>
      </c>
      <c r="CJ292" s="1">
        <f t="shared" si="236"/>
        <v>17.820411765192976</v>
      </c>
      <c r="CK292" s="1">
        <f t="shared" si="236"/>
        <v>0.28571258628246365</v>
      </c>
      <c r="CL292" s="1">
        <f t="shared" si="236"/>
        <v>0.11691644051852211</v>
      </c>
      <c r="CM292" s="1">
        <f t="shared" si="236"/>
        <v>1.959044969347135</v>
      </c>
      <c r="CN292" s="1">
        <f t="shared" si="236"/>
        <v>8.5494020297425895E-5</v>
      </c>
      <c r="CO292" s="1">
        <f t="shared" si="236"/>
        <v>0.66909829606046445</v>
      </c>
      <c r="CP292" s="1">
        <f t="shared" si="236"/>
        <v>6.067730649092805E-3</v>
      </c>
      <c r="CQ292" s="1">
        <f t="shared" si="218"/>
        <v>6.1696630336870841E-3</v>
      </c>
      <c r="CR292" s="1">
        <f t="shared" si="209"/>
        <v>1.4571215063711038E-6</v>
      </c>
      <c r="CS292" s="1">
        <f t="shared" si="209"/>
        <v>0.2361582623823624</v>
      </c>
      <c r="CT292" s="1">
        <f t="shared" si="209"/>
        <v>28.680396753241677</v>
      </c>
      <c r="CU292" s="1">
        <f t="shared" si="209"/>
        <v>4.7174255303953423E-2</v>
      </c>
      <c r="CW292" s="12">
        <f t="shared" si="237"/>
        <v>2.0600252133638741</v>
      </c>
      <c r="CX292" s="12">
        <f t="shared" si="237"/>
        <v>35.851934003759219</v>
      </c>
      <c r="CY292" s="12">
        <f t="shared" si="237"/>
        <v>7.9301988950586821E-2</v>
      </c>
      <c r="CZ292" s="12">
        <f t="shared" si="237"/>
        <v>0.52814598998633944</v>
      </c>
      <c r="DA292" s="12">
        <f t="shared" si="237"/>
        <v>1.7743156365970132</v>
      </c>
      <c r="DB292" s="12">
        <f t="shared" si="237"/>
        <v>2.4660874647548453E-3</v>
      </c>
      <c r="DC292" s="12">
        <f t="shared" si="237"/>
        <v>2.0822808786257845</v>
      </c>
      <c r="DD292" s="12">
        <f t="shared" si="237"/>
        <v>0.32462426130955851</v>
      </c>
      <c r="DE292" s="12">
        <f t="shared" si="237"/>
        <v>20.427921947619261</v>
      </c>
      <c r="DF292" s="12">
        <f t="shared" si="237"/>
        <v>0.32751849333978611</v>
      </c>
      <c r="DG292" s="12">
        <f t="shared" si="237"/>
        <v>0.13402383473376359</v>
      </c>
      <c r="DH292" s="12">
        <f t="shared" si="237"/>
        <v>2.2456954560312359</v>
      </c>
      <c r="DI292" s="12">
        <f t="shared" si="237"/>
        <v>9.8003637437559554E-5</v>
      </c>
      <c r="DJ292" s="12">
        <f t="shared" si="237"/>
        <v>0.76700179251218326</v>
      </c>
      <c r="DK292" s="12">
        <f t="shared" si="237"/>
        <v>6.955570372450523E-3</v>
      </c>
      <c r="DL292" s="12">
        <f t="shared" si="219"/>
        <v>7.0724176610464989E-3</v>
      </c>
      <c r="DM292" s="12">
        <f t="shared" si="211"/>
        <v>1.6703297764693362E-6</v>
      </c>
      <c r="DN292" s="12">
        <f t="shared" si="211"/>
        <v>0.27071330420405965</v>
      </c>
      <c r="DO292" s="12">
        <f t="shared" si="211"/>
        <v>32.876956718044134</v>
      </c>
      <c r="DP292" s="12">
        <f t="shared" si="211"/>
        <v>5.4076865225329937E-2</v>
      </c>
      <c r="DR292" s="12">
        <f t="shared" si="238"/>
        <v>1.8816748470643281</v>
      </c>
      <c r="DS292" s="12">
        <f t="shared" si="238"/>
        <v>32.74798871190702</v>
      </c>
      <c r="DT292" s="12">
        <f t="shared" si="238"/>
        <v>7.2436277460325826E-2</v>
      </c>
      <c r="DU292" s="12">
        <f t="shared" si="238"/>
        <v>0.48242080654555708</v>
      </c>
      <c r="DV292" s="12">
        <f t="shared" si="238"/>
        <v>1.6207010877724628</v>
      </c>
      <c r="DW292" s="12">
        <f t="shared" si="238"/>
        <v>2.252581532976691E-3</v>
      </c>
      <c r="DX292" s="12">
        <f t="shared" si="238"/>
        <v>1.9020036883116815</v>
      </c>
      <c r="DY292" s="12">
        <f t="shared" si="238"/>
        <v>0.29651933543841452</v>
      </c>
      <c r="DZ292" s="12">
        <f t="shared" si="238"/>
        <v>18.659338078615473</v>
      </c>
      <c r="EA292" s="12">
        <f t="shared" si="238"/>
        <v>0.29916299415555914</v>
      </c>
      <c r="EB292" s="12">
        <f t="shared" si="238"/>
        <v>0.12242048159877728</v>
      </c>
      <c r="EC292" s="12">
        <f t="shared" si="238"/>
        <v>2.0512703564828789</v>
      </c>
      <c r="ED292" s="12">
        <f t="shared" si="238"/>
        <v>8.9518797289834027E-5</v>
      </c>
      <c r="EE292" s="12">
        <f t="shared" si="238"/>
        <v>0.70059724087876918</v>
      </c>
      <c r="EF292" s="12">
        <f t="shared" si="238"/>
        <v>6.3533794304653389E-3</v>
      </c>
      <c r="EG292" s="12">
        <f t="shared" si="220"/>
        <v>6.4601104561209351E-3</v>
      </c>
      <c r="EH292" s="12">
        <f t="shared" si="213"/>
        <v>1.5257179894184927E-6</v>
      </c>
      <c r="EI292" s="12">
        <f t="shared" si="213"/>
        <v>0.2472758158404518</v>
      </c>
      <c r="EJ292" s="12">
        <f t="shared" si="213"/>
        <v>30.030575404146219</v>
      </c>
      <c r="EK292" s="12">
        <f t="shared" si="213"/>
        <v>4.939506392566536E-2</v>
      </c>
      <c r="EM292" s="12">
        <f t="shared" si="239"/>
        <v>2.1962696235628978</v>
      </c>
      <c r="EN292" s="12">
        <f t="shared" si="239"/>
        <v>38.223082459199844</v>
      </c>
      <c r="EO292" s="12">
        <f t="shared" si="239"/>
        <v>8.4546804714049878E-2</v>
      </c>
      <c r="EP292" s="12">
        <f t="shared" si="239"/>
        <v>0.56307611532551805</v>
      </c>
      <c r="EQ292" s="12">
        <f t="shared" si="239"/>
        <v>1.8916640000281189</v>
      </c>
      <c r="ER292" s="12">
        <f t="shared" si="239"/>
        <v>2.629187717098884E-3</v>
      </c>
      <c r="ES292" s="12">
        <f t="shared" si="239"/>
        <v>2.2199972174048686</v>
      </c>
      <c r="ET292" s="12">
        <f t="shared" si="239"/>
        <v>0.34609401844238163</v>
      </c>
      <c r="EU292" s="12">
        <f t="shared" si="239"/>
        <v>21.778968604373684</v>
      </c>
      <c r="EV292" s="12">
        <f t="shared" si="239"/>
        <v>0.34917966703070735</v>
      </c>
      <c r="EW292" s="12">
        <f t="shared" si="239"/>
        <v>0.14288780309563415</v>
      </c>
      <c r="EX292" s="12">
        <f t="shared" si="239"/>
        <v>2.3942195861771904</v>
      </c>
      <c r="EY292" s="12">
        <f t="shared" si="239"/>
        <v>1.0448532887192587E-4</v>
      </c>
      <c r="EZ292" s="12">
        <f t="shared" si="239"/>
        <v>0.81772918466471711</v>
      </c>
      <c r="FA292" s="12">
        <f t="shared" si="239"/>
        <v>7.4155926949175709E-3</v>
      </c>
      <c r="FB292" s="12">
        <f t="shared" si="221"/>
        <v>7.540167942285526E-3</v>
      </c>
      <c r="FC292" s="12">
        <f t="shared" si="215"/>
        <v>1.7808008006862298E-6</v>
      </c>
      <c r="FD292" s="12">
        <f t="shared" si="215"/>
        <v>0.28861753868868678</v>
      </c>
      <c r="FE292" s="12">
        <f t="shared" si="215"/>
        <v>35.051348345938031</v>
      </c>
      <c r="FF292" s="12">
        <f t="shared" si="215"/>
        <v>5.7653360580940796E-2</v>
      </c>
      <c r="FH292" s="12">
        <f>IFERROR(AL292*[1]Figure!$C$8+BG292*[1]Figure!$D$8+CB292*[1]Figure!$E$8,0)</f>
        <v>2.1517720646930241</v>
      </c>
      <c r="FI292" s="12">
        <f>IFERROR(AM292*[1]Figure!$C$8+BH292*[1]Figure!$D$8+CC292*[1]Figure!$E$8,0)</f>
        <v>37.448663032883189</v>
      </c>
      <c r="FJ292" s="12">
        <f>IFERROR(AN292*[1]Figure!$C$8+BI292*[1]Figure!$D$8+CD292*[1]Figure!$E$8,0)</f>
        <v>8.2833842708082667E-2</v>
      </c>
      <c r="FK292" s="12">
        <f>IFERROR(AO292*[1]Figure!$C$8+BJ292*[1]Figure!$D$8+CE292*[1]Figure!$E$8,0)</f>
        <v>0.55166790190713522</v>
      </c>
      <c r="FL292" s="12">
        <f>IFERROR(AP292*[1]Figure!$C$8+BK292*[1]Figure!$D$8+CF292*[1]Figure!$E$8,0)</f>
        <v>1.8533379086866015</v>
      </c>
      <c r="FM292" s="12">
        <f>IFERROR(AQ292*[1]Figure!$C$8+BL292*[1]Figure!$D$8+CG292*[1]Figure!$E$8,0)</f>
        <v>2.5759190136726787E-3</v>
      </c>
      <c r="FN292" s="12">
        <f>IFERROR(AR292*[1]Figure!$C$8+BM292*[1]Figure!$D$8+CH292*[1]Figure!$E$8,0)</f>
        <v>2.1750189252076768</v>
      </c>
      <c r="FO292" s="12">
        <f>IFERROR(AS292*[1]Figure!$C$8+BN292*[1]Figure!$D$8+CI292*[1]Figure!$E$8,0)</f>
        <v>0.33908197456811096</v>
      </c>
      <c r="FP292" s="12">
        <f>IFERROR(AT292*[1]Figure!$C$8+BO292*[1]Figure!$D$8+CJ292*[1]Figure!$E$8,0)</f>
        <v>21.337715432540385</v>
      </c>
      <c r="FQ292" s="12">
        <f>IFERROR(AU292*[1]Figure!$C$8+BP292*[1]Figure!$D$8+CK292*[1]Figure!$E$8,0)</f>
        <v>0.34210510631959762</v>
      </c>
      <c r="FR292" s="12">
        <f>IFERROR(AV292*[1]Figure!$C$8+BQ292*[1]Figure!$D$8+CL292*[1]Figure!$E$8,0)</f>
        <v>0.13999282227824236</v>
      </c>
      <c r="FS292" s="12">
        <f>IFERROR(AW292*[1]Figure!$C$8+BR292*[1]Figure!$D$8+CM292*[1]Figure!$E$8,0)</f>
        <v>2.3457114586502548</v>
      </c>
      <c r="FT292" s="12">
        <f>IFERROR(AX292*[1]Figure!$C$8+BS292*[1]Figure!$D$8+CN292*[1]Figure!$E$8,0)</f>
        <v>1.023684020508126E-4</v>
      </c>
      <c r="FU292" s="12">
        <f>IFERROR(AY292*[1]Figure!$C$8+BT292*[1]Figure!$D$8+CO292*[1]Figure!$E$8,0)</f>
        <v>0.80116156831021723</v>
      </c>
      <c r="FV292" s="12">
        <f>IFERROR(AZ292*[1]Figure!$C$8+BU292*[1]Figure!$D$8+CP292*[1]Figure!$E$8,0)</f>
        <v>7.2653489502712302E-3</v>
      </c>
      <c r="FW292" s="12">
        <f>IFERROR(BA292*[1]Figure!$C$8+BV292*[1]Figure!$D$8+CQ292*[1]Figure!$E$8,0)</f>
        <v>7.3874002386753066E-3</v>
      </c>
      <c r="FX292" s="12">
        <f>IFERROR(BB292*[1]Figure!$C$8+BW292*[1]Figure!$D$8+CR292*[1]Figure!$E$8,0)</f>
        <v>1.7447208551213021E-6</v>
      </c>
      <c r="FY292" s="12">
        <f>IFERROR(BC292*[1]Figure!$C$8+BX292*[1]Figure!$D$8+CS292*[1]Figure!$E$8,0)</f>
        <v>0.28276999803115876</v>
      </c>
      <c r="FZ292" s="12">
        <f>IFERROR(BD292*[1]Figure!$C$8+BY292*[1]Figure!$D$8+CT292*[1]Figure!$E$8,0)</f>
        <v>34.341189893734153</v>
      </c>
      <c r="GA292" s="12">
        <f>IFERROR(BE292*[1]Figure!$C$8+BZ292*[1]Figure!$D$8+CU292*[1]Figure!$E$8,0)</f>
        <v>5.6485273667124317E-2</v>
      </c>
      <c r="GC292" s="12">
        <f>IFERROR(CW292*[1]Figure!$F$8+DR292*[1]Figure!$G$8+EM292*[1]Figure!$H$8,0)</f>
        <v>1.926093878638109</v>
      </c>
      <c r="GD292" s="12">
        <f>IFERROR(CX292*[1]Figure!$F$8+DS292*[1]Figure!$G$8+EN292*[1]Figure!$H$8,0)</f>
        <v>33.521041477554306</v>
      </c>
      <c r="GE292" s="12">
        <f>IFERROR(CY292*[1]Figure!$F$8+DT292*[1]Figure!$G$8+EO292*[1]Figure!$H$8,0)</f>
        <v>7.4146216507774532E-2</v>
      </c>
      <c r="GF292" s="12">
        <f>IFERROR(CZ292*[1]Figure!$F$8+DU292*[1]Figure!$G$8+EP292*[1]Figure!$H$8,0)</f>
        <v>0.49380888726057948</v>
      </c>
      <c r="GG292" s="12">
        <f>IFERROR(DA292*[1]Figure!$F$8+DV292*[1]Figure!$G$8+EQ292*[1]Figure!$H$8,0)</f>
        <v>1.6589595429469794</v>
      </c>
      <c r="GH292" s="12">
        <f>IFERROR(DB292*[1]Figure!$F$8+DW292*[1]Figure!$G$8+ER292*[1]Figure!$H$8,0)</f>
        <v>2.3057562301842935E-3</v>
      </c>
      <c r="GI292" s="12">
        <f>IFERROR(DC292*[1]Figure!$F$8+DX292*[1]Figure!$G$8+ES292*[1]Figure!$H$8,0)</f>
        <v>1.9469026048361668</v>
      </c>
      <c r="GJ292" s="12">
        <f>IFERROR(DD292*[1]Figure!$F$8+DY292*[1]Figure!$G$8+ET292*[1]Figure!$H$8,0)</f>
        <v>0.30351900477215954</v>
      </c>
      <c r="GK292" s="12">
        <f>IFERROR(DE292*[1]Figure!$F$8+DZ292*[1]Figure!$G$8+EU292*[1]Figure!$H$8,0)</f>
        <v>19.09981254664217</v>
      </c>
      <c r="GL292" s="12">
        <f>IFERROR(DF292*[1]Figure!$F$8+EA292*[1]Figure!$G$8+EV292*[1]Figure!$H$8,0)</f>
        <v>0.30622506999923355</v>
      </c>
      <c r="GM292" s="12">
        <f>IFERROR(DG292*[1]Figure!$F$8+EB292*[1]Figure!$G$8+EW292*[1]Figure!$H$8,0)</f>
        <v>0.12531035348386799</v>
      </c>
      <c r="GN292" s="12">
        <f>IFERROR(DH292*[1]Figure!$F$8+EC292*[1]Figure!$G$8+EX292*[1]Figure!$H$8,0)</f>
        <v>2.0996928790420375</v>
      </c>
      <c r="GO292" s="12">
        <f>IFERROR(DI292*[1]Figure!$F$8+ED292*[1]Figure!$G$8+EY292*[1]Figure!$H$8,0)</f>
        <v>9.1631988253441609E-5</v>
      </c>
      <c r="GP292" s="12">
        <f>IFERROR(DJ292*[1]Figure!$F$8+EE292*[1]Figure!$G$8+EZ292*[1]Figure!$H$8,0)</f>
        <v>0.71713561944701609</v>
      </c>
      <c r="GQ292" s="12">
        <f>IFERROR(DK292*[1]Figure!$F$8+EF292*[1]Figure!$G$8+FA292*[1]Figure!$H$8,0)</f>
        <v>6.5033580316898485E-3</v>
      </c>
      <c r="GR292" s="12">
        <f>IFERROR(DL292*[1]Figure!$F$8+EG292*[1]Figure!$G$8+FB292*[1]Figure!$H$8,0)</f>
        <v>6.6126085621397478E-3</v>
      </c>
      <c r="GS292" s="12">
        <f>IFERROR(DM292*[1]Figure!$F$8+EH292*[1]Figure!$G$8+FC292*[1]Figure!$H$8,0)</f>
        <v>1.5617342627137421E-6</v>
      </c>
      <c r="GT292" s="12">
        <f>IFERROR(DN292*[1]Figure!$F$8+EI292*[1]Figure!$G$8+FD292*[1]Figure!$H$8,0)</f>
        <v>0.25311303702050086</v>
      </c>
      <c r="GU292" s="12">
        <f>IFERROR(DO292*[1]Figure!$F$8+EJ292*[1]Figure!$G$8+FE292*[1]Figure!$H$8,0)</f>
        <v>30.739480600565621</v>
      </c>
      <c r="GV292" s="12">
        <f>IFERROR(DP292*[1]Figure!$F$8+EK292*[1]Figure!$G$8+FF292*[1]Figure!$H$8,0)</f>
        <v>5.0561089452087274E-2</v>
      </c>
      <c r="GX292" s="12">
        <f>IFERROR(FH292*[1]Figure!$F$10+GC292*[1]Figure!$F$11,0)</f>
        <v>2.138531230679154</v>
      </c>
      <c r="GY292" s="12">
        <f>IFERROR(FI292*[1]Figure!$F$10+GD292*[1]Figure!$F$11,0)</f>
        <v>37.2182243449776</v>
      </c>
      <c r="GZ292" s="12">
        <f>IFERROR(FJ292*[1]Figure!$F$10+GE292*[1]Figure!$F$11,0)</f>
        <v>8.2324128328932003E-2</v>
      </c>
      <c r="HA292" s="12">
        <f>IFERROR(FK292*[1]Figure!$F$10+GF292*[1]Figure!$F$11,0)</f>
        <v>0.54827323792771676</v>
      </c>
      <c r="HB292" s="12">
        <f>IFERROR(FL292*[1]Figure!$F$10+GG292*[1]Figure!$F$11,0)</f>
        <v>1.8419334760223856</v>
      </c>
      <c r="HC292" s="12">
        <f>IFERROR(FM292*[1]Figure!$F$10+GH292*[1]Figure!$F$11,0)</f>
        <v>2.5600682102103344E-3</v>
      </c>
      <c r="HD292" s="12">
        <f>IFERROR(FN292*[1]Figure!$F$10+GI292*[1]Figure!$F$11,0)</f>
        <v>2.1616350426681432</v>
      </c>
      <c r="HE292" s="12">
        <f>IFERROR(FO292*[1]Figure!$F$10+GJ292*[1]Figure!$F$11,0)</f>
        <v>0.33699544866882047</v>
      </c>
      <c r="HF292" s="12">
        <f>IFERROR(FP292*[1]Figure!$F$10+GK292*[1]Figure!$F$11,0)</f>
        <v>21.206414746508955</v>
      </c>
      <c r="HG292" s="12">
        <f>IFERROR(FQ292*[1]Figure!$F$10+GL292*[1]Figure!$F$11,0)</f>
        <v>0.33999997771308726</v>
      </c>
      <c r="HH292" s="12">
        <f>IFERROR(FR292*[1]Figure!$F$10+GM292*[1]Figure!$F$11,0)</f>
        <v>0.1391313826521155</v>
      </c>
      <c r="HI292" s="12">
        <f>IFERROR(FS292*[1]Figure!$F$10+GN292*[1]Figure!$F$11,0)</f>
        <v>2.3312772271728366</v>
      </c>
      <c r="HJ292" s="12">
        <f>IFERROR(FT292*[1]Figure!$F$10+GO292*[1]Figure!$F$11,0)</f>
        <v>1.0173848262669678E-4</v>
      </c>
      <c r="HK292" s="12">
        <f>IFERROR(FU292*[1]Figure!$F$10+GP292*[1]Figure!$F$11,0)</f>
        <v>0.79623165611442859</v>
      </c>
      <c r="HL292" s="12">
        <f>IFERROR(FV292*[1]Figure!$F$10+GQ292*[1]Figure!$F$11,0)</f>
        <v>7.2206419475724518E-3</v>
      </c>
      <c r="HM292" s="12">
        <f>IFERROR(FW292*[1]Figure!$F$10+GR292*[1]Figure!$F$11,0)</f>
        <v>7.3419421987837635E-3</v>
      </c>
      <c r="HN292" s="12">
        <f>IFERROR(FX292*[1]Figure!$F$10+GS292*[1]Figure!$F$11,0)</f>
        <v>1.733984792681299E-6</v>
      </c>
      <c r="HO292" s="12">
        <f>IFERROR(FY292*[1]Figure!$F$10+GT292*[1]Figure!$F$11,0)</f>
        <v>0.2810299853832266</v>
      </c>
      <c r="HP292" s="12">
        <f>IFERROR(FZ292*[1]Figure!$F$10+GU292*[1]Figure!$F$11,0)</f>
        <v>34.129872904038685</v>
      </c>
      <c r="HQ292" s="12">
        <f>IFERROR(GA292*[1]Figure!$F$10+GV292*[1]Figure!$F$11,0)</f>
        <v>5.6137694039557616E-2</v>
      </c>
    </row>
    <row r="293" spans="1:225" x14ac:dyDescent="0.2">
      <c r="A293" s="1"/>
      <c r="B293" s="4"/>
      <c r="C293" s="1" t="str">
        <f>C102</f>
        <v>NiSO4 (refining)</v>
      </c>
      <c r="D293" s="1" t="str">
        <f>D102</f>
        <v>RoW</v>
      </c>
      <c r="E293" s="2">
        <f>E102/(E98+SUM(E100:E102))</f>
        <v>0</v>
      </c>
      <c r="F293" s="7"/>
      <c r="G293" s="5">
        <f>'[1]LIB Maf LCI'!AQ$45*'[1]LIB Maf LCIA'!E$98*LCIA_TAU!$E293</f>
        <v>0</v>
      </c>
      <c r="H293" s="5">
        <f>'[1]LIB Maf LCI'!AR$45*'[1]LIB Maf LCIA'!F$98*LCIA_TAU!$E293</f>
        <v>0</v>
      </c>
      <c r="I293" s="5">
        <f>'[1]LIB Maf LCI'!AS$45*'[1]LIB Maf LCIA'!D$98*LCIA_TAU!$E293</f>
        <v>0</v>
      </c>
      <c r="J293" s="5">
        <f>'[1]LIB Maf LCI'!AT$45*'[1]LIB Maf LCIA'!D$98*LCIA_TAU!$E293</f>
        <v>0</v>
      </c>
      <c r="K293" s="5">
        <f>'[1]LIB Maf LCI'!AU$45*'[1]LIB Maf LCIA'!E$98*LCIA_TAU!$E293</f>
        <v>0</v>
      </c>
      <c r="L293" s="5">
        <f>'[1]LIB Maf LCI'!AV$45*'[1]LIB Maf LCIA'!F$98*LCIA_TAU!$E293</f>
        <v>0</v>
      </c>
      <c r="M293" s="5" t="str">
        <f>M102</f>
        <v>g/kWh</v>
      </c>
      <c r="N293" s="5" t="str">
        <f>N102</f>
        <v>nickel sulfate production | nickel sulfate | Cutoff, GLO</v>
      </c>
      <c r="O293" s="5">
        <f>O102</f>
        <v>1</v>
      </c>
      <c r="P293" s="5" t="str">
        <f>P102</f>
        <v>kg</v>
      </c>
      <c r="Q293" s="5">
        <f>[1]Use!Z196</f>
        <v>12.241913569405623</v>
      </c>
      <c r="R293" s="5">
        <f>[1]Use!AA196</f>
        <v>153.19548659835704</v>
      </c>
      <c r="S293" s="5">
        <f>[1]Use!AB196</f>
        <v>2.477462053920142E-2</v>
      </c>
      <c r="T293" s="5">
        <f>[1]Use!AC196</f>
        <v>3.205815429280459</v>
      </c>
      <c r="U293" s="5">
        <f>[1]Use!AD196</f>
        <v>10.508158324317197</v>
      </c>
      <c r="V293" s="5">
        <f>[1]Use!AE196</f>
        <v>1.6437283022593129E-2</v>
      </c>
      <c r="W293" s="5">
        <f>[1]Use!AF196</f>
        <v>12.433133658632244</v>
      </c>
      <c r="X293" s="5">
        <f>[1]Use!AG196</f>
        <v>2.7457787478487763</v>
      </c>
      <c r="Y293" s="5">
        <f>[1]Use!AH196</f>
        <v>120.98064162151933</v>
      </c>
      <c r="Z293" s="5">
        <f>[1]Use!AI196</f>
        <v>0.13429907690713699</v>
      </c>
      <c r="AA293" s="5">
        <f>[1]Use!AJ196</f>
        <v>0.18201275742525139</v>
      </c>
      <c r="AB293" s="5">
        <f>[1]Use!AK196</f>
        <v>14.720561327046987</v>
      </c>
      <c r="AC293" s="5">
        <f>[1]Use!AL196</f>
        <v>1.6401927205136086E-3</v>
      </c>
      <c r="AD293" s="5">
        <f>[1]Use!AM196</f>
        <v>1.353952607923766</v>
      </c>
      <c r="AE293" s="5">
        <f>[1]Use!AN196</f>
        <v>6.356260075881752E-2</v>
      </c>
      <c r="AF293" s="5">
        <f>[1]Use!AO196</f>
        <v>6.45531169053528E-2</v>
      </c>
      <c r="AG293" s="5">
        <f>[1]Use!AP196</f>
        <v>3.4349969111352644E-6</v>
      </c>
      <c r="AH293" s="5">
        <f>[1]Use!AQ196</f>
        <v>7.7365694300282728E-2</v>
      </c>
      <c r="AI293" s="5">
        <f>[1]Use!AR196</f>
        <v>3448.0019751726745</v>
      </c>
      <c r="AJ293" s="5">
        <f>[1]Use!AS196</f>
        <v>6.5949798754574088E-2</v>
      </c>
      <c r="AK293" s="1"/>
      <c r="AL293" s="1">
        <f t="shared" si="234"/>
        <v>0</v>
      </c>
      <c r="AM293" s="1">
        <f t="shared" si="234"/>
        <v>0</v>
      </c>
      <c r="AN293" s="1">
        <f t="shared" si="234"/>
        <v>0</v>
      </c>
      <c r="AO293" s="1">
        <f t="shared" si="234"/>
        <v>0</v>
      </c>
      <c r="AP293" s="1">
        <f t="shared" si="234"/>
        <v>0</v>
      </c>
      <c r="AQ293" s="1">
        <f t="shared" si="234"/>
        <v>0</v>
      </c>
      <c r="AR293" s="1">
        <f t="shared" si="234"/>
        <v>0</v>
      </c>
      <c r="AS293" s="1">
        <f t="shared" si="234"/>
        <v>0</v>
      </c>
      <c r="AT293" s="1">
        <f t="shared" si="234"/>
        <v>0</v>
      </c>
      <c r="AU293" s="1">
        <f t="shared" si="234"/>
        <v>0</v>
      </c>
      <c r="AV293" s="1">
        <f t="shared" si="234"/>
        <v>0</v>
      </c>
      <c r="AW293" s="1">
        <f t="shared" si="234"/>
        <v>0</v>
      </c>
      <c r="AX293" s="1">
        <f t="shared" si="234"/>
        <v>0</v>
      </c>
      <c r="AY293" s="1">
        <f t="shared" si="234"/>
        <v>0</v>
      </c>
      <c r="AZ293" s="1">
        <f t="shared" si="234"/>
        <v>0</v>
      </c>
      <c r="BA293" s="1">
        <f t="shared" si="216"/>
        <v>0</v>
      </c>
      <c r="BB293" s="1">
        <f t="shared" si="205"/>
        <v>0</v>
      </c>
      <c r="BC293" s="1">
        <f t="shared" si="205"/>
        <v>0</v>
      </c>
      <c r="BD293" s="1">
        <f t="shared" si="205"/>
        <v>0</v>
      </c>
      <c r="BE293" s="1">
        <f t="shared" si="205"/>
        <v>0</v>
      </c>
      <c r="BF293" s="1"/>
      <c r="BG293" s="1">
        <f t="shared" si="235"/>
        <v>0</v>
      </c>
      <c r="BH293" s="1">
        <f t="shared" si="235"/>
        <v>0</v>
      </c>
      <c r="BI293" s="1">
        <f t="shared" si="235"/>
        <v>0</v>
      </c>
      <c r="BJ293" s="1">
        <f t="shared" si="235"/>
        <v>0</v>
      </c>
      <c r="BK293" s="1">
        <f t="shared" si="235"/>
        <v>0</v>
      </c>
      <c r="BL293" s="1">
        <f t="shared" si="235"/>
        <v>0</v>
      </c>
      <c r="BM293" s="1">
        <f t="shared" si="235"/>
        <v>0</v>
      </c>
      <c r="BN293" s="1">
        <f t="shared" si="235"/>
        <v>0</v>
      </c>
      <c r="BO293" s="1">
        <f t="shared" si="235"/>
        <v>0</v>
      </c>
      <c r="BP293" s="1">
        <f t="shared" si="235"/>
        <v>0</v>
      </c>
      <c r="BQ293" s="1">
        <f t="shared" si="235"/>
        <v>0</v>
      </c>
      <c r="BR293" s="1">
        <f t="shared" si="235"/>
        <v>0</v>
      </c>
      <c r="BS293" s="1">
        <f t="shared" si="235"/>
        <v>0</v>
      </c>
      <c r="BT293" s="1">
        <f t="shared" si="235"/>
        <v>0</v>
      </c>
      <c r="BU293" s="1">
        <f t="shared" si="235"/>
        <v>0</v>
      </c>
      <c r="BV293" s="1">
        <f t="shared" si="217"/>
        <v>0</v>
      </c>
      <c r="BW293" s="1">
        <f t="shared" si="207"/>
        <v>0</v>
      </c>
      <c r="BX293" s="1">
        <f t="shared" si="207"/>
        <v>0</v>
      </c>
      <c r="BY293" s="1">
        <f t="shared" si="207"/>
        <v>0</v>
      </c>
      <c r="BZ293" s="1">
        <f t="shared" si="207"/>
        <v>0</v>
      </c>
      <c r="CA293" s="1"/>
      <c r="CB293" s="1">
        <f t="shared" si="236"/>
        <v>0</v>
      </c>
      <c r="CC293" s="1">
        <f t="shared" si="236"/>
        <v>0</v>
      </c>
      <c r="CD293" s="1">
        <f t="shared" si="236"/>
        <v>0</v>
      </c>
      <c r="CE293" s="1">
        <f t="shared" si="236"/>
        <v>0</v>
      </c>
      <c r="CF293" s="1">
        <f t="shared" si="236"/>
        <v>0</v>
      </c>
      <c r="CG293" s="1">
        <f t="shared" si="236"/>
        <v>0</v>
      </c>
      <c r="CH293" s="1">
        <f t="shared" si="236"/>
        <v>0</v>
      </c>
      <c r="CI293" s="1">
        <f t="shared" si="236"/>
        <v>0</v>
      </c>
      <c r="CJ293" s="1">
        <f t="shared" si="236"/>
        <v>0</v>
      </c>
      <c r="CK293" s="1">
        <f t="shared" si="236"/>
        <v>0</v>
      </c>
      <c r="CL293" s="1">
        <f t="shared" si="236"/>
        <v>0</v>
      </c>
      <c r="CM293" s="1">
        <f t="shared" si="236"/>
        <v>0</v>
      </c>
      <c r="CN293" s="1">
        <f t="shared" si="236"/>
        <v>0</v>
      </c>
      <c r="CO293" s="1">
        <f t="shared" si="236"/>
        <v>0</v>
      </c>
      <c r="CP293" s="1">
        <f t="shared" si="236"/>
        <v>0</v>
      </c>
      <c r="CQ293" s="1">
        <f t="shared" si="218"/>
        <v>0</v>
      </c>
      <c r="CR293" s="1">
        <f t="shared" si="209"/>
        <v>0</v>
      </c>
      <c r="CS293" s="1">
        <f t="shared" si="209"/>
        <v>0</v>
      </c>
      <c r="CT293" s="1">
        <f t="shared" si="209"/>
        <v>0</v>
      </c>
      <c r="CU293" s="1">
        <f t="shared" si="209"/>
        <v>0</v>
      </c>
      <c r="CW293" s="12">
        <f t="shared" si="237"/>
        <v>0</v>
      </c>
      <c r="CX293" s="12">
        <f t="shared" si="237"/>
        <v>0</v>
      </c>
      <c r="CY293" s="12">
        <f t="shared" si="237"/>
        <v>0</v>
      </c>
      <c r="CZ293" s="12">
        <f t="shared" si="237"/>
        <v>0</v>
      </c>
      <c r="DA293" s="12">
        <f t="shared" si="237"/>
        <v>0</v>
      </c>
      <c r="DB293" s="12">
        <f t="shared" si="237"/>
        <v>0</v>
      </c>
      <c r="DC293" s="12">
        <f t="shared" si="237"/>
        <v>0</v>
      </c>
      <c r="DD293" s="12">
        <f t="shared" si="237"/>
        <v>0</v>
      </c>
      <c r="DE293" s="12">
        <f t="shared" si="237"/>
        <v>0</v>
      </c>
      <c r="DF293" s="12">
        <f t="shared" si="237"/>
        <v>0</v>
      </c>
      <c r="DG293" s="12">
        <f t="shared" si="237"/>
        <v>0</v>
      </c>
      <c r="DH293" s="12">
        <f t="shared" si="237"/>
        <v>0</v>
      </c>
      <c r="DI293" s="12">
        <f t="shared" si="237"/>
        <v>0</v>
      </c>
      <c r="DJ293" s="12">
        <f t="shared" si="237"/>
        <v>0</v>
      </c>
      <c r="DK293" s="12">
        <f t="shared" si="237"/>
        <v>0</v>
      </c>
      <c r="DL293" s="12">
        <f t="shared" si="219"/>
        <v>0</v>
      </c>
      <c r="DM293" s="12">
        <f t="shared" si="211"/>
        <v>0</v>
      </c>
      <c r="DN293" s="12">
        <f t="shared" si="211"/>
        <v>0</v>
      </c>
      <c r="DO293" s="12">
        <f t="shared" si="211"/>
        <v>0</v>
      </c>
      <c r="DP293" s="12">
        <f t="shared" si="211"/>
        <v>0</v>
      </c>
      <c r="DR293" s="12">
        <f t="shared" si="238"/>
        <v>0</v>
      </c>
      <c r="DS293" s="12">
        <f t="shared" si="238"/>
        <v>0</v>
      </c>
      <c r="DT293" s="12">
        <f t="shared" si="238"/>
        <v>0</v>
      </c>
      <c r="DU293" s="12">
        <f t="shared" si="238"/>
        <v>0</v>
      </c>
      <c r="DV293" s="12">
        <f t="shared" si="238"/>
        <v>0</v>
      </c>
      <c r="DW293" s="12">
        <f t="shared" si="238"/>
        <v>0</v>
      </c>
      <c r="DX293" s="12">
        <f t="shared" si="238"/>
        <v>0</v>
      </c>
      <c r="DY293" s="12">
        <f t="shared" si="238"/>
        <v>0</v>
      </c>
      <c r="DZ293" s="12">
        <f t="shared" si="238"/>
        <v>0</v>
      </c>
      <c r="EA293" s="12">
        <f t="shared" si="238"/>
        <v>0</v>
      </c>
      <c r="EB293" s="12">
        <f t="shared" si="238"/>
        <v>0</v>
      </c>
      <c r="EC293" s="12">
        <f t="shared" si="238"/>
        <v>0</v>
      </c>
      <c r="ED293" s="12">
        <f t="shared" si="238"/>
        <v>0</v>
      </c>
      <c r="EE293" s="12">
        <f t="shared" si="238"/>
        <v>0</v>
      </c>
      <c r="EF293" s="12">
        <f t="shared" si="238"/>
        <v>0</v>
      </c>
      <c r="EG293" s="12">
        <f t="shared" si="220"/>
        <v>0</v>
      </c>
      <c r="EH293" s="12">
        <f t="shared" si="213"/>
        <v>0</v>
      </c>
      <c r="EI293" s="12">
        <f t="shared" si="213"/>
        <v>0</v>
      </c>
      <c r="EJ293" s="12">
        <f t="shared" si="213"/>
        <v>0</v>
      </c>
      <c r="EK293" s="12">
        <f t="shared" si="213"/>
        <v>0</v>
      </c>
      <c r="EM293" s="12">
        <f t="shared" si="239"/>
        <v>0</v>
      </c>
      <c r="EN293" s="12">
        <f t="shared" si="239"/>
        <v>0</v>
      </c>
      <c r="EO293" s="12">
        <f t="shared" si="239"/>
        <v>0</v>
      </c>
      <c r="EP293" s="12">
        <f t="shared" si="239"/>
        <v>0</v>
      </c>
      <c r="EQ293" s="12">
        <f t="shared" si="239"/>
        <v>0</v>
      </c>
      <c r="ER293" s="12">
        <f t="shared" si="239"/>
        <v>0</v>
      </c>
      <c r="ES293" s="12">
        <f t="shared" si="239"/>
        <v>0</v>
      </c>
      <c r="ET293" s="12">
        <f t="shared" si="239"/>
        <v>0</v>
      </c>
      <c r="EU293" s="12">
        <f t="shared" si="239"/>
        <v>0</v>
      </c>
      <c r="EV293" s="12">
        <f t="shared" si="239"/>
        <v>0</v>
      </c>
      <c r="EW293" s="12">
        <f t="shared" si="239"/>
        <v>0</v>
      </c>
      <c r="EX293" s="12">
        <f t="shared" si="239"/>
        <v>0</v>
      </c>
      <c r="EY293" s="12">
        <f t="shared" si="239"/>
        <v>0</v>
      </c>
      <c r="EZ293" s="12">
        <f t="shared" si="239"/>
        <v>0</v>
      </c>
      <c r="FA293" s="12">
        <f t="shared" si="239"/>
        <v>0</v>
      </c>
      <c r="FB293" s="12">
        <f t="shared" si="221"/>
        <v>0</v>
      </c>
      <c r="FC293" s="12">
        <f t="shared" si="215"/>
        <v>0</v>
      </c>
      <c r="FD293" s="12">
        <f t="shared" si="215"/>
        <v>0</v>
      </c>
      <c r="FE293" s="12">
        <f t="shared" si="215"/>
        <v>0</v>
      </c>
      <c r="FF293" s="12">
        <f t="shared" si="215"/>
        <v>0</v>
      </c>
      <c r="FH293" s="12">
        <f>IFERROR(AL293*[1]Figure!$C$8+BG293*[1]Figure!$D$8+CB293*[1]Figure!$E$8,0)</f>
        <v>0</v>
      </c>
      <c r="FI293" s="12">
        <f>IFERROR(AM293*[1]Figure!$C$8+BH293*[1]Figure!$D$8+CC293*[1]Figure!$E$8,0)</f>
        <v>0</v>
      </c>
      <c r="FJ293" s="12">
        <f>IFERROR(AN293*[1]Figure!$C$8+BI293*[1]Figure!$D$8+CD293*[1]Figure!$E$8,0)</f>
        <v>0</v>
      </c>
      <c r="FK293" s="12">
        <f>IFERROR(AO293*[1]Figure!$C$8+BJ293*[1]Figure!$D$8+CE293*[1]Figure!$E$8,0)</f>
        <v>0</v>
      </c>
      <c r="FL293" s="12">
        <f>IFERROR(AP293*[1]Figure!$C$8+BK293*[1]Figure!$D$8+CF293*[1]Figure!$E$8,0)</f>
        <v>0</v>
      </c>
      <c r="FM293" s="12">
        <f>IFERROR(AQ293*[1]Figure!$C$8+BL293*[1]Figure!$D$8+CG293*[1]Figure!$E$8,0)</f>
        <v>0</v>
      </c>
      <c r="FN293" s="12">
        <f>IFERROR(AR293*[1]Figure!$C$8+BM293*[1]Figure!$D$8+CH293*[1]Figure!$E$8,0)</f>
        <v>0</v>
      </c>
      <c r="FO293" s="12">
        <f>IFERROR(AS293*[1]Figure!$C$8+BN293*[1]Figure!$D$8+CI293*[1]Figure!$E$8,0)</f>
        <v>0</v>
      </c>
      <c r="FP293" s="12">
        <f>IFERROR(AT293*[1]Figure!$C$8+BO293*[1]Figure!$D$8+CJ293*[1]Figure!$E$8,0)</f>
        <v>0</v>
      </c>
      <c r="FQ293" s="12">
        <f>IFERROR(AU293*[1]Figure!$C$8+BP293*[1]Figure!$D$8+CK293*[1]Figure!$E$8,0)</f>
        <v>0</v>
      </c>
      <c r="FR293" s="12">
        <f>IFERROR(AV293*[1]Figure!$C$8+BQ293*[1]Figure!$D$8+CL293*[1]Figure!$E$8,0)</f>
        <v>0</v>
      </c>
      <c r="FS293" s="12">
        <f>IFERROR(AW293*[1]Figure!$C$8+BR293*[1]Figure!$D$8+CM293*[1]Figure!$E$8,0)</f>
        <v>0</v>
      </c>
      <c r="FT293" s="12">
        <f>IFERROR(AX293*[1]Figure!$C$8+BS293*[1]Figure!$D$8+CN293*[1]Figure!$E$8,0)</f>
        <v>0</v>
      </c>
      <c r="FU293" s="12">
        <f>IFERROR(AY293*[1]Figure!$C$8+BT293*[1]Figure!$D$8+CO293*[1]Figure!$E$8,0)</f>
        <v>0</v>
      </c>
      <c r="FV293" s="12">
        <f>IFERROR(AZ293*[1]Figure!$C$8+BU293*[1]Figure!$D$8+CP293*[1]Figure!$E$8,0)</f>
        <v>0</v>
      </c>
      <c r="FW293" s="12">
        <f>IFERROR(BA293*[1]Figure!$C$8+BV293*[1]Figure!$D$8+CQ293*[1]Figure!$E$8,0)</f>
        <v>0</v>
      </c>
      <c r="FX293" s="12">
        <f>IFERROR(BB293*[1]Figure!$C$8+BW293*[1]Figure!$D$8+CR293*[1]Figure!$E$8,0)</f>
        <v>0</v>
      </c>
      <c r="FY293" s="12">
        <f>IFERROR(BC293*[1]Figure!$C$8+BX293*[1]Figure!$D$8+CS293*[1]Figure!$E$8,0)</f>
        <v>0</v>
      </c>
      <c r="FZ293" s="12">
        <f>IFERROR(BD293*[1]Figure!$C$8+BY293*[1]Figure!$D$8+CT293*[1]Figure!$E$8,0)</f>
        <v>0</v>
      </c>
      <c r="GA293" s="12">
        <f>IFERROR(BE293*[1]Figure!$C$8+BZ293*[1]Figure!$D$8+CU293*[1]Figure!$E$8,0)</f>
        <v>0</v>
      </c>
      <c r="GC293" s="12">
        <f>IFERROR(CW293*[1]Figure!$F$8+DR293*[1]Figure!$G$8+EM293*[1]Figure!$H$8,0)</f>
        <v>0</v>
      </c>
      <c r="GD293" s="12">
        <f>IFERROR(CX293*[1]Figure!$F$8+DS293*[1]Figure!$G$8+EN293*[1]Figure!$H$8,0)</f>
        <v>0</v>
      </c>
      <c r="GE293" s="12">
        <f>IFERROR(CY293*[1]Figure!$F$8+DT293*[1]Figure!$G$8+EO293*[1]Figure!$H$8,0)</f>
        <v>0</v>
      </c>
      <c r="GF293" s="12">
        <f>IFERROR(CZ293*[1]Figure!$F$8+DU293*[1]Figure!$G$8+EP293*[1]Figure!$H$8,0)</f>
        <v>0</v>
      </c>
      <c r="GG293" s="12">
        <f>IFERROR(DA293*[1]Figure!$F$8+DV293*[1]Figure!$G$8+EQ293*[1]Figure!$H$8,0)</f>
        <v>0</v>
      </c>
      <c r="GH293" s="12">
        <f>IFERROR(DB293*[1]Figure!$F$8+DW293*[1]Figure!$G$8+ER293*[1]Figure!$H$8,0)</f>
        <v>0</v>
      </c>
      <c r="GI293" s="12">
        <f>IFERROR(DC293*[1]Figure!$F$8+DX293*[1]Figure!$G$8+ES293*[1]Figure!$H$8,0)</f>
        <v>0</v>
      </c>
      <c r="GJ293" s="12">
        <f>IFERROR(DD293*[1]Figure!$F$8+DY293*[1]Figure!$G$8+ET293*[1]Figure!$H$8,0)</f>
        <v>0</v>
      </c>
      <c r="GK293" s="12">
        <f>IFERROR(DE293*[1]Figure!$F$8+DZ293*[1]Figure!$G$8+EU293*[1]Figure!$H$8,0)</f>
        <v>0</v>
      </c>
      <c r="GL293" s="12">
        <f>IFERROR(DF293*[1]Figure!$F$8+EA293*[1]Figure!$G$8+EV293*[1]Figure!$H$8,0)</f>
        <v>0</v>
      </c>
      <c r="GM293" s="12">
        <f>IFERROR(DG293*[1]Figure!$F$8+EB293*[1]Figure!$G$8+EW293*[1]Figure!$H$8,0)</f>
        <v>0</v>
      </c>
      <c r="GN293" s="12">
        <f>IFERROR(DH293*[1]Figure!$F$8+EC293*[1]Figure!$G$8+EX293*[1]Figure!$H$8,0)</f>
        <v>0</v>
      </c>
      <c r="GO293" s="12">
        <f>IFERROR(DI293*[1]Figure!$F$8+ED293*[1]Figure!$G$8+EY293*[1]Figure!$H$8,0)</f>
        <v>0</v>
      </c>
      <c r="GP293" s="12">
        <f>IFERROR(DJ293*[1]Figure!$F$8+EE293*[1]Figure!$G$8+EZ293*[1]Figure!$H$8,0)</f>
        <v>0</v>
      </c>
      <c r="GQ293" s="12">
        <f>IFERROR(DK293*[1]Figure!$F$8+EF293*[1]Figure!$G$8+FA293*[1]Figure!$H$8,0)</f>
        <v>0</v>
      </c>
      <c r="GR293" s="12">
        <f>IFERROR(DL293*[1]Figure!$F$8+EG293*[1]Figure!$G$8+FB293*[1]Figure!$H$8,0)</f>
        <v>0</v>
      </c>
      <c r="GS293" s="12">
        <f>IFERROR(DM293*[1]Figure!$F$8+EH293*[1]Figure!$G$8+FC293*[1]Figure!$H$8,0)</f>
        <v>0</v>
      </c>
      <c r="GT293" s="12">
        <f>IFERROR(DN293*[1]Figure!$F$8+EI293*[1]Figure!$G$8+FD293*[1]Figure!$H$8,0)</f>
        <v>0</v>
      </c>
      <c r="GU293" s="12">
        <f>IFERROR(DO293*[1]Figure!$F$8+EJ293*[1]Figure!$G$8+FE293*[1]Figure!$H$8,0)</f>
        <v>0</v>
      </c>
      <c r="GV293" s="12">
        <f>IFERROR(DP293*[1]Figure!$F$8+EK293*[1]Figure!$G$8+FF293*[1]Figure!$H$8,0)</f>
        <v>0</v>
      </c>
      <c r="GX293" s="12">
        <f>IFERROR(FH293*[1]Figure!$F$10+GC293*[1]Figure!$F$11,0)</f>
        <v>0</v>
      </c>
      <c r="GY293" s="12">
        <f>IFERROR(FI293*[1]Figure!$F$10+GD293*[1]Figure!$F$11,0)</f>
        <v>0</v>
      </c>
      <c r="GZ293" s="12">
        <f>IFERROR(FJ293*[1]Figure!$F$10+GE293*[1]Figure!$F$11,0)</f>
        <v>0</v>
      </c>
      <c r="HA293" s="12">
        <f>IFERROR(FK293*[1]Figure!$F$10+GF293*[1]Figure!$F$11,0)</f>
        <v>0</v>
      </c>
      <c r="HB293" s="12">
        <f>IFERROR(FL293*[1]Figure!$F$10+GG293*[1]Figure!$F$11,0)</f>
        <v>0</v>
      </c>
      <c r="HC293" s="12">
        <f>IFERROR(FM293*[1]Figure!$F$10+GH293*[1]Figure!$F$11,0)</f>
        <v>0</v>
      </c>
      <c r="HD293" s="12">
        <f>IFERROR(FN293*[1]Figure!$F$10+GI293*[1]Figure!$F$11,0)</f>
        <v>0</v>
      </c>
      <c r="HE293" s="12">
        <f>IFERROR(FO293*[1]Figure!$F$10+GJ293*[1]Figure!$F$11,0)</f>
        <v>0</v>
      </c>
      <c r="HF293" s="12">
        <f>IFERROR(FP293*[1]Figure!$F$10+GK293*[1]Figure!$F$11,0)</f>
        <v>0</v>
      </c>
      <c r="HG293" s="12">
        <f>IFERROR(FQ293*[1]Figure!$F$10+GL293*[1]Figure!$F$11,0)</f>
        <v>0</v>
      </c>
      <c r="HH293" s="12">
        <f>IFERROR(FR293*[1]Figure!$F$10+GM293*[1]Figure!$F$11,0)</f>
        <v>0</v>
      </c>
      <c r="HI293" s="12">
        <f>IFERROR(FS293*[1]Figure!$F$10+GN293*[1]Figure!$F$11,0)</f>
        <v>0</v>
      </c>
      <c r="HJ293" s="12">
        <f>IFERROR(FT293*[1]Figure!$F$10+GO293*[1]Figure!$F$11,0)</f>
        <v>0</v>
      </c>
      <c r="HK293" s="12">
        <f>IFERROR(FU293*[1]Figure!$F$10+GP293*[1]Figure!$F$11,0)</f>
        <v>0</v>
      </c>
      <c r="HL293" s="12">
        <f>IFERROR(FV293*[1]Figure!$F$10+GQ293*[1]Figure!$F$11,0)</f>
        <v>0</v>
      </c>
      <c r="HM293" s="12">
        <f>IFERROR(FW293*[1]Figure!$F$10+GR293*[1]Figure!$F$11,0)</f>
        <v>0</v>
      </c>
      <c r="HN293" s="12">
        <f>IFERROR(FX293*[1]Figure!$F$10+GS293*[1]Figure!$F$11,0)</f>
        <v>0</v>
      </c>
      <c r="HO293" s="12">
        <f>IFERROR(FY293*[1]Figure!$F$10+GT293*[1]Figure!$F$11,0)</f>
        <v>0</v>
      </c>
      <c r="HP293" s="12">
        <f>IFERROR(FZ293*[1]Figure!$F$10+GU293*[1]Figure!$F$11,0)</f>
        <v>0</v>
      </c>
      <c r="HQ293" s="12">
        <f>IFERROR(GA293*[1]Figure!$F$10+GV293*[1]Figure!$F$11,0)</f>
        <v>0</v>
      </c>
    </row>
    <row r="294" spans="1:225" x14ac:dyDescent="0.2">
      <c r="A294" s="1"/>
      <c r="B294" s="4"/>
      <c r="C294" s="1" t="str">
        <f>C103</f>
        <v>CoSO4 (refining)</v>
      </c>
      <c r="D294" s="1" t="str">
        <f>D103</f>
        <v>China</v>
      </c>
      <c r="F294" s="7">
        <f>SUM(E294:E298)</f>
        <v>1</v>
      </c>
      <c r="G294" s="5">
        <f>'[1]LIB Maf LCI'!AQ$45*'[1]LIB Maf LCIA'!E$99*LCIA_TAU!$E294</f>
        <v>0</v>
      </c>
      <c r="H294" s="5">
        <f>'[1]LIB Maf LCI'!AR$45*'[1]LIB Maf LCIA'!F$99*LCIA_TAU!$E294</f>
        <v>0</v>
      </c>
      <c r="I294" s="5">
        <f>'[1]LIB Maf LCI'!AS$45*'[1]LIB Maf LCIA'!D$99*LCIA_TAU!$E294</f>
        <v>0</v>
      </c>
      <c r="J294" s="5">
        <f>'[1]LIB Maf LCI'!AT$45*'[1]LIB Maf LCIA'!D$99*LCIA_TAU!$E294</f>
        <v>0</v>
      </c>
      <c r="K294" s="5">
        <f>'[1]LIB Maf LCI'!AU$45*'[1]LIB Maf LCIA'!E$99*LCIA_TAU!$E294</f>
        <v>0</v>
      </c>
      <c r="L294" s="5">
        <f>'[1]LIB Maf LCI'!AV$45*'[1]LIB Maf LCIA'!F$99*LCIA_TAU!$E294</f>
        <v>0</v>
      </c>
      <c r="M294" s="5" t="str">
        <f>M103</f>
        <v>g/kWh</v>
      </c>
      <c r="N294" s="5" t="str">
        <f>N103</f>
        <v>Cobalt sulfate production, CN</v>
      </c>
      <c r="O294" s="5">
        <f>O103</f>
        <v>1</v>
      </c>
      <c r="P294" s="5" t="str">
        <f>P103</f>
        <v>kg</v>
      </c>
      <c r="Q294" s="5">
        <f>[1]Use!Z252</f>
        <v>0</v>
      </c>
      <c r="R294" s="5">
        <f>[1]Use!AA252</f>
        <v>0</v>
      </c>
      <c r="S294" s="5">
        <f>[1]Use!AB252</f>
        <v>0</v>
      </c>
      <c r="T294" s="5">
        <f>[1]Use!AC252</f>
        <v>0</v>
      </c>
      <c r="U294" s="5">
        <f>[1]Use!AD252</f>
        <v>0</v>
      </c>
      <c r="V294" s="5">
        <f>[1]Use!AE252</f>
        <v>0</v>
      </c>
      <c r="W294" s="5">
        <f>[1]Use!AF252</f>
        <v>0</v>
      </c>
      <c r="X294" s="5">
        <f>[1]Use!AG252</f>
        <v>0</v>
      </c>
      <c r="Y294" s="5">
        <f>[1]Use!AH252</f>
        <v>0</v>
      </c>
      <c r="Z294" s="5">
        <f>[1]Use!AI252</f>
        <v>0</v>
      </c>
      <c r="AA294" s="5">
        <f>[1]Use!AJ252</f>
        <v>0</v>
      </c>
      <c r="AB294" s="5">
        <f>[1]Use!AK252</f>
        <v>0</v>
      </c>
      <c r="AC294" s="5">
        <f>[1]Use!AL252</f>
        <v>0</v>
      </c>
      <c r="AD294" s="5">
        <f>[1]Use!AM252</f>
        <v>0</v>
      </c>
      <c r="AE294" s="5">
        <f>[1]Use!AN252</f>
        <v>0</v>
      </c>
      <c r="AF294" s="5">
        <f>[1]Use!AO252</f>
        <v>0</v>
      </c>
      <c r="AG294" s="5">
        <f>[1]Use!AP252</f>
        <v>0</v>
      </c>
      <c r="AH294" s="5">
        <f>[1]Use!AQ252</f>
        <v>0</v>
      </c>
      <c r="AI294" s="5">
        <f>[1]Use!AR252</f>
        <v>0</v>
      </c>
      <c r="AJ294" s="5">
        <f>[1]Use!AS252</f>
        <v>0</v>
      </c>
      <c r="AK294" s="1"/>
      <c r="AL294" s="1">
        <f t="shared" si="234"/>
        <v>0</v>
      </c>
      <c r="AM294" s="1">
        <f t="shared" si="234"/>
        <v>0</v>
      </c>
      <c r="AN294" s="1">
        <f t="shared" si="234"/>
        <v>0</v>
      </c>
      <c r="AO294" s="1">
        <f t="shared" si="234"/>
        <v>0</v>
      </c>
      <c r="AP294" s="1">
        <f t="shared" si="234"/>
        <v>0</v>
      </c>
      <c r="AQ294" s="1">
        <f t="shared" si="234"/>
        <v>0</v>
      </c>
      <c r="AR294" s="1">
        <f t="shared" si="234"/>
        <v>0</v>
      </c>
      <c r="AS294" s="1">
        <f t="shared" si="234"/>
        <v>0</v>
      </c>
      <c r="AT294" s="1">
        <f t="shared" si="234"/>
        <v>0</v>
      </c>
      <c r="AU294" s="1">
        <f t="shared" si="234"/>
        <v>0</v>
      </c>
      <c r="AV294" s="1">
        <f t="shared" si="234"/>
        <v>0</v>
      </c>
      <c r="AW294" s="1">
        <f t="shared" si="234"/>
        <v>0</v>
      </c>
      <c r="AX294" s="1">
        <f t="shared" si="234"/>
        <v>0</v>
      </c>
      <c r="AY294" s="1">
        <f t="shared" si="234"/>
        <v>0</v>
      </c>
      <c r="AZ294" s="1">
        <f t="shared" si="234"/>
        <v>0</v>
      </c>
      <c r="BA294" s="1">
        <f t="shared" si="216"/>
        <v>0</v>
      </c>
      <c r="BB294" s="1">
        <f t="shared" si="205"/>
        <v>0</v>
      </c>
      <c r="BC294" s="1">
        <f t="shared" si="205"/>
        <v>0</v>
      </c>
      <c r="BD294" s="1">
        <f t="shared" si="205"/>
        <v>0</v>
      </c>
      <c r="BE294" s="1">
        <f t="shared" si="205"/>
        <v>0</v>
      </c>
      <c r="BF294" s="1"/>
      <c r="BG294" s="1">
        <f t="shared" si="235"/>
        <v>0</v>
      </c>
      <c r="BH294" s="1">
        <f t="shared" si="235"/>
        <v>0</v>
      </c>
      <c r="BI294" s="1">
        <f t="shared" si="235"/>
        <v>0</v>
      </c>
      <c r="BJ294" s="1">
        <f t="shared" si="235"/>
        <v>0</v>
      </c>
      <c r="BK294" s="1">
        <f t="shared" si="235"/>
        <v>0</v>
      </c>
      <c r="BL294" s="1">
        <f t="shared" si="235"/>
        <v>0</v>
      </c>
      <c r="BM294" s="1">
        <f t="shared" si="235"/>
        <v>0</v>
      </c>
      <c r="BN294" s="1">
        <f t="shared" si="235"/>
        <v>0</v>
      </c>
      <c r="BO294" s="1">
        <f t="shared" si="235"/>
        <v>0</v>
      </c>
      <c r="BP294" s="1">
        <f t="shared" si="235"/>
        <v>0</v>
      </c>
      <c r="BQ294" s="1">
        <f t="shared" si="235"/>
        <v>0</v>
      </c>
      <c r="BR294" s="1">
        <f t="shared" si="235"/>
        <v>0</v>
      </c>
      <c r="BS294" s="1">
        <f t="shared" si="235"/>
        <v>0</v>
      </c>
      <c r="BT294" s="1">
        <f t="shared" si="235"/>
        <v>0</v>
      </c>
      <c r="BU294" s="1">
        <f t="shared" si="235"/>
        <v>0</v>
      </c>
      <c r="BV294" s="1">
        <f t="shared" si="217"/>
        <v>0</v>
      </c>
      <c r="BW294" s="1">
        <f t="shared" si="207"/>
        <v>0</v>
      </c>
      <c r="BX294" s="1">
        <f t="shared" si="207"/>
        <v>0</v>
      </c>
      <c r="BY294" s="1">
        <f t="shared" si="207"/>
        <v>0</v>
      </c>
      <c r="BZ294" s="1">
        <f t="shared" si="207"/>
        <v>0</v>
      </c>
      <c r="CA294" s="1"/>
      <c r="CB294" s="1">
        <f t="shared" si="236"/>
        <v>0</v>
      </c>
      <c r="CC294" s="1">
        <f t="shared" si="236"/>
        <v>0</v>
      </c>
      <c r="CD294" s="1">
        <f t="shared" si="236"/>
        <v>0</v>
      </c>
      <c r="CE294" s="1">
        <f t="shared" si="236"/>
        <v>0</v>
      </c>
      <c r="CF294" s="1">
        <f t="shared" si="236"/>
        <v>0</v>
      </c>
      <c r="CG294" s="1">
        <f t="shared" si="236"/>
        <v>0</v>
      </c>
      <c r="CH294" s="1">
        <f t="shared" si="236"/>
        <v>0</v>
      </c>
      <c r="CI294" s="1">
        <f t="shared" si="236"/>
        <v>0</v>
      </c>
      <c r="CJ294" s="1">
        <f t="shared" si="236"/>
        <v>0</v>
      </c>
      <c r="CK294" s="1">
        <f t="shared" si="236"/>
        <v>0</v>
      </c>
      <c r="CL294" s="1">
        <f t="shared" si="236"/>
        <v>0</v>
      </c>
      <c r="CM294" s="1">
        <f t="shared" si="236"/>
        <v>0</v>
      </c>
      <c r="CN294" s="1">
        <f t="shared" si="236"/>
        <v>0</v>
      </c>
      <c r="CO294" s="1">
        <f t="shared" si="236"/>
        <v>0</v>
      </c>
      <c r="CP294" s="1">
        <f t="shared" si="236"/>
        <v>0</v>
      </c>
      <c r="CQ294" s="1">
        <f t="shared" si="218"/>
        <v>0</v>
      </c>
      <c r="CR294" s="1">
        <f t="shared" si="209"/>
        <v>0</v>
      </c>
      <c r="CS294" s="1">
        <f t="shared" si="209"/>
        <v>0</v>
      </c>
      <c r="CT294" s="1">
        <f t="shared" si="209"/>
        <v>0</v>
      </c>
      <c r="CU294" s="1">
        <f t="shared" si="209"/>
        <v>0</v>
      </c>
      <c r="CW294" s="12">
        <f t="shared" si="237"/>
        <v>0</v>
      </c>
      <c r="CX294" s="12">
        <f t="shared" si="237"/>
        <v>0</v>
      </c>
      <c r="CY294" s="12">
        <f t="shared" si="237"/>
        <v>0</v>
      </c>
      <c r="CZ294" s="12">
        <f t="shared" si="237"/>
        <v>0</v>
      </c>
      <c r="DA294" s="12">
        <f t="shared" si="237"/>
        <v>0</v>
      </c>
      <c r="DB294" s="12">
        <f t="shared" si="237"/>
        <v>0</v>
      </c>
      <c r="DC294" s="12">
        <f t="shared" si="237"/>
        <v>0</v>
      </c>
      <c r="DD294" s="12">
        <f t="shared" si="237"/>
        <v>0</v>
      </c>
      <c r="DE294" s="12">
        <f t="shared" si="237"/>
        <v>0</v>
      </c>
      <c r="DF294" s="12">
        <f t="shared" si="237"/>
        <v>0</v>
      </c>
      <c r="DG294" s="12">
        <f t="shared" si="237"/>
        <v>0</v>
      </c>
      <c r="DH294" s="12">
        <f t="shared" si="237"/>
        <v>0</v>
      </c>
      <c r="DI294" s="12">
        <f t="shared" si="237"/>
        <v>0</v>
      </c>
      <c r="DJ294" s="12">
        <f t="shared" si="237"/>
        <v>0</v>
      </c>
      <c r="DK294" s="12">
        <f t="shared" si="237"/>
        <v>0</v>
      </c>
      <c r="DL294" s="12">
        <f t="shared" si="219"/>
        <v>0</v>
      </c>
      <c r="DM294" s="12">
        <f t="shared" si="211"/>
        <v>0</v>
      </c>
      <c r="DN294" s="12">
        <f t="shared" si="211"/>
        <v>0</v>
      </c>
      <c r="DO294" s="12">
        <f t="shared" si="211"/>
        <v>0</v>
      </c>
      <c r="DP294" s="12">
        <f t="shared" si="211"/>
        <v>0</v>
      </c>
      <c r="DR294" s="12">
        <f t="shared" si="238"/>
        <v>0</v>
      </c>
      <c r="DS294" s="12">
        <f t="shared" si="238"/>
        <v>0</v>
      </c>
      <c r="DT294" s="12">
        <f t="shared" si="238"/>
        <v>0</v>
      </c>
      <c r="DU294" s="12">
        <f t="shared" si="238"/>
        <v>0</v>
      </c>
      <c r="DV294" s="12">
        <f t="shared" si="238"/>
        <v>0</v>
      </c>
      <c r="DW294" s="12">
        <f t="shared" si="238"/>
        <v>0</v>
      </c>
      <c r="DX294" s="12">
        <f t="shared" si="238"/>
        <v>0</v>
      </c>
      <c r="DY294" s="12">
        <f t="shared" si="238"/>
        <v>0</v>
      </c>
      <c r="DZ294" s="12">
        <f t="shared" si="238"/>
        <v>0</v>
      </c>
      <c r="EA294" s="12">
        <f t="shared" si="238"/>
        <v>0</v>
      </c>
      <c r="EB294" s="12">
        <f t="shared" si="238"/>
        <v>0</v>
      </c>
      <c r="EC294" s="12">
        <f t="shared" si="238"/>
        <v>0</v>
      </c>
      <c r="ED294" s="12">
        <f t="shared" si="238"/>
        <v>0</v>
      </c>
      <c r="EE294" s="12">
        <f t="shared" si="238"/>
        <v>0</v>
      </c>
      <c r="EF294" s="12">
        <f t="shared" si="238"/>
        <v>0</v>
      </c>
      <c r="EG294" s="12">
        <f t="shared" si="220"/>
        <v>0</v>
      </c>
      <c r="EH294" s="12">
        <f t="shared" si="213"/>
        <v>0</v>
      </c>
      <c r="EI294" s="12">
        <f t="shared" si="213"/>
        <v>0</v>
      </c>
      <c r="EJ294" s="12">
        <f t="shared" si="213"/>
        <v>0</v>
      </c>
      <c r="EK294" s="12">
        <f t="shared" si="213"/>
        <v>0</v>
      </c>
      <c r="EM294" s="12">
        <f t="shared" si="239"/>
        <v>0</v>
      </c>
      <c r="EN294" s="12">
        <f t="shared" si="239"/>
        <v>0</v>
      </c>
      <c r="EO294" s="12">
        <f t="shared" si="239"/>
        <v>0</v>
      </c>
      <c r="EP294" s="12">
        <f t="shared" si="239"/>
        <v>0</v>
      </c>
      <c r="EQ294" s="12">
        <f t="shared" si="239"/>
        <v>0</v>
      </c>
      <c r="ER294" s="12">
        <f t="shared" si="239"/>
        <v>0</v>
      </c>
      <c r="ES294" s="12">
        <f t="shared" si="239"/>
        <v>0</v>
      </c>
      <c r="ET294" s="12">
        <f t="shared" si="239"/>
        <v>0</v>
      </c>
      <c r="EU294" s="12">
        <f t="shared" si="239"/>
        <v>0</v>
      </c>
      <c r="EV294" s="12">
        <f t="shared" si="239"/>
        <v>0</v>
      </c>
      <c r="EW294" s="12">
        <f t="shared" si="239"/>
        <v>0</v>
      </c>
      <c r="EX294" s="12">
        <f t="shared" si="239"/>
        <v>0</v>
      </c>
      <c r="EY294" s="12">
        <f t="shared" si="239"/>
        <v>0</v>
      </c>
      <c r="EZ294" s="12">
        <f t="shared" si="239"/>
        <v>0</v>
      </c>
      <c r="FA294" s="12">
        <f t="shared" si="239"/>
        <v>0</v>
      </c>
      <c r="FB294" s="12">
        <f t="shared" si="221"/>
        <v>0</v>
      </c>
      <c r="FC294" s="12">
        <f t="shared" si="215"/>
        <v>0</v>
      </c>
      <c r="FD294" s="12">
        <f t="shared" si="215"/>
        <v>0</v>
      </c>
      <c r="FE294" s="12">
        <f t="shared" si="215"/>
        <v>0</v>
      </c>
      <c r="FF294" s="12">
        <f t="shared" si="215"/>
        <v>0</v>
      </c>
      <c r="FH294" s="12">
        <f>IFERROR(AL294*[1]Figure!$C$8+BG294*[1]Figure!$D$8+CB294*[1]Figure!$E$8,0)</f>
        <v>0</v>
      </c>
      <c r="FI294" s="12">
        <f>IFERROR(AM294*[1]Figure!$C$8+BH294*[1]Figure!$D$8+CC294*[1]Figure!$E$8,0)</f>
        <v>0</v>
      </c>
      <c r="FJ294" s="12">
        <f>IFERROR(AN294*[1]Figure!$C$8+BI294*[1]Figure!$D$8+CD294*[1]Figure!$E$8,0)</f>
        <v>0</v>
      </c>
      <c r="FK294" s="12">
        <f>IFERROR(AO294*[1]Figure!$C$8+BJ294*[1]Figure!$D$8+CE294*[1]Figure!$E$8,0)</f>
        <v>0</v>
      </c>
      <c r="FL294" s="12">
        <f>IFERROR(AP294*[1]Figure!$C$8+BK294*[1]Figure!$D$8+CF294*[1]Figure!$E$8,0)</f>
        <v>0</v>
      </c>
      <c r="FM294" s="12">
        <f>IFERROR(AQ294*[1]Figure!$C$8+BL294*[1]Figure!$D$8+CG294*[1]Figure!$E$8,0)</f>
        <v>0</v>
      </c>
      <c r="FN294" s="12">
        <f>IFERROR(AR294*[1]Figure!$C$8+BM294*[1]Figure!$D$8+CH294*[1]Figure!$E$8,0)</f>
        <v>0</v>
      </c>
      <c r="FO294" s="12">
        <f>IFERROR(AS294*[1]Figure!$C$8+BN294*[1]Figure!$D$8+CI294*[1]Figure!$E$8,0)</f>
        <v>0</v>
      </c>
      <c r="FP294" s="12">
        <f>IFERROR(AT294*[1]Figure!$C$8+BO294*[1]Figure!$D$8+CJ294*[1]Figure!$E$8,0)</f>
        <v>0</v>
      </c>
      <c r="FQ294" s="12">
        <f>IFERROR(AU294*[1]Figure!$C$8+BP294*[1]Figure!$D$8+CK294*[1]Figure!$E$8,0)</f>
        <v>0</v>
      </c>
      <c r="FR294" s="12">
        <f>IFERROR(AV294*[1]Figure!$C$8+BQ294*[1]Figure!$D$8+CL294*[1]Figure!$E$8,0)</f>
        <v>0</v>
      </c>
      <c r="FS294" s="12">
        <f>IFERROR(AW294*[1]Figure!$C$8+BR294*[1]Figure!$D$8+CM294*[1]Figure!$E$8,0)</f>
        <v>0</v>
      </c>
      <c r="FT294" s="12">
        <f>IFERROR(AX294*[1]Figure!$C$8+BS294*[1]Figure!$D$8+CN294*[1]Figure!$E$8,0)</f>
        <v>0</v>
      </c>
      <c r="FU294" s="12">
        <f>IFERROR(AY294*[1]Figure!$C$8+BT294*[1]Figure!$D$8+CO294*[1]Figure!$E$8,0)</f>
        <v>0</v>
      </c>
      <c r="FV294" s="12">
        <f>IFERROR(AZ294*[1]Figure!$C$8+BU294*[1]Figure!$D$8+CP294*[1]Figure!$E$8,0)</f>
        <v>0</v>
      </c>
      <c r="FW294" s="12">
        <f>IFERROR(BA294*[1]Figure!$C$8+BV294*[1]Figure!$D$8+CQ294*[1]Figure!$E$8,0)</f>
        <v>0</v>
      </c>
      <c r="FX294" s="12">
        <f>IFERROR(BB294*[1]Figure!$C$8+BW294*[1]Figure!$D$8+CR294*[1]Figure!$E$8,0)</f>
        <v>0</v>
      </c>
      <c r="FY294" s="12">
        <f>IFERROR(BC294*[1]Figure!$C$8+BX294*[1]Figure!$D$8+CS294*[1]Figure!$E$8,0)</f>
        <v>0</v>
      </c>
      <c r="FZ294" s="12">
        <f>IFERROR(BD294*[1]Figure!$C$8+BY294*[1]Figure!$D$8+CT294*[1]Figure!$E$8,0)</f>
        <v>0</v>
      </c>
      <c r="GA294" s="12">
        <f>IFERROR(BE294*[1]Figure!$C$8+BZ294*[1]Figure!$D$8+CU294*[1]Figure!$E$8,0)</f>
        <v>0</v>
      </c>
      <c r="GC294" s="12">
        <f>IFERROR(CW294*[1]Figure!$F$8+DR294*[1]Figure!$G$8+EM294*[1]Figure!$H$8,0)</f>
        <v>0</v>
      </c>
      <c r="GD294" s="12">
        <f>IFERROR(CX294*[1]Figure!$F$8+DS294*[1]Figure!$G$8+EN294*[1]Figure!$H$8,0)</f>
        <v>0</v>
      </c>
      <c r="GE294" s="12">
        <f>IFERROR(CY294*[1]Figure!$F$8+DT294*[1]Figure!$G$8+EO294*[1]Figure!$H$8,0)</f>
        <v>0</v>
      </c>
      <c r="GF294" s="12">
        <f>IFERROR(CZ294*[1]Figure!$F$8+DU294*[1]Figure!$G$8+EP294*[1]Figure!$H$8,0)</f>
        <v>0</v>
      </c>
      <c r="GG294" s="12">
        <f>IFERROR(DA294*[1]Figure!$F$8+DV294*[1]Figure!$G$8+EQ294*[1]Figure!$H$8,0)</f>
        <v>0</v>
      </c>
      <c r="GH294" s="12">
        <f>IFERROR(DB294*[1]Figure!$F$8+DW294*[1]Figure!$G$8+ER294*[1]Figure!$H$8,0)</f>
        <v>0</v>
      </c>
      <c r="GI294" s="12">
        <f>IFERROR(DC294*[1]Figure!$F$8+DX294*[1]Figure!$G$8+ES294*[1]Figure!$H$8,0)</f>
        <v>0</v>
      </c>
      <c r="GJ294" s="12">
        <f>IFERROR(DD294*[1]Figure!$F$8+DY294*[1]Figure!$G$8+ET294*[1]Figure!$H$8,0)</f>
        <v>0</v>
      </c>
      <c r="GK294" s="12">
        <f>IFERROR(DE294*[1]Figure!$F$8+DZ294*[1]Figure!$G$8+EU294*[1]Figure!$H$8,0)</f>
        <v>0</v>
      </c>
      <c r="GL294" s="12">
        <f>IFERROR(DF294*[1]Figure!$F$8+EA294*[1]Figure!$G$8+EV294*[1]Figure!$H$8,0)</f>
        <v>0</v>
      </c>
      <c r="GM294" s="12">
        <f>IFERROR(DG294*[1]Figure!$F$8+EB294*[1]Figure!$G$8+EW294*[1]Figure!$H$8,0)</f>
        <v>0</v>
      </c>
      <c r="GN294" s="12">
        <f>IFERROR(DH294*[1]Figure!$F$8+EC294*[1]Figure!$G$8+EX294*[1]Figure!$H$8,0)</f>
        <v>0</v>
      </c>
      <c r="GO294" s="12">
        <f>IFERROR(DI294*[1]Figure!$F$8+ED294*[1]Figure!$G$8+EY294*[1]Figure!$H$8,0)</f>
        <v>0</v>
      </c>
      <c r="GP294" s="12">
        <f>IFERROR(DJ294*[1]Figure!$F$8+EE294*[1]Figure!$G$8+EZ294*[1]Figure!$H$8,0)</f>
        <v>0</v>
      </c>
      <c r="GQ294" s="12">
        <f>IFERROR(DK294*[1]Figure!$F$8+EF294*[1]Figure!$G$8+FA294*[1]Figure!$H$8,0)</f>
        <v>0</v>
      </c>
      <c r="GR294" s="12">
        <f>IFERROR(DL294*[1]Figure!$F$8+EG294*[1]Figure!$G$8+FB294*[1]Figure!$H$8,0)</f>
        <v>0</v>
      </c>
      <c r="GS294" s="12">
        <f>IFERROR(DM294*[1]Figure!$F$8+EH294*[1]Figure!$G$8+FC294*[1]Figure!$H$8,0)</f>
        <v>0</v>
      </c>
      <c r="GT294" s="12">
        <f>IFERROR(DN294*[1]Figure!$F$8+EI294*[1]Figure!$G$8+FD294*[1]Figure!$H$8,0)</f>
        <v>0</v>
      </c>
      <c r="GU294" s="12">
        <f>IFERROR(DO294*[1]Figure!$F$8+EJ294*[1]Figure!$G$8+FE294*[1]Figure!$H$8,0)</f>
        <v>0</v>
      </c>
      <c r="GV294" s="12">
        <f>IFERROR(DP294*[1]Figure!$F$8+EK294*[1]Figure!$G$8+FF294*[1]Figure!$H$8,0)</f>
        <v>0</v>
      </c>
      <c r="GX294" s="12">
        <f>IFERROR(FH294*[1]Figure!$F$10+GC294*[1]Figure!$F$11,0)</f>
        <v>0</v>
      </c>
      <c r="GY294" s="12">
        <f>IFERROR(FI294*[1]Figure!$F$10+GD294*[1]Figure!$F$11,0)</f>
        <v>0</v>
      </c>
      <c r="GZ294" s="12">
        <f>IFERROR(FJ294*[1]Figure!$F$10+GE294*[1]Figure!$F$11,0)</f>
        <v>0</v>
      </c>
      <c r="HA294" s="12">
        <f>IFERROR(FK294*[1]Figure!$F$10+GF294*[1]Figure!$F$11,0)</f>
        <v>0</v>
      </c>
      <c r="HB294" s="12">
        <f>IFERROR(FL294*[1]Figure!$F$10+GG294*[1]Figure!$F$11,0)</f>
        <v>0</v>
      </c>
      <c r="HC294" s="12">
        <f>IFERROR(FM294*[1]Figure!$F$10+GH294*[1]Figure!$F$11,0)</f>
        <v>0</v>
      </c>
      <c r="HD294" s="12">
        <f>IFERROR(FN294*[1]Figure!$F$10+GI294*[1]Figure!$F$11,0)</f>
        <v>0</v>
      </c>
      <c r="HE294" s="12">
        <f>IFERROR(FO294*[1]Figure!$F$10+GJ294*[1]Figure!$F$11,0)</f>
        <v>0</v>
      </c>
      <c r="HF294" s="12">
        <f>IFERROR(FP294*[1]Figure!$F$10+GK294*[1]Figure!$F$11,0)</f>
        <v>0</v>
      </c>
      <c r="HG294" s="12">
        <f>IFERROR(FQ294*[1]Figure!$F$10+GL294*[1]Figure!$F$11,0)</f>
        <v>0</v>
      </c>
      <c r="HH294" s="12">
        <f>IFERROR(FR294*[1]Figure!$F$10+GM294*[1]Figure!$F$11,0)</f>
        <v>0</v>
      </c>
      <c r="HI294" s="12">
        <f>IFERROR(FS294*[1]Figure!$F$10+GN294*[1]Figure!$F$11,0)</f>
        <v>0</v>
      </c>
      <c r="HJ294" s="12">
        <f>IFERROR(FT294*[1]Figure!$F$10+GO294*[1]Figure!$F$11,0)</f>
        <v>0</v>
      </c>
      <c r="HK294" s="12">
        <f>IFERROR(FU294*[1]Figure!$F$10+GP294*[1]Figure!$F$11,0)</f>
        <v>0</v>
      </c>
      <c r="HL294" s="12">
        <f>IFERROR(FV294*[1]Figure!$F$10+GQ294*[1]Figure!$F$11,0)</f>
        <v>0</v>
      </c>
      <c r="HM294" s="12">
        <f>IFERROR(FW294*[1]Figure!$F$10+GR294*[1]Figure!$F$11,0)</f>
        <v>0</v>
      </c>
      <c r="HN294" s="12">
        <f>IFERROR(FX294*[1]Figure!$F$10+GS294*[1]Figure!$F$11,0)</f>
        <v>0</v>
      </c>
      <c r="HO294" s="12">
        <f>IFERROR(FY294*[1]Figure!$F$10+GT294*[1]Figure!$F$11,0)</f>
        <v>0</v>
      </c>
      <c r="HP294" s="12">
        <f>IFERROR(FZ294*[1]Figure!$F$10+GU294*[1]Figure!$F$11,0)</f>
        <v>0</v>
      </c>
      <c r="HQ294" s="12">
        <f>IFERROR(GA294*[1]Figure!$F$10+GV294*[1]Figure!$F$11,0)</f>
        <v>0</v>
      </c>
    </row>
    <row r="295" spans="1:225" x14ac:dyDescent="0.2">
      <c r="A295" s="1"/>
      <c r="B295" s="4"/>
      <c r="C295" s="1" t="str">
        <f>C104</f>
        <v>CoSO4 (refining)</v>
      </c>
      <c r="D295" s="1" t="str">
        <f>D104</f>
        <v>Finland</v>
      </c>
      <c r="E295" s="2">
        <f>E104/SUM(E104:E107)</f>
        <v>0.52941176470588236</v>
      </c>
      <c r="F295" s="7"/>
      <c r="G295" s="5">
        <f>'[1]LIB Maf LCI'!AQ$45*'[1]LIB Maf LCIA'!E$99*LCIA_TAU!$E295</f>
        <v>307.98689441192653</v>
      </c>
      <c r="H295" s="5">
        <f>'[1]LIB Maf LCI'!AR$45*'[1]LIB Maf LCIA'!F$99*LCIA_TAU!$E295</f>
        <v>208.05842860225732</v>
      </c>
      <c r="I295" s="5">
        <f>'[1]LIB Maf LCI'!AS$45*'[1]LIB Maf LCIA'!D$99*LCIA_TAU!$E295</f>
        <v>352.16081017386114</v>
      </c>
      <c r="J295" s="5">
        <f>'[1]LIB Maf LCI'!AT$45*'[1]LIB Maf LCIA'!D$99*LCIA_TAU!$E295</f>
        <v>403.68952401499666</v>
      </c>
      <c r="K295" s="5">
        <f>'[1]LIB Maf LCI'!AU$45*'[1]LIB Maf LCIA'!E$99*LCIA_TAU!$E295</f>
        <v>306.6743372151476</v>
      </c>
      <c r="L295" s="5">
        <f>'[1]LIB Maf LCI'!AV$45*'[1]LIB Maf LCIA'!F$99*LCIA_TAU!$E295</f>
        <v>206.06833675874296</v>
      </c>
      <c r="M295" s="5" t="str">
        <f>M104</f>
        <v>g/kWh</v>
      </c>
      <c r="N295" s="5" t="str">
        <f>N104</f>
        <v>Cobalt sulfate production, Fl</v>
      </c>
      <c r="O295" s="5">
        <f>O104</f>
        <v>1</v>
      </c>
      <c r="P295" s="5" t="str">
        <f>P104</f>
        <v>kg</v>
      </c>
      <c r="Q295" s="5">
        <f>[1]Use!Z254</f>
        <v>3.9089915354980338</v>
      </c>
      <c r="R295" s="5">
        <f>[1]Use!AA254</f>
        <v>77.855636072033946</v>
      </c>
      <c r="S295" s="5">
        <f>[1]Use!AB254</f>
        <v>1.2464108899812089E-2</v>
      </c>
      <c r="T295" s="5">
        <f>[1]Use!AC254</f>
        <v>1.2845731836919443</v>
      </c>
      <c r="U295" s="5">
        <f>[1]Use!AD254</f>
        <v>0.21093029636240282</v>
      </c>
      <c r="V295" s="5">
        <f>[1]Use!AE254</f>
        <v>1.179147169108349E-3</v>
      </c>
      <c r="W295" s="5">
        <f>[1]Use!AF254</f>
        <v>3.9735095932334739</v>
      </c>
      <c r="X295" s="5">
        <f>[1]Use!AG254</f>
        <v>0.26991352488845616</v>
      </c>
      <c r="Y295" s="5">
        <f>[1]Use!AH254</f>
        <v>5.6468172114113306</v>
      </c>
      <c r="Z295" s="5">
        <f>[1]Use!AI254</f>
        <v>0.6152921817084902</v>
      </c>
      <c r="AA295" s="5">
        <f>[1]Use!AJ254</f>
        <v>6.1437215466981249E-2</v>
      </c>
      <c r="AB295" s="5">
        <f>[1]Use!AK254</f>
        <v>0.28298088530209042</v>
      </c>
      <c r="AC295" s="5">
        <f>[1]Use!AL254</f>
        <v>1.8017279560579954E-4</v>
      </c>
      <c r="AD295" s="5">
        <f>[1]Use!AM254</f>
        <v>2.2615940535220327</v>
      </c>
      <c r="AE295" s="5">
        <f>[1]Use!AN254</f>
        <v>1.4217775506275357E-2</v>
      </c>
      <c r="AF295" s="5">
        <f>[1]Use!AO254</f>
        <v>1.449765165275582E-2</v>
      </c>
      <c r="AG295" s="5">
        <f>[1]Use!AP254</f>
        <v>3.1013992833894294E-6</v>
      </c>
      <c r="AH295" s="5">
        <f>[1]Use!AQ254</f>
        <v>2.5765016777794462E-2</v>
      </c>
      <c r="AI295" s="5">
        <f>[1]Use!AR254</f>
        <v>18.037497021876071</v>
      </c>
      <c r="AJ295" s="5">
        <f>[1]Use!AS254</f>
        <v>0.14508721539508532</v>
      </c>
      <c r="AK295" s="1"/>
      <c r="AL295" s="1">
        <f t="shared" si="234"/>
        <v>1.2039181633005474</v>
      </c>
      <c r="AM295" s="1">
        <f t="shared" si="234"/>
        <v>23.978515566290895</v>
      </c>
      <c r="AN295" s="1">
        <f t="shared" si="234"/>
        <v>3.8387821916651792E-3</v>
      </c>
      <c r="AO295" s="1">
        <f t="shared" si="234"/>
        <v>0.39563170549012311</v>
      </c>
      <c r="AP295" s="1">
        <f t="shared" si="234"/>
        <v>6.4963766914043722E-2</v>
      </c>
      <c r="AQ295" s="1">
        <f t="shared" si="234"/>
        <v>3.6316187466829512E-4</v>
      </c>
      <c r="AR295" s="1">
        <f t="shared" si="234"/>
        <v>1.223788879535975</v>
      </c>
      <c r="AS295" s="1">
        <f t="shared" si="234"/>
        <v>8.3129828290171848E-2</v>
      </c>
      <c r="AT295" s="1">
        <f t="shared" si="234"/>
        <v>1.7391456962543907</v>
      </c>
      <c r="AU295" s="1">
        <f t="shared" si="234"/>
        <v>0.18950192820033668</v>
      </c>
      <c r="AV295" s="1">
        <f t="shared" si="234"/>
        <v>1.8921857192991932E-2</v>
      </c>
      <c r="AW295" s="1">
        <f t="shared" si="234"/>
        <v>8.7154404042128403E-2</v>
      </c>
      <c r="AX295" s="1">
        <f t="shared" si="234"/>
        <v>5.5490859776144999E-5</v>
      </c>
      <c r="AY295" s="1">
        <f t="shared" si="234"/>
        <v>0.69654132896473109</v>
      </c>
      <c r="AZ295" s="1">
        <f t="shared" si="234"/>
        <v>4.3788885236237035E-3</v>
      </c>
      <c r="BA295" s="1">
        <f t="shared" si="216"/>
        <v>4.4650867087981981E-3</v>
      </c>
      <c r="BB295" s="1">
        <f t="shared" si="216"/>
        <v>9.5519033362248468E-7</v>
      </c>
      <c r="BC295" s="1">
        <f t="shared" si="216"/>
        <v>7.9352875018640981E-3</v>
      </c>
      <c r="BD295" s="1">
        <f t="shared" si="216"/>
        <v>5.5553126907319843</v>
      </c>
      <c r="BE295" s="1">
        <f t="shared" si="216"/>
        <v>4.468496088840658E-2</v>
      </c>
      <c r="BF295" s="1"/>
      <c r="BG295" s="1">
        <f t="shared" si="235"/>
        <v>0.8132986362952459</v>
      </c>
      <c r="BH295" s="1">
        <f t="shared" si="235"/>
        <v>16.198521298976605</v>
      </c>
      <c r="BI295" s="1">
        <f t="shared" si="235"/>
        <v>2.5932629116223135E-3</v>
      </c>
      <c r="BJ295" s="1">
        <f t="shared" si="235"/>
        <v>0.26726627802354475</v>
      </c>
      <c r="BK295" s="1">
        <f t="shared" si="235"/>
        <v>4.3885826005769964E-2</v>
      </c>
      <c r="BL295" s="1">
        <f t="shared" si="235"/>
        <v>2.4533150709548328E-4</v>
      </c>
      <c r="BM295" s="1">
        <f t="shared" si="235"/>
        <v>0.82672216200415127</v>
      </c>
      <c r="BN295" s="1">
        <f t="shared" si="235"/>
        <v>5.6157783846788462E-2</v>
      </c>
      <c r="BO295" s="1">
        <f t="shared" si="235"/>
        <v>1.174867915610422</v>
      </c>
      <c r="BP295" s="1">
        <f t="shared" si="235"/>
        <v>0.12801672445752305</v>
      </c>
      <c r="BQ295" s="1">
        <f t="shared" si="235"/>
        <v>1.2782530507758417E-2</v>
      </c>
      <c r="BR295" s="1">
        <f t="shared" si="235"/>
        <v>5.8876558320428547E-2</v>
      </c>
      <c r="BS295" s="1">
        <f t="shared" si="235"/>
        <v>3.7486468730618345E-5</v>
      </c>
      <c r="BT295" s="1">
        <f t="shared" si="235"/>
        <v>0.47054370491200354</v>
      </c>
      <c r="BU295" s="1">
        <f t="shared" si="235"/>
        <v>2.9581280300553141E-3</v>
      </c>
      <c r="BV295" s="1">
        <f t="shared" si="217"/>
        <v>3.0163586212952945E-3</v>
      </c>
      <c r="BW295" s="1">
        <f t="shared" si="217"/>
        <v>6.4527226137017167E-7</v>
      </c>
      <c r="BX295" s="1">
        <f t="shared" si="217"/>
        <v>5.3606289036987114E-3</v>
      </c>
      <c r="BY295" s="1">
        <f t="shared" si="217"/>
        <v>3.7528532862894313</v>
      </c>
      <c r="BZ295" s="1">
        <f t="shared" si="217"/>
        <v>3.0186618045378689E-2</v>
      </c>
      <c r="CA295" s="1"/>
      <c r="CB295" s="1">
        <f t="shared" si="236"/>
        <v>1.376593626103753</v>
      </c>
      <c r="CC295" s="1">
        <f t="shared" si="236"/>
        <v>27.417703875728762</v>
      </c>
      <c r="CD295" s="1">
        <f t="shared" si="236"/>
        <v>4.3893706882530579E-3</v>
      </c>
      <c r="CE295" s="1">
        <f t="shared" si="236"/>
        <v>0.45237633309657127</v>
      </c>
      <c r="CF295" s="1">
        <f t="shared" si="236"/>
        <v>7.4281384057196406E-2</v>
      </c>
      <c r="CG295" s="1">
        <f t="shared" si="236"/>
        <v>4.1524942238741104E-4</v>
      </c>
      <c r="CH295" s="1">
        <f t="shared" si="236"/>
        <v>1.3993143575867095</v>
      </c>
      <c r="CI295" s="1">
        <f t="shared" si="236"/>
        <v>9.5052965601601355E-2</v>
      </c>
      <c r="CJ295" s="1">
        <f t="shared" si="236"/>
        <v>1.9885877240743175</v>
      </c>
      <c r="CK295" s="1">
        <f t="shared" si="236"/>
        <v>0.21668179320410449</v>
      </c>
      <c r="CL295" s="1">
        <f t="shared" si="236"/>
        <v>2.1635779573678189E-2</v>
      </c>
      <c r="CM295" s="1">
        <f t="shared" si="236"/>
        <v>9.9654777831700639E-2</v>
      </c>
      <c r="CN295" s="1">
        <f t="shared" si="236"/>
        <v>6.344979767182785E-5</v>
      </c>
      <c r="CO295" s="1">
        <f t="shared" si="236"/>
        <v>0.79644479417270575</v>
      </c>
      <c r="CP295" s="1">
        <f t="shared" si="236"/>
        <v>5.006943341160008E-3</v>
      </c>
      <c r="CQ295" s="1">
        <f t="shared" si="218"/>
        <v>5.1055047516529069E-3</v>
      </c>
      <c r="CR295" s="1">
        <f t="shared" si="218"/>
        <v>1.0921912843110538E-6</v>
      </c>
      <c r="CS295" s="1">
        <f t="shared" si="218"/>
        <v>9.0734291826112239E-3</v>
      </c>
      <c r="CT295" s="1">
        <f t="shared" si="218"/>
        <v>6.3520995647324847</v>
      </c>
      <c r="CU295" s="1">
        <f t="shared" si="218"/>
        <v>5.1094031319402745E-2</v>
      </c>
      <c r="CW295" s="12">
        <f t="shared" si="237"/>
        <v>1.578018932343852</v>
      </c>
      <c r="CX295" s="12">
        <f t="shared" si="237"/>
        <v>31.429504667804185</v>
      </c>
      <c r="CY295" s="12">
        <f t="shared" si="237"/>
        <v>5.0316301890362255E-3</v>
      </c>
      <c r="CZ295" s="12">
        <f t="shared" si="237"/>
        <v>0.51856873708702977</v>
      </c>
      <c r="DA295" s="12">
        <f t="shared" si="237"/>
        <v>8.515035093888057E-2</v>
      </c>
      <c r="DB295" s="12">
        <f t="shared" si="237"/>
        <v>4.7600935944098018E-4</v>
      </c>
      <c r="DC295" s="12">
        <f t="shared" si="237"/>
        <v>1.6040641963614439</v>
      </c>
      <c r="DD295" s="12">
        <f t="shared" si="237"/>
        <v>0.10896126238743081</v>
      </c>
      <c r="DE295" s="12">
        <f t="shared" si="237"/>
        <v>2.2795609522743305</v>
      </c>
      <c r="DF295" s="12">
        <f t="shared" si="237"/>
        <v>0.24838700796404922</v>
      </c>
      <c r="DG295" s="12">
        <f t="shared" si="237"/>
        <v>2.4801560268672449E-2</v>
      </c>
      <c r="DH295" s="12">
        <f t="shared" si="237"/>
        <v>0.11423641889294324</v>
      </c>
      <c r="DI295" s="12">
        <f t="shared" si="237"/>
        <v>7.2733870098556488E-5</v>
      </c>
      <c r="DJ295" s="12">
        <f t="shared" si="237"/>
        <v>0.91298182698145625</v>
      </c>
      <c r="DK295" s="12">
        <f t="shared" si="237"/>
        <v>5.7395670266803768E-3</v>
      </c>
      <c r="DL295" s="12">
        <f t="shared" si="219"/>
        <v>5.8525500950362261E-3</v>
      </c>
      <c r="DM295" s="12">
        <f t="shared" si="219"/>
        <v>1.2520024004919305E-6</v>
      </c>
      <c r="DN295" s="12">
        <f t="shared" si="219"/>
        <v>1.0401067359266249E-2</v>
      </c>
      <c r="DO295" s="12">
        <f t="shared" si="219"/>
        <v>7.2815485871830701</v>
      </c>
      <c r="DP295" s="12">
        <f t="shared" si="219"/>
        <v>5.8570188923503283E-2</v>
      </c>
      <c r="DR295" s="12">
        <f t="shared" si="238"/>
        <v>1.1987873883284816</v>
      </c>
      <c r="DS295" s="12">
        <f t="shared" si="238"/>
        <v>23.876325590854748</v>
      </c>
      <c r="DT295" s="12">
        <f t="shared" si="238"/>
        <v>3.822422335827295E-3</v>
      </c>
      <c r="DU295" s="12">
        <f t="shared" si="238"/>
        <v>0.39394562971307906</v>
      </c>
      <c r="DV295" s="12">
        <f t="shared" si="238"/>
        <v>6.4686908835534546E-2</v>
      </c>
      <c r="DW295" s="12">
        <f t="shared" si="238"/>
        <v>3.616141765654205E-4</v>
      </c>
      <c r="DX295" s="12">
        <f t="shared" si="238"/>
        <v>1.2185734209229062</v>
      </c>
      <c r="DY295" s="12">
        <f t="shared" si="238"/>
        <v>8.2775551350571533E-2</v>
      </c>
      <c r="DZ295" s="12">
        <f t="shared" si="238"/>
        <v>1.7317339256846578</v>
      </c>
      <c r="EA295" s="12">
        <f t="shared" si="238"/>
        <v>0.18869432201911338</v>
      </c>
      <c r="EB295" s="12">
        <f t="shared" si="238"/>
        <v>1.8841217333680688E-2</v>
      </c>
      <c r="EC295" s="12">
        <f t="shared" si="238"/>
        <v>8.6782975444574278E-2</v>
      </c>
      <c r="ED295" s="12">
        <f t="shared" si="238"/>
        <v>5.5254372676608828E-5</v>
      </c>
      <c r="EE295" s="12">
        <f t="shared" si="238"/>
        <v>0.69357285741358843</v>
      </c>
      <c r="EF295" s="12">
        <f t="shared" si="238"/>
        <v>4.3602268800607543E-3</v>
      </c>
      <c r="EG295" s="12">
        <f t="shared" si="220"/>
        <v>4.4460577117849797E-3</v>
      </c>
      <c r="EH295" s="12">
        <f t="shared" si="220"/>
        <v>9.5111956967298698E-7</v>
      </c>
      <c r="EI295" s="12">
        <f t="shared" si="220"/>
        <v>7.9014694436672743E-3</v>
      </c>
      <c r="EJ295" s="12">
        <f t="shared" si="220"/>
        <v>5.5316374442040424</v>
      </c>
      <c r="EK295" s="12">
        <f t="shared" si="220"/>
        <v>4.4494525619679148E-2</v>
      </c>
      <c r="EM295" s="12">
        <f t="shared" si="239"/>
        <v>0.80551938412408453</v>
      </c>
      <c r="EN295" s="12">
        <f t="shared" si="239"/>
        <v>16.043581432658026</v>
      </c>
      <c r="EO295" s="12">
        <f t="shared" si="239"/>
        <v>2.5684581901641228E-3</v>
      </c>
      <c r="EP295" s="12">
        <f t="shared" si="239"/>
        <v>0.26470985940828212</v>
      </c>
      <c r="EQ295" s="12">
        <f t="shared" si="239"/>
        <v>4.346605534342908E-2</v>
      </c>
      <c r="ER295" s="12">
        <f t="shared" si="239"/>
        <v>2.4298489593193768E-4</v>
      </c>
      <c r="ES295" s="12">
        <f t="shared" si="239"/>
        <v>0.81881451297253116</v>
      </c>
      <c r="ET295" s="12">
        <f t="shared" si="239"/>
        <v>5.5620631142453733E-2</v>
      </c>
      <c r="EU295" s="12">
        <f t="shared" si="239"/>
        <v>1.1636302307361759</v>
      </c>
      <c r="EV295" s="12">
        <f t="shared" si="239"/>
        <v>0.12679223650532681</v>
      </c>
      <c r="EW295" s="12">
        <f t="shared" si="239"/>
        <v>1.2660264806369342E-2</v>
      </c>
      <c r="EX295" s="12">
        <f t="shared" si="239"/>
        <v>5.8313400368718384E-2</v>
      </c>
      <c r="EY295" s="12">
        <f t="shared" si="239"/>
        <v>3.7127908319660059E-5</v>
      </c>
      <c r="EZ295" s="12">
        <f t="shared" si="239"/>
        <v>0.46604292503274874</v>
      </c>
      <c r="FA295" s="12">
        <f t="shared" si="239"/>
        <v>2.9298333509873574E-3</v>
      </c>
      <c r="FB295" s="12">
        <f t="shared" si="221"/>
        <v>2.9875069629910324E-3</v>
      </c>
      <c r="FC295" s="12">
        <f t="shared" si="221"/>
        <v>6.3910019195281699E-7</v>
      </c>
      <c r="FD295" s="12">
        <f t="shared" si="221"/>
        <v>5.3093541539612115E-3</v>
      </c>
      <c r="FE295" s="12">
        <f t="shared" si="221"/>
        <v>3.7169570105887813</v>
      </c>
      <c r="FF295" s="12">
        <f t="shared" si="221"/>
        <v>2.9897881161422717E-2</v>
      </c>
      <c r="FH295" s="12">
        <f>IFERROR(AL295*[1]Figure!$C$8+BG295*[1]Figure!$D$8+CB295*[1]Figure!$E$8,0)</f>
        <v>0.89237130276963916</v>
      </c>
      <c r="FI295" s="12">
        <f>IFERROR(AM295*[1]Figure!$C$8+BH295*[1]Figure!$D$8+CC295*[1]Figure!$E$8,0)</f>
        <v>17.773416687817946</v>
      </c>
      <c r="FJ295" s="12">
        <f>IFERROR(AN295*[1]Figure!$C$8+BI295*[1]Figure!$D$8+CD295*[1]Figure!$E$8,0)</f>
        <v>2.8453919625515043E-3</v>
      </c>
      <c r="FK295" s="12">
        <f>IFERROR(AO295*[1]Figure!$C$8+BJ295*[1]Figure!$D$8+CE295*[1]Figure!$E$8,0)</f>
        <v>0.29325114547429543</v>
      </c>
      <c r="FL295" s="12">
        <f>IFERROR(AP295*[1]Figure!$C$8+BK295*[1]Figure!$D$8+CF295*[1]Figure!$E$8,0)</f>
        <v>4.8152609605106721E-2</v>
      </c>
      <c r="FM295" s="12">
        <f>IFERROR(AQ295*[1]Figure!$C$8+BL295*[1]Figure!$D$8+CG295*[1]Figure!$E$8,0)</f>
        <v>2.6918377435685261E-4</v>
      </c>
      <c r="FN295" s="12">
        <f>IFERROR(AR295*[1]Figure!$C$8+BM295*[1]Figure!$D$8+CH295*[1]Figure!$E$8,0)</f>
        <v>0.90709992592236399</v>
      </c>
      <c r="FO295" s="12">
        <f>IFERROR(AS295*[1]Figure!$C$8+BN295*[1]Figure!$D$8+CI295*[1]Figure!$E$8,0)</f>
        <v>6.1617704119476785E-2</v>
      </c>
      <c r="FP295" s="12">
        <f>IFERROR(AT295*[1]Figure!$C$8+BO295*[1]Figure!$D$8+CJ295*[1]Figure!$E$8,0)</f>
        <v>1.2890940248114755</v>
      </c>
      <c r="FQ295" s="12">
        <f>IFERROR(AU295*[1]Figure!$C$8+BP295*[1]Figure!$D$8+CK295*[1]Figure!$E$8,0)</f>
        <v>0.14046310430427261</v>
      </c>
      <c r="FR295" s="12">
        <f>IFERROR(AV295*[1]Figure!$C$8+BQ295*[1]Figure!$D$8+CL295*[1]Figure!$E$8,0)</f>
        <v>1.4025307424418355E-2</v>
      </c>
      <c r="FS295" s="12">
        <f>IFERROR(AW295*[1]Figure!$C$8+BR295*[1]Figure!$D$8+CM295*[1]Figure!$E$8,0)</f>
        <v>6.4600810460378466E-2</v>
      </c>
      <c r="FT295" s="12">
        <f>IFERROR(AX295*[1]Figure!$C$8+BS295*[1]Figure!$D$8+CN295*[1]Figure!$E$8,0)</f>
        <v>4.113107712777654E-5</v>
      </c>
      <c r="FU295" s="12">
        <f>IFERROR(AY295*[1]Figure!$C$8+BT295*[1]Figure!$D$8+CO295*[1]Figure!$E$8,0)</f>
        <v>0.51629214684917302</v>
      </c>
      <c r="FV295" s="12">
        <f>IFERROR(AZ295*[1]Figure!$C$8+BU295*[1]Figure!$D$8+CP295*[1]Figure!$E$8,0)</f>
        <v>3.2457309604802514E-3</v>
      </c>
      <c r="FW295" s="12">
        <f>IFERROR(BA295*[1]Figure!$C$8+BV295*[1]Figure!$D$8+CQ295*[1]Figure!$E$8,0)</f>
        <v>3.3096229999438516E-3</v>
      </c>
      <c r="FX295" s="12">
        <f>IFERROR(BB295*[1]Figure!$C$8+BW295*[1]Figure!$D$8+CR295*[1]Figure!$E$8,0)</f>
        <v>7.0800862416665192E-7</v>
      </c>
      <c r="FY295" s="12">
        <f>IFERROR(BC295*[1]Figure!$C$8+BX295*[1]Figure!$D$8+CS295*[1]Figure!$E$8,0)</f>
        <v>5.8818141147375796E-3</v>
      </c>
      <c r="FZ295" s="12">
        <f>IFERROR(BD295*[1]Figure!$C$8+BY295*[1]Figure!$D$8+CT295*[1]Figure!$E$8,0)</f>
        <v>4.1177230930136224</v>
      </c>
      <c r="GA295" s="12">
        <f>IFERROR(BE295*[1]Figure!$C$8+BZ295*[1]Figure!$D$8+CU295*[1]Figure!$E$8,0)</f>
        <v>3.312150109346193E-2</v>
      </c>
      <c r="GC295" s="12">
        <f>IFERROR(CW295*[1]Figure!$F$8+DR295*[1]Figure!$G$8+EM295*[1]Figure!$H$8,0)</f>
        <v>1.2771223897516717</v>
      </c>
      <c r="GD295" s="12">
        <f>IFERROR(CX295*[1]Figure!$F$8+DS295*[1]Figure!$G$8+EN295*[1]Figure!$H$8,0)</f>
        <v>25.436528857380658</v>
      </c>
      <c r="GE295" s="12">
        <f>IFERROR(CY295*[1]Figure!$F$8+DT295*[1]Figure!$G$8+EO295*[1]Figure!$H$8,0)</f>
        <v>4.0721992871302036E-3</v>
      </c>
      <c r="GF295" s="12">
        <f>IFERROR(CZ295*[1]Figure!$F$8+DU295*[1]Figure!$G$8+EP295*[1]Figure!$H$8,0)</f>
        <v>0.41968808560199405</v>
      </c>
      <c r="GG295" s="12">
        <f>IFERROR(DA295*[1]Figure!$F$8+DV295*[1]Figure!$G$8+EQ295*[1]Figure!$H$8,0)</f>
        <v>6.8913887818654193E-2</v>
      </c>
      <c r="GH295" s="12">
        <f>IFERROR(DB295*[1]Figure!$F$8+DW295*[1]Figure!$G$8+ER295*[1]Figure!$H$8,0)</f>
        <v>3.8524392718816897E-4</v>
      </c>
      <c r="GI295" s="12">
        <f>IFERROR(DC295*[1]Figure!$F$8+DX295*[1]Figure!$G$8+ES295*[1]Figure!$H$8,0)</f>
        <v>1.2982013445994782</v>
      </c>
      <c r="GJ295" s="12">
        <f>IFERROR(DD295*[1]Figure!$F$8+DY295*[1]Figure!$G$8+ET295*[1]Figure!$H$8,0)</f>
        <v>8.8184536293175575E-2</v>
      </c>
      <c r="GK295" s="12">
        <f>IFERROR(DE295*[1]Figure!$F$8+DZ295*[1]Figure!$G$8+EU295*[1]Figure!$H$8,0)</f>
        <v>1.8448944250808388</v>
      </c>
      <c r="GL295" s="12">
        <f>IFERROR(DF295*[1]Figure!$F$8+EA295*[1]Figure!$G$8+EV295*[1]Figure!$H$8,0)</f>
        <v>0.20102459019496183</v>
      </c>
      <c r="GM295" s="12">
        <f>IFERROR(DG295*[1]Figure!$F$8+EB295*[1]Figure!$G$8+EW295*[1]Figure!$H$8,0)</f>
        <v>2.0072400445063313E-2</v>
      </c>
      <c r="GN295" s="12">
        <f>IFERROR(DH295*[1]Figure!$F$8+EC295*[1]Figure!$G$8+EX295*[1]Figure!$H$8,0)</f>
        <v>9.2453826315334886E-2</v>
      </c>
      <c r="GO295" s="12">
        <f>IFERROR(DI295*[1]Figure!$F$8+ED295*[1]Figure!$G$8+EY295*[1]Figure!$H$8,0)</f>
        <v>5.8864980699683575E-5</v>
      </c>
      <c r="GP295" s="12">
        <f>IFERROR(DJ295*[1]Figure!$F$8+EE295*[1]Figure!$G$8+EZ295*[1]Figure!$H$8,0)</f>
        <v>0.73889451436589881</v>
      </c>
      <c r="GQ295" s="12">
        <f>IFERROR(DK295*[1]Figure!$F$8+EF295*[1]Figure!$G$8+FA295*[1]Figure!$H$8,0)</f>
        <v>4.6451467767667414E-3</v>
      </c>
      <c r="GR295" s="12">
        <f>IFERROR(DL295*[1]Figure!$F$8+EG295*[1]Figure!$G$8+FB295*[1]Figure!$H$8,0)</f>
        <v>4.7365862413400713E-3</v>
      </c>
      <c r="GS295" s="12">
        <f>IFERROR(DM295*[1]Figure!$F$8+EH295*[1]Figure!$G$8+FC295*[1]Figure!$H$8,0)</f>
        <v>1.0132706679989749E-6</v>
      </c>
      <c r="GT295" s="12">
        <f>IFERROR(DN295*[1]Figure!$F$8+EI295*[1]Figure!$G$8+FD295*[1]Figure!$H$8,0)</f>
        <v>8.4177925432771337E-3</v>
      </c>
      <c r="GU295" s="12">
        <f>IFERROR(DO295*[1]Figure!$F$8+EJ295*[1]Figure!$G$8+FE295*[1]Figure!$H$8,0)</f>
        <v>5.8931033982866019</v>
      </c>
      <c r="GV295" s="12">
        <f>IFERROR(DP295*[1]Figure!$F$8+EK295*[1]Figure!$G$8+FF295*[1]Figure!$H$8,0)</f>
        <v>4.7402029286865439E-2</v>
      </c>
      <c r="GX295" s="12">
        <f>IFERROR(FH295*[1]Figure!$F$10+GC295*[1]Figure!$F$11,0)</f>
        <v>0.9149451517022319</v>
      </c>
      <c r="GY295" s="12">
        <f>IFERROR(FI295*[1]Figure!$F$10+GD295*[1]Figure!$F$11,0)</f>
        <v>18.223021490304966</v>
      </c>
      <c r="GZ295" s="12">
        <f>IFERROR(FJ295*[1]Figure!$F$10+GE295*[1]Figure!$F$11,0)</f>
        <v>2.9173703510511086E-3</v>
      </c>
      <c r="HA295" s="12">
        <f>IFERROR(FK295*[1]Figure!$F$10+GF295*[1]Figure!$F$11,0)</f>
        <v>0.30066936593555493</v>
      </c>
      <c r="HB295" s="12">
        <f>IFERROR(FL295*[1]Figure!$F$10+GG295*[1]Figure!$F$11,0)</f>
        <v>4.9370700921537586E-2</v>
      </c>
      <c r="HC295" s="12">
        <f>IFERROR(FM295*[1]Figure!$F$10+GH295*[1]Figure!$F$11,0)</f>
        <v>2.7599317515064457E-4</v>
      </c>
      <c r="HD295" s="12">
        <f>IFERROR(FN295*[1]Figure!$F$10+GI295*[1]Figure!$F$11,0)</f>
        <v>0.93004635711191952</v>
      </c>
      <c r="HE295" s="12">
        <f>IFERROR(FO295*[1]Figure!$F$10+GJ295*[1]Figure!$F$11,0)</f>
        <v>6.3176414871435299E-2</v>
      </c>
      <c r="HF295" s="12">
        <f>IFERROR(FP295*[1]Figure!$F$10+GK295*[1]Figure!$F$11,0)</f>
        <v>1.3217035604225889</v>
      </c>
      <c r="HG295" s="12">
        <f>IFERROR(FQ295*[1]Figure!$F$10+GL295*[1]Figure!$F$11,0)</f>
        <v>0.14401632580223711</v>
      </c>
      <c r="HH295" s="12">
        <f>IFERROR(FR295*[1]Figure!$F$10+GM295*[1]Figure!$F$11,0)</f>
        <v>1.4380098272184694E-2</v>
      </c>
      <c r="HI295" s="12">
        <f>IFERROR(FS295*[1]Figure!$F$10+GN295*[1]Figure!$F$11,0)</f>
        <v>6.6234983289255381E-2</v>
      </c>
      <c r="HJ295" s="12">
        <f>IFERROR(FT295*[1]Figure!$F$10+GO295*[1]Figure!$F$11,0)</f>
        <v>4.2171548418858537E-5</v>
      </c>
      <c r="HK295" s="12">
        <f>IFERROR(FU295*[1]Figure!$F$10+GP295*[1]Figure!$F$11,0)</f>
        <v>0.52935251857099408</v>
      </c>
      <c r="HL295" s="12">
        <f>IFERROR(FV295*[1]Figure!$F$10+GQ295*[1]Figure!$F$11,0)</f>
        <v>3.3278365146932991E-3</v>
      </c>
      <c r="HM295" s="12">
        <f>IFERROR(FW295*[1]Figure!$F$10+GR295*[1]Figure!$F$11,0)</f>
        <v>3.3933447975775135E-3</v>
      </c>
      <c r="HN295" s="12">
        <f>IFERROR(FX295*[1]Figure!$F$10+GS295*[1]Figure!$F$11,0)</f>
        <v>7.259187470889223E-7</v>
      </c>
      <c r="HO295" s="12">
        <f>IFERROR(FY295*[1]Figure!$F$10+GT295*[1]Figure!$F$11,0)</f>
        <v>6.0306032822775779E-3</v>
      </c>
      <c r="HP295" s="12">
        <f>IFERROR(FZ295*[1]Figure!$F$10+GU295*[1]Figure!$F$11,0)</f>
        <v>4.2218869749755834</v>
      </c>
      <c r="HQ295" s="12">
        <f>IFERROR(GA295*[1]Figure!$F$10+GV295*[1]Figure!$F$11,0)</f>
        <v>3.3959358339413201E-2</v>
      </c>
    </row>
    <row r="296" spans="1:225" x14ac:dyDescent="0.2">
      <c r="A296" s="1"/>
      <c r="B296" s="4"/>
      <c r="C296" s="1" t="str">
        <f>C105</f>
        <v>CoSO4 (refining)</v>
      </c>
      <c r="D296" s="1" t="str">
        <f>D105</f>
        <v>Canada</v>
      </c>
      <c r="E296" s="2">
        <f>E105/SUM(E104:E107)</f>
        <v>0.23529411764705882</v>
      </c>
      <c r="F296" s="7"/>
      <c r="G296" s="5">
        <f>'[1]LIB Maf LCI'!AQ$45*'[1]LIB Maf LCIA'!E$99*LCIA_TAU!$E296</f>
        <v>136.88306418307843</v>
      </c>
      <c r="H296" s="5">
        <f>'[1]LIB Maf LCI'!AR$45*'[1]LIB Maf LCIA'!F$99*LCIA_TAU!$E296</f>
        <v>92.470412712114353</v>
      </c>
      <c r="I296" s="5">
        <f>'[1]LIB Maf LCI'!AS$45*'[1]LIB Maf LCIA'!D$99*LCIA_TAU!$E296</f>
        <v>156.51591563282716</v>
      </c>
      <c r="J296" s="5">
        <f>'[1]LIB Maf LCI'!AT$45*'[1]LIB Maf LCIA'!D$99*LCIA_TAU!$E296</f>
        <v>179.41756622888738</v>
      </c>
      <c r="K296" s="5">
        <f>'[1]LIB Maf LCI'!AU$45*'[1]LIB Maf LCIA'!E$99*LCIA_TAU!$E296</f>
        <v>136.2997054289545</v>
      </c>
      <c r="L296" s="5">
        <f>'[1]LIB Maf LCI'!AV$45*'[1]LIB Maf LCIA'!F$99*LCIA_TAU!$E296</f>
        <v>91.585927448330196</v>
      </c>
      <c r="M296" s="5" t="str">
        <f>M105</f>
        <v>g/kWh</v>
      </c>
      <c r="N296" s="5" t="str">
        <f>N105</f>
        <v>Cobalt sulfate production, CA</v>
      </c>
      <c r="O296" s="5">
        <f>O105</f>
        <v>1</v>
      </c>
      <c r="P296" s="5" t="str">
        <f>P105</f>
        <v>kg</v>
      </c>
      <c r="Q296" s="5">
        <f>[1]Use!Z256</f>
        <v>4.0686016045653846</v>
      </c>
      <c r="R296" s="5">
        <f>[1]Use!AA256</f>
        <v>73.940164434189327</v>
      </c>
      <c r="S296" s="5">
        <f>[1]Use!AB256</f>
        <v>1.3390681195480883E-2</v>
      </c>
      <c r="T296" s="5">
        <f>[1]Use!AC256</f>
        <v>1.2709911091952837</v>
      </c>
      <c r="U296" s="5">
        <f>[1]Use!AD256</f>
        <v>0.45689881182884173</v>
      </c>
      <c r="V296" s="5">
        <f>[1]Use!AE256</f>
        <v>1.6379291626369191E-3</v>
      </c>
      <c r="W296" s="5">
        <f>[1]Use!AF256</f>
        <v>4.1272248586881064</v>
      </c>
      <c r="X296" s="5">
        <f>[1]Use!AG256</f>
        <v>0.31595885031199983</v>
      </c>
      <c r="Y296" s="5">
        <f>[1]Use!AH256</f>
        <v>10.319050073841682</v>
      </c>
      <c r="Z296" s="5">
        <f>[1]Use!AI256</f>
        <v>0.40228533967892299</v>
      </c>
      <c r="AA296" s="5">
        <f>[1]Use!AJ256</f>
        <v>4.1237364869455458E-2</v>
      </c>
      <c r="AB296" s="5">
        <f>[1]Use!AK256</f>
        <v>0.60144546111354225</v>
      </c>
      <c r="AC296" s="5">
        <f>[1]Use!AL256</f>
        <v>1.9577375195978082E-4</v>
      </c>
      <c r="AD296" s="5">
        <f>[1]Use!AM256</f>
        <v>2.2772141808092878</v>
      </c>
      <c r="AE296" s="5">
        <f>[1]Use!AN256</f>
        <v>1.6522634813726487E-2</v>
      </c>
      <c r="AF296" s="5">
        <f>[1]Use!AO256</f>
        <v>1.6803633611264943E-2</v>
      </c>
      <c r="AG296" s="5">
        <f>[1]Use!AP256</f>
        <v>3.0033122577847527E-6</v>
      </c>
      <c r="AH296" s="5">
        <f>[1]Use!AQ256</f>
        <v>2.7013098954321375E-2</v>
      </c>
      <c r="AI296" s="5">
        <f>[1]Use!AR256</f>
        <v>42.663433304478666</v>
      </c>
      <c r="AJ296" s="5">
        <f>[1]Use!AS256</f>
        <v>0.15106992100788427</v>
      </c>
      <c r="AK296" s="1"/>
      <c r="AL296" s="1">
        <f t="shared" si="234"/>
        <v>0.55692265457309942</v>
      </c>
      <c r="AM296" s="1">
        <f t="shared" si="234"/>
        <v>10.121156273952511</v>
      </c>
      <c r="AN296" s="1">
        <f t="shared" si="234"/>
        <v>1.8329574735361513E-3</v>
      </c>
      <c r="AO296" s="1">
        <f t="shared" si="234"/>
        <v>0.17397715757610008</v>
      </c>
      <c r="AP296" s="1">
        <f t="shared" si="234"/>
        <v>6.2541709384739616E-2</v>
      </c>
      <c r="AQ296" s="1">
        <f t="shared" si="234"/>
        <v>2.2420476269656531E-4</v>
      </c>
      <c r="AR296" s="1">
        <f t="shared" si="234"/>
        <v>0.56494718522980092</v>
      </c>
      <c r="AS296" s="1">
        <f t="shared" si="234"/>
        <v>4.3249415586469143E-2</v>
      </c>
      <c r="AT296" s="1">
        <f t="shared" si="234"/>
        <v>1.4125031935660712</v>
      </c>
      <c r="AU296" s="1">
        <f t="shared" si="234"/>
        <v>5.506604997118153E-2</v>
      </c>
      <c r="AV296" s="1">
        <f t="shared" si="234"/>
        <v>5.6446968621666951E-3</v>
      </c>
      <c r="AW296" s="1">
        <f t="shared" si="234"/>
        <v>8.2327697656226217E-2</v>
      </c>
      <c r="AX296" s="1">
        <f t="shared" si="234"/>
        <v>2.6798111054872756E-5</v>
      </c>
      <c r="AY296" s="1">
        <f t="shared" si="234"/>
        <v>0.31171205487033415</v>
      </c>
      <c r="AZ296" s="1">
        <f t="shared" si="234"/>
        <v>2.261668881680889E-3</v>
      </c>
      <c r="BA296" s="1">
        <f t="shared" si="216"/>
        <v>2.3001328581197132E-3</v>
      </c>
      <c r="BB296" s="1">
        <f t="shared" si="216"/>
        <v>4.1110258454417655E-7</v>
      </c>
      <c r="BC296" s="1">
        <f t="shared" si="216"/>
        <v>3.6976357579482219E-3</v>
      </c>
      <c r="BD296" s="1">
        <f t="shared" si="216"/>
        <v>5.8399014792874393</v>
      </c>
      <c r="BE296" s="1">
        <f t="shared" si="216"/>
        <v>2.0678913693454815E-2</v>
      </c>
      <c r="BF296" s="1"/>
      <c r="BG296" s="1">
        <f t="shared" si="235"/>
        <v>0.37622526953533181</v>
      </c>
      <c r="BH296" s="1">
        <f t="shared" si="235"/>
        <v>6.8372775212310861</v>
      </c>
      <c r="BI296" s="1">
        <f t="shared" si="235"/>
        <v>1.2382418166424661E-3</v>
      </c>
      <c r="BJ296" s="1">
        <f t="shared" si="235"/>
        <v>0.11752907242071589</v>
      </c>
      <c r="BK296" s="1">
        <f t="shared" si="235"/>
        <v>4.2249621697487673E-2</v>
      </c>
      <c r="BL296" s="1">
        <f t="shared" si="235"/>
        <v>1.5145998566224377E-4</v>
      </c>
      <c r="BM296" s="1">
        <f t="shared" si="235"/>
        <v>0.38164618603858702</v>
      </c>
      <c r="BN296" s="1">
        <f t="shared" si="235"/>
        <v>2.9216845288395785E-2</v>
      </c>
      <c r="BO296" s="1">
        <f t="shared" si="235"/>
        <v>0.9542068191251144</v>
      </c>
      <c r="BP296" s="1">
        <f t="shared" si="235"/>
        <v>3.7199491388143123E-2</v>
      </c>
      <c r="BQ296" s="1">
        <f t="shared" si="235"/>
        <v>3.8132361486385917E-3</v>
      </c>
      <c r="BR296" s="1">
        <f t="shared" si="235"/>
        <v>5.5615910012997177E-2</v>
      </c>
      <c r="BS296" s="1">
        <f t="shared" si="235"/>
        <v>1.8103279641920039E-5</v>
      </c>
      <c r="BT296" s="1">
        <f t="shared" si="235"/>
        <v>0.21057493513331424</v>
      </c>
      <c r="BU296" s="1">
        <f t="shared" si="235"/>
        <v>1.527854860316837E-3</v>
      </c>
      <c r="BV296" s="1">
        <f t="shared" si="217"/>
        <v>1.5538389350968258E-3</v>
      </c>
      <c r="BW296" s="1">
        <f t="shared" si="217"/>
        <v>2.7771752398070808E-7</v>
      </c>
      <c r="BX296" s="1">
        <f t="shared" si="217"/>
        <v>2.4979124089392823E-3</v>
      </c>
      <c r="BY296" s="1">
        <f t="shared" si="217"/>
        <v>3.9451052853809068</v>
      </c>
      <c r="BZ296" s="1">
        <f t="shared" si="217"/>
        <v>1.3969497943985573E-2</v>
      </c>
      <c r="CA296" s="1"/>
      <c r="CB296" s="1">
        <f t="shared" si="236"/>
        <v>0.63680090548374091</v>
      </c>
      <c r="CC296" s="1">
        <f t="shared" si="236"/>
        <v>11.572812538458944</v>
      </c>
      <c r="CD296" s="1">
        <f t="shared" si="236"/>
        <v>2.0958547282579711E-3</v>
      </c>
      <c r="CE296" s="1">
        <f t="shared" si="236"/>
        <v>0.19893033721688244</v>
      </c>
      <c r="CF296" s="1">
        <f t="shared" si="236"/>
        <v>7.1511935884941966E-2</v>
      </c>
      <c r="CG296" s="1">
        <f t="shared" si="236"/>
        <v>2.5636198263182729E-4</v>
      </c>
      <c r="CH296" s="1">
        <f t="shared" si="236"/>
        <v>0.64597637778013461</v>
      </c>
      <c r="CI296" s="1">
        <f t="shared" si="236"/>
        <v>4.9452588758878029E-2</v>
      </c>
      <c r="CJ296" s="1">
        <f t="shared" si="236"/>
        <v>1.6150955707683234</v>
      </c>
      <c r="CK296" s="1">
        <f t="shared" si="236"/>
        <v>6.2964058285509522E-2</v>
      </c>
      <c r="CL296" s="1">
        <f t="shared" si="236"/>
        <v>6.4543039208278009E-3</v>
      </c>
      <c r="CM296" s="1">
        <f t="shared" si="236"/>
        <v>9.4135787049394001E-2</v>
      </c>
      <c r="CN296" s="1">
        <f t="shared" si="236"/>
        <v>3.0641708044859085E-5</v>
      </c>
      <c r="CO296" s="1">
        <f t="shared" si="236"/>
        <v>0.35642026260142412</v>
      </c>
      <c r="CP296" s="1">
        <f t="shared" si="236"/>
        <v>2.5860553165372277E-3</v>
      </c>
      <c r="CQ296" s="1">
        <f t="shared" si="218"/>
        <v>2.6300361006256828E-3</v>
      </c>
      <c r="CR296" s="1">
        <f t="shared" si="218"/>
        <v>4.7006616795847399E-7</v>
      </c>
      <c r="CS296" s="1">
        <f t="shared" si="218"/>
        <v>4.2279799169157757E-3</v>
      </c>
      <c r="CT296" s="1">
        <f t="shared" si="218"/>
        <v>6.6775063276905309</v>
      </c>
      <c r="CU296" s="1">
        <f t="shared" si="218"/>
        <v>2.3644847011127876E-2</v>
      </c>
      <c r="CW296" s="12">
        <f t="shared" si="237"/>
        <v>0.72997859784606733</v>
      </c>
      <c r="CX296" s="12">
        <f t="shared" si="237"/>
        <v>13.266164349345987</v>
      </c>
      <c r="CY296" s="12">
        <f t="shared" si="237"/>
        <v>2.402523430240108E-3</v>
      </c>
      <c r="CZ296" s="12">
        <f t="shared" si="237"/>
        <v>0.22803813151037183</v>
      </c>
      <c r="DA296" s="12">
        <f t="shared" si="237"/>
        <v>8.1975672831201163E-2</v>
      </c>
      <c r="DB296" s="12">
        <f t="shared" si="237"/>
        <v>2.9387326401563547E-4</v>
      </c>
      <c r="DC296" s="12">
        <f t="shared" si="237"/>
        <v>0.74049663942518373</v>
      </c>
      <c r="DD296" s="12">
        <f t="shared" si="237"/>
        <v>5.6688567951456346E-2</v>
      </c>
      <c r="DE296" s="12">
        <f t="shared" si="237"/>
        <v>1.8514188500426951</v>
      </c>
      <c r="DF296" s="12">
        <f t="shared" si="237"/>
        <v>7.2177056574753623E-2</v>
      </c>
      <c r="DG296" s="12">
        <f t="shared" si="237"/>
        <v>7.3987076425703182E-3</v>
      </c>
      <c r="DH296" s="12">
        <f t="shared" si="237"/>
        <v>0.10790988085240268</v>
      </c>
      <c r="DI296" s="12">
        <f t="shared" si="237"/>
        <v>3.5125250108121747E-5</v>
      </c>
      <c r="DJ296" s="12">
        <f t="shared" si="237"/>
        <v>0.40857222610271193</v>
      </c>
      <c r="DK296" s="12">
        <f t="shared" si="237"/>
        <v>2.9644509259674923E-3</v>
      </c>
      <c r="DL296" s="12">
        <f t="shared" si="219"/>
        <v>3.014867046335086E-3</v>
      </c>
      <c r="DM296" s="12">
        <f t="shared" si="219"/>
        <v>5.3884697591712521E-7</v>
      </c>
      <c r="DN296" s="12">
        <f t="shared" si="219"/>
        <v>4.8466244706844436E-3</v>
      </c>
      <c r="DO296" s="12">
        <f t="shared" si="219"/>
        <v>7.6545693704580202</v>
      </c>
      <c r="DP296" s="12">
        <f t="shared" si="219"/>
        <v>2.7104597557624861E-2</v>
      </c>
      <c r="DR296" s="12">
        <f t="shared" si="238"/>
        <v>0.55454920021003351</v>
      </c>
      <c r="DS296" s="12">
        <f t="shared" si="238"/>
        <v>10.078022631748464</v>
      </c>
      <c r="DT296" s="12">
        <f t="shared" si="238"/>
        <v>1.8251459024370847E-3</v>
      </c>
      <c r="DU296" s="12">
        <f t="shared" si="238"/>
        <v>0.17323571378613731</v>
      </c>
      <c r="DV296" s="12">
        <f t="shared" si="238"/>
        <v>6.2275173463110442E-2</v>
      </c>
      <c r="DW296" s="12">
        <f t="shared" si="238"/>
        <v>2.2324926238090619E-4</v>
      </c>
      <c r="DX296" s="12">
        <f t="shared" si="238"/>
        <v>0.56253953247824728</v>
      </c>
      <c r="DY296" s="12">
        <f t="shared" si="238"/>
        <v>4.3065098225196705E-2</v>
      </c>
      <c r="DZ296" s="12">
        <f t="shared" si="238"/>
        <v>1.4064834853712525</v>
      </c>
      <c r="EA296" s="12">
        <f t="shared" si="238"/>
        <v>5.483137329662411E-2</v>
      </c>
      <c r="EB296" s="12">
        <f t="shared" si="238"/>
        <v>5.6206406843730961E-3</v>
      </c>
      <c r="EC296" s="12">
        <f t="shared" si="238"/>
        <v>8.1976839181357522E-2</v>
      </c>
      <c r="ED296" s="12">
        <f t="shared" si="238"/>
        <v>2.6683904722839331E-5</v>
      </c>
      <c r="EE296" s="12">
        <f t="shared" si="238"/>
        <v>0.3103836220429439</v>
      </c>
      <c r="EF296" s="12">
        <f t="shared" si="238"/>
        <v>2.2520302580211087E-3</v>
      </c>
      <c r="EG296" s="12">
        <f t="shared" si="220"/>
        <v>2.2903303113514907E-3</v>
      </c>
      <c r="EH296" s="12">
        <f t="shared" si="220"/>
        <v>4.0935057604723005E-7</v>
      </c>
      <c r="EI296" s="12">
        <f t="shared" si="220"/>
        <v>3.6818774301972021E-3</v>
      </c>
      <c r="EJ296" s="12">
        <f t="shared" si="220"/>
        <v>5.8150133919882894</v>
      </c>
      <c r="EK296" s="12">
        <f t="shared" si="220"/>
        <v>2.0590785732550052E-2</v>
      </c>
      <c r="EM296" s="12">
        <f t="shared" si="239"/>
        <v>0.37262665137188511</v>
      </c>
      <c r="EN296" s="12">
        <f t="shared" si="239"/>
        <v>6.7718785353872679</v>
      </c>
      <c r="EO296" s="12">
        <f t="shared" si="239"/>
        <v>1.2263979564530315E-3</v>
      </c>
      <c r="EP296" s="12">
        <f t="shared" si="239"/>
        <v>0.11640489951423197</v>
      </c>
      <c r="EQ296" s="12">
        <f t="shared" si="239"/>
        <v>4.1845501431384567E-2</v>
      </c>
      <c r="ER296" s="12">
        <f t="shared" si="239"/>
        <v>1.500112614547691E-4</v>
      </c>
      <c r="ES296" s="12">
        <f t="shared" si="239"/>
        <v>0.37799571647075375</v>
      </c>
      <c r="ET296" s="12">
        <f t="shared" si="239"/>
        <v>2.8937384341332636E-2</v>
      </c>
      <c r="EU296" s="12">
        <f t="shared" si="239"/>
        <v>0.94507977139855059</v>
      </c>
      <c r="EV296" s="12">
        <f t="shared" si="239"/>
        <v>3.6843675933360708E-2</v>
      </c>
      <c r="EW296" s="12">
        <f t="shared" si="239"/>
        <v>3.7767623070942679E-3</v>
      </c>
      <c r="EX296" s="12">
        <f t="shared" si="239"/>
        <v>5.5083940365672379E-2</v>
      </c>
      <c r="EY296" s="12">
        <f t="shared" si="239"/>
        <v>1.7930120643275876E-5</v>
      </c>
      <c r="EZ296" s="12">
        <f t="shared" si="239"/>
        <v>0.2085607727479081</v>
      </c>
      <c r="FA296" s="12">
        <f t="shared" si="239"/>
        <v>1.5132408333052086E-3</v>
      </c>
      <c r="FB296" s="12">
        <f t="shared" si="221"/>
        <v>1.5389763687896337E-3</v>
      </c>
      <c r="FC296" s="12">
        <f t="shared" si="221"/>
        <v>2.7506113854615512E-7</v>
      </c>
      <c r="FD296" s="12">
        <f t="shared" si="221"/>
        <v>2.4740197209850417E-3</v>
      </c>
      <c r="FE296" s="12">
        <f t="shared" si="221"/>
        <v>3.907370107320657</v>
      </c>
      <c r="FF296" s="12">
        <f t="shared" si="221"/>
        <v>1.3835878825053062E-2</v>
      </c>
      <c r="FH296" s="12">
        <f>IFERROR(AL296*[1]Figure!$C$8+BG296*[1]Figure!$D$8+CB296*[1]Figure!$E$8,0)</f>
        <v>0.41280363562324252</v>
      </c>
      <c r="FI296" s="12">
        <f>IFERROR(AM296*[1]Figure!$C$8+BH296*[1]Figure!$D$8+CC296*[1]Figure!$E$8,0)</f>
        <v>7.5020293613324238</v>
      </c>
      <c r="FJ296" s="12">
        <f>IFERROR(AN296*[1]Figure!$C$8+BI296*[1]Figure!$D$8+CD296*[1]Figure!$E$8,0)</f>
        <v>1.3586294305059582E-3</v>
      </c>
      <c r="FK296" s="12">
        <f>IFERROR(AO296*[1]Figure!$C$8+BJ296*[1]Figure!$D$8+CE296*[1]Figure!$E$8,0)</f>
        <v>0.128955794082148</v>
      </c>
      <c r="FL296" s="12">
        <f>IFERROR(AP296*[1]Figure!$C$8+BK296*[1]Figure!$D$8+CF296*[1]Figure!$E$8,0)</f>
        <v>4.6357325923296742E-2</v>
      </c>
      <c r="FM296" s="12">
        <f>IFERROR(AQ296*[1]Figure!$C$8+BL296*[1]Figure!$D$8+CG296*[1]Figure!$E$8,0)</f>
        <v>1.6618562812125722E-4</v>
      </c>
      <c r="FN296" s="12">
        <f>IFERROR(AR296*[1]Figure!$C$8+BM296*[1]Figure!$D$8+CH296*[1]Figure!$E$8,0)</f>
        <v>0.41875159877765161</v>
      </c>
      <c r="FO296" s="12">
        <f>IFERROR(AS296*[1]Figure!$C$8+BN296*[1]Figure!$D$8+CI296*[1]Figure!$E$8,0)</f>
        <v>3.2057442530076877E-2</v>
      </c>
      <c r="FP296" s="12">
        <f>IFERROR(AT296*[1]Figure!$C$8+BO296*[1]Figure!$D$8+CJ296*[1]Figure!$E$8,0)</f>
        <v>1.0469792328352505</v>
      </c>
      <c r="FQ296" s="12">
        <f>IFERROR(AU296*[1]Figure!$C$8+BP296*[1]Figure!$D$8+CK296*[1]Figure!$E$8,0)</f>
        <v>4.0816198516721039E-2</v>
      </c>
      <c r="FR296" s="12">
        <f>IFERROR(AV296*[1]Figure!$C$8+BQ296*[1]Figure!$D$8+CL296*[1]Figure!$E$8,0)</f>
        <v>4.1839766573684494E-3</v>
      </c>
      <c r="FS296" s="12">
        <f>IFERROR(AW296*[1]Figure!$C$8+BR296*[1]Figure!$D$8+CM296*[1]Figure!$E$8,0)</f>
        <v>6.1023146797704063E-2</v>
      </c>
      <c r="FT296" s="12">
        <f>IFERROR(AX296*[1]Figure!$C$8+BS296*[1]Figure!$D$8+CN296*[1]Figure!$E$8,0)</f>
        <v>1.9863364473414289E-5</v>
      </c>
      <c r="FU296" s="12">
        <f>IFERROR(AY296*[1]Figure!$C$8+BT296*[1]Figure!$D$8+CO296*[1]Figure!$E$8,0)</f>
        <v>0.23104800722588689</v>
      </c>
      <c r="FV296" s="12">
        <f>IFERROR(AZ296*[1]Figure!$C$8+BU296*[1]Figure!$D$8+CP296*[1]Figure!$E$8,0)</f>
        <v>1.6763999978587334E-3</v>
      </c>
      <c r="FW296" s="12">
        <f>IFERROR(BA296*[1]Figure!$C$8+BV296*[1]Figure!$D$8+CQ296*[1]Figure!$E$8,0)</f>
        <v>1.7049103649341122E-3</v>
      </c>
      <c r="FX296" s="12">
        <f>IFERROR(BB296*[1]Figure!$C$8+BW296*[1]Figure!$D$8+CR296*[1]Figure!$E$8,0)</f>
        <v>3.0471851004881815E-7</v>
      </c>
      <c r="FY296" s="12">
        <f>IFERROR(BC296*[1]Figure!$C$8+BX296*[1]Figure!$D$8+CS296*[1]Figure!$E$8,0)</f>
        <v>2.7407710416477247E-3</v>
      </c>
      <c r="FZ296" s="12">
        <f>IFERROR(BD296*[1]Figure!$C$8+BY296*[1]Figure!$D$8+CT296*[1]Figure!$E$8,0)</f>
        <v>4.3286667233519474</v>
      </c>
      <c r="GA296" s="12">
        <f>IFERROR(BE296*[1]Figure!$C$8+BZ296*[1]Figure!$D$8+CU296*[1]Figure!$E$8,0)</f>
        <v>1.5327677341373002E-2</v>
      </c>
      <c r="GC296" s="12">
        <f>IFERROR(CW296*[1]Figure!$F$8+DR296*[1]Figure!$G$8+EM296*[1]Figure!$H$8,0)</f>
        <v>0.5907863285036945</v>
      </c>
      <c r="GD296" s="12">
        <f>IFERROR(CX296*[1]Figure!$F$8+DS296*[1]Figure!$G$8+EN296*[1]Figure!$H$8,0)</f>
        <v>10.736573034336313</v>
      </c>
      <c r="GE296" s="12">
        <f>IFERROR(CY296*[1]Figure!$F$8+DT296*[1]Figure!$G$8+EO296*[1]Figure!$H$8,0)</f>
        <v>1.944410426119046E-3</v>
      </c>
      <c r="GF296" s="12">
        <f>IFERROR(CZ296*[1]Figure!$F$8+DU296*[1]Figure!$G$8+EP296*[1]Figure!$H$8,0)</f>
        <v>0.18455583611817666</v>
      </c>
      <c r="GG296" s="12">
        <f>IFERROR(DA296*[1]Figure!$F$8+DV296*[1]Figure!$G$8+EQ296*[1]Figure!$H$8,0)</f>
        <v>6.6344557116423827E-2</v>
      </c>
      <c r="GH296" s="12">
        <f>IFERROR(DB296*[1]Figure!$F$8+DW296*[1]Figure!$G$8+ER296*[1]Figure!$H$8,0)</f>
        <v>2.3783753003920962E-4</v>
      </c>
      <c r="GI296" s="12">
        <f>IFERROR(DC296*[1]Figure!$F$8+DX296*[1]Figure!$G$8+ES296*[1]Figure!$H$8,0)</f>
        <v>0.59929879063054403</v>
      </c>
      <c r="GJ296" s="12">
        <f>IFERROR(DD296*[1]Figure!$F$8+DY296*[1]Figure!$G$8+ET296*[1]Figure!$H$8,0)</f>
        <v>4.5879195673672886E-2</v>
      </c>
      <c r="GK296" s="12">
        <f>IFERROR(DE296*[1]Figure!$F$8+DZ296*[1]Figure!$G$8+EU296*[1]Figure!$H$8,0)</f>
        <v>1.4983904297560067</v>
      </c>
      <c r="GL296" s="12">
        <f>IFERROR(DF296*[1]Figure!$F$8+EA296*[1]Figure!$G$8+EV296*[1]Figure!$H$8,0)</f>
        <v>5.8414340340693122E-2</v>
      </c>
      <c r="GM296" s="12">
        <f>IFERROR(DG296*[1]Figure!$F$8+EB296*[1]Figure!$G$8+EW296*[1]Figure!$H$8,0)</f>
        <v>5.9879225729684744E-3</v>
      </c>
      <c r="GN296" s="12">
        <f>IFERROR(DH296*[1]Figure!$F$8+EC296*[1]Figure!$G$8+EX296*[1]Figure!$H$8,0)</f>
        <v>8.7333632117671478E-2</v>
      </c>
      <c r="GO296" s="12">
        <f>IFERROR(DI296*[1]Figure!$F$8+ED296*[1]Figure!$G$8+EY296*[1]Figure!$H$8,0)</f>
        <v>2.842756980873455E-5</v>
      </c>
      <c r="GP296" s="12">
        <f>IFERROR(DJ296*[1]Figure!$F$8+EE296*[1]Figure!$G$8+EZ296*[1]Figure!$H$8,0)</f>
        <v>0.33066570184390903</v>
      </c>
      <c r="GQ296" s="12">
        <f>IFERROR(DK296*[1]Figure!$F$8+EF296*[1]Figure!$G$8+FA296*[1]Figure!$H$8,0)</f>
        <v>2.3991896252155954E-3</v>
      </c>
      <c r="GR296" s="12">
        <f>IFERROR(DL296*[1]Figure!$F$8+EG296*[1]Figure!$G$8+FB296*[1]Figure!$H$8,0)</f>
        <v>2.4399924031836859E-3</v>
      </c>
      <c r="GS296" s="12">
        <f>IFERROR(DM296*[1]Figure!$F$8+EH296*[1]Figure!$G$8+FC296*[1]Figure!$H$8,0)</f>
        <v>4.3609967123245307E-7</v>
      </c>
      <c r="GT296" s="12">
        <f>IFERROR(DN296*[1]Figure!$F$8+EI296*[1]Figure!$G$8+FD296*[1]Figure!$H$8,0)</f>
        <v>3.9224704465590648E-3</v>
      </c>
      <c r="GU296" s="12">
        <f>IFERROR(DO296*[1]Figure!$F$8+EJ296*[1]Figure!$G$8+FE296*[1]Figure!$H$8,0)</f>
        <v>6.194996604000905</v>
      </c>
      <c r="GV296" s="12">
        <f>IFERROR(DP296*[1]Figure!$F$8+EK296*[1]Figure!$G$8+FF296*[1]Figure!$H$8,0)</f>
        <v>2.1936294740542664E-2</v>
      </c>
      <c r="GX296" s="12">
        <f>IFERROR(FH296*[1]Figure!$F$10+GC296*[1]Figure!$F$11,0)</f>
        <v>0.42324611274062879</v>
      </c>
      <c r="GY296" s="12">
        <f>IFERROR(FI296*[1]Figure!$F$10+GD296*[1]Figure!$F$11,0)</f>
        <v>7.6918042644080673</v>
      </c>
      <c r="GZ296" s="12">
        <f>IFERROR(FJ296*[1]Figure!$F$10+GE296*[1]Figure!$F$11,0)</f>
        <v>1.3929979668141381E-3</v>
      </c>
      <c r="HA296" s="12">
        <f>IFERROR(FK296*[1]Figure!$F$10+GF296*[1]Figure!$F$11,0)</f>
        <v>0.13221792118726447</v>
      </c>
      <c r="HB296" s="12">
        <f>IFERROR(FL296*[1]Figure!$F$10+GG296*[1]Figure!$F$11,0)</f>
        <v>4.75300028897832E-2</v>
      </c>
      <c r="HC296" s="12">
        <f>IFERROR(FM296*[1]Figure!$F$10+GH296*[1]Figure!$F$11,0)</f>
        <v>1.7038953881665271E-4</v>
      </c>
      <c r="HD296" s="12">
        <f>IFERROR(FN296*[1]Figure!$F$10+GI296*[1]Figure!$F$11,0)</f>
        <v>0.42934453840014936</v>
      </c>
      <c r="HE296" s="12">
        <f>IFERROR(FO296*[1]Figure!$F$10+GJ296*[1]Figure!$F$11,0)</f>
        <v>3.2868382844487724E-2</v>
      </c>
      <c r="HF296" s="12">
        <f>IFERROR(FP296*[1]Figure!$F$10+GK296*[1]Figure!$F$11,0)</f>
        <v>1.073464117506274</v>
      </c>
      <c r="HG296" s="12">
        <f>IFERROR(FQ296*[1]Figure!$F$10+GL296*[1]Figure!$F$11,0)</f>
        <v>4.1848704488685294E-2</v>
      </c>
      <c r="HH296" s="12">
        <f>IFERROR(FR296*[1]Figure!$F$10+GM296*[1]Figure!$F$11,0)</f>
        <v>4.2898165210079366E-3</v>
      </c>
      <c r="HI296" s="12">
        <f>IFERROR(FS296*[1]Figure!$F$10+GN296*[1]Figure!$F$11,0)</f>
        <v>6.2566817344848952E-2</v>
      </c>
      <c r="HJ296" s="12">
        <f>IFERROR(FT296*[1]Figure!$F$10+GO296*[1]Figure!$F$11,0)</f>
        <v>2.0365837589172512E-5</v>
      </c>
      <c r="HK296" s="12">
        <f>IFERROR(FU296*[1]Figure!$F$10+GP296*[1]Figure!$F$11,0)</f>
        <v>0.2368927075149998</v>
      </c>
      <c r="HL296" s="12">
        <f>IFERROR(FV296*[1]Figure!$F$10+GQ296*[1]Figure!$F$11,0)</f>
        <v>1.7188070095867103E-3</v>
      </c>
      <c r="HM296" s="12">
        <f>IFERROR(FW296*[1]Figure!$F$10+GR296*[1]Figure!$F$11,0)</f>
        <v>1.748038588468626E-3</v>
      </c>
      <c r="HN296" s="12">
        <f>IFERROR(FX296*[1]Figure!$F$10+GS296*[1]Figure!$F$11,0)</f>
        <v>3.1242681441882374E-7</v>
      </c>
      <c r="HO296" s="12">
        <f>IFERROR(FY296*[1]Figure!$F$10+GT296*[1]Figure!$F$11,0)</f>
        <v>2.8101028895690513E-3</v>
      </c>
      <c r="HP296" s="12">
        <f>IFERROR(FZ296*[1]Figure!$F$10+GU296*[1]Figure!$F$11,0)</f>
        <v>4.4381667357225965</v>
      </c>
      <c r="HQ296" s="12">
        <f>IFERROR(GA296*[1]Figure!$F$10+GV296*[1]Figure!$F$11,0)</f>
        <v>1.5715413558032805E-2</v>
      </c>
    </row>
    <row r="297" spans="1:225" x14ac:dyDescent="0.2">
      <c r="A297" s="1"/>
      <c r="B297" s="4"/>
      <c r="C297" s="1" t="str">
        <f>C106</f>
        <v>CoSO4 (refining)</v>
      </c>
      <c r="D297" s="1" t="str">
        <f>D106</f>
        <v>Norway</v>
      </c>
      <c r="E297" s="2">
        <f>E106/SUM(E104:E107)</f>
        <v>0.23529411764705882</v>
      </c>
      <c r="F297" s="7"/>
      <c r="G297" s="5">
        <f>'[1]LIB Maf LCI'!AQ$45*'[1]LIB Maf LCIA'!E$99*LCIA_TAU!$E297</f>
        <v>136.88306418307843</v>
      </c>
      <c r="H297" s="5">
        <f>'[1]LIB Maf LCI'!AR$45*'[1]LIB Maf LCIA'!F$99*LCIA_TAU!$E297</f>
        <v>92.470412712114353</v>
      </c>
      <c r="I297" s="5">
        <f>'[1]LIB Maf LCI'!AS$45*'[1]LIB Maf LCIA'!D$99*LCIA_TAU!$E297</f>
        <v>156.51591563282716</v>
      </c>
      <c r="J297" s="5">
        <f>'[1]LIB Maf LCI'!AT$45*'[1]LIB Maf LCIA'!D$99*LCIA_TAU!$E297</f>
        <v>179.41756622888738</v>
      </c>
      <c r="K297" s="5">
        <f>'[1]LIB Maf LCI'!AU$45*'[1]LIB Maf LCIA'!E$99*LCIA_TAU!$E297</f>
        <v>136.2997054289545</v>
      </c>
      <c r="L297" s="5">
        <f>'[1]LIB Maf LCI'!AV$45*'[1]LIB Maf LCIA'!F$99*LCIA_TAU!$E297</f>
        <v>91.585927448330196</v>
      </c>
      <c r="M297" s="5" t="str">
        <f>M106</f>
        <v>g/kWh</v>
      </c>
      <c r="N297" s="5" t="str">
        <f>N106</f>
        <v>Cobalt sulfate production, NO</v>
      </c>
      <c r="O297" s="5">
        <f>O106</f>
        <v>1</v>
      </c>
      <c r="P297" s="5" t="str">
        <f>P106</f>
        <v>kg</v>
      </c>
      <c r="Q297" s="5">
        <f>[1]Use!Z258</f>
        <v>3.5331761150275844</v>
      </c>
      <c r="R297" s="5">
        <f>[1]Use!AA258</f>
        <v>71.187147415964105</v>
      </c>
      <c r="S297" s="5">
        <f>[1]Use!AB258</f>
        <v>1.2131551541934271E-2</v>
      </c>
      <c r="T297" s="5">
        <f>[1]Use!AC258</f>
        <v>1.2034128192106262</v>
      </c>
      <c r="U297" s="5">
        <f>[1]Use!AD258</f>
        <v>0.20526888325530002</v>
      </c>
      <c r="V297" s="5">
        <f>[1]Use!AE258</f>
        <v>1.0983991520411992E-3</v>
      </c>
      <c r="W297" s="5">
        <f>[1]Use!AF258</f>
        <v>3.5810146198416373</v>
      </c>
      <c r="X297" s="5">
        <f>[1]Use!AG258</f>
        <v>0.26153404387779156</v>
      </c>
      <c r="Y297" s="5">
        <f>[1]Use!AH258</f>
        <v>5.4701120992641483</v>
      </c>
      <c r="Z297" s="5">
        <f>[1]Use!AI258</f>
        <v>0.33785928155714245</v>
      </c>
      <c r="AA297" s="5">
        <f>[1]Use!AJ258</f>
        <v>4.0313240540547003E-2</v>
      </c>
      <c r="AB297" s="5">
        <f>[1]Use!AK258</f>
        <v>0.27711781290992932</v>
      </c>
      <c r="AC297" s="5">
        <f>[1]Use!AL258</f>
        <v>1.6974662928631113E-4</v>
      </c>
      <c r="AD297" s="5">
        <f>[1]Use!AM258</f>
        <v>2.261202843768253</v>
      </c>
      <c r="AE297" s="5">
        <f>[1]Use!AN258</f>
        <v>1.402131615932903E-2</v>
      </c>
      <c r="AF297" s="5">
        <f>[1]Use!AO258</f>
        <v>1.4263742555015901E-2</v>
      </c>
      <c r="AG297" s="5">
        <f>[1]Use!AP258</f>
        <v>2.799520941332405E-6</v>
      </c>
      <c r="AH297" s="5">
        <f>[1]Use!AQ258</f>
        <v>2.5117814722884501E-2</v>
      </c>
      <c r="AI297" s="5">
        <f>[1]Use!AR258</f>
        <v>17.72243890538272</v>
      </c>
      <c r="AJ297" s="5">
        <f>[1]Use!AS258</f>
        <v>0.16738543179502682</v>
      </c>
      <c r="AK297" s="1"/>
      <c r="AL297" s="1">
        <f t="shared" si="234"/>
        <v>0.48363197292344057</v>
      </c>
      <c r="AM297" s="1">
        <f t="shared" si="234"/>
        <v>9.7443148687496812</v>
      </c>
      <c r="AN297" s="1">
        <f t="shared" si="234"/>
        <v>1.6606039483549129E-3</v>
      </c>
      <c r="AO297" s="1">
        <f t="shared" si="234"/>
        <v>0.16472683417074752</v>
      </c>
      <c r="AP297" s="1">
        <f t="shared" si="234"/>
        <v>2.8097833721424069E-2</v>
      </c>
      <c r="AQ297" s="1">
        <f t="shared" si="234"/>
        <v>1.5035224162749441E-4</v>
      </c>
      <c r="AR297" s="1">
        <f t="shared" si="234"/>
        <v>0.49018025404832505</v>
      </c>
      <c r="AS297" s="1">
        <f t="shared" si="234"/>
        <v>3.5799581314183794E-2</v>
      </c>
      <c r="AT297" s="1">
        <f t="shared" si="234"/>
        <v>0.74876570557220834</v>
      </c>
      <c r="AU297" s="1">
        <f t="shared" si="234"/>
        <v>4.62472137222351E-2</v>
      </c>
      <c r="AV297" s="1">
        <f t="shared" si="234"/>
        <v>5.5181998923395752E-3</v>
      </c>
      <c r="AW297" s="1">
        <f t="shared" si="234"/>
        <v>3.7932735370824179E-2</v>
      </c>
      <c r="AX297" s="1">
        <f t="shared" si="234"/>
        <v>2.3235438751459348E-5</v>
      </c>
      <c r="AY297" s="1">
        <f t="shared" si="234"/>
        <v>0.30952037399448928</v>
      </c>
      <c r="AZ297" s="1">
        <f t="shared" si="234"/>
        <v>1.9192807197686704E-3</v>
      </c>
      <c r="BA297" s="1">
        <f t="shared" si="216"/>
        <v>1.9524647876491487E-3</v>
      </c>
      <c r="BB297" s="1">
        <f t="shared" si="216"/>
        <v>3.8320700469427578E-7</v>
      </c>
      <c r="BC297" s="1">
        <f t="shared" si="216"/>
        <v>3.4382034448512716E-3</v>
      </c>
      <c r="BD297" s="1">
        <f t="shared" si="216"/>
        <v>2.4259017421661895</v>
      </c>
      <c r="BE297" s="1">
        <f t="shared" si="216"/>
        <v>2.2912230803710954E-2</v>
      </c>
      <c r="BF297" s="1"/>
      <c r="BG297" s="1">
        <f t="shared" si="235"/>
        <v>0.32671425354118555</v>
      </c>
      <c r="BH297" s="1">
        <f t="shared" si="235"/>
        <v>6.5827049013523258</v>
      </c>
      <c r="BI297" s="1">
        <f t="shared" si="235"/>
        <v>1.1218095779209492E-3</v>
      </c>
      <c r="BJ297" s="1">
        <f t="shared" si="235"/>
        <v>0.11128008005545566</v>
      </c>
      <c r="BK297" s="1">
        <f t="shared" si="235"/>
        <v>1.8981298351572411E-2</v>
      </c>
      <c r="BL297" s="1">
        <f t="shared" si="235"/>
        <v>1.0156942291188614E-4</v>
      </c>
      <c r="BM297" s="1">
        <f t="shared" si="235"/>
        <v>0.33113789982487152</v>
      </c>
      <c r="BN297" s="1">
        <f t="shared" si="235"/>
        <v>2.4184160975647611E-2</v>
      </c>
      <c r="BO297" s="1">
        <f t="shared" si="235"/>
        <v>0.50582352340048609</v>
      </c>
      <c r="BP297" s="1">
        <f t="shared" si="235"/>
        <v>3.124198720420741E-2</v>
      </c>
      <c r="BQ297" s="1">
        <f t="shared" si="235"/>
        <v>3.7277819905471212E-3</v>
      </c>
      <c r="BR297" s="1">
        <f t="shared" si="235"/>
        <v>2.5625198529659655E-2</v>
      </c>
      <c r="BS297" s="1">
        <f t="shared" si="235"/>
        <v>1.5696540866595469E-5</v>
      </c>
      <c r="BT297" s="1">
        <f t="shared" si="235"/>
        <v>0.209094360189057</v>
      </c>
      <c r="BU297" s="1">
        <f t="shared" si="235"/>
        <v>1.2965568920201935E-3</v>
      </c>
      <c r="BV297" s="1">
        <f t="shared" si="217"/>
        <v>1.3189741608816688E-3</v>
      </c>
      <c r="BW297" s="1">
        <f t="shared" si="217"/>
        <v>2.5887285684121439E-7</v>
      </c>
      <c r="BX297" s="1">
        <f t="shared" si="217"/>
        <v>2.3226546938515521E-3</v>
      </c>
      <c r="BY297" s="1">
        <f t="shared" si="217"/>
        <v>1.6388012398459724</v>
      </c>
      <c r="BZ297" s="1">
        <f t="shared" si="217"/>
        <v>1.5478199960081599E-2</v>
      </c>
      <c r="CA297" s="1"/>
      <c r="CB297" s="1">
        <f t="shared" si="236"/>
        <v>0.55299829473557738</v>
      </c>
      <c r="CC297" s="1">
        <f t="shared" si="236"/>
        <v>11.141921559098668</v>
      </c>
      <c r="CD297" s="1">
        <f t="shared" si="236"/>
        <v>1.8987808976326786E-3</v>
      </c>
      <c r="CE297" s="1">
        <f t="shared" si="236"/>
        <v>0.18835325928303304</v>
      </c>
      <c r="CF297" s="1">
        <f t="shared" si="236"/>
        <v>3.2127847213631183E-2</v>
      </c>
      <c r="CG297" s="1">
        <f t="shared" si="236"/>
        <v>1.7191694901204921E-4</v>
      </c>
      <c r="CH297" s="1">
        <f t="shared" si="236"/>
        <v>0.56048578211905431</v>
      </c>
      <c r="CI297" s="1">
        <f t="shared" si="236"/>
        <v>4.0934240346688536E-2</v>
      </c>
      <c r="CJ297" s="1">
        <f t="shared" si="236"/>
        <v>0.85615960383053447</v>
      </c>
      <c r="CK297" s="1">
        <f t="shared" si="236"/>
        <v>5.2880354807965303E-2</v>
      </c>
      <c r="CL297" s="1">
        <f t="shared" si="236"/>
        <v>6.3096637553301223E-3</v>
      </c>
      <c r="CM297" s="1">
        <f t="shared" si="236"/>
        <v>4.337334822576408E-2</v>
      </c>
      <c r="CN297" s="1">
        <f t="shared" si="236"/>
        <v>2.6568049108333059E-5</v>
      </c>
      <c r="CO297" s="1">
        <f t="shared" si="236"/>
        <v>0.35391423352394075</v>
      </c>
      <c r="CP297" s="1">
        <f t="shared" si="236"/>
        <v>2.1945591370547387E-3</v>
      </c>
      <c r="CQ297" s="1">
        <f t="shared" si="218"/>
        <v>2.232502726349235E-3</v>
      </c>
      <c r="CR297" s="1">
        <f t="shared" si="218"/>
        <v>4.3816958346591559E-7</v>
      </c>
      <c r="CS297" s="1">
        <f t="shared" si="218"/>
        <v>3.9313377700479742E-3</v>
      </c>
      <c r="CT297" s="1">
        <f t="shared" si="218"/>
        <v>2.7738437525228155</v>
      </c>
      <c r="CU297" s="1">
        <f t="shared" si="218"/>
        <v>2.6198484120994764E-2</v>
      </c>
      <c r="CW297" s="12">
        <f t="shared" si="237"/>
        <v>0.63391385961628466</v>
      </c>
      <c r="CX297" s="12">
        <f t="shared" si="237"/>
        <v>12.77222473614931</v>
      </c>
      <c r="CY297" s="12">
        <f t="shared" si="237"/>
        <v>2.1766134522341529E-3</v>
      </c>
      <c r="CZ297" s="12">
        <f t="shared" si="237"/>
        <v>0.21591339919141458</v>
      </c>
      <c r="DA297" s="12">
        <f t="shared" si="237"/>
        <v>3.6828843456187546E-2</v>
      </c>
      <c r="DB297" s="12">
        <f t="shared" si="237"/>
        <v>1.9707210260710561E-4</v>
      </c>
      <c r="DC297" s="12">
        <f t="shared" si="237"/>
        <v>0.64249692772205091</v>
      </c>
      <c r="DD297" s="12">
        <f t="shared" si="237"/>
        <v>4.6923801638552406E-2</v>
      </c>
      <c r="DE297" s="12">
        <f t="shared" si="237"/>
        <v>0.98143419984916347</v>
      </c>
      <c r="DF297" s="12">
        <f t="shared" si="237"/>
        <v>6.0617890024822915E-2</v>
      </c>
      <c r="DG297" s="12">
        <f t="shared" si="237"/>
        <v>7.2329035045846594E-3</v>
      </c>
      <c r="DH297" s="12">
        <f t="shared" si="237"/>
        <v>4.9719803550971664E-2</v>
      </c>
      <c r="DI297" s="12">
        <f t="shared" si="237"/>
        <v>3.0455527102107122E-5</v>
      </c>
      <c r="DJ297" s="12">
        <f t="shared" si="237"/>
        <v>0.40569951097873902</v>
      </c>
      <c r="DK297" s="12">
        <f t="shared" si="237"/>
        <v>2.515670420632585E-3</v>
      </c>
      <c r="DL297" s="12">
        <f t="shared" si="219"/>
        <v>2.5591659745363648E-3</v>
      </c>
      <c r="DM297" s="12">
        <f t="shared" si="219"/>
        <v>5.0228323390066389E-7</v>
      </c>
      <c r="DN297" s="12">
        <f t="shared" si="219"/>
        <v>4.5065771865680521E-3</v>
      </c>
      <c r="DO297" s="12">
        <f t="shared" si="219"/>
        <v>3.1797168560439144</v>
      </c>
      <c r="DP297" s="12">
        <f t="shared" si="219"/>
        <v>3.0031886794835136E-2</v>
      </c>
      <c r="DR297" s="12">
        <f t="shared" si="238"/>
        <v>0.48157086370687763</v>
      </c>
      <c r="DS297" s="12">
        <f t="shared" si="238"/>
        <v>9.7027872231234671</v>
      </c>
      <c r="DT297" s="12">
        <f t="shared" si="238"/>
        <v>1.65352690156182E-3</v>
      </c>
      <c r="DU297" s="12">
        <f t="shared" si="238"/>
        <v>0.16402481276783604</v>
      </c>
      <c r="DV297" s="12">
        <f t="shared" si="238"/>
        <v>2.7978088321427844E-2</v>
      </c>
      <c r="DW297" s="12">
        <f t="shared" si="238"/>
        <v>1.4971148086662887E-4</v>
      </c>
      <c r="DX297" s="12">
        <f t="shared" si="238"/>
        <v>0.48809123782119468</v>
      </c>
      <c r="DY297" s="12">
        <f t="shared" si="238"/>
        <v>3.564701314018625E-2</v>
      </c>
      <c r="DZ297" s="12">
        <f t="shared" si="238"/>
        <v>0.74557466779306336</v>
      </c>
      <c r="EA297" s="12">
        <f t="shared" si="238"/>
        <v>4.6050120552676717E-2</v>
      </c>
      <c r="EB297" s="12">
        <f t="shared" si="238"/>
        <v>5.4946828105631434E-3</v>
      </c>
      <c r="EC297" s="12">
        <f t="shared" si="238"/>
        <v>3.777107626873949E-2</v>
      </c>
      <c r="ED297" s="12">
        <f t="shared" si="238"/>
        <v>2.3136415569282149E-5</v>
      </c>
      <c r="EE297" s="12">
        <f t="shared" si="238"/>
        <v>0.30820128152072712</v>
      </c>
      <c r="EF297" s="12">
        <f t="shared" si="238"/>
        <v>1.9111012622427864E-3</v>
      </c>
      <c r="EG297" s="12">
        <f t="shared" si="220"/>
        <v>1.9441439085631101E-3</v>
      </c>
      <c r="EH297" s="12">
        <f t="shared" si="220"/>
        <v>3.8157387964579622E-7</v>
      </c>
      <c r="EI297" s="12">
        <f t="shared" si="220"/>
        <v>3.4235507477482141E-3</v>
      </c>
      <c r="EJ297" s="12">
        <f t="shared" si="220"/>
        <v>2.4155632022863078</v>
      </c>
      <c r="EK297" s="12">
        <f t="shared" si="220"/>
        <v>2.281458504676051E-2</v>
      </c>
      <c r="EM297" s="12">
        <f t="shared" si="239"/>
        <v>0.32358921133308949</v>
      </c>
      <c r="EN297" s="12">
        <f t="shared" si="239"/>
        <v>6.5197409184920749</v>
      </c>
      <c r="EO297" s="12">
        <f t="shared" si="239"/>
        <v>1.1110793993552705E-3</v>
      </c>
      <c r="EP297" s="12">
        <f t="shared" si="239"/>
        <v>0.11021567915061491</v>
      </c>
      <c r="EQ297" s="12">
        <f t="shared" si="239"/>
        <v>1.8799741049219668E-2</v>
      </c>
      <c r="ER297" s="12">
        <f t="shared" si="239"/>
        <v>1.0059790504815267E-4</v>
      </c>
      <c r="ES297" s="12">
        <f t="shared" si="239"/>
        <v>0.32797054516422591</v>
      </c>
      <c r="ET297" s="12">
        <f t="shared" si="239"/>
        <v>2.3952837967859821E-2</v>
      </c>
      <c r="EU297" s="12">
        <f t="shared" si="239"/>
        <v>0.5009852898574394</v>
      </c>
      <c r="EV297" s="12">
        <f t="shared" si="239"/>
        <v>3.0943155648437411E-2</v>
      </c>
      <c r="EW297" s="12">
        <f t="shared" si="239"/>
        <v>3.692125523353621E-3</v>
      </c>
      <c r="EX297" s="12">
        <f t="shared" si="239"/>
        <v>2.5380091907808724E-2</v>
      </c>
      <c r="EY297" s="12">
        <f t="shared" si="239"/>
        <v>1.5546402474414693E-5</v>
      </c>
      <c r="EZ297" s="12">
        <f t="shared" si="239"/>
        <v>0.20709435959531713</v>
      </c>
      <c r="FA297" s="12">
        <f t="shared" si="239"/>
        <v>1.2841552444984082E-3</v>
      </c>
      <c r="FB297" s="12">
        <f t="shared" si="221"/>
        <v>1.3063580907853461E-3</v>
      </c>
      <c r="FC297" s="12">
        <f t="shared" si="221"/>
        <v>2.563967218229507E-7</v>
      </c>
      <c r="FD297" s="12">
        <f t="shared" si="221"/>
        <v>2.3004383568706998E-3</v>
      </c>
      <c r="FE297" s="12">
        <f t="shared" si="221"/>
        <v>1.6231260037958462</v>
      </c>
      <c r="FF297" s="12">
        <f t="shared" si="221"/>
        <v>1.5330150012286749E-2</v>
      </c>
      <c r="FH297" s="12">
        <f>IFERROR(AL297*[1]Figure!$C$8+BG297*[1]Figure!$D$8+CB297*[1]Figure!$E$8,0)</f>
        <v>0.35847892896271688</v>
      </c>
      <c r="FI297" s="12">
        <f>IFERROR(AM297*[1]Figure!$C$8+BH297*[1]Figure!$D$8+CC297*[1]Figure!$E$8,0)</f>
        <v>7.2227060103361467</v>
      </c>
      <c r="FJ297" s="12">
        <f>IFERROR(AN297*[1]Figure!$C$8+BI297*[1]Figure!$D$8+CD297*[1]Figure!$E$8,0)</f>
        <v>1.2308771093836744E-3</v>
      </c>
      <c r="FK297" s="12">
        <f>IFERROR(AO297*[1]Figure!$C$8+BJ297*[1]Figure!$D$8+CE297*[1]Figure!$E$8,0)</f>
        <v>0.12209924568882151</v>
      </c>
      <c r="FL297" s="12">
        <f>IFERROR(AP297*[1]Figure!$C$8+BK297*[1]Figure!$D$8+CF297*[1]Figure!$E$8,0)</f>
        <v>2.0826748235322098E-2</v>
      </c>
      <c r="FM297" s="12">
        <f>IFERROR(AQ297*[1]Figure!$C$8+BL297*[1]Figure!$D$8+CG297*[1]Figure!$E$8,0)</f>
        <v>1.1144447340808865E-4</v>
      </c>
      <c r="FN297" s="12">
        <f>IFERROR(AR297*[1]Figure!$C$8+BM297*[1]Figure!$D$8+CH297*[1]Figure!$E$8,0)</f>
        <v>0.36333266266027575</v>
      </c>
      <c r="FO297" s="12">
        <f>IFERROR(AS297*[1]Figure!$C$8+BN297*[1]Figure!$D$8+CI297*[1]Figure!$E$8,0)</f>
        <v>2.6535457300822084E-2</v>
      </c>
      <c r="FP297" s="12">
        <f>IFERROR(AT297*[1]Figure!$C$8+BO297*[1]Figure!$D$8+CJ297*[1]Figure!$E$8,0)</f>
        <v>0.55500203296118511</v>
      </c>
      <c r="FQ297" s="12">
        <f>IFERROR(AU297*[1]Figure!$C$8+BP297*[1]Figure!$D$8+CK297*[1]Figure!$E$8,0)</f>
        <v>3.4279478137978943E-2</v>
      </c>
      <c r="FR297" s="12">
        <f>IFERROR(AV297*[1]Figure!$C$8+BQ297*[1]Figure!$D$8+CL297*[1]Figure!$E$8,0)</f>
        <v>4.0902142495885304E-3</v>
      </c>
      <c r="FS297" s="12">
        <f>IFERROR(AW297*[1]Figure!$C$8+BR297*[1]Figure!$D$8+CM297*[1]Figure!$E$8,0)</f>
        <v>2.8116599211094363E-2</v>
      </c>
      <c r="FT297" s="12">
        <f>IFERROR(AX297*[1]Figure!$C$8+BS297*[1]Figure!$D$8+CN297*[1]Figure!$E$8,0)</f>
        <v>1.7222631389013876E-5</v>
      </c>
      <c r="FU297" s="12">
        <f>IFERROR(AY297*[1]Figure!$C$8+BT297*[1]Figure!$D$8+CO297*[1]Figure!$E$8,0)</f>
        <v>0.22942348391686795</v>
      </c>
      <c r="FV297" s="12">
        <f>IFERROR(AZ297*[1]Figure!$C$8+BU297*[1]Figure!$D$8+CP297*[1]Figure!$E$8,0)</f>
        <v>1.4226141680471153E-3</v>
      </c>
      <c r="FW297" s="12">
        <f>IFERROR(BA297*[1]Figure!$C$8+BV297*[1]Figure!$D$8+CQ297*[1]Figure!$E$8,0)</f>
        <v>1.4472109477854621E-3</v>
      </c>
      <c r="FX297" s="12">
        <f>IFERROR(BB297*[1]Figure!$C$8+BW297*[1]Figure!$D$8+CR297*[1]Figure!$E$8,0)</f>
        <v>2.8404167694587241E-7</v>
      </c>
      <c r="FY297" s="12">
        <f>IFERROR(BC297*[1]Figure!$C$8+BX297*[1]Figure!$D$8+CS297*[1]Figure!$E$8,0)</f>
        <v>2.5484739584438463E-3</v>
      </c>
      <c r="FZ297" s="12">
        <f>IFERROR(BD297*[1]Figure!$C$8+BY297*[1]Figure!$D$8+CT297*[1]Figure!$E$8,0)</f>
        <v>1.7981330991079629</v>
      </c>
      <c r="GA297" s="12">
        <f>IFERROR(BE297*[1]Figure!$C$8+BZ297*[1]Figure!$D$8+CU297*[1]Figure!$E$8,0)</f>
        <v>1.6983062366641932E-2</v>
      </c>
      <c r="GC297" s="12">
        <f>IFERROR(CW297*[1]Figure!$F$8+DR297*[1]Figure!$G$8+EM297*[1]Figure!$H$8,0)</f>
        <v>0.51303920801974623</v>
      </c>
      <c r="GD297" s="12">
        <f>IFERROR(CX297*[1]Figure!$F$8+DS297*[1]Figure!$G$8+EN297*[1]Figure!$H$8,0)</f>
        <v>10.336817792957941</v>
      </c>
      <c r="GE297" s="12">
        <f>IFERROR(CY297*[1]Figure!$F$8+DT297*[1]Figure!$G$8+EO297*[1]Figure!$H$8,0)</f>
        <v>1.7615769473399425E-3</v>
      </c>
      <c r="GF297" s="12">
        <f>IFERROR(CZ297*[1]Figure!$F$8+DU297*[1]Figure!$G$8+EP297*[1]Figure!$H$8,0)</f>
        <v>0.17474304693238013</v>
      </c>
      <c r="GG297" s="12">
        <f>IFERROR(DA297*[1]Figure!$F$8+DV297*[1]Figure!$G$8+EQ297*[1]Figure!$H$8,0)</f>
        <v>2.9806322093167067E-2</v>
      </c>
      <c r="GH297" s="12">
        <f>IFERROR(DB297*[1]Figure!$F$8+DW297*[1]Figure!$G$8+ER297*[1]Figure!$H$8,0)</f>
        <v>1.5949440749810404E-4</v>
      </c>
      <c r="GI297" s="12">
        <f>IFERROR(DC297*[1]Figure!$F$8+DX297*[1]Figure!$G$8+ES297*[1]Figure!$H$8,0)</f>
        <v>0.51998565728341639</v>
      </c>
      <c r="GJ297" s="12">
        <f>IFERROR(DD297*[1]Figure!$F$8+DY297*[1]Figure!$G$8+ET297*[1]Figure!$H$8,0)</f>
        <v>3.7976374336555298E-2</v>
      </c>
      <c r="GK297" s="12">
        <f>IFERROR(DE297*[1]Figure!$F$8+DZ297*[1]Figure!$G$8+EU297*[1]Figure!$H$8,0)</f>
        <v>0.79429439343523922</v>
      </c>
      <c r="GL297" s="12">
        <f>IFERROR(DF297*[1]Figure!$F$8+EA297*[1]Figure!$G$8+EV297*[1]Figure!$H$8,0)</f>
        <v>4.9059274881587255E-2</v>
      </c>
      <c r="GM297" s="12">
        <f>IFERROR(DG297*[1]Figure!$F$8+EB297*[1]Figure!$G$8+EW297*[1]Figure!$H$8,0)</f>
        <v>5.8537339567264366E-3</v>
      </c>
      <c r="GN297" s="12">
        <f>IFERROR(DH297*[1]Figure!$F$8+EC297*[1]Figure!$G$8+EX297*[1]Figure!$H$8,0)</f>
        <v>4.0239234794658504E-2</v>
      </c>
      <c r="GO297" s="12">
        <f>IFERROR(DI297*[1]Figure!$F$8+ED297*[1]Figure!$G$8+EY297*[1]Figure!$H$8,0)</f>
        <v>2.4648269267605024E-5</v>
      </c>
      <c r="GP297" s="12">
        <f>IFERROR(DJ297*[1]Figure!$F$8+EE297*[1]Figure!$G$8+EZ297*[1]Figure!$H$8,0)</f>
        <v>0.3283407558442088</v>
      </c>
      <c r="GQ297" s="12">
        <f>IFERROR(DK297*[1]Figure!$F$8+EF297*[1]Figure!$G$8+FA297*[1]Figure!$H$8,0)</f>
        <v>2.0359825560862183E-3</v>
      </c>
      <c r="GR297" s="12">
        <f>IFERROR(DL297*[1]Figure!$F$8+EG297*[1]Figure!$G$8+FB297*[1]Figure!$H$8,0)</f>
        <v>2.0711843807326817E-3</v>
      </c>
      <c r="GS297" s="12">
        <f>IFERROR(DM297*[1]Figure!$F$8+EH297*[1]Figure!$G$8+FC297*[1]Figure!$H$8,0)</f>
        <v>4.0650790105453268E-7</v>
      </c>
      <c r="GT297" s="12">
        <f>IFERROR(DN297*[1]Figure!$F$8+EI297*[1]Figure!$G$8+FD297*[1]Figure!$H$8,0)</f>
        <v>3.647263355428513E-3</v>
      </c>
      <c r="GU297" s="12">
        <f>IFERROR(DO297*[1]Figure!$F$8+EJ297*[1]Figure!$G$8+FE297*[1]Figure!$H$8,0)</f>
        <v>2.5734086623997521</v>
      </c>
      <c r="GV297" s="12">
        <f>IFERROR(DP297*[1]Figure!$F$8+EK297*[1]Figure!$G$8+FF297*[1]Figure!$H$8,0)</f>
        <v>2.4305408665283405E-2</v>
      </c>
      <c r="GX297" s="12">
        <f>IFERROR(FH297*[1]Figure!$F$10+GC297*[1]Figure!$F$11,0)</f>
        <v>0.36754718246079132</v>
      </c>
      <c r="GY297" s="12">
        <f>IFERROR(FI297*[1]Figure!$F$10+GD297*[1]Figure!$F$11,0)</f>
        <v>7.4054150170644224</v>
      </c>
      <c r="GZ297" s="12">
        <f>IFERROR(FJ297*[1]Figure!$F$10+GE297*[1]Figure!$F$11,0)</f>
        <v>1.2620139622111642E-3</v>
      </c>
      <c r="HA297" s="12">
        <f>IFERROR(FK297*[1]Figure!$F$10+GF297*[1]Figure!$F$11,0)</f>
        <v>0.12518792628445302</v>
      </c>
      <c r="HB297" s="12">
        <f>IFERROR(FL297*[1]Figure!$F$10+GG297*[1]Figure!$F$11,0)</f>
        <v>2.1353591564956455E-2</v>
      </c>
      <c r="HC297" s="12">
        <f>IFERROR(FM297*[1]Figure!$F$10+GH297*[1]Figure!$F$11,0)</f>
        <v>1.1426362581614851E-4</v>
      </c>
      <c r="HD297" s="12">
        <f>IFERROR(FN297*[1]Figure!$F$10+GI297*[1]Figure!$F$11,0)</f>
        <v>0.37252369851464928</v>
      </c>
      <c r="HE297" s="12">
        <f>IFERROR(FO297*[1]Figure!$F$10+GJ297*[1]Figure!$F$11,0)</f>
        <v>2.720671085033325E-2</v>
      </c>
      <c r="HF297" s="12">
        <f>IFERROR(FP297*[1]Figure!$F$10+GK297*[1]Figure!$F$11,0)</f>
        <v>0.56904162837451033</v>
      </c>
      <c r="HG297" s="12">
        <f>IFERROR(FQ297*[1]Figure!$F$10+GL297*[1]Figure!$F$11,0)</f>
        <v>3.5146628122041813E-2</v>
      </c>
      <c r="HH297" s="12">
        <f>IFERROR(FR297*[1]Figure!$F$10+GM297*[1]Figure!$F$11,0)</f>
        <v>4.1936822547625884E-3</v>
      </c>
      <c r="HI297" s="12">
        <f>IFERROR(FS297*[1]Figure!$F$10+GN297*[1]Figure!$F$11,0)</f>
        <v>2.882785007844027E-2</v>
      </c>
      <c r="HJ297" s="12">
        <f>IFERROR(FT297*[1]Figure!$F$10+GO297*[1]Figure!$F$11,0)</f>
        <v>1.7658303264600504E-5</v>
      </c>
      <c r="HK297" s="12">
        <f>IFERROR(FU297*[1]Figure!$F$10+GP297*[1]Figure!$F$11,0)</f>
        <v>0.235227089491649</v>
      </c>
      <c r="HL297" s="12">
        <f>IFERROR(FV297*[1]Figure!$F$10+GQ297*[1]Figure!$F$11,0)</f>
        <v>1.4586012927105714E-3</v>
      </c>
      <c r="HM297" s="12">
        <f>IFERROR(FW297*[1]Figure!$F$10+GR297*[1]Figure!$F$11,0)</f>
        <v>1.4838202842886743E-3</v>
      </c>
      <c r="HN297" s="12">
        <f>IFERROR(FX297*[1]Figure!$F$10+GS297*[1]Figure!$F$11,0)</f>
        <v>2.9122693031073957E-7</v>
      </c>
      <c r="HO297" s="12">
        <f>IFERROR(FY297*[1]Figure!$F$10+GT297*[1]Figure!$F$11,0)</f>
        <v>2.6129413678820552E-3</v>
      </c>
      <c r="HP297" s="12">
        <f>IFERROR(FZ297*[1]Figure!$F$10+GU297*[1]Figure!$F$11,0)</f>
        <v>1.84361952926767</v>
      </c>
      <c r="HQ297" s="12">
        <f>IFERROR(GA297*[1]Figure!$F$10+GV297*[1]Figure!$F$11,0)</f>
        <v>1.7412673990287279E-2</v>
      </c>
    </row>
    <row r="298" spans="1:225" x14ac:dyDescent="0.2">
      <c r="A298" s="1"/>
      <c r="B298" s="4"/>
      <c r="C298" s="1" t="str">
        <f>C107</f>
        <v>CoSO4 (refining)</v>
      </c>
      <c r="D298" s="1" t="str">
        <f>D107</f>
        <v>RoW</v>
      </c>
      <c r="E298" s="2">
        <f>E107/SUM(E104:E107)</f>
        <v>0</v>
      </c>
      <c r="F298" s="7"/>
      <c r="G298" s="5">
        <f>'[1]LIB Maf LCI'!AQ$45*'[1]LIB Maf LCIA'!E$99*LCIA_TAU!$E298</f>
        <v>0</v>
      </c>
      <c r="H298" s="5">
        <f>'[1]LIB Maf LCI'!AR$45*'[1]LIB Maf LCIA'!F$99*LCIA_TAU!$E298</f>
        <v>0</v>
      </c>
      <c r="I298" s="5">
        <f>'[1]LIB Maf LCI'!AS$45*'[1]LIB Maf LCIA'!D$99*LCIA_TAU!$E298</f>
        <v>0</v>
      </c>
      <c r="J298" s="5">
        <f>'[1]LIB Maf LCI'!AT$45*'[1]LIB Maf LCIA'!D$99*LCIA_TAU!$E298</f>
        <v>0</v>
      </c>
      <c r="K298" s="5">
        <f>'[1]LIB Maf LCI'!AU$45*'[1]LIB Maf LCIA'!E$99*LCIA_TAU!$E298</f>
        <v>0</v>
      </c>
      <c r="L298" s="5">
        <f>'[1]LIB Maf LCI'!AV$45*'[1]LIB Maf LCIA'!F$99*LCIA_TAU!$E298</f>
        <v>0</v>
      </c>
      <c r="M298" s="5" t="str">
        <f>M107</f>
        <v>g/kWh</v>
      </c>
      <c r="N298" s="5" t="str">
        <f>N107</f>
        <v>Cobalt sulfate production, RoW</v>
      </c>
      <c r="O298" s="5">
        <f>O107</f>
        <v>1</v>
      </c>
      <c r="P298" s="5" t="str">
        <f>P107</f>
        <v>kg</v>
      </c>
      <c r="Q298" s="5">
        <f>[1]Use!Z260</f>
        <v>4.6150219045543865</v>
      </c>
      <c r="R298" s="5">
        <f>[1]Use!AA260</f>
        <v>80.054929981772787</v>
      </c>
      <c r="S298" s="5">
        <f>[1]Use!AB260</f>
        <v>1.3863280452095398E-2</v>
      </c>
      <c r="T298" s="5">
        <f>[1]Use!AC260</f>
        <v>1.4252947716557789</v>
      </c>
      <c r="U298" s="5">
        <f>[1]Use!AD260</f>
        <v>0.46511201618776399</v>
      </c>
      <c r="V298" s="5">
        <f>[1]Use!AE260</f>
        <v>1.8571132525920632E-3</v>
      </c>
      <c r="W298" s="5">
        <f>[1]Use!AF260</f>
        <v>4.6795544573559313</v>
      </c>
      <c r="X298" s="5">
        <f>[1]Use!AG260</f>
        <v>0.33356794329058381</v>
      </c>
      <c r="Y298" s="5">
        <f>[1]Use!AH260</f>
        <v>10.698306992539989</v>
      </c>
      <c r="Z298" s="5">
        <f>[1]Use!AI260</f>
        <v>0.47694200440257001</v>
      </c>
      <c r="AA298" s="5">
        <f>[1]Use!AJ260</f>
        <v>3.8329382927884993E-2</v>
      </c>
      <c r="AB298" s="5">
        <f>[1]Use!AK260</f>
        <v>0.61316720087409504</v>
      </c>
      <c r="AC298" s="5">
        <f>[1]Use!AL260</f>
        <v>2.1323875655223501E-4</v>
      </c>
      <c r="AD298" s="5">
        <f>[1]Use!AM260</f>
        <v>2.2773475610675176</v>
      </c>
      <c r="AE298" s="5">
        <f>[1]Use!AN260</f>
        <v>1.7625751832279192E-2</v>
      </c>
      <c r="AF298" s="5">
        <f>[1]Use!AO260</f>
        <v>1.7928214765026679E-2</v>
      </c>
      <c r="AG298" s="5">
        <f>[1]Use!AP260</f>
        <v>3.0687490104247172E-6</v>
      </c>
      <c r="AH298" s="5">
        <f>[1]Use!AQ260</f>
        <v>2.747879397136337E-2</v>
      </c>
      <c r="AI298" s="5">
        <f>[1]Use!AR260</f>
        <v>43.099348330726038</v>
      </c>
      <c r="AJ298" s="5">
        <f>[1]Use!AS260</f>
        <v>0.13592916814053807</v>
      </c>
      <c r="AK298" s="1"/>
      <c r="AL298" s="1">
        <f t="shared" si="234"/>
        <v>0</v>
      </c>
      <c r="AM298" s="1">
        <f t="shared" si="234"/>
        <v>0</v>
      </c>
      <c r="AN298" s="1">
        <f t="shared" si="234"/>
        <v>0</v>
      </c>
      <c r="AO298" s="1">
        <f t="shared" si="234"/>
        <v>0</v>
      </c>
      <c r="AP298" s="1">
        <f t="shared" si="234"/>
        <v>0</v>
      </c>
      <c r="AQ298" s="1">
        <f t="shared" si="234"/>
        <v>0</v>
      </c>
      <c r="AR298" s="1">
        <f t="shared" si="234"/>
        <v>0</v>
      </c>
      <c r="AS298" s="1">
        <f t="shared" si="234"/>
        <v>0</v>
      </c>
      <c r="AT298" s="1">
        <f t="shared" si="234"/>
        <v>0</v>
      </c>
      <c r="AU298" s="1">
        <f t="shared" si="234"/>
        <v>0</v>
      </c>
      <c r="AV298" s="1">
        <f t="shared" si="234"/>
        <v>0</v>
      </c>
      <c r="AW298" s="1">
        <f t="shared" si="234"/>
        <v>0</v>
      </c>
      <c r="AX298" s="1">
        <f t="shared" si="234"/>
        <v>0</v>
      </c>
      <c r="AY298" s="1">
        <f t="shared" si="234"/>
        <v>0</v>
      </c>
      <c r="AZ298" s="1">
        <f t="shared" si="234"/>
        <v>0</v>
      </c>
      <c r="BA298" s="1">
        <f t="shared" si="216"/>
        <v>0</v>
      </c>
      <c r="BB298" s="1">
        <f t="shared" si="216"/>
        <v>0</v>
      </c>
      <c r="BC298" s="1">
        <f t="shared" si="216"/>
        <v>0</v>
      </c>
      <c r="BD298" s="1">
        <f t="shared" si="216"/>
        <v>0</v>
      </c>
      <c r="BE298" s="1">
        <f t="shared" si="216"/>
        <v>0</v>
      </c>
      <c r="BF298" s="1"/>
      <c r="BG298" s="1">
        <f t="shared" si="235"/>
        <v>0</v>
      </c>
      <c r="BH298" s="1">
        <f t="shared" si="235"/>
        <v>0</v>
      </c>
      <c r="BI298" s="1">
        <f t="shared" si="235"/>
        <v>0</v>
      </c>
      <c r="BJ298" s="1">
        <f t="shared" si="235"/>
        <v>0</v>
      </c>
      <c r="BK298" s="1">
        <f t="shared" si="235"/>
        <v>0</v>
      </c>
      <c r="BL298" s="1">
        <f t="shared" si="235"/>
        <v>0</v>
      </c>
      <c r="BM298" s="1">
        <f t="shared" si="235"/>
        <v>0</v>
      </c>
      <c r="BN298" s="1">
        <f t="shared" si="235"/>
        <v>0</v>
      </c>
      <c r="BO298" s="1">
        <f t="shared" si="235"/>
        <v>0</v>
      </c>
      <c r="BP298" s="1">
        <f t="shared" si="235"/>
        <v>0</v>
      </c>
      <c r="BQ298" s="1">
        <f t="shared" si="235"/>
        <v>0</v>
      </c>
      <c r="BR298" s="1">
        <f t="shared" si="235"/>
        <v>0</v>
      </c>
      <c r="BS298" s="1">
        <f t="shared" si="235"/>
        <v>0</v>
      </c>
      <c r="BT298" s="1">
        <f t="shared" si="235"/>
        <v>0</v>
      </c>
      <c r="BU298" s="1">
        <f t="shared" si="235"/>
        <v>0</v>
      </c>
      <c r="BV298" s="1">
        <f t="shared" si="217"/>
        <v>0</v>
      </c>
      <c r="BW298" s="1">
        <f t="shared" si="217"/>
        <v>0</v>
      </c>
      <c r="BX298" s="1">
        <f t="shared" si="217"/>
        <v>0</v>
      </c>
      <c r="BY298" s="1">
        <f t="shared" si="217"/>
        <v>0</v>
      </c>
      <c r="BZ298" s="1">
        <f t="shared" si="217"/>
        <v>0</v>
      </c>
      <c r="CA298" s="1"/>
      <c r="CB298" s="1">
        <f t="shared" si="236"/>
        <v>0</v>
      </c>
      <c r="CC298" s="1">
        <f t="shared" si="236"/>
        <v>0</v>
      </c>
      <c r="CD298" s="1">
        <f t="shared" si="236"/>
        <v>0</v>
      </c>
      <c r="CE298" s="1">
        <f t="shared" si="236"/>
        <v>0</v>
      </c>
      <c r="CF298" s="1">
        <f t="shared" si="236"/>
        <v>0</v>
      </c>
      <c r="CG298" s="1">
        <f t="shared" si="236"/>
        <v>0</v>
      </c>
      <c r="CH298" s="1">
        <f t="shared" si="236"/>
        <v>0</v>
      </c>
      <c r="CI298" s="1">
        <f t="shared" si="236"/>
        <v>0</v>
      </c>
      <c r="CJ298" s="1">
        <f t="shared" si="236"/>
        <v>0</v>
      </c>
      <c r="CK298" s="1">
        <f t="shared" si="236"/>
        <v>0</v>
      </c>
      <c r="CL298" s="1">
        <f t="shared" si="236"/>
        <v>0</v>
      </c>
      <c r="CM298" s="1">
        <f t="shared" si="236"/>
        <v>0</v>
      </c>
      <c r="CN298" s="1">
        <f t="shared" si="236"/>
        <v>0</v>
      </c>
      <c r="CO298" s="1">
        <f t="shared" si="236"/>
        <v>0</v>
      </c>
      <c r="CP298" s="1">
        <f t="shared" si="236"/>
        <v>0</v>
      </c>
      <c r="CQ298" s="1">
        <f t="shared" si="218"/>
        <v>0</v>
      </c>
      <c r="CR298" s="1">
        <f t="shared" si="218"/>
        <v>0</v>
      </c>
      <c r="CS298" s="1">
        <f t="shared" si="218"/>
        <v>0</v>
      </c>
      <c r="CT298" s="1">
        <f t="shared" si="218"/>
        <v>0</v>
      </c>
      <c r="CU298" s="1">
        <f t="shared" si="218"/>
        <v>0</v>
      </c>
      <c r="CW298" s="12">
        <f t="shared" si="237"/>
        <v>0</v>
      </c>
      <c r="CX298" s="12">
        <f t="shared" si="237"/>
        <v>0</v>
      </c>
      <c r="CY298" s="12">
        <f t="shared" si="237"/>
        <v>0</v>
      </c>
      <c r="CZ298" s="12">
        <f t="shared" si="237"/>
        <v>0</v>
      </c>
      <c r="DA298" s="12">
        <f t="shared" si="237"/>
        <v>0</v>
      </c>
      <c r="DB298" s="12">
        <f t="shared" si="237"/>
        <v>0</v>
      </c>
      <c r="DC298" s="12">
        <f t="shared" si="237"/>
        <v>0</v>
      </c>
      <c r="DD298" s="12">
        <f t="shared" si="237"/>
        <v>0</v>
      </c>
      <c r="DE298" s="12">
        <f t="shared" si="237"/>
        <v>0</v>
      </c>
      <c r="DF298" s="12">
        <f t="shared" si="237"/>
        <v>0</v>
      </c>
      <c r="DG298" s="12">
        <f t="shared" si="237"/>
        <v>0</v>
      </c>
      <c r="DH298" s="12">
        <f t="shared" si="237"/>
        <v>0</v>
      </c>
      <c r="DI298" s="12">
        <f t="shared" si="237"/>
        <v>0</v>
      </c>
      <c r="DJ298" s="12">
        <f t="shared" si="237"/>
        <v>0</v>
      </c>
      <c r="DK298" s="12">
        <f t="shared" si="237"/>
        <v>0</v>
      </c>
      <c r="DL298" s="12">
        <f t="shared" si="219"/>
        <v>0</v>
      </c>
      <c r="DM298" s="12">
        <f t="shared" si="219"/>
        <v>0</v>
      </c>
      <c r="DN298" s="12">
        <f t="shared" si="219"/>
        <v>0</v>
      </c>
      <c r="DO298" s="12">
        <f t="shared" si="219"/>
        <v>0</v>
      </c>
      <c r="DP298" s="12">
        <f t="shared" si="219"/>
        <v>0</v>
      </c>
      <c r="DR298" s="12">
        <f t="shared" si="238"/>
        <v>0</v>
      </c>
      <c r="DS298" s="12">
        <f t="shared" si="238"/>
        <v>0</v>
      </c>
      <c r="DT298" s="12">
        <f t="shared" si="238"/>
        <v>0</v>
      </c>
      <c r="DU298" s="12">
        <f t="shared" si="238"/>
        <v>0</v>
      </c>
      <c r="DV298" s="12">
        <f t="shared" si="238"/>
        <v>0</v>
      </c>
      <c r="DW298" s="12">
        <f t="shared" si="238"/>
        <v>0</v>
      </c>
      <c r="DX298" s="12">
        <f t="shared" si="238"/>
        <v>0</v>
      </c>
      <c r="DY298" s="12">
        <f t="shared" si="238"/>
        <v>0</v>
      </c>
      <c r="DZ298" s="12">
        <f t="shared" si="238"/>
        <v>0</v>
      </c>
      <c r="EA298" s="12">
        <f t="shared" si="238"/>
        <v>0</v>
      </c>
      <c r="EB298" s="12">
        <f t="shared" si="238"/>
        <v>0</v>
      </c>
      <c r="EC298" s="12">
        <f t="shared" si="238"/>
        <v>0</v>
      </c>
      <c r="ED298" s="12">
        <f t="shared" si="238"/>
        <v>0</v>
      </c>
      <c r="EE298" s="12">
        <f t="shared" si="238"/>
        <v>0</v>
      </c>
      <c r="EF298" s="12">
        <f t="shared" si="238"/>
        <v>0</v>
      </c>
      <c r="EG298" s="12">
        <f t="shared" si="220"/>
        <v>0</v>
      </c>
      <c r="EH298" s="12">
        <f t="shared" si="220"/>
        <v>0</v>
      </c>
      <c r="EI298" s="12">
        <f t="shared" si="220"/>
        <v>0</v>
      </c>
      <c r="EJ298" s="12">
        <f t="shared" si="220"/>
        <v>0</v>
      </c>
      <c r="EK298" s="12">
        <f t="shared" si="220"/>
        <v>0</v>
      </c>
      <c r="EM298" s="12">
        <f t="shared" si="239"/>
        <v>0</v>
      </c>
      <c r="EN298" s="12">
        <f t="shared" si="239"/>
        <v>0</v>
      </c>
      <c r="EO298" s="12">
        <f t="shared" si="239"/>
        <v>0</v>
      </c>
      <c r="EP298" s="12">
        <f t="shared" si="239"/>
        <v>0</v>
      </c>
      <c r="EQ298" s="12">
        <f t="shared" si="239"/>
        <v>0</v>
      </c>
      <c r="ER298" s="12">
        <f t="shared" si="239"/>
        <v>0</v>
      </c>
      <c r="ES298" s="12">
        <f t="shared" si="239"/>
        <v>0</v>
      </c>
      <c r="ET298" s="12">
        <f t="shared" si="239"/>
        <v>0</v>
      </c>
      <c r="EU298" s="12">
        <f t="shared" si="239"/>
        <v>0</v>
      </c>
      <c r="EV298" s="12">
        <f t="shared" si="239"/>
        <v>0</v>
      </c>
      <c r="EW298" s="12">
        <f t="shared" si="239"/>
        <v>0</v>
      </c>
      <c r="EX298" s="12">
        <f t="shared" si="239"/>
        <v>0</v>
      </c>
      <c r="EY298" s="12">
        <f t="shared" si="239"/>
        <v>0</v>
      </c>
      <c r="EZ298" s="12">
        <f t="shared" si="239"/>
        <v>0</v>
      </c>
      <c r="FA298" s="12">
        <f t="shared" si="239"/>
        <v>0</v>
      </c>
      <c r="FB298" s="12">
        <f t="shared" si="221"/>
        <v>0</v>
      </c>
      <c r="FC298" s="12">
        <f t="shared" si="221"/>
        <v>0</v>
      </c>
      <c r="FD298" s="12">
        <f t="shared" si="221"/>
        <v>0</v>
      </c>
      <c r="FE298" s="12">
        <f t="shared" si="221"/>
        <v>0</v>
      </c>
      <c r="FF298" s="12">
        <f t="shared" si="221"/>
        <v>0</v>
      </c>
      <c r="FH298" s="12">
        <f>IFERROR(AL298*[1]Figure!$C$8+BG298*[1]Figure!$D$8+CB298*[1]Figure!$E$8,0)</f>
        <v>0</v>
      </c>
      <c r="FI298" s="12">
        <f>IFERROR(AM298*[1]Figure!$C$8+BH298*[1]Figure!$D$8+CC298*[1]Figure!$E$8,0)</f>
        <v>0</v>
      </c>
      <c r="FJ298" s="12">
        <f>IFERROR(AN298*[1]Figure!$C$8+BI298*[1]Figure!$D$8+CD298*[1]Figure!$E$8,0)</f>
        <v>0</v>
      </c>
      <c r="FK298" s="12">
        <f>IFERROR(AO298*[1]Figure!$C$8+BJ298*[1]Figure!$D$8+CE298*[1]Figure!$E$8,0)</f>
        <v>0</v>
      </c>
      <c r="FL298" s="12">
        <f>IFERROR(AP298*[1]Figure!$C$8+BK298*[1]Figure!$D$8+CF298*[1]Figure!$E$8,0)</f>
        <v>0</v>
      </c>
      <c r="FM298" s="12">
        <f>IFERROR(AQ298*[1]Figure!$C$8+BL298*[1]Figure!$D$8+CG298*[1]Figure!$E$8,0)</f>
        <v>0</v>
      </c>
      <c r="FN298" s="12">
        <f>IFERROR(AR298*[1]Figure!$C$8+BM298*[1]Figure!$D$8+CH298*[1]Figure!$E$8,0)</f>
        <v>0</v>
      </c>
      <c r="FO298" s="12">
        <f>IFERROR(AS298*[1]Figure!$C$8+BN298*[1]Figure!$D$8+CI298*[1]Figure!$E$8,0)</f>
        <v>0</v>
      </c>
      <c r="FP298" s="12">
        <f>IFERROR(AT298*[1]Figure!$C$8+BO298*[1]Figure!$D$8+CJ298*[1]Figure!$E$8,0)</f>
        <v>0</v>
      </c>
      <c r="FQ298" s="12">
        <f>IFERROR(AU298*[1]Figure!$C$8+BP298*[1]Figure!$D$8+CK298*[1]Figure!$E$8,0)</f>
        <v>0</v>
      </c>
      <c r="FR298" s="12">
        <f>IFERROR(AV298*[1]Figure!$C$8+BQ298*[1]Figure!$D$8+CL298*[1]Figure!$E$8,0)</f>
        <v>0</v>
      </c>
      <c r="FS298" s="12">
        <f>IFERROR(AW298*[1]Figure!$C$8+BR298*[1]Figure!$D$8+CM298*[1]Figure!$E$8,0)</f>
        <v>0</v>
      </c>
      <c r="FT298" s="12">
        <f>IFERROR(AX298*[1]Figure!$C$8+BS298*[1]Figure!$D$8+CN298*[1]Figure!$E$8,0)</f>
        <v>0</v>
      </c>
      <c r="FU298" s="12">
        <f>IFERROR(AY298*[1]Figure!$C$8+BT298*[1]Figure!$D$8+CO298*[1]Figure!$E$8,0)</f>
        <v>0</v>
      </c>
      <c r="FV298" s="12">
        <f>IFERROR(AZ298*[1]Figure!$C$8+BU298*[1]Figure!$D$8+CP298*[1]Figure!$E$8,0)</f>
        <v>0</v>
      </c>
      <c r="FW298" s="12">
        <f>IFERROR(BA298*[1]Figure!$C$8+BV298*[1]Figure!$D$8+CQ298*[1]Figure!$E$8,0)</f>
        <v>0</v>
      </c>
      <c r="FX298" s="12">
        <f>IFERROR(BB298*[1]Figure!$C$8+BW298*[1]Figure!$D$8+CR298*[1]Figure!$E$8,0)</f>
        <v>0</v>
      </c>
      <c r="FY298" s="12">
        <f>IFERROR(BC298*[1]Figure!$C$8+BX298*[1]Figure!$D$8+CS298*[1]Figure!$E$8,0)</f>
        <v>0</v>
      </c>
      <c r="FZ298" s="12">
        <f>IFERROR(BD298*[1]Figure!$C$8+BY298*[1]Figure!$D$8+CT298*[1]Figure!$E$8,0)</f>
        <v>0</v>
      </c>
      <c r="GA298" s="12">
        <f>IFERROR(BE298*[1]Figure!$C$8+BZ298*[1]Figure!$D$8+CU298*[1]Figure!$E$8,0)</f>
        <v>0</v>
      </c>
      <c r="GC298" s="12">
        <f>IFERROR(CW298*[1]Figure!$F$8+DR298*[1]Figure!$G$8+EM298*[1]Figure!$H$8,0)</f>
        <v>0</v>
      </c>
      <c r="GD298" s="12">
        <f>IFERROR(CX298*[1]Figure!$F$8+DS298*[1]Figure!$G$8+EN298*[1]Figure!$H$8,0)</f>
        <v>0</v>
      </c>
      <c r="GE298" s="12">
        <f>IFERROR(CY298*[1]Figure!$F$8+DT298*[1]Figure!$G$8+EO298*[1]Figure!$H$8,0)</f>
        <v>0</v>
      </c>
      <c r="GF298" s="12">
        <f>IFERROR(CZ298*[1]Figure!$F$8+DU298*[1]Figure!$G$8+EP298*[1]Figure!$H$8,0)</f>
        <v>0</v>
      </c>
      <c r="GG298" s="12">
        <f>IFERROR(DA298*[1]Figure!$F$8+DV298*[1]Figure!$G$8+EQ298*[1]Figure!$H$8,0)</f>
        <v>0</v>
      </c>
      <c r="GH298" s="12">
        <f>IFERROR(DB298*[1]Figure!$F$8+DW298*[1]Figure!$G$8+ER298*[1]Figure!$H$8,0)</f>
        <v>0</v>
      </c>
      <c r="GI298" s="12">
        <f>IFERROR(DC298*[1]Figure!$F$8+DX298*[1]Figure!$G$8+ES298*[1]Figure!$H$8,0)</f>
        <v>0</v>
      </c>
      <c r="GJ298" s="12">
        <f>IFERROR(DD298*[1]Figure!$F$8+DY298*[1]Figure!$G$8+ET298*[1]Figure!$H$8,0)</f>
        <v>0</v>
      </c>
      <c r="GK298" s="12">
        <f>IFERROR(DE298*[1]Figure!$F$8+DZ298*[1]Figure!$G$8+EU298*[1]Figure!$H$8,0)</f>
        <v>0</v>
      </c>
      <c r="GL298" s="12">
        <f>IFERROR(DF298*[1]Figure!$F$8+EA298*[1]Figure!$G$8+EV298*[1]Figure!$H$8,0)</f>
        <v>0</v>
      </c>
      <c r="GM298" s="12">
        <f>IFERROR(DG298*[1]Figure!$F$8+EB298*[1]Figure!$G$8+EW298*[1]Figure!$H$8,0)</f>
        <v>0</v>
      </c>
      <c r="GN298" s="12">
        <f>IFERROR(DH298*[1]Figure!$F$8+EC298*[1]Figure!$G$8+EX298*[1]Figure!$H$8,0)</f>
        <v>0</v>
      </c>
      <c r="GO298" s="12">
        <f>IFERROR(DI298*[1]Figure!$F$8+ED298*[1]Figure!$G$8+EY298*[1]Figure!$H$8,0)</f>
        <v>0</v>
      </c>
      <c r="GP298" s="12">
        <f>IFERROR(DJ298*[1]Figure!$F$8+EE298*[1]Figure!$G$8+EZ298*[1]Figure!$H$8,0)</f>
        <v>0</v>
      </c>
      <c r="GQ298" s="12">
        <f>IFERROR(DK298*[1]Figure!$F$8+EF298*[1]Figure!$G$8+FA298*[1]Figure!$H$8,0)</f>
        <v>0</v>
      </c>
      <c r="GR298" s="12">
        <f>IFERROR(DL298*[1]Figure!$F$8+EG298*[1]Figure!$G$8+FB298*[1]Figure!$H$8,0)</f>
        <v>0</v>
      </c>
      <c r="GS298" s="12">
        <f>IFERROR(DM298*[1]Figure!$F$8+EH298*[1]Figure!$G$8+FC298*[1]Figure!$H$8,0)</f>
        <v>0</v>
      </c>
      <c r="GT298" s="12">
        <f>IFERROR(DN298*[1]Figure!$F$8+EI298*[1]Figure!$G$8+FD298*[1]Figure!$H$8,0)</f>
        <v>0</v>
      </c>
      <c r="GU298" s="12">
        <f>IFERROR(DO298*[1]Figure!$F$8+EJ298*[1]Figure!$G$8+FE298*[1]Figure!$H$8,0)</f>
        <v>0</v>
      </c>
      <c r="GV298" s="12">
        <f>IFERROR(DP298*[1]Figure!$F$8+EK298*[1]Figure!$G$8+FF298*[1]Figure!$H$8,0)</f>
        <v>0</v>
      </c>
      <c r="GX298" s="12">
        <f>IFERROR(FH298*[1]Figure!$F$10+GC298*[1]Figure!$F$11,0)</f>
        <v>0</v>
      </c>
      <c r="GY298" s="12">
        <f>IFERROR(FI298*[1]Figure!$F$10+GD298*[1]Figure!$F$11,0)</f>
        <v>0</v>
      </c>
      <c r="GZ298" s="12">
        <f>IFERROR(FJ298*[1]Figure!$F$10+GE298*[1]Figure!$F$11,0)</f>
        <v>0</v>
      </c>
      <c r="HA298" s="12">
        <f>IFERROR(FK298*[1]Figure!$F$10+GF298*[1]Figure!$F$11,0)</f>
        <v>0</v>
      </c>
      <c r="HB298" s="12">
        <f>IFERROR(FL298*[1]Figure!$F$10+GG298*[1]Figure!$F$11,0)</f>
        <v>0</v>
      </c>
      <c r="HC298" s="12">
        <f>IFERROR(FM298*[1]Figure!$F$10+GH298*[1]Figure!$F$11,0)</f>
        <v>0</v>
      </c>
      <c r="HD298" s="12">
        <f>IFERROR(FN298*[1]Figure!$F$10+GI298*[1]Figure!$F$11,0)</f>
        <v>0</v>
      </c>
      <c r="HE298" s="12">
        <f>IFERROR(FO298*[1]Figure!$F$10+GJ298*[1]Figure!$F$11,0)</f>
        <v>0</v>
      </c>
      <c r="HF298" s="12">
        <f>IFERROR(FP298*[1]Figure!$F$10+GK298*[1]Figure!$F$11,0)</f>
        <v>0</v>
      </c>
      <c r="HG298" s="12">
        <f>IFERROR(FQ298*[1]Figure!$F$10+GL298*[1]Figure!$F$11,0)</f>
        <v>0</v>
      </c>
      <c r="HH298" s="12">
        <f>IFERROR(FR298*[1]Figure!$F$10+GM298*[1]Figure!$F$11,0)</f>
        <v>0</v>
      </c>
      <c r="HI298" s="12">
        <f>IFERROR(FS298*[1]Figure!$F$10+GN298*[1]Figure!$F$11,0)</f>
        <v>0</v>
      </c>
      <c r="HJ298" s="12">
        <f>IFERROR(FT298*[1]Figure!$F$10+GO298*[1]Figure!$F$11,0)</f>
        <v>0</v>
      </c>
      <c r="HK298" s="12">
        <f>IFERROR(FU298*[1]Figure!$F$10+GP298*[1]Figure!$F$11,0)</f>
        <v>0</v>
      </c>
      <c r="HL298" s="12">
        <f>IFERROR(FV298*[1]Figure!$F$10+GQ298*[1]Figure!$F$11,0)</f>
        <v>0</v>
      </c>
      <c r="HM298" s="12">
        <f>IFERROR(FW298*[1]Figure!$F$10+GR298*[1]Figure!$F$11,0)</f>
        <v>0</v>
      </c>
      <c r="HN298" s="12">
        <f>IFERROR(FX298*[1]Figure!$F$10+GS298*[1]Figure!$F$11,0)</f>
        <v>0</v>
      </c>
      <c r="HO298" s="12">
        <f>IFERROR(FY298*[1]Figure!$F$10+GT298*[1]Figure!$F$11,0)</f>
        <v>0</v>
      </c>
      <c r="HP298" s="12">
        <f>IFERROR(FZ298*[1]Figure!$F$10+GU298*[1]Figure!$F$11,0)</f>
        <v>0</v>
      </c>
      <c r="HQ298" s="12">
        <f>IFERROR(GA298*[1]Figure!$F$10+GV298*[1]Figure!$F$11,0)</f>
        <v>0</v>
      </c>
    </row>
    <row r="299" spans="1:225" s="15" customFormat="1" x14ac:dyDescent="0.2">
      <c r="A299" s="1"/>
      <c r="B299" s="4"/>
      <c r="C299" s="1" t="str">
        <f>C108</f>
        <v>Electricity (cathode)</v>
      </c>
      <c r="D299" s="1" t="str">
        <f>D108</f>
        <v>China</v>
      </c>
      <c r="E299" s="2"/>
      <c r="F299" s="7">
        <f>SUM(E299:E302)</f>
        <v>1</v>
      </c>
      <c r="G299" s="5">
        <f>G$229*$E299</f>
        <v>0</v>
      </c>
      <c r="H299" s="5">
        <f t="shared" ref="H299:L302" si="240">H$229*$E299</f>
        <v>0</v>
      </c>
      <c r="I299" s="5">
        <f t="shared" si="240"/>
        <v>0</v>
      </c>
      <c r="J299" s="5">
        <f t="shared" si="240"/>
        <v>0</v>
      </c>
      <c r="K299" s="5">
        <f t="shared" si="240"/>
        <v>0</v>
      </c>
      <c r="L299" s="5">
        <f t="shared" si="240"/>
        <v>0</v>
      </c>
      <c r="M299" s="5" t="str">
        <f>M108</f>
        <v>kWh/kWh</v>
      </c>
      <c r="N299" s="5" t="str">
        <f>N108</f>
        <v>market group for electricity, low voltage | electricity, low voltage | Cutoff, CN</v>
      </c>
      <c r="O299" s="5">
        <f>O108</f>
        <v>1</v>
      </c>
      <c r="P299" s="5" t="str">
        <f>P108</f>
        <v>kWh</v>
      </c>
      <c r="Q299" s="5">
        <f>'[1]Unit factor_selected'!J105</f>
        <v>0.91226888674312201</v>
      </c>
      <c r="R299" s="5">
        <f>'[1]Unit factor_selected'!K105</f>
        <v>10.191753743305201</v>
      </c>
      <c r="S299" s="5">
        <f>'[1]Unit factor_selected'!L105</f>
        <v>1.4170312186763099E-3</v>
      </c>
      <c r="T299" s="5">
        <f>'[1]Unit factor_selected'!M105</f>
        <v>0.18445650596340299</v>
      </c>
      <c r="U299" s="5">
        <f>'[1]Unit factor_selected'!N105</f>
        <v>1.5492467650604899E-2</v>
      </c>
      <c r="V299" s="5">
        <f>'[1]Unit factor_selected'!O105</f>
        <v>1.6809128411069001E-4</v>
      </c>
      <c r="W299" s="5">
        <f>'[1]Unit factor_selected'!P105</f>
        <v>0.93883845468340699</v>
      </c>
      <c r="X299" s="5">
        <f>'[1]Unit factor_selected'!Q105</f>
        <v>2.9483754955927099E-2</v>
      </c>
      <c r="Y299" s="5">
        <f>'[1]Unit factor_selected'!R105</f>
        <v>0.44072999834173499</v>
      </c>
      <c r="Z299" s="5">
        <f>'[1]Unit factor_selected'!S105</f>
        <v>3.6029725890643897E-2</v>
      </c>
      <c r="AA299" s="5">
        <f>'[1]Unit factor_selected'!T105</f>
        <v>1.4719825838190601E-3</v>
      </c>
      <c r="AB299" s="5">
        <f>'[1]Unit factor_selected'!U105</f>
        <v>2.03873114579772E-2</v>
      </c>
      <c r="AC299" s="5">
        <f>'[1]Unit factor_selected'!V105</f>
        <v>1.1421392281686201E-5</v>
      </c>
      <c r="AD299" s="5">
        <f>'[1]Unit factor_selected'!W105</f>
        <v>4.1304384771793999E-4</v>
      </c>
      <c r="AE299" s="5">
        <f>'[1]Unit factor_selected'!X105</f>
        <v>2.5746604795601502E-3</v>
      </c>
      <c r="AF299" s="5">
        <f>'[1]Unit factor_selected'!Y105</f>
        <v>2.58083866186984E-3</v>
      </c>
      <c r="AG299" s="5">
        <f>'[1]Unit factor_selected'!Z105</f>
        <v>2.04474679733034E-7</v>
      </c>
      <c r="AH299" s="5">
        <f>'[1]Unit factor_selected'!AA105</f>
        <v>3.1649005163075601E-3</v>
      </c>
      <c r="AI299" s="5">
        <f>'[1]Unit factor_selected'!AB105</f>
        <v>0.69628811022727199</v>
      </c>
      <c r="AJ299" s="5">
        <f>'[1]Unit factor_selected'!AC105</f>
        <v>2.4193183174688999E-3</v>
      </c>
      <c r="AK299" s="1"/>
      <c r="AL299" s="1">
        <f>IFERROR($G299*Q299,0)</f>
        <v>0</v>
      </c>
      <c r="AM299" s="1">
        <f t="shared" ref="AM299:BB314" si="241">IFERROR($G299*R299,0)</f>
        <v>0</v>
      </c>
      <c r="AN299" s="1">
        <f t="shared" si="241"/>
        <v>0</v>
      </c>
      <c r="AO299" s="1">
        <f t="shared" si="241"/>
        <v>0</v>
      </c>
      <c r="AP299" s="1">
        <f t="shared" si="241"/>
        <v>0</v>
      </c>
      <c r="AQ299" s="1">
        <f t="shared" si="241"/>
        <v>0</v>
      </c>
      <c r="AR299" s="1">
        <f t="shared" si="241"/>
        <v>0</v>
      </c>
      <c r="AS299" s="1">
        <f t="shared" si="241"/>
        <v>0</v>
      </c>
      <c r="AT299" s="1">
        <f t="shared" si="241"/>
        <v>0</v>
      </c>
      <c r="AU299" s="1">
        <f t="shared" si="241"/>
        <v>0</v>
      </c>
      <c r="AV299" s="1">
        <f t="shared" si="241"/>
        <v>0</v>
      </c>
      <c r="AW299" s="1">
        <f t="shared" si="241"/>
        <v>0</v>
      </c>
      <c r="AX299" s="1">
        <f t="shared" si="241"/>
        <v>0</v>
      </c>
      <c r="AY299" s="1">
        <f t="shared" si="241"/>
        <v>0</v>
      </c>
      <c r="AZ299" s="1">
        <f t="shared" si="241"/>
        <v>0</v>
      </c>
      <c r="BA299" s="1">
        <f t="shared" si="241"/>
        <v>0</v>
      </c>
      <c r="BB299" s="1">
        <f t="shared" si="241"/>
        <v>0</v>
      </c>
      <c r="BC299" s="1">
        <f t="shared" ref="BC299:BE314" si="242">IFERROR($G299*AH299,0)</f>
        <v>0</v>
      </c>
      <c r="BD299" s="1">
        <f t="shared" si="242"/>
        <v>0</v>
      </c>
      <c r="BE299" s="1">
        <f t="shared" si="242"/>
        <v>0</v>
      </c>
      <c r="BF299" s="1"/>
      <c r="BG299" s="1">
        <f>IFERROR($H299*Q299,0)</f>
        <v>0</v>
      </c>
      <c r="BH299" s="1">
        <f t="shared" ref="BH299:BW314" si="243">IFERROR($H299*R299,0)</f>
        <v>0</v>
      </c>
      <c r="BI299" s="1">
        <f t="shared" si="243"/>
        <v>0</v>
      </c>
      <c r="BJ299" s="1">
        <f t="shared" si="243"/>
        <v>0</v>
      </c>
      <c r="BK299" s="1">
        <f t="shared" si="243"/>
        <v>0</v>
      </c>
      <c r="BL299" s="1">
        <f t="shared" si="243"/>
        <v>0</v>
      </c>
      <c r="BM299" s="1">
        <f t="shared" si="243"/>
        <v>0</v>
      </c>
      <c r="BN299" s="1">
        <f t="shared" si="243"/>
        <v>0</v>
      </c>
      <c r="BO299" s="1">
        <f t="shared" si="243"/>
        <v>0</v>
      </c>
      <c r="BP299" s="1">
        <f t="shared" si="243"/>
        <v>0</v>
      </c>
      <c r="BQ299" s="1">
        <f t="shared" si="243"/>
        <v>0</v>
      </c>
      <c r="BR299" s="1">
        <f t="shared" si="243"/>
        <v>0</v>
      </c>
      <c r="BS299" s="1">
        <f t="shared" si="243"/>
        <v>0</v>
      </c>
      <c r="BT299" s="1">
        <f t="shared" si="243"/>
        <v>0</v>
      </c>
      <c r="BU299" s="1">
        <f t="shared" si="243"/>
        <v>0</v>
      </c>
      <c r="BV299" s="1">
        <f t="shared" si="243"/>
        <v>0</v>
      </c>
      <c r="BW299" s="1">
        <f t="shared" si="243"/>
        <v>0</v>
      </c>
      <c r="BX299" s="1">
        <f t="shared" ref="BX299:BZ314" si="244">IFERROR($H299*AH299,0)</f>
        <v>0</v>
      </c>
      <c r="BY299" s="1">
        <f t="shared" si="244"/>
        <v>0</v>
      </c>
      <c r="BZ299" s="1">
        <f t="shared" si="244"/>
        <v>0</v>
      </c>
      <c r="CA299" s="1"/>
      <c r="CB299" s="1">
        <f>IFERROR($I299*Q299,0)</f>
        <v>0</v>
      </c>
      <c r="CC299" s="1">
        <f t="shared" ref="CC299:CR314" si="245">IFERROR($I299*R299,0)</f>
        <v>0</v>
      </c>
      <c r="CD299" s="1">
        <f t="shared" si="245"/>
        <v>0</v>
      </c>
      <c r="CE299" s="1">
        <f t="shared" si="245"/>
        <v>0</v>
      </c>
      <c r="CF299" s="1">
        <f t="shared" si="245"/>
        <v>0</v>
      </c>
      <c r="CG299" s="1">
        <f t="shared" si="245"/>
        <v>0</v>
      </c>
      <c r="CH299" s="1">
        <f t="shared" si="245"/>
        <v>0</v>
      </c>
      <c r="CI299" s="1">
        <f t="shared" si="245"/>
        <v>0</v>
      </c>
      <c r="CJ299" s="1">
        <f t="shared" si="245"/>
        <v>0</v>
      </c>
      <c r="CK299" s="1">
        <f t="shared" si="245"/>
        <v>0</v>
      </c>
      <c r="CL299" s="1">
        <f t="shared" si="245"/>
        <v>0</v>
      </c>
      <c r="CM299" s="1">
        <f t="shared" si="245"/>
        <v>0</v>
      </c>
      <c r="CN299" s="1">
        <f t="shared" si="245"/>
        <v>0</v>
      </c>
      <c r="CO299" s="1">
        <f t="shared" si="245"/>
        <v>0</v>
      </c>
      <c r="CP299" s="1">
        <f t="shared" si="245"/>
        <v>0</v>
      </c>
      <c r="CQ299" s="1">
        <f t="shared" si="245"/>
        <v>0</v>
      </c>
      <c r="CR299" s="1">
        <f t="shared" si="245"/>
        <v>0</v>
      </c>
      <c r="CS299" s="1">
        <f t="shared" ref="CS299:CU314" si="246">IFERROR($I299*AH299,0)</f>
        <v>0</v>
      </c>
      <c r="CT299" s="1">
        <f t="shared" si="246"/>
        <v>0</v>
      </c>
      <c r="CU299" s="1">
        <f t="shared" si="246"/>
        <v>0</v>
      </c>
      <c r="CW299" s="15">
        <f>IFERROR($J299*Q299,0)</f>
        <v>0</v>
      </c>
      <c r="CX299" s="15">
        <f t="shared" ref="CX299:DM314" si="247">IFERROR($J299*R299,0)</f>
        <v>0</v>
      </c>
      <c r="CY299" s="15">
        <f t="shared" si="247"/>
        <v>0</v>
      </c>
      <c r="CZ299" s="15">
        <f t="shared" si="247"/>
        <v>0</v>
      </c>
      <c r="DA299" s="15">
        <f t="shared" si="247"/>
        <v>0</v>
      </c>
      <c r="DB299" s="15">
        <f t="shared" si="247"/>
        <v>0</v>
      </c>
      <c r="DC299" s="15">
        <f t="shared" si="247"/>
        <v>0</v>
      </c>
      <c r="DD299" s="15">
        <f t="shared" si="247"/>
        <v>0</v>
      </c>
      <c r="DE299" s="15">
        <f t="shared" si="247"/>
        <v>0</v>
      </c>
      <c r="DF299" s="15">
        <f t="shared" si="247"/>
        <v>0</v>
      </c>
      <c r="DG299" s="15">
        <f t="shared" si="247"/>
        <v>0</v>
      </c>
      <c r="DH299" s="15">
        <f t="shared" si="247"/>
        <v>0</v>
      </c>
      <c r="DI299" s="15">
        <f t="shared" si="247"/>
        <v>0</v>
      </c>
      <c r="DJ299" s="15">
        <f t="shared" si="247"/>
        <v>0</v>
      </c>
      <c r="DK299" s="15">
        <f t="shared" si="247"/>
        <v>0</v>
      </c>
      <c r="DL299" s="15">
        <f t="shared" si="247"/>
        <v>0</v>
      </c>
      <c r="DM299" s="15">
        <f t="shared" si="247"/>
        <v>0</v>
      </c>
      <c r="DN299" s="15">
        <f t="shared" ref="DN299:DP314" si="248">IFERROR($J299*AH299,0)</f>
        <v>0</v>
      </c>
      <c r="DO299" s="15">
        <f t="shared" si="248"/>
        <v>0</v>
      </c>
      <c r="DP299" s="15">
        <f t="shared" si="248"/>
        <v>0</v>
      </c>
      <c r="DR299" s="15">
        <f>IFERROR($K299*Q299,0)</f>
        <v>0</v>
      </c>
      <c r="DS299" s="15">
        <f t="shared" ref="DS299:EH314" si="249">IFERROR($K299*R299,0)</f>
        <v>0</v>
      </c>
      <c r="DT299" s="15">
        <f t="shared" si="249"/>
        <v>0</v>
      </c>
      <c r="DU299" s="15">
        <f t="shared" si="249"/>
        <v>0</v>
      </c>
      <c r="DV299" s="15">
        <f t="shared" si="249"/>
        <v>0</v>
      </c>
      <c r="DW299" s="15">
        <f t="shared" si="249"/>
        <v>0</v>
      </c>
      <c r="DX299" s="15">
        <f t="shared" si="249"/>
        <v>0</v>
      </c>
      <c r="DY299" s="15">
        <f t="shared" si="249"/>
        <v>0</v>
      </c>
      <c r="DZ299" s="15">
        <f t="shared" si="249"/>
        <v>0</v>
      </c>
      <c r="EA299" s="15">
        <f t="shared" si="249"/>
        <v>0</v>
      </c>
      <c r="EB299" s="15">
        <f t="shared" si="249"/>
        <v>0</v>
      </c>
      <c r="EC299" s="15">
        <f t="shared" si="249"/>
        <v>0</v>
      </c>
      <c r="ED299" s="15">
        <f t="shared" si="249"/>
        <v>0</v>
      </c>
      <c r="EE299" s="15">
        <f t="shared" si="249"/>
        <v>0</v>
      </c>
      <c r="EF299" s="15">
        <f t="shared" si="249"/>
        <v>0</v>
      </c>
      <c r="EG299" s="15">
        <f t="shared" si="249"/>
        <v>0</v>
      </c>
      <c r="EH299" s="15">
        <f t="shared" si="249"/>
        <v>0</v>
      </c>
      <c r="EI299" s="15">
        <f t="shared" ref="EI299:EK314" si="250">IFERROR($K299*AH299,0)</f>
        <v>0</v>
      </c>
      <c r="EJ299" s="15">
        <f t="shared" si="250"/>
        <v>0</v>
      </c>
      <c r="EK299" s="15">
        <f t="shared" si="250"/>
        <v>0</v>
      </c>
      <c r="EM299" s="15">
        <f>IFERROR($L299*Q299,0)</f>
        <v>0</v>
      </c>
      <c r="EN299" s="15">
        <f t="shared" ref="EN299:FC314" si="251">IFERROR($L299*R299,0)</f>
        <v>0</v>
      </c>
      <c r="EO299" s="15">
        <f t="shared" si="251"/>
        <v>0</v>
      </c>
      <c r="EP299" s="15">
        <f t="shared" si="251"/>
        <v>0</v>
      </c>
      <c r="EQ299" s="15">
        <f t="shared" si="251"/>
        <v>0</v>
      </c>
      <c r="ER299" s="15">
        <f t="shared" si="251"/>
        <v>0</v>
      </c>
      <c r="ES299" s="15">
        <f t="shared" si="251"/>
        <v>0</v>
      </c>
      <c r="ET299" s="15">
        <f t="shared" si="251"/>
        <v>0</v>
      </c>
      <c r="EU299" s="15">
        <f t="shared" si="251"/>
        <v>0</v>
      </c>
      <c r="EV299" s="15">
        <f t="shared" si="251"/>
        <v>0</v>
      </c>
      <c r="EW299" s="15">
        <f t="shared" si="251"/>
        <v>0</v>
      </c>
      <c r="EX299" s="15">
        <f t="shared" si="251"/>
        <v>0</v>
      </c>
      <c r="EY299" s="15">
        <f t="shared" si="251"/>
        <v>0</v>
      </c>
      <c r="EZ299" s="15">
        <f t="shared" si="251"/>
        <v>0</v>
      </c>
      <c r="FA299" s="15">
        <f t="shared" si="251"/>
        <v>0</v>
      </c>
      <c r="FB299" s="15">
        <f t="shared" si="251"/>
        <v>0</v>
      </c>
      <c r="FC299" s="15">
        <f t="shared" si="251"/>
        <v>0</v>
      </c>
      <c r="FD299" s="15">
        <f t="shared" ref="FD299:FF314" si="252">IFERROR($L299*AH299,0)</f>
        <v>0</v>
      </c>
      <c r="FE299" s="15">
        <f t="shared" si="252"/>
        <v>0</v>
      </c>
      <c r="FF299" s="15">
        <f t="shared" si="252"/>
        <v>0</v>
      </c>
      <c r="FH299" s="15">
        <f>IFERROR(AL299*[1]Figure!$C$8+BG299*[1]Figure!$D$8+CB299*[1]Figure!$E$8,0)</f>
        <v>0</v>
      </c>
      <c r="FI299" s="15">
        <f>IFERROR(AM299*[1]Figure!$C$8+BH299*[1]Figure!$D$8+CC299*[1]Figure!$E$8,0)</f>
        <v>0</v>
      </c>
      <c r="FJ299" s="15">
        <f>IFERROR(AN299*[1]Figure!$C$8+BI299*[1]Figure!$D$8+CD299*[1]Figure!$E$8,0)</f>
        <v>0</v>
      </c>
      <c r="FK299" s="15">
        <f>IFERROR(AO299*[1]Figure!$C$8+BJ299*[1]Figure!$D$8+CE299*[1]Figure!$E$8,0)</f>
        <v>0</v>
      </c>
      <c r="FL299" s="15">
        <f>IFERROR(AP299*[1]Figure!$C$8+BK299*[1]Figure!$D$8+CF299*[1]Figure!$E$8,0)</f>
        <v>0</v>
      </c>
      <c r="FM299" s="15">
        <f>IFERROR(AQ299*[1]Figure!$C$8+BL299*[1]Figure!$D$8+CG299*[1]Figure!$E$8,0)</f>
        <v>0</v>
      </c>
      <c r="FN299" s="15">
        <f>IFERROR(AR299*[1]Figure!$C$8+BM299*[1]Figure!$D$8+CH299*[1]Figure!$E$8,0)</f>
        <v>0</v>
      </c>
      <c r="FO299" s="15">
        <f>IFERROR(AS299*[1]Figure!$C$8+BN299*[1]Figure!$D$8+CI299*[1]Figure!$E$8,0)</f>
        <v>0</v>
      </c>
      <c r="FP299" s="15">
        <f>IFERROR(AT299*[1]Figure!$C$8+BO299*[1]Figure!$D$8+CJ299*[1]Figure!$E$8,0)</f>
        <v>0</v>
      </c>
      <c r="FQ299" s="15">
        <f>IFERROR(AU299*[1]Figure!$C$8+BP299*[1]Figure!$D$8+CK299*[1]Figure!$E$8,0)</f>
        <v>0</v>
      </c>
      <c r="FR299" s="15">
        <f>IFERROR(AV299*[1]Figure!$C$8+BQ299*[1]Figure!$D$8+CL299*[1]Figure!$E$8,0)</f>
        <v>0</v>
      </c>
      <c r="FS299" s="15">
        <f>IFERROR(AW299*[1]Figure!$C$8+BR299*[1]Figure!$D$8+CM299*[1]Figure!$E$8,0)</f>
        <v>0</v>
      </c>
      <c r="FT299" s="15">
        <f>IFERROR(AX299*[1]Figure!$C$8+BS299*[1]Figure!$D$8+CN299*[1]Figure!$E$8,0)</f>
        <v>0</v>
      </c>
      <c r="FU299" s="15">
        <f>IFERROR(AY299*[1]Figure!$C$8+BT299*[1]Figure!$D$8+CO299*[1]Figure!$E$8,0)</f>
        <v>0</v>
      </c>
      <c r="FV299" s="15">
        <f>IFERROR(AZ299*[1]Figure!$C$8+BU299*[1]Figure!$D$8+CP299*[1]Figure!$E$8,0)</f>
        <v>0</v>
      </c>
      <c r="FW299" s="15">
        <f>IFERROR(BA299*[1]Figure!$C$8+BV299*[1]Figure!$D$8+CQ299*[1]Figure!$E$8,0)</f>
        <v>0</v>
      </c>
      <c r="FX299" s="15">
        <f>IFERROR(BB299*[1]Figure!$C$8+BW299*[1]Figure!$D$8+CR299*[1]Figure!$E$8,0)</f>
        <v>0</v>
      </c>
      <c r="FY299" s="15">
        <f>IFERROR(BC299*[1]Figure!$C$8+BX299*[1]Figure!$D$8+CS299*[1]Figure!$E$8,0)</f>
        <v>0</v>
      </c>
      <c r="FZ299" s="15">
        <f>IFERROR(BD299*[1]Figure!$C$8+BY299*[1]Figure!$D$8+CT299*[1]Figure!$E$8,0)</f>
        <v>0</v>
      </c>
      <c r="GA299" s="15">
        <f>IFERROR(BE299*[1]Figure!$C$8+BZ299*[1]Figure!$D$8+CU299*[1]Figure!$E$8,0)</f>
        <v>0</v>
      </c>
      <c r="GC299" s="15">
        <f>IFERROR(CW299*[1]Figure!$F$8+DR299*[1]Figure!$G$8+EM299*[1]Figure!$H$8,0)</f>
        <v>0</v>
      </c>
      <c r="GD299" s="15">
        <f>IFERROR(CX299*[1]Figure!$F$8+DS299*[1]Figure!$G$8+EN299*[1]Figure!$H$8,0)</f>
        <v>0</v>
      </c>
      <c r="GE299" s="15">
        <f>IFERROR(CY299*[1]Figure!$F$8+DT299*[1]Figure!$G$8+EO299*[1]Figure!$H$8,0)</f>
        <v>0</v>
      </c>
      <c r="GF299" s="15">
        <f>IFERROR(CZ299*[1]Figure!$F$8+DU299*[1]Figure!$G$8+EP299*[1]Figure!$H$8,0)</f>
        <v>0</v>
      </c>
      <c r="GG299" s="15">
        <f>IFERROR(DA299*[1]Figure!$F$8+DV299*[1]Figure!$G$8+EQ299*[1]Figure!$H$8,0)</f>
        <v>0</v>
      </c>
      <c r="GH299" s="15">
        <f>IFERROR(DB299*[1]Figure!$F$8+DW299*[1]Figure!$G$8+ER299*[1]Figure!$H$8,0)</f>
        <v>0</v>
      </c>
      <c r="GI299" s="15">
        <f>IFERROR(DC299*[1]Figure!$F$8+DX299*[1]Figure!$G$8+ES299*[1]Figure!$H$8,0)</f>
        <v>0</v>
      </c>
      <c r="GJ299" s="15">
        <f>IFERROR(DD299*[1]Figure!$F$8+DY299*[1]Figure!$G$8+ET299*[1]Figure!$H$8,0)</f>
        <v>0</v>
      </c>
      <c r="GK299" s="15">
        <f>IFERROR(DE299*[1]Figure!$F$8+DZ299*[1]Figure!$G$8+EU299*[1]Figure!$H$8,0)</f>
        <v>0</v>
      </c>
      <c r="GL299" s="15">
        <f>IFERROR(DF299*[1]Figure!$F$8+EA299*[1]Figure!$G$8+EV299*[1]Figure!$H$8,0)</f>
        <v>0</v>
      </c>
      <c r="GM299" s="15">
        <f>IFERROR(DG299*[1]Figure!$F$8+EB299*[1]Figure!$G$8+EW299*[1]Figure!$H$8,0)</f>
        <v>0</v>
      </c>
      <c r="GN299" s="15">
        <f>IFERROR(DH299*[1]Figure!$F$8+EC299*[1]Figure!$G$8+EX299*[1]Figure!$H$8,0)</f>
        <v>0</v>
      </c>
      <c r="GO299" s="15">
        <f>IFERROR(DI299*[1]Figure!$F$8+ED299*[1]Figure!$G$8+EY299*[1]Figure!$H$8,0)</f>
        <v>0</v>
      </c>
      <c r="GP299" s="15">
        <f>IFERROR(DJ299*[1]Figure!$F$8+EE299*[1]Figure!$G$8+EZ299*[1]Figure!$H$8,0)</f>
        <v>0</v>
      </c>
      <c r="GQ299" s="15">
        <f>IFERROR(DK299*[1]Figure!$F$8+EF299*[1]Figure!$G$8+FA299*[1]Figure!$H$8,0)</f>
        <v>0</v>
      </c>
      <c r="GR299" s="15">
        <f>IFERROR(DL299*[1]Figure!$F$8+EG299*[1]Figure!$G$8+FB299*[1]Figure!$H$8,0)</f>
        <v>0</v>
      </c>
      <c r="GS299" s="15">
        <f>IFERROR(DM299*[1]Figure!$F$8+EH299*[1]Figure!$G$8+FC299*[1]Figure!$H$8,0)</f>
        <v>0</v>
      </c>
      <c r="GT299" s="15">
        <f>IFERROR(DN299*[1]Figure!$F$8+EI299*[1]Figure!$G$8+FD299*[1]Figure!$H$8,0)</f>
        <v>0</v>
      </c>
      <c r="GU299" s="15">
        <f>IFERROR(DO299*[1]Figure!$F$8+EJ299*[1]Figure!$G$8+FE299*[1]Figure!$H$8,0)</f>
        <v>0</v>
      </c>
      <c r="GV299" s="15">
        <f>IFERROR(DP299*[1]Figure!$F$8+EK299*[1]Figure!$G$8+FF299*[1]Figure!$H$8,0)</f>
        <v>0</v>
      </c>
      <c r="GX299" s="15">
        <f>IFERROR(FH299*[1]Figure!$F$10+GC299*[1]Figure!$F$11,0)</f>
        <v>0</v>
      </c>
      <c r="GY299" s="15">
        <f>IFERROR(FI299*[1]Figure!$F$10+GD299*[1]Figure!$F$11,0)</f>
        <v>0</v>
      </c>
      <c r="GZ299" s="15">
        <f>IFERROR(FJ299*[1]Figure!$F$10+GE299*[1]Figure!$F$11,0)</f>
        <v>0</v>
      </c>
      <c r="HA299" s="15">
        <f>IFERROR(FK299*[1]Figure!$F$10+GF299*[1]Figure!$F$11,0)</f>
        <v>0</v>
      </c>
      <c r="HB299" s="15">
        <f>IFERROR(FL299*[1]Figure!$F$10+GG299*[1]Figure!$F$11,0)</f>
        <v>0</v>
      </c>
      <c r="HC299" s="15">
        <f>IFERROR(FM299*[1]Figure!$F$10+GH299*[1]Figure!$F$11,0)</f>
        <v>0</v>
      </c>
      <c r="HD299" s="15">
        <f>IFERROR(FN299*[1]Figure!$F$10+GI299*[1]Figure!$F$11,0)</f>
        <v>0</v>
      </c>
      <c r="HE299" s="15">
        <f>IFERROR(FO299*[1]Figure!$F$10+GJ299*[1]Figure!$F$11,0)</f>
        <v>0</v>
      </c>
      <c r="HF299" s="15">
        <f>IFERROR(FP299*[1]Figure!$F$10+GK299*[1]Figure!$F$11,0)</f>
        <v>0</v>
      </c>
      <c r="HG299" s="15">
        <f>IFERROR(FQ299*[1]Figure!$F$10+GL299*[1]Figure!$F$11,0)</f>
        <v>0</v>
      </c>
      <c r="HH299" s="15">
        <f>IFERROR(FR299*[1]Figure!$F$10+GM299*[1]Figure!$F$11,0)</f>
        <v>0</v>
      </c>
      <c r="HI299" s="15">
        <f>IFERROR(FS299*[1]Figure!$F$10+GN299*[1]Figure!$F$11,0)</f>
        <v>0</v>
      </c>
      <c r="HJ299" s="15">
        <f>IFERROR(FT299*[1]Figure!$F$10+GO299*[1]Figure!$F$11,0)</f>
        <v>0</v>
      </c>
      <c r="HK299" s="15">
        <f>IFERROR(FU299*[1]Figure!$F$10+GP299*[1]Figure!$F$11,0)</f>
        <v>0</v>
      </c>
      <c r="HL299" s="15">
        <f>IFERROR(FV299*[1]Figure!$F$10+GQ299*[1]Figure!$F$11,0)</f>
        <v>0</v>
      </c>
      <c r="HM299" s="15">
        <f>IFERROR(FW299*[1]Figure!$F$10+GR299*[1]Figure!$F$11,0)</f>
        <v>0</v>
      </c>
      <c r="HN299" s="15">
        <f>IFERROR(FX299*[1]Figure!$F$10+GS299*[1]Figure!$F$11,0)</f>
        <v>0</v>
      </c>
      <c r="HO299" s="15">
        <f>IFERROR(FY299*[1]Figure!$F$10+GT299*[1]Figure!$F$11,0)</f>
        <v>0</v>
      </c>
      <c r="HP299" s="15">
        <f>IFERROR(FZ299*[1]Figure!$F$10+GU299*[1]Figure!$F$11,0)</f>
        <v>0</v>
      </c>
      <c r="HQ299" s="15">
        <f>IFERROR(GA299*[1]Figure!$F$10+GV299*[1]Figure!$F$11,0)</f>
        <v>0</v>
      </c>
    </row>
    <row r="300" spans="1:225" s="15" customFormat="1" x14ac:dyDescent="0.2">
      <c r="A300" s="1"/>
      <c r="B300" s="4"/>
      <c r="C300" s="1" t="str">
        <f>C109</f>
        <v>Electricity (cathode)</v>
      </c>
      <c r="D300" s="1" t="str">
        <f>D109</f>
        <v>Japan</v>
      </c>
      <c r="E300" s="2">
        <f>E109/SUM(E109:E111)</f>
        <v>0.56896551724137934</v>
      </c>
      <c r="F300" s="7"/>
      <c r="G300" s="5">
        <f>G$229*$E300</f>
        <v>6.2079540245398448</v>
      </c>
      <c r="H300" s="5">
        <f t="shared" si="240"/>
        <v>6.5173866294852481</v>
      </c>
      <c r="I300" s="5">
        <f t="shared" si="240"/>
        <v>7.0983638296823415</v>
      </c>
      <c r="J300" s="5">
        <f t="shared" si="240"/>
        <v>8.137011685780136</v>
      </c>
      <c r="K300" s="5">
        <f t="shared" si="240"/>
        <v>6.1816017547193178</v>
      </c>
      <c r="L300" s="5">
        <f t="shared" si="240"/>
        <v>6.4552222595114142</v>
      </c>
      <c r="M300" s="5" t="str">
        <f>M109</f>
        <v>kWh/kWh</v>
      </c>
      <c r="N300" s="5" t="str">
        <f>N109</f>
        <v>market for electricity, low voltage | electricity, low voltage | Cutoff, JP</v>
      </c>
      <c r="O300" s="5">
        <f>O109</f>
        <v>1</v>
      </c>
      <c r="P300" s="5" t="str">
        <f>P109</f>
        <v>kWh</v>
      </c>
      <c r="Q300" s="5">
        <f>'[1]Unit factor_selected'!J106</f>
        <v>0.70096298451554795</v>
      </c>
      <c r="R300" s="5">
        <f>'[1]Unit factor_selected'!K106</f>
        <v>9.9242516805923309</v>
      </c>
      <c r="S300" s="5">
        <f>'[1]Unit factor_selected'!L106</f>
        <v>8.6169340927104898E-4</v>
      </c>
      <c r="T300" s="5">
        <f>'[1]Unit factor_selected'!M106</f>
        <v>0.18654869883672301</v>
      </c>
      <c r="U300" s="5">
        <f>'[1]Unit factor_selected'!N106</f>
        <v>1.1068329934253E-2</v>
      </c>
      <c r="V300" s="5">
        <f>'[1]Unit factor_selected'!O106</f>
        <v>1.4788334963985799E-4</v>
      </c>
      <c r="W300" s="5">
        <f>'[1]Unit factor_selected'!P106</f>
        <v>0.71204703400843805</v>
      </c>
      <c r="X300" s="5">
        <f>'[1]Unit factor_selected'!Q106</f>
        <v>1.7624606122530501E-2</v>
      </c>
      <c r="Y300" s="5">
        <f>'[1]Unit factor_selected'!R106</f>
        <v>0.24942330655699299</v>
      </c>
      <c r="Z300" s="5">
        <f>'[1]Unit factor_selected'!S106</f>
        <v>4.4762477634009902E-2</v>
      </c>
      <c r="AA300" s="5">
        <f>'[1]Unit factor_selected'!T106</f>
        <v>4.8129278862597304E-3</v>
      </c>
      <c r="AB300" s="5">
        <f>'[1]Unit factor_selected'!U106</f>
        <v>1.4613375612670201E-2</v>
      </c>
      <c r="AC300" s="5">
        <f>'[1]Unit factor_selected'!V106</f>
        <v>1.22814861201028E-5</v>
      </c>
      <c r="AD300" s="5">
        <f>'[1]Unit factor_selected'!W106</f>
        <v>4.86061979847249E-4</v>
      </c>
      <c r="AE300" s="5">
        <f>'[1]Unit factor_selected'!X106</f>
        <v>1.37154365347852E-3</v>
      </c>
      <c r="AF300" s="5">
        <f>'[1]Unit factor_selected'!Y106</f>
        <v>1.39470178957268E-3</v>
      </c>
      <c r="AG300" s="5">
        <f>'[1]Unit factor_selected'!Z106</f>
        <v>2.0415466433099601E-7</v>
      </c>
      <c r="AH300" s="5">
        <f>'[1]Unit factor_selected'!AA106</f>
        <v>2.5354342929707701E-3</v>
      </c>
      <c r="AI300" s="5">
        <f>'[1]Unit factor_selected'!AB106</f>
        <v>0.62207437263284404</v>
      </c>
      <c r="AJ300" s="5">
        <f>'[1]Unit factor_selected'!AC106</f>
        <v>1.9957150289249999E-3</v>
      </c>
      <c r="AK300" s="10"/>
      <c r="AL300" s="1">
        <f t="shared" ref="AL300:BA329" si="253">IFERROR($G300*Q300,0)</f>
        <v>4.3515459807767565</v>
      </c>
      <c r="AM300" s="1">
        <f t="shared" si="241"/>
        <v>61.609298161079479</v>
      </c>
      <c r="AN300" s="1">
        <f t="shared" si="241"/>
        <v>5.3493530680036681E-3</v>
      </c>
      <c r="AO300" s="1">
        <f t="shared" si="241"/>
        <v>1.158085745716106</v>
      </c>
      <c r="AP300" s="1">
        <f t="shared" si="241"/>
        <v>6.8711683360280745E-2</v>
      </c>
      <c r="AQ300" s="1">
        <f t="shared" si="241"/>
        <v>9.1805303555918944E-4</v>
      </c>
      <c r="AR300" s="1">
        <f t="shared" si="241"/>
        <v>4.4203552504343424</v>
      </c>
      <c r="AS300" s="1">
        <f t="shared" si="241"/>
        <v>0.10941274450929281</v>
      </c>
      <c r="AT300" s="1">
        <f t="shared" si="241"/>
        <v>1.54840841975452</v>
      </c>
      <c r="AU300" s="1">
        <f t="shared" si="241"/>
        <v>0.27788340317642657</v>
      </c>
      <c r="AV300" s="1">
        <f t="shared" si="241"/>
        <v>2.9878435041326142E-2</v>
      </c>
      <c r="AW300" s="1">
        <f t="shared" si="241"/>
        <v>9.0719163946788389E-2</v>
      </c>
      <c r="AX300" s="1">
        <f t="shared" si="241"/>
        <v>7.6242901186622416E-5</v>
      </c>
      <c r="AY300" s="1">
        <f t="shared" si="241"/>
        <v>3.0174504239685344E-3</v>
      </c>
      <c r="AZ300" s="1">
        <f t="shared" si="241"/>
        <v>8.5144799434440609E-3</v>
      </c>
      <c r="BA300" s="1">
        <f t="shared" si="241"/>
        <v>8.6582445876106414E-3</v>
      </c>
      <c r="BB300" s="1">
        <f t="shared" si="241"/>
        <v>1.2673827700621878E-6</v>
      </c>
      <c r="BC300" s="1">
        <f t="shared" si="242"/>
        <v>1.5739859523004229E-2</v>
      </c>
      <c r="BD300" s="1">
        <f t="shared" si="242"/>
        <v>3.8618091051491632</v>
      </c>
      <c r="BE300" s="1">
        <f t="shared" si="242"/>
        <v>1.2389307145649606E-2</v>
      </c>
      <c r="BF300" s="1"/>
      <c r="BG300" s="1">
        <f t="shared" ref="BG300:BV329" si="254">IFERROR($H300*Q300,0)</f>
        <v>4.5684467830457072</v>
      </c>
      <c r="BH300" s="1">
        <f t="shared" si="243"/>
        <v>64.680185210738955</v>
      </c>
      <c r="BI300" s="1">
        <f t="shared" si="243"/>
        <v>5.6159891042986947E-3</v>
      </c>
      <c r="BJ300" s="1">
        <f t="shared" si="243"/>
        <v>1.2158099955463288</v>
      </c>
      <c r="BK300" s="1">
        <f t="shared" si="243"/>
        <v>7.2136585524231828E-2</v>
      </c>
      <c r="BL300" s="1">
        <f t="shared" si="243"/>
        <v>9.6381296566630254E-4</v>
      </c>
      <c r="BM300" s="1">
        <f t="shared" si="243"/>
        <v>4.6406858190112219</v>
      </c>
      <c r="BN300" s="1">
        <f t="shared" si="243"/>
        <v>0.11486637229292412</v>
      </c>
      <c r="BO300" s="1">
        <f t="shared" si="243"/>
        <v>1.6255881232365463</v>
      </c>
      <c r="BP300" s="1">
        <f t="shared" si="243"/>
        <v>0.29173437323452861</v>
      </c>
      <c r="BQ300" s="1">
        <f t="shared" si="243"/>
        <v>3.136771185458586E-2</v>
      </c>
      <c r="BR300" s="1">
        <f t="shared" si="243"/>
        <v>9.5241018829662558E-2</v>
      </c>
      <c r="BS300" s="1">
        <f t="shared" si="243"/>
        <v>8.0043193429366646E-5</v>
      </c>
      <c r="BT300" s="1">
        <f t="shared" si="243"/>
        <v>3.1678538485575888E-3</v>
      </c>
      <c r="BU300" s="1">
        <f t="shared" si="243"/>
        <v>8.938880268936255E-3</v>
      </c>
      <c r="BV300" s="1">
        <f t="shared" si="243"/>
        <v>9.0898107954801317E-3</v>
      </c>
      <c r="BW300" s="1">
        <f t="shared" si="243"/>
        <v>1.3305548796578822E-6</v>
      </c>
      <c r="BX300" s="1">
        <f t="shared" si="244"/>
        <v>1.652440556094608E-2</v>
      </c>
      <c r="BY300" s="1">
        <f t="shared" si="244"/>
        <v>4.0542991987427213</v>
      </c>
      <c r="BZ300" s="1">
        <f t="shared" si="244"/>
        <v>1.3006846445778559E-2</v>
      </c>
      <c r="CA300" s="1"/>
      <c r="CB300" s="1">
        <f t="shared" ref="CB300:CQ329" si="255">IFERROR($I300*Q300,0)</f>
        <v>4.9756902952313489</v>
      </c>
      <c r="CC300" s="1">
        <f t="shared" si="245"/>
        <v>70.445949166180796</v>
      </c>
      <c r="CD300" s="1">
        <f t="shared" si="245"/>
        <v>6.1166133286452767E-3</v>
      </c>
      <c r="CE300" s="1">
        <f t="shared" si="245"/>
        <v>1.3241905362968989</v>
      </c>
      <c r="CF300" s="1">
        <f t="shared" si="245"/>
        <v>7.8567032860291819E-2</v>
      </c>
      <c r="CG300" s="1">
        <f t="shared" si="245"/>
        <v>1.0497298200958351E-3</v>
      </c>
      <c r="CH300" s="1">
        <f t="shared" si="245"/>
        <v>5.0543689112380887</v>
      </c>
      <c r="CI300" s="1">
        <f t="shared" si="245"/>
        <v>0.12510586661256845</v>
      </c>
      <c r="CJ300" s="1">
        <f t="shared" si="245"/>
        <v>1.7704973775439294</v>
      </c>
      <c r="CK300" s="1">
        <f t="shared" si="245"/>
        <v>0.3177403521642207</v>
      </c>
      <c r="CL300" s="1">
        <f t="shared" si="245"/>
        <v>3.4163913222695554E-2</v>
      </c>
      <c r="CM300" s="1">
        <f t="shared" si="245"/>
        <v>0.10373105687854017</v>
      </c>
      <c r="CN300" s="1">
        <f t="shared" si="245"/>
        <v>8.7178456849683434E-5</v>
      </c>
      <c r="CO300" s="1">
        <f t="shared" si="245"/>
        <v>3.4502447767314993E-3</v>
      </c>
      <c r="CP300" s="1">
        <f t="shared" si="245"/>
        <v>9.735715860682297E-3</v>
      </c>
      <c r="CQ300" s="1">
        <f t="shared" si="245"/>
        <v>9.9001007362959428E-3</v>
      </c>
      <c r="CR300" s="1">
        <f t="shared" si="245"/>
        <v>1.4491640849480818E-6</v>
      </c>
      <c r="CS300" s="1">
        <f t="shared" si="246"/>
        <v>1.7997435077759937E-2</v>
      </c>
      <c r="CT300" s="1">
        <f t="shared" si="246"/>
        <v>4.4157102260693151</v>
      </c>
      <c r="CU300" s="1">
        <f t="shared" si="246"/>
        <v>1.4166311375674668E-2</v>
      </c>
      <c r="CW300" s="15">
        <f t="shared" ref="CW300:DL329" si="256">IFERROR($J300*Q300,0)</f>
        <v>5.7037439963023342</v>
      </c>
      <c r="CX300" s="15">
        <f t="shared" si="247"/>
        <v>80.753751897602953</v>
      </c>
      <c r="CY300" s="15">
        <f t="shared" si="247"/>
        <v>7.011609340798251E-3</v>
      </c>
      <c r="CZ300" s="15">
        <f t="shared" si="247"/>
        <v>1.5179489424014945</v>
      </c>
      <c r="DA300" s="15">
        <f t="shared" si="247"/>
        <v>9.006313001708674E-2</v>
      </c>
      <c r="DB300" s="15">
        <f t="shared" si="247"/>
        <v>1.2033285441518341E-3</v>
      </c>
      <c r="DC300" s="15">
        <f t="shared" si="247"/>
        <v>5.7939350365517459</v>
      </c>
      <c r="DD300" s="15">
        <f t="shared" si="247"/>
        <v>0.1434116259763028</v>
      </c>
      <c r="DE300" s="15">
        <f t="shared" si="247"/>
        <v>2.0295603601601733</v>
      </c>
      <c r="DF300" s="15">
        <f t="shared" si="247"/>
        <v>0.36423280359241056</v>
      </c>
      <c r="DG300" s="15">
        <f t="shared" si="247"/>
        <v>3.9162850453312519E-2</v>
      </c>
      <c r="DH300" s="15">
        <f t="shared" si="247"/>
        <v>0.11890920812899188</v>
      </c>
      <c r="DI300" s="15">
        <f t="shared" si="247"/>
        <v>9.9934596078023023E-5</v>
      </c>
      <c r="DJ300" s="15">
        <f t="shared" si="247"/>
        <v>3.9550920100304941E-3</v>
      </c>
      <c r="DK300" s="15">
        <f t="shared" si="247"/>
        <v>1.1160266735912298E-2</v>
      </c>
      <c r="DL300" s="15">
        <f t="shared" si="247"/>
        <v>1.1348704759931365E-2</v>
      </c>
      <c r="DM300" s="15">
        <f t="shared" si="247"/>
        <v>1.6612088893678355E-6</v>
      </c>
      <c r="DN300" s="15">
        <f t="shared" si="248"/>
        <v>2.0630858470430852E-2</v>
      </c>
      <c r="DO300" s="15">
        <f t="shared" si="248"/>
        <v>5.061826439537799</v>
      </c>
      <c r="DP300" s="15">
        <f t="shared" si="248"/>
        <v>1.6239156511849765E-2</v>
      </c>
      <c r="DR300" s="15">
        <f t="shared" ref="DR300:EG329" si="257">IFERROR($K300*Q300,0)</f>
        <v>4.333074015074601</v>
      </c>
      <c r="DS300" s="15">
        <f t="shared" si="249"/>
        <v>61.347771603025691</v>
      </c>
      <c r="DT300" s="15">
        <f t="shared" si="249"/>
        <v>5.3266454907799875E-3</v>
      </c>
      <c r="DU300" s="15">
        <f t="shared" si="249"/>
        <v>1.1531697640696925</v>
      </c>
      <c r="DV300" s="15">
        <f t="shared" si="249"/>
        <v>6.8420007743390701E-2</v>
      </c>
      <c r="DW300" s="15">
        <f t="shared" si="249"/>
        <v>9.1415597362751655E-4</v>
      </c>
      <c r="DX300" s="15">
        <f t="shared" si="249"/>
        <v>4.4015911948692468</v>
      </c>
      <c r="DY300" s="15">
        <f t="shared" si="249"/>
        <v>0.10894829613327138</v>
      </c>
      <c r="DZ300" s="15">
        <f t="shared" si="249"/>
        <v>1.5418355494806022</v>
      </c>
      <c r="EA300" s="15">
        <f t="shared" si="249"/>
        <v>0.2767038102879798</v>
      </c>
      <c r="EB300" s="15">
        <f t="shared" si="249"/>
        <v>2.9751603467040685E-2</v>
      </c>
      <c r="EC300" s="15">
        <f t="shared" si="249"/>
        <v>9.0334068329654599E-2</v>
      </c>
      <c r="ED300" s="15">
        <f t="shared" si="249"/>
        <v>7.5919256150588414E-5</v>
      </c>
      <c r="EE300" s="15">
        <f t="shared" si="249"/>
        <v>3.0046415875261E-3</v>
      </c>
      <c r="EF300" s="15">
        <f t="shared" si="249"/>
        <v>8.4783366550169638E-3</v>
      </c>
      <c r="EG300" s="15">
        <f t="shared" si="249"/>
        <v>8.6214910297326506E-3</v>
      </c>
      <c r="EH300" s="15">
        <f t="shared" si="249"/>
        <v>1.2620028312626183E-6</v>
      </c>
      <c r="EI300" s="15">
        <f t="shared" si="250"/>
        <v>1.5673045074403646E-2</v>
      </c>
      <c r="EJ300" s="15">
        <f t="shared" si="250"/>
        <v>3.8454160334331076</v>
      </c>
      <c r="EK300" s="15">
        <f t="shared" si="250"/>
        <v>1.2336715524722493E-2</v>
      </c>
      <c r="EM300" s="15">
        <f t="shared" ref="EM300:FB329" si="258">IFERROR($L300*Q300,0)</f>
        <v>4.5248718607383198</v>
      </c>
      <c r="EN300" s="15">
        <f t="shared" si="251"/>
        <v>64.063250357553173</v>
      </c>
      <c r="EO300" s="15">
        <f t="shared" si="251"/>
        <v>5.5624224764007548E-3</v>
      </c>
      <c r="EP300" s="15">
        <f t="shared" si="251"/>
        <v>1.2042133132137054</v>
      </c>
      <c r="EQ300" s="15">
        <f t="shared" si="251"/>
        <v>7.1448529767206476E-2</v>
      </c>
      <c r="ER300" s="15">
        <f t="shared" si="251"/>
        <v>9.5461989040632059E-4</v>
      </c>
      <c r="ES300" s="15">
        <f t="shared" si="251"/>
        <v>4.5964218637503507</v>
      </c>
      <c r="ET300" s="15">
        <f t="shared" si="251"/>
        <v>0.11377074975728005</v>
      </c>
      <c r="EU300" s="15">
        <f t="shared" si="251"/>
        <v>1.6100828805276404</v>
      </c>
      <c r="EV300" s="15">
        <f t="shared" si="251"/>
        <v>0.28895174201394253</v>
      </c>
      <c r="EW300" s="15">
        <f t="shared" si="251"/>
        <v>3.106851922480703E-2</v>
      </c>
      <c r="EX300" s="15">
        <f t="shared" si="251"/>
        <v>9.433258754150993E-2</v>
      </c>
      <c r="EY300" s="15">
        <f t="shared" si="251"/>
        <v>7.927972258236807E-5</v>
      </c>
      <c r="EZ300" s="15">
        <f t="shared" si="251"/>
        <v>3.1376381118121501E-3</v>
      </c>
      <c r="FA300" s="15">
        <f t="shared" si="251"/>
        <v>8.8536191218261517E-3</v>
      </c>
      <c r="FB300" s="15">
        <f t="shared" si="251"/>
        <v>9.0031100374299688E-3</v>
      </c>
      <c r="FC300" s="15">
        <f t="shared" si="251"/>
        <v>1.3178637335725263E-6</v>
      </c>
      <c r="FD300" s="15">
        <f t="shared" si="252"/>
        <v>1.6366791885513498E-2</v>
      </c>
      <c r="FE300" s="15">
        <f t="shared" si="252"/>
        <v>4.0156283372911332</v>
      </c>
      <c r="FF300" s="15">
        <f t="shared" si="252"/>
        <v>1.2882784078358125E-2</v>
      </c>
      <c r="FH300" s="15">
        <f>IFERROR(AL300*[1]Figure!$C$8+BG300*[1]Figure!$D$8+CB300*[1]Figure!$E$8,0)</f>
        <v>4.533341741727118</v>
      </c>
      <c r="FI300" s="15">
        <f>IFERROR(AM300*[1]Figure!$C$8+BH300*[1]Figure!$D$8+CC300*[1]Figure!$E$8,0)</f>
        <v>64.183167147019006</v>
      </c>
      <c r="FJ300" s="15">
        <f>IFERROR(AN300*[1]Figure!$C$8+BI300*[1]Figure!$D$8+CD300*[1]Figure!$E$8,0)</f>
        <v>5.5728344964169063E-3</v>
      </c>
      <c r="FK300" s="15">
        <f>IFERROR(AO300*[1]Figure!$C$8+BJ300*[1]Figure!$D$8+CE300*[1]Figure!$E$8,0)</f>
        <v>1.2064674197966005</v>
      </c>
      <c r="FL300" s="15">
        <f>IFERROR(AP300*[1]Figure!$C$8+BK300*[1]Figure!$D$8+CF300*[1]Figure!$E$8,0)</f>
        <v>7.1582270691276317E-2</v>
      </c>
      <c r="FM300" s="15">
        <f>IFERROR(AQ300*[1]Figure!$C$8+BL300*[1]Figure!$D$8+CG300*[1]Figure!$E$8,0)</f>
        <v>9.5640679556300309E-4</v>
      </c>
      <c r="FN300" s="15">
        <f>IFERROR(AR300*[1]Figure!$C$8+BM300*[1]Figure!$D$8+CH300*[1]Figure!$E$8,0)</f>
        <v>4.6050256756059023</v>
      </c>
      <c r="FO300" s="15">
        <f>IFERROR(AS300*[1]Figure!$C$8+BN300*[1]Figure!$D$8+CI300*[1]Figure!$E$8,0)</f>
        <v>0.11398371152506219</v>
      </c>
      <c r="FP300" s="15">
        <f>IFERROR(AT300*[1]Figure!$C$8+BO300*[1]Figure!$D$8+CJ300*[1]Figure!$E$8,0)</f>
        <v>1.6130967140238988</v>
      </c>
      <c r="FQ300" s="15">
        <f>IFERROR(AU300*[1]Figure!$C$8+BP300*[1]Figure!$D$8+CK300*[1]Figure!$E$8,0)</f>
        <v>0.28949261630645007</v>
      </c>
      <c r="FR300" s="15">
        <f>IFERROR(AV300*[1]Figure!$C$8+BQ300*[1]Figure!$D$8+CL300*[1]Figure!$E$8,0)</f>
        <v>3.1126674829745939E-2</v>
      </c>
      <c r="FS300" s="15">
        <f>IFERROR(AW300*[1]Figure!$C$8+BR300*[1]Figure!$D$8+CM300*[1]Figure!$E$8,0)</f>
        <v>9.4509163987082812E-2</v>
      </c>
      <c r="FT300" s="15">
        <f>IFERROR(AX300*[1]Figure!$C$8+BS300*[1]Figure!$D$8+CN300*[1]Figure!$E$8,0)</f>
        <v>7.9428122324010268E-5</v>
      </c>
      <c r="FU300" s="15">
        <f>IFERROR(AY300*[1]Figure!$C$8+BT300*[1]Figure!$D$8+CO300*[1]Figure!$E$8,0)</f>
        <v>3.1435112994317948E-3</v>
      </c>
      <c r="FV300" s="15">
        <f>IFERROR(AZ300*[1]Figure!$C$8+BU300*[1]Figure!$D$8+CP300*[1]Figure!$E$8,0)</f>
        <v>8.8701917679893903E-3</v>
      </c>
      <c r="FW300" s="15">
        <f>IFERROR(BA300*[1]Figure!$C$8+BV300*[1]Figure!$D$8+CQ300*[1]Figure!$E$8,0)</f>
        <v>9.0199625081502401E-3</v>
      </c>
      <c r="FX300" s="15">
        <f>IFERROR(BB300*[1]Figure!$C$8+BW300*[1]Figure!$D$8+CR300*[1]Figure!$E$8,0)</f>
        <v>1.3203305766846297E-6</v>
      </c>
      <c r="FY300" s="15">
        <f>IFERROR(BC300*[1]Figure!$C$8+BX300*[1]Figure!$D$8+CS300*[1]Figure!$E$8,0)</f>
        <v>1.6397428063444096E-2</v>
      </c>
      <c r="FZ300" s="15">
        <f>IFERROR(BD300*[1]Figure!$C$8+BY300*[1]Figure!$D$8+CT300*[1]Figure!$E$8,0)</f>
        <v>4.0231449908360029</v>
      </c>
      <c r="GA300" s="15">
        <f>IFERROR(BE300*[1]Figure!$C$8+BZ300*[1]Figure!$D$8+CU300*[1]Figure!$E$8,0)</f>
        <v>1.2906898716585753E-2</v>
      </c>
      <c r="GC300" s="15">
        <f>IFERROR(CW300*[1]Figure!$F$8+DR300*[1]Figure!$G$8+EM300*[1]Figure!$H$8,0)</f>
        <v>4.6406765917711619</v>
      </c>
      <c r="GD300" s="15">
        <f>IFERROR(CX300*[1]Figure!$F$8+DS300*[1]Figure!$G$8+EN300*[1]Figure!$H$8,0)</f>
        <v>65.702816671268764</v>
      </c>
      <c r="GE300" s="15">
        <f>IFERROR(CY300*[1]Figure!$F$8+DT300*[1]Figure!$G$8+EO300*[1]Figure!$H$8,0)</f>
        <v>5.70478116822579E-3</v>
      </c>
      <c r="GF300" s="15">
        <f>IFERROR(CZ300*[1]Figure!$F$8+DU300*[1]Figure!$G$8+EP300*[1]Figure!$H$8,0)</f>
        <v>1.2350326608405189</v>
      </c>
      <c r="GG300" s="15">
        <f>IFERROR(DA300*[1]Figure!$F$8+DV300*[1]Figure!$G$8+EQ300*[1]Figure!$H$8,0)</f>
        <v>7.3277107023543023E-2</v>
      </c>
      <c r="GH300" s="15">
        <f>IFERROR(DB300*[1]Figure!$F$8+DW300*[1]Figure!$G$8+ER300*[1]Figure!$H$8,0)</f>
        <v>9.7905141091109496E-4</v>
      </c>
      <c r="GI300" s="15">
        <f>IFERROR(DC300*[1]Figure!$F$8+DX300*[1]Figure!$G$8+ES300*[1]Figure!$H$8,0)</f>
        <v>4.7140577690372307</v>
      </c>
      <c r="GJ300" s="15">
        <f>IFERROR(DD300*[1]Figure!$F$8+DY300*[1]Figure!$G$8+ET300*[1]Figure!$H$8,0)</f>
        <v>0.11668247664823708</v>
      </c>
      <c r="GK300" s="15">
        <f>IFERROR(DE300*[1]Figure!$F$8+DZ300*[1]Figure!$G$8+EU300*[1]Figure!$H$8,0)</f>
        <v>1.651289619780951</v>
      </c>
      <c r="GL300" s="15">
        <f>IFERROR(DF300*[1]Figure!$F$8+EA300*[1]Figure!$G$8+EV300*[1]Figure!$H$8,0)</f>
        <v>0.29634686386385406</v>
      </c>
      <c r="GM300" s="15">
        <f>IFERROR(DG300*[1]Figure!$F$8+EB300*[1]Figure!$G$8+EW300*[1]Figure!$H$8,0)</f>
        <v>3.186365367792509E-2</v>
      </c>
      <c r="GN300" s="15">
        <f>IFERROR(DH300*[1]Figure!$F$8+EC300*[1]Figure!$G$8+EX300*[1]Figure!$H$8,0)</f>
        <v>9.674683489791884E-2</v>
      </c>
      <c r="GO300" s="15">
        <f>IFERROR(DI300*[1]Figure!$F$8+ED300*[1]Figure!$G$8+EY300*[1]Figure!$H$8,0)</f>
        <v>8.1308723012119767E-5</v>
      </c>
      <c r="GP300" s="15">
        <f>IFERROR(DJ300*[1]Figure!$F$8+EE300*[1]Figure!$G$8+EZ300*[1]Figure!$H$8,0)</f>
        <v>3.217939465927736E-3</v>
      </c>
      <c r="GQ300" s="15">
        <f>IFERROR(DK300*[1]Figure!$F$8+EF300*[1]Figure!$G$8+FA300*[1]Figure!$H$8,0)</f>
        <v>9.0802091806445277E-3</v>
      </c>
      <c r="GR300" s="15">
        <f>IFERROR(DL300*[1]Figure!$F$8+EG300*[1]Figure!$G$8+FB300*[1]Figure!$H$8,0)</f>
        <v>9.2335260068610973E-3</v>
      </c>
      <c r="GS300" s="15">
        <f>IFERROR(DM300*[1]Figure!$F$8+EH300*[1]Figure!$G$8+FC300*[1]Figure!$H$8,0)</f>
        <v>1.3515917285083656E-6</v>
      </c>
      <c r="GT300" s="15">
        <f>IFERROR(DN300*[1]Figure!$F$8+EI300*[1]Figure!$G$8+FD300*[1]Figure!$H$8,0)</f>
        <v>1.6785666052673481E-2</v>
      </c>
      <c r="GU300" s="15">
        <f>IFERROR(DO300*[1]Figure!$F$8+EJ300*[1]Figure!$G$8+FE300*[1]Figure!$H$8,0)</f>
        <v>4.1184000342231162</v>
      </c>
      <c r="GV300" s="15">
        <f>IFERROR(DP300*[1]Figure!$F$8+EK300*[1]Figure!$G$8+FF300*[1]Figure!$H$8,0)</f>
        <v>1.3212492275863857E-2</v>
      </c>
      <c r="GX300" s="15">
        <f>IFERROR(FH300*[1]Figure!$F$10+GC300*[1]Figure!$F$11,0)</f>
        <v>4.5396392176071796</v>
      </c>
      <c r="GY300" s="15">
        <f>IFERROR(FI300*[1]Figure!$F$10+GD300*[1]Figure!$F$11,0)</f>
        <v>64.272326969958002</v>
      </c>
      <c r="GZ300" s="15">
        <f>IFERROR(FJ300*[1]Figure!$F$10+GE300*[1]Figure!$F$11,0)</f>
        <v>5.5805759800341085E-3</v>
      </c>
      <c r="HA300" s="15">
        <f>IFERROR(FK300*[1]Figure!$F$10+GF300*[1]Figure!$F$11,0)</f>
        <v>1.208143379807803</v>
      </c>
      <c r="HB300" s="15">
        <f>IFERROR(FL300*[1]Figure!$F$10+GG300*[1]Figure!$F$11,0)</f>
        <v>7.168170895311507E-2</v>
      </c>
      <c r="HC300" s="15">
        <f>IFERROR(FM300*[1]Figure!$F$10+GH300*[1]Figure!$F$11,0)</f>
        <v>9.5773538472960986E-4</v>
      </c>
      <c r="HD300" s="15">
        <f>IFERROR(FN300*[1]Figure!$F$10+GI300*[1]Figure!$F$11,0)</f>
        <v>4.6114227309728655</v>
      </c>
      <c r="HE300" s="15">
        <f>IFERROR(FO300*[1]Figure!$F$10+GJ300*[1]Figure!$F$11,0)</f>
        <v>0.11414205160064968</v>
      </c>
      <c r="HF300" s="15">
        <f>IFERROR(FP300*[1]Figure!$F$10+GK300*[1]Figure!$F$11,0)</f>
        <v>1.6153375417019156</v>
      </c>
      <c r="HG300" s="15">
        <f>IFERROR(FQ300*[1]Figure!$F$10+GL300*[1]Figure!$F$11,0)</f>
        <v>0.28989476396539782</v>
      </c>
      <c r="HH300" s="15">
        <f>IFERROR(FR300*[1]Figure!$F$10+GM300*[1]Figure!$F$11,0)</f>
        <v>3.1169914341597115E-2</v>
      </c>
      <c r="HI300" s="15">
        <f>IFERROR(FS300*[1]Figure!$F$10+GN300*[1]Figure!$F$11,0)</f>
        <v>9.464045106283428E-2</v>
      </c>
      <c r="HJ300" s="15">
        <f>IFERROR(FT300*[1]Figure!$F$10+GO300*[1]Figure!$F$11,0)</f>
        <v>7.9538459623298768E-5</v>
      </c>
      <c r="HK300" s="15">
        <f>IFERROR(FU300*[1]Figure!$F$10+GP300*[1]Figure!$F$11,0)</f>
        <v>3.147878097197041E-3</v>
      </c>
      <c r="HL300" s="15">
        <f>IFERROR(FV300*[1]Figure!$F$10+GQ300*[1]Figure!$F$11,0)</f>
        <v>8.8825137639678264E-3</v>
      </c>
      <c r="HM300" s="15">
        <f>IFERROR(FW300*[1]Figure!$F$10+GR300*[1]Figure!$F$11,0)</f>
        <v>9.0324925576303599E-3</v>
      </c>
      <c r="HN300" s="15">
        <f>IFERROR(FX300*[1]Figure!$F$10+GS300*[1]Figure!$F$11,0)</f>
        <v>1.3221647093033655E-6</v>
      </c>
      <c r="HO300" s="15">
        <f>IFERROR(FY300*[1]Figure!$F$10+GT300*[1]Figure!$F$11,0)</f>
        <v>1.6420206493487015E-2</v>
      </c>
      <c r="HP300" s="15">
        <f>IFERROR(FZ300*[1]Figure!$F$10+GU300*[1]Figure!$F$11,0)</f>
        <v>4.028733728677798</v>
      </c>
      <c r="HQ300" s="15">
        <f>IFERROR(GA300*[1]Figure!$F$10+GV300*[1]Figure!$F$11,0)</f>
        <v>1.2924828289952336E-2</v>
      </c>
    </row>
    <row r="301" spans="1:225" s="15" customFormat="1" x14ac:dyDescent="0.2">
      <c r="A301" s="1"/>
      <c r="B301" s="4"/>
      <c r="C301" s="1" t="str">
        <f>C110</f>
        <v>Electricity (cathode)</v>
      </c>
      <c r="D301" s="1" t="str">
        <f>D110</f>
        <v>Korea</v>
      </c>
      <c r="E301" s="2">
        <f>E110/SUM(E109:E111)</f>
        <v>0.25862068965517243</v>
      </c>
      <c r="F301" s="7"/>
      <c r="G301" s="5">
        <f>G$229*$E301</f>
        <v>2.821797283881748</v>
      </c>
      <c r="H301" s="5">
        <f t="shared" si="240"/>
        <v>2.9624484679478402</v>
      </c>
      <c r="I301" s="5">
        <f t="shared" si="240"/>
        <v>3.2265290134919735</v>
      </c>
      <c r="J301" s="5">
        <f t="shared" si="240"/>
        <v>3.6986416753546072</v>
      </c>
      <c r="K301" s="5">
        <f t="shared" si="240"/>
        <v>2.8098189794178716</v>
      </c>
      <c r="L301" s="5">
        <f t="shared" si="240"/>
        <v>2.934191936141552</v>
      </c>
      <c r="M301" s="5" t="str">
        <f>M110</f>
        <v>kWh/kWh</v>
      </c>
      <c r="N301" s="5" t="str">
        <f>N110</f>
        <v>market for electricity, low voltage | electricity, low voltage | Cutoff, KR</v>
      </c>
      <c r="O301" s="5">
        <f>O110</f>
        <v>1</v>
      </c>
      <c r="P301" s="5" t="str">
        <f>P110</f>
        <v>kWh</v>
      </c>
      <c r="Q301" s="5">
        <f>'[1]Unit factor_selected'!J107</f>
        <v>0.71301964352680303</v>
      </c>
      <c r="R301" s="5">
        <f>'[1]Unit factor_selected'!K107</f>
        <v>13.4189909898412</v>
      </c>
      <c r="S301" s="5">
        <f>'[1]Unit factor_selected'!L107</f>
        <v>8.4857852477663697E-4</v>
      </c>
      <c r="T301" s="5">
        <f>'[1]Unit factor_selected'!M107</f>
        <v>0.19873370640507901</v>
      </c>
      <c r="U301" s="5">
        <f>'[1]Unit factor_selected'!N107</f>
        <v>1.86940674923026E-2</v>
      </c>
      <c r="V301" s="5">
        <f>'[1]Unit factor_selected'!O107</f>
        <v>4.28618484486945E-4</v>
      </c>
      <c r="W301" s="5">
        <f>'[1]Unit factor_selected'!P107</f>
        <v>0.71822191106406796</v>
      </c>
      <c r="X301" s="5">
        <f>'[1]Unit factor_selected'!Q107</f>
        <v>3.3045378554598201E-2</v>
      </c>
      <c r="Y301" s="5">
        <f>'[1]Unit factor_selected'!R107</f>
        <v>0.61913069800931497</v>
      </c>
      <c r="Z301" s="5">
        <f>'[1]Unit factor_selected'!S107</f>
        <v>0.22494677812795499</v>
      </c>
      <c r="AA301" s="5">
        <f>'[1]Unit factor_selected'!T107</f>
        <v>2.7575159363620199E-3</v>
      </c>
      <c r="AB301" s="5">
        <f>'[1]Unit factor_selected'!U107</f>
        <v>2.52586898479252E-2</v>
      </c>
      <c r="AC301" s="5">
        <f>'[1]Unit factor_selected'!V107</f>
        <v>3.2308251268620802E-5</v>
      </c>
      <c r="AD301" s="5">
        <f>'[1]Unit factor_selected'!W107</f>
        <v>5.5493283290378897E-4</v>
      </c>
      <c r="AE301" s="5">
        <f>'[1]Unit factor_selected'!X107</f>
        <v>1.6048581290109699E-3</v>
      </c>
      <c r="AF301" s="5">
        <f>'[1]Unit factor_selected'!Y107</f>
        <v>1.62360333719208E-3</v>
      </c>
      <c r="AG301" s="5">
        <f>'[1]Unit factor_selected'!Z107</f>
        <v>2.3477854967801699E-7</v>
      </c>
      <c r="AH301" s="5">
        <f>'[1]Unit factor_selected'!AA107</f>
        <v>1.55141302685283E-3</v>
      </c>
      <c r="AI301" s="5">
        <f>'[1]Unit factor_selected'!AB107</f>
        <v>0.71689294649422497</v>
      </c>
      <c r="AJ301" s="5">
        <f>'[1]Unit factor_selected'!AC107</f>
        <v>5.9100975313858299E-3</v>
      </c>
      <c r="AK301" s="1"/>
      <c r="AL301" s="1">
        <f t="shared" si="253"/>
        <v>2.011996893458265</v>
      </c>
      <c r="AM301" s="1">
        <f t="shared" si="241"/>
        <v>37.865672327567545</v>
      </c>
      <c r="AN301" s="1">
        <f t="shared" si="241"/>
        <v>2.394516576375095E-3</v>
      </c>
      <c r="AO301" s="1">
        <f t="shared" si="241"/>
        <v>0.56078623294960472</v>
      </c>
      <c r="AP301" s="1">
        <f t="shared" si="241"/>
        <v>5.2750868874481556E-2</v>
      </c>
      <c r="AQ301" s="1">
        <f t="shared" si="241"/>
        <v>1.2094744753467725E-3</v>
      </c>
      <c r="AR301" s="1">
        <f t="shared" si="241"/>
        <v>2.0266766378649455</v>
      </c>
      <c r="AS301" s="1">
        <f t="shared" si="241"/>
        <v>9.3247359450209372E-2</v>
      </c>
      <c r="AT301" s="1">
        <f t="shared" si="241"/>
        <v>1.7470613220104958</v>
      </c>
      <c r="AU301" s="1">
        <f t="shared" si="241"/>
        <v>0.63475420753941358</v>
      </c>
      <c r="AV301" s="1">
        <f t="shared" si="241"/>
        <v>7.7811509794869825E-3</v>
      </c>
      <c r="AW301" s="1">
        <f t="shared" si="241"/>
        <v>7.1274902407286816E-2</v>
      </c>
      <c r="AX301" s="1">
        <f t="shared" si="241"/>
        <v>9.1167335676763217E-5</v>
      </c>
      <c r="AY301" s="1">
        <f t="shared" si="241"/>
        <v>1.5659079606247157E-3</v>
      </c>
      <c r="AZ301" s="1">
        <f t="shared" si="241"/>
        <v>4.5285843094586987E-3</v>
      </c>
      <c r="BA301" s="1">
        <f t="shared" si="241"/>
        <v>4.581479486989953E-3</v>
      </c>
      <c r="BB301" s="1">
        <f t="shared" si="241"/>
        <v>6.6249747379512439E-7</v>
      </c>
      <c r="BC301" s="1">
        <f t="shared" si="242"/>
        <v>4.3777730653520768E-3</v>
      </c>
      <c r="BD301" s="1">
        <f t="shared" si="242"/>
        <v>2.0229265692513874</v>
      </c>
      <c r="BE301" s="1">
        <f t="shared" si="242"/>
        <v>1.6677097161540758E-2</v>
      </c>
      <c r="BF301" s="1"/>
      <c r="BG301" s="1">
        <f t="shared" si="254"/>
        <v>2.1122839505826927</v>
      </c>
      <c r="BH301" s="1">
        <f t="shared" si="243"/>
        <v>39.753069299260936</v>
      </c>
      <c r="BI301" s="1">
        <f t="shared" si="243"/>
        <v>2.5138701506579866E-3</v>
      </c>
      <c r="BJ301" s="1">
        <f t="shared" si="243"/>
        <v>0.58873836406932223</v>
      </c>
      <c r="BK301" s="1">
        <f t="shared" si="243"/>
        <v>5.5380211602285359E-2</v>
      </c>
      <c r="BL301" s="1">
        <f t="shared" si="243"/>
        <v>1.2697601727024754E-3</v>
      </c>
      <c r="BM301" s="1">
        <f t="shared" si="243"/>
        <v>2.1276954000783181</v>
      </c>
      <c r="BN301" s="1">
        <f t="shared" si="243"/>
        <v>9.789523107182585E-2</v>
      </c>
      <c r="BO301" s="1">
        <f t="shared" si="243"/>
        <v>1.8341427877771721</v>
      </c>
      <c r="BP301" s="1">
        <f t="shared" si="243"/>
        <v>0.66639323823496299</v>
      </c>
      <c r="BQ301" s="1">
        <f t="shared" si="243"/>
        <v>8.1689988610174208E-3</v>
      </c>
      <c r="BR301" s="1">
        <f t="shared" si="243"/>
        <v>7.4827567042355672E-2</v>
      </c>
      <c r="BS301" s="1">
        <f t="shared" si="243"/>
        <v>9.5711529472799554E-5</v>
      </c>
      <c r="BT301" s="1">
        <f t="shared" si="243"/>
        <v>1.6439599206497844E-3</v>
      </c>
      <c r="BU301" s="1">
        <f t="shared" si="243"/>
        <v>4.754309505562185E-3</v>
      </c>
      <c r="BV301" s="1">
        <f t="shared" si="243"/>
        <v>4.8098412188196781E-3</v>
      </c>
      <c r="BW301" s="1">
        <f t="shared" si="243"/>
        <v>6.9551935480065732E-7</v>
      </c>
      <c r="BX301" s="1">
        <f t="shared" si="244"/>
        <v>4.595981144554488E-3</v>
      </c>
      <c r="BY301" s="1">
        <f t="shared" si="244"/>
        <v>2.1237584110244296</v>
      </c>
      <c r="BZ301" s="1">
        <f t="shared" si="244"/>
        <v>1.7508359377276263E-2</v>
      </c>
      <c r="CA301" s="1"/>
      <c r="CB301" s="1">
        <f t="shared" si="255"/>
        <v>2.3005785670289343</v>
      </c>
      <c r="CC301" s="1">
        <f t="shared" si="245"/>
        <v>43.296763760510011</v>
      </c>
      <c r="CD301" s="1">
        <f t="shared" si="245"/>
        <v>2.7379632304180366E-3</v>
      </c>
      <c r="CE301" s="1">
        <f t="shared" si="245"/>
        <v>0.64122006967478307</v>
      </c>
      <c r="CF301" s="1">
        <f t="shared" si="245"/>
        <v>6.0316951144091475E-2</v>
      </c>
      <c r="CG301" s="1">
        <f t="shared" si="245"/>
        <v>1.3829499759160874E-3</v>
      </c>
      <c r="CH301" s="1">
        <f t="shared" si="245"/>
        <v>2.3173638341738672</v>
      </c>
      <c r="CI301" s="1">
        <f t="shared" si="245"/>
        <v>0.10662187266823656</v>
      </c>
      <c r="CJ301" s="1">
        <f t="shared" si="245"/>
        <v>1.997643160270592</v>
      </c>
      <c r="CK301" s="1">
        <f t="shared" si="245"/>
        <v>0.72579730612138849</v>
      </c>
      <c r="CL301" s="1">
        <f t="shared" si="245"/>
        <v>8.8972051738385443E-3</v>
      </c>
      <c r="CM301" s="1">
        <f t="shared" si="245"/>
        <v>8.1497895637125825E-2</v>
      </c>
      <c r="CN301" s="1">
        <f t="shared" si="245"/>
        <v>1.0424351009339387E-4</v>
      </c>
      <c r="CO301" s="1">
        <f t="shared" si="245"/>
        <v>1.7905068859033683E-3</v>
      </c>
      <c r="CP301" s="1">
        <f t="shared" si="245"/>
        <v>5.1781213157923393E-3</v>
      </c>
      <c r="CQ301" s="1">
        <f t="shared" si="245"/>
        <v>5.2386032738526381E-3</v>
      </c>
      <c r="CR301" s="1">
        <f t="shared" si="245"/>
        <v>7.5751980228168842E-7</v>
      </c>
      <c r="CS301" s="1">
        <f t="shared" si="246"/>
        <v>5.0056791430500586E-3</v>
      </c>
      <c r="CT301" s="1">
        <f t="shared" si="246"/>
        <v>2.313075891431366</v>
      </c>
      <c r="CU301" s="1">
        <f t="shared" si="246"/>
        <v>1.906910115758367E-2</v>
      </c>
      <c r="CW301" s="15">
        <f t="shared" si="256"/>
        <v>2.6372041688947196</v>
      </c>
      <c r="CX301" s="15">
        <f t="shared" si="247"/>
        <v>49.632039316234632</v>
      </c>
      <c r="CY301" s="15">
        <f t="shared" si="247"/>
        <v>3.1385878965498018E-3</v>
      </c>
      <c r="CZ301" s="15">
        <f t="shared" si="247"/>
        <v>0.73504476880751202</v>
      </c>
      <c r="DA301" s="15">
        <f t="shared" si="247"/>
        <v>6.9142657108922187E-2</v>
      </c>
      <c r="DB301" s="15">
        <f t="shared" si="247"/>
        <v>1.5853061895507469E-3</v>
      </c>
      <c r="DC301" s="15">
        <f t="shared" si="247"/>
        <v>2.6564454924143921</v>
      </c>
      <c r="DD301" s="15">
        <f t="shared" si="247"/>
        <v>0.1222230142999063</v>
      </c>
      <c r="DE301" s="15">
        <f t="shared" si="247"/>
        <v>2.2899426021486402</v>
      </c>
      <c r="DF301" s="15">
        <f t="shared" si="247"/>
        <v>0.83199752832080054</v>
      </c>
      <c r="DG301" s="15">
        <f t="shared" si="247"/>
        <v>1.019906336268305E-2</v>
      </c>
      <c r="DH301" s="15">
        <f t="shared" si="247"/>
        <v>9.342284293639247E-2</v>
      </c>
      <c r="DI301" s="15">
        <f t="shared" si="247"/>
        <v>1.1949664459994926E-4</v>
      </c>
      <c r="DJ301" s="15">
        <f t="shared" si="247"/>
        <v>2.0524977028005481E-3</v>
      </c>
      <c r="DK301" s="15">
        <f t="shared" si="247"/>
        <v>5.935795158991594E-3</v>
      </c>
      <c r="DL301" s="15">
        <f t="shared" si="247"/>
        <v>6.0051269671834457E-3</v>
      </c>
      <c r="DM301" s="15">
        <f t="shared" si="247"/>
        <v>8.6836172831842562E-7</v>
      </c>
      <c r="DN301" s="15">
        <f t="shared" si="248"/>
        <v>5.7381208768059137E-3</v>
      </c>
      <c r="DO301" s="15">
        <f t="shared" si="248"/>
        <v>2.6515301286713009</v>
      </c>
      <c r="DP301" s="15">
        <f t="shared" si="248"/>
        <v>2.1859333034994013E-2</v>
      </c>
      <c r="DR301" s="15">
        <f t="shared" si="257"/>
        <v>2.0034561270793763</v>
      </c>
      <c r="DS301" s="15">
        <f t="shared" si="249"/>
        <v>37.704935567893216</v>
      </c>
      <c r="DT301" s="15">
        <f t="shared" si="249"/>
        <v>2.3843520444438134E-3</v>
      </c>
      <c r="DU301" s="15">
        <f t="shared" si="249"/>
        <v>0.55840574010705002</v>
      </c>
      <c r="DV301" s="15">
        <f t="shared" si="249"/>
        <v>5.25269456423905E-2</v>
      </c>
      <c r="DW301" s="15">
        <f t="shared" si="249"/>
        <v>1.2043403526407427E-3</v>
      </c>
      <c r="DX301" s="15">
        <f t="shared" si="249"/>
        <v>2.0180735571415926</v>
      </c>
      <c r="DY301" s="15">
        <f t="shared" si="249"/>
        <v>9.2851531844758334E-2</v>
      </c>
      <c r="DZ301" s="15">
        <f t="shared" si="249"/>
        <v>1.7396451860068078</v>
      </c>
      <c r="EA301" s="15">
        <f t="shared" si="249"/>
        <v>0.63205972654282894</v>
      </c>
      <c r="EB301" s="15">
        <f t="shared" si="249"/>
        <v>7.7481206140372471E-3</v>
      </c>
      <c r="EC301" s="15">
        <f t="shared" si="249"/>
        <v>7.0972346129929739E-2</v>
      </c>
      <c r="ED301" s="15">
        <f t="shared" si="249"/>
        <v>9.0780337606372256E-5</v>
      </c>
      <c r="EE301" s="15">
        <f t="shared" si="249"/>
        <v>1.5592608061951927E-3</v>
      </c>
      <c r="EF301" s="15">
        <f t="shared" si="249"/>
        <v>4.509360830168078E-3</v>
      </c>
      <c r="EG301" s="15">
        <f t="shared" si="249"/>
        <v>4.5620314718885007E-3</v>
      </c>
      <c r="EH301" s="15">
        <f t="shared" si="249"/>
        <v>6.5968522484549377E-7</v>
      </c>
      <c r="EI301" s="15">
        <f t="shared" si="250"/>
        <v>4.3591897677672103E-3</v>
      </c>
      <c r="EJ301" s="15">
        <f t="shared" si="250"/>
        <v>2.0143394072702741</v>
      </c>
      <c r="EK301" s="15">
        <f t="shared" si="250"/>
        <v>1.6606304213898616E-2</v>
      </c>
      <c r="EM301" s="15">
        <f t="shared" si="258"/>
        <v>2.0921364883468696</v>
      </c>
      <c r="EN301" s="15">
        <f t="shared" si="251"/>
        <v>39.37389515354819</v>
      </c>
      <c r="EO301" s="15">
        <f t="shared" si="251"/>
        <v>2.4898922645825022E-3</v>
      </c>
      <c r="EP301" s="15">
        <f t="shared" si="251"/>
        <v>0.58312283877330551</v>
      </c>
      <c r="EQ301" s="15">
        <f t="shared" si="251"/>
        <v>5.4851982089600217E-2</v>
      </c>
      <c r="ER301" s="15">
        <f t="shared" si="251"/>
        <v>1.257648900862807E-3</v>
      </c>
      <c r="ES301" s="15">
        <f t="shared" si="251"/>
        <v>2.1074009398043634</v>
      </c>
      <c r="ET301" s="15">
        <f t="shared" si="251"/>
        <v>9.6961483281647012E-2</v>
      </c>
      <c r="EU301" s="15">
        <f t="shared" si="251"/>
        <v>1.8166483015166224</v>
      </c>
      <c r="EV301" s="15">
        <f t="shared" si="251"/>
        <v>0.66003702244406837</v>
      </c>
      <c r="EW301" s="15">
        <f t="shared" si="251"/>
        <v>8.0910810242552592E-3</v>
      </c>
      <c r="EX301" s="15">
        <f t="shared" si="251"/>
        <v>7.4113844069282606E-2</v>
      </c>
      <c r="EY301" s="15">
        <f t="shared" si="251"/>
        <v>9.4798610343222221E-5</v>
      </c>
      <c r="EZ301" s="15">
        <f t="shared" si="251"/>
        <v>1.628279443406485E-3</v>
      </c>
      <c r="FA301" s="15">
        <f t="shared" si="251"/>
        <v>4.7089617807952065E-3</v>
      </c>
      <c r="FB301" s="15">
        <f t="shared" si="251"/>
        <v>4.7639638194815143E-3</v>
      </c>
      <c r="FC301" s="15">
        <f t="shared" si="251"/>
        <v>6.888853272442462E-7</v>
      </c>
      <c r="FD301" s="15">
        <f t="shared" si="252"/>
        <v>4.5521435930165307E-3</v>
      </c>
      <c r="FE301" s="15">
        <f t="shared" si="252"/>
        <v>2.1035015026801118</v>
      </c>
      <c r="FF301" s="15">
        <f t="shared" si="252"/>
        <v>1.7341360518402394E-2</v>
      </c>
      <c r="FH301" s="15">
        <f>IFERROR(AL301*[1]Figure!$C$8+BG301*[1]Figure!$D$8+CB301*[1]Figure!$E$8,0)</f>
        <v>2.0960526538459137</v>
      </c>
      <c r="FI301" s="15">
        <f>IFERROR(AM301*[1]Figure!$C$8+BH301*[1]Figure!$D$8+CC301*[1]Figure!$E$8,0)</f>
        <v>39.44759717567829</v>
      </c>
      <c r="FJ301" s="15">
        <f>IFERROR(AN301*[1]Figure!$C$8+BI301*[1]Figure!$D$8+CD301*[1]Figure!$E$8,0)</f>
        <v>2.4945529691958045E-3</v>
      </c>
      <c r="FK301" s="15">
        <f>IFERROR(AO301*[1]Figure!$C$8+BJ301*[1]Figure!$D$8+CE301*[1]Figure!$E$8,0)</f>
        <v>0.58421435720703507</v>
      </c>
      <c r="FL301" s="15">
        <f>IFERROR(AP301*[1]Figure!$C$8+BK301*[1]Figure!$D$8+CF301*[1]Figure!$E$8,0)</f>
        <v>5.4954656767380539E-2</v>
      </c>
      <c r="FM301" s="15">
        <f>IFERROR(AQ301*[1]Figure!$C$8+BL301*[1]Figure!$D$8+CG301*[1]Figure!$E$8,0)</f>
        <v>1.2600030308456752E-3</v>
      </c>
      <c r="FN301" s="15">
        <f>IFERROR(AR301*[1]Figure!$C$8+BM301*[1]Figure!$D$8+CH301*[1]Figure!$E$8,0)</f>
        <v>2.111345678065506</v>
      </c>
      <c r="FO301" s="15">
        <f>IFERROR(AS301*[1]Figure!$C$8+BN301*[1]Figure!$D$8+CI301*[1]Figure!$E$8,0)</f>
        <v>9.7142980625476522E-2</v>
      </c>
      <c r="FP301" s="15">
        <f>IFERROR(AT301*[1]Figure!$C$8+BO301*[1]Figure!$D$8+CJ301*[1]Figure!$E$8,0)</f>
        <v>1.8200487944777286</v>
      </c>
      <c r="FQ301" s="15">
        <f>IFERROR(AU301*[1]Figure!$C$8+BP301*[1]Figure!$D$8+CK301*[1]Figure!$E$8,0)</f>
        <v>0.66127251268563947</v>
      </c>
      <c r="FR301" s="15">
        <f>IFERROR(AV301*[1]Figure!$C$8+BQ301*[1]Figure!$D$8+CL301*[1]Figure!$E$8,0)</f>
        <v>8.1062263135485979E-3</v>
      </c>
      <c r="FS301" s="15">
        <f>IFERROR(AW301*[1]Figure!$C$8+BR301*[1]Figure!$D$8+CM301*[1]Figure!$E$8,0)</f>
        <v>7.4252574061691001E-2</v>
      </c>
      <c r="FT301" s="15">
        <f>IFERROR(AX301*[1]Figure!$C$8+BS301*[1]Figure!$D$8+CN301*[1]Figure!$E$8,0)</f>
        <v>9.4976059113534929E-5</v>
      </c>
      <c r="FU301" s="15">
        <f>IFERROR(AY301*[1]Figure!$C$8+BT301*[1]Figure!$D$8+CO301*[1]Figure!$E$8,0)</f>
        <v>1.6313273381373444E-3</v>
      </c>
      <c r="FV301" s="15">
        <f>IFERROR(AZ301*[1]Figure!$C$8+BU301*[1]Figure!$D$8+CP301*[1]Figure!$E$8,0)</f>
        <v>4.7177762504844378E-3</v>
      </c>
      <c r="FW301" s="15">
        <f>IFERROR(BA301*[1]Figure!$C$8+BV301*[1]Figure!$D$8+CQ301*[1]Figure!$E$8,0)</f>
        <v>4.7728812447319531E-3</v>
      </c>
      <c r="FX301" s="15">
        <f>IFERROR(BB301*[1]Figure!$C$8+BW301*[1]Figure!$D$8+CR301*[1]Figure!$E$8,0)</f>
        <v>6.9017481718258366E-7</v>
      </c>
      <c r="FY301" s="15">
        <f>IFERROR(BC301*[1]Figure!$C$8+BX301*[1]Figure!$D$8+CS301*[1]Figure!$E$8,0)</f>
        <v>4.5606645225949611E-3</v>
      </c>
      <c r="FZ301" s="15">
        <f>IFERROR(BD301*[1]Figure!$C$8+BY301*[1]Figure!$D$8+CT301*[1]Figure!$E$8,0)</f>
        <v>2.107438941780222</v>
      </c>
      <c r="GA301" s="15">
        <f>IFERROR(BE301*[1]Figure!$C$8+BZ301*[1]Figure!$D$8+CU301*[1]Figure!$E$8,0)</f>
        <v>1.7373820942541508E-2</v>
      </c>
      <c r="GC301" s="15">
        <f>IFERROR(CW301*[1]Figure!$F$8+DR301*[1]Figure!$G$8+EM301*[1]Figure!$H$8,0)</f>
        <v>2.1456803920801941</v>
      </c>
      <c r="GD301" s="15">
        <f>IFERROR(CX301*[1]Figure!$F$8+DS301*[1]Figure!$G$8+EN301*[1]Figure!$H$8,0)</f>
        <v>40.381588515549375</v>
      </c>
      <c r="GE301" s="15">
        <f>IFERROR(CY301*[1]Figure!$F$8+DT301*[1]Figure!$G$8+EO301*[1]Figure!$H$8,0)</f>
        <v>2.553615904251203E-3</v>
      </c>
      <c r="GF301" s="15">
        <f>IFERROR(CZ301*[1]Figure!$F$8+DU301*[1]Figure!$G$8+EP301*[1]Figure!$H$8,0)</f>
        <v>0.59804666105635929</v>
      </c>
      <c r="GG301" s="15">
        <f>IFERROR(DA301*[1]Figure!$F$8+DV301*[1]Figure!$G$8+EQ301*[1]Figure!$H$8,0)</f>
        <v>5.6255805054758815E-2</v>
      </c>
      <c r="GH301" s="15">
        <f>IFERROR(DB301*[1]Figure!$F$8+DW301*[1]Figure!$G$8+ER301*[1]Figure!$H$8,0)</f>
        <v>1.2898358217703089E-3</v>
      </c>
      <c r="GI301" s="15">
        <f>IFERROR(DC301*[1]Figure!$F$8+DX301*[1]Figure!$G$8+ES301*[1]Figure!$H$8,0)</f>
        <v>2.1613355055828913</v>
      </c>
      <c r="GJ301" s="15">
        <f>IFERROR(DD301*[1]Figure!$F$8+DY301*[1]Figure!$G$8+ET301*[1]Figure!$H$8,0)</f>
        <v>9.944301178401313E-2</v>
      </c>
      <c r="GK301" s="15">
        <f>IFERROR(DE301*[1]Figure!$F$8+DZ301*[1]Figure!$G$8+EU301*[1]Figure!$H$8,0)</f>
        <v>1.8631416552320741</v>
      </c>
      <c r="GL301" s="15">
        <f>IFERROR(DF301*[1]Figure!$F$8+EA301*[1]Figure!$G$8+EV301*[1]Figure!$H$8,0)</f>
        <v>0.67692930408392482</v>
      </c>
      <c r="GM301" s="15">
        <f>IFERROR(DG301*[1]Figure!$F$8+EB301*[1]Figure!$G$8+EW301*[1]Figure!$H$8,0)</f>
        <v>8.2981554985423443E-3</v>
      </c>
      <c r="GN301" s="15">
        <f>IFERROR(DH301*[1]Figure!$F$8+EC301*[1]Figure!$G$8+EX301*[1]Figure!$H$8,0)</f>
        <v>7.6010634529300805E-2</v>
      </c>
      <c r="GO301" s="15">
        <f>IFERROR(DI301*[1]Figure!$F$8+ED301*[1]Figure!$G$8+EY301*[1]Figure!$H$8,0)</f>
        <v>9.7224784588804654E-5</v>
      </c>
      <c r="GP301" s="15">
        <f>IFERROR(DJ301*[1]Figure!$F$8+EE301*[1]Figure!$G$8+EZ301*[1]Figure!$H$8,0)</f>
        <v>1.6699518860288105E-3</v>
      </c>
      <c r="GQ301" s="15">
        <f>IFERROR(DK301*[1]Figure!$F$8+EF301*[1]Figure!$G$8+FA301*[1]Figure!$H$8,0)</f>
        <v>4.8294779123569829E-3</v>
      </c>
      <c r="GR301" s="15">
        <f>IFERROR(DL301*[1]Figure!$F$8+EG301*[1]Figure!$G$8+FB301*[1]Figure!$H$8,0)</f>
        <v>4.8858876143964992E-3</v>
      </c>
      <c r="GS301" s="15">
        <f>IFERROR(DM301*[1]Figure!$F$8+EH301*[1]Figure!$G$8+FC301*[1]Figure!$H$8,0)</f>
        <v>7.0651592154376612E-7</v>
      </c>
      <c r="GT301" s="15">
        <f>IFERROR(DN301*[1]Figure!$F$8+EI301*[1]Figure!$G$8+FD301*[1]Figure!$H$8,0)</f>
        <v>4.6686462875980602E-3</v>
      </c>
      <c r="GU301" s="15">
        <f>IFERROR(DO301*[1]Figure!$F$8+EJ301*[1]Figure!$G$8+FE301*[1]Figure!$H$8,0)</f>
        <v>2.1573362704353478</v>
      </c>
      <c r="GV301" s="15">
        <f>IFERROR(DP301*[1]Figure!$F$8+EK301*[1]Figure!$G$8+FF301*[1]Figure!$H$8,0)</f>
        <v>1.7785176752846979E-2</v>
      </c>
      <c r="GX301" s="15">
        <f>IFERROR(FH301*[1]Figure!$F$10+GC301*[1]Figure!$F$11,0)</f>
        <v>2.0989643780844451</v>
      </c>
      <c r="GY301" s="15">
        <f>IFERROR(FI301*[1]Figure!$F$10+GD301*[1]Figure!$F$11,0)</f>
        <v>39.502395667804663</v>
      </c>
      <c r="GZ301" s="15">
        <f>IFERROR(FJ301*[1]Figure!$F$10+GE301*[1]Figure!$F$11,0)</f>
        <v>2.4980182687584758E-3</v>
      </c>
      <c r="HA301" s="15">
        <f>IFERROR(FK301*[1]Figure!$F$10+GF301*[1]Figure!$F$11,0)</f>
        <v>0.58502591654513492</v>
      </c>
      <c r="HB301" s="15">
        <f>IFERROR(FL301*[1]Figure!$F$10+GG301*[1]Figure!$F$11,0)</f>
        <v>5.5030996837290604E-2</v>
      </c>
      <c r="HC301" s="15">
        <f>IFERROR(FM301*[1]Figure!$F$10+GH301*[1]Figure!$F$11,0)</f>
        <v>1.261753359664374E-3</v>
      </c>
      <c r="HD301" s="15">
        <f>IFERROR(FN301*[1]Figure!$F$10+GI301*[1]Figure!$F$11,0)</f>
        <v>2.1142786465553298</v>
      </c>
      <c r="HE301" s="15">
        <f>IFERROR(FO301*[1]Figure!$F$10+GJ301*[1]Figure!$F$11,0)</f>
        <v>9.7277926458431349E-2</v>
      </c>
      <c r="HF301" s="15">
        <f>IFERROR(FP301*[1]Figure!$F$10+GK301*[1]Figure!$F$11,0)</f>
        <v>1.8225771089169995</v>
      </c>
      <c r="HG301" s="15">
        <f>IFERROR(FQ301*[1]Figure!$F$10+GL301*[1]Figure!$F$11,0)</f>
        <v>0.66219111709184486</v>
      </c>
      <c r="HH301" s="15">
        <f>IFERROR(FR301*[1]Figure!$F$10+GM301*[1]Figure!$F$11,0)</f>
        <v>8.1174870495787123E-3</v>
      </c>
      <c r="HI301" s="15">
        <f>IFERROR(FS301*[1]Figure!$F$10+GN301*[1]Figure!$F$11,0)</f>
        <v>7.4355721766149713E-2</v>
      </c>
      <c r="HJ301" s="15">
        <f>IFERROR(FT301*[1]Figure!$F$10+GO301*[1]Figure!$F$11,0)</f>
        <v>9.5107994775024002E-5</v>
      </c>
      <c r="HK301" s="15">
        <f>IFERROR(FU301*[1]Figure!$F$10+GP301*[1]Figure!$F$11,0)</f>
        <v>1.6335934908233078E-3</v>
      </c>
      <c r="HL301" s="15">
        <f>IFERROR(FV301*[1]Figure!$F$10+GQ301*[1]Figure!$F$11,0)</f>
        <v>4.7243299329195135E-3</v>
      </c>
      <c r="HM301" s="15">
        <f>IFERROR(FW301*[1]Figure!$F$10+GR301*[1]Figure!$F$11,0)</f>
        <v>4.779511476077726E-3</v>
      </c>
      <c r="HN301" s="15">
        <f>IFERROR(FX301*[1]Figure!$F$10+GS301*[1]Figure!$F$11,0)</f>
        <v>6.9113357112434524E-7</v>
      </c>
      <c r="HO301" s="15">
        <f>IFERROR(FY301*[1]Figure!$F$10+GT301*[1]Figure!$F$11,0)</f>
        <v>4.5669999538208344E-3</v>
      </c>
      <c r="HP301" s="15">
        <f>IFERROR(FZ301*[1]Figure!$F$10+GU301*[1]Figure!$F$11,0)</f>
        <v>2.1103664832409517</v>
      </c>
      <c r="HQ301" s="15">
        <f>IFERROR(GA301*[1]Figure!$F$10+GV301*[1]Figure!$F$11,0)</f>
        <v>1.7397955725349318E-2</v>
      </c>
    </row>
    <row r="302" spans="1:225" s="15" customFormat="1" x14ac:dyDescent="0.2">
      <c r="A302" s="1"/>
      <c r="B302" s="4"/>
      <c r="C302" s="1" t="str">
        <f>C111</f>
        <v>Electricity (cathode)</v>
      </c>
      <c r="D302" s="1" t="str">
        <f>D111</f>
        <v>EU</v>
      </c>
      <c r="E302" s="2">
        <f>E111/SUM(E109:E111)</f>
        <v>0.17241379310344829</v>
      </c>
      <c r="F302" s="7"/>
      <c r="G302" s="5">
        <f>G$229*$E302</f>
        <v>1.8811981892544987</v>
      </c>
      <c r="H302" s="5">
        <f t="shared" si="240"/>
        <v>1.97496564529856</v>
      </c>
      <c r="I302" s="5">
        <f t="shared" si="240"/>
        <v>2.1510193423279822</v>
      </c>
      <c r="J302" s="5">
        <f t="shared" si="240"/>
        <v>2.4657611169030713</v>
      </c>
      <c r="K302" s="5">
        <f t="shared" si="240"/>
        <v>1.8732126529452477</v>
      </c>
      <c r="L302" s="5">
        <f t="shared" si="240"/>
        <v>1.9561279574277013</v>
      </c>
      <c r="M302" s="5" t="str">
        <f>M111</f>
        <v>kWh/kWh</v>
      </c>
      <c r="N302" s="5" t="str">
        <f>N111</f>
        <v>market group for electricity, low voltage | electricity, low voltage | Cutoff, GLO</v>
      </c>
      <c r="O302" s="5">
        <f>O111</f>
        <v>1</v>
      </c>
      <c r="P302" s="5" t="str">
        <f>P111</f>
        <v>kWh</v>
      </c>
      <c r="Q302" s="5">
        <f>'[1]Unit factor_selected'!J108</f>
        <v>0.46766318504530463</v>
      </c>
      <c r="R302" s="5">
        <f>'[1]Unit factor_selected'!K108</f>
        <v>10.579797208001311</v>
      </c>
      <c r="S302" s="5">
        <f>'[1]Unit factor_selected'!L108</f>
        <v>1.4702711928510966E-4</v>
      </c>
      <c r="T302" s="5">
        <f>'[1]Unit factor_selected'!M108</f>
        <v>0.13289509933919533</v>
      </c>
      <c r="U302" s="5">
        <f>'[1]Unit factor_selected'!N108</f>
        <v>2.0272363095407798E-2</v>
      </c>
      <c r="V302" s="5">
        <f>'[1]Unit factor_selected'!O108</f>
        <v>5.2299529604779398E-4</v>
      </c>
      <c r="W302" s="5">
        <f>'[1]Unit factor_selected'!P108</f>
        <v>0.47331220143661001</v>
      </c>
      <c r="X302" s="5">
        <f>'[1]Unit factor_selected'!Q108</f>
        <v>3.2407021488634398E-2</v>
      </c>
      <c r="Y302" s="5">
        <f>'[1]Unit factor_selected'!R108</f>
        <v>0.61476437784076032</v>
      </c>
      <c r="Z302" s="5">
        <f>'[1]Unit factor_selected'!S108</f>
        <v>0.161040681130493</v>
      </c>
      <c r="AA302" s="5">
        <f>'[1]Unit factor_selected'!T108</f>
        <v>6.718798984219114E-3</v>
      </c>
      <c r="AB302" s="5">
        <f>'[1]Unit factor_selected'!U108</f>
        <v>2.7080765749262267E-2</v>
      </c>
      <c r="AC302" s="5">
        <f>'[1]Unit factor_selected'!V108</f>
        <v>3.5777612609257566E-5</v>
      </c>
      <c r="AD302" s="5">
        <f>'[1]Unit factor_selected'!W108</f>
        <v>4.8355388098143798E-4</v>
      </c>
      <c r="AE302" s="5">
        <f>'[1]Unit factor_selected'!X108</f>
        <v>1.6187900132998002E-4</v>
      </c>
      <c r="AF302" s="5">
        <f>'[1]Unit factor_selected'!Y108</f>
        <v>1.7313298460465366E-4</v>
      </c>
      <c r="AG302" s="5">
        <f>'[1]Unit factor_selected'!Z108</f>
        <v>2.12500159134733E-7</v>
      </c>
      <c r="AH302" s="5">
        <f>'[1]Unit factor_selected'!AA108</f>
        <v>3.1742395970462198E-4</v>
      </c>
      <c r="AI302" s="5">
        <f>'[1]Unit factor_selected'!AB108</f>
        <v>0.49634766082248866</v>
      </c>
      <c r="AJ302" s="5">
        <f>'[1]Unit factor_selected'!AC108</f>
        <v>6.3726093903102394E-3</v>
      </c>
      <c r="AK302" s="1"/>
      <c r="AL302" s="1">
        <f t="shared" si="253"/>
        <v>0.87976713688821861</v>
      </c>
      <c r="AM302" s="1">
        <f t="shared" si="241"/>
        <v>19.902695350371868</v>
      </c>
      <c r="AN302" s="1">
        <f t="shared" si="241"/>
        <v>2.7658715057045347E-4</v>
      </c>
      <c r="AO302" s="1">
        <f t="shared" si="241"/>
        <v>0.25000202023769097</v>
      </c>
      <c r="AP302" s="1">
        <f t="shared" si="241"/>
        <v>3.8136332746990874E-2</v>
      </c>
      <c r="AQ302" s="1">
        <f t="shared" si="241"/>
        <v>9.8385780391373038E-4</v>
      </c>
      <c r="AR302" s="1">
        <f t="shared" si="241"/>
        <v>0.89039405629461132</v>
      </c>
      <c r="AS302" s="1">
        <f t="shared" si="241"/>
        <v>6.096403014355066E-2</v>
      </c>
      <c r="AT302" s="1">
        <f t="shared" si="241"/>
        <v>1.1564936344122068</v>
      </c>
      <c r="AU302" s="1">
        <f t="shared" si="241"/>
        <v>0.30294943773899452</v>
      </c>
      <c r="AV302" s="1">
        <f t="shared" si="241"/>
        <v>1.2639392483077962E-2</v>
      </c>
      <c r="AW302" s="1">
        <f t="shared" si="241"/>
        <v>5.094428749113742E-2</v>
      </c>
      <c r="AX302" s="1">
        <f t="shared" si="241"/>
        <v>6.7304780056384251E-5</v>
      </c>
      <c r="AY302" s="1">
        <f t="shared" si="241"/>
        <v>9.0966068530926654E-4</v>
      </c>
      <c r="AZ302" s="1">
        <f t="shared" si="241"/>
        <v>3.0452648418028501E-4</v>
      </c>
      <c r="BA302" s="1">
        <f t="shared" si="241"/>
        <v>3.2569745713850149E-4</v>
      </c>
      <c r="BB302" s="1">
        <f t="shared" si="241"/>
        <v>3.9975491458055252E-7</v>
      </c>
      <c r="BC302" s="1">
        <f t="shared" si="242"/>
        <v>5.9713737822232778E-4</v>
      </c>
      <c r="BD302" s="1">
        <f t="shared" si="242"/>
        <v>0.9337283207799717</v>
      </c>
      <c r="BE302" s="1">
        <f t="shared" si="242"/>
        <v>1.1988141245877838E-2</v>
      </c>
      <c r="BF302" s="1"/>
      <c r="BG302" s="1">
        <f t="shared" si="254"/>
        <v>0.92361872403537992</v>
      </c>
      <c r="BH302" s="1">
        <f t="shared" si="243"/>
        <v>20.894736020028212</v>
      </c>
      <c r="BI302" s="1">
        <f t="shared" si="243"/>
        <v>2.9037350951530497E-4</v>
      </c>
      <c r="BJ302" s="1">
        <f t="shared" si="243"/>
        <v>0.26246325562345013</v>
      </c>
      <c r="BK302" s="1">
        <f t="shared" si="243"/>
        <v>4.0037220662448775E-2</v>
      </c>
      <c r="BL302" s="1">
        <f t="shared" si="243"/>
        <v>1.0328977423471428E-3</v>
      </c>
      <c r="BM302" s="1">
        <f t="shared" si="243"/>
        <v>0.9347753373379365</v>
      </c>
      <c r="BN302" s="1">
        <f t="shared" si="243"/>
        <v>6.4002754106505133E-2</v>
      </c>
      <c r="BO302" s="1">
        <f t="shared" si="243"/>
        <v>1.2141385261888449</v>
      </c>
      <c r="BP302" s="1">
        <f t="shared" si="243"/>
        <v>0.31804981272820376</v>
      </c>
      <c r="BQ302" s="1">
        <f t="shared" si="243"/>
        <v>1.3269397171499612E-2</v>
      </c>
      <c r="BR302" s="1">
        <f t="shared" si="243"/>
        <v>5.3483582003170896E-2</v>
      </c>
      <c r="BS302" s="1">
        <f t="shared" si="243"/>
        <v>7.0659555774084268E-5</v>
      </c>
      <c r="BT302" s="1">
        <f t="shared" si="243"/>
        <v>9.5500230258912871E-4</v>
      </c>
      <c r="BU302" s="1">
        <f t="shared" si="243"/>
        <v>3.1970546632195044E-4</v>
      </c>
      <c r="BV302" s="1">
        <f t="shared" si="243"/>
        <v>3.4193169666219545E-4</v>
      </c>
      <c r="BW302" s="1">
        <f t="shared" si="243"/>
        <v>4.1968051391157465E-7</v>
      </c>
      <c r="BX302" s="1">
        <f t="shared" si="244"/>
        <v>6.2690141541126281E-4</v>
      </c>
      <c r="BY302" s="1">
        <f t="shared" si="244"/>
        <v>0.98026957824871708</v>
      </c>
      <c r="BZ302" s="1">
        <f t="shared" si="244"/>
        <v>1.2585684616769725E-2</v>
      </c>
      <c r="CA302" s="1"/>
      <c r="CB302" s="1">
        <f t="shared" si="255"/>
        <v>1.0059525567271606</v>
      </c>
      <c r="CC302" s="1">
        <f t="shared" si="245"/>
        <v>22.757348432318402</v>
      </c>
      <c r="CD302" s="1">
        <f t="shared" si="245"/>
        <v>3.1625817742903439E-4</v>
      </c>
      <c r="CE302" s="1">
        <f t="shared" si="245"/>
        <v>0.28585992917920777</v>
      </c>
      <c r="CF302" s="1">
        <f t="shared" si="245"/>
        <v>4.3606245132918137E-2</v>
      </c>
      <c r="CG302" s="1">
        <f t="shared" si="245"/>
        <v>1.1249729977453541E-3</v>
      </c>
      <c r="CH302" s="1">
        <f t="shared" si="245"/>
        <v>1.0181037002499862</v>
      </c>
      <c r="CI302" s="1">
        <f t="shared" si="245"/>
        <v>6.9708130049291148E-2</v>
      </c>
      <c r="CJ302" s="1">
        <f t="shared" si="245"/>
        <v>1.3223700677097034</v>
      </c>
      <c r="CK302" s="1">
        <f t="shared" si="245"/>
        <v>0.34640162001336333</v>
      </c>
      <c r="CL302" s="1">
        <f t="shared" si="245"/>
        <v>1.4452266572268913E-2</v>
      </c>
      <c r="CM302" s="1">
        <f t="shared" si="245"/>
        <v>5.8251250931716264E-2</v>
      </c>
      <c r="CN302" s="1">
        <f t="shared" si="245"/>
        <v>7.6958336744830538E-5</v>
      </c>
      <c r="CO302" s="1">
        <f t="shared" si="245"/>
        <v>1.0401337510488361E-3</v>
      </c>
      <c r="CP302" s="1">
        <f t="shared" si="245"/>
        <v>3.4820486297752415E-4</v>
      </c>
      <c r="CQ302" s="1">
        <f t="shared" si="245"/>
        <v>3.7241239867958281E-4</v>
      </c>
      <c r="CR302" s="1">
        <f t="shared" si="245"/>
        <v>4.5709195254658492E-7</v>
      </c>
      <c r="CS302" s="1">
        <f t="shared" si="246"/>
        <v>6.8278507704297984E-4</v>
      </c>
      <c r="CT302" s="1">
        <f t="shared" si="246"/>
        <v>1.0676534189484219</v>
      </c>
      <c r="CU302" s="1">
        <f t="shared" si="246"/>
        <v>1.3707606059658255E-2</v>
      </c>
      <c r="CW302" s="15">
        <f t="shared" si="256"/>
        <v>1.153145697491758</v>
      </c>
      <c r="CX302" s="15">
        <f t="shared" si="247"/>
        <v>26.087252580209309</v>
      </c>
      <c r="CY302" s="15">
        <f t="shared" si="247"/>
        <v>3.6253375386349312E-4</v>
      </c>
      <c r="CZ302" s="15">
        <f t="shared" si="247"/>
        <v>0.32768756857755887</v>
      </c>
      <c r="DA302" s="15">
        <f t="shared" si="247"/>
        <v>4.9986804668397333E-2</v>
      </c>
      <c r="DB302" s="15">
        <f t="shared" si="247"/>
        <v>1.289581465317861E-3</v>
      </c>
      <c r="DC302" s="15">
        <f t="shared" si="247"/>
        <v>1.1670748224581871</v>
      </c>
      <c r="DD302" s="15">
        <f t="shared" si="247"/>
        <v>7.9907973501316981E-2</v>
      </c>
      <c r="DE302" s="15">
        <f t="shared" si="247"/>
        <v>1.515862098936855</v>
      </c>
      <c r="DF302" s="15">
        <f t="shared" si="247"/>
        <v>0.3970878497711558</v>
      </c>
      <c r="DG302" s="15">
        <f t="shared" si="247"/>
        <v>1.6566953287575344E-2</v>
      </c>
      <c r="DH302" s="15">
        <f t="shared" si="247"/>
        <v>6.6774699200491366E-2</v>
      </c>
      <c r="DI302" s="15">
        <f t="shared" si="247"/>
        <v>8.8219046027528336E-5</v>
      </c>
      <c r="DJ302" s="15">
        <f t="shared" si="247"/>
        <v>1.1923283576516053E-3</v>
      </c>
      <c r="DK302" s="15">
        <f t="shared" si="247"/>
        <v>3.9915494712256531E-4</v>
      </c>
      <c r="DL302" s="15">
        <f t="shared" si="247"/>
        <v>4.2690458149153307E-4</v>
      </c>
      <c r="DM302" s="15">
        <f t="shared" si="247"/>
        <v>5.239746297301396E-7</v>
      </c>
      <c r="DN302" s="15">
        <f t="shared" si="248"/>
        <v>7.8269165741306416E-4</v>
      </c>
      <c r="DO302" s="15">
        <f t="shared" si="248"/>
        <v>1.2238747625218864</v>
      </c>
      <c r="DP302" s="15">
        <f t="shared" si="248"/>
        <v>1.5713332447838377E-2</v>
      </c>
      <c r="DR302" s="15">
        <f t="shared" si="257"/>
        <v>0.87603259554353941</v>
      </c>
      <c r="DS302" s="15">
        <f t="shared" si="249"/>
        <v>19.818209995622862</v>
      </c>
      <c r="DT302" s="15">
        <f t="shared" si="249"/>
        <v>2.7541306017095769E-4</v>
      </c>
      <c r="DU302" s="15">
        <f t="shared" si="249"/>
        <v>0.24894078159659633</v>
      </c>
      <c r="DV302" s="15">
        <f t="shared" si="249"/>
        <v>3.7974447055418178E-2</v>
      </c>
      <c r="DW302" s="15">
        <f t="shared" si="249"/>
        <v>9.7968140598757346E-4</v>
      </c>
      <c r="DX302" s="15">
        <f t="shared" si="249"/>
        <v>0.88661440452442775</v>
      </c>
      <c r="DY302" s="15">
        <f t="shared" si="249"/>
        <v>6.0705242696778496E-2</v>
      </c>
      <c r="DZ302" s="15">
        <f t="shared" si="249"/>
        <v>1.1515844111513254</v>
      </c>
      <c r="EA302" s="15">
        <f t="shared" si="249"/>
        <v>0.30166344153256047</v>
      </c>
      <c r="EB302" s="15">
        <f t="shared" si="249"/>
        <v>1.2585739269834922E-2</v>
      </c>
      <c r="EC302" s="15">
        <f t="shared" si="249"/>
        <v>5.0728033052964368E-2</v>
      </c>
      <c r="ED302" s="15">
        <f t="shared" si="249"/>
        <v>6.7019076631834711E-5</v>
      </c>
      <c r="EE302" s="15">
        <f t="shared" si="249"/>
        <v>9.0579924823521005E-4</v>
      </c>
      <c r="EF302" s="15">
        <f t="shared" si="249"/>
        <v>3.0323379353745913E-4</v>
      </c>
      <c r="EG302" s="15">
        <f t="shared" si="249"/>
        <v>3.24314897403612E-4</v>
      </c>
      <c r="EH302" s="15">
        <f t="shared" si="249"/>
        <v>3.9805798684406056E-7</v>
      </c>
      <c r="EI302" s="15">
        <f t="shared" si="250"/>
        <v>5.946025776666804E-4</v>
      </c>
      <c r="EJ302" s="15">
        <f t="shared" si="250"/>
        <v>0.92976471851246201</v>
      </c>
      <c r="EK302" s="15">
        <f t="shared" si="250"/>
        <v>1.1937252542206841E-2</v>
      </c>
      <c r="EM302" s="15">
        <f t="shared" si="258"/>
        <v>0.91480903092680488</v>
      </c>
      <c r="EN302" s="15">
        <f t="shared" si="251"/>
        <v>20.695437102486903</v>
      </c>
      <c r="EO302" s="15">
        <f t="shared" si="251"/>
        <v>2.8760385853366055E-4</v>
      </c>
      <c r="EP302" s="15">
        <f t="shared" si="251"/>
        <v>0.25995981922253159</v>
      </c>
      <c r="EQ302" s="15">
        <f t="shared" si="251"/>
        <v>3.9655336214052768E-2</v>
      </c>
      <c r="ER302" s="15">
        <f t="shared" si="251"/>
        <v>1.0230457202022672E-3</v>
      </c>
      <c r="ES302" s="15">
        <f t="shared" si="251"/>
        <v>0.92585922982180469</v>
      </c>
      <c r="ET302" s="15">
        <f t="shared" si="251"/>
        <v>6.3392280750878022E-2</v>
      </c>
      <c r="EU302" s="15">
        <f t="shared" si="251"/>
        <v>1.2025577867249582</v>
      </c>
      <c r="EV302" s="15">
        <f t="shared" si="251"/>
        <v>0.31501617864255704</v>
      </c>
      <c r="EW302" s="15">
        <f t="shared" si="251"/>
        <v>1.3142830533367849E-2</v>
      </c>
      <c r="EX302" s="15">
        <f t="shared" si="251"/>
        <v>5.2973442990682448E-2</v>
      </c>
      <c r="EY302" s="15">
        <f t="shared" si="251"/>
        <v>6.9985588274986573E-5</v>
      </c>
      <c r="EZ302" s="15">
        <f t="shared" si="251"/>
        <v>9.4589326551045808E-4</v>
      </c>
      <c r="FA302" s="15">
        <f t="shared" si="251"/>
        <v>3.1665604022204993E-4</v>
      </c>
      <c r="FB302" s="15">
        <f t="shared" si="251"/>
        <v>3.3867027153806282E-4</v>
      </c>
      <c r="FC302" s="15">
        <f t="shared" si="251"/>
        <v>4.1567750224128672E-7</v>
      </c>
      <c r="FD302" s="15">
        <f t="shared" si="252"/>
        <v>6.2092188193561511E-4</v>
      </c>
      <c r="FE302" s="15">
        <f t="shared" si="252"/>
        <v>0.97091953593871216</v>
      </c>
      <c r="FF302" s="15">
        <f t="shared" si="252"/>
        <v>1.2465639390152158E-2</v>
      </c>
      <c r="FH302" s="15">
        <f>IFERROR(AL302*[1]Figure!$C$8+BG302*[1]Figure!$D$8+CB302*[1]Figure!$E$8,0)</f>
        <v>0.91652141612972271</v>
      </c>
      <c r="FI302" s="15">
        <f>IFERROR(AM302*[1]Figure!$C$8+BH302*[1]Figure!$D$8+CC302*[1]Figure!$E$8,0)</f>
        <v>20.734175854580673</v>
      </c>
      <c r="FJ302" s="15">
        <f>IFERROR(AN302*[1]Figure!$C$8+BI302*[1]Figure!$D$8+CD302*[1]Figure!$E$8,0)</f>
        <v>2.8814220979059578E-4</v>
      </c>
      <c r="FK302" s="15">
        <f>IFERROR(AO302*[1]Figure!$C$8+BJ302*[1]Figure!$D$8+CE302*[1]Figure!$E$8,0)</f>
        <v>0.26044642498694875</v>
      </c>
      <c r="FL302" s="15">
        <f>IFERROR(AP302*[1]Figure!$C$8+BK302*[1]Figure!$D$8+CF302*[1]Figure!$E$8,0)</f>
        <v>3.9729565051606859E-2</v>
      </c>
      <c r="FM302" s="15">
        <f>IFERROR(AQ302*[1]Figure!$C$8+BL302*[1]Figure!$D$8+CG302*[1]Figure!$E$8,0)</f>
        <v>1.0249607082423479E-3</v>
      </c>
      <c r="FN302" s="15">
        <f>IFERROR(AR302*[1]Figure!$C$8+BM302*[1]Figure!$D$8+CH302*[1]Figure!$E$8,0)</f>
        <v>0.92759229933853804</v>
      </c>
      <c r="FO302" s="15">
        <f>IFERROR(AS302*[1]Figure!$C$8+BN302*[1]Figure!$D$8+CI302*[1]Figure!$E$8,0)</f>
        <v>6.3510941585945474E-2</v>
      </c>
      <c r="FP302" s="15">
        <f>IFERROR(AT302*[1]Figure!$C$8+BO302*[1]Figure!$D$8+CJ302*[1]Figure!$E$8,0)</f>
        <v>1.2048087944107426</v>
      </c>
      <c r="FQ302" s="15">
        <f>IFERROR(AU302*[1]Figure!$C$8+BP302*[1]Figure!$D$8+CK302*[1]Figure!$E$8,0)</f>
        <v>0.31560584164844224</v>
      </c>
      <c r="FR302" s="15">
        <f>IFERROR(AV302*[1]Figure!$C$8+BQ302*[1]Figure!$D$8+CL302*[1]Figure!$E$8,0)</f>
        <v>1.3167431939529083E-2</v>
      </c>
      <c r="FS302" s="15">
        <f>IFERROR(AW302*[1]Figure!$C$8+BR302*[1]Figure!$D$8+CM302*[1]Figure!$E$8,0)</f>
        <v>5.3072601325218086E-2</v>
      </c>
      <c r="FT302" s="15">
        <f>IFERROR(AX302*[1]Figure!$C$8+BS302*[1]Figure!$D$8+CN302*[1]Figure!$E$8,0)</f>
        <v>7.0116590792154758E-5</v>
      </c>
      <c r="FU302" s="15">
        <f>IFERROR(AY302*[1]Figure!$C$8+BT302*[1]Figure!$D$8+CO302*[1]Figure!$E$8,0)</f>
        <v>9.4766383573510792E-4</v>
      </c>
      <c r="FV302" s="15">
        <f>IFERROR(AZ302*[1]Figure!$C$8+BU302*[1]Figure!$D$8+CP302*[1]Figure!$E$8,0)</f>
        <v>3.1724877280268649E-4</v>
      </c>
      <c r="FW302" s="15">
        <f>IFERROR(BA302*[1]Figure!$C$8+BV302*[1]Figure!$D$8+CQ302*[1]Figure!$E$8,0)</f>
        <v>3.3930421145562397E-4</v>
      </c>
      <c r="FX302" s="15">
        <f>IFERROR(BB302*[1]Figure!$C$8+BW302*[1]Figure!$D$8+CR302*[1]Figure!$E$8,0)</f>
        <v>4.1645558813676887E-7</v>
      </c>
      <c r="FY302" s="15">
        <f>IFERROR(BC302*[1]Figure!$C$8+BX302*[1]Figure!$D$8+CS302*[1]Figure!$E$8,0)</f>
        <v>6.2208415450491533E-4</v>
      </c>
      <c r="FZ302" s="15">
        <f>IFERROR(BD302*[1]Figure!$C$8+BY302*[1]Figure!$D$8+CT302*[1]Figure!$E$8,0)</f>
        <v>0.97273695158543017</v>
      </c>
      <c r="GA302" s="15">
        <f>IFERROR(BE302*[1]Figure!$C$8+BZ302*[1]Figure!$D$8+CU302*[1]Figure!$E$8,0)</f>
        <v>1.2488973196132387E-2</v>
      </c>
      <c r="GC302" s="15">
        <f>IFERROR(CW302*[1]Figure!$F$8+DR302*[1]Figure!$G$8+EM302*[1]Figure!$H$8,0)</f>
        <v>0.93822167487195451</v>
      </c>
      <c r="GD302" s="15">
        <f>IFERROR(CX302*[1]Figure!$F$8+DS302*[1]Figure!$G$8+EN302*[1]Figure!$H$8,0)</f>
        <v>21.225093985824486</v>
      </c>
      <c r="GE302" s="15">
        <f>IFERROR(CY302*[1]Figure!$F$8+DT302*[1]Figure!$G$8+EO302*[1]Figure!$H$8,0)</f>
        <v>2.9496448409534523E-4</v>
      </c>
      <c r="GF302" s="15">
        <f>IFERROR(CZ302*[1]Figure!$F$8+DU302*[1]Figure!$G$8+EP302*[1]Figure!$H$8,0)</f>
        <v>0.26661295280751213</v>
      </c>
      <c r="GG302" s="15">
        <f>IFERROR(DA302*[1]Figure!$F$8+DV302*[1]Figure!$G$8+EQ302*[1]Figure!$H$8,0)</f>
        <v>4.0670232477554025E-2</v>
      </c>
      <c r="GH302" s="15">
        <f>IFERROR(DB302*[1]Figure!$F$8+DW302*[1]Figure!$G$8+ER302*[1]Figure!$H$8,0)</f>
        <v>1.0492284582131048E-3</v>
      </c>
      <c r="GI302" s="15">
        <f>IFERROR(DC302*[1]Figure!$F$8+DX302*[1]Figure!$G$8+ES302*[1]Figure!$H$8,0)</f>
        <v>0.94955468073923532</v>
      </c>
      <c r="GJ302" s="15">
        <f>IFERROR(DD302*[1]Figure!$F$8+DY302*[1]Figure!$G$8+ET302*[1]Figure!$H$8,0)</f>
        <v>6.5014674986085388E-2</v>
      </c>
      <c r="GK302" s="15">
        <f>IFERROR(DE302*[1]Figure!$F$8+DZ302*[1]Figure!$G$8+EU302*[1]Figure!$H$8,0)</f>
        <v>1.2333347645774115</v>
      </c>
      <c r="GL302" s="15">
        <f>IFERROR(DF302*[1]Figure!$F$8+EA302*[1]Figure!$G$8+EV302*[1]Figure!$H$8,0)</f>
        <v>0.32307836580750859</v>
      </c>
      <c r="GM302" s="15">
        <f>IFERROR(DG302*[1]Figure!$F$8+EB302*[1]Figure!$G$8+EW302*[1]Figure!$H$8,0)</f>
        <v>1.347919408172224E-2</v>
      </c>
      <c r="GN302" s="15">
        <f>IFERROR(DH302*[1]Figure!$F$8+EC302*[1]Figure!$G$8+EX302*[1]Figure!$H$8,0)</f>
        <v>5.4329188635249402E-2</v>
      </c>
      <c r="GO302" s="15">
        <f>IFERROR(DI302*[1]Figure!$F$8+ED302*[1]Figure!$G$8+EY302*[1]Figure!$H$8,0)</f>
        <v>7.1776724571393768E-5</v>
      </c>
      <c r="GP302" s="15">
        <f>IFERROR(DJ302*[1]Figure!$F$8+EE302*[1]Figure!$G$8+EZ302*[1]Figure!$H$8,0)</f>
        <v>9.7010144611081248E-4</v>
      </c>
      <c r="GQ302" s="15">
        <f>IFERROR(DK302*[1]Figure!$F$8+EF302*[1]Figure!$G$8+FA302*[1]Figure!$H$8,0)</f>
        <v>3.2476019625042764E-4</v>
      </c>
      <c r="GR302" s="15">
        <f>IFERROR(DL302*[1]Figure!$F$8+EG302*[1]Figure!$G$8+FB302*[1]Figure!$H$8,0)</f>
        <v>3.4733783625842272E-4</v>
      </c>
      <c r="GS302" s="15">
        <f>IFERROR(DM302*[1]Figure!$F$8+EH302*[1]Figure!$G$8+FC302*[1]Figure!$H$8,0)</f>
        <v>4.263159076646839E-7</v>
      </c>
      <c r="GT302" s="15">
        <f>IFERROR(DN302*[1]Figure!$F$8+EI302*[1]Figure!$G$8+FD302*[1]Figure!$H$8,0)</f>
        <v>6.3681309250311776E-4</v>
      </c>
      <c r="GU302" s="15">
        <f>IFERROR(DO302*[1]Figure!$F$8+EJ302*[1]Figure!$G$8+FE302*[1]Figure!$H$8,0)</f>
        <v>0.99576821213869804</v>
      </c>
      <c r="GV302" s="15">
        <f>IFERROR(DP302*[1]Figure!$F$8+EK302*[1]Figure!$G$8+FF302*[1]Figure!$H$8,0)</f>
        <v>1.2784671632646074E-2</v>
      </c>
      <c r="GX302" s="15">
        <f>IFERROR(FH302*[1]Figure!$F$10+GC302*[1]Figure!$F$11,0)</f>
        <v>0.91779459866050583</v>
      </c>
      <c r="GY302" s="15">
        <f>IFERROR(FI302*[1]Figure!$F$10+GD302*[1]Figure!$F$11,0)</f>
        <v>20.762978662702398</v>
      </c>
      <c r="GZ302" s="15">
        <f>IFERROR(FJ302*[1]Figure!$F$10+GE302*[1]Figure!$F$11,0)</f>
        <v>2.8854248153703879E-4</v>
      </c>
      <c r="HA302" s="15">
        <f>IFERROR(FK302*[1]Figure!$F$10+GF302*[1]Figure!$F$11,0)</f>
        <v>0.26080822323046232</v>
      </c>
      <c r="HB302" s="15">
        <f>IFERROR(FL302*[1]Figure!$F$10+GG302*[1]Figure!$F$11,0)</f>
        <v>3.9784755238425319E-2</v>
      </c>
      <c r="HC302" s="15">
        <f>IFERROR(FM302*[1]Figure!$F$10+GH302*[1]Figure!$F$11,0)</f>
        <v>1.0263845288378162E-3</v>
      </c>
      <c r="HD302" s="15">
        <f>IFERROR(FN302*[1]Figure!$F$10+GI302*[1]Figure!$F$11,0)</f>
        <v>0.92888086094814437</v>
      </c>
      <c r="HE302" s="15">
        <f>IFERROR(FO302*[1]Figure!$F$10+GJ302*[1]Figure!$F$11,0)</f>
        <v>6.3599167589089262E-2</v>
      </c>
      <c r="HF302" s="15">
        <f>IFERROR(FP302*[1]Figure!$F$10+GK302*[1]Figure!$F$11,0)</f>
        <v>1.2064824503482712</v>
      </c>
      <c r="HG302" s="15">
        <f>IFERROR(FQ302*[1]Figure!$F$10+GL302*[1]Figure!$F$11,0)</f>
        <v>0.31604426440335909</v>
      </c>
      <c r="HH302" s="15">
        <f>IFERROR(FR302*[1]Figure!$F$10+GM302*[1]Figure!$F$11,0)</f>
        <v>1.318572343171426E-2</v>
      </c>
      <c r="HI302" s="15">
        <f>IFERROR(FS302*[1]Figure!$F$10+GN302*[1]Figure!$F$11,0)</f>
        <v>5.314632694437036E-2</v>
      </c>
      <c r="HJ302" s="15">
        <f>IFERROR(FT302*[1]Figure!$F$10+GO302*[1]Figure!$F$11,0)</f>
        <v>7.0213993009870092E-5</v>
      </c>
      <c r="HK302" s="15">
        <f>IFERROR(FU302*[1]Figure!$F$10+GP302*[1]Figure!$F$11,0)</f>
        <v>9.4898027964954244E-4</v>
      </c>
      <c r="HL302" s="15">
        <f>IFERROR(FV302*[1]Figure!$F$10+GQ302*[1]Figure!$F$11,0)</f>
        <v>3.1768947782969E-4</v>
      </c>
      <c r="HM302" s="15">
        <f>IFERROR(FW302*[1]Figure!$F$10+GR302*[1]Figure!$F$11,0)</f>
        <v>3.3977555471836044E-4</v>
      </c>
      <c r="HN302" s="15">
        <f>IFERROR(FX302*[1]Figure!$F$10+GS302*[1]Figure!$F$11,0)</f>
        <v>4.1703410596551939E-7</v>
      </c>
      <c r="HO302" s="15">
        <f>IFERROR(FY302*[1]Figure!$F$10+GT302*[1]Figure!$F$11,0)</f>
        <v>6.2294832053994063E-4</v>
      </c>
      <c r="HP302" s="15">
        <f>IFERROR(FZ302*[1]Figure!$F$10+GU302*[1]Figure!$F$11,0)</f>
        <v>0.97408822573135856</v>
      </c>
      <c r="HQ302" s="15">
        <f>IFERROR(GA302*[1]Figure!$F$10+GV302*[1]Figure!$F$11,0)</f>
        <v>1.2506322209718866E-2</v>
      </c>
    </row>
    <row r="303" spans="1:225" s="15" customFormat="1" x14ac:dyDescent="0.2">
      <c r="A303" s="1"/>
      <c r="B303" s="4"/>
      <c r="C303" s="1" t="str">
        <f>C112</f>
        <v>Electricity (anode)</v>
      </c>
      <c r="D303" s="1" t="str">
        <f>D112</f>
        <v>US</v>
      </c>
      <c r="E303" s="2">
        <f>E112/(E112+E114+E115)</f>
        <v>0.2857142857142857</v>
      </c>
      <c r="F303" s="7">
        <f>SUM(E303:E306)</f>
        <v>0.99999999999999989</v>
      </c>
      <c r="G303" s="5" t="str">
        <f>G112</f>
        <v>-</v>
      </c>
      <c r="H303" s="5" t="str">
        <f>H112</f>
        <v>-</v>
      </c>
      <c r="I303" s="5" t="str">
        <f>I112</f>
        <v>-</v>
      </c>
      <c r="J303" s="5" t="str">
        <f>J112</f>
        <v>-</v>
      </c>
      <c r="K303" s="5" t="str">
        <f>K112</f>
        <v>-</v>
      </c>
      <c r="L303" s="5" t="str">
        <f>L112</f>
        <v>-</v>
      </c>
      <c r="M303" s="5" t="str">
        <f>M112</f>
        <v>kWh/kWh</v>
      </c>
      <c r="N303" s="5" t="str">
        <f>N112</f>
        <v>market group for electricity, low voltage | electricity, low voltage | Cutoff, US</v>
      </c>
      <c r="O303" s="5">
        <f>O112</f>
        <v>1</v>
      </c>
      <c r="P303" s="5" t="str">
        <f>P112</f>
        <v>kWh</v>
      </c>
      <c r="Q303" s="5">
        <f>'[1]Unit factor_selected'!J114</f>
        <v>0.61203515177022405</v>
      </c>
      <c r="R303" s="5">
        <f>'[1]Unit factor_selected'!K114</f>
        <v>10.944449254827701</v>
      </c>
      <c r="S303" s="5">
        <f>'[1]Unit factor_selected'!L114</f>
        <v>1.5350766057593401E-3</v>
      </c>
      <c r="T303" s="5">
        <f>'[1]Unit factor_selected'!M114</f>
        <v>0.16307984728282199</v>
      </c>
      <c r="U303" s="5">
        <f>'[1]Unit factor_selected'!N114</f>
        <v>1.8730691766404399E-2</v>
      </c>
      <c r="V303" s="5">
        <f>'[1]Unit factor_selected'!O114</f>
        <v>4.3514381348138499E-4</v>
      </c>
      <c r="W303" s="5">
        <f>'[1]Unit factor_selected'!P114</f>
        <v>0.62046798970915695</v>
      </c>
      <c r="X303" s="5">
        <f>'[1]Unit factor_selected'!Q114</f>
        <v>2.8887540182804299E-2</v>
      </c>
      <c r="Y303" s="5">
        <f>'[1]Unit factor_selected'!R114</f>
        <v>0.61131208258122305</v>
      </c>
      <c r="Z303" s="5">
        <f>'[1]Unit factor_selected'!S114</f>
        <v>0.14902263340059399</v>
      </c>
      <c r="AA303" s="5">
        <f>'[1]Unit factor_selected'!T114</f>
        <v>2.4662609556723599E-3</v>
      </c>
      <c r="AB303" s="5">
        <f>'[1]Unit factor_selected'!U114</f>
        <v>2.4951705363933801E-2</v>
      </c>
      <c r="AC303" s="5">
        <f>'[1]Unit factor_selected'!V114</f>
        <v>3.02667914488685E-5</v>
      </c>
      <c r="AD303" s="5">
        <f>'[1]Unit factor_selected'!W114</f>
        <v>4.3554374731879998E-4</v>
      </c>
      <c r="AE303" s="5">
        <f>'[1]Unit factor_selected'!X114</f>
        <v>7.7375721819774104E-4</v>
      </c>
      <c r="AF303" s="5">
        <f>'[1]Unit factor_selected'!Y114</f>
        <v>7.8672655186845899E-4</v>
      </c>
      <c r="AG303" s="5">
        <f>'[1]Unit factor_selected'!Z114</f>
        <v>2.14371546243603E-7</v>
      </c>
      <c r="AH303" s="5">
        <f>'[1]Unit factor_selected'!AA114</f>
        <v>1.6121920631044699E-3</v>
      </c>
      <c r="AI303" s="5">
        <f>'[1]Unit factor_selected'!AB114</f>
        <v>0.40558238722912499</v>
      </c>
      <c r="AJ303" s="5">
        <f>'[1]Unit factor_selected'!AC114</f>
        <v>5.5669804105883498E-3</v>
      </c>
      <c r="AK303" s="1"/>
      <c r="AL303" s="1">
        <f t="shared" si="253"/>
        <v>0</v>
      </c>
      <c r="AM303" s="1">
        <f t="shared" si="241"/>
        <v>0</v>
      </c>
      <c r="AN303" s="1">
        <f t="shared" si="241"/>
        <v>0</v>
      </c>
      <c r="AO303" s="1">
        <f t="shared" si="241"/>
        <v>0</v>
      </c>
      <c r="AP303" s="1">
        <f t="shared" si="241"/>
        <v>0</v>
      </c>
      <c r="AQ303" s="1">
        <f t="shared" si="241"/>
        <v>0</v>
      </c>
      <c r="AR303" s="1">
        <f t="shared" si="241"/>
        <v>0</v>
      </c>
      <c r="AS303" s="1">
        <f t="shared" si="241"/>
        <v>0</v>
      </c>
      <c r="AT303" s="1">
        <f t="shared" si="241"/>
        <v>0</v>
      </c>
      <c r="AU303" s="1">
        <f t="shared" si="241"/>
        <v>0</v>
      </c>
      <c r="AV303" s="1">
        <f t="shared" si="241"/>
        <v>0</v>
      </c>
      <c r="AW303" s="1">
        <f t="shared" si="241"/>
        <v>0</v>
      </c>
      <c r="AX303" s="1">
        <f t="shared" si="241"/>
        <v>0</v>
      </c>
      <c r="AY303" s="1">
        <f t="shared" si="241"/>
        <v>0</v>
      </c>
      <c r="AZ303" s="1">
        <f t="shared" si="241"/>
        <v>0</v>
      </c>
      <c r="BA303" s="1">
        <f t="shared" si="241"/>
        <v>0</v>
      </c>
      <c r="BB303" s="1">
        <f t="shared" si="241"/>
        <v>0</v>
      </c>
      <c r="BC303" s="1">
        <f t="shared" si="242"/>
        <v>0</v>
      </c>
      <c r="BD303" s="1">
        <f t="shared" si="242"/>
        <v>0</v>
      </c>
      <c r="BE303" s="1">
        <f t="shared" si="242"/>
        <v>0</v>
      </c>
      <c r="BF303" s="1"/>
      <c r="BG303" s="1">
        <f t="shared" si="254"/>
        <v>0</v>
      </c>
      <c r="BH303" s="1">
        <f t="shared" si="243"/>
        <v>0</v>
      </c>
      <c r="BI303" s="1">
        <f t="shared" si="243"/>
        <v>0</v>
      </c>
      <c r="BJ303" s="1">
        <f t="shared" si="243"/>
        <v>0</v>
      </c>
      <c r="BK303" s="1">
        <f t="shared" si="243"/>
        <v>0</v>
      </c>
      <c r="BL303" s="1">
        <f t="shared" si="243"/>
        <v>0</v>
      </c>
      <c r="BM303" s="1">
        <f t="shared" si="243"/>
        <v>0</v>
      </c>
      <c r="BN303" s="1">
        <f t="shared" si="243"/>
        <v>0</v>
      </c>
      <c r="BO303" s="1">
        <f t="shared" si="243"/>
        <v>0</v>
      </c>
      <c r="BP303" s="1">
        <f t="shared" si="243"/>
        <v>0</v>
      </c>
      <c r="BQ303" s="1">
        <f t="shared" si="243"/>
        <v>0</v>
      </c>
      <c r="BR303" s="1">
        <f t="shared" si="243"/>
        <v>0</v>
      </c>
      <c r="BS303" s="1">
        <f t="shared" si="243"/>
        <v>0</v>
      </c>
      <c r="BT303" s="1">
        <f t="shared" si="243"/>
        <v>0</v>
      </c>
      <c r="BU303" s="1">
        <f t="shared" si="243"/>
        <v>0</v>
      </c>
      <c r="BV303" s="1">
        <f t="shared" si="243"/>
        <v>0</v>
      </c>
      <c r="BW303" s="1">
        <f t="shared" si="243"/>
        <v>0</v>
      </c>
      <c r="BX303" s="1">
        <f t="shared" si="244"/>
        <v>0</v>
      </c>
      <c r="BY303" s="1">
        <f t="shared" si="244"/>
        <v>0</v>
      </c>
      <c r="BZ303" s="1">
        <f t="shared" si="244"/>
        <v>0</v>
      </c>
      <c r="CA303" s="1"/>
      <c r="CB303" s="1">
        <f t="shared" si="255"/>
        <v>0</v>
      </c>
      <c r="CC303" s="1">
        <f t="shared" si="245"/>
        <v>0</v>
      </c>
      <c r="CD303" s="1">
        <f t="shared" si="245"/>
        <v>0</v>
      </c>
      <c r="CE303" s="1">
        <f t="shared" si="245"/>
        <v>0</v>
      </c>
      <c r="CF303" s="1">
        <f t="shared" si="245"/>
        <v>0</v>
      </c>
      <c r="CG303" s="1">
        <f t="shared" si="245"/>
        <v>0</v>
      </c>
      <c r="CH303" s="1">
        <f t="shared" si="245"/>
        <v>0</v>
      </c>
      <c r="CI303" s="1">
        <f t="shared" si="245"/>
        <v>0</v>
      </c>
      <c r="CJ303" s="1">
        <f t="shared" si="245"/>
        <v>0</v>
      </c>
      <c r="CK303" s="1">
        <f t="shared" si="245"/>
        <v>0</v>
      </c>
      <c r="CL303" s="1">
        <f t="shared" si="245"/>
        <v>0</v>
      </c>
      <c r="CM303" s="1">
        <f t="shared" si="245"/>
        <v>0</v>
      </c>
      <c r="CN303" s="1">
        <f t="shared" si="245"/>
        <v>0</v>
      </c>
      <c r="CO303" s="1">
        <f t="shared" si="245"/>
        <v>0</v>
      </c>
      <c r="CP303" s="1">
        <f t="shared" si="245"/>
        <v>0</v>
      </c>
      <c r="CQ303" s="1">
        <f t="shared" si="245"/>
        <v>0</v>
      </c>
      <c r="CR303" s="1">
        <f t="shared" si="245"/>
        <v>0</v>
      </c>
      <c r="CS303" s="1">
        <f t="shared" si="246"/>
        <v>0</v>
      </c>
      <c r="CT303" s="1">
        <f t="shared" si="246"/>
        <v>0</v>
      </c>
      <c r="CU303" s="1">
        <f t="shared" si="246"/>
        <v>0</v>
      </c>
      <c r="CW303" s="15">
        <f t="shared" si="256"/>
        <v>0</v>
      </c>
      <c r="CX303" s="15">
        <f t="shared" si="247"/>
        <v>0</v>
      </c>
      <c r="CY303" s="15">
        <f t="shared" si="247"/>
        <v>0</v>
      </c>
      <c r="CZ303" s="15">
        <f t="shared" si="247"/>
        <v>0</v>
      </c>
      <c r="DA303" s="15">
        <f t="shared" si="247"/>
        <v>0</v>
      </c>
      <c r="DB303" s="15">
        <f t="shared" si="247"/>
        <v>0</v>
      </c>
      <c r="DC303" s="15">
        <f t="shared" si="247"/>
        <v>0</v>
      </c>
      <c r="DD303" s="15">
        <f t="shared" si="247"/>
        <v>0</v>
      </c>
      <c r="DE303" s="15">
        <f t="shared" si="247"/>
        <v>0</v>
      </c>
      <c r="DF303" s="15">
        <f t="shared" si="247"/>
        <v>0</v>
      </c>
      <c r="DG303" s="15">
        <f t="shared" si="247"/>
        <v>0</v>
      </c>
      <c r="DH303" s="15">
        <f t="shared" si="247"/>
        <v>0</v>
      </c>
      <c r="DI303" s="15">
        <f t="shared" si="247"/>
        <v>0</v>
      </c>
      <c r="DJ303" s="15">
        <f t="shared" si="247"/>
        <v>0</v>
      </c>
      <c r="DK303" s="15">
        <f t="shared" si="247"/>
        <v>0</v>
      </c>
      <c r="DL303" s="15">
        <f t="shared" si="247"/>
        <v>0</v>
      </c>
      <c r="DM303" s="15">
        <f t="shared" si="247"/>
        <v>0</v>
      </c>
      <c r="DN303" s="15">
        <f t="shared" si="248"/>
        <v>0</v>
      </c>
      <c r="DO303" s="15">
        <f t="shared" si="248"/>
        <v>0</v>
      </c>
      <c r="DP303" s="15">
        <f t="shared" si="248"/>
        <v>0</v>
      </c>
      <c r="DR303" s="15">
        <f t="shared" si="257"/>
        <v>0</v>
      </c>
      <c r="DS303" s="15">
        <f t="shared" si="249"/>
        <v>0</v>
      </c>
      <c r="DT303" s="15">
        <f t="shared" si="249"/>
        <v>0</v>
      </c>
      <c r="DU303" s="15">
        <f t="shared" si="249"/>
        <v>0</v>
      </c>
      <c r="DV303" s="15">
        <f t="shared" si="249"/>
        <v>0</v>
      </c>
      <c r="DW303" s="15">
        <f t="shared" si="249"/>
        <v>0</v>
      </c>
      <c r="DX303" s="15">
        <f t="shared" si="249"/>
        <v>0</v>
      </c>
      <c r="DY303" s="15">
        <f t="shared" si="249"/>
        <v>0</v>
      </c>
      <c r="DZ303" s="15">
        <f t="shared" si="249"/>
        <v>0</v>
      </c>
      <c r="EA303" s="15">
        <f t="shared" si="249"/>
        <v>0</v>
      </c>
      <c r="EB303" s="15">
        <f t="shared" si="249"/>
        <v>0</v>
      </c>
      <c r="EC303" s="15">
        <f t="shared" si="249"/>
        <v>0</v>
      </c>
      <c r="ED303" s="15">
        <f t="shared" si="249"/>
        <v>0</v>
      </c>
      <c r="EE303" s="15">
        <f t="shared" si="249"/>
        <v>0</v>
      </c>
      <c r="EF303" s="15">
        <f t="shared" si="249"/>
        <v>0</v>
      </c>
      <c r="EG303" s="15">
        <f t="shared" si="249"/>
        <v>0</v>
      </c>
      <c r="EH303" s="15">
        <f t="shared" si="249"/>
        <v>0</v>
      </c>
      <c r="EI303" s="15">
        <f t="shared" si="250"/>
        <v>0</v>
      </c>
      <c r="EJ303" s="15">
        <f t="shared" si="250"/>
        <v>0</v>
      </c>
      <c r="EK303" s="15">
        <f t="shared" si="250"/>
        <v>0</v>
      </c>
      <c r="EM303" s="15">
        <f t="shared" si="258"/>
        <v>0</v>
      </c>
      <c r="EN303" s="15">
        <f t="shared" si="251"/>
        <v>0</v>
      </c>
      <c r="EO303" s="15">
        <f t="shared" si="251"/>
        <v>0</v>
      </c>
      <c r="EP303" s="15">
        <f t="shared" si="251"/>
        <v>0</v>
      </c>
      <c r="EQ303" s="15">
        <f t="shared" si="251"/>
        <v>0</v>
      </c>
      <c r="ER303" s="15">
        <f t="shared" si="251"/>
        <v>0</v>
      </c>
      <c r="ES303" s="15">
        <f t="shared" si="251"/>
        <v>0</v>
      </c>
      <c r="ET303" s="15">
        <f t="shared" si="251"/>
        <v>0</v>
      </c>
      <c r="EU303" s="15">
        <f t="shared" si="251"/>
        <v>0</v>
      </c>
      <c r="EV303" s="15">
        <f t="shared" si="251"/>
        <v>0</v>
      </c>
      <c r="EW303" s="15">
        <f t="shared" si="251"/>
        <v>0</v>
      </c>
      <c r="EX303" s="15">
        <f t="shared" si="251"/>
        <v>0</v>
      </c>
      <c r="EY303" s="15">
        <f t="shared" si="251"/>
        <v>0</v>
      </c>
      <c r="EZ303" s="15">
        <f t="shared" si="251"/>
        <v>0</v>
      </c>
      <c r="FA303" s="15">
        <f t="shared" si="251"/>
        <v>0</v>
      </c>
      <c r="FB303" s="15">
        <f t="shared" si="251"/>
        <v>0</v>
      </c>
      <c r="FC303" s="15">
        <f t="shared" si="251"/>
        <v>0</v>
      </c>
      <c r="FD303" s="15">
        <f t="shared" si="252"/>
        <v>0</v>
      </c>
      <c r="FE303" s="15">
        <f t="shared" si="252"/>
        <v>0</v>
      </c>
      <c r="FF303" s="15">
        <f t="shared" si="252"/>
        <v>0</v>
      </c>
      <c r="FH303" s="15">
        <f>IFERROR(AL303*[1]Figure!$C$8+BG303*[1]Figure!$D$8+CB303*[1]Figure!$E$8,0)</f>
        <v>0</v>
      </c>
      <c r="FI303" s="15">
        <f>IFERROR(AM303*[1]Figure!$C$8+BH303*[1]Figure!$D$8+CC303*[1]Figure!$E$8,0)</f>
        <v>0</v>
      </c>
      <c r="FJ303" s="15">
        <f>IFERROR(AN303*[1]Figure!$C$8+BI303*[1]Figure!$D$8+CD303*[1]Figure!$E$8,0)</f>
        <v>0</v>
      </c>
      <c r="FK303" s="15">
        <f>IFERROR(AO303*[1]Figure!$C$8+BJ303*[1]Figure!$D$8+CE303*[1]Figure!$E$8,0)</f>
        <v>0</v>
      </c>
      <c r="FL303" s="15">
        <f>IFERROR(AP303*[1]Figure!$C$8+BK303*[1]Figure!$D$8+CF303*[1]Figure!$E$8,0)</f>
        <v>0</v>
      </c>
      <c r="FM303" s="15">
        <f>IFERROR(AQ303*[1]Figure!$C$8+BL303*[1]Figure!$D$8+CG303*[1]Figure!$E$8,0)</f>
        <v>0</v>
      </c>
      <c r="FN303" s="15">
        <f>IFERROR(AR303*[1]Figure!$C$8+BM303*[1]Figure!$D$8+CH303*[1]Figure!$E$8,0)</f>
        <v>0</v>
      </c>
      <c r="FO303" s="15">
        <f>IFERROR(AS303*[1]Figure!$C$8+BN303*[1]Figure!$D$8+CI303*[1]Figure!$E$8,0)</f>
        <v>0</v>
      </c>
      <c r="FP303" s="15">
        <f>IFERROR(AT303*[1]Figure!$C$8+BO303*[1]Figure!$D$8+CJ303*[1]Figure!$E$8,0)</f>
        <v>0</v>
      </c>
      <c r="FQ303" s="15">
        <f>IFERROR(AU303*[1]Figure!$C$8+BP303*[1]Figure!$D$8+CK303*[1]Figure!$E$8,0)</f>
        <v>0</v>
      </c>
      <c r="FR303" s="15">
        <f>IFERROR(AV303*[1]Figure!$C$8+BQ303*[1]Figure!$D$8+CL303*[1]Figure!$E$8,0)</f>
        <v>0</v>
      </c>
      <c r="FS303" s="15">
        <f>IFERROR(AW303*[1]Figure!$C$8+BR303*[1]Figure!$D$8+CM303*[1]Figure!$E$8,0)</f>
        <v>0</v>
      </c>
      <c r="FT303" s="15">
        <f>IFERROR(AX303*[1]Figure!$C$8+BS303*[1]Figure!$D$8+CN303*[1]Figure!$E$8,0)</f>
        <v>0</v>
      </c>
      <c r="FU303" s="15">
        <f>IFERROR(AY303*[1]Figure!$C$8+BT303*[1]Figure!$D$8+CO303*[1]Figure!$E$8,0)</f>
        <v>0</v>
      </c>
      <c r="FV303" s="15">
        <f>IFERROR(AZ303*[1]Figure!$C$8+BU303*[1]Figure!$D$8+CP303*[1]Figure!$E$8,0)</f>
        <v>0</v>
      </c>
      <c r="FW303" s="15">
        <f>IFERROR(BA303*[1]Figure!$C$8+BV303*[1]Figure!$D$8+CQ303*[1]Figure!$E$8,0)</f>
        <v>0</v>
      </c>
      <c r="FX303" s="15">
        <f>IFERROR(BB303*[1]Figure!$C$8+BW303*[1]Figure!$D$8+CR303*[1]Figure!$E$8,0)</f>
        <v>0</v>
      </c>
      <c r="FY303" s="15">
        <f>IFERROR(BC303*[1]Figure!$C$8+BX303*[1]Figure!$D$8+CS303*[1]Figure!$E$8,0)</f>
        <v>0</v>
      </c>
      <c r="FZ303" s="15">
        <f>IFERROR(BD303*[1]Figure!$C$8+BY303*[1]Figure!$D$8+CT303*[1]Figure!$E$8,0)</f>
        <v>0</v>
      </c>
      <c r="GA303" s="15">
        <f>IFERROR(BE303*[1]Figure!$C$8+BZ303*[1]Figure!$D$8+CU303*[1]Figure!$E$8,0)</f>
        <v>0</v>
      </c>
      <c r="GC303" s="15">
        <f>IFERROR(CW303*[1]Figure!$F$8+DR303*[1]Figure!$G$8+EM303*[1]Figure!$H$8,0)</f>
        <v>0</v>
      </c>
      <c r="GD303" s="15">
        <f>IFERROR(CX303*[1]Figure!$F$8+DS303*[1]Figure!$G$8+EN303*[1]Figure!$H$8,0)</f>
        <v>0</v>
      </c>
      <c r="GE303" s="15">
        <f>IFERROR(CY303*[1]Figure!$F$8+DT303*[1]Figure!$G$8+EO303*[1]Figure!$H$8,0)</f>
        <v>0</v>
      </c>
      <c r="GF303" s="15">
        <f>IFERROR(CZ303*[1]Figure!$F$8+DU303*[1]Figure!$G$8+EP303*[1]Figure!$H$8,0)</f>
        <v>0</v>
      </c>
      <c r="GG303" s="15">
        <f>IFERROR(DA303*[1]Figure!$F$8+DV303*[1]Figure!$G$8+EQ303*[1]Figure!$H$8,0)</f>
        <v>0</v>
      </c>
      <c r="GH303" s="15">
        <f>IFERROR(DB303*[1]Figure!$F$8+DW303*[1]Figure!$G$8+ER303*[1]Figure!$H$8,0)</f>
        <v>0</v>
      </c>
      <c r="GI303" s="15">
        <f>IFERROR(DC303*[1]Figure!$F$8+DX303*[1]Figure!$G$8+ES303*[1]Figure!$H$8,0)</f>
        <v>0</v>
      </c>
      <c r="GJ303" s="15">
        <f>IFERROR(DD303*[1]Figure!$F$8+DY303*[1]Figure!$G$8+ET303*[1]Figure!$H$8,0)</f>
        <v>0</v>
      </c>
      <c r="GK303" s="15">
        <f>IFERROR(DE303*[1]Figure!$F$8+DZ303*[1]Figure!$G$8+EU303*[1]Figure!$H$8,0)</f>
        <v>0</v>
      </c>
      <c r="GL303" s="15">
        <f>IFERROR(DF303*[1]Figure!$F$8+EA303*[1]Figure!$G$8+EV303*[1]Figure!$H$8,0)</f>
        <v>0</v>
      </c>
      <c r="GM303" s="15">
        <f>IFERROR(DG303*[1]Figure!$F$8+EB303*[1]Figure!$G$8+EW303*[1]Figure!$H$8,0)</f>
        <v>0</v>
      </c>
      <c r="GN303" s="15">
        <f>IFERROR(DH303*[1]Figure!$F$8+EC303*[1]Figure!$G$8+EX303*[1]Figure!$H$8,0)</f>
        <v>0</v>
      </c>
      <c r="GO303" s="15">
        <f>IFERROR(DI303*[1]Figure!$F$8+ED303*[1]Figure!$G$8+EY303*[1]Figure!$H$8,0)</f>
        <v>0</v>
      </c>
      <c r="GP303" s="15">
        <f>IFERROR(DJ303*[1]Figure!$F$8+EE303*[1]Figure!$G$8+EZ303*[1]Figure!$H$8,0)</f>
        <v>0</v>
      </c>
      <c r="GQ303" s="15">
        <f>IFERROR(DK303*[1]Figure!$F$8+EF303*[1]Figure!$G$8+FA303*[1]Figure!$H$8,0)</f>
        <v>0</v>
      </c>
      <c r="GR303" s="15">
        <f>IFERROR(DL303*[1]Figure!$F$8+EG303*[1]Figure!$G$8+FB303*[1]Figure!$H$8,0)</f>
        <v>0</v>
      </c>
      <c r="GS303" s="15">
        <f>IFERROR(DM303*[1]Figure!$F$8+EH303*[1]Figure!$G$8+FC303*[1]Figure!$H$8,0)</f>
        <v>0</v>
      </c>
      <c r="GT303" s="15">
        <f>IFERROR(DN303*[1]Figure!$F$8+EI303*[1]Figure!$G$8+FD303*[1]Figure!$H$8,0)</f>
        <v>0</v>
      </c>
      <c r="GU303" s="15">
        <f>IFERROR(DO303*[1]Figure!$F$8+EJ303*[1]Figure!$G$8+FE303*[1]Figure!$H$8,0)</f>
        <v>0</v>
      </c>
      <c r="GV303" s="15">
        <f>IFERROR(DP303*[1]Figure!$F$8+EK303*[1]Figure!$G$8+FF303*[1]Figure!$H$8,0)</f>
        <v>0</v>
      </c>
      <c r="GX303" s="15">
        <f>IFERROR(FH303*[1]Figure!$F$10+GC303*[1]Figure!$F$11,0)</f>
        <v>0</v>
      </c>
      <c r="GY303" s="15">
        <f>IFERROR(FI303*[1]Figure!$F$10+GD303*[1]Figure!$F$11,0)</f>
        <v>0</v>
      </c>
      <c r="GZ303" s="15">
        <f>IFERROR(FJ303*[1]Figure!$F$10+GE303*[1]Figure!$F$11,0)</f>
        <v>0</v>
      </c>
      <c r="HA303" s="15">
        <f>IFERROR(FK303*[1]Figure!$F$10+GF303*[1]Figure!$F$11,0)</f>
        <v>0</v>
      </c>
      <c r="HB303" s="15">
        <f>IFERROR(FL303*[1]Figure!$F$10+GG303*[1]Figure!$F$11,0)</f>
        <v>0</v>
      </c>
      <c r="HC303" s="15">
        <f>IFERROR(FM303*[1]Figure!$F$10+GH303*[1]Figure!$F$11,0)</f>
        <v>0</v>
      </c>
      <c r="HD303" s="15">
        <f>IFERROR(FN303*[1]Figure!$F$10+GI303*[1]Figure!$F$11,0)</f>
        <v>0</v>
      </c>
      <c r="HE303" s="15">
        <f>IFERROR(FO303*[1]Figure!$F$10+GJ303*[1]Figure!$F$11,0)</f>
        <v>0</v>
      </c>
      <c r="HF303" s="15">
        <f>IFERROR(FP303*[1]Figure!$F$10+GK303*[1]Figure!$F$11,0)</f>
        <v>0</v>
      </c>
      <c r="HG303" s="15">
        <f>IFERROR(FQ303*[1]Figure!$F$10+GL303*[1]Figure!$F$11,0)</f>
        <v>0</v>
      </c>
      <c r="HH303" s="15">
        <f>IFERROR(FR303*[1]Figure!$F$10+GM303*[1]Figure!$F$11,0)</f>
        <v>0</v>
      </c>
      <c r="HI303" s="15">
        <f>IFERROR(FS303*[1]Figure!$F$10+GN303*[1]Figure!$F$11,0)</f>
        <v>0</v>
      </c>
      <c r="HJ303" s="15">
        <f>IFERROR(FT303*[1]Figure!$F$10+GO303*[1]Figure!$F$11,0)</f>
        <v>0</v>
      </c>
      <c r="HK303" s="15">
        <f>IFERROR(FU303*[1]Figure!$F$10+GP303*[1]Figure!$F$11,0)</f>
        <v>0</v>
      </c>
      <c r="HL303" s="15">
        <f>IFERROR(FV303*[1]Figure!$F$10+GQ303*[1]Figure!$F$11,0)</f>
        <v>0</v>
      </c>
      <c r="HM303" s="15">
        <f>IFERROR(FW303*[1]Figure!$F$10+GR303*[1]Figure!$F$11,0)</f>
        <v>0</v>
      </c>
      <c r="HN303" s="15">
        <f>IFERROR(FX303*[1]Figure!$F$10+GS303*[1]Figure!$F$11,0)</f>
        <v>0</v>
      </c>
      <c r="HO303" s="15">
        <f>IFERROR(FY303*[1]Figure!$F$10+GT303*[1]Figure!$F$11,0)</f>
        <v>0</v>
      </c>
      <c r="HP303" s="15">
        <f>IFERROR(FZ303*[1]Figure!$F$10+GU303*[1]Figure!$F$11,0)</f>
        <v>0</v>
      </c>
      <c r="HQ303" s="15">
        <f>IFERROR(GA303*[1]Figure!$F$10+GV303*[1]Figure!$F$11,0)</f>
        <v>0</v>
      </c>
    </row>
    <row r="304" spans="1:225" s="15" customFormat="1" x14ac:dyDescent="0.2">
      <c r="A304" s="1"/>
      <c r="B304" s="4"/>
      <c r="C304" s="1" t="str">
        <f>C113</f>
        <v>Electricity (anode)</v>
      </c>
      <c r="D304" s="1" t="str">
        <f>D113</f>
        <v>China</v>
      </c>
      <c r="E304" s="2"/>
      <c r="F304" s="7"/>
      <c r="G304" s="5" t="str">
        <f>G113</f>
        <v>-</v>
      </c>
      <c r="H304" s="5" t="str">
        <f>H113</f>
        <v>-</v>
      </c>
      <c r="I304" s="5" t="str">
        <f>I113</f>
        <v>-</v>
      </c>
      <c r="J304" s="5" t="str">
        <f>J113</f>
        <v>-</v>
      </c>
      <c r="K304" s="5" t="str">
        <f>K113</f>
        <v>-</v>
      </c>
      <c r="L304" s="5" t="str">
        <f>L113</f>
        <v>-</v>
      </c>
      <c r="M304" s="5" t="str">
        <f>M113</f>
        <v>kWh/kWh</v>
      </c>
      <c r="N304" s="5" t="str">
        <f>N113</f>
        <v>market group for electricity, low voltage | electricity, low voltage | Cutoff, CN</v>
      </c>
      <c r="O304" s="5">
        <f>O113</f>
        <v>1</v>
      </c>
      <c r="P304" s="5" t="str">
        <f>P113</f>
        <v>kWh</v>
      </c>
      <c r="Q304" s="5">
        <f>Q299</f>
        <v>0.91226888674312201</v>
      </c>
      <c r="R304" s="5">
        <f t="shared" ref="R304:AJ306" si="259">R299</f>
        <v>10.191753743305201</v>
      </c>
      <c r="S304" s="5">
        <f t="shared" si="259"/>
        <v>1.4170312186763099E-3</v>
      </c>
      <c r="T304" s="5">
        <f t="shared" si="259"/>
        <v>0.18445650596340299</v>
      </c>
      <c r="U304" s="5">
        <f t="shared" si="259"/>
        <v>1.5492467650604899E-2</v>
      </c>
      <c r="V304" s="5">
        <f t="shared" si="259"/>
        <v>1.6809128411069001E-4</v>
      </c>
      <c r="W304" s="5">
        <f t="shared" si="259"/>
        <v>0.93883845468340699</v>
      </c>
      <c r="X304" s="5">
        <f t="shared" si="259"/>
        <v>2.9483754955927099E-2</v>
      </c>
      <c r="Y304" s="5">
        <f t="shared" si="259"/>
        <v>0.44072999834173499</v>
      </c>
      <c r="Z304" s="5">
        <f t="shared" si="259"/>
        <v>3.6029725890643897E-2</v>
      </c>
      <c r="AA304" s="5">
        <f t="shared" si="259"/>
        <v>1.4719825838190601E-3</v>
      </c>
      <c r="AB304" s="5">
        <f t="shared" si="259"/>
        <v>2.03873114579772E-2</v>
      </c>
      <c r="AC304" s="5">
        <f t="shared" si="259"/>
        <v>1.1421392281686201E-5</v>
      </c>
      <c r="AD304" s="5">
        <f t="shared" si="259"/>
        <v>4.1304384771793999E-4</v>
      </c>
      <c r="AE304" s="5">
        <f t="shared" si="259"/>
        <v>2.5746604795601502E-3</v>
      </c>
      <c r="AF304" s="5">
        <f t="shared" si="259"/>
        <v>2.58083866186984E-3</v>
      </c>
      <c r="AG304" s="5">
        <f t="shared" si="259"/>
        <v>2.04474679733034E-7</v>
      </c>
      <c r="AH304" s="5">
        <f t="shared" si="259"/>
        <v>3.1649005163075601E-3</v>
      </c>
      <c r="AI304" s="5">
        <f t="shared" si="259"/>
        <v>0.69628811022727199</v>
      </c>
      <c r="AJ304" s="5">
        <f t="shared" si="259"/>
        <v>2.4193183174688999E-3</v>
      </c>
      <c r="AK304" s="1"/>
      <c r="AL304" s="1">
        <f t="shared" si="253"/>
        <v>0</v>
      </c>
      <c r="AM304" s="1">
        <f t="shared" si="241"/>
        <v>0</v>
      </c>
      <c r="AN304" s="1">
        <f t="shared" si="241"/>
        <v>0</v>
      </c>
      <c r="AO304" s="1">
        <f t="shared" si="241"/>
        <v>0</v>
      </c>
      <c r="AP304" s="1">
        <f t="shared" si="241"/>
        <v>0</v>
      </c>
      <c r="AQ304" s="1">
        <f t="shared" si="241"/>
        <v>0</v>
      </c>
      <c r="AR304" s="1">
        <f t="shared" si="241"/>
        <v>0</v>
      </c>
      <c r="AS304" s="1">
        <f t="shared" si="241"/>
        <v>0</v>
      </c>
      <c r="AT304" s="1">
        <f t="shared" si="241"/>
        <v>0</v>
      </c>
      <c r="AU304" s="1">
        <f t="shared" si="241"/>
        <v>0</v>
      </c>
      <c r="AV304" s="1">
        <f t="shared" si="241"/>
        <v>0</v>
      </c>
      <c r="AW304" s="1">
        <f t="shared" si="241"/>
        <v>0</v>
      </c>
      <c r="AX304" s="1">
        <f t="shared" si="241"/>
        <v>0</v>
      </c>
      <c r="AY304" s="1">
        <f t="shared" si="241"/>
        <v>0</v>
      </c>
      <c r="AZ304" s="1">
        <f t="shared" si="241"/>
        <v>0</v>
      </c>
      <c r="BA304" s="1">
        <f t="shared" si="241"/>
        <v>0</v>
      </c>
      <c r="BB304" s="1">
        <f t="shared" si="241"/>
        <v>0</v>
      </c>
      <c r="BC304" s="1">
        <f t="shared" si="242"/>
        <v>0</v>
      </c>
      <c r="BD304" s="1">
        <f t="shared" si="242"/>
        <v>0</v>
      </c>
      <c r="BE304" s="1">
        <f t="shared" si="242"/>
        <v>0</v>
      </c>
      <c r="BF304" s="1"/>
      <c r="BG304" s="1">
        <f t="shared" si="254"/>
        <v>0</v>
      </c>
      <c r="BH304" s="1">
        <f t="shared" si="243"/>
        <v>0</v>
      </c>
      <c r="BI304" s="1">
        <f t="shared" si="243"/>
        <v>0</v>
      </c>
      <c r="BJ304" s="1">
        <f t="shared" si="243"/>
        <v>0</v>
      </c>
      <c r="BK304" s="1">
        <f t="shared" si="243"/>
        <v>0</v>
      </c>
      <c r="BL304" s="1">
        <f t="shared" si="243"/>
        <v>0</v>
      </c>
      <c r="BM304" s="1">
        <f t="shared" si="243"/>
        <v>0</v>
      </c>
      <c r="BN304" s="1">
        <f t="shared" si="243"/>
        <v>0</v>
      </c>
      <c r="BO304" s="1">
        <f t="shared" si="243"/>
        <v>0</v>
      </c>
      <c r="BP304" s="1">
        <f t="shared" si="243"/>
        <v>0</v>
      </c>
      <c r="BQ304" s="1">
        <f t="shared" si="243"/>
        <v>0</v>
      </c>
      <c r="BR304" s="1">
        <f t="shared" si="243"/>
        <v>0</v>
      </c>
      <c r="BS304" s="1">
        <f t="shared" si="243"/>
        <v>0</v>
      </c>
      <c r="BT304" s="1">
        <f t="shared" si="243"/>
        <v>0</v>
      </c>
      <c r="BU304" s="1">
        <f t="shared" si="243"/>
        <v>0</v>
      </c>
      <c r="BV304" s="1">
        <f t="shared" si="243"/>
        <v>0</v>
      </c>
      <c r="BW304" s="1">
        <f t="shared" si="243"/>
        <v>0</v>
      </c>
      <c r="BX304" s="1">
        <f t="shared" si="244"/>
        <v>0</v>
      </c>
      <c r="BY304" s="1">
        <f t="shared" si="244"/>
        <v>0</v>
      </c>
      <c r="BZ304" s="1">
        <f t="shared" si="244"/>
        <v>0</v>
      </c>
      <c r="CA304" s="1"/>
      <c r="CB304" s="1">
        <f t="shared" si="255"/>
        <v>0</v>
      </c>
      <c r="CC304" s="1">
        <f t="shared" si="245"/>
        <v>0</v>
      </c>
      <c r="CD304" s="1">
        <f t="shared" si="245"/>
        <v>0</v>
      </c>
      <c r="CE304" s="1">
        <f t="shared" si="245"/>
        <v>0</v>
      </c>
      <c r="CF304" s="1">
        <f t="shared" si="245"/>
        <v>0</v>
      </c>
      <c r="CG304" s="1">
        <f t="shared" si="245"/>
        <v>0</v>
      </c>
      <c r="CH304" s="1">
        <f t="shared" si="245"/>
        <v>0</v>
      </c>
      <c r="CI304" s="1">
        <f t="shared" si="245"/>
        <v>0</v>
      </c>
      <c r="CJ304" s="1">
        <f t="shared" si="245"/>
        <v>0</v>
      </c>
      <c r="CK304" s="1">
        <f t="shared" si="245"/>
        <v>0</v>
      </c>
      <c r="CL304" s="1">
        <f t="shared" si="245"/>
        <v>0</v>
      </c>
      <c r="CM304" s="1">
        <f t="shared" si="245"/>
        <v>0</v>
      </c>
      <c r="CN304" s="1">
        <f t="shared" si="245"/>
        <v>0</v>
      </c>
      <c r="CO304" s="1">
        <f t="shared" si="245"/>
        <v>0</v>
      </c>
      <c r="CP304" s="1">
        <f t="shared" si="245"/>
        <v>0</v>
      </c>
      <c r="CQ304" s="1">
        <f t="shared" si="245"/>
        <v>0</v>
      </c>
      <c r="CR304" s="1">
        <f t="shared" si="245"/>
        <v>0</v>
      </c>
      <c r="CS304" s="1">
        <f t="shared" si="246"/>
        <v>0</v>
      </c>
      <c r="CT304" s="1">
        <f t="shared" si="246"/>
        <v>0</v>
      </c>
      <c r="CU304" s="1">
        <f t="shared" si="246"/>
        <v>0</v>
      </c>
      <c r="CW304" s="15">
        <f t="shared" si="256"/>
        <v>0</v>
      </c>
      <c r="CX304" s="15">
        <f t="shared" si="247"/>
        <v>0</v>
      </c>
      <c r="CY304" s="15">
        <f t="shared" si="247"/>
        <v>0</v>
      </c>
      <c r="CZ304" s="15">
        <f t="shared" si="247"/>
        <v>0</v>
      </c>
      <c r="DA304" s="15">
        <f t="shared" si="247"/>
        <v>0</v>
      </c>
      <c r="DB304" s="15">
        <f t="shared" si="247"/>
        <v>0</v>
      </c>
      <c r="DC304" s="15">
        <f t="shared" si="247"/>
        <v>0</v>
      </c>
      <c r="DD304" s="15">
        <f t="shared" si="247"/>
        <v>0</v>
      </c>
      <c r="DE304" s="15">
        <f t="shared" si="247"/>
        <v>0</v>
      </c>
      <c r="DF304" s="15">
        <f t="shared" si="247"/>
        <v>0</v>
      </c>
      <c r="DG304" s="15">
        <f t="shared" si="247"/>
        <v>0</v>
      </c>
      <c r="DH304" s="15">
        <f t="shared" si="247"/>
        <v>0</v>
      </c>
      <c r="DI304" s="15">
        <f t="shared" si="247"/>
        <v>0</v>
      </c>
      <c r="DJ304" s="15">
        <f t="shared" si="247"/>
        <v>0</v>
      </c>
      <c r="DK304" s="15">
        <f t="shared" si="247"/>
        <v>0</v>
      </c>
      <c r="DL304" s="15">
        <f t="shared" si="247"/>
        <v>0</v>
      </c>
      <c r="DM304" s="15">
        <f t="shared" si="247"/>
        <v>0</v>
      </c>
      <c r="DN304" s="15">
        <f t="shared" si="248"/>
        <v>0</v>
      </c>
      <c r="DO304" s="15">
        <f t="shared" si="248"/>
        <v>0</v>
      </c>
      <c r="DP304" s="15">
        <f t="shared" si="248"/>
        <v>0</v>
      </c>
      <c r="DR304" s="15">
        <f t="shared" si="257"/>
        <v>0</v>
      </c>
      <c r="DS304" s="15">
        <f t="shared" si="249"/>
        <v>0</v>
      </c>
      <c r="DT304" s="15">
        <f t="shared" si="249"/>
        <v>0</v>
      </c>
      <c r="DU304" s="15">
        <f t="shared" si="249"/>
        <v>0</v>
      </c>
      <c r="DV304" s="15">
        <f t="shared" si="249"/>
        <v>0</v>
      </c>
      <c r="DW304" s="15">
        <f t="shared" si="249"/>
        <v>0</v>
      </c>
      <c r="DX304" s="15">
        <f t="shared" si="249"/>
        <v>0</v>
      </c>
      <c r="DY304" s="15">
        <f t="shared" si="249"/>
        <v>0</v>
      </c>
      <c r="DZ304" s="15">
        <f t="shared" si="249"/>
        <v>0</v>
      </c>
      <c r="EA304" s="15">
        <f t="shared" si="249"/>
        <v>0</v>
      </c>
      <c r="EB304" s="15">
        <f t="shared" si="249"/>
        <v>0</v>
      </c>
      <c r="EC304" s="15">
        <f t="shared" si="249"/>
        <v>0</v>
      </c>
      <c r="ED304" s="15">
        <f t="shared" si="249"/>
        <v>0</v>
      </c>
      <c r="EE304" s="15">
        <f t="shared" si="249"/>
        <v>0</v>
      </c>
      <c r="EF304" s="15">
        <f t="shared" si="249"/>
        <v>0</v>
      </c>
      <c r="EG304" s="15">
        <f t="shared" si="249"/>
        <v>0</v>
      </c>
      <c r="EH304" s="15">
        <f t="shared" si="249"/>
        <v>0</v>
      </c>
      <c r="EI304" s="15">
        <f t="shared" si="250"/>
        <v>0</v>
      </c>
      <c r="EJ304" s="15">
        <f t="shared" si="250"/>
        <v>0</v>
      </c>
      <c r="EK304" s="15">
        <f t="shared" si="250"/>
        <v>0</v>
      </c>
      <c r="EM304" s="15">
        <f t="shared" si="258"/>
        <v>0</v>
      </c>
      <c r="EN304" s="15">
        <f t="shared" si="251"/>
        <v>0</v>
      </c>
      <c r="EO304" s="15">
        <f t="shared" si="251"/>
        <v>0</v>
      </c>
      <c r="EP304" s="15">
        <f t="shared" si="251"/>
        <v>0</v>
      </c>
      <c r="EQ304" s="15">
        <f t="shared" si="251"/>
        <v>0</v>
      </c>
      <c r="ER304" s="15">
        <f t="shared" si="251"/>
        <v>0</v>
      </c>
      <c r="ES304" s="15">
        <f t="shared" si="251"/>
        <v>0</v>
      </c>
      <c r="ET304" s="15">
        <f t="shared" si="251"/>
        <v>0</v>
      </c>
      <c r="EU304" s="15">
        <f t="shared" si="251"/>
        <v>0</v>
      </c>
      <c r="EV304" s="15">
        <f t="shared" si="251"/>
        <v>0</v>
      </c>
      <c r="EW304" s="15">
        <f t="shared" si="251"/>
        <v>0</v>
      </c>
      <c r="EX304" s="15">
        <f t="shared" si="251"/>
        <v>0</v>
      </c>
      <c r="EY304" s="15">
        <f t="shared" si="251"/>
        <v>0</v>
      </c>
      <c r="EZ304" s="15">
        <f t="shared" si="251"/>
        <v>0</v>
      </c>
      <c r="FA304" s="15">
        <f t="shared" si="251"/>
        <v>0</v>
      </c>
      <c r="FB304" s="15">
        <f t="shared" si="251"/>
        <v>0</v>
      </c>
      <c r="FC304" s="15">
        <f t="shared" si="251"/>
        <v>0</v>
      </c>
      <c r="FD304" s="15">
        <f t="shared" si="252"/>
        <v>0</v>
      </c>
      <c r="FE304" s="15">
        <f t="shared" si="252"/>
        <v>0</v>
      </c>
      <c r="FF304" s="15">
        <f t="shared" si="252"/>
        <v>0</v>
      </c>
      <c r="FH304" s="15">
        <f>IFERROR(AL304*[1]Figure!$C$8+BG304*[1]Figure!$D$8+CB304*[1]Figure!$E$8,0)</f>
        <v>0</v>
      </c>
      <c r="FI304" s="15">
        <f>IFERROR(AM304*[1]Figure!$C$8+BH304*[1]Figure!$D$8+CC304*[1]Figure!$E$8,0)</f>
        <v>0</v>
      </c>
      <c r="FJ304" s="15">
        <f>IFERROR(AN304*[1]Figure!$C$8+BI304*[1]Figure!$D$8+CD304*[1]Figure!$E$8,0)</f>
        <v>0</v>
      </c>
      <c r="FK304" s="15">
        <f>IFERROR(AO304*[1]Figure!$C$8+BJ304*[1]Figure!$D$8+CE304*[1]Figure!$E$8,0)</f>
        <v>0</v>
      </c>
      <c r="FL304" s="15">
        <f>IFERROR(AP304*[1]Figure!$C$8+BK304*[1]Figure!$D$8+CF304*[1]Figure!$E$8,0)</f>
        <v>0</v>
      </c>
      <c r="FM304" s="15">
        <f>IFERROR(AQ304*[1]Figure!$C$8+BL304*[1]Figure!$D$8+CG304*[1]Figure!$E$8,0)</f>
        <v>0</v>
      </c>
      <c r="FN304" s="15">
        <f>IFERROR(AR304*[1]Figure!$C$8+BM304*[1]Figure!$D$8+CH304*[1]Figure!$E$8,0)</f>
        <v>0</v>
      </c>
      <c r="FO304" s="15">
        <f>IFERROR(AS304*[1]Figure!$C$8+BN304*[1]Figure!$D$8+CI304*[1]Figure!$E$8,0)</f>
        <v>0</v>
      </c>
      <c r="FP304" s="15">
        <f>IFERROR(AT304*[1]Figure!$C$8+BO304*[1]Figure!$D$8+CJ304*[1]Figure!$E$8,0)</f>
        <v>0</v>
      </c>
      <c r="FQ304" s="15">
        <f>IFERROR(AU304*[1]Figure!$C$8+BP304*[1]Figure!$D$8+CK304*[1]Figure!$E$8,0)</f>
        <v>0</v>
      </c>
      <c r="FR304" s="15">
        <f>IFERROR(AV304*[1]Figure!$C$8+BQ304*[1]Figure!$D$8+CL304*[1]Figure!$E$8,0)</f>
        <v>0</v>
      </c>
      <c r="FS304" s="15">
        <f>IFERROR(AW304*[1]Figure!$C$8+BR304*[1]Figure!$D$8+CM304*[1]Figure!$E$8,0)</f>
        <v>0</v>
      </c>
      <c r="FT304" s="15">
        <f>IFERROR(AX304*[1]Figure!$C$8+BS304*[1]Figure!$D$8+CN304*[1]Figure!$E$8,0)</f>
        <v>0</v>
      </c>
      <c r="FU304" s="15">
        <f>IFERROR(AY304*[1]Figure!$C$8+BT304*[1]Figure!$D$8+CO304*[1]Figure!$E$8,0)</f>
        <v>0</v>
      </c>
      <c r="FV304" s="15">
        <f>IFERROR(AZ304*[1]Figure!$C$8+BU304*[1]Figure!$D$8+CP304*[1]Figure!$E$8,0)</f>
        <v>0</v>
      </c>
      <c r="FW304" s="15">
        <f>IFERROR(BA304*[1]Figure!$C$8+BV304*[1]Figure!$D$8+CQ304*[1]Figure!$E$8,0)</f>
        <v>0</v>
      </c>
      <c r="FX304" s="15">
        <f>IFERROR(BB304*[1]Figure!$C$8+BW304*[1]Figure!$D$8+CR304*[1]Figure!$E$8,0)</f>
        <v>0</v>
      </c>
      <c r="FY304" s="15">
        <f>IFERROR(BC304*[1]Figure!$C$8+BX304*[1]Figure!$D$8+CS304*[1]Figure!$E$8,0)</f>
        <v>0</v>
      </c>
      <c r="FZ304" s="15">
        <f>IFERROR(BD304*[1]Figure!$C$8+BY304*[1]Figure!$D$8+CT304*[1]Figure!$E$8,0)</f>
        <v>0</v>
      </c>
      <c r="GA304" s="15">
        <f>IFERROR(BE304*[1]Figure!$C$8+BZ304*[1]Figure!$D$8+CU304*[1]Figure!$E$8,0)</f>
        <v>0</v>
      </c>
      <c r="GC304" s="15">
        <f>IFERROR(CW304*[1]Figure!$F$8+DR304*[1]Figure!$G$8+EM304*[1]Figure!$H$8,0)</f>
        <v>0</v>
      </c>
      <c r="GD304" s="15">
        <f>IFERROR(CX304*[1]Figure!$F$8+DS304*[1]Figure!$G$8+EN304*[1]Figure!$H$8,0)</f>
        <v>0</v>
      </c>
      <c r="GE304" s="15">
        <f>IFERROR(CY304*[1]Figure!$F$8+DT304*[1]Figure!$G$8+EO304*[1]Figure!$H$8,0)</f>
        <v>0</v>
      </c>
      <c r="GF304" s="15">
        <f>IFERROR(CZ304*[1]Figure!$F$8+DU304*[1]Figure!$G$8+EP304*[1]Figure!$H$8,0)</f>
        <v>0</v>
      </c>
      <c r="GG304" s="15">
        <f>IFERROR(DA304*[1]Figure!$F$8+DV304*[1]Figure!$G$8+EQ304*[1]Figure!$H$8,0)</f>
        <v>0</v>
      </c>
      <c r="GH304" s="15">
        <f>IFERROR(DB304*[1]Figure!$F$8+DW304*[1]Figure!$G$8+ER304*[1]Figure!$H$8,0)</f>
        <v>0</v>
      </c>
      <c r="GI304" s="15">
        <f>IFERROR(DC304*[1]Figure!$F$8+DX304*[1]Figure!$G$8+ES304*[1]Figure!$H$8,0)</f>
        <v>0</v>
      </c>
      <c r="GJ304" s="15">
        <f>IFERROR(DD304*[1]Figure!$F$8+DY304*[1]Figure!$G$8+ET304*[1]Figure!$H$8,0)</f>
        <v>0</v>
      </c>
      <c r="GK304" s="15">
        <f>IFERROR(DE304*[1]Figure!$F$8+DZ304*[1]Figure!$G$8+EU304*[1]Figure!$H$8,0)</f>
        <v>0</v>
      </c>
      <c r="GL304" s="15">
        <f>IFERROR(DF304*[1]Figure!$F$8+EA304*[1]Figure!$G$8+EV304*[1]Figure!$H$8,0)</f>
        <v>0</v>
      </c>
      <c r="GM304" s="15">
        <f>IFERROR(DG304*[1]Figure!$F$8+EB304*[1]Figure!$G$8+EW304*[1]Figure!$H$8,0)</f>
        <v>0</v>
      </c>
      <c r="GN304" s="15">
        <f>IFERROR(DH304*[1]Figure!$F$8+EC304*[1]Figure!$G$8+EX304*[1]Figure!$H$8,0)</f>
        <v>0</v>
      </c>
      <c r="GO304" s="15">
        <f>IFERROR(DI304*[1]Figure!$F$8+ED304*[1]Figure!$G$8+EY304*[1]Figure!$H$8,0)</f>
        <v>0</v>
      </c>
      <c r="GP304" s="15">
        <f>IFERROR(DJ304*[1]Figure!$F$8+EE304*[1]Figure!$G$8+EZ304*[1]Figure!$H$8,0)</f>
        <v>0</v>
      </c>
      <c r="GQ304" s="15">
        <f>IFERROR(DK304*[1]Figure!$F$8+EF304*[1]Figure!$G$8+FA304*[1]Figure!$H$8,0)</f>
        <v>0</v>
      </c>
      <c r="GR304" s="15">
        <f>IFERROR(DL304*[1]Figure!$F$8+EG304*[1]Figure!$G$8+FB304*[1]Figure!$H$8,0)</f>
        <v>0</v>
      </c>
      <c r="GS304" s="15">
        <f>IFERROR(DM304*[1]Figure!$F$8+EH304*[1]Figure!$G$8+FC304*[1]Figure!$H$8,0)</f>
        <v>0</v>
      </c>
      <c r="GT304" s="15">
        <f>IFERROR(DN304*[1]Figure!$F$8+EI304*[1]Figure!$G$8+FD304*[1]Figure!$H$8,0)</f>
        <v>0</v>
      </c>
      <c r="GU304" s="15">
        <f>IFERROR(DO304*[1]Figure!$F$8+EJ304*[1]Figure!$G$8+FE304*[1]Figure!$H$8,0)</f>
        <v>0</v>
      </c>
      <c r="GV304" s="15">
        <f>IFERROR(DP304*[1]Figure!$F$8+EK304*[1]Figure!$G$8+FF304*[1]Figure!$H$8,0)</f>
        <v>0</v>
      </c>
      <c r="GX304" s="15">
        <f>IFERROR(FH304*[1]Figure!$F$10+GC304*[1]Figure!$F$11,0)</f>
        <v>0</v>
      </c>
      <c r="GY304" s="15">
        <f>IFERROR(FI304*[1]Figure!$F$10+GD304*[1]Figure!$F$11,0)</f>
        <v>0</v>
      </c>
      <c r="GZ304" s="15">
        <f>IFERROR(FJ304*[1]Figure!$F$10+GE304*[1]Figure!$F$11,0)</f>
        <v>0</v>
      </c>
      <c r="HA304" s="15">
        <f>IFERROR(FK304*[1]Figure!$F$10+GF304*[1]Figure!$F$11,0)</f>
        <v>0</v>
      </c>
      <c r="HB304" s="15">
        <f>IFERROR(FL304*[1]Figure!$F$10+GG304*[1]Figure!$F$11,0)</f>
        <v>0</v>
      </c>
      <c r="HC304" s="15">
        <f>IFERROR(FM304*[1]Figure!$F$10+GH304*[1]Figure!$F$11,0)</f>
        <v>0</v>
      </c>
      <c r="HD304" s="15">
        <f>IFERROR(FN304*[1]Figure!$F$10+GI304*[1]Figure!$F$11,0)</f>
        <v>0</v>
      </c>
      <c r="HE304" s="15">
        <f>IFERROR(FO304*[1]Figure!$F$10+GJ304*[1]Figure!$F$11,0)</f>
        <v>0</v>
      </c>
      <c r="HF304" s="15">
        <f>IFERROR(FP304*[1]Figure!$F$10+GK304*[1]Figure!$F$11,0)</f>
        <v>0</v>
      </c>
      <c r="HG304" s="15">
        <f>IFERROR(FQ304*[1]Figure!$F$10+GL304*[1]Figure!$F$11,0)</f>
        <v>0</v>
      </c>
      <c r="HH304" s="15">
        <f>IFERROR(FR304*[1]Figure!$F$10+GM304*[1]Figure!$F$11,0)</f>
        <v>0</v>
      </c>
      <c r="HI304" s="15">
        <f>IFERROR(FS304*[1]Figure!$F$10+GN304*[1]Figure!$F$11,0)</f>
        <v>0</v>
      </c>
      <c r="HJ304" s="15">
        <f>IFERROR(FT304*[1]Figure!$F$10+GO304*[1]Figure!$F$11,0)</f>
        <v>0</v>
      </c>
      <c r="HK304" s="15">
        <f>IFERROR(FU304*[1]Figure!$F$10+GP304*[1]Figure!$F$11,0)</f>
        <v>0</v>
      </c>
      <c r="HL304" s="15">
        <f>IFERROR(FV304*[1]Figure!$F$10+GQ304*[1]Figure!$F$11,0)</f>
        <v>0</v>
      </c>
      <c r="HM304" s="15">
        <f>IFERROR(FW304*[1]Figure!$F$10+GR304*[1]Figure!$F$11,0)</f>
        <v>0</v>
      </c>
      <c r="HN304" s="15">
        <f>IFERROR(FX304*[1]Figure!$F$10+GS304*[1]Figure!$F$11,0)</f>
        <v>0</v>
      </c>
      <c r="HO304" s="15">
        <f>IFERROR(FY304*[1]Figure!$F$10+GT304*[1]Figure!$F$11,0)</f>
        <v>0</v>
      </c>
      <c r="HP304" s="15">
        <f>IFERROR(FZ304*[1]Figure!$F$10+GU304*[1]Figure!$F$11,0)</f>
        <v>0</v>
      </c>
      <c r="HQ304" s="15">
        <f>IFERROR(GA304*[1]Figure!$F$10+GV304*[1]Figure!$F$11,0)</f>
        <v>0</v>
      </c>
    </row>
    <row r="305" spans="1:225" s="15" customFormat="1" x14ac:dyDescent="0.2">
      <c r="A305" s="1"/>
      <c r="B305" s="4"/>
      <c r="C305" s="1" t="str">
        <f>C114</f>
        <v>Electricity (anode)</v>
      </c>
      <c r="D305" s="1" t="str">
        <f>D114</f>
        <v>Japan</v>
      </c>
      <c r="E305" s="2">
        <f>E114/(E112+E114+E115)</f>
        <v>0.54285714285714282</v>
      </c>
      <c r="F305" s="7"/>
      <c r="G305" s="5" t="str">
        <f>G114</f>
        <v>-</v>
      </c>
      <c r="H305" s="5" t="str">
        <f>H114</f>
        <v>-</v>
      </c>
      <c r="I305" s="5" t="str">
        <f>I114</f>
        <v>-</v>
      </c>
      <c r="J305" s="5" t="str">
        <f>J114</f>
        <v>-</v>
      </c>
      <c r="K305" s="5" t="str">
        <f>K114</f>
        <v>-</v>
      </c>
      <c r="L305" s="5" t="str">
        <f>L114</f>
        <v>-</v>
      </c>
      <c r="M305" s="5" t="str">
        <f>M114</f>
        <v>kWh/kWh</v>
      </c>
      <c r="N305" s="5" t="str">
        <f>N114</f>
        <v>market for electricity, low voltage | electricity, low voltage | Cutoff, JP</v>
      </c>
      <c r="O305" s="5">
        <f>O114</f>
        <v>1</v>
      </c>
      <c r="P305" s="5" t="str">
        <f>P114</f>
        <v>kWh</v>
      </c>
      <c r="Q305" s="5">
        <f t="shared" ref="Q305:AF306" si="260">Q300</f>
        <v>0.70096298451554795</v>
      </c>
      <c r="R305" s="5">
        <f t="shared" si="260"/>
        <v>9.9242516805923309</v>
      </c>
      <c r="S305" s="5">
        <f t="shared" si="260"/>
        <v>8.6169340927104898E-4</v>
      </c>
      <c r="T305" s="5">
        <f t="shared" si="260"/>
        <v>0.18654869883672301</v>
      </c>
      <c r="U305" s="5">
        <f t="shared" si="260"/>
        <v>1.1068329934253E-2</v>
      </c>
      <c r="V305" s="5">
        <f t="shared" si="260"/>
        <v>1.4788334963985799E-4</v>
      </c>
      <c r="W305" s="5">
        <f t="shared" si="260"/>
        <v>0.71204703400843805</v>
      </c>
      <c r="X305" s="5">
        <f t="shared" si="260"/>
        <v>1.7624606122530501E-2</v>
      </c>
      <c r="Y305" s="5">
        <f t="shared" si="260"/>
        <v>0.24942330655699299</v>
      </c>
      <c r="Z305" s="5">
        <f t="shared" si="260"/>
        <v>4.4762477634009902E-2</v>
      </c>
      <c r="AA305" s="5">
        <f t="shared" si="260"/>
        <v>4.8129278862597304E-3</v>
      </c>
      <c r="AB305" s="5">
        <f t="shared" si="260"/>
        <v>1.4613375612670201E-2</v>
      </c>
      <c r="AC305" s="5">
        <f t="shared" si="260"/>
        <v>1.22814861201028E-5</v>
      </c>
      <c r="AD305" s="5">
        <f t="shared" si="260"/>
        <v>4.86061979847249E-4</v>
      </c>
      <c r="AE305" s="5">
        <f t="shared" si="260"/>
        <v>1.37154365347852E-3</v>
      </c>
      <c r="AF305" s="5">
        <f t="shared" si="260"/>
        <v>1.39470178957268E-3</v>
      </c>
      <c r="AG305" s="5">
        <f t="shared" si="259"/>
        <v>2.0415466433099601E-7</v>
      </c>
      <c r="AH305" s="5">
        <f t="shared" si="259"/>
        <v>2.5354342929707701E-3</v>
      </c>
      <c r="AI305" s="5">
        <f t="shared" si="259"/>
        <v>0.62207437263284404</v>
      </c>
      <c r="AJ305" s="5">
        <f t="shared" si="259"/>
        <v>1.9957150289249999E-3</v>
      </c>
      <c r="AK305" s="10"/>
      <c r="AL305" s="1">
        <f t="shared" si="253"/>
        <v>0</v>
      </c>
      <c r="AM305" s="1">
        <f t="shared" si="241"/>
        <v>0</v>
      </c>
      <c r="AN305" s="1">
        <f t="shared" si="241"/>
        <v>0</v>
      </c>
      <c r="AO305" s="1">
        <f t="shared" si="241"/>
        <v>0</v>
      </c>
      <c r="AP305" s="1">
        <f t="shared" si="241"/>
        <v>0</v>
      </c>
      <c r="AQ305" s="1">
        <f t="shared" si="241"/>
        <v>0</v>
      </c>
      <c r="AR305" s="1">
        <f t="shared" si="241"/>
        <v>0</v>
      </c>
      <c r="AS305" s="1">
        <f t="shared" si="241"/>
        <v>0</v>
      </c>
      <c r="AT305" s="1">
        <f t="shared" si="241"/>
        <v>0</v>
      </c>
      <c r="AU305" s="1">
        <f t="shared" si="241"/>
        <v>0</v>
      </c>
      <c r="AV305" s="1">
        <f t="shared" si="241"/>
        <v>0</v>
      </c>
      <c r="AW305" s="1">
        <f t="shared" si="241"/>
        <v>0</v>
      </c>
      <c r="AX305" s="1">
        <f t="shared" si="241"/>
        <v>0</v>
      </c>
      <c r="AY305" s="1">
        <f t="shared" si="241"/>
        <v>0</v>
      </c>
      <c r="AZ305" s="1">
        <f t="shared" si="241"/>
        <v>0</v>
      </c>
      <c r="BA305" s="1">
        <f t="shared" si="241"/>
        <v>0</v>
      </c>
      <c r="BB305" s="1">
        <f t="shared" si="241"/>
        <v>0</v>
      </c>
      <c r="BC305" s="1">
        <f t="shared" si="242"/>
        <v>0</v>
      </c>
      <c r="BD305" s="1">
        <f t="shared" si="242"/>
        <v>0</v>
      </c>
      <c r="BE305" s="1">
        <f t="shared" si="242"/>
        <v>0</v>
      </c>
      <c r="BF305" s="1"/>
      <c r="BG305" s="1">
        <f t="shared" si="254"/>
        <v>0</v>
      </c>
      <c r="BH305" s="1">
        <f t="shared" si="243"/>
        <v>0</v>
      </c>
      <c r="BI305" s="1">
        <f t="shared" si="243"/>
        <v>0</v>
      </c>
      <c r="BJ305" s="1">
        <f t="shared" si="243"/>
        <v>0</v>
      </c>
      <c r="BK305" s="1">
        <f t="shared" si="243"/>
        <v>0</v>
      </c>
      <c r="BL305" s="1">
        <f t="shared" si="243"/>
        <v>0</v>
      </c>
      <c r="BM305" s="1">
        <f t="shared" si="243"/>
        <v>0</v>
      </c>
      <c r="BN305" s="1">
        <f t="shared" si="243"/>
        <v>0</v>
      </c>
      <c r="BO305" s="1">
        <f t="shared" si="243"/>
        <v>0</v>
      </c>
      <c r="BP305" s="1">
        <f t="shared" si="243"/>
        <v>0</v>
      </c>
      <c r="BQ305" s="1">
        <f t="shared" si="243"/>
        <v>0</v>
      </c>
      <c r="BR305" s="1">
        <f t="shared" si="243"/>
        <v>0</v>
      </c>
      <c r="BS305" s="1">
        <f t="shared" si="243"/>
        <v>0</v>
      </c>
      <c r="BT305" s="1">
        <f t="shared" si="243"/>
        <v>0</v>
      </c>
      <c r="BU305" s="1">
        <f t="shared" si="243"/>
        <v>0</v>
      </c>
      <c r="BV305" s="1">
        <f t="shared" si="243"/>
        <v>0</v>
      </c>
      <c r="BW305" s="1">
        <f t="shared" si="243"/>
        <v>0</v>
      </c>
      <c r="BX305" s="1">
        <f t="shared" si="244"/>
        <v>0</v>
      </c>
      <c r="BY305" s="1">
        <f t="shared" si="244"/>
        <v>0</v>
      </c>
      <c r="BZ305" s="1">
        <f t="shared" si="244"/>
        <v>0</v>
      </c>
      <c r="CA305" s="1"/>
      <c r="CB305" s="1">
        <f t="shared" si="255"/>
        <v>0</v>
      </c>
      <c r="CC305" s="1">
        <f t="shared" si="245"/>
        <v>0</v>
      </c>
      <c r="CD305" s="1">
        <f t="shared" si="245"/>
        <v>0</v>
      </c>
      <c r="CE305" s="1">
        <f t="shared" si="245"/>
        <v>0</v>
      </c>
      <c r="CF305" s="1">
        <f t="shared" si="245"/>
        <v>0</v>
      </c>
      <c r="CG305" s="1">
        <f t="shared" si="245"/>
        <v>0</v>
      </c>
      <c r="CH305" s="1">
        <f t="shared" si="245"/>
        <v>0</v>
      </c>
      <c r="CI305" s="1">
        <f t="shared" si="245"/>
        <v>0</v>
      </c>
      <c r="CJ305" s="1">
        <f t="shared" si="245"/>
        <v>0</v>
      </c>
      <c r="CK305" s="1">
        <f t="shared" si="245"/>
        <v>0</v>
      </c>
      <c r="CL305" s="1">
        <f t="shared" si="245"/>
        <v>0</v>
      </c>
      <c r="CM305" s="1">
        <f t="shared" si="245"/>
        <v>0</v>
      </c>
      <c r="CN305" s="1">
        <f t="shared" si="245"/>
        <v>0</v>
      </c>
      <c r="CO305" s="1">
        <f t="shared" si="245"/>
        <v>0</v>
      </c>
      <c r="CP305" s="1">
        <f t="shared" si="245"/>
        <v>0</v>
      </c>
      <c r="CQ305" s="1">
        <f t="shared" si="245"/>
        <v>0</v>
      </c>
      <c r="CR305" s="1">
        <f t="shared" si="245"/>
        <v>0</v>
      </c>
      <c r="CS305" s="1">
        <f t="shared" si="246"/>
        <v>0</v>
      </c>
      <c r="CT305" s="1">
        <f t="shared" si="246"/>
        <v>0</v>
      </c>
      <c r="CU305" s="1">
        <f t="shared" si="246"/>
        <v>0</v>
      </c>
      <c r="CW305" s="15">
        <f t="shared" si="256"/>
        <v>0</v>
      </c>
      <c r="CX305" s="15">
        <f t="shared" si="247"/>
        <v>0</v>
      </c>
      <c r="CY305" s="15">
        <f t="shared" si="247"/>
        <v>0</v>
      </c>
      <c r="CZ305" s="15">
        <f t="shared" si="247"/>
        <v>0</v>
      </c>
      <c r="DA305" s="15">
        <f t="shared" si="247"/>
        <v>0</v>
      </c>
      <c r="DB305" s="15">
        <f t="shared" si="247"/>
        <v>0</v>
      </c>
      <c r="DC305" s="15">
        <f t="shared" si="247"/>
        <v>0</v>
      </c>
      <c r="DD305" s="15">
        <f t="shared" si="247"/>
        <v>0</v>
      </c>
      <c r="DE305" s="15">
        <f t="shared" si="247"/>
        <v>0</v>
      </c>
      <c r="DF305" s="15">
        <f t="shared" si="247"/>
        <v>0</v>
      </c>
      <c r="DG305" s="15">
        <f t="shared" si="247"/>
        <v>0</v>
      </c>
      <c r="DH305" s="15">
        <f t="shared" si="247"/>
        <v>0</v>
      </c>
      <c r="DI305" s="15">
        <f t="shared" si="247"/>
        <v>0</v>
      </c>
      <c r="DJ305" s="15">
        <f t="shared" si="247"/>
        <v>0</v>
      </c>
      <c r="DK305" s="15">
        <f t="shared" si="247"/>
        <v>0</v>
      </c>
      <c r="DL305" s="15">
        <f t="shared" si="247"/>
        <v>0</v>
      </c>
      <c r="DM305" s="15">
        <f t="shared" si="247"/>
        <v>0</v>
      </c>
      <c r="DN305" s="15">
        <f t="shared" si="248"/>
        <v>0</v>
      </c>
      <c r="DO305" s="15">
        <f t="shared" si="248"/>
        <v>0</v>
      </c>
      <c r="DP305" s="15">
        <f t="shared" si="248"/>
        <v>0</v>
      </c>
      <c r="DR305" s="15">
        <f t="shared" si="257"/>
        <v>0</v>
      </c>
      <c r="DS305" s="15">
        <f t="shared" si="249"/>
        <v>0</v>
      </c>
      <c r="DT305" s="15">
        <f t="shared" si="249"/>
        <v>0</v>
      </c>
      <c r="DU305" s="15">
        <f t="shared" si="249"/>
        <v>0</v>
      </c>
      <c r="DV305" s="15">
        <f t="shared" si="249"/>
        <v>0</v>
      </c>
      <c r="DW305" s="15">
        <f t="shared" si="249"/>
        <v>0</v>
      </c>
      <c r="DX305" s="15">
        <f t="shared" si="249"/>
        <v>0</v>
      </c>
      <c r="DY305" s="15">
        <f t="shared" si="249"/>
        <v>0</v>
      </c>
      <c r="DZ305" s="15">
        <f t="shared" si="249"/>
        <v>0</v>
      </c>
      <c r="EA305" s="15">
        <f t="shared" si="249"/>
        <v>0</v>
      </c>
      <c r="EB305" s="15">
        <f t="shared" si="249"/>
        <v>0</v>
      </c>
      <c r="EC305" s="15">
        <f t="shared" si="249"/>
        <v>0</v>
      </c>
      <c r="ED305" s="15">
        <f t="shared" si="249"/>
        <v>0</v>
      </c>
      <c r="EE305" s="15">
        <f t="shared" si="249"/>
        <v>0</v>
      </c>
      <c r="EF305" s="15">
        <f t="shared" si="249"/>
        <v>0</v>
      </c>
      <c r="EG305" s="15">
        <f t="shared" si="249"/>
        <v>0</v>
      </c>
      <c r="EH305" s="15">
        <f t="shared" si="249"/>
        <v>0</v>
      </c>
      <c r="EI305" s="15">
        <f t="shared" si="250"/>
        <v>0</v>
      </c>
      <c r="EJ305" s="15">
        <f t="shared" si="250"/>
        <v>0</v>
      </c>
      <c r="EK305" s="15">
        <f t="shared" si="250"/>
        <v>0</v>
      </c>
      <c r="EM305" s="15">
        <f t="shared" si="258"/>
        <v>0</v>
      </c>
      <c r="EN305" s="15">
        <f t="shared" si="251"/>
        <v>0</v>
      </c>
      <c r="EO305" s="15">
        <f t="shared" si="251"/>
        <v>0</v>
      </c>
      <c r="EP305" s="15">
        <f t="shared" si="251"/>
        <v>0</v>
      </c>
      <c r="EQ305" s="15">
        <f t="shared" si="251"/>
        <v>0</v>
      </c>
      <c r="ER305" s="15">
        <f t="shared" si="251"/>
        <v>0</v>
      </c>
      <c r="ES305" s="15">
        <f t="shared" si="251"/>
        <v>0</v>
      </c>
      <c r="ET305" s="15">
        <f t="shared" si="251"/>
        <v>0</v>
      </c>
      <c r="EU305" s="15">
        <f t="shared" si="251"/>
        <v>0</v>
      </c>
      <c r="EV305" s="15">
        <f t="shared" si="251"/>
        <v>0</v>
      </c>
      <c r="EW305" s="15">
        <f t="shared" si="251"/>
        <v>0</v>
      </c>
      <c r="EX305" s="15">
        <f t="shared" si="251"/>
        <v>0</v>
      </c>
      <c r="EY305" s="15">
        <f t="shared" si="251"/>
        <v>0</v>
      </c>
      <c r="EZ305" s="15">
        <f t="shared" si="251"/>
        <v>0</v>
      </c>
      <c r="FA305" s="15">
        <f t="shared" si="251"/>
        <v>0</v>
      </c>
      <c r="FB305" s="15">
        <f t="shared" si="251"/>
        <v>0</v>
      </c>
      <c r="FC305" s="15">
        <f t="shared" si="251"/>
        <v>0</v>
      </c>
      <c r="FD305" s="15">
        <f t="shared" si="252"/>
        <v>0</v>
      </c>
      <c r="FE305" s="15">
        <f t="shared" si="252"/>
        <v>0</v>
      </c>
      <c r="FF305" s="15">
        <f t="shared" si="252"/>
        <v>0</v>
      </c>
      <c r="FH305" s="15">
        <f>IFERROR(AL305*[1]Figure!$C$8+BG305*[1]Figure!$D$8+CB305*[1]Figure!$E$8,0)</f>
        <v>0</v>
      </c>
      <c r="FI305" s="15">
        <f>IFERROR(AM305*[1]Figure!$C$8+BH305*[1]Figure!$D$8+CC305*[1]Figure!$E$8,0)</f>
        <v>0</v>
      </c>
      <c r="FJ305" s="15">
        <f>IFERROR(AN305*[1]Figure!$C$8+BI305*[1]Figure!$D$8+CD305*[1]Figure!$E$8,0)</f>
        <v>0</v>
      </c>
      <c r="FK305" s="15">
        <f>IFERROR(AO305*[1]Figure!$C$8+BJ305*[1]Figure!$D$8+CE305*[1]Figure!$E$8,0)</f>
        <v>0</v>
      </c>
      <c r="FL305" s="15">
        <f>IFERROR(AP305*[1]Figure!$C$8+BK305*[1]Figure!$D$8+CF305*[1]Figure!$E$8,0)</f>
        <v>0</v>
      </c>
      <c r="FM305" s="15">
        <f>IFERROR(AQ305*[1]Figure!$C$8+BL305*[1]Figure!$D$8+CG305*[1]Figure!$E$8,0)</f>
        <v>0</v>
      </c>
      <c r="FN305" s="15">
        <f>IFERROR(AR305*[1]Figure!$C$8+BM305*[1]Figure!$D$8+CH305*[1]Figure!$E$8,0)</f>
        <v>0</v>
      </c>
      <c r="FO305" s="15">
        <f>IFERROR(AS305*[1]Figure!$C$8+BN305*[1]Figure!$D$8+CI305*[1]Figure!$E$8,0)</f>
        <v>0</v>
      </c>
      <c r="FP305" s="15">
        <f>IFERROR(AT305*[1]Figure!$C$8+BO305*[1]Figure!$D$8+CJ305*[1]Figure!$E$8,0)</f>
        <v>0</v>
      </c>
      <c r="FQ305" s="15">
        <f>IFERROR(AU305*[1]Figure!$C$8+BP305*[1]Figure!$D$8+CK305*[1]Figure!$E$8,0)</f>
        <v>0</v>
      </c>
      <c r="FR305" s="15">
        <f>IFERROR(AV305*[1]Figure!$C$8+BQ305*[1]Figure!$D$8+CL305*[1]Figure!$E$8,0)</f>
        <v>0</v>
      </c>
      <c r="FS305" s="15">
        <f>IFERROR(AW305*[1]Figure!$C$8+BR305*[1]Figure!$D$8+CM305*[1]Figure!$E$8,0)</f>
        <v>0</v>
      </c>
      <c r="FT305" s="15">
        <f>IFERROR(AX305*[1]Figure!$C$8+BS305*[1]Figure!$D$8+CN305*[1]Figure!$E$8,0)</f>
        <v>0</v>
      </c>
      <c r="FU305" s="15">
        <f>IFERROR(AY305*[1]Figure!$C$8+BT305*[1]Figure!$D$8+CO305*[1]Figure!$E$8,0)</f>
        <v>0</v>
      </c>
      <c r="FV305" s="15">
        <f>IFERROR(AZ305*[1]Figure!$C$8+BU305*[1]Figure!$D$8+CP305*[1]Figure!$E$8,0)</f>
        <v>0</v>
      </c>
      <c r="FW305" s="15">
        <f>IFERROR(BA305*[1]Figure!$C$8+BV305*[1]Figure!$D$8+CQ305*[1]Figure!$E$8,0)</f>
        <v>0</v>
      </c>
      <c r="FX305" s="15">
        <f>IFERROR(BB305*[1]Figure!$C$8+BW305*[1]Figure!$D$8+CR305*[1]Figure!$E$8,0)</f>
        <v>0</v>
      </c>
      <c r="FY305" s="15">
        <f>IFERROR(BC305*[1]Figure!$C$8+BX305*[1]Figure!$D$8+CS305*[1]Figure!$E$8,0)</f>
        <v>0</v>
      </c>
      <c r="FZ305" s="15">
        <f>IFERROR(BD305*[1]Figure!$C$8+BY305*[1]Figure!$D$8+CT305*[1]Figure!$E$8,0)</f>
        <v>0</v>
      </c>
      <c r="GA305" s="15">
        <f>IFERROR(BE305*[1]Figure!$C$8+BZ305*[1]Figure!$D$8+CU305*[1]Figure!$E$8,0)</f>
        <v>0</v>
      </c>
      <c r="GC305" s="15">
        <f>IFERROR(CW305*[1]Figure!$F$8+DR305*[1]Figure!$G$8+EM305*[1]Figure!$H$8,0)</f>
        <v>0</v>
      </c>
      <c r="GD305" s="15">
        <f>IFERROR(CX305*[1]Figure!$F$8+DS305*[1]Figure!$G$8+EN305*[1]Figure!$H$8,0)</f>
        <v>0</v>
      </c>
      <c r="GE305" s="15">
        <f>IFERROR(CY305*[1]Figure!$F$8+DT305*[1]Figure!$G$8+EO305*[1]Figure!$H$8,0)</f>
        <v>0</v>
      </c>
      <c r="GF305" s="15">
        <f>IFERROR(CZ305*[1]Figure!$F$8+DU305*[1]Figure!$G$8+EP305*[1]Figure!$H$8,0)</f>
        <v>0</v>
      </c>
      <c r="GG305" s="15">
        <f>IFERROR(DA305*[1]Figure!$F$8+DV305*[1]Figure!$G$8+EQ305*[1]Figure!$H$8,0)</f>
        <v>0</v>
      </c>
      <c r="GH305" s="15">
        <f>IFERROR(DB305*[1]Figure!$F$8+DW305*[1]Figure!$G$8+ER305*[1]Figure!$H$8,0)</f>
        <v>0</v>
      </c>
      <c r="GI305" s="15">
        <f>IFERROR(DC305*[1]Figure!$F$8+DX305*[1]Figure!$G$8+ES305*[1]Figure!$H$8,0)</f>
        <v>0</v>
      </c>
      <c r="GJ305" s="15">
        <f>IFERROR(DD305*[1]Figure!$F$8+DY305*[1]Figure!$G$8+ET305*[1]Figure!$H$8,0)</f>
        <v>0</v>
      </c>
      <c r="GK305" s="15">
        <f>IFERROR(DE305*[1]Figure!$F$8+DZ305*[1]Figure!$G$8+EU305*[1]Figure!$H$8,0)</f>
        <v>0</v>
      </c>
      <c r="GL305" s="15">
        <f>IFERROR(DF305*[1]Figure!$F$8+EA305*[1]Figure!$G$8+EV305*[1]Figure!$H$8,0)</f>
        <v>0</v>
      </c>
      <c r="GM305" s="15">
        <f>IFERROR(DG305*[1]Figure!$F$8+EB305*[1]Figure!$G$8+EW305*[1]Figure!$H$8,0)</f>
        <v>0</v>
      </c>
      <c r="GN305" s="15">
        <f>IFERROR(DH305*[1]Figure!$F$8+EC305*[1]Figure!$G$8+EX305*[1]Figure!$H$8,0)</f>
        <v>0</v>
      </c>
      <c r="GO305" s="15">
        <f>IFERROR(DI305*[1]Figure!$F$8+ED305*[1]Figure!$G$8+EY305*[1]Figure!$H$8,0)</f>
        <v>0</v>
      </c>
      <c r="GP305" s="15">
        <f>IFERROR(DJ305*[1]Figure!$F$8+EE305*[1]Figure!$G$8+EZ305*[1]Figure!$H$8,0)</f>
        <v>0</v>
      </c>
      <c r="GQ305" s="15">
        <f>IFERROR(DK305*[1]Figure!$F$8+EF305*[1]Figure!$G$8+FA305*[1]Figure!$H$8,0)</f>
        <v>0</v>
      </c>
      <c r="GR305" s="15">
        <f>IFERROR(DL305*[1]Figure!$F$8+EG305*[1]Figure!$G$8+FB305*[1]Figure!$H$8,0)</f>
        <v>0</v>
      </c>
      <c r="GS305" s="15">
        <f>IFERROR(DM305*[1]Figure!$F$8+EH305*[1]Figure!$G$8+FC305*[1]Figure!$H$8,0)</f>
        <v>0</v>
      </c>
      <c r="GT305" s="15">
        <f>IFERROR(DN305*[1]Figure!$F$8+EI305*[1]Figure!$G$8+FD305*[1]Figure!$H$8,0)</f>
        <v>0</v>
      </c>
      <c r="GU305" s="15">
        <f>IFERROR(DO305*[1]Figure!$F$8+EJ305*[1]Figure!$G$8+FE305*[1]Figure!$H$8,0)</f>
        <v>0</v>
      </c>
      <c r="GV305" s="15">
        <f>IFERROR(DP305*[1]Figure!$F$8+EK305*[1]Figure!$G$8+FF305*[1]Figure!$H$8,0)</f>
        <v>0</v>
      </c>
      <c r="GX305" s="15">
        <f>IFERROR(FH305*[1]Figure!$F$10+GC305*[1]Figure!$F$11,0)</f>
        <v>0</v>
      </c>
      <c r="GY305" s="15">
        <f>IFERROR(FI305*[1]Figure!$F$10+GD305*[1]Figure!$F$11,0)</f>
        <v>0</v>
      </c>
      <c r="GZ305" s="15">
        <f>IFERROR(FJ305*[1]Figure!$F$10+GE305*[1]Figure!$F$11,0)</f>
        <v>0</v>
      </c>
      <c r="HA305" s="15">
        <f>IFERROR(FK305*[1]Figure!$F$10+GF305*[1]Figure!$F$11,0)</f>
        <v>0</v>
      </c>
      <c r="HB305" s="15">
        <f>IFERROR(FL305*[1]Figure!$F$10+GG305*[1]Figure!$F$11,0)</f>
        <v>0</v>
      </c>
      <c r="HC305" s="15">
        <f>IFERROR(FM305*[1]Figure!$F$10+GH305*[1]Figure!$F$11,0)</f>
        <v>0</v>
      </c>
      <c r="HD305" s="15">
        <f>IFERROR(FN305*[1]Figure!$F$10+GI305*[1]Figure!$F$11,0)</f>
        <v>0</v>
      </c>
      <c r="HE305" s="15">
        <f>IFERROR(FO305*[1]Figure!$F$10+GJ305*[1]Figure!$F$11,0)</f>
        <v>0</v>
      </c>
      <c r="HF305" s="15">
        <f>IFERROR(FP305*[1]Figure!$F$10+GK305*[1]Figure!$F$11,0)</f>
        <v>0</v>
      </c>
      <c r="HG305" s="15">
        <f>IFERROR(FQ305*[1]Figure!$F$10+GL305*[1]Figure!$F$11,0)</f>
        <v>0</v>
      </c>
      <c r="HH305" s="15">
        <f>IFERROR(FR305*[1]Figure!$F$10+GM305*[1]Figure!$F$11,0)</f>
        <v>0</v>
      </c>
      <c r="HI305" s="15">
        <f>IFERROR(FS305*[1]Figure!$F$10+GN305*[1]Figure!$F$11,0)</f>
        <v>0</v>
      </c>
      <c r="HJ305" s="15">
        <f>IFERROR(FT305*[1]Figure!$F$10+GO305*[1]Figure!$F$11,0)</f>
        <v>0</v>
      </c>
      <c r="HK305" s="15">
        <f>IFERROR(FU305*[1]Figure!$F$10+GP305*[1]Figure!$F$11,0)</f>
        <v>0</v>
      </c>
      <c r="HL305" s="15">
        <f>IFERROR(FV305*[1]Figure!$F$10+GQ305*[1]Figure!$F$11,0)</f>
        <v>0</v>
      </c>
      <c r="HM305" s="15">
        <f>IFERROR(FW305*[1]Figure!$F$10+GR305*[1]Figure!$F$11,0)</f>
        <v>0</v>
      </c>
      <c r="HN305" s="15">
        <f>IFERROR(FX305*[1]Figure!$F$10+GS305*[1]Figure!$F$11,0)</f>
        <v>0</v>
      </c>
      <c r="HO305" s="15">
        <f>IFERROR(FY305*[1]Figure!$F$10+GT305*[1]Figure!$F$11,0)</f>
        <v>0</v>
      </c>
      <c r="HP305" s="15">
        <f>IFERROR(FZ305*[1]Figure!$F$10+GU305*[1]Figure!$F$11,0)</f>
        <v>0</v>
      </c>
      <c r="HQ305" s="15">
        <f>IFERROR(GA305*[1]Figure!$F$10+GV305*[1]Figure!$F$11,0)</f>
        <v>0</v>
      </c>
    </row>
    <row r="306" spans="1:225" s="15" customFormat="1" x14ac:dyDescent="0.2">
      <c r="A306" s="1"/>
      <c r="B306" s="4"/>
      <c r="C306" s="1" t="str">
        <f>C115</f>
        <v>Electricity (anode)</v>
      </c>
      <c r="D306" s="1" t="str">
        <f>D115</f>
        <v>Korea</v>
      </c>
      <c r="E306" s="2">
        <f>E115/(E112+E114+E115)</f>
        <v>0.1714285714285714</v>
      </c>
      <c r="F306" s="7"/>
      <c r="G306" s="5" t="str">
        <f>G115</f>
        <v>-</v>
      </c>
      <c r="H306" s="5" t="str">
        <f>H115</f>
        <v>-</v>
      </c>
      <c r="I306" s="5" t="str">
        <f>I115</f>
        <v>-</v>
      </c>
      <c r="J306" s="5" t="str">
        <f>J115</f>
        <v>-</v>
      </c>
      <c r="K306" s="5" t="str">
        <f>K115</f>
        <v>-</v>
      </c>
      <c r="L306" s="5" t="str">
        <f>L115</f>
        <v>-</v>
      </c>
      <c r="M306" s="5" t="str">
        <f>M115</f>
        <v>kWh/kWh</v>
      </c>
      <c r="N306" s="5" t="str">
        <f>N115</f>
        <v>market for electricity, low voltage | electricity, low voltage | Cutoff, KR</v>
      </c>
      <c r="O306" s="5">
        <f>O115</f>
        <v>1</v>
      </c>
      <c r="P306" s="5" t="str">
        <f>P115</f>
        <v>kWh</v>
      </c>
      <c r="Q306" s="5">
        <f>Q301</f>
        <v>0.71301964352680303</v>
      </c>
      <c r="R306" s="5">
        <f t="shared" si="260"/>
        <v>13.4189909898412</v>
      </c>
      <c r="S306" s="5">
        <f t="shared" si="260"/>
        <v>8.4857852477663697E-4</v>
      </c>
      <c r="T306" s="5">
        <f t="shared" si="260"/>
        <v>0.19873370640507901</v>
      </c>
      <c r="U306" s="5">
        <f t="shared" si="260"/>
        <v>1.86940674923026E-2</v>
      </c>
      <c r="V306" s="5">
        <f t="shared" si="260"/>
        <v>4.28618484486945E-4</v>
      </c>
      <c r="W306" s="5">
        <f t="shared" si="260"/>
        <v>0.71822191106406796</v>
      </c>
      <c r="X306" s="5">
        <f t="shared" si="260"/>
        <v>3.3045378554598201E-2</v>
      </c>
      <c r="Y306" s="5">
        <f t="shared" si="260"/>
        <v>0.61913069800931497</v>
      </c>
      <c r="Z306" s="5">
        <f t="shared" si="260"/>
        <v>0.22494677812795499</v>
      </c>
      <c r="AA306" s="5">
        <f t="shared" si="260"/>
        <v>2.7575159363620199E-3</v>
      </c>
      <c r="AB306" s="5">
        <f t="shared" si="260"/>
        <v>2.52586898479252E-2</v>
      </c>
      <c r="AC306" s="5">
        <f t="shared" si="260"/>
        <v>3.2308251268620802E-5</v>
      </c>
      <c r="AD306" s="5">
        <f t="shared" si="260"/>
        <v>5.5493283290378897E-4</v>
      </c>
      <c r="AE306" s="5">
        <f t="shared" si="260"/>
        <v>1.6048581290109699E-3</v>
      </c>
      <c r="AF306" s="5">
        <f t="shared" si="260"/>
        <v>1.62360333719208E-3</v>
      </c>
      <c r="AG306" s="5">
        <f t="shared" si="259"/>
        <v>2.3477854967801699E-7</v>
      </c>
      <c r="AH306" s="5">
        <f t="shared" si="259"/>
        <v>1.55141302685283E-3</v>
      </c>
      <c r="AI306" s="5">
        <f t="shared" si="259"/>
        <v>0.71689294649422497</v>
      </c>
      <c r="AJ306" s="5">
        <f t="shared" si="259"/>
        <v>5.9100975313858299E-3</v>
      </c>
      <c r="AK306" s="1"/>
      <c r="AL306" s="1">
        <f t="shared" si="253"/>
        <v>0</v>
      </c>
      <c r="AM306" s="1">
        <f t="shared" si="241"/>
        <v>0</v>
      </c>
      <c r="AN306" s="1">
        <f t="shared" si="241"/>
        <v>0</v>
      </c>
      <c r="AO306" s="1">
        <f t="shared" si="241"/>
        <v>0</v>
      </c>
      <c r="AP306" s="1">
        <f t="shared" si="241"/>
        <v>0</v>
      </c>
      <c r="AQ306" s="1">
        <f t="shared" si="241"/>
        <v>0</v>
      </c>
      <c r="AR306" s="1">
        <f t="shared" si="241"/>
        <v>0</v>
      </c>
      <c r="AS306" s="1">
        <f t="shared" si="241"/>
        <v>0</v>
      </c>
      <c r="AT306" s="1">
        <f t="shared" si="241"/>
        <v>0</v>
      </c>
      <c r="AU306" s="1">
        <f t="shared" si="241"/>
        <v>0</v>
      </c>
      <c r="AV306" s="1">
        <f t="shared" si="241"/>
        <v>0</v>
      </c>
      <c r="AW306" s="1">
        <f t="shared" si="241"/>
        <v>0</v>
      </c>
      <c r="AX306" s="1">
        <f t="shared" si="241"/>
        <v>0</v>
      </c>
      <c r="AY306" s="1">
        <f t="shared" si="241"/>
        <v>0</v>
      </c>
      <c r="AZ306" s="1">
        <f t="shared" si="241"/>
        <v>0</v>
      </c>
      <c r="BA306" s="1">
        <f t="shared" si="241"/>
        <v>0</v>
      </c>
      <c r="BB306" s="1">
        <f t="shared" si="241"/>
        <v>0</v>
      </c>
      <c r="BC306" s="1">
        <f t="shared" si="242"/>
        <v>0</v>
      </c>
      <c r="BD306" s="1">
        <f t="shared" si="242"/>
        <v>0</v>
      </c>
      <c r="BE306" s="1">
        <f t="shared" si="242"/>
        <v>0</v>
      </c>
      <c r="BF306" s="1"/>
      <c r="BG306" s="1">
        <f t="shared" si="254"/>
        <v>0</v>
      </c>
      <c r="BH306" s="1">
        <f t="shared" si="243"/>
        <v>0</v>
      </c>
      <c r="BI306" s="1">
        <f t="shared" si="243"/>
        <v>0</v>
      </c>
      <c r="BJ306" s="1">
        <f t="shared" si="243"/>
        <v>0</v>
      </c>
      <c r="BK306" s="1">
        <f t="shared" si="243"/>
        <v>0</v>
      </c>
      <c r="BL306" s="1">
        <f t="shared" si="243"/>
        <v>0</v>
      </c>
      <c r="BM306" s="1">
        <f t="shared" si="243"/>
        <v>0</v>
      </c>
      <c r="BN306" s="1">
        <f t="shared" si="243"/>
        <v>0</v>
      </c>
      <c r="BO306" s="1">
        <f t="shared" si="243"/>
        <v>0</v>
      </c>
      <c r="BP306" s="1">
        <f t="shared" si="243"/>
        <v>0</v>
      </c>
      <c r="BQ306" s="1">
        <f t="shared" si="243"/>
        <v>0</v>
      </c>
      <c r="BR306" s="1">
        <f t="shared" si="243"/>
        <v>0</v>
      </c>
      <c r="BS306" s="1">
        <f t="shared" si="243"/>
        <v>0</v>
      </c>
      <c r="BT306" s="1">
        <f t="shared" si="243"/>
        <v>0</v>
      </c>
      <c r="BU306" s="1">
        <f t="shared" si="243"/>
        <v>0</v>
      </c>
      <c r="BV306" s="1">
        <f t="shared" si="243"/>
        <v>0</v>
      </c>
      <c r="BW306" s="1">
        <f t="shared" si="243"/>
        <v>0</v>
      </c>
      <c r="BX306" s="1">
        <f t="shared" si="244"/>
        <v>0</v>
      </c>
      <c r="BY306" s="1">
        <f t="shared" si="244"/>
        <v>0</v>
      </c>
      <c r="BZ306" s="1">
        <f t="shared" si="244"/>
        <v>0</v>
      </c>
      <c r="CA306" s="1"/>
      <c r="CB306" s="1">
        <f t="shared" si="255"/>
        <v>0</v>
      </c>
      <c r="CC306" s="1">
        <f t="shared" si="245"/>
        <v>0</v>
      </c>
      <c r="CD306" s="1">
        <f t="shared" si="245"/>
        <v>0</v>
      </c>
      <c r="CE306" s="1">
        <f t="shared" si="245"/>
        <v>0</v>
      </c>
      <c r="CF306" s="1">
        <f t="shared" si="245"/>
        <v>0</v>
      </c>
      <c r="CG306" s="1">
        <f t="shared" si="245"/>
        <v>0</v>
      </c>
      <c r="CH306" s="1">
        <f t="shared" si="245"/>
        <v>0</v>
      </c>
      <c r="CI306" s="1">
        <f t="shared" si="245"/>
        <v>0</v>
      </c>
      <c r="CJ306" s="1">
        <f t="shared" si="245"/>
        <v>0</v>
      </c>
      <c r="CK306" s="1">
        <f t="shared" si="245"/>
        <v>0</v>
      </c>
      <c r="CL306" s="1">
        <f t="shared" si="245"/>
        <v>0</v>
      </c>
      <c r="CM306" s="1">
        <f t="shared" si="245"/>
        <v>0</v>
      </c>
      <c r="CN306" s="1">
        <f t="shared" si="245"/>
        <v>0</v>
      </c>
      <c r="CO306" s="1">
        <f t="shared" si="245"/>
        <v>0</v>
      </c>
      <c r="CP306" s="1">
        <f t="shared" si="245"/>
        <v>0</v>
      </c>
      <c r="CQ306" s="1">
        <f t="shared" si="245"/>
        <v>0</v>
      </c>
      <c r="CR306" s="1">
        <f t="shared" si="245"/>
        <v>0</v>
      </c>
      <c r="CS306" s="1">
        <f t="shared" si="246"/>
        <v>0</v>
      </c>
      <c r="CT306" s="1">
        <f t="shared" si="246"/>
        <v>0</v>
      </c>
      <c r="CU306" s="1">
        <f t="shared" si="246"/>
        <v>0</v>
      </c>
      <c r="CW306" s="15">
        <f t="shared" si="256"/>
        <v>0</v>
      </c>
      <c r="CX306" s="15">
        <f t="shared" si="247"/>
        <v>0</v>
      </c>
      <c r="CY306" s="15">
        <f t="shared" si="247"/>
        <v>0</v>
      </c>
      <c r="CZ306" s="15">
        <f t="shared" si="247"/>
        <v>0</v>
      </c>
      <c r="DA306" s="15">
        <f t="shared" si="247"/>
        <v>0</v>
      </c>
      <c r="DB306" s="15">
        <f t="shared" si="247"/>
        <v>0</v>
      </c>
      <c r="DC306" s="15">
        <f t="shared" si="247"/>
        <v>0</v>
      </c>
      <c r="DD306" s="15">
        <f t="shared" si="247"/>
        <v>0</v>
      </c>
      <c r="DE306" s="15">
        <f t="shared" si="247"/>
        <v>0</v>
      </c>
      <c r="DF306" s="15">
        <f t="shared" si="247"/>
        <v>0</v>
      </c>
      <c r="DG306" s="15">
        <f t="shared" si="247"/>
        <v>0</v>
      </c>
      <c r="DH306" s="15">
        <f t="shared" si="247"/>
        <v>0</v>
      </c>
      <c r="DI306" s="15">
        <f t="shared" si="247"/>
        <v>0</v>
      </c>
      <c r="DJ306" s="15">
        <f t="shared" si="247"/>
        <v>0</v>
      </c>
      <c r="DK306" s="15">
        <f t="shared" si="247"/>
        <v>0</v>
      </c>
      <c r="DL306" s="15">
        <f t="shared" si="247"/>
        <v>0</v>
      </c>
      <c r="DM306" s="15">
        <f t="shared" si="247"/>
        <v>0</v>
      </c>
      <c r="DN306" s="15">
        <f t="shared" si="248"/>
        <v>0</v>
      </c>
      <c r="DO306" s="15">
        <f t="shared" si="248"/>
        <v>0</v>
      </c>
      <c r="DP306" s="15">
        <f t="shared" si="248"/>
        <v>0</v>
      </c>
      <c r="DR306" s="15">
        <f t="shared" si="257"/>
        <v>0</v>
      </c>
      <c r="DS306" s="15">
        <f t="shared" si="249"/>
        <v>0</v>
      </c>
      <c r="DT306" s="15">
        <f t="shared" si="249"/>
        <v>0</v>
      </c>
      <c r="DU306" s="15">
        <f t="shared" si="249"/>
        <v>0</v>
      </c>
      <c r="DV306" s="15">
        <f t="shared" si="249"/>
        <v>0</v>
      </c>
      <c r="DW306" s="15">
        <f t="shared" si="249"/>
        <v>0</v>
      </c>
      <c r="DX306" s="15">
        <f t="shared" si="249"/>
        <v>0</v>
      </c>
      <c r="DY306" s="15">
        <f t="shared" si="249"/>
        <v>0</v>
      </c>
      <c r="DZ306" s="15">
        <f t="shared" si="249"/>
        <v>0</v>
      </c>
      <c r="EA306" s="15">
        <f t="shared" si="249"/>
        <v>0</v>
      </c>
      <c r="EB306" s="15">
        <f t="shared" si="249"/>
        <v>0</v>
      </c>
      <c r="EC306" s="15">
        <f t="shared" si="249"/>
        <v>0</v>
      </c>
      <c r="ED306" s="15">
        <f t="shared" si="249"/>
        <v>0</v>
      </c>
      <c r="EE306" s="15">
        <f t="shared" si="249"/>
        <v>0</v>
      </c>
      <c r="EF306" s="15">
        <f t="shared" si="249"/>
        <v>0</v>
      </c>
      <c r="EG306" s="15">
        <f t="shared" si="249"/>
        <v>0</v>
      </c>
      <c r="EH306" s="15">
        <f t="shared" si="249"/>
        <v>0</v>
      </c>
      <c r="EI306" s="15">
        <f t="shared" si="250"/>
        <v>0</v>
      </c>
      <c r="EJ306" s="15">
        <f t="shared" si="250"/>
        <v>0</v>
      </c>
      <c r="EK306" s="15">
        <f t="shared" si="250"/>
        <v>0</v>
      </c>
      <c r="EM306" s="15">
        <f t="shared" si="258"/>
        <v>0</v>
      </c>
      <c r="EN306" s="15">
        <f t="shared" si="251"/>
        <v>0</v>
      </c>
      <c r="EO306" s="15">
        <f t="shared" si="251"/>
        <v>0</v>
      </c>
      <c r="EP306" s="15">
        <f t="shared" si="251"/>
        <v>0</v>
      </c>
      <c r="EQ306" s="15">
        <f t="shared" si="251"/>
        <v>0</v>
      </c>
      <c r="ER306" s="15">
        <f t="shared" si="251"/>
        <v>0</v>
      </c>
      <c r="ES306" s="15">
        <f t="shared" si="251"/>
        <v>0</v>
      </c>
      <c r="ET306" s="15">
        <f t="shared" si="251"/>
        <v>0</v>
      </c>
      <c r="EU306" s="15">
        <f t="shared" si="251"/>
        <v>0</v>
      </c>
      <c r="EV306" s="15">
        <f t="shared" si="251"/>
        <v>0</v>
      </c>
      <c r="EW306" s="15">
        <f t="shared" si="251"/>
        <v>0</v>
      </c>
      <c r="EX306" s="15">
        <f t="shared" si="251"/>
        <v>0</v>
      </c>
      <c r="EY306" s="15">
        <f t="shared" si="251"/>
        <v>0</v>
      </c>
      <c r="EZ306" s="15">
        <f t="shared" si="251"/>
        <v>0</v>
      </c>
      <c r="FA306" s="15">
        <f t="shared" si="251"/>
        <v>0</v>
      </c>
      <c r="FB306" s="15">
        <f t="shared" si="251"/>
        <v>0</v>
      </c>
      <c r="FC306" s="15">
        <f t="shared" si="251"/>
        <v>0</v>
      </c>
      <c r="FD306" s="15">
        <f t="shared" si="252"/>
        <v>0</v>
      </c>
      <c r="FE306" s="15">
        <f t="shared" si="252"/>
        <v>0</v>
      </c>
      <c r="FF306" s="15">
        <f t="shared" si="252"/>
        <v>0</v>
      </c>
      <c r="FH306" s="15">
        <f>IFERROR(AL306*[1]Figure!$C$8+BG306*[1]Figure!$D$8+CB306*[1]Figure!$E$8,0)</f>
        <v>0</v>
      </c>
      <c r="FI306" s="15">
        <f>IFERROR(AM306*[1]Figure!$C$8+BH306*[1]Figure!$D$8+CC306*[1]Figure!$E$8,0)</f>
        <v>0</v>
      </c>
      <c r="FJ306" s="15">
        <f>IFERROR(AN306*[1]Figure!$C$8+BI306*[1]Figure!$D$8+CD306*[1]Figure!$E$8,0)</f>
        <v>0</v>
      </c>
      <c r="FK306" s="15">
        <f>IFERROR(AO306*[1]Figure!$C$8+BJ306*[1]Figure!$D$8+CE306*[1]Figure!$E$8,0)</f>
        <v>0</v>
      </c>
      <c r="FL306" s="15">
        <f>IFERROR(AP306*[1]Figure!$C$8+BK306*[1]Figure!$D$8+CF306*[1]Figure!$E$8,0)</f>
        <v>0</v>
      </c>
      <c r="FM306" s="15">
        <f>IFERROR(AQ306*[1]Figure!$C$8+BL306*[1]Figure!$D$8+CG306*[1]Figure!$E$8,0)</f>
        <v>0</v>
      </c>
      <c r="FN306" s="15">
        <f>IFERROR(AR306*[1]Figure!$C$8+BM306*[1]Figure!$D$8+CH306*[1]Figure!$E$8,0)</f>
        <v>0</v>
      </c>
      <c r="FO306" s="15">
        <f>IFERROR(AS306*[1]Figure!$C$8+BN306*[1]Figure!$D$8+CI306*[1]Figure!$E$8,0)</f>
        <v>0</v>
      </c>
      <c r="FP306" s="15">
        <f>IFERROR(AT306*[1]Figure!$C$8+BO306*[1]Figure!$D$8+CJ306*[1]Figure!$E$8,0)</f>
        <v>0</v>
      </c>
      <c r="FQ306" s="15">
        <f>IFERROR(AU306*[1]Figure!$C$8+BP306*[1]Figure!$D$8+CK306*[1]Figure!$E$8,0)</f>
        <v>0</v>
      </c>
      <c r="FR306" s="15">
        <f>IFERROR(AV306*[1]Figure!$C$8+BQ306*[1]Figure!$D$8+CL306*[1]Figure!$E$8,0)</f>
        <v>0</v>
      </c>
      <c r="FS306" s="15">
        <f>IFERROR(AW306*[1]Figure!$C$8+BR306*[1]Figure!$D$8+CM306*[1]Figure!$E$8,0)</f>
        <v>0</v>
      </c>
      <c r="FT306" s="15">
        <f>IFERROR(AX306*[1]Figure!$C$8+BS306*[1]Figure!$D$8+CN306*[1]Figure!$E$8,0)</f>
        <v>0</v>
      </c>
      <c r="FU306" s="15">
        <f>IFERROR(AY306*[1]Figure!$C$8+BT306*[1]Figure!$D$8+CO306*[1]Figure!$E$8,0)</f>
        <v>0</v>
      </c>
      <c r="FV306" s="15">
        <f>IFERROR(AZ306*[1]Figure!$C$8+BU306*[1]Figure!$D$8+CP306*[1]Figure!$E$8,0)</f>
        <v>0</v>
      </c>
      <c r="FW306" s="15">
        <f>IFERROR(BA306*[1]Figure!$C$8+BV306*[1]Figure!$D$8+CQ306*[1]Figure!$E$8,0)</f>
        <v>0</v>
      </c>
      <c r="FX306" s="15">
        <f>IFERROR(BB306*[1]Figure!$C$8+BW306*[1]Figure!$D$8+CR306*[1]Figure!$E$8,0)</f>
        <v>0</v>
      </c>
      <c r="FY306" s="15">
        <f>IFERROR(BC306*[1]Figure!$C$8+BX306*[1]Figure!$D$8+CS306*[1]Figure!$E$8,0)</f>
        <v>0</v>
      </c>
      <c r="FZ306" s="15">
        <f>IFERROR(BD306*[1]Figure!$C$8+BY306*[1]Figure!$D$8+CT306*[1]Figure!$E$8,0)</f>
        <v>0</v>
      </c>
      <c r="GA306" s="15">
        <f>IFERROR(BE306*[1]Figure!$C$8+BZ306*[1]Figure!$D$8+CU306*[1]Figure!$E$8,0)</f>
        <v>0</v>
      </c>
      <c r="GC306" s="15">
        <f>IFERROR(CW306*[1]Figure!$F$8+DR306*[1]Figure!$G$8+EM306*[1]Figure!$H$8,0)</f>
        <v>0</v>
      </c>
      <c r="GD306" s="15">
        <f>IFERROR(CX306*[1]Figure!$F$8+DS306*[1]Figure!$G$8+EN306*[1]Figure!$H$8,0)</f>
        <v>0</v>
      </c>
      <c r="GE306" s="15">
        <f>IFERROR(CY306*[1]Figure!$F$8+DT306*[1]Figure!$G$8+EO306*[1]Figure!$H$8,0)</f>
        <v>0</v>
      </c>
      <c r="GF306" s="15">
        <f>IFERROR(CZ306*[1]Figure!$F$8+DU306*[1]Figure!$G$8+EP306*[1]Figure!$H$8,0)</f>
        <v>0</v>
      </c>
      <c r="GG306" s="15">
        <f>IFERROR(DA306*[1]Figure!$F$8+DV306*[1]Figure!$G$8+EQ306*[1]Figure!$H$8,0)</f>
        <v>0</v>
      </c>
      <c r="GH306" s="15">
        <f>IFERROR(DB306*[1]Figure!$F$8+DW306*[1]Figure!$G$8+ER306*[1]Figure!$H$8,0)</f>
        <v>0</v>
      </c>
      <c r="GI306" s="15">
        <f>IFERROR(DC306*[1]Figure!$F$8+DX306*[1]Figure!$G$8+ES306*[1]Figure!$H$8,0)</f>
        <v>0</v>
      </c>
      <c r="GJ306" s="15">
        <f>IFERROR(DD306*[1]Figure!$F$8+DY306*[1]Figure!$G$8+ET306*[1]Figure!$H$8,0)</f>
        <v>0</v>
      </c>
      <c r="GK306" s="15">
        <f>IFERROR(DE306*[1]Figure!$F$8+DZ306*[1]Figure!$G$8+EU306*[1]Figure!$H$8,0)</f>
        <v>0</v>
      </c>
      <c r="GL306" s="15">
        <f>IFERROR(DF306*[1]Figure!$F$8+EA306*[1]Figure!$G$8+EV306*[1]Figure!$H$8,0)</f>
        <v>0</v>
      </c>
      <c r="GM306" s="15">
        <f>IFERROR(DG306*[1]Figure!$F$8+EB306*[1]Figure!$G$8+EW306*[1]Figure!$H$8,0)</f>
        <v>0</v>
      </c>
      <c r="GN306" s="15">
        <f>IFERROR(DH306*[1]Figure!$F$8+EC306*[1]Figure!$G$8+EX306*[1]Figure!$H$8,0)</f>
        <v>0</v>
      </c>
      <c r="GO306" s="15">
        <f>IFERROR(DI306*[1]Figure!$F$8+ED306*[1]Figure!$G$8+EY306*[1]Figure!$H$8,0)</f>
        <v>0</v>
      </c>
      <c r="GP306" s="15">
        <f>IFERROR(DJ306*[1]Figure!$F$8+EE306*[1]Figure!$G$8+EZ306*[1]Figure!$H$8,0)</f>
        <v>0</v>
      </c>
      <c r="GQ306" s="15">
        <f>IFERROR(DK306*[1]Figure!$F$8+EF306*[1]Figure!$G$8+FA306*[1]Figure!$H$8,0)</f>
        <v>0</v>
      </c>
      <c r="GR306" s="15">
        <f>IFERROR(DL306*[1]Figure!$F$8+EG306*[1]Figure!$G$8+FB306*[1]Figure!$H$8,0)</f>
        <v>0</v>
      </c>
      <c r="GS306" s="15">
        <f>IFERROR(DM306*[1]Figure!$F$8+EH306*[1]Figure!$G$8+FC306*[1]Figure!$H$8,0)</f>
        <v>0</v>
      </c>
      <c r="GT306" s="15">
        <f>IFERROR(DN306*[1]Figure!$F$8+EI306*[1]Figure!$G$8+FD306*[1]Figure!$H$8,0)</f>
        <v>0</v>
      </c>
      <c r="GU306" s="15">
        <f>IFERROR(DO306*[1]Figure!$F$8+EJ306*[1]Figure!$G$8+FE306*[1]Figure!$H$8,0)</f>
        <v>0</v>
      </c>
      <c r="GV306" s="15">
        <f>IFERROR(DP306*[1]Figure!$F$8+EK306*[1]Figure!$G$8+FF306*[1]Figure!$H$8,0)</f>
        <v>0</v>
      </c>
      <c r="GX306" s="15">
        <f>IFERROR(FH306*[1]Figure!$F$10+GC306*[1]Figure!$F$11,0)</f>
        <v>0</v>
      </c>
      <c r="GY306" s="15">
        <f>IFERROR(FI306*[1]Figure!$F$10+GD306*[1]Figure!$F$11,0)</f>
        <v>0</v>
      </c>
      <c r="GZ306" s="15">
        <f>IFERROR(FJ306*[1]Figure!$F$10+GE306*[1]Figure!$F$11,0)</f>
        <v>0</v>
      </c>
      <c r="HA306" s="15">
        <f>IFERROR(FK306*[1]Figure!$F$10+GF306*[1]Figure!$F$11,0)</f>
        <v>0</v>
      </c>
      <c r="HB306" s="15">
        <f>IFERROR(FL306*[1]Figure!$F$10+GG306*[1]Figure!$F$11,0)</f>
        <v>0</v>
      </c>
      <c r="HC306" s="15">
        <f>IFERROR(FM306*[1]Figure!$F$10+GH306*[1]Figure!$F$11,0)</f>
        <v>0</v>
      </c>
      <c r="HD306" s="15">
        <f>IFERROR(FN306*[1]Figure!$F$10+GI306*[1]Figure!$F$11,0)</f>
        <v>0</v>
      </c>
      <c r="HE306" s="15">
        <f>IFERROR(FO306*[1]Figure!$F$10+GJ306*[1]Figure!$F$11,0)</f>
        <v>0</v>
      </c>
      <c r="HF306" s="15">
        <f>IFERROR(FP306*[1]Figure!$F$10+GK306*[1]Figure!$F$11,0)</f>
        <v>0</v>
      </c>
      <c r="HG306" s="15">
        <f>IFERROR(FQ306*[1]Figure!$F$10+GL306*[1]Figure!$F$11,0)</f>
        <v>0</v>
      </c>
      <c r="HH306" s="15">
        <f>IFERROR(FR306*[1]Figure!$F$10+GM306*[1]Figure!$F$11,0)</f>
        <v>0</v>
      </c>
      <c r="HI306" s="15">
        <f>IFERROR(FS306*[1]Figure!$F$10+GN306*[1]Figure!$F$11,0)</f>
        <v>0</v>
      </c>
      <c r="HJ306" s="15">
        <f>IFERROR(FT306*[1]Figure!$F$10+GO306*[1]Figure!$F$11,0)</f>
        <v>0</v>
      </c>
      <c r="HK306" s="15">
        <f>IFERROR(FU306*[1]Figure!$F$10+GP306*[1]Figure!$F$11,0)</f>
        <v>0</v>
      </c>
      <c r="HL306" s="15">
        <f>IFERROR(FV306*[1]Figure!$F$10+GQ306*[1]Figure!$F$11,0)</f>
        <v>0</v>
      </c>
      <c r="HM306" s="15">
        <f>IFERROR(FW306*[1]Figure!$F$10+GR306*[1]Figure!$F$11,0)</f>
        <v>0</v>
      </c>
      <c r="HN306" s="15">
        <f>IFERROR(FX306*[1]Figure!$F$10+GS306*[1]Figure!$F$11,0)</f>
        <v>0</v>
      </c>
      <c r="HO306" s="15">
        <f>IFERROR(FY306*[1]Figure!$F$10+GT306*[1]Figure!$F$11,0)</f>
        <v>0</v>
      </c>
      <c r="HP306" s="15">
        <f>IFERROR(FZ306*[1]Figure!$F$10+GU306*[1]Figure!$F$11,0)</f>
        <v>0</v>
      </c>
      <c r="HQ306" s="15">
        <f>IFERROR(GA306*[1]Figure!$F$10+GV306*[1]Figure!$F$11,0)</f>
        <v>0</v>
      </c>
    </row>
    <row r="307" spans="1:225" s="15" customFormat="1" x14ac:dyDescent="0.2">
      <c r="A307" s="1"/>
      <c r="B307" s="4"/>
      <c r="C307" s="1" t="str">
        <f>C116</f>
        <v>Electricity (EV,cell)</v>
      </c>
      <c r="D307" s="1" t="str">
        <f>D116</f>
        <v>Poland</v>
      </c>
      <c r="E307" s="2">
        <f>E116</f>
        <v>5.2207444930577503E-2</v>
      </c>
      <c r="F307" s="7">
        <f>SUM(E307:E313)</f>
        <v>0.99999999999999989</v>
      </c>
      <c r="G307" s="6">
        <f>G$231*$E307</f>
        <v>3.7082641889503033E-2</v>
      </c>
      <c r="H307" s="6">
        <f t="shared" ref="H307:I313" si="261">H$231*$E307</f>
        <v>3.7057465545273491E-2</v>
      </c>
      <c r="I307" s="6">
        <f t="shared" si="261"/>
        <v>3.7140425995156177E-2</v>
      </c>
      <c r="J307" s="5" t="str">
        <f>J116</f>
        <v>-</v>
      </c>
      <c r="K307" s="5" t="str">
        <f>K116</f>
        <v>-</v>
      </c>
      <c r="L307" s="5" t="str">
        <f>L116</f>
        <v>-</v>
      </c>
      <c r="M307" s="5" t="str">
        <f>M116</f>
        <v>kWh/kWh</v>
      </c>
      <c r="N307" s="5" t="str">
        <f>N116</f>
        <v>market for electricity, low voltage | electricity, low voltage | Cutoff, PL</v>
      </c>
      <c r="O307" s="5">
        <f>O116</f>
        <v>1</v>
      </c>
      <c r="P307" s="5" t="str">
        <f>P116</f>
        <v>kWh</v>
      </c>
      <c r="Q307" s="5">
        <f>'[1]Unit factor_selected'!J109</f>
        <v>0.38899761150678203</v>
      </c>
      <c r="R307" s="5">
        <f>'[1]Unit factor_selected'!K109</f>
        <v>9.6232578602001393</v>
      </c>
      <c r="S307" s="5">
        <f>'[1]Unit factor_selected'!L109</f>
        <v>1.5949937117216899E-4</v>
      </c>
      <c r="T307" s="5">
        <f>'[1]Unit factor_selected'!M109</f>
        <v>0.112693030142603</v>
      </c>
      <c r="U307" s="5">
        <f>'[1]Unit factor_selected'!N109</f>
        <v>1.41336496089871E-2</v>
      </c>
      <c r="V307" s="5">
        <f>'[1]Unit factor_selected'!O109</f>
        <v>2.7751197923858598E-4</v>
      </c>
      <c r="W307" s="5">
        <f>'[1]Unit factor_selected'!P109</f>
        <v>0.39487259727059798</v>
      </c>
      <c r="X307" s="5">
        <f>'[1]Unit factor_selected'!Q109</f>
        <v>2.1844878047093601E-2</v>
      </c>
      <c r="Y307" s="5">
        <f>'[1]Unit factor_selected'!R109</f>
        <v>0.39675559132663202</v>
      </c>
      <c r="Z307" s="5">
        <f>'[1]Unit factor_selected'!S109</f>
        <v>0.15386607491191501</v>
      </c>
      <c r="AA307" s="5">
        <f>'[1]Unit factor_selected'!T109</f>
        <v>9.3180996754013302E-3</v>
      </c>
      <c r="AB307" s="5">
        <f>'[1]Unit factor_selected'!U109</f>
        <v>1.8650254724993501E-2</v>
      </c>
      <c r="AC307" s="5">
        <f>'[1]Unit factor_selected'!V109</f>
        <v>2.06168503597358E-5</v>
      </c>
      <c r="AD307" s="5">
        <f>'[1]Unit factor_selected'!W109</f>
        <v>4.6435083523879998E-4</v>
      </c>
      <c r="AE307" s="5">
        <f>'[1]Unit factor_selected'!X109</f>
        <v>1.8979427794515601E-4</v>
      </c>
      <c r="AF307" s="5">
        <f>'[1]Unit factor_selected'!Y109</f>
        <v>2.01361160132075E-4</v>
      </c>
      <c r="AG307" s="5">
        <f>'[1]Unit factor_selected'!Z109</f>
        <v>1.7114246771852901E-7</v>
      </c>
      <c r="AH307" s="5">
        <f>'[1]Unit factor_selected'!AA109</f>
        <v>2.9630095729279402E-4</v>
      </c>
      <c r="AI307" s="5">
        <f>'[1]Unit factor_selected'!AB109</f>
        <v>0.48809831262861902</v>
      </c>
      <c r="AJ307" s="5">
        <f>'[1]Unit factor_selected'!AC109</f>
        <v>9.0516571158616391E-3</v>
      </c>
      <c r="AK307" s="1"/>
      <c r="AL307" s="1">
        <f t="shared" si="253"/>
        <v>1.4425059123378022E-2</v>
      </c>
      <c r="AM307" s="1">
        <f t="shared" si="241"/>
        <v>0.35685582504014701</v>
      </c>
      <c r="AN307" s="1">
        <f t="shared" si="241"/>
        <v>5.9146580627784665E-6</v>
      </c>
      <c r="AO307" s="1">
        <f t="shared" si="241"/>
        <v>4.1789552802211178E-3</v>
      </c>
      <c r="AP307" s="1">
        <f t="shared" si="241"/>
        <v>5.2411306704178325E-4</v>
      </c>
      <c r="AQ307" s="1">
        <f t="shared" si="241"/>
        <v>1.0290877346151685E-5</v>
      </c>
      <c r="AR307" s="1">
        <f t="shared" si="241"/>
        <v>1.4642919116563537E-2</v>
      </c>
      <c r="AS307" s="1">
        <f t="shared" si="241"/>
        <v>8.1006578974023838E-4</v>
      </c>
      <c r="AT307" s="1">
        <f t="shared" si="241"/>
        <v>1.4712745510823511E-2</v>
      </c>
      <c r="AU307" s="1">
        <f t="shared" si="241"/>
        <v>5.7057605549019914E-3</v>
      </c>
      <c r="AV307" s="1">
        <f t="shared" si="241"/>
        <v>3.4553975335360201E-4</v>
      </c>
      <c r="AW307" s="1">
        <f t="shared" si="241"/>
        <v>6.9160071711494588E-4</v>
      </c>
      <c r="AX307" s="1">
        <f t="shared" si="241"/>
        <v>7.6452727877955449E-7</v>
      </c>
      <c r="AY307" s="1">
        <f t="shared" si="241"/>
        <v>1.7219355734252045E-5</v>
      </c>
      <c r="AZ307" s="1">
        <f t="shared" si="241"/>
        <v>7.0380732417170238E-6</v>
      </c>
      <c r="BA307" s="1">
        <f t="shared" si="241"/>
        <v>7.4670037916326122E-6</v>
      </c>
      <c r="BB307" s="1">
        <f t="shared" si="241"/>
        <v>6.346414842492044E-9</v>
      </c>
      <c r="BC307" s="1">
        <f t="shared" si="242"/>
        <v>1.0987622290805613E-5</v>
      </c>
      <c r="BD307" s="1">
        <f t="shared" si="242"/>
        <v>1.8099974934077775E-2</v>
      </c>
      <c r="BE307" s="1">
        <f t="shared" si="242"/>
        <v>3.3565935933406904E-4</v>
      </c>
      <c r="BF307" s="1"/>
      <c r="BG307" s="1">
        <f t="shared" si="254"/>
        <v>1.4415265585606258E-2</v>
      </c>
      <c r="BH307" s="1">
        <f t="shared" si="243"/>
        <v>0.35661354658764899</v>
      </c>
      <c r="BI307" s="1">
        <f t="shared" si="243"/>
        <v>5.9106424517054401E-6</v>
      </c>
      <c r="BJ307" s="1">
        <f t="shared" si="243"/>
        <v>4.1761180817019771E-3</v>
      </c>
      <c r="BK307" s="1">
        <f t="shared" si="243"/>
        <v>5.2375723341400765E-4</v>
      </c>
      <c r="BL307" s="1">
        <f t="shared" si="243"/>
        <v>1.0283890609034552E-5</v>
      </c>
      <c r="BM307" s="1">
        <f t="shared" si="243"/>
        <v>1.463297766812784E-2</v>
      </c>
      <c r="BN307" s="1">
        <f t="shared" si="243"/>
        <v>8.0951581557087236E-4</v>
      </c>
      <c r="BO307" s="1">
        <f t="shared" si="243"/>
        <v>1.4702756655481276E-2</v>
      </c>
      <c r="BP307" s="1">
        <f t="shared" si="243"/>
        <v>5.7018867696347602E-3</v>
      </c>
      <c r="BQ307" s="1">
        <f t="shared" si="243"/>
        <v>3.4530515766860887E-4</v>
      </c>
      <c r="BR307" s="1">
        <f t="shared" si="243"/>
        <v>6.9113117188202076E-4</v>
      </c>
      <c r="BS307" s="1">
        <f t="shared" si="243"/>
        <v>7.6400822185796875E-7</v>
      </c>
      <c r="BT307" s="1">
        <f t="shared" si="243"/>
        <v>1.7207665077780798E-5</v>
      </c>
      <c r="BU307" s="1">
        <f t="shared" si="243"/>
        <v>7.033294915642679E-6</v>
      </c>
      <c r="BV307" s="1">
        <f t="shared" si="243"/>
        <v>7.461934253750667E-6</v>
      </c>
      <c r="BW307" s="1">
        <f t="shared" si="243"/>
        <v>6.3421061008124698E-9</v>
      </c>
      <c r="BX307" s="1">
        <f t="shared" si="244"/>
        <v>1.0980162515909267E-5</v>
      </c>
      <c r="BY307" s="1">
        <f t="shared" si="244"/>
        <v>1.8087686402941179E-2</v>
      </c>
      <c r="BZ307" s="1">
        <f t="shared" si="244"/>
        <v>3.3543147169867233E-4</v>
      </c>
      <c r="CA307" s="1"/>
      <c r="CB307" s="1">
        <f t="shared" si="255"/>
        <v>1.4447537002460152E-2</v>
      </c>
      <c r="CC307" s="1">
        <f t="shared" si="245"/>
        <v>0.35741189638906828</v>
      </c>
      <c r="CD307" s="1">
        <f t="shared" si="245"/>
        <v>5.9238745912938891E-6</v>
      </c>
      <c r="CE307" s="1">
        <f t="shared" si="245"/>
        <v>4.1854671461812511E-3</v>
      </c>
      <c r="CF307" s="1">
        <f t="shared" si="245"/>
        <v>5.2492976734405347E-4</v>
      </c>
      <c r="CG307" s="1">
        <f t="shared" si="245"/>
        <v>1.030691312768002E-5</v>
      </c>
      <c r="CH307" s="1">
        <f t="shared" si="245"/>
        <v>1.4665736476443753E-2</v>
      </c>
      <c r="CI307" s="1">
        <f t="shared" si="245"/>
        <v>8.1132807648129173E-4</v>
      </c>
      <c r="CJ307" s="1">
        <f t="shared" si="245"/>
        <v>1.4735671677831205E-2</v>
      </c>
      <c r="CK307" s="1">
        <f t="shared" si="245"/>
        <v>5.7146515684311358E-3</v>
      </c>
      <c r="CL307" s="1">
        <f t="shared" si="245"/>
        <v>3.4607819140973191E-4</v>
      </c>
      <c r="CM307" s="1">
        <f t="shared" si="245"/>
        <v>6.9267840540443296E-4</v>
      </c>
      <c r="CN307" s="1">
        <f t="shared" si="245"/>
        <v>7.6571860503897651E-7</v>
      </c>
      <c r="CO307" s="1">
        <f t="shared" si="245"/>
        <v>1.7246187831975611E-5</v>
      </c>
      <c r="CP307" s="1">
        <f t="shared" si="245"/>
        <v>7.0490403343261693E-6</v>
      </c>
      <c r="CQ307" s="1">
        <f t="shared" si="245"/>
        <v>7.4786392661841236E-6</v>
      </c>
      <c r="CR307" s="1">
        <f t="shared" si="245"/>
        <v>6.3563041569284319E-9</v>
      </c>
      <c r="CS307" s="1">
        <f t="shared" si="246"/>
        <v>1.1004743776626948E-5</v>
      </c>
      <c r="CT307" s="1">
        <f t="shared" si="246"/>
        <v>1.812817925854383E-2</v>
      </c>
      <c r="CU307" s="1">
        <f t="shared" si="246"/>
        <v>3.3618240124518804E-4</v>
      </c>
      <c r="CW307" s="15">
        <f t="shared" si="256"/>
        <v>0</v>
      </c>
      <c r="CX307" s="15">
        <f t="shared" si="247"/>
        <v>0</v>
      </c>
      <c r="CY307" s="15">
        <f t="shared" si="247"/>
        <v>0</v>
      </c>
      <c r="CZ307" s="15">
        <f t="shared" si="247"/>
        <v>0</v>
      </c>
      <c r="DA307" s="15">
        <f t="shared" si="247"/>
        <v>0</v>
      </c>
      <c r="DB307" s="15">
        <f t="shared" si="247"/>
        <v>0</v>
      </c>
      <c r="DC307" s="15">
        <f t="shared" si="247"/>
        <v>0</v>
      </c>
      <c r="DD307" s="15">
        <f t="shared" si="247"/>
        <v>0</v>
      </c>
      <c r="DE307" s="15">
        <f t="shared" si="247"/>
        <v>0</v>
      </c>
      <c r="DF307" s="15">
        <f t="shared" si="247"/>
        <v>0</v>
      </c>
      <c r="DG307" s="15">
        <f t="shared" si="247"/>
        <v>0</v>
      </c>
      <c r="DH307" s="15">
        <f t="shared" si="247"/>
        <v>0</v>
      </c>
      <c r="DI307" s="15">
        <f t="shared" si="247"/>
        <v>0</v>
      </c>
      <c r="DJ307" s="15">
        <f t="shared" si="247"/>
        <v>0</v>
      </c>
      <c r="DK307" s="15">
        <f t="shared" si="247"/>
        <v>0</v>
      </c>
      <c r="DL307" s="15">
        <f t="shared" si="247"/>
        <v>0</v>
      </c>
      <c r="DM307" s="15">
        <f t="shared" si="247"/>
        <v>0</v>
      </c>
      <c r="DN307" s="15">
        <f t="shared" si="248"/>
        <v>0</v>
      </c>
      <c r="DO307" s="15">
        <f t="shared" si="248"/>
        <v>0</v>
      </c>
      <c r="DP307" s="15">
        <f t="shared" si="248"/>
        <v>0</v>
      </c>
      <c r="DR307" s="15">
        <f t="shared" si="257"/>
        <v>0</v>
      </c>
      <c r="DS307" s="15">
        <f t="shared" si="249"/>
        <v>0</v>
      </c>
      <c r="DT307" s="15">
        <f t="shared" si="249"/>
        <v>0</v>
      </c>
      <c r="DU307" s="15">
        <f t="shared" si="249"/>
        <v>0</v>
      </c>
      <c r="DV307" s="15">
        <f t="shared" si="249"/>
        <v>0</v>
      </c>
      <c r="DW307" s="15">
        <f t="shared" si="249"/>
        <v>0</v>
      </c>
      <c r="DX307" s="15">
        <f t="shared" si="249"/>
        <v>0</v>
      </c>
      <c r="DY307" s="15">
        <f t="shared" si="249"/>
        <v>0</v>
      </c>
      <c r="DZ307" s="15">
        <f t="shared" si="249"/>
        <v>0</v>
      </c>
      <c r="EA307" s="15">
        <f t="shared" si="249"/>
        <v>0</v>
      </c>
      <c r="EB307" s="15">
        <f t="shared" si="249"/>
        <v>0</v>
      </c>
      <c r="EC307" s="15">
        <f t="shared" si="249"/>
        <v>0</v>
      </c>
      <c r="ED307" s="15">
        <f t="shared" si="249"/>
        <v>0</v>
      </c>
      <c r="EE307" s="15">
        <f t="shared" si="249"/>
        <v>0</v>
      </c>
      <c r="EF307" s="15">
        <f t="shared" si="249"/>
        <v>0</v>
      </c>
      <c r="EG307" s="15">
        <f t="shared" si="249"/>
        <v>0</v>
      </c>
      <c r="EH307" s="15">
        <f t="shared" si="249"/>
        <v>0</v>
      </c>
      <c r="EI307" s="15">
        <f t="shared" si="250"/>
        <v>0</v>
      </c>
      <c r="EJ307" s="15">
        <f t="shared" si="250"/>
        <v>0</v>
      </c>
      <c r="EK307" s="15">
        <f t="shared" si="250"/>
        <v>0</v>
      </c>
      <c r="EM307" s="15">
        <f t="shared" si="258"/>
        <v>0</v>
      </c>
      <c r="EN307" s="15">
        <f t="shared" si="251"/>
        <v>0</v>
      </c>
      <c r="EO307" s="15">
        <f t="shared" si="251"/>
        <v>0</v>
      </c>
      <c r="EP307" s="15">
        <f t="shared" si="251"/>
        <v>0</v>
      </c>
      <c r="EQ307" s="15">
        <f t="shared" si="251"/>
        <v>0</v>
      </c>
      <c r="ER307" s="15">
        <f t="shared" si="251"/>
        <v>0</v>
      </c>
      <c r="ES307" s="15">
        <f t="shared" si="251"/>
        <v>0</v>
      </c>
      <c r="ET307" s="15">
        <f t="shared" si="251"/>
        <v>0</v>
      </c>
      <c r="EU307" s="15">
        <f t="shared" si="251"/>
        <v>0</v>
      </c>
      <c r="EV307" s="15">
        <f t="shared" si="251"/>
        <v>0</v>
      </c>
      <c r="EW307" s="15">
        <f t="shared" si="251"/>
        <v>0</v>
      </c>
      <c r="EX307" s="15">
        <f t="shared" si="251"/>
        <v>0</v>
      </c>
      <c r="EY307" s="15">
        <f t="shared" si="251"/>
        <v>0</v>
      </c>
      <c r="EZ307" s="15">
        <f t="shared" si="251"/>
        <v>0</v>
      </c>
      <c r="FA307" s="15">
        <f t="shared" si="251"/>
        <v>0</v>
      </c>
      <c r="FB307" s="15">
        <f t="shared" si="251"/>
        <v>0</v>
      </c>
      <c r="FC307" s="15">
        <f t="shared" si="251"/>
        <v>0</v>
      </c>
      <c r="FD307" s="15">
        <f t="shared" si="252"/>
        <v>0</v>
      </c>
      <c r="FE307" s="15">
        <f t="shared" si="252"/>
        <v>0</v>
      </c>
      <c r="FF307" s="15">
        <f t="shared" si="252"/>
        <v>0</v>
      </c>
      <c r="FH307" s="15">
        <f>IFERROR(AL307*[1]Figure!$C$8+BG307*[1]Figure!$D$8+CB307*[1]Figure!$E$8,0)</f>
        <v>1.4417469937227555E-2</v>
      </c>
      <c r="FI307" s="15">
        <f>IFERROR(AM307*[1]Figure!$C$8+BH307*[1]Figure!$D$8+CC307*[1]Figure!$E$8,0)</f>
        <v>0.35666807916944071</v>
      </c>
      <c r="FJ307" s="15">
        <f>IFERROR(AN307*[1]Figure!$C$8+BI307*[1]Figure!$D$8+CD307*[1]Figure!$E$8,0)</f>
        <v>5.9115462945235931E-6</v>
      </c>
      <c r="FK307" s="15">
        <f>IFERROR(AO307*[1]Figure!$C$8+BJ307*[1]Figure!$D$8+CE307*[1]Figure!$E$8,0)</f>
        <v>4.17675668475854E-3</v>
      </c>
      <c r="FL307" s="15">
        <f>IFERROR(AP307*[1]Figure!$C$8+BK307*[1]Figure!$D$8+CF307*[1]Figure!$E$8,0)</f>
        <v>5.2383732525135784E-4</v>
      </c>
      <c r="FM307" s="15">
        <f>IFERROR(AQ307*[1]Figure!$C$8+BL307*[1]Figure!$D$8+CG307*[1]Figure!$E$8,0)</f>
        <v>1.0285463199619349E-5</v>
      </c>
      <c r="FN307" s="15">
        <f>IFERROR(AR307*[1]Figure!$C$8+BM307*[1]Figure!$D$8+CH307*[1]Figure!$E$8,0)</f>
        <v>1.4635215311815749E-2</v>
      </c>
      <c r="FO307" s="15">
        <f>IFERROR(AS307*[1]Figure!$C$8+BN307*[1]Figure!$D$8+CI307*[1]Figure!$E$8,0)</f>
        <v>8.096396050002049E-4</v>
      </c>
      <c r="FP307" s="15">
        <f>IFERROR(AT307*[1]Figure!$C$8+BO307*[1]Figure!$D$8+CJ307*[1]Figure!$E$8,0)</f>
        <v>1.4705004969622876E-2</v>
      </c>
      <c r="FQ307" s="15">
        <f>IFERROR(AU307*[1]Figure!$C$8+BP307*[1]Figure!$D$8+CK307*[1]Figure!$E$8,0)</f>
        <v>5.7027586899799287E-3</v>
      </c>
      <c r="FR307" s="15">
        <f>IFERROR(AV307*[1]Figure!$C$8+BQ307*[1]Figure!$D$8+CL307*[1]Figure!$E$8,0)</f>
        <v>3.4535796099572269E-4</v>
      </c>
      <c r="FS307" s="15">
        <f>IFERROR(AW307*[1]Figure!$C$8+BR307*[1]Figure!$D$8+CM307*[1]Figure!$E$8,0)</f>
        <v>6.9123685818451859E-4</v>
      </c>
      <c r="FT307" s="15">
        <f>IFERROR(AX307*[1]Figure!$C$8+BS307*[1]Figure!$D$8+CN307*[1]Figure!$E$8,0)</f>
        <v>7.6412505236327819E-7</v>
      </c>
      <c r="FU307" s="15">
        <f>IFERROR(AY307*[1]Figure!$C$8+BT307*[1]Figure!$D$8+CO307*[1]Figure!$E$8,0)</f>
        <v>1.7210296437167673E-5</v>
      </c>
      <c r="FV307" s="15">
        <f>IFERROR(AZ307*[1]Figure!$C$8+BU307*[1]Figure!$D$8+CP307*[1]Figure!$E$8,0)</f>
        <v>7.0343704320775504E-6</v>
      </c>
      <c r="FW307" s="15">
        <f>IFERROR(BA307*[1]Figure!$C$8+BV307*[1]Figure!$D$8+CQ307*[1]Figure!$E$8,0)</f>
        <v>7.4630753167975175E-6</v>
      </c>
      <c r="FX307" s="15">
        <f>IFERROR(BB307*[1]Figure!$C$8+BW307*[1]Figure!$D$8+CR307*[1]Figure!$E$8,0)</f>
        <v>6.3430759221302068E-9</v>
      </c>
      <c r="FY307" s="15">
        <f>IFERROR(BC307*[1]Figure!$C$8+BX307*[1]Figure!$D$8+CS307*[1]Figure!$E$8,0)</f>
        <v>1.0981841578906776E-5</v>
      </c>
      <c r="FZ307" s="15">
        <f>IFERROR(BD307*[1]Figure!$C$8+BY307*[1]Figure!$D$8+CT307*[1]Figure!$E$8,0)</f>
        <v>1.8090452333309307E-2</v>
      </c>
      <c r="GA307" s="15">
        <f>IFERROR(BE307*[1]Figure!$C$8+BZ307*[1]Figure!$D$8+CU307*[1]Figure!$E$8,0)</f>
        <v>3.3548276516281848E-4</v>
      </c>
      <c r="GC307" s="15">
        <f>IFERROR(CW307*[1]Figure!$F$8+DR307*[1]Figure!$G$8+EM307*[1]Figure!$H$8,0)</f>
        <v>0</v>
      </c>
      <c r="GD307" s="15">
        <f>IFERROR(CX307*[1]Figure!$F$8+DS307*[1]Figure!$G$8+EN307*[1]Figure!$H$8,0)</f>
        <v>0</v>
      </c>
      <c r="GE307" s="15">
        <f>IFERROR(CY307*[1]Figure!$F$8+DT307*[1]Figure!$G$8+EO307*[1]Figure!$H$8,0)</f>
        <v>0</v>
      </c>
      <c r="GF307" s="15">
        <f>IFERROR(CZ307*[1]Figure!$F$8+DU307*[1]Figure!$G$8+EP307*[1]Figure!$H$8,0)</f>
        <v>0</v>
      </c>
      <c r="GG307" s="15">
        <f>IFERROR(DA307*[1]Figure!$F$8+DV307*[1]Figure!$G$8+EQ307*[1]Figure!$H$8,0)</f>
        <v>0</v>
      </c>
      <c r="GH307" s="15">
        <f>IFERROR(DB307*[1]Figure!$F$8+DW307*[1]Figure!$G$8+ER307*[1]Figure!$H$8,0)</f>
        <v>0</v>
      </c>
      <c r="GI307" s="15">
        <f>IFERROR(DC307*[1]Figure!$F$8+DX307*[1]Figure!$G$8+ES307*[1]Figure!$H$8,0)</f>
        <v>0</v>
      </c>
      <c r="GJ307" s="15">
        <f>IFERROR(DD307*[1]Figure!$F$8+DY307*[1]Figure!$G$8+ET307*[1]Figure!$H$8,0)</f>
        <v>0</v>
      </c>
      <c r="GK307" s="15">
        <f>IFERROR(DE307*[1]Figure!$F$8+DZ307*[1]Figure!$G$8+EU307*[1]Figure!$H$8,0)</f>
        <v>0</v>
      </c>
      <c r="GL307" s="15">
        <f>IFERROR(DF307*[1]Figure!$F$8+EA307*[1]Figure!$G$8+EV307*[1]Figure!$H$8,0)</f>
        <v>0</v>
      </c>
      <c r="GM307" s="15">
        <f>IFERROR(DG307*[1]Figure!$F$8+EB307*[1]Figure!$G$8+EW307*[1]Figure!$H$8,0)</f>
        <v>0</v>
      </c>
      <c r="GN307" s="15">
        <f>IFERROR(DH307*[1]Figure!$F$8+EC307*[1]Figure!$G$8+EX307*[1]Figure!$H$8,0)</f>
        <v>0</v>
      </c>
      <c r="GO307" s="15">
        <f>IFERROR(DI307*[1]Figure!$F$8+ED307*[1]Figure!$G$8+EY307*[1]Figure!$H$8,0)</f>
        <v>0</v>
      </c>
      <c r="GP307" s="15">
        <f>IFERROR(DJ307*[1]Figure!$F$8+EE307*[1]Figure!$G$8+EZ307*[1]Figure!$H$8,0)</f>
        <v>0</v>
      </c>
      <c r="GQ307" s="15">
        <f>IFERROR(DK307*[1]Figure!$F$8+EF307*[1]Figure!$G$8+FA307*[1]Figure!$H$8,0)</f>
        <v>0</v>
      </c>
      <c r="GR307" s="15">
        <f>IFERROR(DL307*[1]Figure!$F$8+EG307*[1]Figure!$G$8+FB307*[1]Figure!$H$8,0)</f>
        <v>0</v>
      </c>
      <c r="GS307" s="15">
        <f>IFERROR(DM307*[1]Figure!$F$8+EH307*[1]Figure!$G$8+FC307*[1]Figure!$H$8,0)</f>
        <v>0</v>
      </c>
      <c r="GT307" s="15">
        <f>IFERROR(DN307*[1]Figure!$F$8+EI307*[1]Figure!$G$8+FD307*[1]Figure!$H$8,0)</f>
        <v>0</v>
      </c>
      <c r="GU307" s="15">
        <f>IFERROR(DO307*[1]Figure!$F$8+EJ307*[1]Figure!$G$8+FE307*[1]Figure!$H$8,0)</f>
        <v>0</v>
      </c>
      <c r="GV307" s="15">
        <f>IFERROR(DP307*[1]Figure!$F$8+EK307*[1]Figure!$G$8+FF307*[1]Figure!$H$8,0)</f>
        <v>0</v>
      </c>
      <c r="GX307" s="15">
        <f>IFERROR(FH307*[1]Figure!$F$10+GC307*[1]Figure!$F$11,0)</f>
        <v>1.3571578140258127E-2</v>
      </c>
      <c r="GY307" s="15">
        <f>IFERROR(FI307*[1]Figure!$F$10+GD307*[1]Figure!$F$11,0)</f>
        <v>0.33574189699435314</v>
      </c>
      <c r="GZ307" s="15">
        <f>IFERROR(FJ307*[1]Figure!$F$10+GE307*[1]Figure!$F$11,0)</f>
        <v>5.5647081502642738E-6</v>
      </c>
      <c r="HA307" s="15">
        <f>IFERROR(FK307*[1]Figure!$F$10+GF307*[1]Figure!$F$11,0)</f>
        <v>3.9317009133258808E-3</v>
      </c>
      <c r="HB307" s="15">
        <f>IFERROR(FL307*[1]Figure!$F$10+GG307*[1]Figure!$F$11,0)</f>
        <v>4.9310310500981806E-4</v>
      </c>
      <c r="HC307" s="15">
        <f>IFERROR(FM307*[1]Figure!$F$10+GH307*[1]Figure!$F$11,0)</f>
        <v>9.6820016362195495E-6</v>
      </c>
      <c r="HD307" s="15">
        <f>IFERROR(FN307*[1]Figure!$F$10+GI307*[1]Figure!$F$11,0)</f>
        <v>1.377654810924505E-2</v>
      </c>
      <c r="HE307" s="15">
        <f>IFERROR(FO307*[1]Figure!$F$10+GJ307*[1]Figure!$F$11,0)</f>
        <v>7.6213699161844671E-4</v>
      </c>
      <c r="HF307" s="15">
        <f>IFERROR(FP307*[1]Figure!$F$10+GK307*[1]Figure!$F$11,0)</f>
        <v>1.3842243116651699E-2</v>
      </c>
      <c r="HG307" s="15">
        <f>IFERROR(FQ307*[1]Figure!$F$10+GL307*[1]Figure!$F$11,0)</f>
        <v>5.3681703872504576E-3</v>
      </c>
      <c r="HH307" s="15">
        <f>IFERROR(FR307*[1]Figure!$F$10+GM307*[1]Figure!$F$11,0)</f>
        <v>3.2509535823002921E-4</v>
      </c>
      <c r="HI307" s="15">
        <f>IFERROR(FS307*[1]Figure!$F$10+GN307*[1]Figure!$F$11,0)</f>
        <v>6.5068108864610517E-4</v>
      </c>
      <c r="HJ307" s="15">
        <f>IFERROR(FT307*[1]Figure!$F$10+GO307*[1]Figure!$F$11,0)</f>
        <v>7.1929283724736951E-7</v>
      </c>
      <c r="HK307" s="15">
        <f>IFERROR(FU307*[1]Figure!$F$10+GP307*[1]Figure!$F$11,0)</f>
        <v>1.6200545860749146E-5</v>
      </c>
      <c r="HL307" s="15">
        <f>IFERROR(FV307*[1]Figure!$F$10+GQ307*[1]Figure!$F$11,0)</f>
        <v>6.6216547287505539E-6</v>
      </c>
      <c r="HM307" s="15">
        <f>IFERROR(FW307*[1]Figure!$F$10+GR307*[1]Figure!$F$11,0)</f>
        <v>7.0252069378010562E-6</v>
      </c>
      <c r="HN307" s="15">
        <f>IFERROR(FX307*[1]Figure!$F$10+GS307*[1]Figure!$F$11,0)</f>
        <v>5.970919370845868E-9</v>
      </c>
      <c r="HO307" s="15">
        <f>IFERROR(FY307*[1]Figure!$F$10+GT307*[1]Figure!$F$11,0)</f>
        <v>1.0337522586208298E-5</v>
      </c>
      <c r="HP307" s="15">
        <f>IFERROR(FZ307*[1]Figure!$F$10+GU307*[1]Figure!$F$11,0)</f>
        <v>1.7029061860581507E-2</v>
      </c>
      <c r="HQ307" s="15">
        <f>IFERROR(GA307*[1]Figure!$F$10+GV307*[1]Figure!$F$11,0)</f>
        <v>3.1579955303812443E-4</v>
      </c>
    </row>
    <row r="308" spans="1:225" s="15" customFormat="1" x14ac:dyDescent="0.2">
      <c r="A308" s="1"/>
      <c r="B308" s="4"/>
      <c r="C308" s="1" t="str">
        <f>C117</f>
        <v>Electricity (EV,cell)</v>
      </c>
      <c r="D308" s="1" t="str">
        <f>D117</f>
        <v>Hungary</v>
      </c>
      <c r="E308" s="2">
        <f>E117</f>
        <v>1.43831803940009E-2</v>
      </c>
      <c r="F308" s="7"/>
      <c r="G308" s="6">
        <f t="shared" ref="G308:G313" si="262">G$231*$E308</f>
        <v>1.0216288663275837E-2</v>
      </c>
      <c r="H308" s="6">
        <f t="shared" si="261"/>
        <v>1.0209352566303528E-2</v>
      </c>
      <c r="I308" s="6">
        <f t="shared" si="261"/>
        <v>1.0232208216830324E-2</v>
      </c>
      <c r="J308" s="5" t="str">
        <f>J117</f>
        <v>-</v>
      </c>
      <c r="K308" s="5" t="str">
        <f>K117</f>
        <v>-</v>
      </c>
      <c r="L308" s="5" t="str">
        <f>L117</f>
        <v>-</v>
      </c>
      <c r="M308" s="5" t="str">
        <f>M117</f>
        <v>kWh/kWh</v>
      </c>
      <c r="N308" s="5" t="str">
        <f>N117</f>
        <v>market for electricity, low voltage | electricity, low voltage | Cutoff, HU</v>
      </c>
      <c r="O308" s="5">
        <f>O117</f>
        <v>1</v>
      </c>
      <c r="P308" s="5" t="str">
        <f>P117</f>
        <v>kWh</v>
      </c>
      <c r="Q308" s="5">
        <f>'[1]Unit factor_selected'!J110</f>
        <v>0.45580310439782401</v>
      </c>
      <c r="R308" s="5">
        <f>'[1]Unit factor_selected'!K110</f>
        <v>10.7407967564594</v>
      </c>
      <c r="S308" s="5">
        <f>'[1]Unit factor_selected'!L110</f>
        <v>1.4253429681190401E-4</v>
      </c>
      <c r="T308" s="5">
        <f>'[1]Unit factor_selected'!M110</f>
        <v>0.132644909651986</v>
      </c>
      <c r="U308" s="5">
        <f>'[1]Unit factor_selected'!N110</f>
        <v>2.1806341084453802E-2</v>
      </c>
      <c r="V308" s="5">
        <f>'[1]Unit factor_selected'!O110</f>
        <v>5.8726643216667096E-4</v>
      </c>
      <c r="W308" s="5">
        <f>'[1]Unit factor_selected'!P110</f>
        <v>0.461452105394631</v>
      </c>
      <c r="X308" s="5">
        <f>'[1]Unit factor_selected'!Q110</f>
        <v>3.5650095202582298E-2</v>
      </c>
      <c r="Y308" s="5">
        <f>'[1]Unit factor_selected'!R110</f>
        <v>0.687890616952329</v>
      </c>
      <c r="Z308" s="5">
        <f>'[1]Unit factor_selected'!S110</f>
        <v>0.16703753384695399</v>
      </c>
      <c r="AA308" s="5">
        <f>'[1]Unit factor_selected'!T110</f>
        <v>8.2666342520425797E-3</v>
      </c>
      <c r="AB308" s="5">
        <f>'[1]Unit factor_selected'!U110</f>
        <v>2.9259797176135999E-2</v>
      </c>
      <c r="AC308" s="5">
        <f>'[1]Unit factor_selected'!V110</f>
        <v>3.9818677149093597E-5</v>
      </c>
      <c r="AD308" s="5">
        <f>'[1]Unit factor_selected'!W110</f>
        <v>4.5324428682607998E-4</v>
      </c>
      <c r="AE308" s="5">
        <f>'[1]Unit factor_selected'!X110</f>
        <v>1.1289264497775E-4</v>
      </c>
      <c r="AF308" s="5">
        <f>'[1]Unit factor_selected'!Y110</f>
        <v>1.26065238291398E-4</v>
      </c>
      <c r="AG308" s="5">
        <f>'[1]Unit factor_selected'!Z110</f>
        <v>1.9824057993444999E-7</v>
      </c>
      <c r="AH308" s="5">
        <f>'[1]Unit factor_selected'!AA110</f>
        <v>3.1383580160622697E-4</v>
      </c>
      <c r="AI308" s="5">
        <f>'[1]Unit factor_selected'!AB110</f>
        <v>0.59432863656741397</v>
      </c>
      <c r="AJ308" s="5">
        <f>'[1]Unit factor_selected'!AC110</f>
        <v>2.6134268268416202E-3</v>
      </c>
      <c r="AK308" s="1"/>
      <c r="AL308" s="1">
        <f t="shared" si="253"/>
        <v>4.6566160881454221E-3</v>
      </c>
      <c r="AM308" s="1">
        <f t="shared" si="241"/>
        <v>0.10973108013756605</v>
      </c>
      <c r="AN308" s="1">
        <f t="shared" si="241"/>
        <v>1.4561715206474482E-6</v>
      </c>
      <c r="AO308" s="1">
        <f t="shared" si="241"/>
        <v>1.3551386867188323E-3</v>
      </c>
      <c r="AP308" s="1">
        <f t="shared" si="241"/>
        <v>2.227798752086315E-4</v>
      </c>
      <c r="AQ308" s="1">
        <f t="shared" si="241"/>
        <v>5.9996833932668092E-6</v>
      </c>
      <c r="AR308" s="1">
        <f t="shared" si="241"/>
        <v>4.7143279129879352E-3</v>
      </c>
      <c r="AS308" s="1">
        <f t="shared" si="241"/>
        <v>3.6421166346284583E-4</v>
      </c>
      <c r="AT308" s="1">
        <f t="shared" si="241"/>
        <v>7.0276891115439001E-3</v>
      </c>
      <c r="AU308" s="1">
        <f t="shared" si="241"/>
        <v>1.7065036633821902E-3</v>
      </c>
      <c r="AV308" s="1">
        <f t="shared" si="241"/>
        <v>8.4454321792590338E-5</v>
      </c>
      <c r="AW308" s="1">
        <f t="shared" si="241"/>
        <v>2.9892653418030858E-4</v>
      </c>
      <c r="AX308" s="1">
        <f t="shared" si="241"/>
        <v>4.0679909994492558E-7</v>
      </c>
      <c r="AY308" s="1">
        <f t="shared" si="241"/>
        <v>4.6304744691958226E-6</v>
      </c>
      <c r="AZ308" s="1">
        <f t="shared" si="241"/>
        <v>1.1533438490534113E-6</v>
      </c>
      <c r="BA308" s="1">
        <f t="shared" si="241"/>
        <v>1.2879188647895764E-6</v>
      </c>
      <c r="BB308" s="1">
        <f t="shared" si="241"/>
        <v>2.0252829893855489E-9</v>
      </c>
      <c r="BC308" s="1">
        <f t="shared" si="242"/>
        <v>3.2062371420797813E-6</v>
      </c>
      <c r="BD308" s="1">
        <f t="shared" si="242"/>
        <v>6.0718329120238567E-3</v>
      </c>
      <c r="BE308" s="1">
        <f t="shared" si="242"/>
        <v>2.6699522863362991E-5</v>
      </c>
      <c r="BF308" s="1"/>
      <c r="BG308" s="1">
        <f t="shared" si="254"/>
        <v>4.6534545936130394E-3</v>
      </c>
      <c r="BH308" s="1">
        <f t="shared" si="243"/>
        <v>0.10965658092970339</v>
      </c>
      <c r="BI308" s="1">
        <f t="shared" si="243"/>
        <v>1.4551828889428809E-6</v>
      </c>
      <c r="BJ308" s="1">
        <f t="shared" si="243"/>
        <v>1.3542186487626028E-3</v>
      </c>
      <c r="BK308" s="1">
        <f t="shared" si="243"/>
        <v>2.2262862431225849E-4</v>
      </c>
      <c r="BL308" s="1">
        <f t="shared" si="243"/>
        <v>5.9956100563447186E-6</v>
      </c>
      <c r="BM308" s="1">
        <f t="shared" si="243"/>
        <v>4.7111272364368422E-3</v>
      </c>
      <c r="BN308" s="1">
        <f t="shared" si="243"/>
        <v>3.6396439094544869E-4</v>
      </c>
      <c r="BO308" s="1">
        <f t="shared" si="243"/>
        <v>7.0229178355183776E-3</v>
      </c>
      <c r="BP308" s="1">
        <f t="shared" si="243"/>
        <v>1.7053450748494123E-3</v>
      </c>
      <c r="BQ308" s="1">
        <f t="shared" si="243"/>
        <v>8.4396983615783559E-5</v>
      </c>
      <c r="BR308" s="1">
        <f t="shared" si="243"/>
        <v>2.9872358538970479E-4</v>
      </c>
      <c r="BS308" s="1">
        <f t="shared" si="243"/>
        <v>4.0652291373891035E-7</v>
      </c>
      <c r="BT308" s="1">
        <f t="shared" si="243"/>
        <v>4.6273307228702518E-6</v>
      </c>
      <c r="BU308" s="1">
        <f t="shared" si="243"/>
        <v>1.1525608147203851E-6</v>
      </c>
      <c r="BV308" s="1">
        <f t="shared" si="243"/>
        <v>1.28704446407195E-6</v>
      </c>
      <c r="BW308" s="1">
        <f t="shared" si="243"/>
        <v>2.0239079734992769E-9</v>
      </c>
      <c r="BX308" s="1">
        <f t="shared" si="244"/>
        <v>3.2040603465264584E-6</v>
      </c>
      <c r="BY308" s="1">
        <f t="shared" si="244"/>
        <v>6.0677105909672045E-3</v>
      </c>
      <c r="BZ308" s="1">
        <f t="shared" si="244"/>
        <v>2.6681395881461982E-5</v>
      </c>
      <c r="CA308" s="1"/>
      <c r="CB308" s="1">
        <f t="shared" si="255"/>
        <v>4.6638722700761848E-3</v>
      </c>
      <c r="CC308" s="1">
        <f t="shared" si="245"/>
        <v>0.10990206882674836</v>
      </c>
      <c r="CD308" s="1">
        <f t="shared" si="245"/>
        <v>1.4584406030188966E-6</v>
      </c>
      <c r="CE308" s="1">
        <f t="shared" si="245"/>
        <v>1.357250334461767E-3</v>
      </c>
      <c r="CF308" s="1">
        <f t="shared" si="245"/>
        <v>2.2312702242335288E-4</v>
      </c>
      <c r="CG308" s="1">
        <f t="shared" si="245"/>
        <v>6.0090324126844389E-6</v>
      </c>
      <c r="CH308" s="1">
        <f t="shared" si="245"/>
        <v>4.7216740244925958E-3</v>
      </c>
      <c r="CI308" s="1">
        <f t="shared" si="245"/>
        <v>3.647791970626459E-4</v>
      </c>
      <c r="CJ308" s="1">
        <f t="shared" si="245"/>
        <v>7.0386400230601021E-3</v>
      </c>
      <c r="CK308" s="1">
        <f t="shared" si="245"/>
        <v>1.7091628263478759E-3</v>
      </c>
      <c r="CL308" s="1">
        <f t="shared" si="245"/>
        <v>8.4585922919281083E-5</v>
      </c>
      <c r="CM308" s="1">
        <f t="shared" si="245"/>
        <v>2.9939233708844748E-4</v>
      </c>
      <c r="CN308" s="1">
        <f t="shared" si="245"/>
        <v>4.0743299550826937E-7</v>
      </c>
      <c r="CO308" s="1">
        <f t="shared" si="245"/>
        <v>4.6376899158932162E-6</v>
      </c>
      <c r="CP308" s="1">
        <f t="shared" si="245"/>
        <v>1.1551410495610421E-6</v>
      </c>
      <c r="CQ308" s="1">
        <f t="shared" si="245"/>
        <v>1.2899257671019153E-6</v>
      </c>
      <c r="CR308" s="1">
        <f t="shared" si="245"/>
        <v>2.0284388909144878E-9</v>
      </c>
      <c r="CS308" s="1">
        <f t="shared" si="246"/>
        <v>3.2112332679307672E-6</v>
      </c>
      <c r="CT308" s="1">
        <f t="shared" si="246"/>
        <v>6.0812943585826567E-3</v>
      </c>
      <c r="CU308" s="1">
        <f t="shared" si="246"/>
        <v>2.6741127451693625E-5</v>
      </c>
      <c r="CW308" s="15">
        <f t="shared" si="256"/>
        <v>0</v>
      </c>
      <c r="CX308" s="15">
        <f t="shared" si="247"/>
        <v>0</v>
      </c>
      <c r="CY308" s="15">
        <f t="shared" si="247"/>
        <v>0</v>
      </c>
      <c r="CZ308" s="15">
        <f t="shared" si="247"/>
        <v>0</v>
      </c>
      <c r="DA308" s="15">
        <f t="shared" si="247"/>
        <v>0</v>
      </c>
      <c r="DB308" s="15">
        <f t="shared" si="247"/>
        <v>0</v>
      </c>
      <c r="DC308" s="15">
        <f t="shared" si="247"/>
        <v>0</v>
      </c>
      <c r="DD308" s="15">
        <f t="shared" si="247"/>
        <v>0</v>
      </c>
      <c r="DE308" s="15">
        <f t="shared" si="247"/>
        <v>0</v>
      </c>
      <c r="DF308" s="15">
        <f t="shared" si="247"/>
        <v>0</v>
      </c>
      <c r="DG308" s="15">
        <f t="shared" si="247"/>
        <v>0</v>
      </c>
      <c r="DH308" s="15">
        <f t="shared" si="247"/>
        <v>0</v>
      </c>
      <c r="DI308" s="15">
        <f t="shared" si="247"/>
        <v>0</v>
      </c>
      <c r="DJ308" s="15">
        <f t="shared" si="247"/>
        <v>0</v>
      </c>
      <c r="DK308" s="15">
        <f t="shared" si="247"/>
        <v>0</v>
      </c>
      <c r="DL308" s="15">
        <f t="shared" si="247"/>
        <v>0</v>
      </c>
      <c r="DM308" s="15">
        <f t="shared" si="247"/>
        <v>0</v>
      </c>
      <c r="DN308" s="15">
        <f t="shared" si="248"/>
        <v>0</v>
      </c>
      <c r="DO308" s="15">
        <f t="shared" si="248"/>
        <v>0</v>
      </c>
      <c r="DP308" s="15">
        <f t="shared" si="248"/>
        <v>0</v>
      </c>
      <c r="DR308" s="15">
        <f t="shared" si="257"/>
        <v>0</v>
      </c>
      <c r="DS308" s="15">
        <f t="shared" si="249"/>
        <v>0</v>
      </c>
      <c r="DT308" s="15">
        <f t="shared" si="249"/>
        <v>0</v>
      </c>
      <c r="DU308" s="15">
        <f t="shared" si="249"/>
        <v>0</v>
      </c>
      <c r="DV308" s="15">
        <f t="shared" si="249"/>
        <v>0</v>
      </c>
      <c r="DW308" s="15">
        <f t="shared" si="249"/>
        <v>0</v>
      </c>
      <c r="DX308" s="15">
        <f t="shared" si="249"/>
        <v>0</v>
      </c>
      <c r="DY308" s="15">
        <f t="shared" si="249"/>
        <v>0</v>
      </c>
      <c r="DZ308" s="15">
        <f t="shared" si="249"/>
        <v>0</v>
      </c>
      <c r="EA308" s="15">
        <f t="shared" si="249"/>
        <v>0</v>
      </c>
      <c r="EB308" s="15">
        <f t="shared" si="249"/>
        <v>0</v>
      </c>
      <c r="EC308" s="15">
        <f t="shared" si="249"/>
        <v>0</v>
      </c>
      <c r="ED308" s="15">
        <f t="shared" si="249"/>
        <v>0</v>
      </c>
      <c r="EE308" s="15">
        <f t="shared" si="249"/>
        <v>0</v>
      </c>
      <c r="EF308" s="15">
        <f t="shared" si="249"/>
        <v>0</v>
      </c>
      <c r="EG308" s="15">
        <f t="shared" si="249"/>
        <v>0</v>
      </c>
      <c r="EH308" s="15">
        <f t="shared" si="249"/>
        <v>0</v>
      </c>
      <c r="EI308" s="15">
        <f t="shared" si="250"/>
        <v>0</v>
      </c>
      <c r="EJ308" s="15">
        <f t="shared" si="250"/>
        <v>0</v>
      </c>
      <c r="EK308" s="15">
        <f t="shared" si="250"/>
        <v>0</v>
      </c>
      <c r="EM308" s="15">
        <f t="shared" si="258"/>
        <v>0</v>
      </c>
      <c r="EN308" s="15">
        <f t="shared" si="251"/>
        <v>0</v>
      </c>
      <c r="EO308" s="15">
        <f t="shared" si="251"/>
        <v>0</v>
      </c>
      <c r="EP308" s="15">
        <f t="shared" si="251"/>
        <v>0</v>
      </c>
      <c r="EQ308" s="15">
        <f t="shared" si="251"/>
        <v>0</v>
      </c>
      <c r="ER308" s="15">
        <f t="shared" si="251"/>
        <v>0</v>
      </c>
      <c r="ES308" s="15">
        <f t="shared" si="251"/>
        <v>0</v>
      </c>
      <c r="ET308" s="15">
        <f t="shared" si="251"/>
        <v>0</v>
      </c>
      <c r="EU308" s="15">
        <f t="shared" si="251"/>
        <v>0</v>
      </c>
      <c r="EV308" s="15">
        <f t="shared" si="251"/>
        <v>0</v>
      </c>
      <c r="EW308" s="15">
        <f t="shared" si="251"/>
        <v>0</v>
      </c>
      <c r="EX308" s="15">
        <f t="shared" si="251"/>
        <v>0</v>
      </c>
      <c r="EY308" s="15">
        <f t="shared" si="251"/>
        <v>0</v>
      </c>
      <c r="EZ308" s="15">
        <f t="shared" si="251"/>
        <v>0</v>
      </c>
      <c r="FA308" s="15">
        <f t="shared" si="251"/>
        <v>0</v>
      </c>
      <c r="FB308" s="15">
        <f t="shared" si="251"/>
        <v>0</v>
      </c>
      <c r="FC308" s="15">
        <f t="shared" si="251"/>
        <v>0</v>
      </c>
      <c r="FD308" s="15">
        <f t="shared" si="252"/>
        <v>0</v>
      </c>
      <c r="FE308" s="15">
        <f t="shared" si="252"/>
        <v>0</v>
      </c>
      <c r="FF308" s="15">
        <f t="shared" si="252"/>
        <v>0</v>
      </c>
      <c r="FH308" s="15">
        <f>IFERROR(AL308*[1]Figure!$C$8+BG308*[1]Figure!$D$8+CB308*[1]Figure!$E$8,0)</f>
        <v>4.6541661899493778E-3</v>
      </c>
      <c r="FI308" s="15">
        <f>IFERROR(AM308*[1]Figure!$C$8+BH308*[1]Figure!$D$8+CC308*[1]Figure!$E$8,0)</f>
        <v>0.10967334937982473</v>
      </c>
      <c r="FJ308" s="15">
        <f>IFERROR(AN308*[1]Figure!$C$8+BI308*[1]Figure!$D$8+CD308*[1]Figure!$E$8,0)</f>
        <v>1.4554054124018818E-6</v>
      </c>
      <c r="FK308" s="15">
        <f>IFERROR(AO308*[1]Figure!$C$8+BJ308*[1]Figure!$D$8+CE308*[1]Figure!$E$8,0)</f>
        <v>1.3544257329856624E-3</v>
      </c>
      <c r="FL308" s="15">
        <f>IFERROR(AP308*[1]Figure!$C$8+BK308*[1]Figure!$D$8+CF308*[1]Figure!$E$8,0)</f>
        <v>2.226626682059374E-4</v>
      </c>
      <c r="FM308" s="15">
        <f>IFERROR(AQ308*[1]Figure!$C$8+BL308*[1]Figure!$D$8+CG308*[1]Figure!$E$8,0)</f>
        <v>5.9965268922274764E-6</v>
      </c>
      <c r="FN308" s="15">
        <f>IFERROR(AR308*[1]Figure!$C$8+BM308*[1]Figure!$D$8+CH308*[1]Figure!$E$8,0)</f>
        <v>4.7118476519505282E-3</v>
      </c>
      <c r="FO308" s="15">
        <f>IFERROR(AS308*[1]Figure!$C$8+BN308*[1]Figure!$D$8+CI308*[1]Figure!$E$8,0)</f>
        <v>3.6402004760265766E-4</v>
      </c>
      <c r="FP308" s="15">
        <f>IFERROR(AT308*[1]Figure!$C$8+BO308*[1]Figure!$D$8+CJ308*[1]Figure!$E$8,0)</f>
        <v>7.0239917651123227E-3</v>
      </c>
      <c r="FQ308" s="15">
        <f>IFERROR(AU308*[1]Figure!$C$8+BP308*[1]Figure!$D$8+CK308*[1]Figure!$E$8,0)</f>
        <v>1.7056058525755174E-3</v>
      </c>
      <c r="FR308" s="15">
        <f>IFERROR(AV308*[1]Figure!$C$8+BQ308*[1]Figure!$D$8+CL308*[1]Figure!$E$8,0)</f>
        <v>8.4409889422239998E-5</v>
      </c>
      <c r="FS308" s="15">
        <f>IFERROR(AW308*[1]Figure!$C$8+BR308*[1]Figure!$D$8+CM308*[1]Figure!$E$8,0)</f>
        <v>2.9876926556228727E-4</v>
      </c>
      <c r="FT308" s="15">
        <f>IFERROR(AX308*[1]Figure!$C$8+BS308*[1]Figure!$D$8+CN308*[1]Figure!$E$8,0)</f>
        <v>4.0658507835451683E-7</v>
      </c>
      <c r="FU308" s="15">
        <f>IFERROR(AY308*[1]Figure!$C$8+BT308*[1]Figure!$D$8+CO308*[1]Figure!$E$8,0)</f>
        <v>4.6280383244000783E-6</v>
      </c>
      <c r="FV308" s="15">
        <f>IFERROR(AZ308*[1]Figure!$C$8+BU308*[1]Figure!$D$8+CP308*[1]Figure!$E$8,0)</f>
        <v>1.1527370618582185E-6</v>
      </c>
      <c r="FW308" s="15">
        <f>IFERROR(BA308*[1]Figure!$C$8+BV308*[1]Figure!$D$8+CQ308*[1]Figure!$E$8,0)</f>
        <v>1.2872412761621754E-6</v>
      </c>
      <c r="FX308" s="15">
        <f>IFERROR(BB308*[1]Figure!$C$8+BW308*[1]Figure!$D$8+CR308*[1]Figure!$E$8,0)</f>
        <v>2.0242174651833703E-9</v>
      </c>
      <c r="FY308" s="15">
        <f>IFERROR(BC308*[1]Figure!$C$8+BX308*[1]Figure!$D$8+CS308*[1]Figure!$E$8,0)</f>
        <v>3.2045503045905432E-6</v>
      </c>
      <c r="FZ308" s="15">
        <f>IFERROR(BD308*[1]Figure!$C$8+BY308*[1]Figure!$D$8+CT308*[1]Figure!$E$8,0)</f>
        <v>6.0686384523097048E-3</v>
      </c>
      <c r="GA308" s="15">
        <f>IFERROR(BE308*[1]Figure!$C$8+BZ308*[1]Figure!$D$8+CU308*[1]Figure!$E$8,0)</f>
        <v>2.6685475943526777E-5</v>
      </c>
      <c r="GC308" s="15">
        <f>IFERROR(CW308*[1]Figure!$F$8+DR308*[1]Figure!$G$8+EM308*[1]Figure!$H$8,0)</f>
        <v>0</v>
      </c>
      <c r="GD308" s="15">
        <f>IFERROR(CX308*[1]Figure!$F$8+DS308*[1]Figure!$G$8+EN308*[1]Figure!$H$8,0)</f>
        <v>0</v>
      </c>
      <c r="GE308" s="15">
        <f>IFERROR(CY308*[1]Figure!$F$8+DT308*[1]Figure!$G$8+EO308*[1]Figure!$H$8,0)</f>
        <v>0</v>
      </c>
      <c r="GF308" s="15">
        <f>IFERROR(CZ308*[1]Figure!$F$8+DU308*[1]Figure!$G$8+EP308*[1]Figure!$H$8,0)</f>
        <v>0</v>
      </c>
      <c r="GG308" s="15">
        <f>IFERROR(DA308*[1]Figure!$F$8+DV308*[1]Figure!$G$8+EQ308*[1]Figure!$H$8,0)</f>
        <v>0</v>
      </c>
      <c r="GH308" s="15">
        <f>IFERROR(DB308*[1]Figure!$F$8+DW308*[1]Figure!$G$8+ER308*[1]Figure!$H$8,0)</f>
        <v>0</v>
      </c>
      <c r="GI308" s="15">
        <f>IFERROR(DC308*[1]Figure!$F$8+DX308*[1]Figure!$G$8+ES308*[1]Figure!$H$8,0)</f>
        <v>0</v>
      </c>
      <c r="GJ308" s="15">
        <f>IFERROR(DD308*[1]Figure!$F$8+DY308*[1]Figure!$G$8+ET308*[1]Figure!$H$8,0)</f>
        <v>0</v>
      </c>
      <c r="GK308" s="15">
        <f>IFERROR(DE308*[1]Figure!$F$8+DZ308*[1]Figure!$G$8+EU308*[1]Figure!$H$8,0)</f>
        <v>0</v>
      </c>
      <c r="GL308" s="15">
        <f>IFERROR(DF308*[1]Figure!$F$8+EA308*[1]Figure!$G$8+EV308*[1]Figure!$H$8,0)</f>
        <v>0</v>
      </c>
      <c r="GM308" s="15">
        <f>IFERROR(DG308*[1]Figure!$F$8+EB308*[1]Figure!$G$8+EW308*[1]Figure!$H$8,0)</f>
        <v>0</v>
      </c>
      <c r="GN308" s="15">
        <f>IFERROR(DH308*[1]Figure!$F$8+EC308*[1]Figure!$G$8+EX308*[1]Figure!$H$8,0)</f>
        <v>0</v>
      </c>
      <c r="GO308" s="15">
        <f>IFERROR(DI308*[1]Figure!$F$8+ED308*[1]Figure!$G$8+EY308*[1]Figure!$H$8,0)</f>
        <v>0</v>
      </c>
      <c r="GP308" s="15">
        <f>IFERROR(DJ308*[1]Figure!$F$8+EE308*[1]Figure!$G$8+EZ308*[1]Figure!$H$8,0)</f>
        <v>0</v>
      </c>
      <c r="GQ308" s="15">
        <f>IFERROR(DK308*[1]Figure!$F$8+EF308*[1]Figure!$G$8+FA308*[1]Figure!$H$8,0)</f>
        <v>0</v>
      </c>
      <c r="GR308" s="15">
        <f>IFERROR(DL308*[1]Figure!$F$8+EG308*[1]Figure!$G$8+FB308*[1]Figure!$H$8,0)</f>
        <v>0</v>
      </c>
      <c r="GS308" s="15">
        <f>IFERROR(DM308*[1]Figure!$F$8+EH308*[1]Figure!$G$8+FC308*[1]Figure!$H$8,0)</f>
        <v>0</v>
      </c>
      <c r="GT308" s="15">
        <f>IFERROR(DN308*[1]Figure!$F$8+EI308*[1]Figure!$G$8+FD308*[1]Figure!$H$8,0)</f>
        <v>0</v>
      </c>
      <c r="GU308" s="15">
        <f>IFERROR(DO308*[1]Figure!$F$8+EJ308*[1]Figure!$G$8+FE308*[1]Figure!$H$8,0)</f>
        <v>0</v>
      </c>
      <c r="GV308" s="15">
        <f>IFERROR(DP308*[1]Figure!$F$8+EK308*[1]Figure!$G$8+FF308*[1]Figure!$H$8,0)</f>
        <v>0</v>
      </c>
      <c r="GX308" s="15">
        <f>IFERROR(FH308*[1]Figure!$F$10+GC308*[1]Figure!$F$11,0)</f>
        <v>4.3811001791339114E-3</v>
      </c>
      <c r="GY308" s="15">
        <f>IFERROR(FI308*[1]Figure!$F$10+GD308*[1]Figure!$F$11,0)</f>
        <v>0.10323867068859274</v>
      </c>
      <c r="GZ308" s="15">
        <f>IFERROR(FJ308*[1]Figure!$F$10+GE308*[1]Figure!$F$11,0)</f>
        <v>1.3700148754369473E-6</v>
      </c>
      <c r="HA308" s="15">
        <f>IFERROR(FK308*[1]Figure!$F$10+GF308*[1]Figure!$F$11,0)</f>
        <v>1.2749598057373208E-3</v>
      </c>
      <c r="HB308" s="15">
        <f>IFERROR(FL308*[1]Figure!$F$10+GG308*[1]Figure!$F$11,0)</f>
        <v>2.0959875856390025E-4</v>
      </c>
      <c r="HC308" s="15">
        <f>IFERROR(FM308*[1]Figure!$F$10+GH308*[1]Figure!$F$11,0)</f>
        <v>5.6447028252776819E-6</v>
      </c>
      <c r="HD308" s="15">
        <f>IFERROR(FN308*[1]Figure!$F$10+GI308*[1]Figure!$F$11,0)</f>
        <v>4.4353973944013135E-3</v>
      </c>
      <c r="HE308" s="15">
        <f>IFERROR(FO308*[1]Figure!$F$10+GJ308*[1]Figure!$F$11,0)</f>
        <v>3.4266251583458922E-4</v>
      </c>
      <c r="HF308" s="15">
        <f>IFERROR(FP308*[1]Figure!$F$10+GK308*[1]Figure!$F$11,0)</f>
        <v>6.6118849917354205E-3</v>
      </c>
      <c r="HG308" s="15">
        <f>IFERROR(FQ308*[1]Figure!$F$10+GL308*[1]Figure!$F$11,0)</f>
        <v>1.6055357289103858E-3</v>
      </c>
      <c r="HH308" s="15">
        <f>IFERROR(FR308*[1]Figure!$F$10+GM308*[1]Figure!$F$11,0)</f>
        <v>7.9457450932252091E-5</v>
      </c>
      <c r="HI308" s="15">
        <f>IFERROR(FS308*[1]Figure!$F$10+GN308*[1]Figure!$F$11,0)</f>
        <v>2.8124008242363192E-4</v>
      </c>
      <c r="HJ308" s="15">
        <f>IFERROR(FT308*[1]Figure!$F$10+GO308*[1]Figure!$F$11,0)</f>
        <v>3.8273020062300864E-7</v>
      </c>
      <c r="HK308" s="15">
        <f>IFERROR(FU308*[1]Figure!$F$10+GP308*[1]Figure!$F$11,0)</f>
        <v>4.3565052695912274E-6</v>
      </c>
      <c r="HL308" s="15">
        <f>IFERROR(FV308*[1]Figure!$F$10+GQ308*[1]Figure!$F$11,0)</f>
        <v>1.0851044724417695E-6</v>
      </c>
      <c r="HM308" s="15">
        <f>IFERROR(FW308*[1]Figure!$F$10+GR308*[1]Figure!$F$11,0)</f>
        <v>1.2117171487690283E-6</v>
      </c>
      <c r="HN308" s="15">
        <f>IFERROR(FX308*[1]Figure!$F$10+GS308*[1]Figure!$F$11,0)</f>
        <v>1.9054539819553187E-9</v>
      </c>
      <c r="HO308" s="15">
        <f>IFERROR(FY308*[1]Figure!$F$10+GT308*[1]Figure!$F$11,0)</f>
        <v>3.0165351516246487E-6</v>
      </c>
      <c r="HP308" s="15">
        <f>IFERROR(FZ308*[1]Figure!$F$10+GU308*[1]Figure!$F$11,0)</f>
        <v>5.712583505919494E-3</v>
      </c>
      <c r="HQ308" s="15">
        <f>IFERROR(GA308*[1]Figure!$F$10+GV308*[1]Figure!$F$11,0)</f>
        <v>2.5119804206589896E-5</v>
      </c>
    </row>
    <row r="309" spans="1:225" s="15" customFormat="1" x14ac:dyDescent="0.2">
      <c r="A309" s="1"/>
      <c r="B309" s="4"/>
      <c r="C309" s="1" t="str">
        <f>C118</f>
        <v>Electricity (EV,cell)</v>
      </c>
      <c r="D309" s="1" t="str">
        <f>D118</f>
        <v>MI, US</v>
      </c>
      <c r="E309" s="2">
        <f>E118</f>
        <v>6.8727063945112937E-2</v>
      </c>
      <c r="F309" s="7"/>
      <c r="G309" s="6">
        <f t="shared" si="262"/>
        <v>4.8816430372766895E-2</v>
      </c>
      <c r="H309" s="6">
        <f t="shared" si="261"/>
        <v>4.8783287662525682E-2</v>
      </c>
      <c r="I309" s="6">
        <f t="shared" si="261"/>
        <v>4.8892498679298957E-2</v>
      </c>
      <c r="J309" s="5" t="str">
        <f>J118</f>
        <v>-</v>
      </c>
      <c r="K309" s="5" t="str">
        <f>K118</f>
        <v>-</v>
      </c>
      <c r="L309" s="5" t="str">
        <f>L118</f>
        <v>-</v>
      </c>
      <c r="M309" s="5" t="str">
        <f>M118</f>
        <v>kWh/kWh</v>
      </c>
      <c r="N309" s="5" t="str">
        <f>N118</f>
        <v>market for electricity, low voltage | electricity, low voltage | Cutoff, US-RFC</v>
      </c>
      <c r="O309" s="5">
        <f>O118</f>
        <v>1</v>
      </c>
      <c r="P309" s="5" t="str">
        <f>P118</f>
        <v>kWh</v>
      </c>
      <c r="Q309" s="5">
        <f>'[1]Unit factor_selected'!J117</f>
        <v>0.97858189767189796</v>
      </c>
      <c r="R309" s="5">
        <f>'[1]Unit factor_selected'!K117</f>
        <v>15.3242394214972</v>
      </c>
      <c r="S309" s="5">
        <f>'[1]Unit factor_selected'!L117</f>
        <v>1.91905025993209E-3</v>
      </c>
      <c r="T309" s="5">
        <f>'[1]Unit factor_selected'!M117</f>
        <v>0.23708688961778801</v>
      </c>
      <c r="U309" s="5">
        <f>'[1]Unit factor_selected'!N117</f>
        <v>2.35857147989245E-2</v>
      </c>
      <c r="V309" s="5">
        <f>'[1]Unit factor_selected'!O117</f>
        <v>4.7820758361983602E-4</v>
      </c>
      <c r="W309" s="5">
        <f>'[1]Unit factor_selected'!P117</f>
        <v>0.99296492270380099</v>
      </c>
      <c r="X309" s="5">
        <f>'[1]Unit factor_selected'!Q117</f>
        <v>3.59884982983062E-2</v>
      </c>
      <c r="Y309" s="5">
        <f>'[1]Unit factor_selected'!R117</f>
        <v>0.92709207865751497</v>
      </c>
      <c r="Z309" s="5">
        <f>'[1]Unit factor_selected'!S117</f>
        <v>0.21622193418478</v>
      </c>
      <c r="AA309" s="5">
        <f>'[1]Unit factor_selected'!T117</f>
        <v>1.4989679346981901E-3</v>
      </c>
      <c r="AB309" s="5">
        <f>'[1]Unit factor_selected'!U117</f>
        <v>3.1681830815789902E-2</v>
      </c>
      <c r="AC309" s="5">
        <f>'[1]Unit factor_selected'!V117</f>
        <v>3.4506721673967701E-5</v>
      </c>
      <c r="AD309" s="5">
        <f>'[1]Unit factor_selected'!W117</f>
        <v>5.7870259223004295E-4</v>
      </c>
      <c r="AE309" s="5">
        <f>'[1]Unit factor_selected'!X117</f>
        <v>1.572264286637E-3</v>
      </c>
      <c r="AF309" s="5">
        <f>'[1]Unit factor_selected'!Y117</f>
        <v>1.59230330090298E-3</v>
      </c>
      <c r="AG309" s="5">
        <f>'[1]Unit factor_selected'!Z117</f>
        <v>2.92338472267483E-7</v>
      </c>
      <c r="AH309" s="5">
        <f>'[1]Unit factor_selected'!AA117</f>
        <v>3.5234741597651902E-3</v>
      </c>
      <c r="AI309" s="5">
        <f>'[1]Unit factor_selected'!AB117</f>
        <v>0.57223418202551302</v>
      </c>
      <c r="AJ309" s="5">
        <f>'[1]Unit factor_selected'!AC117</f>
        <v>1.4924238806138799E-2</v>
      </c>
      <c r="AK309" s="1"/>
      <c r="AL309" s="1">
        <f t="shared" si="253"/>
        <v>4.7770875071750304E-2</v>
      </c>
      <c r="AM309" s="1">
        <f t="shared" si="241"/>
        <v>0.74807466673512768</v>
      </c>
      <c r="AN309" s="1">
        <f t="shared" si="241"/>
        <v>9.3681183395815081E-5</v>
      </c>
      <c r="AO309" s="1">
        <f t="shared" si="241"/>
        <v>1.1573735639322619E-2</v>
      </c>
      <c r="AP309" s="1">
        <f t="shared" si="241"/>
        <v>1.1513704042736357E-3</v>
      </c>
      <c r="AQ309" s="1">
        <f t="shared" si="241"/>
        <v>2.3344387209506827E-5</v>
      </c>
      <c r="AR309" s="1">
        <f t="shared" si="241"/>
        <v>4.8473003011769961E-2</v>
      </c>
      <c r="AS309" s="1">
        <f t="shared" si="241"/>
        <v>1.7568300213997045E-3</v>
      </c>
      <c r="AT309" s="1">
        <f t="shared" si="241"/>
        <v>4.5257325906928311E-2</v>
      </c>
      <c r="AU309" s="1">
        <f t="shared" si="241"/>
        <v>1.0555182995196298E-2</v>
      </c>
      <c r="AV309" s="1">
        <f t="shared" si="241"/>
        <v>7.3174263815204384E-5</v>
      </c>
      <c r="AW309" s="1">
        <f t="shared" si="241"/>
        <v>1.5465938881007884E-3</v>
      </c>
      <c r="AX309" s="1">
        <f t="shared" si="241"/>
        <v>1.6844949759896907E-6</v>
      </c>
      <c r="AY309" s="1">
        <f t="shared" si="241"/>
        <v>2.8250194800137605E-5</v>
      </c>
      <c r="AZ309" s="1">
        <f t="shared" si="241"/>
        <v>7.6752330076203118E-5</v>
      </c>
      <c r="BA309" s="1">
        <f t="shared" si="241"/>
        <v>7.7730563220857217E-5</v>
      </c>
      <c r="BB309" s="1">
        <f t="shared" si="241"/>
        <v>1.427092067672663E-8</v>
      </c>
      <c r="BC309" s="1">
        <f t="shared" si="242"/>
        <v>1.7200343099042073E-4</v>
      </c>
      <c r="BD309" s="1">
        <f t="shared" si="242"/>
        <v>2.7934430103765673E-2</v>
      </c>
      <c r="BE309" s="1">
        <f t="shared" si="242"/>
        <v>7.2854806454642038E-4</v>
      </c>
      <c r="BF309" s="1"/>
      <c r="BG309" s="1">
        <f t="shared" si="254"/>
        <v>4.7738442215468468E-2</v>
      </c>
      <c r="BH309" s="1">
        <f t="shared" si="243"/>
        <v>0.74756677990831411</v>
      </c>
      <c r="BI309" s="1">
        <f t="shared" si="243"/>
        <v>9.3617580869111825E-5</v>
      </c>
      <c r="BJ309" s="1">
        <f t="shared" si="243"/>
        <v>1.1565877937238025E-2</v>
      </c>
      <c r="BK309" s="1">
        <f t="shared" si="243"/>
        <v>1.1505887097622229E-3</v>
      </c>
      <c r="BL309" s="1">
        <f t="shared" si="243"/>
        <v>2.3328538114127765E-5</v>
      </c>
      <c r="BM309" s="1">
        <f t="shared" si="243"/>
        <v>4.8440093463057103E-2</v>
      </c>
      <c r="BN309" s="1">
        <f t="shared" si="243"/>
        <v>1.7556372650285874E-3</v>
      </c>
      <c r="BO309" s="1">
        <f t="shared" si="243"/>
        <v>4.5226599562798439E-2</v>
      </c>
      <c r="BP309" s="1">
        <f t="shared" si="243"/>
        <v>1.0548016814283818E-2</v>
      </c>
      <c r="BQ309" s="1">
        <f t="shared" si="243"/>
        <v>7.3124583955283813E-5</v>
      </c>
      <c r="BR309" s="1">
        <f t="shared" si="243"/>
        <v>1.5455438663621495E-3</v>
      </c>
      <c r="BS309" s="1">
        <f t="shared" si="243"/>
        <v>1.6833513297118761E-6</v>
      </c>
      <c r="BT309" s="1">
        <f t="shared" si="243"/>
        <v>2.8231015027807484E-5</v>
      </c>
      <c r="BU309" s="1">
        <f t="shared" si="243"/>
        <v>7.6700220976528506E-5</v>
      </c>
      <c r="BV309" s="1">
        <f t="shared" si="243"/>
        <v>7.7677789973939259E-5</v>
      </c>
      <c r="BW309" s="1">
        <f t="shared" si="243"/>
        <v>1.426123178744791E-8</v>
      </c>
      <c r="BX309" s="1">
        <f t="shared" si="244"/>
        <v>1.7188665350730125E-4</v>
      </c>
      <c r="BY309" s="1">
        <f t="shared" si="244"/>
        <v>2.7915464712080684E-2</v>
      </c>
      <c r="BZ309" s="1">
        <f t="shared" si="244"/>
        <v>7.2805343482409794E-4</v>
      </c>
      <c r="CA309" s="1"/>
      <c r="CB309" s="1">
        <f t="shared" si="255"/>
        <v>4.784531413950914E-2</v>
      </c>
      <c r="CC309" s="1">
        <f t="shared" si="245"/>
        <v>0.74924035567681291</v>
      </c>
      <c r="CD309" s="1">
        <f t="shared" si="245"/>
        <v>9.3827162299238036E-5</v>
      </c>
      <c r="CE309" s="1">
        <f t="shared" si="245"/>
        <v>1.1591770437516798E-2</v>
      </c>
      <c r="CF309" s="1">
        <f t="shared" si="245"/>
        <v>1.1531645296567379E-3</v>
      </c>
      <c r="CG309" s="1">
        <f t="shared" si="245"/>
        <v>2.3380763650563578E-5</v>
      </c>
      <c r="CH309" s="1">
        <f t="shared" si="245"/>
        <v>4.854853617188578E-2</v>
      </c>
      <c r="CI309" s="1">
        <f t="shared" si="245"/>
        <v>1.7595676055198886E-3</v>
      </c>
      <c r="CJ309" s="1">
        <f t="shared" si="245"/>
        <v>4.5327848231351074E-2</v>
      </c>
      <c r="CK309" s="1">
        <f t="shared" si="245"/>
        <v>1.0571630631564822E-2</v>
      </c>
      <c r="CL309" s="1">
        <f t="shared" si="245"/>
        <v>7.3288287767542739E-5</v>
      </c>
      <c r="CM309" s="1">
        <f t="shared" si="245"/>
        <v>1.5490038713187808E-3</v>
      </c>
      <c r="CN309" s="1">
        <f t="shared" si="245"/>
        <v>1.6871198438714025E-6</v>
      </c>
      <c r="CO309" s="1">
        <f t="shared" si="245"/>
        <v>2.8294215726314257E-5</v>
      </c>
      <c r="CP309" s="1">
        <f t="shared" si="245"/>
        <v>7.6871929557908447E-5</v>
      </c>
      <c r="CQ309" s="1">
        <f t="shared" si="245"/>
        <v>7.7851687036442315E-5</v>
      </c>
      <c r="CR309" s="1">
        <f t="shared" si="245"/>
        <v>1.4293158369246188E-8</v>
      </c>
      <c r="CS309" s="1">
        <f t="shared" si="246"/>
        <v>1.7227145570286356E-4</v>
      </c>
      <c r="CT309" s="1">
        <f t="shared" si="246"/>
        <v>2.7977958988932114E-2</v>
      </c>
      <c r="CU309" s="1">
        <f t="shared" si="246"/>
        <v>7.2968332611868345E-4</v>
      </c>
      <c r="CW309" s="15">
        <f t="shared" si="256"/>
        <v>0</v>
      </c>
      <c r="CX309" s="15">
        <f t="shared" si="247"/>
        <v>0</v>
      </c>
      <c r="CY309" s="15">
        <f t="shared" si="247"/>
        <v>0</v>
      </c>
      <c r="CZ309" s="15">
        <f t="shared" si="247"/>
        <v>0</v>
      </c>
      <c r="DA309" s="15">
        <f t="shared" si="247"/>
        <v>0</v>
      </c>
      <c r="DB309" s="15">
        <f t="shared" si="247"/>
        <v>0</v>
      </c>
      <c r="DC309" s="15">
        <f t="shared" si="247"/>
        <v>0</v>
      </c>
      <c r="DD309" s="15">
        <f t="shared" si="247"/>
        <v>0</v>
      </c>
      <c r="DE309" s="15">
        <f t="shared" si="247"/>
        <v>0</v>
      </c>
      <c r="DF309" s="15">
        <f t="shared" si="247"/>
        <v>0</v>
      </c>
      <c r="DG309" s="15">
        <f t="shared" si="247"/>
        <v>0</v>
      </c>
      <c r="DH309" s="15">
        <f t="shared" si="247"/>
        <v>0</v>
      </c>
      <c r="DI309" s="15">
        <f t="shared" si="247"/>
        <v>0</v>
      </c>
      <c r="DJ309" s="15">
        <f t="shared" si="247"/>
        <v>0</v>
      </c>
      <c r="DK309" s="15">
        <f t="shared" si="247"/>
        <v>0</v>
      </c>
      <c r="DL309" s="15">
        <f t="shared" si="247"/>
        <v>0</v>
      </c>
      <c r="DM309" s="15">
        <f t="shared" si="247"/>
        <v>0</v>
      </c>
      <c r="DN309" s="15">
        <f t="shared" si="248"/>
        <v>0</v>
      </c>
      <c r="DO309" s="15">
        <f t="shared" si="248"/>
        <v>0</v>
      </c>
      <c r="DP309" s="15">
        <f t="shared" si="248"/>
        <v>0</v>
      </c>
      <c r="DR309" s="15">
        <f t="shared" si="257"/>
        <v>0</v>
      </c>
      <c r="DS309" s="15">
        <f t="shared" si="249"/>
        <v>0</v>
      </c>
      <c r="DT309" s="15">
        <f t="shared" si="249"/>
        <v>0</v>
      </c>
      <c r="DU309" s="15">
        <f t="shared" si="249"/>
        <v>0</v>
      </c>
      <c r="DV309" s="15">
        <f t="shared" si="249"/>
        <v>0</v>
      </c>
      <c r="DW309" s="15">
        <f t="shared" si="249"/>
        <v>0</v>
      </c>
      <c r="DX309" s="15">
        <f t="shared" si="249"/>
        <v>0</v>
      </c>
      <c r="DY309" s="15">
        <f t="shared" si="249"/>
        <v>0</v>
      </c>
      <c r="DZ309" s="15">
        <f t="shared" si="249"/>
        <v>0</v>
      </c>
      <c r="EA309" s="15">
        <f t="shared" si="249"/>
        <v>0</v>
      </c>
      <c r="EB309" s="15">
        <f t="shared" si="249"/>
        <v>0</v>
      </c>
      <c r="EC309" s="15">
        <f t="shared" si="249"/>
        <v>0</v>
      </c>
      <c r="ED309" s="15">
        <f t="shared" si="249"/>
        <v>0</v>
      </c>
      <c r="EE309" s="15">
        <f t="shared" si="249"/>
        <v>0</v>
      </c>
      <c r="EF309" s="15">
        <f t="shared" si="249"/>
        <v>0</v>
      </c>
      <c r="EG309" s="15">
        <f t="shared" si="249"/>
        <v>0</v>
      </c>
      <c r="EH309" s="15">
        <f t="shared" si="249"/>
        <v>0</v>
      </c>
      <c r="EI309" s="15">
        <f t="shared" si="250"/>
        <v>0</v>
      </c>
      <c r="EJ309" s="15">
        <f t="shared" si="250"/>
        <v>0</v>
      </c>
      <c r="EK309" s="15">
        <f t="shared" si="250"/>
        <v>0</v>
      </c>
      <c r="EM309" s="15">
        <f t="shared" si="258"/>
        <v>0</v>
      </c>
      <c r="EN309" s="15">
        <f t="shared" si="251"/>
        <v>0</v>
      </c>
      <c r="EO309" s="15">
        <f t="shared" si="251"/>
        <v>0</v>
      </c>
      <c r="EP309" s="15">
        <f t="shared" si="251"/>
        <v>0</v>
      </c>
      <c r="EQ309" s="15">
        <f t="shared" si="251"/>
        <v>0</v>
      </c>
      <c r="ER309" s="15">
        <f t="shared" si="251"/>
        <v>0</v>
      </c>
      <c r="ES309" s="15">
        <f t="shared" si="251"/>
        <v>0</v>
      </c>
      <c r="ET309" s="15">
        <f t="shared" si="251"/>
        <v>0</v>
      </c>
      <c r="EU309" s="15">
        <f t="shared" si="251"/>
        <v>0</v>
      </c>
      <c r="EV309" s="15">
        <f t="shared" si="251"/>
        <v>0</v>
      </c>
      <c r="EW309" s="15">
        <f t="shared" si="251"/>
        <v>0</v>
      </c>
      <c r="EX309" s="15">
        <f t="shared" si="251"/>
        <v>0</v>
      </c>
      <c r="EY309" s="15">
        <f t="shared" si="251"/>
        <v>0</v>
      </c>
      <c r="EZ309" s="15">
        <f t="shared" si="251"/>
        <v>0</v>
      </c>
      <c r="FA309" s="15">
        <f t="shared" si="251"/>
        <v>0</v>
      </c>
      <c r="FB309" s="15">
        <f t="shared" si="251"/>
        <v>0</v>
      </c>
      <c r="FC309" s="15">
        <f t="shared" si="251"/>
        <v>0</v>
      </c>
      <c r="FD309" s="15">
        <f t="shared" si="252"/>
        <v>0</v>
      </c>
      <c r="FE309" s="15">
        <f t="shared" si="252"/>
        <v>0</v>
      </c>
      <c r="FF309" s="15">
        <f t="shared" si="252"/>
        <v>0</v>
      </c>
      <c r="FH309" s="15">
        <f>IFERROR(AL309*[1]Figure!$C$8+BG309*[1]Figure!$D$8+CB309*[1]Figure!$E$8,0)</f>
        <v>4.7745742276079278E-2</v>
      </c>
      <c r="FI309" s="15">
        <f>IFERROR(AM309*[1]Figure!$C$8+BH309*[1]Figure!$D$8+CC309*[1]Figure!$E$8,0)</f>
        <v>0.74768109622344081</v>
      </c>
      <c r="FJ309" s="15">
        <f>IFERROR(AN309*[1]Figure!$C$8+BI309*[1]Figure!$D$8+CD309*[1]Figure!$E$8,0)</f>
        <v>9.3631896669604383E-5</v>
      </c>
      <c r="FK309" s="15">
        <f>IFERROR(AO309*[1]Figure!$C$8+BJ309*[1]Figure!$D$8+CE309*[1]Figure!$E$8,0)</f>
        <v>1.1567646566586633E-2</v>
      </c>
      <c r="FL309" s="15">
        <f>IFERROR(AP309*[1]Figure!$C$8+BK309*[1]Figure!$D$8+CF309*[1]Figure!$E$8,0)</f>
        <v>1.1507646553299787E-3</v>
      </c>
      <c r="FM309" s="15">
        <f>IFERROR(AQ309*[1]Figure!$C$8+BL309*[1]Figure!$D$8+CG309*[1]Figure!$E$8,0)</f>
        <v>2.3332105464344726E-5</v>
      </c>
      <c r="FN309" s="15">
        <f>IFERROR(AR309*[1]Figure!$C$8+BM309*[1]Figure!$D$8+CH309*[1]Figure!$E$8,0)</f>
        <v>4.8447500818677922E-2</v>
      </c>
      <c r="FO309" s="15">
        <f>IFERROR(AS309*[1]Figure!$C$8+BN309*[1]Figure!$D$8+CI309*[1]Figure!$E$8,0)</f>
        <v>1.755905733328987E-3</v>
      </c>
      <c r="FP309" s="15">
        <f>IFERROR(AT309*[1]Figure!$C$8+BO309*[1]Figure!$D$8+CJ309*[1]Figure!$E$8,0)</f>
        <v>4.523351551779628E-2</v>
      </c>
      <c r="FQ309" s="15">
        <f>IFERROR(AU309*[1]Figure!$C$8+BP309*[1]Figure!$D$8+CK309*[1]Figure!$E$8,0)</f>
        <v>1.0549629794483728E-2</v>
      </c>
      <c r="FR309" s="15">
        <f>IFERROR(AV309*[1]Figure!$C$8+BQ309*[1]Figure!$D$8+CL309*[1]Figure!$E$8,0)</f>
        <v>7.3135766010462848E-5</v>
      </c>
      <c r="FS309" s="15">
        <f>IFERROR(AW309*[1]Figure!$C$8+BR309*[1]Figure!$D$8+CM309*[1]Figure!$E$8,0)</f>
        <v>1.5457802076287996E-3</v>
      </c>
      <c r="FT309" s="15">
        <f>IFERROR(AX309*[1]Figure!$C$8+BS309*[1]Figure!$D$8+CN309*[1]Figure!$E$8,0)</f>
        <v>1.6836087442014552E-6</v>
      </c>
      <c r="FU309" s="15">
        <f>IFERROR(AY309*[1]Figure!$C$8+BT309*[1]Figure!$D$8+CO309*[1]Figure!$E$8,0)</f>
        <v>2.823533205432204E-5</v>
      </c>
      <c r="FV309" s="15">
        <f>IFERROR(AZ309*[1]Figure!$C$8+BU309*[1]Figure!$D$8+CP309*[1]Figure!$E$8,0)</f>
        <v>7.6711949810482995E-5</v>
      </c>
      <c r="FW309" s="15">
        <f>IFERROR(BA309*[1]Figure!$C$8+BV309*[1]Figure!$D$8+CQ309*[1]Figure!$E$8,0)</f>
        <v>7.7689668295656683E-5</v>
      </c>
      <c r="FX309" s="15">
        <f>IFERROR(BB309*[1]Figure!$C$8+BW309*[1]Figure!$D$8+CR309*[1]Figure!$E$8,0)</f>
        <v>1.4263412584549821E-8</v>
      </c>
      <c r="FY309" s="15">
        <f>IFERROR(BC309*[1]Figure!$C$8+BX309*[1]Figure!$D$8+CS309*[1]Figure!$E$8,0)</f>
        <v>1.719129380471932E-4</v>
      </c>
      <c r="FZ309" s="15">
        <f>IFERROR(BD309*[1]Figure!$C$8+BY309*[1]Figure!$D$8+CT309*[1]Figure!$E$8,0)</f>
        <v>2.7919733485314999E-2</v>
      </c>
      <c r="GA309" s="15">
        <f>IFERROR(BE309*[1]Figure!$C$8+BZ309*[1]Figure!$D$8+CU309*[1]Figure!$E$8,0)</f>
        <v>7.2816476720017633E-4</v>
      </c>
      <c r="GC309" s="15">
        <f>IFERROR(CW309*[1]Figure!$F$8+DR309*[1]Figure!$G$8+EM309*[1]Figure!$H$8,0)</f>
        <v>0</v>
      </c>
      <c r="GD309" s="15">
        <f>IFERROR(CX309*[1]Figure!$F$8+DS309*[1]Figure!$G$8+EN309*[1]Figure!$H$8,0)</f>
        <v>0</v>
      </c>
      <c r="GE309" s="15">
        <f>IFERROR(CY309*[1]Figure!$F$8+DT309*[1]Figure!$G$8+EO309*[1]Figure!$H$8,0)</f>
        <v>0</v>
      </c>
      <c r="GF309" s="15">
        <f>IFERROR(CZ309*[1]Figure!$F$8+DU309*[1]Figure!$G$8+EP309*[1]Figure!$H$8,0)</f>
        <v>0</v>
      </c>
      <c r="GG309" s="15">
        <f>IFERROR(DA309*[1]Figure!$F$8+DV309*[1]Figure!$G$8+EQ309*[1]Figure!$H$8,0)</f>
        <v>0</v>
      </c>
      <c r="GH309" s="15">
        <f>IFERROR(DB309*[1]Figure!$F$8+DW309*[1]Figure!$G$8+ER309*[1]Figure!$H$8,0)</f>
        <v>0</v>
      </c>
      <c r="GI309" s="15">
        <f>IFERROR(DC309*[1]Figure!$F$8+DX309*[1]Figure!$G$8+ES309*[1]Figure!$H$8,0)</f>
        <v>0</v>
      </c>
      <c r="GJ309" s="15">
        <f>IFERROR(DD309*[1]Figure!$F$8+DY309*[1]Figure!$G$8+ET309*[1]Figure!$H$8,0)</f>
        <v>0</v>
      </c>
      <c r="GK309" s="15">
        <f>IFERROR(DE309*[1]Figure!$F$8+DZ309*[1]Figure!$G$8+EU309*[1]Figure!$H$8,0)</f>
        <v>0</v>
      </c>
      <c r="GL309" s="15">
        <f>IFERROR(DF309*[1]Figure!$F$8+EA309*[1]Figure!$G$8+EV309*[1]Figure!$H$8,0)</f>
        <v>0</v>
      </c>
      <c r="GM309" s="15">
        <f>IFERROR(DG309*[1]Figure!$F$8+EB309*[1]Figure!$G$8+EW309*[1]Figure!$H$8,0)</f>
        <v>0</v>
      </c>
      <c r="GN309" s="15">
        <f>IFERROR(DH309*[1]Figure!$F$8+EC309*[1]Figure!$G$8+EX309*[1]Figure!$H$8,0)</f>
        <v>0</v>
      </c>
      <c r="GO309" s="15">
        <f>IFERROR(DI309*[1]Figure!$F$8+ED309*[1]Figure!$G$8+EY309*[1]Figure!$H$8,0)</f>
        <v>0</v>
      </c>
      <c r="GP309" s="15">
        <f>IFERROR(DJ309*[1]Figure!$F$8+EE309*[1]Figure!$G$8+EZ309*[1]Figure!$H$8,0)</f>
        <v>0</v>
      </c>
      <c r="GQ309" s="15">
        <f>IFERROR(DK309*[1]Figure!$F$8+EF309*[1]Figure!$G$8+FA309*[1]Figure!$H$8,0)</f>
        <v>0</v>
      </c>
      <c r="GR309" s="15">
        <f>IFERROR(DL309*[1]Figure!$F$8+EG309*[1]Figure!$G$8+FB309*[1]Figure!$H$8,0)</f>
        <v>0</v>
      </c>
      <c r="GS309" s="15">
        <f>IFERROR(DM309*[1]Figure!$F$8+EH309*[1]Figure!$G$8+FC309*[1]Figure!$H$8,0)</f>
        <v>0</v>
      </c>
      <c r="GT309" s="15">
        <f>IFERROR(DN309*[1]Figure!$F$8+EI309*[1]Figure!$G$8+FD309*[1]Figure!$H$8,0)</f>
        <v>0</v>
      </c>
      <c r="GU309" s="15">
        <f>IFERROR(DO309*[1]Figure!$F$8+EJ309*[1]Figure!$G$8+FE309*[1]Figure!$H$8,0)</f>
        <v>0</v>
      </c>
      <c r="GV309" s="15">
        <f>IFERROR(DP309*[1]Figure!$F$8+EK309*[1]Figure!$G$8+FF309*[1]Figure!$H$8,0)</f>
        <v>0</v>
      </c>
      <c r="GX309" s="15">
        <f>IFERROR(FH309*[1]Figure!$F$10+GC309*[1]Figure!$F$11,0)</f>
        <v>4.4944437199155474E-2</v>
      </c>
      <c r="GY309" s="15">
        <f>IFERROR(FI309*[1]Figure!$F$10+GD309*[1]Figure!$F$11,0)</f>
        <v>0.70381366949751845</v>
      </c>
      <c r="GZ309" s="15">
        <f>IFERROR(FJ309*[1]Figure!$F$10+GE309*[1]Figure!$F$11,0)</f>
        <v>8.8138390966291096E-5</v>
      </c>
      <c r="HA309" s="15">
        <f>IFERROR(FK309*[1]Figure!$F$10+GF309*[1]Figure!$F$11,0)</f>
        <v>1.0888957629934073E-2</v>
      </c>
      <c r="HB309" s="15">
        <f>IFERROR(FL309*[1]Figure!$F$10+GG309*[1]Figure!$F$11,0)</f>
        <v>1.0832477895813988E-3</v>
      </c>
      <c r="HC309" s="15">
        <f>IFERROR(FM309*[1]Figure!$F$10+GH309*[1]Figure!$F$11,0)</f>
        <v>2.1963180354443643E-5</v>
      </c>
      <c r="HD309" s="15">
        <f>IFERROR(FN309*[1]Figure!$F$10+GI309*[1]Figure!$F$11,0)</f>
        <v>4.5605022651245032E-2</v>
      </c>
      <c r="HE309" s="15">
        <f>IFERROR(FO309*[1]Figure!$F$10+GJ309*[1]Figure!$F$11,0)</f>
        <v>1.6528844499456004E-3</v>
      </c>
      <c r="HF309" s="15">
        <f>IFERROR(FP309*[1]Figure!$F$10+GK309*[1]Figure!$F$11,0)</f>
        <v>4.257960606688807E-2</v>
      </c>
      <c r="HG309" s="15">
        <f>IFERROR(FQ309*[1]Figure!$F$10+GL309*[1]Figure!$F$11,0)</f>
        <v>9.930669231841896E-3</v>
      </c>
      <c r="HH309" s="15">
        <f>IFERROR(FR309*[1]Figure!$F$10+GM309*[1]Figure!$F$11,0)</f>
        <v>6.88447950701605E-5</v>
      </c>
      <c r="HI309" s="15">
        <f>IFERROR(FS309*[1]Figure!$F$10+GN309*[1]Figure!$F$11,0)</f>
        <v>1.4550872633574455E-3</v>
      </c>
      <c r="HJ309" s="15">
        <f>IFERROR(FT309*[1]Figure!$F$10+GO309*[1]Figure!$F$11,0)</f>
        <v>1.5848292196228264E-6</v>
      </c>
      <c r="HK309" s="15">
        <f>IFERROR(FU309*[1]Figure!$F$10+GP309*[1]Figure!$F$11,0)</f>
        <v>2.6578728234550054E-5</v>
      </c>
      <c r="HL309" s="15">
        <f>IFERROR(FV309*[1]Figure!$F$10+GQ309*[1]Figure!$F$11,0)</f>
        <v>7.2211159494516068E-5</v>
      </c>
      <c r="HM309" s="15">
        <f>IFERROR(FW309*[1]Figure!$F$10+GR309*[1]Figure!$F$11,0)</f>
        <v>7.3131513958820993E-5</v>
      </c>
      <c r="HN309" s="15">
        <f>IFERROR(FX309*[1]Figure!$F$10+GS309*[1]Figure!$F$11,0)</f>
        <v>1.3426559533730743E-8</v>
      </c>
      <c r="HO309" s="15">
        <f>IFERROR(FY309*[1]Figure!$F$10+GT309*[1]Figure!$F$11,0)</f>
        <v>1.6182658137572591E-4</v>
      </c>
      <c r="HP309" s="15">
        <f>IFERROR(FZ309*[1]Figure!$F$10+GU309*[1]Figure!$F$11,0)</f>
        <v>2.6281646245901468E-2</v>
      </c>
      <c r="HQ309" s="15">
        <f>IFERROR(GA309*[1]Figure!$F$10+GV309*[1]Figure!$F$11,0)</f>
        <v>6.8544238899522283E-4</v>
      </c>
    </row>
    <row r="310" spans="1:225" s="15" customFormat="1" x14ac:dyDescent="0.2">
      <c r="A310" s="1"/>
      <c r="B310" s="4"/>
      <c r="C310" s="1" t="str">
        <f>C119</f>
        <v>Electricity (EV,cell)</v>
      </c>
      <c r="D310" s="1" t="str">
        <f>D119</f>
        <v>Korea</v>
      </c>
      <c r="E310" s="2">
        <f>E119</f>
        <v>2.6977917967250645E-2</v>
      </c>
      <c r="F310" s="7"/>
      <c r="G310" s="6">
        <f t="shared" si="262"/>
        <v>1.9162256881834327E-2</v>
      </c>
      <c r="H310" s="6">
        <f t="shared" si="261"/>
        <v>1.9149247140594485E-2</v>
      </c>
      <c r="I310" s="6">
        <f t="shared" si="261"/>
        <v>1.9192116509406491E-2</v>
      </c>
      <c r="J310" s="5" t="str">
        <f>J119</f>
        <v>-</v>
      </c>
      <c r="K310" s="5" t="str">
        <f>K119</f>
        <v>-</v>
      </c>
      <c r="L310" s="5" t="str">
        <f>L119</f>
        <v>-</v>
      </c>
      <c r="M310" s="5" t="str">
        <f>M119</f>
        <v>kWh/kWh</v>
      </c>
      <c r="N310" s="5" t="str">
        <f>N119</f>
        <v>market for electricity, low voltage | electricity, low voltage | Cutoff, KR</v>
      </c>
      <c r="O310" s="5">
        <f>O119</f>
        <v>1</v>
      </c>
      <c r="P310" s="5" t="str">
        <f>P119</f>
        <v>kWh</v>
      </c>
      <c r="Q310" s="5">
        <f>Q301</f>
        <v>0.71301964352680303</v>
      </c>
      <c r="R310" s="5">
        <f t="shared" ref="R310:AJ310" si="263">R301</f>
        <v>13.4189909898412</v>
      </c>
      <c r="S310" s="5">
        <f t="shared" si="263"/>
        <v>8.4857852477663697E-4</v>
      </c>
      <c r="T310" s="5">
        <f t="shared" si="263"/>
        <v>0.19873370640507901</v>
      </c>
      <c r="U310" s="5">
        <f t="shared" si="263"/>
        <v>1.86940674923026E-2</v>
      </c>
      <c r="V310" s="5">
        <f t="shared" si="263"/>
        <v>4.28618484486945E-4</v>
      </c>
      <c r="W310" s="5">
        <f t="shared" si="263"/>
        <v>0.71822191106406796</v>
      </c>
      <c r="X310" s="5">
        <f t="shared" si="263"/>
        <v>3.3045378554598201E-2</v>
      </c>
      <c r="Y310" s="5">
        <f t="shared" si="263"/>
        <v>0.61913069800931497</v>
      </c>
      <c r="Z310" s="5">
        <f t="shared" si="263"/>
        <v>0.22494677812795499</v>
      </c>
      <c r="AA310" s="5">
        <f t="shared" si="263"/>
        <v>2.7575159363620199E-3</v>
      </c>
      <c r="AB310" s="5">
        <f t="shared" si="263"/>
        <v>2.52586898479252E-2</v>
      </c>
      <c r="AC310" s="5">
        <f t="shared" si="263"/>
        <v>3.2308251268620802E-5</v>
      </c>
      <c r="AD310" s="5">
        <f t="shared" si="263"/>
        <v>5.5493283290378897E-4</v>
      </c>
      <c r="AE310" s="5">
        <f t="shared" si="263"/>
        <v>1.6048581290109699E-3</v>
      </c>
      <c r="AF310" s="5">
        <f t="shared" si="263"/>
        <v>1.62360333719208E-3</v>
      </c>
      <c r="AG310" s="5">
        <f t="shared" si="263"/>
        <v>2.3477854967801699E-7</v>
      </c>
      <c r="AH310" s="5">
        <f t="shared" si="263"/>
        <v>1.55141302685283E-3</v>
      </c>
      <c r="AI310" s="5">
        <f t="shared" si="263"/>
        <v>0.71689294649422497</v>
      </c>
      <c r="AJ310" s="5">
        <f t="shared" si="263"/>
        <v>5.9100975313858299E-3</v>
      </c>
      <c r="AK310" s="1"/>
      <c r="AL310" s="1">
        <f t="shared" si="253"/>
        <v>1.3663065571054539E-2</v>
      </c>
      <c r="AM310" s="1">
        <f t="shared" si="241"/>
        <v>0.25713815244235738</v>
      </c>
      <c r="AN310" s="1">
        <f t="shared" si="241"/>
        <v>1.6260679676177932E-5</v>
      </c>
      <c r="AO310" s="1">
        <f t="shared" si="241"/>
        <v>3.8081863332131679E-3</v>
      </c>
      <c r="AP310" s="1">
        <f t="shared" si="241"/>
        <v>3.5822052345385087E-4</v>
      </c>
      <c r="AQ310" s="1">
        <f t="shared" si="241"/>
        <v>8.2132975040413615E-6</v>
      </c>
      <c r="AR310" s="1">
        <f t="shared" si="241"/>
        <v>1.3762752757971638E-2</v>
      </c>
      <c r="AS310" s="1">
        <f t="shared" si="241"/>
        <v>6.3322403262066989E-4</v>
      </c>
      <c r="AT310" s="1">
        <f t="shared" si="241"/>
        <v>1.1863941478683887E-2</v>
      </c>
      <c r="AU310" s="1">
        <f t="shared" si="241"/>
        <v>4.3104879472288648E-3</v>
      </c>
      <c r="AV310" s="1">
        <f t="shared" si="241"/>
        <v>5.2840228728320947E-5</v>
      </c>
      <c r="AW310" s="1">
        <f t="shared" si="241"/>
        <v>4.840135033645235E-4</v>
      </c>
      <c r="AX310" s="1">
        <f t="shared" si="241"/>
        <v>6.1909901021216157E-7</v>
      </c>
      <c r="AY310" s="1">
        <f t="shared" si="241"/>
        <v>1.0633765496266449E-5</v>
      </c>
      <c r="AZ310" s="1">
        <f t="shared" si="241"/>
        <v>3.0752703727008219E-5</v>
      </c>
      <c r="BA310" s="1">
        <f t="shared" si="241"/>
        <v>3.1111904221478116E-5</v>
      </c>
      <c r="BB310" s="1">
        <f t="shared" si="241"/>
        <v>4.4988868792746636E-9</v>
      </c>
      <c r="BC310" s="1">
        <f t="shared" si="242"/>
        <v>2.9728574950378066E-5</v>
      </c>
      <c r="BD310" s="1">
        <f t="shared" si="242"/>
        <v>1.373728679749745E-2</v>
      </c>
      <c r="BE310" s="1">
        <f t="shared" si="242"/>
        <v>1.1325080709311019E-4</v>
      </c>
      <c r="BF310" s="1"/>
      <c r="BG310" s="1">
        <f t="shared" si="254"/>
        <v>1.3653789369993332E-2</v>
      </c>
      <c r="BH310" s="1">
        <f t="shared" si="243"/>
        <v>0.25696357484187976</v>
      </c>
      <c r="BI310" s="1">
        <f t="shared" si="243"/>
        <v>1.6249639889148904E-5</v>
      </c>
      <c r="BJ310" s="1">
        <f t="shared" si="243"/>
        <v>3.8056008591172033E-3</v>
      </c>
      <c r="BK310" s="1">
        <f t="shared" si="243"/>
        <v>3.5797731847305586E-4</v>
      </c>
      <c r="BL310" s="1">
        <f t="shared" si="243"/>
        <v>8.2077212884675735E-6</v>
      </c>
      <c r="BM310" s="1">
        <f t="shared" si="243"/>
        <v>1.3753408876755911E-2</v>
      </c>
      <c r="BN310" s="1">
        <f t="shared" si="243"/>
        <v>6.3279412079650192E-4</v>
      </c>
      <c r="BO310" s="1">
        <f t="shared" si="243"/>
        <v>1.1855886748509143E-2</v>
      </c>
      <c r="BP310" s="1">
        <f t="shared" si="243"/>
        <v>4.3075614478526843E-3</v>
      </c>
      <c r="BQ310" s="1">
        <f t="shared" si="243"/>
        <v>5.2804354159524134E-5</v>
      </c>
      <c r="BR310" s="1">
        <f t="shared" si="243"/>
        <v>4.8368489434554457E-4</v>
      </c>
      <c r="BS310" s="1">
        <f t="shared" si="243"/>
        <v>6.1867868822324505E-7</v>
      </c>
      <c r="BT310" s="1">
        <f t="shared" si="243"/>
        <v>1.0626545963704879E-5</v>
      </c>
      <c r="BU310" s="1">
        <f t="shared" si="243"/>
        <v>3.0731824938023132E-5</v>
      </c>
      <c r="BV310" s="1">
        <f t="shared" si="243"/>
        <v>3.1090781562185103E-5</v>
      </c>
      <c r="BW310" s="1">
        <f t="shared" si="243"/>
        <v>4.4958324710946869E-9</v>
      </c>
      <c r="BX310" s="1">
        <f t="shared" si="244"/>
        <v>2.9708391468342589E-5</v>
      </c>
      <c r="BY310" s="1">
        <f t="shared" si="244"/>
        <v>1.3727960205766892E-2</v>
      </c>
      <c r="BZ310" s="1">
        <f t="shared" si="244"/>
        <v>1.1317391825352463E-4</v>
      </c>
      <c r="CA310" s="1"/>
      <c r="CB310" s="1">
        <f t="shared" si="255"/>
        <v>1.3684356072061888E-2</v>
      </c>
      <c r="CC310" s="1">
        <f t="shared" si="245"/>
        <v>0.25753883851570825</v>
      </c>
      <c r="CD310" s="1">
        <f t="shared" si="245"/>
        <v>1.6286017914893499E-5</v>
      </c>
      <c r="CE310" s="1">
        <f t="shared" si="245"/>
        <v>3.8141204476724593E-3</v>
      </c>
      <c r="CF310" s="1">
        <f t="shared" si="245"/>
        <v>3.5877872134697995E-4</v>
      </c>
      <c r="CG310" s="1">
        <f t="shared" si="245"/>
        <v>8.2260958923586869E-6</v>
      </c>
      <c r="CH310" s="1">
        <f t="shared" si="245"/>
        <v>1.378419859675018E-2</v>
      </c>
      <c r="CI310" s="1">
        <f t="shared" si="245"/>
        <v>6.3421075531729131E-4</v>
      </c>
      <c r="CJ310" s="1">
        <f t="shared" si="245"/>
        <v>1.1882428490744938E-2</v>
      </c>
      <c r="CK310" s="1">
        <f t="shared" si="245"/>
        <v>4.3172047742473241E-3</v>
      </c>
      <c r="CL310" s="1">
        <f t="shared" si="245"/>
        <v>5.292256712720502E-5</v>
      </c>
      <c r="CM310" s="1">
        <f t="shared" si="245"/>
        <v>4.8476771843634334E-4</v>
      </c>
      <c r="CN310" s="1">
        <f t="shared" si="245"/>
        <v>6.2006372256255048E-7</v>
      </c>
      <c r="CO310" s="1">
        <f t="shared" si="245"/>
        <v>1.0650335583984522E-5</v>
      </c>
      <c r="CP310" s="1">
        <f t="shared" si="245"/>
        <v>3.0800624193046646E-5</v>
      </c>
      <c r="CQ310" s="1">
        <f t="shared" si="245"/>
        <v>3.1160384412451591E-5</v>
      </c>
      <c r="CR310" s="1">
        <f t="shared" si="245"/>
        <v>4.5058972793299818E-9</v>
      </c>
      <c r="CS310" s="1">
        <f t="shared" si="246"/>
        <v>2.9774899565570495E-5</v>
      </c>
      <c r="CT310" s="1">
        <f t="shared" si="246"/>
        <v>1.3758692953888879E-2</v>
      </c>
      <c r="CU310" s="1">
        <f t="shared" si="246"/>
        <v>1.1342728040431253E-4</v>
      </c>
      <c r="CW310" s="15">
        <f t="shared" si="256"/>
        <v>0</v>
      </c>
      <c r="CX310" s="15">
        <f t="shared" si="247"/>
        <v>0</v>
      </c>
      <c r="CY310" s="15">
        <f t="shared" si="247"/>
        <v>0</v>
      </c>
      <c r="CZ310" s="15">
        <f t="shared" si="247"/>
        <v>0</v>
      </c>
      <c r="DA310" s="15">
        <f t="shared" si="247"/>
        <v>0</v>
      </c>
      <c r="DB310" s="15">
        <f t="shared" si="247"/>
        <v>0</v>
      </c>
      <c r="DC310" s="15">
        <f t="shared" si="247"/>
        <v>0</v>
      </c>
      <c r="DD310" s="15">
        <f t="shared" si="247"/>
        <v>0</v>
      </c>
      <c r="DE310" s="15">
        <f t="shared" si="247"/>
        <v>0</v>
      </c>
      <c r="DF310" s="15">
        <f t="shared" si="247"/>
        <v>0</v>
      </c>
      <c r="DG310" s="15">
        <f t="shared" si="247"/>
        <v>0</v>
      </c>
      <c r="DH310" s="15">
        <f t="shared" si="247"/>
        <v>0</v>
      </c>
      <c r="DI310" s="15">
        <f t="shared" si="247"/>
        <v>0</v>
      </c>
      <c r="DJ310" s="15">
        <f t="shared" si="247"/>
        <v>0</v>
      </c>
      <c r="DK310" s="15">
        <f t="shared" si="247"/>
        <v>0</v>
      </c>
      <c r="DL310" s="15">
        <f t="shared" si="247"/>
        <v>0</v>
      </c>
      <c r="DM310" s="15">
        <f t="shared" si="247"/>
        <v>0</v>
      </c>
      <c r="DN310" s="15">
        <f t="shared" si="248"/>
        <v>0</v>
      </c>
      <c r="DO310" s="15">
        <f t="shared" si="248"/>
        <v>0</v>
      </c>
      <c r="DP310" s="15">
        <f t="shared" si="248"/>
        <v>0</v>
      </c>
      <c r="DR310" s="15">
        <f t="shared" si="257"/>
        <v>0</v>
      </c>
      <c r="DS310" s="15">
        <f t="shared" si="249"/>
        <v>0</v>
      </c>
      <c r="DT310" s="15">
        <f t="shared" si="249"/>
        <v>0</v>
      </c>
      <c r="DU310" s="15">
        <f t="shared" si="249"/>
        <v>0</v>
      </c>
      <c r="DV310" s="15">
        <f t="shared" si="249"/>
        <v>0</v>
      </c>
      <c r="DW310" s="15">
        <f t="shared" si="249"/>
        <v>0</v>
      </c>
      <c r="DX310" s="15">
        <f t="shared" si="249"/>
        <v>0</v>
      </c>
      <c r="DY310" s="15">
        <f t="shared" si="249"/>
        <v>0</v>
      </c>
      <c r="DZ310" s="15">
        <f t="shared" si="249"/>
        <v>0</v>
      </c>
      <c r="EA310" s="15">
        <f t="shared" si="249"/>
        <v>0</v>
      </c>
      <c r="EB310" s="15">
        <f t="shared" si="249"/>
        <v>0</v>
      </c>
      <c r="EC310" s="15">
        <f t="shared" si="249"/>
        <v>0</v>
      </c>
      <c r="ED310" s="15">
        <f t="shared" si="249"/>
        <v>0</v>
      </c>
      <c r="EE310" s="15">
        <f t="shared" si="249"/>
        <v>0</v>
      </c>
      <c r="EF310" s="15">
        <f t="shared" si="249"/>
        <v>0</v>
      </c>
      <c r="EG310" s="15">
        <f t="shared" si="249"/>
        <v>0</v>
      </c>
      <c r="EH310" s="15">
        <f t="shared" si="249"/>
        <v>0</v>
      </c>
      <c r="EI310" s="15">
        <f t="shared" si="250"/>
        <v>0</v>
      </c>
      <c r="EJ310" s="15">
        <f t="shared" si="250"/>
        <v>0</v>
      </c>
      <c r="EK310" s="15">
        <f t="shared" si="250"/>
        <v>0</v>
      </c>
      <c r="EM310" s="15">
        <f t="shared" si="258"/>
        <v>0</v>
      </c>
      <c r="EN310" s="15">
        <f t="shared" si="251"/>
        <v>0</v>
      </c>
      <c r="EO310" s="15">
        <f t="shared" si="251"/>
        <v>0</v>
      </c>
      <c r="EP310" s="15">
        <f t="shared" si="251"/>
        <v>0</v>
      </c>
      <c r="EQ310" s="15">
        <f t="shared" si="251"/>
        <v>0</v>
      </c>
      <c r="ER310" s="15">
        <f t="shared" si="251"/>
        <v>0</v>
      </c>
      <c r="ES310" s="15">
        <f t="shared" si="251"/>
        <v>0</v>
      </c>
      <c r="ET310" s="15">
        <f t="shared" si="251"/>
        <v>0</v>
      </c>
      <c r="EU310" s="15">
        <f t="shared" si="251"/>
        <v>0</v>
      </c>
      <c r="EV310" s="15">
        <f t="shared" si="251"/>
        <v>0</v>
      </c>
      <c r="EW310" s="15">
        <f t="shared" si="251"/>
        <v>0</v>
      </c>
      <c r="EX310" s="15">
        <f t="shared" si="251"/>
        <v>0</v>
      </c>
      <c r="EY310" s="15">
        <f t="shared" si="251"/>
        <v>0</v>
      </c>
      <c r="EZ310" s="15">
        <f t="shared" si="251"/>
        <v>0</v>
      </c>
      <c r="FA310" s="15">
        <f t="shared" si="251"/>
        <v>0</v>
      </c>
      <c r="FB310" s="15">
        <f t="shared" si="251"/>
        <v>0</v>
      </c>
      <c r="FC310" s="15">
        <f t="shared" si="251"/>
        <v>0</v>
      </c>
      <c r="FD310" s="15">
        <f t="shared" si="252"/>
        <v>0</v>
      </c>
      <c r="FE310" s="15">
        <f t="shared" si="252"/>
        <v>0</v>
      </c>
      <c r="FF310" s="15">
        <f t="shared" si="252"/>
        <v>0</v>
      </c>
      <c r="FH310" s="15">
        <f>IFERROR(AL310*[1]Figure!$C$8+BG310*[1]Figure!$D$8+CB310*[1]Figure!$E$8,0)</f>
        <v>1.3655877278298307E-2</v>
      </c>
      <c r="FI310" s="15">
        <f>IFERROR(AM310*[1]Figure!$C$8+BH310*[1]Figure!$D$8+CC310*[1]Figure!$E$8,0)</f>
        <v>0.25700286916285175</v>
      </c>
      <c r="FJ310" s="15">
        <f>IFERROR(AN310*[1]Figure!$C$8+BI310*[1]Figure!$D$8+CD310*[1]Figure!$E$8,0)</f>
        <v>1.6252124749370342E-5</v>
      </c>
      <c r="FK310" s="15">
        <f>IFERROR(AO310*[1]Figure!$C$8+BJ310*[1]Figure!$D$8+CE310*[1]Figure!$E$8,0)</f>
        <v>3.8061828034715397E-3</v>
      </c>
      <c r="FL310" s="15">
        <f>IFERROR(AP310*[1]Figure!$C$8+BK310*[1]Figure!$D$8+CF310*[1]Figure!$E$8,0)</f>
        <v>3.5803205959993126E-4</v>
      </c>
      <c r="FM310" s="15">
        <f>IFERROR(AQ310*[1]Figure!$C$8+BL310*[1]Figure!$D$8+CG310*[1]Figure!$E$8,0)</f>
        <v>8.2089763956747173E-6</v>
      </c>
      <c r="FN310" s="15">
        <f>IFERROR(AR310*[1]Figure!$C$8+BM310*[1]Figure!$D$8+CH310*[1]Figure!$E$8,0)</f>
        <v>1.3755512018663063E-2</v>
      </c>
      <c r="FO310" s="15">
        <f>IFERROR(AS310*[1]Figure!$C$8+BN310*[1]Figure!$D$8+CI310*[1]Figure!$E$8,0)</f>
        <v>6.328908863217599E-4</v>
      </c>
      <c r="FP310" s="15">
        <f>IFERROR(AT310*[1]Figure!$C$8+BO310*[1]Figure!$D$8+CJ310*[1]Figure!$E$8,0)</f>
        <v>1.1857699725385688E-2</v>
      </c>
      <c r="FQ310" s="15">
        <f>IFERROR(AU310*[1]Figure!$C$8+BP310*[1]Figure!$D$8+CK310*[1]Figure!$E$8,0)</f>
        <v>4.3082201509480255E-3</v>
      </c>
      <c r="FR310" s="15">
        <f>IFERROR(AV310*[1]Figure!$C$8+BQ310*[1]Figure!$D$8+CL310*[1]Figure!$E$8,0)</f>
        <v>5.2812428888568278E-5</v>
      </c>
      <c r="FS310" s="15">
        <f>IFERROR(AW310*[1]Figure!$C$8+BR310*[1]Figure!$D$8+CM310*[1]Figure!$E$8,0)</f>
        <v>4.8375885840640188E-4</v>
      </c>
      <c r="FT310" s="15">
        <f>IFERROR(AX310*[1]Figure!$C$8+BS310*[1]Figure!$D$8+CN310*[1]Figure!$E$8,0)</f>
        <v>6.1877329524670556E-7</v>
      </c>
      <c r="FU310" s="15">
        <f>IFERROR(AY310*[1]Figure!$C$8+BT310*[1]Figure!$D$8+CO310*[1]Figure!$E$8,0)</f>
        <v>1.0628170952414575E-5</v>
      </c>
      <c r="FV310" s="15">
        <f>IFERROR(AZ310*[1]Figure!$C$8+BU310*[1]Figure!$D$8+CP310*[1]Figure!$E$8,0)</f>
        <v>3.0736524383047244E-5</v>
      </c>
      <c r="FW310" s="15">
        <f>IFERROR(BA310*[1]Figure!$C$8+BV310*[1]Figure!$D$8+CQ310*[1]Figure!$E$8,0)</f>
        <v>3.109553589808942E-5</v>
      </c>
      <c r="FX310" s="15">
        <f>IFERROR(BB310*[1]Figure!$C$8+BW310*[1]Figure!$D$8+CR310*[1]Figure!$E$8,0)</f>
        <v>4.4965199641927423E-9</v>
      </c>
      <c r="FY310" s="15">
        <f>IFERROR(BC310*[1]Figure!$C$8+BX310*[1]Figure!$D$8+CS310*[1]Figure!$E$8,0)</f>
        <v>2.9712934412106646E-5</v>
      </c>
      <c r="FZ310" s="15">
        <f>IFERROR(BD310*[1]Figure!$C$8+BY310*[1]Figure!$D$8+CT310*[1]Figure!$E$8,0)</f>
        <v>1.373005945611764E-2</v>
      </c>
      <c r="GA310" s="15">
        <f>IFERROR(BE310*[1]Figure!$C$8+BZ310*[1]Figure!$D$8+CU310*[1]Figure!$E$8,0)</f>
        <v>1.1319122456735625E-4</v>
      </c>
      <c r="GC310" s="15">
        <f>IFERROR(CW310*[1]Figure!$F$8+DR310*[1]Figure!$G$8+EM310*[1]Figure!$H$8,0)</f>
        <v>0</v>
      </c>
      <c r="GD310" s="15">
        <f>IFERROR(CX310*[1]Figure!$F$8+DS310*[1]Figure!$G$8+EN310*[1]Figure!$H$8,0)</f>
        <v>0</v>
      </c>
      <c r="GE310" s="15">
        <f>IFERROR(CY310*[1]Figure!$F$8+DT310*[1]Figure!$G$8+EO310*[1]Figure!$H$8,0)</f>
        <v>0</v>
      </c>
      <c r="GF310" s="15">
        <f>IFERROR(CZ310*[1]Figure!$F$8+DU310*[1]Figure!$G$8+EP310*[1]Figure!$H$8,0)</f>
        <v>0</v>
      </c>
      <c r="GG310" s="15">
        <f>IFERROR(DA310*[1]Figure!$F$8+DV310*[1]Figure!$G$8+EQ310*[1]Figure!$H$8,0)</f>
        <v>0</v>
      </c>
      <c r="GH310" s="15">
        <f>IFERROR(DB310*[1]Figure!$F$8+DW310*[1]Figure!$G$8+ER310*[1]Figure!$H$8,0)</f>
        <v>0</v>
      </c>
      <c r="GI310" s="15">
        <f>IFERROR(DC310*[1]Figure!$F$8+DX310*[1]Figure!$G$8+ES310*[1]Figure!$H$8,0)</f>
        <v>0</v>
      </c>
      <c r="GJ310" s="15">
        <f>IFERROR(DD310*[1]Figure!$F$8+DY310*[1]Figure!$G$8+ET310*[1]Figure!$H$8,0)</f>
        <v>0</v>
      </c>
      <c r="GK310" s="15">
        <f>IFERROR(DE310*[1]Figure!$F$8+DZ310*[1]Figure!$G$8+EU310*[1]Figure!$H$8,0)</f>
        <v>0</v>
      </c>
      <c r="GL310" s="15">
        <f>IFERROR(DF310*[1]Figure!$F$8+EA310*[1]Figure!$G$8+EV310*[1]Figure!$H$8,0)</f>
        <v>0</v>
      </c>
      <c r="GM310" s="15">
        <f>IFERROR(DG310*[1]Figure!$F$8+EB310*[1]Figure!$G$8+EW310*[1]Figure!$H$8,0)</f>
        <v>0</v>
      </c>
      <c r="GN310" s="15">
        <f>IFERROR(DH310*[1]Figure!$F$8+EC310*[1]Figure!$G$8+EX310*[1]Figure!$H$8,0)</f>
        <v>0</v>
      </c>
      <c r="GO310" s="15">
        <f>IFERROR(DI310*[1]Figure!$F$8+ED310*[1]Figure!$G$8+EY310*[1]Figure!$H$8,0)</f>
        <v>0</v>
      </c>
      <c r="GP310" s="15">
        <f>IFERROR(DJ310*[1]Figure!$F$8+EE310*[1]Figure!$G$8+EZ310*[1]Figure!$H$8,0)</f>
        <v>0</v>
      </c>
      <c r="GQ310" s="15">
        <f>IFERROR(DK310*[1]Figure!$F$8+EF310*[1]Figure!$G$8+FA310*[1]Figure!$H$8,0)</f>
        <v>0</v>
      </c>
      <c r="GR310" s="15">
        <f>IFERROR(DL310*[1]Figure!$F$8+EG310*[1]Figure!$G$8+FB310*[1]Figure!$H$8,0)</f>
        <v>0</v>
      </c>
      <c r="GS310" s="15">
        <f>IFERROR(DM310*[1]Figure!$F$8+EH310*[1]Figure!$G$8+FC310*[1]Figure!$H$8,0)</f>
        <v>0</v>
      </c>
      <c r="GT310" s="15">
        <f>IFERROR(DN310*[1]Figure!$F$8+EI310*[1]Figure!$G$8+FD310*[1]Figure!$H$8,0)</f>
        <v>0</v>
      </c>
      <c r="GU310" s="15">
        <f>IFERROR(DO310*[1]Figure!$F$8+EJ310*[1]Figure!$G$8+FE310*[1]Figure!$H$8,0)</f>
        <v>0</v>
      </c>
      <c r="GV310" s="15">
        <f>IFERROR(DP310*[1]Figure!$F$8+EK310*[1]Figure!$G$8+FF310*[1]Figure!$H$8,0)</f>
        <v>0</v>
      </c>
      <c r="GX310" s="15">
        <f>IFERROR(FH310*[1]Figure!$F$10+GC310*[1]Figure!$F$11,0)</f>
        <v>1.2854669117613559E-2</v>
      </c>
      <c r="GY310" s="15">
        <f>IFERROR(FI310*[1]Figure!$F$10+GD310*[1]Figure!$F$11,0)</f>
        <v>0.24192417506680092</v>
      </c>
      <c r="GZ310" s="15">
        <f>IFERROR(FJ310*[1]Figure!$F$10+GE310*[1]Figure!$F$11,0)</f>
        <v>1.529859135768152E-5</v>
      </c>
      <c r="HA310" s="15">
        <f>IFERROR(FK310*[1]Figure!$F$10+GF310*[1]Figure!$F$11,0)</f>
        <v>3.5828690857914874E-3</v>
      </c>
      <c r="HB310" s="15">
        <f>IFERROR(FL310*[1]Figure!$F$10+GG310*[1]Figure!$F$11,0)</f>
        <v>3.3702585091100997E-4</v>
      </c>
      <c r="HC310" s="15">
        <f>IFERROR(FM310*[1]Figure!$F$10+GH310*[1]Figure!$F$11,0)</f>
        <v>7.7273450258955483E-6</v>
      </c>
      <c r="HD310" s="15">
        <f>IFERROR(FN310*[1]Figure!$F$10+GI310*[1]Figure!$F$11,0)</f>
        <v>1.2948458157592971E-2</v>
      </c>
      <c r="HE310" s="15">
        <f>IFERROR(FO310*[1]Figure!$F$10+GJ310*[1]Figure!$F$11,0)</f>
        <v>5.9575835117882652E-4</v>
      </c>
      <c r="HF310" s="15">
        <f>IFERROR(FP310*[1]Figure!$F$10+GK310*[1]Figure!$F$11,0)</f>
        <v>1.116199299096546E-2</v>
      </c>
      <c r="HG310" s="15">
        <f>IFERROR(FQ310*[1]Figure!$F$10+GL310*[1]Figure!$F$11,0)</f>
        <v>4.0554512462031393E-3</v>
      </c>
      <c r="HH310" s="15">
        <f>IFERROR(FR310*[1]Figure!$F$10+GM310*[1]Figure!$F$11,0)</f>
        <v>4.9713854688699903E-5</v>
      </c>
      <c r="HI310" s="15">
        <f>IFERROR(FS310*[1]Figure!$F$10+GN310*[1]Figure!$F$11,0)</f>
        <v>4.5537609417530407E-4</v>
      </c>
      <c r="HJ310" s="15">
        <f>IFERROR(FT310*[1]Figure!$F$10+GO310*[1]Figure!$F$11,0)</f>
        <v>5.8246905761612014E-7</v>
      </c>
      <c r="HK310" s="15">
        <f>IFERROR(FU310*[1]Figure!$F$10+GP310*[1]Figure!$F$11,0)</f>
        <v>1.000460227742658E-5</v>
      </c>
      <c r="HL310" s="15">
        <f>IFERROR(FV310*[1]Figure!$F$10+GQ310*[1]Figure!$F$11,0)</f>
        <v>2.8933172341657783E-5</v>
      </c>
      <c r="HM310" s="15">
        <f>IFERROR(FW310*[1]Figure!$F$10+GR310*[1]Figure!$F$11,0)</f>
        <v>2.9271120182080628E-5</v>
      </c>
      <c r="HN310" s="15">
        <f>IFERROR(FX310*[1]Figure!$F$10+GS310*[1]Figure!$F$11,0)</f>
        <v>4.2327032633998622E-9</v>
      </c>
      <c r="HO310" s="15">
        <f>IFERROR(FY310*[1]Figure!$F$10+GT310*[1]Figure!$F$11,0)</f>
        <v>2.7969637731584845E-5</v>
      </c>
      <c r="HP310" s="15">
        <f>IFERROR(FZ310*[1]Figure!$F$10+GU310*[1]Figure!$F$11,0)</f>
        <v>1.2924498930144674E-2</v>
      </c>
      <c r="HQ310" s="15">
        <f>IFERROR(GA310*[1]Figure!$F$10+GV310*[1]Figure!$F$11,0)</f>
        <v>1.0655014754293188E-4</v>
      </c>
    </row>
    <row r="311" spans="1:225" s="15" customFormat="1" x14ac:dyDescent="0.2">
      <c r="A311" s="1"/>
      <c r="B311" s="4"/>
      <c r="C311" s="1" t="str">
        <f>C120</f>
        <v>Electricity (EV,cell)</v>
      </c>
      <c r="D311" s="1" t="str">
        <f>D120</f>
        <v>TN, US</v>
      </c>
      <c r="E311" s="2">
        <f>E120</f>
        <v>3.4729362908164099E-2</v>
      </c>
      <c r="F311" s="7"/>
      <c r="G311" s="6">
        <f t="shared" si="262"/>
        <v>2.4668062754010612E-2</v>
      </c>
      <c r="H311" s="6">
        <f t="shared" si="261"/>
        <v>2.4651314981798976E-2</v>
      </c>
      <c r="I311" s="6">
        <f t="shared" si="261"/>
        <v>2.4706501815301971E-2</v>
      </c>
      <c r="J311" s="5" t="str">
        <f>J120</f>
        <v>-</v>
      </c>
      <c r="K311" s="5" t="str">
        <f>K120</f>
        <v>-</v>
      </c>
      <c r="L311" s="5" t="str">
        <f>L120</f>
        <v>-</v>
      </c>
      <c r="M311" s="5" t="str">
        <f>M120</f>
        <v>kWh/kWh</v>
      </c>
      <c r="N311" s="5" t="str">
        <f>N120</f>
        <v>market for electricity, low voltage | electricity, low voltage | Cutoff, US-SERC</v>
      </c>
      <c r="O311" s="5">
        <f>O120</f>
        <v>1</v>
      </c>
      <c r="P311" s="5" t="str">
        <f>P120</f>
        <v>kWh</v>
      </c>
      <c r="Q311" s="5">
        <f>'[1]Unit factor_selected'!J118</f>
        <v>0.57878277519836896</v>
      </c>
      <c r="R311" s="5">
        <f>'[1]Unit factor_selected'!K118</f>
        <v>11.048911674373599</v>
      </c>
      <c r="S311" s="5">
        <f>'[1]Unit factor_selected'!L118</f>
        <v>1.0659488820158099E-3</v>
      </c>
      <c r="T311" s="5">
        <f>'[1]Unit factor_selected'!M118</f>
        <v>0.16218007875596899</v>
      </c>
      <c r="U311" s="5">
        <f>'[1]Unit factor_selected'!N118</f>
        <v>1.5638987417009E-2</v>
      </c>
      <c r="V311" s="5">
        <f>'[1]Unit factor_selected'!O118</f>
        <v>3.51956749437653E-4</v>
      </c>
      <c r="W311" s="5">
        <f>'[1]Unit factor_selected'!P118</f>
        <v>0.58671489923318898</v>
      </c>
      <c r="X311" s="5">
        <f>'[1]Unit factor_selected'!Q118</f>
        <v>2.4596230360916599E-2</v>
      </c>
      <c r="Y311" s="5">
        <f>'[1]Unit factor_selected'!R118</f>
        <v>0.47013017668844598</v>
      </c>
      <c r="Z311" s="5">
        <f>'[1]Unit factor_selected'!S118</f>
        <v>0.185026160017571</v>
      </c>
      <c r="AA311" s="5">
        <f>'[1]Unit factor_selected'!T118</f>
        <v>2.6451759716733898E-3</v>
      </c>
      <c r="AB311" s="5">
        <f>'[1]Unit factor_selected'!U118</f>
        <v>2.0758047918579998E-2</v>
      </c>
      <c r="AC311" s="5">
        <f>'[1]Unit factor_selected'!V118</f>
        <v>2.5925929545980498E-5</v>
      </c>
      <c r="AD311" s="5">
        <f>'[1]Unit factor_selected'!W118</f>
        <v>4.3362307228558898E-4</v>
      </c>
      <c r="AE311" s="5">
        <f>'[1]Unit factor_selected'!X118</f>
        <v>5.9056743532041401E-4</v>
      </c>
      <c r="AF311" s="5">
        <f>'[1]Unit factor_selected'!Y118</f>
        <v>6.0380604684911999E-4</v>
      </c>
      <c r="AG311" s="5">
        <f>'[1]Unit factor_selected'!Z118</f>
        <v>2.2207224360827801E-7</v>
      </c>
      <c r="AH311" s="5">
        <f>'[1]Unit factor_selected'!AA118</f>
        <v>1.1836083181385199E-3</v>
      </c>
      <c r="AI311" s="5">
        <f>'[1]Unit factor_selected'!AB118</f>
        <v>0.37197375106132602</v>
      </c>
      <c r="AJ311" s="5">
        <f>'[1]Unit factor_selected'!AC118</f>
        <v>2.5235755597936599E-3</v>
      </c>
      <c r="AK311" s="1"/>
      <c r="AL311" s="1">
        <f t="shared" si="253"/>
        <v>1.4277449819533782E-2</v>
      </c>
      <c r="AM311" s="1">
        <f t="shared" si="241"/>
        <v>0.27255524654696839</v>
      </c>
      <c r="AN311" s="1">
        <f t="shared" si="241"/>
        <v>2.6294893914133453E-5</v>
      </c>
      <c r="AO311" s="1">
        <f t="shared" si="241"/>
        <v>4.0006683602026262E-3</v>
      </c>
      <c r="AP311" s="1">
        <f t="shared" si="241"/>
        <v>3.8578352301196035E-4</v>
      </c>
      <c r="AQ311" s="1">
        <f t="shared" si="241"/>
        <v>8.6820911818256135E-6</v>
      </c>
      <c r="AR311" s="1">
        <f t="shared" si="241"/>
        <v>1.4473119952997318E-2</v>
      </c>
      <c r="AS311" s="1">
        <f t="shared" si="241"/>
        <v>6.0674135405519179E-4</v>
      </c>
      <c r="AT311" s="1">
        <f t="shared" si="241"/>
        <v>1.1597200701104681E-2</v>
      </c>
      <c r="AU311" s="1">
        <f t="shared" si="241"/>
        <v>4.5642369264470503E-3</v>
      </c>
      <c r="AV311" s="1">
        <f t="shared" si="241"/>
        <v>6.5251366864640177E-5</v>
      </c>
      <c r="AW311" s="1">
        <f t="shared" si="241"/>
        <v>5.1206082870629082E-4</v>
      </c>
      <c r="AX311" s="1">
        <f t="shared" si="241"/>
        <v>6.3954245699630475E-7</v>
      </c>
      <c r="AY311" s="1">
        <f t="shared" si="241"/>
        <v>1.0696641158727788E-5</v>
      </c>
      <c r="AZ311" s="1">
        <f t="shared" si="241"/>
        <v>1.4568154554959077E-5</v>
      </c>
      <c r="BA311" s="1">
        <f t="shared" si="241"/>
        <v>1.4894725454925163E-5</v>
      </c>
      <c r="BB311" s="1">
        <f t="shared" si="241"/>
        <v>5.4780920412529338E-9</v>
      </c>
      <c r="BC311" s="1">
        <f t="shared" si="242"/>
        <v>2.9197324268009967E-5</v>
      </c>
      <c r="BD311" s="1">
        <f t="shared" si="242"/>
        <v>9.1758718340255122E-3</v>
      </c>
      <c r="BE311" s="1">
        <f t="shared" si="242"/>
        <v>6.2251720273477455E-5</v>
      </c>
      <c r="BF311" s="1"/>
      <c r="BG311" s="1">
        <f t="shared" si="254"/>
        <v>1.4267756497454742E-2</v>
      </c>
      <c r="BH311" s="1">
        <f t="shared" si="243"/>
        <v>0.27237020189105954</v>
      </c>
      <c r="BI311" s="1">
        <f t="shared" si="243"/>
        <v>2.6277041645068205E-5</v>
      </c>
      <c r="BJ311" s="1">
        <f t="shared" si="243"/>
        <v>3.9979522051863566E-3</v>
      </c>
      <c r="BK311" s="1">
        <f t="shared" si="243"/>
        <v>3.8552160481307966E-4</v>
      </c>
      <c r="BL311" s="1">
        <f t="shared" si="243"/>
        <v>8.6761966903576839E-6</v>
      </c>
      <c r="BM311" s="1">
        <f t="shared" si="243"/>
        <v>1.4463293785511788E-2</v>
      </c>
      <c r="BN311" s="1">
        <f t="shared" si="243"/>
        <v>6.0632942199184215E-4</v>
      </c>
      <c r="BO311" s="1">
        <f t="shared" si="243"/>
        <v>1.1589327067995687E-2</v>
      </c>
      <c r="BP311" s="1">
        <f t="shared" si="243"/>
        <v>4.561138150465883E-3</v>
      </c>
      <c r="BQ311" s="1">
        <f t="shared" si="243"/>
        <v>6.5207066060006899E-5</v>
      </c>
      <c r="BR311" s="1">
        <f t="shared" si="243"/>
        <v>5.1171317764819218E-4</v>
      </c>
      <c r="BS311" s="1">
        <f t="shared" si="243"/>
        <v>6.3910825543389382E-7</v>
      </c>
      <c r="BT311" s="1">
        <f t="shared" si="243"/>
        <v>1.068937893828744E-5</v>
      </c>
      <c r="BU311" s="1">
        <f t="shared" si="243"/>
        <v>1.4558263866076719E-5</v>
      </c>
      <c r="BV311" s="1">
        <f t="shared" si="243"/>
        <v>1.4884613048792525E-5</v>
      </c>
      <c r="BW311" s="1">
        <f t="shared" si="243"/>
        <v>5.4743728259024558E-9</v>
      </c>
      <c r="BX311" s="1">
        <f t="shared" si="244"/>
        <v>2.9177501465509984E-5</v>
      </c>
      <c r="BY311" s="1">
        <f t="shared" si="244"/>
        <v>9.1696421023740281E-3</v>
      </c>
      <c r="BZ311" s="1">
        <f t="shared" si="244"/>
        <v>6.2209456004843179E-5</v>
      </c>
      <c r="CA311" s="1"/>
      <c r="CB311" s="1">
        <f t="shared" si="255"/>
        <v>1.4299697686104016E-2</v>
      </c>
      <c r="CC311" s="1">
        <f t="shared" si="245"/>
        <v>0.27297995634002248</v>
      </c>
      <c r="CD311" s="1">
        <f t="shared" si="245"/>
        <v>2.6335867988542713E-5</v>
      </c>
      <c r="CE311" s="1">
        <f t="shared" si="245"/>
        <v>4.0069024101901645E-3</v>
      </c>
      <c r="CF311" s="1">
        <f t="shared" si="245"/>
        <v>3.8638467100781754E-4</v>
      </c>
      <c r="CG311" s="1">
        <f t="shared" si="245"/>
        <v>8.695620068889154E-6</v>
      </c>
      <c r="CH311" s="1">
        <f t="shared" si="245"/>
        <v>1.4495672722969496E-2</v>
      </c>
      <c r="CI311" s="1">
        <f t="shared" si="245"/>
        <v>6.0768681006157139E-4</v>
      </c>
      <c r="CJ311" s="1">
        <f t="shared" si="245"/>
        <v>1.1615272063781327E-2</v>
      </c>
      <c r="CK311" s="1">
        <f t="shared" si="245"/>
        <v>4.5713491583524706E-3</v>
      </c>
      <c r="CL311" s="1">
        <f t="shared" si="245"/>
        <v>6.5353044945941753E-5</v>
      </c>
      <c r="CM311" s="1">
        <f t="shared" si="245"/>
        <v>5.1285874858252208E-4</v>
      </c>
      <c r="CN311" s="1">
        <f t="shared" si="245"/>
        <v>6.4053902539115817E-7</v>
      </c>
      <c r="CO311" s="1">
        <f t="shared" si="245"/>
        <v>1.0713309222580722E-5</v>
      </c>
      <c r="CP311" s="1">
        <f t="shared" si="245"/>
        <v>1.4590855412802039E-5</v>
      </c>
      <c r="CQ311" s="1">
        <f t="shared" si="245"/>
        <v>1.4917935192568089E-5</v>
      </c>
      <c r="CR311" s="1">
        <f t="shared" si="245"/>
        <v>5.4866282898361022E-9</v>
      </c>
      <c r="CS311" s="1">
        <f t="shared" si="246"/>
        <v>2.9242821060695855E-5</v>
      </c>
      <c r="CT311" s="1">
        <f t="shared" si="246"/>
        <v>9.1901701558413339E-3</v>
      </c>
      <c r="CU311" s="1">
        <f t="shared" si="246"/>
        <v>6.2348724149093751E-5</v>
      </c>
      <c r="CW311" s="15">
        <f t="shared" si="256"/>
        <v>0</v>
      </c>
      <c r="CX311" s="15">
        <f t="shared" si="247"/>
        <v>0</v>
      </c>
      <c r="CY311" s="15">
        <f t="shared" si="247"/>
        <v>0</v>
      </c>
      <c r="CZ311" s="15">
        <f t="shared" si="247"/>
        <v>0</v>
      </c>
      <c r="DA311" s="15">
        <f t="shared" si="247"/>
        <v>0</v>
      </c>
      <c r="DB311" s="15">
        <f t="shared" si="247"/>
        <v>0</v>
      </c>
      <c r="DC311" s="15">
        <f t="shared" si="247"/>
        <v>0</v>
      </c>
      <c r="DD311" s="15">
        <f t="shared" si="247"/>
        <v>0</v>
      </c>
      <c r="DE311" s="15">
        <f t="shared" si="247"/>
        <v>0</v>
      </c>
      <c r="DF311" s="15">
        <f t="shared" si="247"/>
        <v>0</v>
      </c>
      <c r="DG311" s="15">
        <f t="shared" si="247"/>
        <v>0</v>
      </c>
      <c r="DH311" s="15">
        <f t="shared" si="247"/>
        <v>0</v>
      </c>
      <c r="DI311" s="15">
        <f t="shared" si="247"/>
        <v>0</v>
      </c>
      <c r="DJ311" s="15">
        <f t="shared" si="247"/>
        <v>0</v>
      </c>
      <c r="DK311" s="15">
        <f t="shared" si="247"/>
        <v>0</v>
      </c>
      <c r="DL311" s="15">
        <f t="shared" si="247"/>
        <v>0</v>
      </c>
      <c r="DM311" s="15">
        <f t="shared" si="247"/>
        <v>0</v>
      </c>
      <c r="DN311" s="15">
        <f t="shared" si="248"/>
        <v>0</v>
      </c>
      <c r="DO311" s="15">
        <f t="shared" si="248"/>
        <v>0</v>
      </c>
      <c r="DP311" s="15">
        <f t="shared" si="248"/>
        <v>0</v>
      </c>
      <c r="DR311" s="15">
        <f t="shared" si="257"/>
        <v>0</v>
      </c>
      <c r="DS311" s="15">
        <f t="shared" si="249"/>
        <v>0</v>
      </c>
      <c r="DT311" s="15">
        <f t="shared" si="249"/>
        <v>0</v>
      </c>
      <c r="DU311" s="15">
        <f t="shared" si="249"/>
        <v>0</v>
      </c>
      <c r="DV311" s="15">
        <f t="shared" si="249"/>
        <v>0</v>
      </c>
      <c r="DW311" s="15">
        <f t="shared" si="249"/>
        <v>0</v>
      </c>
      <c r="DX311" s="15">
        <f t="shared" si="249"/>
        <v>0</v>
      </c>
      <c r="DY311" s="15">
        <f t="shared" si="249"/>
        <v>0</v>
      </c>
      <c r="DZ311" s="15">
        <f t="shared" si="249"/>
        <v>0</v>
      </c>
      <c r="EA311" s="15">
        <f t="shared" si="249"/>
        <v>0</v>
      </c>
      <c r="EB311" s="15">
        <f t="shared" si="249"/>
        <v>0</v>
      </c>
      <c r="EC311" s="15">
        <f t="shared" si="249"/>
        <v>0</v>
      </c>
      <c r="ED311" s="15">
        <f t="shared" si="249"/>
        <v>0</v>
      </c>
      <c r="EE311" s="15">
        <f t="shared" si="249"/>
        <v>0</v>
      </c>
      <c r="EF311" s="15">
        <f t="shared" si="249"/>
        <v>0</v>
      </c>
      <c r="EG311" s="15">
        <f t="shared" si="249"/>
        <v>0</v>
      </c>
      <c r="EH311" s="15">
        <f t="shared" si="249"/>
        <v>0</v>
      </c>
      <c r="EI311" s="15">
        <f t="shared" si="250"/>
        <v>0</v>
      </c>
      <c r="EJ311" s="15">
        <f t="shared" si="250"/>
        <v>0</v>
      </c>
      <c r="EK311" s="15">
        <f t="shared" si="250"/>
        <v>0</v>
      </c>
      <c r="EM311" s="15">
        <f t="shared" si="258"/>
        <v>0</v>
      </c>
      <c r="EN311" s="15">
        <f t="shared" si="251"/>
        <v>0</v>
      </c>
      <c r="EO311" s="15">
        <f t="shared" si="251"/>
        <v>0</v>
      </c>
      <c r="EP311" s="15">
        <f t="shared" si="251"/>
        <v>0</v>
      </c>
      <c r="EQ311" s="15">
        <f t="shared" si="251"/>
        <v>0</v>
      </c>
      <c r="ER311" s="15">
        <f t="shared" si="251"/>
        <v>0</v>
      </c>
      <c r="ES311" s="15">
        <f t="shared" si="251"/>
        <v>0</v>
      </c>
      <c r="ET311" s="15">
        <f t="shared" si="251"/>
        <v>0</v>
      </c>
      <c r="EU311" s="15">
        <f t="shared" si="251"/>
        <v>0</v>
      </c>
      <c r="EV311" s="15">
        <f t="shared" si="251"/>
        <v>0</v>
      </c>
      <c r="EW311" s="15">
        <f t="shared" si="251"/>
        <v>0</v>
      </c>
      <c r="EX311" s="15">
        <f t="shared" si="251"/>
        <v>0</v>
      </c>
      <c r="EY311" s="15">
        <f t="shared" si="251"/>
        <v>0</v>
      </c>
      <c r="EZ311" s="15">
        <f t="shared" si="251"/>
        <v>0</v>
      </c>
      <c r="FA311" s="15">
        <f t="shared" si="251"/>
        <v>0</v>
      </c>
      <c r="FB311" s="15">
        <f t="shared" si="251"/>
        <v>0</v>
      </c>
      <c r="FC311" s="15">
        <f t="shared" si="251"/>
        <v>0</v>
      </c>
      <c r="FD311" s="15">
        <f t="shared" si="252"/>
        <v>0</v>
      </c>
      <c r="FE311" s="15">
        <f t="shared" si="252"/>
        <v>0</v>
      </c>
      <c r="FF311" s="15">
        <f t="shared" si="252"/>
        <v>0</v>
      </c>
      <c r="FH311" s="15">
        <f>IFERROR(AL311*[1]Figure!$C$8+BG311*[1]Figure!$D$8+CB311*[1]Figure!$E$8,0)</f>
        <v>1.426993829230137E-2</v>
      </c>
      <c r="FI311" s="15">
        <f>IFERROR(AM311*[1]Figure!$C$8+BH311*[1]Figure!$D$8+CC311*[1]Figure!$E$8,0)</f>
        <v>0.27241185216053015</v>
      </c>
      <c r="FJ311" s="15">
        <f>IFERROR(AN311*[1]Figure!$C$8+BI311*[1]Figure!$D$8+CD311*[1]Figure!$E$8,0)</f>
        <v>2.6281059874146902E-5</v>
      </c>
      <c r="FK311" s="15">
        <f>IFERROR(AO311*[1]Figure!$C$8+BJ311*[1]Figure!$D$8+CE311*[1]Figure!$E$8,0)</f>
        <v>3.9985635634976566E-3</v>
      </c>
      <c r="FL311" s="15">
        <f>IFERROR(AP311*[1]Figure!$C$8+BK311*[1]Figure!$D$8+CF311*[1]Figure!$E$8,0)</f>
        <v>3.8558055795338554E-4</v>
      </c>
      <c r="FM311" s="15">
        <f>IFERROR(AQ311*[1]Figure!$C$8+BL311*[1]Figure!$D$8+CG311*[1]Figure!$E$8,0)</f>
        <v>8.6775234358225875E-6</v>
      </c>
      <c r="FN311" s="15">
        <f>IFERROR(AR311*[1]Figure!$C$8+BM311*[1]Figure!$D$8+CH311*[1]Figure!$E$8,0)</f>
        <v>1.4465505481502822E-2</v>
      </c>
      <c r="FO311" s="15">
        <f>IFERROR(AS311*[1]Figure!$C$8+BN311*[1]Figure!$D$8+CI311*[1]Figure!$E$8,0)</f>
        <v>6.0642214059188949E-4</v>
      </c>
      <c r="FP311" s="15">
        <f>IFERROR(AT311*[1]Figure!$C$8+BO311*[1]Figure!$D$8+CJ311*[1]Figure!$E$8,0)</f>
        <v>1.1591099283135283E-2</v>
      </c>
      <c r="FQ311" s="15">
        <f>IFERROR(AU311*[1]Figure!$C$8+BP311*[1]Figure!$D$8+CK311*[1]Figure!$E$8,0)</f>
        <v>4.5618356299689296E-3</v>
      </c>
      <c r="FR311" s="15">
        <f>IFERROR(AV311*[1]Figure!$C$8+BQ311*[1]Figure!$D$8+CL311*[1]Figure!$E$8,0)</f>
        <v>6.5217037385261766E-5</v>
      </c>
      <c r="FS311" s="15">
        <f>IFERROR(AW311*[1]Figure!$C$8+BR311*[1]Figure!$D$8+CM311*[1]Figure!$E$8,0)</f>
        <v>5.1179142773426169E-4</v>
      </c>
      <c r="FT311" s="15">
        <f>IFERROR(AX311*[1]Figure!$C$8+BS311*[1]Figure!$D$8+CN311*[1]Figure!$E$8,0)</f>
        <v>6.3920598650313309E-7</v>
      </c>
      <c r="FU311" s="15">
        <f>IFERROR(AY311*[1]Figure!$C$8+BT311*[1]Figure!$D$8+CO311*[1]Figure!$E$8,0)</f>
        <v>1.0691013535281392E-5</v>
      </c>
      <c r="FV311" s="15">
        <f>IFERROR(AZ311*[1]Figure!$C$8+BU311*[1]Figure!$D$8+CP311*[1]Figure!$E$8,0)</f>
        <v>1.456049008468961E-5</v>
      </c>
      <c r="FW311" s="15">
        <f>IFERROR(BA311*[1]Figure!$C$8+BV311*[1]Figure!$D$8+CQ311*[1]Figure!$E$8,0)</f>
        <v>1.4886889172025332E-5</v>
      </c>
      <c r="FX311" s="15">
        <f>IFERROR(BB311*[1]Figure!$C$8+BW311*[1]Figure!$D$8+CR311*[1]Figure!$E$8,0)</f>
        <v>5.4752099553013345E-9</v>
      </c>
      <c r="FY311" s="15">
        <f>IFERROR(BC311*[1]Figure!$C$8+BX311*[1]Figure!$D$8+CS311*[1]Figure!$E$8,0)</f>
        <v>2.9181963226708831E-5</v>
      </c>
      <c r="FZ311" s="15">
        <f>IFERROR(BD311*[1]Figure!$C$8+BY311*[1]Figure!$D$8+CT311*[1]Figure!$E$8,0)</f>
        <v>9.1710443044573028E-3</v>
      </c>
      <c r="GA311" s="15">
        <f>IFERROR(BE311*[1]Figure!$C$8+BZ311*[1]Figure!$D$8+CU311*[1]Figure!$E$8,0)</f>
        <v>6.2218968941971532E-5</v>
      </c>
      <c r="GC311" s="15">
        <f>IFERROR(CW311*[1]Figure!$F$8+DR311*[1]Figure!$G$8+EM311*[1]Figure!$H$8,0)</f>
        <v>0</v>
      </c>
      <c r="GD311" s="15">
        <f>IFERROR(CX311*[1]Figure!$F$8+DS311*[1]Figure!$G$8+EN311*[1]Figure!$H$8,0)</f>
        <v>0</v>
      </c>
      <c r="GE311" s="15">
        <f>IFERROR(CY311*[1]Figure!$F$8+DT311*[1]Figure!$G$8+EO311*[1]Figure!$H$8,0)</f>
        <v>0</v>
      </c>
      <c r="GF311" s="15">
        <f>IFERROR(CZ311*[1]Figure!$F$8+DU311*[1]Figure!$G$8+EP311*[1]Figure!$H$8,0)</f>
        <v>0</v>
      </c>
      <c r="GG311" s="15">
        <f>IFERROR(DA311*[1]Figure!$F$8+DV311*[1]Figure!$G$8+EQ311*[1]Figure!$H$8,0)</f>
        <v>0</v>
      </c>
      <c r="GH311" s="15">
        <f>IFERROR(DB311*[1]Figure!$F$8+DW311*[1]Figure!$G$8+ER311*[1]Figure!$H$8,0)</f>
        <v>0</v>
      </c>
      <c r="GI311" s="15">
        <f>IFERROR(DC311*[1]Figure!$F$8+DX311*[1]Figure!$G$8+ES311*[1]Figure!$H$8,0)</f>
        <v>0</v>
      </c>
      <c r="GJ311" s="15">
        <f>IFERROR(DD311*[1]Figure!$F$8+DY311*[1]Figure!$G$8+ET311*[1]Figure!$H$8,0)</f>
        <v>0</v>
      </c>
      <c r="GK311" s="15">
        <f>IFERROR(DE311*[1]Figure!$F$8+DZ311*[1]Figure!$G$8+EU311*[1]Figure!$H$8,0)</f>
        <v>0</v>
      </c>
      <c r="GL311" s="15">
        <f>IFERROR(DF311*[1]Figure!$F$8+EA311*[1]Figure!$G$8+EV311*[1]Figure!$H$8,0)</f>
        <v>0</v>
      </c>
      <c r="GM311" s="15">
        <f>IFERROR(DG311*[1]Figure!$F$8+EB311*[1]Figure!$G$8+EW311*[1]Figure!$H$8,0)</f>
        <v>0</v>
      </c>
      <c r="GN311" s="15">
        <f>IFERROR(DH311*[1]Figure!$F$8+EC311*[1]Figure!$G$8+EX311*[1]Figure!$H$8,0)</f>
        <v>0</v>
      </c>
      <c r="GO311" s="15">
        <f>IFERROR(DI311*[1]Figure!$F$8+ED311*[1]Figure!$G$8+EY311*[1]Figure!$H$8,0)</f>
        <v>0</v>
      </c>
      <c r="GP311" s="15">
        <f>IFERROR(DJ311*[1]Figure!$F$8+EE311*[1]Figure!$G$8+EZ311*[1]Figure!$H$8,0)</f>
        <v>0</v>
      </c>
      <c r="GQ311" s="15">
        <f>IFERROR(DK311*[1]Figure!$F$8+EF311*[1]Figure!$G$8+FA311*[1]Figure!$H$8,0)</f>
        <v>0</v>
      </c>
      <c r="GR311" s="15">
        <f>IFERROR(DL311*[1]Figure!$F$8+EG311*[1]Figure!$G$8+FB311*[1]Figure!$H$8,0)</f>
        <v>0</v>
      </c>
      <c r="GS311" s="15">
        <f>IFERROR(DM311*[1]Figure!$F$8+EH311*[1]Figure!$G$8+FC311*[1]Figure!$H$8,0)</f>
        <v>0</v>
      </c>
      <c r="GT311" s="15">
        <f>IFERROR(DN311*[1]Figure!$F$8+EI311*[1]Figure!$G$8+FD311*[1]Figure!$H$8,0)</f>
        <v>0</v>
      </c>
      <c r="GU311" s="15">
        <f>IFERROR(DO311*[1]Figure!$F$8+EJ311*[1]Figure!$G$8+FE311*[1]Figure!$H$8,0)</f>
        <v>0</v>
      </c>
      <c r="GV311" s="15">
        <f>IFERROR(DP311*[1]Figure!$F$8+EK311*[1]Figure!$G$8+FF311*[1]Figure!$H$8,0)</f>
        <v>0</v>
      </c>
      <c r="GX311" s="15">
        <f>IFERROR(FH311*[1]Figure!$F$10+GC311*[1]Figure!$F$11,0)</f>
        <v>1.3432702369682976E-2</v>
      </c>
      <c r="GY311" s="15">
        <f>IFERROR(FI311*[1]Figure!$F$10+GD311*[1]Figure!$F$11,0)</f>
        <v>0.25642909290088767</v>
      </c>
      <c r="GZ311" s="15">
        <f>IFERROR(FJ311*[1]Figure!$F$10+GE311*[1]Figure!$F$11,0)</f>
        <v>2.473911575635128E-5</v>
      </c>
      <c r="HA311" s="15">
        <f>IFERROR(FK311*[1]Figure!$F$10+GF311*[1]Figure!$F$11,0)</f>
        <v>3.7639626152903781E-3</v>
      </c>
      <c r="HB311" s="15">
        <f>IFERROR(FL311*[1]Figure!$F$10+GG311*[1]Figure!$F$11,0)</f>
        <v>3.6295804287523833E-4</v>
      </c>
      <c r="HC311" s="15">
        <f>IFERROR(FM311*[1]Figure!$F$10+GH311*[1]Figure!$F$11,0)</f>
        <v>8.1684017990630784E-6</v>
      </c>
      <c r="HD311" s="15">
        <f>IFERROR(FN311*[1]Figure!$F$10+GI311*[1]Figure!$F$11,0)</f>
        <v>1.3616795376394564E-2</v>
      </c>
      <c r="HE311" s="15">
        <f>IFERROR(FO311*[1]Figure!$F$10+GJ311*[1]Figure!$F$11,0)</f>
        <v>5.7084256134110989E-4</v>
      </c>
      <c r="HF311" s="15">
        <f>IFERROR(FP311*[1]Figure!$F$10+GK311*[1]Figure!$F$11,0)</f>
        <v>1.0911034344962933E-2</v>
      </c>
      <c r="HG311" s="15">
        <f>IFERROR(FQ311*[1]Figure!$F$10+GL311*[1]Figure!$F$11,0)</f>
        <v>4.2941867737330882E-3</v>
      </c>
      <c r="HH311" s="15">
        <f>IFERROR(FR311*[1]Figure!$F$10+GM311*[1]Figure!$F$11,0)</f>
        <v>6.1390668598849726E-5</v>
      </c>
      <c r="HI311" s="15">
        <f>IFERROR(FS311*[1]Figure!$F$10+GN311*[1]Figure!$F$11,0)</f>
        <v>4.8176395603745343E-4</v>
      </c>
      <c r="HJ311" s="15">
        <f>IFERROR(FT311*[1]Figure!$F$10+GO311*[1]Figure!$F$11,0)</f>
        <v>6.0170293618217461E-7</v>
      </c>
      <c r="HK311" s="15">
        <f>IFERROR(FU311*[1]Figure!$F$10+GP311*[1]Figure!$F$11,0)</f>
        <v>1.0063757803855696E-5</v>
      </c>
      <c r="HL311" s="15">
        <f>IFERROR(FV311*[1]Figure!$F$10+GQ311*[1]Figure!$F$11,0)</f>
        <v>1.3706207108819427E-5</v>
      </c>
      <c r="HM311" s="15">
        <f>IFERROR(FW311*[1]Figure!$F$10+GR311*[1]Figure!$F$11,0)</f>
        <v>1.4013455935275973E-5</v>
      </c>
      <c r="HN311" s="15">
        <f>IFERROR(FX311*[1]Figure!$F$10+GS311*[1]Figure!$F$11,0)</f>
        <v>5.1539722341172691E-9</v>
      </c>
      <c r="HO311" s="15">
        <f>IFERROR(FY311*[1]Figure!$F$10+GT311*[1]Figure!$F$11,0)</f>
        <v>2.7469819319323416E-5</v>
      </c>
      <c r="HP311" s="15">
        <f>IFERROR(FZ311*[1]Figure!$F$10+GU311*[1]Figure!$F$11,0)</f>
        <v>8.6329671535729912E-3</v>
      </c>
      <c r="HQ311" s="15">
        <f>IFERROR(GA311*[1]Figure!$F$10+GV311*[1]Figure!$F$11,0)</f>
        <v>5.8568500747963974E-5</v>
      </c>
    </row>
    <row r="312" spans="1:225" s="15" customFormat="1" x14ac:dyDescent="0.2">
      <c r="A312" s="1"/>
      <c r="B312" s="4"/>
      <c r="C312" s="1" t="str">
        <f>C121</f>
        <v>Electricity (EV,cell)</v>
      </c>
      <c r="D312" s="1" t="str">
        <f>D121</f>
        <v>NV, US</v>
      </c>
      <c r="E312" s="2">
        <f>E121</f>
        <v>0.58711020187182972</v>
      </c>
      <c r="F312" s="7"/>
      <c r="G312" s="6">
        <f t="shared" si="262"/>
        <v>0.41702093244818877</v>
      </c>
      <c r="H312" s="6">
        <f t="shared" si="261"/>
        <v>0.41673780638134794</v>
      </c>
      <c r="I312" s="6">
        <f t="shared" si="261"/>
        <v>0.41767075620378746</v>
      </c>
      <c r="J312" s="5" t="str">
        <f>J121</f>
        <v>-</v>
      </c>
      <c r="K312" s="5" t="str">
        <f>K121</f>
        <v>-</v>
      </c>
      <c r="L312" s="5" t="str">
        <f>L121</f>
        <v>-</v>
      </c>
      <c r="M312" s="5" t="str">
        <f>M121</f>
        <v>kWh/kWh</v>
      </c>
      <c r="N312" s="5" t="str">
        <f>N121</f>
        <v>market for electricity, low voltage | electricity, low voltage | Cutoff, US-WECC</v>
      </c>
      <c r="O312" s="5">
        <f>O121</f>
        <v>1</v>
      </c>
      <c r="P312" s="5" t="str">
        <f>P121</f>
        <v>kWh</v>
      </c>
      <c r="Q312" s="5">
        <f>'[1]Unit factor_selected'!J120</f>
        <v>0.38636008301938801</v>
      </c>
      <c r="R312" s="5">
        <f>'[1]Unit factor_selected'!K120</f>
        <v>7.8770590436301804</v>
      </c>
      <c r="S312" s="5">
        <f>'[1]Unit factor_selected'!L120</f>
        <v>1.2077252383198699E-3</v>
      </c>
      <c r="T312" s="5">
        <f>'[1]Unit factor_selected'!M120</f>
        <v>0.10943209966827599</v>
      </c>
      <c r="U312" s="5">
        <f>'[1]Unit factor_selected'!N120</f>
        <v>1.5392204389190501E-2</v>
      </c>
      <c r="V312" s="5">
        <f>'[1]Unit factor_selected'!O120</f>
        <v>3.6455295417444001E-4</v>
      </c>
      <c r="W312" s="5">
        <f>'[1]Unit factor_selected'!P120</f>
        <v>0.39155774738090099</v>
      </c>
      <c r="X312" s="5">
        <f>'[1]Unit factor_selected'!Q120</f>
        <v>2.3116780363180101E-2</v>
      </c>
      <c r="Y312" s="5">
        <f>'[1]Unit factor_selected'!R120</f>
        <v>0.43507622070079099</v>
      </c>
      <c r="Z312" s="5">
        <f>'[1]Unit factor_selected'!S120</f>
        <v>6.7796176429910399E-2</v>
      </c>
      <c r="AA312" s="5">
        <f>'[1]Unit factor_selected'!T120</f>
        <v>2.8974316959935798E-3</v>
      </c>
      <c r="AB312" s="5">
        <f>'[1]Unit factor_selected'!U120</f>
        <v>2.03475794106498E-2</v>
      </c>
      <c r="AC312" s="5">
        <f>'[1]Unit factor_selected'!V120</f>
        <v>2.4239355300983099E-5</v>
      </c>
      <c r="AD312" s="5">
        <f>'[1]Unit factor_selected'!W120</f>
        <v>3.2915190235493699E-4</v>
      </c>
      <c r="AE312" s="5">
        <f>'[1]Unit factor_selected'!X120</f>
        <v>4.9169722201209396E-4</v>
      </c>
      <c r="AF312" s="5">
        <f>'[1]Unit factor_selected'!Y120</f>
        <v>4.9995587364242897E-4</v>
      </c>
      <c r="AG312" s="5">
        <f>'[1]Unit factor_selected'!Z120</f>
        <v>1.5819916988141301E-7</v>
      </c>
      <c r="AH312" s="5">
        <f>'[1]Unit factor_selected'!AA120</f>
        <v>6.3288647583448199E-4</v>
      </c>
      <c r="AI312" s="5">
        <f>'[1]Unit factor_selected'!AB120</f>
        <v>0.30953398951309202</v>
      </c>
      <c r="AJ312" s="5">
        <f>'[1]Unit factor_selected'!AC120</f>
        <v>3.21391238923563E-3</v>
      </c>
      <c r="AK312" s="1"/>
      <c r="AL312" s="1">
        <f t="shared" si="253"/>
        <v>0.16112024208150483</v>
      </c>
      <c r="AM312" s="1">
        <f t="shared" si="241"/>
        <v>3.2848985073240957</v>
      </c>
      <c r="AN312" s="1">
        <f t="shared" si="241"/>
        <v>5.0364670502536313E-4</v>
      </c>
      <c r="AO312" s="1">
        <f t="shared" si="241"/>
        <v>4.5635476243427585E-2</v>
      </c>
      <c r="AP312" s="1">
        <f t="shared" si="241"/>
        <v>6.4188714268133265E-3</v>
      </c>
      <c r="AQ312" s="1">
        <f t="shared" si="241"/>
        <v>1.5202621287656681E-4</v>
      </c>
      <c r="AR312" s="1">
        <f t="shared" si="241"/>
        <v>0.16328777692009569</v>
      </c>
      <c r="AS312" s="1">
        <f t="shared" si="241"/>
        <v>9.640181302253345E-3</v>
      </c>
      <c r="AT312" s="1">
        <f t="shared" si="241"/>
        <v>0.18143589124267784</v>
      </c>
      <c r="AU312" s="1">
        <f t="shared" si="241"/>
        <v>2.8272424711223151E-2</v>
      </c>
      <c r="AV312" s="1">
        <f t="shared" si="241"/>
        <v>1.2082896675681797E-3</v>
      </c>
      <c r="AW312" s="1">
        <f t="shared" si="241"/>
        <v>8.4853665388927475E-3</v>
      </c>
      <c r="AX312" s="1">
        <f t="shared" si="241"/>
        <v>1.0108318549558919E-5</v>
      </c>
      <c r="AY312" s="1">
        <f t="shared" si="241"/>
        <v>1.3726323323715102E-4</v>
      </c>
      <c r="AZ312" s="1">
        <f t="shared" si="241"/>
        <v>2.0504803400566752E-4</v>
      </c>
      <c r="BA312" s="1">
        <f t="shared" si="241"/>
        <v>2.0849206460931457E-4</v>
      </c>
      <c r="BB312" s="1">
        <f t="shared" si="241"/>
        <v>6.5972365336476272E-8</v>
      </c>
      <c r="BC312" s="1">
        <f t="shared" si="242"/>
        <v>2.6392690828634375E-4</v>
      </c>
      <c r="BD312" s="1">
        <f t="shared" si="242"/>
        <v>0.12908215293115752</v>
      </c>
      <c r="BE312" s="1">
        <f t="shared" si="242"/>
        <v>1.3402687413658287E-3</v>
      </c>
      <c r="BF312" s="1"/>
      <c r="BG312" s="1">
        <f t="shared" si="254"/>
        <v>0.16101085347081523</v>
      </c>
      <c r="BH312" s="1">
        <f t="shared" si="243"/>
        <v>3.2826683065787998</v>
      </c>
      <c r="BI312" s="1">
        <f t="shared" si="243"/>
        <v>5.0330476652881329E-4</v>
      </c>
      <c r="BJ312" s="1">
        <f t="shared" si="243"/>
        <v>4.5604493163462372E-2</v>
      </c>
      <c r="BK312" s="1">
        <f t="shared" si="243"/>
        <v>6.4145134925246046E-3</v>
      </c>
      <c r="BL312" s="1">
        <f t="shared" si="243"/>
        <v>1.5192299843249618E-4</v>
      </c>
      <c r="BM312" s="1">
        <f t="shared" si="243"/>
        <v>0.16317691671513868</v>
      </c>
      <c r="BN312" s="1">
        <f t="shared" si="243"/>
        <v>9.6336363391510953E-3</v>
      </c>
      <c r="BO312" s="1">
        <f t="shared" si="243"/>
        <v>0.18131270982353484</v>
      </c>
      <c r="BP312" s="1">
        <f t="shared" si="243"/>
        <v>2.8253229846443705E-2</v>
      </c>
      <c r="BQ312" s="1">
        <f t="shared" si="243"/>
        <v>1.207469329128153E-3</v>
      </c>
      <c r="BR312" s="1">
        <f t="shared" si="243"/>
        <v>8.4796056087644775E-3</v>
      </c>
      <c r="BS312" s="1">
        <f t="shared" si="243"/>
        <v>1.0101455756229794E-5</v>
      </c>
      <c r="BT312" s="1">
        <f t="shared" si="243"/>
        <v>1.3717004175364407E-4</v>
      </c>
      <c r="BU312" s="1">
        <f t="shared" si="243"/>
        <v>2.0490882170512266E-4</v>
      </c>
      <c r="BV312" s="1">
        <f t="shared" si="243"/>
        <v>2.0835051406921623E-4</v>
      </c>
      <c r="BW312" s="1">
        <f t="shared" si="243"/>
        <v>6.592757502773027E-8</v>
      </c>
      <c r="BX312" s="1">
        <f t="shared" si="244"/>
        <v>2.6374772162768398E-4</v>
      </c>
      <c r="BY312" s="1">
        <f t="shared" si="244"/>
        <v>0.12899451579015314</v>
      </c>
      <c r="BZ312" s="1">
        <f t="shared" si="244"/>
        <v>1.3393587989918934E-3</v>
      </c>
      <c r="CA312" s="1"/>
      <c r="CB312" s="1">
        <f t="shared" si="255"/>
        <v>0.16137130804166588</v>
      </c>
      <c r="CC312" s="1">
        <f t="shared" si="245"/>
        <v>3.2900172074149001</v>
      </c>
      <c r="CD312" s="1">
        <f t="shared" si="245"/>
        <v>5.0443151357545946E-4</v>
      </c>
      <c r="CE312" s="1">
        <f t="shared" si="245"/>
        <v>4.5706587821417073E-2</v>
      </c>
      <c r="CF312" s="1">
        <f t="shared" si="245"/>
        <v>6.4288736468764533E-3</v>
      </c>
      <c r="CG312" s="1">
        <f t="shared" si="245"/>
        <v>1.5226310804636304E-4</v>
      </c>
      <c r="CH312" s="1">
        <f t="shared" si="245"/>
        <v>0.1635422204460325</v>
      </c>
      <c r="CI312" s="1">
        <f t="shared" si="245"/>
        <v>9.6552031352862971E-3</v>
      </c>
      <c r="CJ312" s="1">
        <f t="shared" si="245"/>
        <v>0.18171861410638529</v>
      </c>
      <c r="CK312" s="1">
        <f t="shared" si="245"/>
        <v>2.8316480277206069E-2</v>
      </c>
      <c r="CL312" s="1">
        <f t="shared" si="245"/>
        <v>1.2101724875144609E-3</v>
      </c>
      <c r="CM312" s="1">
        <f t="shared" si="245"/>
        <v>8.4985888793627177E-3</v>
      </c>
      <c r="CN312" s="1">
        <f t="shared" si="245"/>
        <v>1.0124069858453896E-5</v>
      </c>
      <c r="CO312" s="1">
        <f t="shared" si="245"/>
        <v>1.3747712396250175E-4</v>
      </c>
      <c r="CP312" s="1">
        <f t="shared" si="245"/>
        <v>2.0536755054109286E-4</v>
      </c>
      <c r="CQ312" s="1">
        <f t="shared" si="245"/>
        <v>2.0881694781275852E-4</v>
      </c>
      <c r="CR312" s="1">
        <f t="shared" si="245"/>
        <v>6.6075166915181216E-8</v>
      </c>
      <c r="CS312" s="1">
        <f t="shared" si="246"/>
        <v>2.6433817295293813E-4</v>
      </c>
      <c r="CT312" s="1">
        <f t="shared" si="246"/>
        <v>0.12928329547070835</v>
      </c>
      <c r="CU312" s="1">
        <f t="shared" si="246"/>
        <v>1.3423572179847669E-3</v>
      </c>
      <c r="CW312" s="15">
        <f t="shared" si="256"/>
        <v>0</v>
      </c>
      <c r="CX312" s="15">
        <f t="shared" si="247"/>
        <v>0</v>
      </c>
      <c r="CY312" s="15">
        <f t="shared" si="247"/>
        <v>0</v>
      </c>
      <c r="CZ312" s="15">
        <f t="shared" si="247"/>
        <v>0</v>
      </c>
      <c r="DA312" s="15">
        <f t="shared" si="247"/>
        <v>0</v>
      </c>
      <c r="DB312" s="15">
        <f t="shared" si="247"/>
        <v>0</v>
      </c>
      <c r="DC312" s="15">
        <f t="shared" si="247"/>
        <v>0</v>
      </c>
      <c r="DD312" s="15">
        <f t="shared" si="247"/>
        <v>0</v>
      </c>
      <c r="DE312" s="15">
        <f t="shared" si="247"/>
        <v>0</v>
      </c>
      <c r="DF312" s="15">
        <f t="shared" si="247"/>
        <v>0</v>
      </c>
      <c r="DG312" s="15">
        <f t="shared" si="247"/>
        <v>0</v>
      </c>
      <c r="DH312" s="15">
        <f t="shared" si="247"/>
        <v>0</v>
      </c>
      <c r="DI312" s="15">
        <f t="shared" si="247"/>
        <v>0</v>
      </c>
      <c r="DJ312" s="15">
        <f t="shared" si="247"/>
        <v>0</v>
      </c>
      <c r="DK312" s="15">
        <f t="shared" si="247"/>
        <v>0</v>
      </c>
      <c r="DL312" s="15">
        <f t="shared" si="247"/>
        <v>0</v>
      </c>
      <c r="DM312" s="15">
        <f t="shared" si="247"/>
        <v>0</v>
      </c>
      <c r="DN312" s="15">
        <f t="shared" si="248"/>
        <v>0</v>
      </c>
      <c r="DO312" s="15">
        <f t="shared" si="248"/>
        <v>0</v>
      </c>
      <c r="DP312" s="15">
        <f t="shared" si="248"/>
        <v>0</v>
      </c>
      <c r="DR312" s="15">
        <f t="shared" si="257"/>
        <v>0</v>
      </c>
      <c r="DS312" s="15">
        <f t="shared" si="249"/>
        <v>0</v>
      </c>
      <c r="DT312" s="15">
        <f t="shared" si="249"/>
        <v>0</v>
      </c>
      <c r="DU312" s="15">
        <f t="shared" si="249"/>
        <v>0</v>
      </c>
      <c r="DV312" s="15">
        <f t="shared" si="249"/>
        <v>0</v>
      </c>
      <c r="DW312" s="15">
        <f t="shared" si="249"/>
        <v>0</v>
      </c>
      <c r="DX312" s="15">
        <f t="shared" si="249"/>
        <v>0</v>
      </c>
      <c r="DY312" s="15">
        <f t="shared" si="249"/>
        <v>0</v>
      </c>
      <c r="DZ312" s="15">
        <f t="shared" si="249"/>
        <v>0</v>
      </c>
      <c r="EA312" s="15">
        <f t="shared" si="249"/>
        <v>0</v>
      </c>
      <c r="EB312" s="15">
        <f t="shared" si="249"/>
        <v>0</v>
      </c>
      <c r="EC312" s="15">
        <f t="shared" si="249"/>
        <v>0</v>
      </c>
      <c r="ED312" s="15">
        <f t="shared" si="249"/>
        <v>0</v>
      </c>
      <c r="EE312" s="15">
        <f t="shared" si="249"/>
        <v>0</v>
      </c>
      <c r="EF312" s="15">
        <f t="shared" si="249"/>
        <v>0</v>
      </c>
      <c r="EG312" s="15">
        <f t="shared" si="249"/>
        <v>0</v>
      </c>
      <c r="EH312" s="15">
        <f t="shared" si="249"/>
        <v>0</v>
      </c>
      <c r="EI312" s="15">
        <f t="shared" si="250"/>
        <v>0</v>
      </c>
      <c r="EJ312" s="15">
        <f t="shared" si="250"/>
        <v>0</v>
      </c>
      <c r="EK312" s="15">
        <f t="shared" si="250"/>
        <v>0</v>
      </c>
      <c r="EM312" s="15">
        <f t="shared" si="258"/>
        <v>0</v>
      </c>
      <c r="EN312" s="15">
        <f t="shared" si="251"/>
        <v>0</v>
      </c>
      <c r="EO312" s="15">
        <f t="shared" si="251"/>
        <v>0</v>
      </c>
      <c r="EP312" s="15">
        <f t="shared" si="251"/>
        <v>0</v>
      </c>
      <c r="EQ312" s="15">
        <f t="shared" si="251"/>
        <v>0</v>
      </c>
      <c r="ER312" s="15">
        <f t="shared" si="251"/>
        <v>0</v>
      </c>
      <c r="ES312" s="15">
        <f t="shared" si="251"/>
        <v>0</v>
      </c>
      <c r="ET312" s="15">
        <f t="shared" si="251"/>
        <v>0</v>
      </c>
      <c r="EU312" s="15">
        <f t="shared" si="251"/>
        <v>0</v>
      </c>
      <c r="EV312" s="15">
        <f t="shared" si="251"/>
        <v>0</v>
      </c>
      <c r="EW312" s="15">
        <f t="shared" si="251"/>
        <v>0</v>
      </c>
      <c r="EX312" s="15">
        <f t="shared" si="251"/>
        <v>0</v>
      </c>
      <c r="EY312" s="15">
        <f t="shared" si="251"/>
        <v>0</v>
      </c>
      <c r="EZ312" s="15">
        <f t="shared" si="251"/>
        <v>0</v>
      </c>
      <c r="FA312" s="15">
        <f t="shared" si="251"/>
        <v>0</v>
      </c>
      <c r="FB312" s="15">
        <f t="shared" si="251"/>
        <v>0</v>
      </c>
      <c r="FC312" s="15">
        <f t="shared" si="251"/>
        <v>0</v>
      </c>
      <c r="FD312" s="15">
        <f t="shared" si="252"/>
        <v>0</v>
      </c>
      <c r="FE312" s="15">
        <f t="shared" si="252"/>
        <v>0</v>
      </c>
      <c r="FF312" s="15">
        <f t="shared" si="252"/>
        <v>0</v>
      </c>
      <c r="FH312" s="15">
        <f>IFERROR(AL312*[1]Figure!$C$8+BG312*[1]Figure!$D$8+CB312*[1]Figure!$E$8,0)</f>
        <v>0.16103547490659709</v>
      </c>
      <c r="FI312" s="15">
        <f>IFERROR(AM312*[1]Figure!$C$8+BH312*[1]Figure!$D$8+CC312*[1]Figure!$E$8,0)</f>
        <v>3.2831702852042239</v>
      </c>
      <c r="FJ312" s="15">
        <f>IFERROR(AN312*[1]Figure!$C$8+BI312*[1]Figure!$D$8+CD312*[1]Figure!$E$8,0)</f>
        <v>5.0338173081861538E-4</v>
      </c>
      <c r="FK312" s="15">
        <f>IFERROR(AO312*[1]Figure!$C$8+BJ312*[1]Figure!$D$8+CE312*[1]Figure!$E$8,0)</f>
        <v>4.5611466905142416E-2</v>
      </c>
      <c r="FL312" s="15">
        <f>IFERROR(AP312*[1]Figure!$C$8+BK312*[1]Figure!$D$8+CF312*[1]Figure!$E$8,0)</f>
        <v>6.4154943862260155E-3</v>
      </c>
      <c r="FM312" s="15">
        <f>IFERROR(AQ312*[1]Figure!$C$8+BL312*[1]Figure!$D$8+CG312*[1]Figure!$E$8,0)</f>
        <v>1.5194623017289794E-4</v>
      </c>
      <c r="FN312" s="15">
        <f>IFERROR(AR312*[1]Figure!$C$8+BM312*[1]Figure!$D$8+CH312*[1]Figure!$E$8,0)</f>
        <v>0.16320186938068501</v>
      </c>
      <c r="FO312" s="15">
        <f>IFERROR(AS312*[1]Figure!$C$8+BN312*[1]Figure!$D$8+CI312*[1]Figure!$E$8,0)</f>
        <v>9.6351094942419314E-3</v>
      </c>
      <c r="FP312" s="15">
        <f>IFERROR(AT312*[1]Figure!$C$8+BO312*[1]Figure!$D$8+CJ312*[1]Figure!$E$8,0)</f>
        <v>0.18134043577582393</v>
      </c>
      <c r="FQ312" s="15">
        <f>IFERROR(AU312*[1]Figure!$C$8+BP312*[1]Figure!$D$8+CK312*[1]Figure!$E$8,0)</f>
        <v>2.8257550270000875E-2</v>
      </c>
      <c r="FR312" s="15">
        <f>IFERROR(AV312*[1]Figure!$C$8+BQ312*[1]Figure!$D$8+CL312*[1]Figure!$E$8,0)</f>
        <v>1.2076539727587212E-3</v>
      </c>
      <c r="FS312" s="15">
        <f>IFERROR(AW312*[1]Figure!$C$8+BR312*[1]Figure!$D$8+CM312*[1]Figure!$E$8,0)</f>
        <v>8.4809022919411156E-3</v>
      </c>
      <c r="FT312" s="15">
        <f>IFERROR(AX312*[1]Figure!$C$8+BS312*[1]Figure!$D$8+CN312*[1]Figure!$E$8,0)</f>
        <v>1.0103000449266593E-5</v>
      </c>
      <c r="FU312" s="15">
        <f>IFERROR(AY312*[1]Figure!$C$8+BT312*[1]Figure!$D$8+CO312*[1]Figure!$E$8,0)</f>
        <v>1.3719101750342389E-4</v>
      </c>
      <c r="FV312" s="15">
        <f>IFERROR(AZ312*[1]Figure!$C$8+BU312*[1]Figure!$D$8+CP312*[1]Figure!$E$8,0)</f>
        <v>2.0494015592443767E-4</v>
      </c>
      <c r="FW312" s="15">
        <f>IFERROR(BA312*[1]Figure!$C$8+BV312*[1]Figure!$D$8+CQ312*[1]Figure!$E$8,0)</f>
        <v>2.0838237458477586E-4</v>
      </c>
      <c r="FX312" s="15">
        <f>IFERROR(BB312*[1]Figure!$C$8+BW312*[1]Figure!$D$8+CR312*[1]Figure!$E$8,0)</f>
        <v>6.593765653167742E-8</v>
      </c>
      <c r="FY312" s="15">
        <f>IFERROR(BC312*[1]Figure!$C$8+BX312*[1]Figure!$D$8+CS312*[1]Figure!$E$8,0)</f>
        <v>2.6378805336589101E-4</v>
      </c>
      <c r="FZ312" s="15">
        <f>IFERROR(BD312*[1]Figure!$C$8+BY312*[1]Figure!$D$8+CT312*[1]Figure!$E$8,0)</f>
        <v>0.12901424135596612</v>
      </c>
      <c r="GA312" s="15">
        <f>IFERROR(BE312*[1]Figure!$C$8+BZ312*[1]Figure!$D$8+CU312*[1]Figure!$E$8,0)</f>
        <v>1.3395636108784676E-3</v>
      </c>
      <c r="GC312" s="15">
        <f>IFERROR(CW312*[1]Figure!$F$8+DR312*[1]Figure!$G$8+EM312*[1]Figure!$H$8,0)</f>
        <v>0</v>
      </c>
      <c r="GD312" s="15">
        <f>IFERROR(CX312*[1]Figure!$F$8+DS312*[1]Figure!$G$8+EN312*[1]Figure!$H$8,0)</f>
        <v>0</v>
      </c>
      <c r="GE312" s="15">
        <f>IFERROR(CY312*[1]Figure!$F$8+DT312*[1]Figure!$G$8+EO312*[1]Figure!$H$8,0)</f>
        <v>0</v>
      </c>
      <c r="GF312" s="15">
        <f>IFERROR(CZ312*[1]Figure!$F$8+DU312*[1]Figure!$G$8+EP312*[1]Figure!$H$8,0)</f>
        <v>0</v>
      </c>
      <c r="GG312" s="15">
        <f>IFERROR(DA312*[1]Figure!$F$8+DV312*[1]Figure!$G$8+EQ312*[1]Figure!$H$8,0)</f>
        <v>0</v>
      </c>
      <c r="GH312" s="15">
        <f>IFERROR(DB312*[1]Figure!$F$8+DW312*[1]Figure!$G$8+ER312*[1]Figure!$H$8,0)</f>
        <v>0</v>
      </c>
      <c r="GI312" s="15">
        <f>IFERROR(DC312*[1]Figure!$F$8+DX312*[1]Figure!$G$8+ES312*[1]Figure!$H$8,0)</f>
        <v>0</v>
      </c>
      <c r="GJ312" s="15">
        <f>IFERROR(DD312*[1]Figure!$F$8+DY312*[1]Figure!$G$8+ET312*[1]Figure!$H$8,0)</f>
        <v>0</v>
      </c>
      <c r="GK312" s="15">
        <f>IFERROR(DE312*[1]Figure!$F$8+DZ312*[1]Figure!$G$8+EU312*[1]Figure!$H$8,0)</f>
        <v>0</v>
      </c>
      <c r="GL312" s="15">
        <f>IFERROR(DF312*[1]Figure!$F$8+EA312*[1]Figure!$G$8+EV312*[1]Figure!$H$8,0)</f>
        <v>0</v>
      </c>
      <c r="GM312" s="15">
        <f>IFERROR(DG312*[1]Figure!$F$8+EB312*[1]Figure!$G$8+EW312*[1]Figure!$H$8,0)</f>
        <v>0</v>
      </c>
      <c r="GN312" s="15">
        <f>IFERROR(DH312*[1]Figure!$F$8+EC312*[1]Figure!$G$8+EX312*[1]Figure!$H$8,0)</f>
        <v>0</v>
      </c>
      <c r="GO312" s="15">
        <f>IFERROR(DI312*[1]Figure!$F$8+ED312*[1]Figure!$G$8+EY312*[1]Figure!$H$8,0)</f>
        <v>0</v>
      </c>
      <c r="GP312" s="15">
        <f>IFERROR(DJ312*[1]Figure!$F$8+EE312*[1]Figure!$G$8+EZ312*[1]Figure!$H$8,0)</f>
        <v>0</v>
      </c>
      <c r="GQ312" s="15">
        <f>IFERROR(DK312*[1]Figure!$F$8+EF312*[1]Figure!$G$8+FA312*[1]Figure!$H$8,0)</f>
        <v>0</v>
      </c>
      <c r="GR312" s="15">
        <f>IFERROR(DL312*[1]Figure!$F$8+EG312*[1]Figure!$G$8+FB312*[1]Figure!$H$8,0)</f>
        <v>0</v>
      </c>
      <c r="GS312" s="15">
        <f>IFERROR(DM312*[1]Figure!$F$8+EH312*[1]Figure!$G$8+FC312*[1]Figure!$H$8,0)</f>
        <v>0</v>
      </c>
      <c r="GT312" s="15">
        <f>IFERROR(DN312*[1]Figure!$F$8+EI312*[1]Figure!$G$8+FD312*[1]Figure!$H$8,0)</f>
        <v>0</v>
      </c>
      <c r="GU312" s="15">
        <f>IFERROR(DO312*[1]Figure!$F$8+EJ312*[1]Figure!$G$8+FE312*[1]Figure!$H$8,0)</f>
        <v>0</v>
      </c>
      <c r="GV312" s="15">
        <f>IFERROR(DP312*[1]Figure!$F$8+EK312*[1]Figure!$G$8+FF312*[1]Figure!$H$8,0)</f>
        <v>0</v>
      </c>
      <c r="GX312" s="15">
        <f>IFERROR(FH312*[1]Figure!$F$10+GC312*[1]Figure!$F$11,0)</f>
        <v>0.15158731320848703</v>
      </c>
      <c r="GY312" s="15">
        <f>IFERROR(FI312*[1]Figure!$F$10+GD312*[1]Figure!$F$11,0)</f>
        <v>3.0905423952623856</v>
      </c>
      <c r="GZ312" s="15">
        <f>IFERROR(FJ312*[1]Figure!$F$10+GE312*[1]Figure!$F$11,0)</f>
        <v>4.7384766702672504E-4</v>
      </c>
      <c r="HA312" s="15">
        <f>IFERROR(FK312*[1]Figure!$F$10+GF312*[1]Figure!$F$11,0)</f>
        <v>4.293538255256274E-2</v>
      </c>
      <c r="HB312" s="15">
        <f>IFERROR(FL312*[1]Figure!$F$10+GG312*[1]Figure!$F$11,0)</f>
        <v>6.0390889490418292E-3</v>
      </c>
      <c r="HC312" s="15">
        <f>IFERROR(FM312*[1]Figure!$F$10+GH312*[1]Figure!$F$11,0)</f>
        <v>1.4303134633798849E-4</v>
      </c>
      <c r="HD312" s="15">
        <f>IFERROR(FN312*[1]Figure!$F$10+GI312*[1]Figure!$F$11,0)</f>
        <v>0.15362660248848684</v>
      </c>
      <c r="HE312" s="15">
        <f>IFERROR(FO312*[1]Figure!$F$10+GJ312*[1]Figure!$F$11,0)</f>
        <v>9.0698050323934198E-3</v>
      </c>
      <c r="HF312" s="15">
        <f>IFERROR(FP312*[1]Figure!$F$10+GK312*[1]Figure!$F$11,0)</f>
        <v>0.17070095549603162</v>
      </c>
      <c r="HG312" s="15">
        <f>IFERROR(FQ312*[1]Figure!$F$10+GL312*[1]Figure!$F$11,0)</f>
        <v>2.6599642878487945E-2</v>
      </c>
      <c r="HH312" s="15">
        <f>IFERROR(FR312*[1]Figure!$F$10+GM312*[1]Figure!$F$11,0)</f>
        <v>1.136799336433356E-3</v>
      </c>
      <c r="HI312" s="15">
        <f>IFERROR(FS312*[1]Figure!$F$10+GN312*[1]Figure!$F$11,0)</f>
        <v>7.9833166745694913E-3</v>
      </c>
      <c r="HJ312" s="15">
        <f>IFERROR(FT312*[1]Figure!$F$10+GO312*[1]Figure!$F$11,0)</f>
        <v>9.5102442138090674E-6</v>
      </c>
      <c r="HK312" s="15">
        <f>IFERROR(FU312*[1]Figure!$F$10+GP312*[1]Figure!$F$11,0)</f>
        <v>1.291418412728299E-4</v>
      </c>
      <c r="HL312" s="15">
        <f>IFERROR(FV312*[1]Figure!$F$10+GQ312*[1]Figure!$F$11,0)</f>
        <v>1.9291604923159212E-4</v>
      </c>
      <c r="HM312" s="15">
        <f>IFERROR(FW312*[1]Figure!$F$10+GR312*[1]Figure!$F$11,0)</f>
        <v>1.9615630842603006E-4</v>
      </c>
      <c r="HN312" s="15">
        <f>IFERROR(FX312*[1]Figure!$F$10+GS312*[1]Figure!$F$11,0)</f>
        <v>6.2069008078489859E-8</v>
      </c>
      <c r="HO312" s="15">
        <f>IFERROR(FY312*[1]Figure!$F$10+GT312*[1]Figure!$F$11,0)</f>
        <v>2.4831126364812105E-4</v>
      </c>
      <c r="HP312" s="15">
        <f>IFERROR(FZ312*[1]Figure!$F$10+GU312*[1]Figure!$F$11,0)</f>
        <v>0.12144480726452028</v>
      </c>
      <c r="HQ312" s="15">
        <f>IFERROR(GA312*[1]Figure!$F$10+GV312*[1]Figure!$F$11,0)</f>
        <v>1.2609696637508247E-3</v>
      </c>
    </row>
    <row r="313" spans="1:225" s="15" customFormat="1" x14ac:dyDescent="0.2">
      <c r="A313" s="1"/>
      <c r="B313" s="4"/>
      <c r="C313" s="1" t="str">
        <f>C122</f>
        <v>Electricity (EV,cell)</v>
      </c>
      <c r="D313" s="1" t="str">
        <f>D122</f>
        <v>Japan</v>
      </c>
      <c r="E313" s="2">
        <f>E122</f>
        <v>0.21586482798306408</v>
      </c>
      <c r="F313" s="7"/>
      <c r="G313" s="6">
        <f t="shared" si="262"/>
        <v>0.15332752107059672</v>
      </c>
      <c r="H313" s="6">
        <f t="shared" si="261"/>
        <v>0.15322342313545392</v>
      </c>
      <c r="I313" s="6">
        <f t="shared" si="261"/>
        <v>0.15356644400665606</v>
      </c>
      <c r="J313" s="5" t="str">
        <f>J122</f>
        <v>-</v>
      </c>
      <c r="K313" s="5" t="str">
        <f>K122</f>
        <v>-</v>
      </c>
      <c r="L313" s="5" t="str">
        <f>L122</f>
        <v>-</v>
      </c>
      <c r="M313" s="5" t="str">
        <f>M122</f>
        <v>kWh/kWh</v>
      </c>
      <c r="N313" s="5" t="str">
        <f>N122</f>
        <v>market for electricity, low voltage | electricity, low voltage | Cutoff, JP</v>
      </c>
      <c r="O313" s="5">
        <f>O122</f>
        <v>1</v>
      </c>
      <c r="P313" s="5" t="str">
        <f>P122</f>
        <v>kWh</v>
      </c>
      <c r="Q313" s="5">
        <f>Q300</f>
        <v>0.70096298451554795</v>
      </c>
      <c r="R313" s="5">
        <f t="shared" ref="R313:AJ314" si="264">R300</f>
        <v>9.9242516805923309</v>
      </c>
      <c r="S313" s="5">
        <f t="shared" si="264"/>
        <v>8.6169340927104898E-4</v>
      </c>
      <c r="T313" s="5">
        <f t="shared" si="264"/>
        <v>0.18654869883672301</v>
      </c>
      <c r="U313" s="5">
        <f t="shared" si="264"/>
        <v>1.1068329934253E-2</v>
      </c>
      <c r="V313" s="5">
        <f t="shared" si="264"/>
        <v>1.4788334963985799E-4</v>
      </c>
      <c r="W313" s="5">
        <f t="shared" si="264"/>
        <v>0.71204703400843805</v>
      </c>
      <c r="X313" s="5">
        <f t="shared" si="264"/>
        <v>1.7624606122530501E-2</v>
      </c>
      <c r="Y313" s="5">
        <f t="shared" si="264"/>
        <v>0.24942330655699299</v>
      </c>
      <c r="Z313" s="5">
        <f t="shared" si="264"/>
        <v>4.4762477634009902E-2</v>
      </c>
      <c r="AA313" s="5">
        <f t="shared" si="264"/>
        <v>4.8129278862597304E-3</v>
      </c>
      <c r="AB313" s="5">
        <f t="shared" si="264"/>
        <v>1.4613375612670201E-2</v>
      </c>
      <c r="AC313" s="5">
        <f t="shared" si="264"/>
        <v>1.22814861201028E-5</v>
      </c>
      <c r="AD313" s="5">
        <f t="shared" si="264"/>
        <v>4.86061979847249E-4</v>
      </c>
      <c r="AE313" s="5">
        <f t="shared" si="264"/>
        <v>1.37154365347852E-3</v>
      </c>
      <c r="AF313" s="5">
        <f t="shared" si="264"/>
        <v>1.39470178957268E-3</v>
      </c>
      <c r="AG313" s="5">
        <f t="shared" si="264"/>
        <v>2.0415466433099601E-7</v>
      </c>
      <c r="AH313" s="5">
        <f t="shared" si="264"/>
        <v>2.5354342929707701E-3</v>
      </c>
      <c r="AI313" s="5">
        <f t="shared" si="264"/>
        <v>0.62207437263284404</v>
      </c>
      <c r="AJ313" s="5">
        <f t="shared" si="264"/>
        <v>1.9957150289249999E-3</v>
      </c>
      <c r="AK313" s="1"/>
      <c r="AL313" s="1">
        <f t="shared" si="253"/>
        <v>0.10747691677801603</v>
      </c>
      <c r="AM313" s="1">
        <f t="shared" si="241"/>
        <v>1.5216609086659254</v>
      </c>
      <c r="AN313" s="1">
        <f t="shared" si="241"/>
        <v>1.3212131436640109E-4</v>
      </c>
      <c r="AO313" s="1">
        <f t="shared" si="241"/>
        <v>2.8603049551580047E-2</v>
      </c>
      <c r="AP313" s="1">
        <f t="shared" si="241"/>
        <v>1.6970795912104931E-3</v>
      </c>
      <c r="AQ313" s="1">
        <f t="shared" si="241"/>
        <v>2.2674587407895749E-5</v>
      </c>
      <c r="AR313" s="1">
        <f t="shared" si="241"/>
        <v>0.10917640661018468</v>
      </c>
      <c r="AS313" s="1">
        <f t="shared" si="241"/>
        <v>2.7023371666132631E-3</v>
      </c>
      <c r="AT313" s="1">
        <f t="shared" si="241"/>
        <v>3.8243457291615247E-2</v>
      </c>
      <c r="AU313" s="1">
        <f t="shared" si="241"/>
        <v>6.8633197326007679E-3</v>
      </c>
      <c r="AV313" s="1">
        <f t="shared" si="241"/>
        <v>7.3795430189175137E-4</v>
      </c>
      <c r="AW313" s="1">
        <f t="shared" si="241"/>
        <v>2.2406326571642343E-3</v>
      </c>
      <c r="AX313" s="1">
        <f t="shared" si="241"/>
        <v>1.8830898218583032E-6</v>
      </c>
      <c r="AY313" s="1">
        <f t="shared" si="241"/>
        <v>7.4526678456645029E-5</v>
      </c>
      <c r="AZ313" s="1">
        <f t="shared" si="241"/>
        <v>2.1029538842797099E-4</v>
      </c>
      <c r="BA313" s="1">
        <f t="shared" si="241"/>
        <v>2.1384616802790402E-4</v>
      </c>
      <c r="BB313" s="1">
        <f t="shared" si="241"/>
        <v>3.1302528596871389E-8</v>
      </c>
      <c r="BC313" s="1">
        <f t="shared" si="242"/>
        <v>3.8875185497858923E-4</v>
      </c>
      <c r="BD313" s="1">
        <f t="shared" si="242"/>
        <v>9.5381121477340625E-2</v>
      </c>
      <c r="BE313" s="1">
        <f t="shared" si="242"/>
        <v>3.0599803814840445E-4</v>
      </c>
      <c r="BF313" s="1"/>
      <c r="BG313" s="1">
        <f t="shared" si="254"/>
        <v>0.10740394797871644</v>
      </c>
      <c r="BH313" s="1">
        <f t="shared" si="243"/>
        <v>1.5206278145581384</v>
      </c>
      <c r="BI313" s="1">
        <f t="shared" si="243"/>
        <v>1.320316138617698E-4</v>
      </c>
      <c r="BJ313" s="1">
        <f t="shared" si="243"/>
        <v>2.8583630217227571E-2</v>
      </c>
      <c r="BK313" s="1">
        <f t="shared" si="243"/>
        <v>1.6959274009188583E-3</v>
      </c>
      <c r="BL313" s="1">
        <f t="shared" si="243"/>
        <v>2.265919305655624E-5</v>
      </c>
      <c r="BM313" s="1">
        <f t="shared" si="243"/>
        <v>0.10910228398421985</v>
      </c>
      <c r="BN313" s="1">
        <f t="shared" si="243"/>
        <v>2.7005024815082027E-3</v>
      </c>
      <c r="BO313" s="1">
        <f t="shared" si="243"/>
        <v>3.8217492840426179E-2</v>
      </c>
      <c r="BP313" s="1">
        <f t="shared" si="243"/>
        <v>6.8586600511071913E-3</v>
      </c>
      <c r="BQ313" s="1">
        <f t="shared" si="243"/>
        <v>7.3745328603680048E-4</v>
      </c>
      <c r="BR313" s="1">
        <f t="shared" si="243"/>
        <v>2.2391114349374895E-3</v>
      </c>
      <c r="BS313" s="1">
        <f t="shared" si="243"/>
        <v>1.8818113445127156E-6</v>
      </c>
      <c r="BT313" s="1">
        <f t="shared" si="243"/>
        <v>7.4476080408191508E-5</v>
      </c>
      <c r="BU313" s="1">
        <f t="shared" si="243"/>
        <v>2.1015261356568566E-4</v>
      </c>
      <c r="BV313" s="1">
        <f t="shared" si="243"/>
        <v>2.1370098245146956E-4</v>
      </c>
      <c r="BW313" s="1">
        <f t="shared" si="243"/>
        <v>3.1281276517864763E-8</v>
      </c>
      <c r="BX313" s="1">
        <f t="shared" si="244"/>
        <v>3.8848792150400073E-4</v>
      </c>
      <c r="BY313" s="1">
        <f t="shared" si="244"/>
        <v>9.5316364819644298E-2</v>
      </c>
      <c r="BZ313" s="1">
        <f t="shared" si="244"/>
        <v>3.0579028833475994E-4</v>
      </c>
      <c r="CA313" s="1"/>
      <c r="CB313" s="1">
        <f t="shared" si="255"/>
        <v>0.10764439291234541</v>
      </c>
      <c r="CC313" s="1">
        <f t="shared" si="245"/>
        <v>1.5240320400156444</v>
      </c>
      <c r="CD313" s="1">
        <f t="shared" si="245"/>
        <v>1.3232719268572711E-4</v>
      </c>
      <c r="CE313" s="1">
        <f t="shared" si="245"/>
        <v>2.8647620314424169E-2</v>
      </c>
      <c r="CF313" s="1">
        <f t="shared" si="245"/>
        <v>1.6997240690956583E-3</v>
      </c>
      <c r="CG313" s="1">
        <f t="shared" si="245"/>
        <v>2.2709920131985994E-5</v>
      </c>
      <c r="CH313" s="1">
        <f t="shared" si="245"/>
        <v>0.10934653097816233</v>
      </c>
      <c r="CI313" s="1">
        <f t="shared" si="245"/>
        <v>2.7065480892549476E-3</v>
      </c>
      <c r="CJ313" s="1">
        <f t="shared" si="245"/>
        <v>3.8303050240339476E-2</v>
      </c>
      <c r="CK313" s="1">
        <f t="shared" si="245"/>
        <v>6.8740145151823763E-3</v>
      </c>
      <c r="CL313" s="1">
        <f t="shared" si="245"/>
        <v>7.3910422075337844E-4</v>
      </c>
      <c r="CM313" s="1">
        <f t="shared" si="245"/>
        <v>2.2441241277713518E-3</v>
      </c>
      <c r="CN313" s="1">
        <f t="shared" si="245"/>
        <v>1.8860241505812903E-6</v>
      </c>
      <c r="CO313" s="1">
        <f t="shared" si="245"/>
        <v>7.4642809811976951E-5</v>
      </c>
      <c r="CP313" s="1">
        <f t="shared" si="245"/>
        <v>2.1062308166459363E-4</v>
      </c>
      <c r="CQ313" s="1">
        <f t="shared" si="245"/>
        <v>2.1417939427439595E-4</v>
      </c>
      <c r="CR313" s="1">
        <f t="shared" si="245"/>
        <v>3.1351305828683562E-8</v>
      </c>
      <c r="CS313" s="1">
        <f t="shared" si="246"/>
        <v>3.8935762838405134E-4</v>
      </c>
      <c r="CT313" s="1">
        <f t="shared" si="246"/>
        <v>9.5529749312897344E-2</v>
      </c>
      <c r="CU313" s="1">
        <f t="shared" si="246"/>
        <v>3.0647486024265298E-4</v>
      </c>
      <c r="CW313" s="15">
        <f t="shared" si="256"/>
        <v>0</v>
      </c>
      <c r="CX313" s="15">
        <f t="shared" si="247"/>
        <v>0</v>
      </c>
      <c r="CY313" s="15">
        <f t="shared" si="247"/>
        <v>0</v>
      </c>
      <c r="CZ313" s="15">
        <f t="shared" si="247"/>
        <v>0</v>
      </c>
      <c r="DA313" s="15">
        <f t="shared" si="247"/>
        <v>0</v>
      </c>
      <c r="DB313" s="15">
        <f t="shared" si="247"/>
        <v>0</v>
      </c>
      <c r="DC313" s="15">
        <f t="shared" si="247"/>
        <v>0</v>
      </c>
      <c r="DD313" s="15">
        <f t="shared" si="247"/>
        <v>0</v>
      </c>
      <c r="DE313" s="15">
        <f t="shared" si="247"/>
        <v>0</v>
      </c>
      <c r="DF313" s="15">
        <f t="shared" si="247"/>
        <v>0</v>
      </c>
      <c r="DG313" s="15">
        <f t="shared" si="247"/>
        <v>0</v>
      </c>
      <c r="DH313" s="15">
        <f t="shared" si="247"/>
        <v>0</v>
      </c>
      <c r="DI313" s="15">
        <f t="shared" si="247"/>
        <v>0</v>
      </c>
      <c r="DJ313" s="15">
        <f t="shared" si="247"/>
        <v>0</v>
      </c>
      <c r="DK313" s="15">
        <f t="shared" si="247"/>
        <v>0</v>
      </c>
      <c r="DL313" s="15">
        <f t="shared" si="247"/>
        <v>0</v>
      </c>
      <c r="DM313" s="15">
        <f t="shared" si="247"/>
        <v>0</v>
      </c>
      <c r="DN313" s="15">
        <f t="shared" si="248"/>
        <v>0</v>
      </c>
      <c r="DO313" s="15">
        <f t="shared" si="248"/>
        <v>0</v>
      </c>
      <c r="DP313" s="15">
        <f t="shared" si="248"/>
        <v>0</v>
      </c>
      <c r="DR313" s="15">
        <f t="shared" si="257"/>
        <v>0</v>
      </c>
      <c r="DS313" s="15">
        <f t="shared" si="249"/>
        <v>0</v>
      </c>
      <c r="DT313" s="15">
        <f t="shared" si="249"/>
        <v>0</v>
      </c>
      <c r="DU313" s="15">
        <f t="shared" si="249"/>
        <v>0</v>
      </c>
      <c r="DV313" s="15">
        <f t="shared" si="249"/>
        <v>0</v>
      </c>
      <c r="DW313" s="15">
        <f t="shared" si="249"/>
        <v>0</v>
      </c>
      <c r="DX313" s="15">
        <f t="shared" si="249"/>
        <v>0</v>
      </c>
      <c r="DY313" s="15">
        <f t="shared" si="249"/>
        <v>0</v>
      </c>
      <c r="DZ313" s="15">
        <f t="shared" si="249"/>
        <v>0</v>
      </c>
      <c r="EA313" s="15">
        <f t="shared" si="249"/>
        <v>0</v>
      </c>
      <c r="EB313" s="15">
        <f t="shared" si="249"/>
        <v>0</v>
      </c>
      <c r="EC313" s="15">
        <f t="shared" si="249"/>
        <v>0</v>
      </c>
      <c r="ED313" s="15">
        <f t="shared" si="249"/>
        <v>0</v>
      </c>
      <c r="EE313" s="15">
        <f t="shared" si="249"/>
        <v>0</v>
      </c>
      <c r="EF313" s="15">
        <f t="shared" si="249"/>
        <v>0</v>
      </c>
      <c r="EG313" s="15">
        <f t="shared" si="249"/>
        <v>0</v>
      </c>
      <c r="EH313" s="15">
        <f t="shared" si="249"/>
        <v>0</v>
      </c>
      <c r="EI313" s="15">
        <f t="shared" si="250"/>
        <v>0</v>
      </c>
      <c r="EJ313" s="15">
        <f t="shared" si="250"/>
        <v>0</v>
      </c>
      <c r="EK313" s="15">
        <f t="shared" si="250"/>
        <v>0</v>
      </c>
      <c r="EM313" s="15">
        <f t="shared" si="258"/>
        <v>0</v>
      </c>
      <c r="EN313" s="15">
        <f t="shared" si="251"/>
        <v>0</v>
      </c>
      <c r="EO313" s="15">
        <f t="shared" si="251"/>
        <v>0</v>
      </c>
      <c r="EP313" s="15">
        <f t="shared" si="251"/>
        <v>0</v>
      </c>
      <c r="EQ313" s="15">
        <f t="shared" si="251"/>
        <v>0</v>
      </c>
      <c r="ER313" s="15">
        <f t="shared" si="251"/>
        <v>0</v>
      </c>
      <c r="ES313" s="15">
        <f t="shared" si="251"/>
        <v>0</v>
      </c>
      <c r="ET313" s="15">
        <f t="shared" si="251"/>
        <v>0</v>
      </c>
      <c r="EU313" s="15">
        <f t="shared" si="251"/>
        <v>0</v>
      </c>
      <c r="EV313" s="15">
        <f t="shared" si="251"/>
        <v>0</v>
      </c>
      <c r="EW313" s="15">
        <f t="shared" si="251"/>
        <v>0</v>
      </c>
      <c r="EX313" s="15">
        <f t="shared" si="251"/>
        <v>0</v>
      </c>
      <c r="EY313" s="15">
        <f t="shared" si="251"/>
        <v>0</v>
      </c>
      <c r="EZ313" s="15">
        <f t="shared" si="251"/>
        <v>0</v>
      </c>
      <c r="FA313" s="15">
        <f t="shared" si="251"/>
        <v>0</v>
      </c>
      <c r="FB313" s="15">
        <f t="shared" si="251"/>
        <v>0</v>
      </c>
      <c r="FC313" s="15">
        <f t="shared" si="251"/>
        <v>0</v>
      </c>
      <c r="FD313" s="15">
        <f t="shared" si="252"/>
        <v>0</v>
      </c>
      <c r="FE313" s="15">
        <f t="shared" si="252"/>
        <v>0</v>
      </c>
      <c r="FF313" s="15">
        <f t="shared" si="252"/>
        <v>0</v>
      </c>
      <c r="FH313" s="15">
        <f>IFERROR(AL313*[1]Figure!$C$8+BG313*[1]Figure!$D$8+CB313*[1]Figure!$E$8,0)</f>
        <v>0.10742037196101871</v>
      </c>
      <c r="FI313" s="15">
        <f>IFERROR(AM313*[1]Figure!$C$8+BH313*[1]Figure!$D$8+CC313*[1]Figure!$E$8,0)</f>
        <v>1.5208603457153693</v>
      </c>
      <c r="FJ313" s="15">
        <f>IFERROR(AN313*[1]Figure!$C$8+BI313*[1]Figure!$D$8+CD313*[1]Figure!$E$8,0)</f>
        <v>1.3205180385413243E-4</v>
      </c>
      <c r="FK313" s="15">
        <f>IFERROR(AO313*[1]Figure!$C$8+BJ313*[1]Figure!$D$8+CE313*[1]Figure!$E$8,0)</f>
        <v>2.8588001164903679E-2</v>
      </c>
      <c r="FL313" s="15">
        <f>IFERROR(AP313*[1]Figure!$C$8+BK313*[1]Figure!$D$8+CF313*[1]Figure!$E$8,0)</f>
        <v>1.6961867385143828E-3</v>
      </c>
      <c r="FM313" s="15">
        <f>IFERROR(AQ313*[1]Figure!$C$8+BL313*[1]Figure!$D$8+CG313*[1]Figure!$E$8,0)</f>
        <v>2.2662658051956765E-5</v>
      </c>
      <c r="FN313" s="15">
        <f>IFERROR(AR313*[1]Figure!$C$8+BM313*[1]Figure!$D$8+CH313*[1]Figure!$E$8,0)</f>
        <v>0.10911896767243633</v>
      </c>
      <c r="FO313" s="15">
        <f>IFERROR(AS313*[1]Figure!$C$8+BN313*[1]Figure!$D$8+CI313*[1]Figure!$E$8,0)</f>
        <v>2.7009154365792054E-3</v>
      </c>
      <c r="FP313" s="15">
        <f>IFERROR(AT313*[1]Figure!$C$8+BO313*[1]Figure!$D$8+CJ313*[1]Figure!$E$8,0)</f>
        <v>3.8223336977796001E-2</v>
      </c>
      <c r="FQ313" s="15">
        <f>IFERROR(AU313*[1]Figure!$C$8+BP313*[1]Figure!$D$8+CK313*[1]Figure!$E$8,0)</f>
        <v>6.8597088627516114E-3</v>
      </c>
      <c r="FR313" s="15">
        <f>IFERROR(AV313*[1]Figure!$C$8+BQ313*[1]Figure!$D$8+CL313*[1]Figure!$E$8,0)</f>
        <v>7.375660558180475E-4</v>
      </c>
      <c r="FS313" s="15">
        <f>IFERROR(AW313*[1]Figure!$C$8+BR313*[1]Figure!$D$8+CM313*[1]Figure!$E$8,0)</f>
        <v>2.2394538350752153E-3</v>
      </c>
      <c r="FT313" s="15">
        <f>IFERROR(AX313*[1]Figure!$C$8+BS313*[1]Figure!$D$8+CN313*[1]Figure!$E$8,0)</f>
        <v>1.882099107083833E-6</v>
      </c>
      <c r="FU313" s="15">
        <f>IFERROR(AY313*[1]Figure!$C$8+BT313*[1]Figure!$D$8+CO313*[1]Figure!$E$8,0)</f>
        <v>7.4487469131321213E-5</v>
      </c>
      <c r="FV313" s="15">
        <f>IFERROR(AZ313*[1]Figure!$C$8+BU313*[1]Figure!$D$8+CP313*[1]Figure!$E$8,0)</f>
        <v>2.1018474965445091E-4</v>
      </c>
      <c r="FW313" s="15">
        <f>IFERROR(BA313*[1]Figure!$C$8+BV313*[1]Figure!$D$8+CQ313*[1]Figure!$E$8,0)</f>
        <v>2.1373366114922521E-4</v>
      </c>
      <c r="FX313" s="15">
        <f>IFERROR(BB313*[1]Figure!$C$8+BW313*[1]Figure!$D$8+CR313*[1]Figure!$E$8,0)</f>
        <v>3.1286059983850793E-8</v>
      </c>
      <c r="FY313" s="15">
        <f>IFERROR(BC313*[1]Figure!$C$8+BX313*[1]Figure!$D$8+CS313*[1]Figure!$E$8,0)</f>
        <v>3.8854732824711871E-4</v>
      </c>
      <c r="FZ313" s="15">
        <f>IFERROR(BD313*[1]Figure!$C$8+BY313*[1]Figure!$D$8+CT313*[1]Figure!$E$8,0)</f>
        <v>9.533094039454984E-2</v>
      </c>
      <c r="GA313" s="15">
        <f>IFERROR(BE313*[1]Figure!$C$8+BZ313*[1]Figure!$D$8+CU313*[1]Figure!$E$8,0)</f>
        <v>3.0583704913246182E-4</v>
      </c>
      <c r="GC313" s="15">
        <f>IFERROR(CW313*[1]Figure!$F$8+DR313*[1]Figure!$G$8+EM313*[1]Figure!$H$8,0)</f>
        <v>0</v>
      </c>
      <c r="GD313" s="15">
        <f>IFERROR(CX313*[1]Figure!$F$8+DS313*[1]Figure!$G$8+EN313*[1]Figure!$H$8,0)</f>
        <v>0</v>
      </c>
      <c r="GE313" s="15">
        <f>IFERROR(CY313*[1]Figure!$F$8+DT313*[1]Figure!$G$8+EO313*[1]Figure!$H$8,0)</f>
        <v>0</v>
      </c>
      <c r="GF313" s="15">
        <f>IFERROR(CZ313*[1]Figure!$F$8+DU313*[1]Figure!$G$8+EP313*[1]Figure!$H$8,0)</f>
        <v>0</v>
      </c>
      <c r="GG313" s="15">
        <f>IFERROR(DA313*[1]Figure!$F$8+DV313*[1]Figure!$G$8+EQ313*[1]Figure!$H$8,0)</f>
        <v>0</v>
      </c>
      <c r="GH313" s="15">
        <f>IFERROR(DB313*[1]Figure!$F$8+DW313*[1]Figure!$G$8+ER313*[1]Figure!$H$8,0)</f>
        <v>0</v>
      </c>
      <c r="GI313" s="15">
        <f>IFERROR(DC313*[1]Figure!$F$8+DX313*[1]Figure!$G$8+ES313*[1]Figure!$H$8,0)</f>
        <v>0</v>
      </c>
      <c r="GJ313" s="15">
        <f>IFERROR(DD313*[1]Figure!$F$8+DY313*[1]Figure!$G$8+ET313*[1]Figure!$H$8,0)</f>
        <v>0</v>
      </c>
      <c r="GK313" s="15">
        <f>IFERROR(DE313*[1]Figure!$F$8+DZ313*[1]Figure!$G$8+EU313*[1]Figure!$H$8,0)</f>
        <v>0</v>
      </c>
      <c r="GL313" s="15">
        <f>IFERROR(DF313*[1]Figure!$F$8+EA313*[1]Figure!$G$8+EV313*[1]Figure!$H$8,0)</f>
        <v>0</v>
      </c>
      <c r="GM313" s="15">
        <f>IFERROR(DG313*[1]Figure!$F$8+EB313*[1]Figure!$G$8+EW313*[1]Figure!$H$8,0)</f>
        <v>0</v>
      </c>
      <c r="GN313" s="15">
        <f>IFERROR(DH313*[1]Figure!$F$8+EC313*[1]Figure!$G$8+EX313*[1]Figure!$H$8,0)</f>
        <v>0</v>
      </c>
      <c r="GO313" s="15">
        <f>IFERROR(DI313*[1]Figure!$F$8+ED313*[1]Figure!$G$8+EY313*[1]Figure!$H$8,0)</f>
        <v>0</v>
      </c>
      <c r="GP313" s="15">
        <f>IFERROR(DJ313*[1]Figure!$F$8+EE313*[1]Figure!$G$8+EZ313*[1]Figure!$H$8,0)</f>
        <v>0</v>
      </c>
      <c r="GQ313" s="15">
        <f>IFERROR(DK313*[1]Figure!$F$8+EF313*[1]Figure!$G$8+FA313*[1]Figure!$H$8,0)</f>
        <v>0</v>
      </c>
      <c r="GR313" s="15">
        <f>IFERROR(DL313*[1]Figure!$F$8+EG313*[1]Figure!$G$8+FB313*[1]Figure!$H$8,0)</f>
        <v>0</v>
      </c>
      <c r="GS313" s="15">
        <f>IFERROR(DM313*[1]Figure!$F$8+EH313*[1]Figure!$G$8+FC313*[1]Figure!$H$8,0)</f>
        <v>0</v>
      </c>
      <c r="GT313" s="15">
        <f>IFERROR(DN313*[1]Figure!$F$8+EI313*[1]Figure!$G$8+FD313*[1]Figure!$H$8,0)</f>
        <v>0</v>
      </c>
      <c r="GU313" s="15">
        <f>IFERROR(DO313*[1]Figure!$F$8+EJ313*[1]Figure!$G$8+FE313*[1]Figure!$H$8,0)</f>
        <v>0</v>
      </c>
      <c r="GV313" s="15">
        <f>IFERROR(DP313*[1]Figure!$F$8+EK313*[1]Figure!$G$8+FF313*[1]Figure!$H$8,0)</f>
        <v>0</v>
      </c>
      <c r="GX313" s="15">
        <f>IFERROR(FH313*[1]Figure!$F$10+GC313*[1]Figure!$F$11,0)</f>
        <v>0.10111787839835804</v>
      </c>
      <c r="GY313" s="15">
        <f>IFERROR(FI313*[1]Figure!$F$10+GD313*[1]Figure!$F$11,0)</f>
        <v>1.431629482299114</v>
      </c>
      <c r="GZ313" s="15">
        <f>IFERROR(FJ313*[1]Figure!$F$10+GE313*[1]Figure!$F$11,0)</f>
        <v>1.2430415200248538E-4</v>
      </c>
      <c r="HA313" s="15">
        <f>IFERROR(FK313*[1]Figure!$F$10+GF313*[1]Figure!$F$11,0)</f>
        <v>2.6910705787668115E-2</v>
      </c>
      <c r="HB313" s="15">
        <f>IFERROR(FL313*[1]Figure!$F$10+GG313*[1]Figure!$F$11,0)</f>
        <v>1.5966692465768514E-3</v>
      </c>
      <c r="HC313" s="15">
        <f>IFERROR(FM313*[1]Figure!$F$10+GH313*[1]Figure!$F$11,0)</f>
        <v>2.1333010296342318E-5</v>
      </c>
      <c r="HD313" s="15">
        <f>IFERROR(FN313*[1]Figure!$F$10+GI313*[1]Figure!$F$11,0)</f>
        <v>0.10271681528025067</v>
      </c>
      <c r="HE313" s="15">
        <f>IFERROR(FO313*[1]Figure!$F$10+GJ313*[1]Figure!$F$11,0)</f>
        <v>2.5424491992950102E-3</v>
      </c>
      <c r="HF313" s="15">
        <f>IFERROR(FP313*[1]Figure!$F$10+GK313*[1]Figure!$F$11,0)</f>
        <v>3.5980723860301031E-2</v>
      </c>
      <c r="HG313" s="15">
        <f>IFERROR(FQ313*[1]Figure!$F$10+GL313*[1]Figure!$F$11,0)</f>
        <v>6.4572407818841654E-3</v>
      </c>
      <c r="HH313" s="15">
        <f>IFERROR(FR313*[1]Figure!$F$10+GM313*[1]Figure!$F$11,0)</f>
        <v>6.9429209172753822E-4</v>
      </c>
      <c r="HI313" s="15">
        <f>IFERROR(FS313*[1]Figure!$F$10+GN313*[1]Figure!$F$11,0)</f>
        <v>2.1080621528293268E-3</v>
      </c>
      <c r="HJ313" s="15">
        <f>IFERROR(FT313*[1]Figure!$F$10+GO313*[1]Figure!$F$11,0)</f>
        <v>1.7716738935964901E-6</v>
      </c>
      <c r="HK313" s="15">
        <f>IFERROR(FU313*[1]Figure!$F$10+GP313*[1]Figure!$F$11,0)</f>
        <v>7.0117192002980999E-5</v>
      </c>
      <c r="HL313" s="15">
        <f>IFERROR(FV313*[1]Figure!$F$10+GQ313*[1]Figure!$F$11,0)</f>
        <v>1.9785293579564829E-4</v>
      </c>
      <c r="HM313" s="15">
        <f>IFERROR(FW313*[1]Figure!$F$10+GR313*[1]Figure!$F$11,0)</f>
        <v>2.0119362801653676E-4</v>
      </c>
      <c r="HN313" s="15">
        <f>IFERROR(FX313*[1]Figure!$F$10+GS313*[1]Figure!$F$11,0)</f>
        <v>2.9450465970819548E-8</v>
      </c>
      <c r="HO313" s="15">
        <f>IFERROR(FY313*[1]Figure!$F$10+GT313*[1]Figure!$F$11,0)</f>
        <v>3.6575074887989112E-4</v>
      </c>
      <c r="HP313" s="15">
        <f>IFERROR(FZ313*[1]Figure!$F$10+GU313*[1]Figure!$F$11,0)</f>
        <v>8.9737749576172587E-2</v>
      </c>
      <c r="HQ313" s="15">
        <f>IFERROR(GA313*[1]Figure!$F$10+GV313*[1]Figure!$F$11,0)</f>
        <v>2.8789318989801463E-4</v>
      </c>
    </row>
    <row r="314" spans="1:225" s="15" customFormat="1" x14ac:dyDescent="0.2">
      <c r="A314" s="1"/>
      <c r="B314" s="4"/>
      <c r="C314" s="1" t="str">
        <f>C123</f>
        <v>Electricity (PHEV,cell)</v>
      </c>
      <c r="D314" s="1" t="str">
        <f>D123</f>
        <v>Korea</v>
      </c>
      <c r="E314" s="2">
        <f>E123</f>
        <v>0.17846268236354415</v>
      </c>
      <c r="F314" s="7">
        <f>SUM(E314:E317)</f>
        <v>0.99999999999999989</v>
      </c>
      <c r="G314" s="5" t="str">
        <f>G123</f>
        <v>-</v>
      </c>
      <c r="H314" s="5" t="str">
        <f>H123</f>
        <v>-</v>
      </c>
      <c r="I314" s="5" t="str">
        <f>I123</f>
        <v>-</v>
      </c>
      <c r="J314" s="6">
        <f>J$232*$E314</f>
        <v>0.12775257834891118</v>
      </c>
      <c r="K314" s="6">
        <f t="shared" ref="K314:L317" si="265">K$232*$E314</f>
        <v>0.12711711224914729</v>
      </c>
      <c r="L314" s="6">
        <f t="shared" si="265"/>
        <v>0.12738608842294699</v>
      </c>
      <c r="M314" s="5" t="str">
        <f>M123</f>
        <v>kWh/kWh</v>
      </c>
      <c r="N314" s="5" t="str">
        <f>N123</f>
        <v>market for electricity, low voltage | electricity, low voltage | Cutoff, KR</v>
      </c>
      <c r="O314" s="5">
        <f>O123</f>
        <v>1</v>
      </c>
      <c r="P314" s="5" t="str">
        <f>P123</f>
        <v>kWh</v>
      </c>
      <c r="Q314" s="5">
        <f>Q301</f>
        <v>0.71301964352680303</v>
      </c>
      <c r="R314" s="5">
        <f t="shared" si="264"/>
        <v>13.4189909898412</v>
      </c>
      <c r="S314" s="5">
        <f t="shared" si="264"/>
        <v>8.4857852477663697E-4</v>
      </c>
      <c r="T314" s="5">
        <f t="shared" si="264"/>
        <v>0.19873370640507901</v>
      </c>
      <c r="U314" s="5">
        <f t="shared" si="264"/>
        <v>1.86940674923026E-2</v>
      </c>
      <c r="V314" s="5">
        <f t="shared" si="264"/>
        <v>4.28618484486945E-4</v>
      </c>
      <c r="W314" s="5">
        <f t="shared" si="264"/>
        <v>0.71822191106406796</v>
      </c>
      <c r="X314" s="5">
        <f t="shared" si="264"/>
        <v>3.3045378554598201E-2</v>
      </c>
      <c r="Y314" s="5">
        <f t="shared" si="264"/>
        <v>0.61913069800931497</v>
      </c>
      <c r="Z314" s="5">
        <f t="shared" si="264"/>
        <v>0.22494677812795499</v>
      </c>
      <c r="AA314" s="5">
        <f t="shared" si="264"/>
        <v>2.7575159363620199E-3</v>
      </c>
      <c r="AB314" s="5">
        <f t="shared" si="264"/>
        <v>2.52586898479252E-2</v>
      </c>
      <c r="AC314" s="5">
        <f t="shared" si="264"/>
        <v>3.2308251268620802E-5</v>
      </c>
      <c r="AD314" s="5">
        <f t="shared" si="264"/>
        <v>5.5493283290378897E-4</v>
      </c>
      <c r="AE314" s="5">
        <f t="shared" si="264"/>
        <v>1.6048581290109699E-3</v>
      </c>
      <c r="AF314" s="5">
        <f t="shared" si="264"/>
        <v>1.62360333719208E-3</v>
      </c>
      <c r="AG314" s="5">
        <f t="shared" si="264"/>
        <v>2.3477854967801699E-7</v>
      </c>
      <c r="AH314" s="5">
        <f t="shared" si="264"/>
        <v>1.55141302685283E-3</v>
      </c>
      <c r="AI314" s="5">
        <f t="shared" si="264"/>
        <v>0.71689294649422497</v>
      </c>
      <c r="AJ314" s="5">
        <f t="shared" si="264"/>
        <v>5.9100975313858299E-3</v>
      </c>
      <c r="AK314" s="1"/>
      <c r="AL314" s="1">
        <f t="shared" si="253"/>
        <v>0</v>
      </c>
      <c r="AM314" s="1">
        <f t="shared" si="241"/>
        <v>0</v>
      </c>
      <c r="AN314" s="1">
        <f t="shared" si="241"/>
        <v>0</v>
      </c>
      <c r="AO314" s="1">
        <f t="shared" si="241"/>
        <v>0</v>
      </c>
      <c r="AP314" s="1">
        <f t="shared" si="241"/>
        <v>0</v>
      </c>
      <c r="AQ314" s="1">
        <f t="shared" si="241"/>
        <v>0</v>
      </c>
      <c r="AR314" s="1">
        <f t="shared" si="241"/>
        <v>0</v>
      </c>
      <c r="AS314" s="1">
        <f t="shared" si="241"/>
        <v>0</v>
      </c>
      <c r="AT314" s="1">
        <f t="shared" si="241"/>
        <v>0</v>
      </c>
      <c r="AU314" s="1">
        <f t="shared" si="241"/>
        <v>0</v>
      </c>
      <c r="AV314" s="1">
        <f t="shared" si="241"/>
        <v>0</v>
      </c>
      <c r="AW314" s="1">
        <f t="shared" si="241"/>
        <v>0</v>
      </c>
      <c r="AX314" s="1">
        <f t="shared" si="241"/>
        <v>0</v>
      </c>
      <c r="AY314" s="1">
        <f t="shared" si="241"/>
        <v>0</v>
      </c>
      <c r="AZ314" s="1">
        <f t="shared" si="241"/>
        <v>0</v>
      </c>
      <c r="BA314" s="1">
        <f t="shared" si="241"/>
        <v>0</v>
      </c>
      <c r="BB314" s="1">
        <f t="shared" ref="BB314:BE364" si="266">IFERROR($G314*AG314,0)</f>
        <v>0</v>
      </c>
      <c r="BC314" s="1">
        <f t="shared" si="242"/>
        <v>0</v>
      </c>
      <c r="BD314" s="1">
        <f t="shared" si="242"/>
        <v>0</v>
      </c>
      <c r="BE314" s="1">
        <f t="shared" si="242"/>
        <v>0</v>
      </c>
      <c r="BF314" s="1"/>
      <c r="BG314" s="1">
        <f t="shared" si="254"/>
        <v>0</v>
      </c>
      <c r="BH314" s="1">
        <f t="shared" si="243"/>
        <v>0</v>
      </c>
      <c r="BI314" s="1">
        <f t="shared" si="243"/>
        <v>0</v>
      </c>
      <c r="BJ314" s="1">
        <f t="shared" si="243"/>
        <v>0</v>
      </c>
      <c r="BK314" s="1">
        <f t="shared" si="243"/>
        <v>0</v>
      </c>
      <c r="BL314" s="1">
        <f t="shared" si="243"/>
        <v>0</v>
      </c>
      <c r="BM314" s="1">
        <f t="shared" si="243"/>
        <v>0</v>
      </c>
      <c r="BN314" s="1">
        <f t="shared" si="243"/>
        <v>0</v>
      </c>
      <c r="BO314" s="1">
        <f t="shared" si="243"/>
        <v>0</v>
      </c>
      <c r="BP314" s="1">
        <f t="shared" si="243"/>
        <v>0</v>
      </c>
      <c r="BQ314" s="1">
        <f t="shared" si="243"/>
        <v>0</v>
      </c>
      <c r="BR314" s="1">
        <f t="shared" si="243"/>
        <v>0</v>
      </c>
      <c r="BS314" s="1">
        <f t="shared" si="243"/>
        <v>0</v>
      </c>
      <c r="BT314" s="1">
        <f t="shared" si="243"/>
        <v>0</v>
      </c>
      <c r="BU314" s="1">
        <f t="shared" si="243"/>
        <v>0</v>
      </c>
      <c r="BV314" s="1">
        <f t="shared" si="243"/>
        <v>0</v>
      </c>
      <c r="BW314" s="1">
        <f t="shared" ref="BW314:BZ364" si="267">IFERROR($H314*AG314,0)</f>
        <v>0</v>
      </c>
      <c r="BX314" s="1">
        <f t="shared" si="244"/>
        <v>0</v>
      </c>
      <c r="BY314" s="1">
        <f t="shared" si="244"/>
        <v>0</v>
      </c>
      <c r="BZ314" s="1">
        <f t="shared" si="244"/>
        <v>0</v>
      </c>
      <c r="CA314" s="1"/>
      <c r="CB314" s="1">
        <f t="shared" si="255"/>
        <v>0</v>
      </c>
      <c r="CC314" s="1">
        <f t="shared" si="245"/>
        <v>0</v>
      </c>
      <c r="CD314" s="1">
        <f t="shared" si="245"/>
        <v>0</v>
      </c>
      <c r="CE314" s="1">
        <f t="shared" si="245"/>
        <v>0</v>
      </c>
      <c r="CF314" s="1">
        <f t="shared" si="245"/>
        <v>0</v>
      </c>
      <c r="CG314" s="1">
        <f t="shared" si="245"/>
        <v>0</v>
      </c>
      <c r="CH314" s="1">
        <f t="shared" si="245"/>
        <v>0</v>
      </c>
      <c r="CI314" s="1">
        <f t="shared" si="245"/>
        <v>0</v>
      </c>
      <c r="CJ314" s="1">
        <f t="shared" si="245"/>
        <v>0</v>
      </c>
      <c r="CK314" s="1">
        <f t="shared" si="245"/>
        <v>0</v>
      </c>
      <c r="CL314" s="1">
        <f t="shared" si="245"/>
        <v>0</v>
      </c>
      <c r="CM314" s="1">
        <f t="shared" si="245"/>
        <v>0</v>
      </c>
      <c r="CN314" s="1">
        <f t="shared" si="245"/>
        <v>0</v>
      </c>
      <c r="CO314" s="1">
        <f t="shared" si="245"/>
        <v>0</v>
      </c>
      <c r="CP314" s="1">
        <f t="shared" si="245"/>
        <v>0</v>
      </c>
      <c r="CQ314" s="1">
        <f t="shared" si="245"/>
        <v>0</v>
      </c>
      <c r="CR314" s="1">
        <f t="shared" ref="CR314:CU364" si="268">IFERROR($I314*AG314,0)</f>
        <v>0</v>
      </c>
      <c r="CS314" s="1">
        <f t="shared" si="246"/>
        <v>0</v>
      </c>
      <c r="CT314" s="1">
        <f t="shared" si="246"/>
        <v>0</v>
      </c>
      <c r="CU314" s="1">
        <f t="shared" si="246"/>
        <v>0</v>
      </c>
      <c r="CW314" s="15">
        <f t="shared" si="256"/>
        <v>9.1090097873970627E-2</v>
      </c>
      <c r="CX314" s="15">
        <f t="shared" si="247"/>
        <v>1.7143106977930211</v>
      </c>
      <c r="CY314" s="15">
        <f t="shared" si="247"/>
        <v>1.0840809447173078E-4</v>
      </c>
      <c r="CZ314" s="15">
        <f t="shared" si="247"/>
        <v>2.5388743398084369E-2</v>
      </c>
      <c r="DA314" s="15">
        <f t="shared" si="247"/>
        <v>2.3882153219702213E-3</v>
      </c>
      <c r="DB314" s="15">
        <f t="shared" si="247"/>
        <v>5.4757116521210016E-5</v>
      </c>
      <c r="DC314" s="15">
        <f t="shared" si="247"/>
        <v>9.1754700965117064E-2</v>
      </c>
      <c r="DD314" s="15">
        <f t="shared" si="247"/>
        <v>4.2216323128657363E-3</v>
      </c>
      <c r="DE314" s="15">
        <f t="shared" si="247"/>
        <v>7.9095543005651081E-2</v>
      </c>
      <c r="DF314" s="15">
        <f t="shared" si="247"/>
        <v>2.873753089712671E-2</v>
      </c>
      <c r="DG314" s="15">
        <f t="shared" si="247"/>
        <v>3.5227977070846015E-4</v>
      </c>
      <c r="DH314" s="15">
        <f t="shared" si="247"/>
        <v>3.2268627537879115E-3</v>
      </c>
      <c r="DI314" s="15">
        <f t="shared" si="247"/>
        <v>4.1274624015107881E-6</v>
      </c>
      <c r="DJ314" s="15">
        <f t="shared" si="247"/>
        <v>7.0894100213924537E-5</v>
      </c>
      <c r="DK314" s="15">
        <f t="shared" si="247"/>
        <v>2.0502476386536093E-4</v>
      </c>
      <c r="DL314" s="15">
        <f t="shared" si="247"/>
        <v>2.0741951254218486E-4</v>
      </c>
      <c r="DM314" s="15">
        <f t="shared" ref="DM314:DP364" si="269">IFERROR($J314*AG314,0)</f>
        <v>2.9993565062384599E-8</v>
      </c>
      <c r="DN314" s="15">
        <f t="shared" si="248"/>
        <v>1.9819701426453763E-4</v>
      </c>
      <c r="DO314" s="15">
        <f t="shared" si="248"/>
        <v>9.1584922314785266E-2</v>
      </c>
      <c r="DP314" s="15">
        <f t="shared" si="248"/>
        <v>7.5503019792807482E-4</v>
      </c>
      <c r="DR314" s="15">
        <f t="shared" si="257"/>
        <v>9.0636998062043603E-2</v>
      </c>
      <c r="DS314" s="15">
        <f t="shared" si="249"/>
        <v>1.70578338392594</v>
      </c>
      <c r="DT314" s="15">
        <f t="shared" si="249"/>
        <v>1.0786885158624758E-4</v>
      </c>
      <c r="DU314" s="15">
        <f t="shared" si="249"/>
        <v>2.5262454864783509E-2</v>
      </c>
      <c r="DV314" s="15">
        <f t="shared" si="249"/>
        <v>2.3763358758121648E-3</v>
      </c>
      <c r="DW314" s="15">
        <f t="shared" si="249"/>
        <v>5.4484744004586383E-5</v>
      </c>
      <c r="DX314" s="15">
        <f t="shared" si="249"/>
        <v>9.1298295288528203E-2</v>
      </c>
      <c r="DY314" s="15">
        <f t="shared" si="249"/>
        <v>4.2006330950404239E-3</v>
      </c>
      <c r="DZ314" s="15">
        <f t="shared" si="249"/>
        <v>7.8702106435743005E-2</v>
      </c>
      <c r="EA314" s="15">
        <f t="shared" si="249"/>
        <v>2.8594584845375286E-2</v>
      </c>
      <c r="EB314" s="15">
        <f t="shared" si="249"/>
        <v>3.5052746281134339E-4</v>
      </c>
      <c r="EC314" s="15">
        <f t="shared" si="249"/>
        <v>3.2108117126651045E-3</v>
      </c>
      <c r="ED314" s="15">
        <f t="shared" si="249"/>
        <v>4.1069316030869259E-6</v>
      </c>
      <c r="EE314" s="15">
        <f t="shared" si="249"/>
        <v>7.0541459210968243E-5</v>
      </c>
      <c r="EF314" s="15">
        <f t="shared" si="249"/>
        <v>2.0400493092944397E-4</v>
      </c>
      <c r="EG314" s="15">
        <f t="shared" si="249"/>
        <v>2.0638776766193577E-4</v>
      </c>
      <c r="EH314" s="15">
        <f t="shared" ref="EH314:EK364" si="270">IFERROR($K314*AG314,0)</f>
        <v>2.9844371253112491E-8</v>
      </c>
      <c r="EI314" s="15">
        <f t="shared" si="250"/>
        <v>1.9721114387924056E-4</v>
      </c>
      <c r="EJ314" s="15">
        <f t="shared" si="250"/>
        <v>9.1129361150128332E-2</v>
      </c>
      <c r="EK314" s="15">
        <f t="shared" si="250"/>
        <v>7.512745313005808E-4</v>
      </c>
      <c r="EM314" s="15">
        <f t="shared" si="258"/>
        <v>9.0828783357603471E-2</v>
      </c>
      <c r="EN314" s="15">
        <f t="shared" si="251"/>
        <v>1.70939277277864</v>
      </c>
      <c r="EO314" s="15">
        <f t="shared" si="251"/>
        <v>1.080970989910106E-4</v>
      </c>
      <c r="EP314" s="15">
        <f t="shared" si="251"/>
        <v>2.5315909496737381E-2</v>
      </c>
      <c r="EQ314" s="15">
        <f t="shared" si="251"/>
        <v>2.381364134558998E-3</v>
      </c>
      <c r="ER314" s="15">
        <f t="shared" si="251"/>
        <v>5.4600032164563506E-5</v>
      </c>
      <c r="ES314" s="15">
        <f t="shared" si="251"/>
        <v>9.1491479870105336E-2</v>
      </c>
      <c r="ET314" s="15">
        <f t="shared" si="251"/>
        <v>4.209521514525803E-3</v>
      </c>
      <c r="EU314" s="15">
        <f t="shared" si="251"/>
        <v>7.8868637841975495E-2</v>
      </c>
      <c r="EV314" s="15">
        <f t="shared" si="251"/>
        <v>2.8655090169064715E-2</v>
      </c>
      <c r="EW314" s="15">
        <f t="shared" si="251"/>
        <v>3.5126916889709772E-4</v>
      </c>
      <c r="EX314" s="15">
        <f t="shared" si="251"/>
        <v>3.2176056984155928E-3</v>
      </c>
      <c r="EY314" s="15">
        <f t="shared" si="251"/>
        <v>4.1156217528953191E-6</v>
      </c>
      <c r="EZ314" s="15">
        <f t="shared" si="251"/>
        <v>7.0690722921078525E-5</v>
      </c>
      <c r="FA314" s="15">
        <f t="shared" si="251"/>
        <v>2.0443659952847667E-4</v>
      </c>
      <c r="FB314" s="15">
        <f t="shared" si="251"/>
        <v>2.0682447827534211E-4</v>
      </c>
      <c r="FC314" s="15">
        <f t="shared" ref="FC314:FF364" si="271">IFERROR($L314*AG314,0)</f>
        <v>2.9907521089095123E-8</v>
      </c>
      <c r="FD314" s="15">
        <f t="shared" si="252"/>
        <v>1.9762843701918645E-4</v>
      </c>
      <c r="FE314" s="15">
        <f t="shared" si="252"/>
        <v>9.1322188271900348E-2</v>
      </c>
      <c r="FF314" s="15">
        <f t="shared" si="252"/>
        <v>7.5286420672135608E-4</v>
      </c>
      <c r="FH314" s="15">
        <f>IFERROR(AL314*[1]Figure!$C$8+BG314*[1]Figure!$D$8+CB314*[1]Figure!$E$8,0)</f>
        <v>0</v>
      </c>
      <c r="FI314" s="15">
        <f>IFERROR(AM314*[1]Figure!$C$8+BH314*[1]Figure!$D$8+CC314*[1]Figure!$E$8,0)</f>
        <v>0</v>
      </c>
      <c r="FJ314" s="15">
        <f>IFERROR(AN314*[1]Figure!$C$8+BI314*[1]Figure!$D$8+CD314*[1]Figure!$E$8,0)</f>
        <v>0</v>
      </c>
      <c r="FK314" s="15">
        <f>IFERROR(AO314*[1]Figure!$C$8+BJ314*[1]Figure!$D$8+CE314*[1]Figure!$E$8,0)</f>
        <v>0</v>
      </c>
      <c r="FL314" s="15">
        <f>IFERROR(AP314*[1]Figure!$C$8+BK314*[1]Figure!$D$8+CF314*[1]Figure!$E$8,0)</f>
        <v>0</v>
      </c>
      <c r="FM314" s="15">
        <f>IFERROR(AQ314*[1]Figure!$C$8+BL314*[1]Figure!$D$8+CG314*[1]Figure!$E$8,0)</f>
        <v>0</v>
      </c>
      <c r="FN314" s="15">
        <f>IFERROR(AR314*[1]Figure!$C$8+BM314*[1]Figure!$D$8+CH314*[1]Figure!$E$8,0)</f>
        <v>0</v>
      </c>
      <c r="FO314" s="15">
        <f>IFERROR(AS314*[1]Figure!$C$8+BN314*[1]Figure!$D$8+CI314*[1]Figure!$E$8,0)</f>
        <v>0</v>
      </c>
      <c r="FP314" s="15">
        <f>IFERROR(AT314*[1]Figure!$C$8+BO314*[1]Figure!$D$8+CJ314*[1]Figure!$E$8,0)</f>
        <v>0</v>
      </c>
      <c r="FQ314" s="15">
        <f>IFERROR(AU314*[1]Figure!$C$8+BP314*[1]Figure!$D$8+CK314*[1]Figure!$E$8,0)</f>
        <v>0</v>
      </c>
      <c r="FR314" s="15">
        <f>IFERROR(AV314*[1]Figure!$C$8+BQ314*[1]Figure!$D$8+CL314*[1]Figure!$E$8,0)</f>
        <v>0</v>
      </c>
      <c r="FS314" s="15">
        <f>IFERROR(AW314*[1]Figure!$C$8+BR314*[1]Figure!$D$8+CM314*[1]Figure!$E$8,0)</f>
        <v>0</v>
      </c>
      <c r="FT314" s="15">
        <f>IFERROR(AX314*[1]Figure!$C$8+BS314*[1]Figure!$D$8+CN314*[1]Figure!$E$8,0)</f>
        <v>0</v>
      </c>
      <c r="FU314" s="15">
        <f>IFERROR(AY314*[1]Figure!$C$8+BT314*[1]Figure!$D$8+CO314*[1]Figure!$E$8,0)</f>
        <v>0</v>
      </c>
      <c r="FV314" s="15">
        <f>IFERROR(AZ314*[1]Figure!$C$8+BU314*[1]Figure!$D$8+CP314*[1]Figure!$E$8,0)</f>
        <v>0</v>
      </c>
      <c r="FW314" s="15">
        <f>IFERROR(BA314*[1]Figure!$C$8+BV314*[1]Figure!$D$8+CQ314*[1]Figure!$E$8,0)</f>
        <v>0</v>
      </c>
      <c r="FX314" s="15">
        <f>IFERROR(BB314*[1]Figure!$C$8+BW314*[1]Figure!$D$8+CR314*[1]Figure!$E$8,0)</f>
        <v>0</v>
      </c>
      <c r="FY314" s="15">
        <f>IFERROR(BC314*[1]Figure!$C$8+BX314*[1]Figure!$D$8+CS314*[1]Figure!$E$8,0)</f>
        <v>0</v>
      </c>
      <c r="FZ314" s="15">
        <f>IFERROR(BD314*[1]Figure!$C$8+BY314*[1]Figure!$D$8+CT314*[1]Figure!$E$8,0)</f>
        <v>0</v>
      </c>
      <c r="GA314" s="15">
        <f>IFERROR(BE314*[1]Figure!$C$8+BZ314*[1]Figure!$D$8+CU314*[1]Figure!$E$8,0)</f>
        <v>0</v>
      </c>
      <c r="GC314" s="15">
        <f>IFERROR(CW314*[1]Figure!$F$8+DR314*[1]Figure!$G$8+EM314*[1]Figure!$H$8,0)</f>
        <v>9.0740629349593371E-2</v>
      </c>
      <c r="GD314" s="15">
        <f>IFERROR(CX314*[1]Figure!$F$8+DS314*[1]Figure!$G$8+EN314*[1]Figure!$H$8,0)</f>
        <v>1.7077337191327202</v>
      </c>
      <c r="GE314" s="15">
        <f>IFERROR(CY314*[1]Figure!$F$8+DT314*[1]Figure!$G$8+EO314*[1]Figure!$H$8,0)</f>
        <v>1.0799218519410546E-4</v>
      </c>
      <c r="GF314" s="15">
        <f>IFERROR(CZ314*[1]Figure!$F$8+DU314*[1]Figure!$G$8+EP314*[1]Figure!$H$8,0)</f>
        <v>2.5291339103894271E-2</v>
      </c>
      <c r="GG314" s="15">
        <f>IFERROR(DA314*[1]Figure!$F$8+DV314*[1]Figure!$G$8+EQ314*[1]Figure!$H$8,0)</f>
        <v>2.3790528981289518E-3</v>
      </c>
      <c r="GH314" s="15">
        <f>IFERROR(DB314*[1]Figure!$F$8+DW314*[1]Figure!$G$8+ER314*[1]Figure!$H$8,0)</f>
        <v>5.454704002380307E-5</v>
      </c>
      <c r="GI314" s="15">
        <f>IFERROR(DC314*[1]Figure!$F$8+DX314*[1]Figure!$G$8+ES314*[1]Figure!$H$8,0)</f>
        <v>9.1402682681029607E-2</v>
      </c>
      <c r="GJ314" s="15">
        <f>IFERROR(DD314*[1]Figure!$F$8+DY314*[1]Figure!$G$8+ET314*[1]Figure!$H$8,0)</f>
        <v>4.2054359572873106E-3</v>
      </c>
      <c r="GK314" s="15">
        <f>IFERROR(DE314*[1]Figure!$F$8+DZ314*[1]Figure!$G$8+EU314*[1]Figure!$H$8,0)</f>
        <v>7.8792091770619521E-2</v>
      </c>
      <c r="GL314" s="15">
        <f>IFERROR(DF314*[1]Figure!$F$8+EA314*[1]Figure!$G$8+EV314*[1]Figure!$H$8,0)</f>
        <v>2.8627278929555449E-2</v>
      </c>
      <c r="GM314" s="15">
        <f>IFERROR(DG314*[1]Figure!$F$8+EB314*[1]Figure!$G$8+EW314*[1]Figure!$H$8,0)</f>
        <v>3.5092824409348417E-4</v>
      </c>
      <c r="GN314" s="15">
        <f>IFERROR(DH314*[1]Figure!$F$8+EC314*[1]Figure!$G$8+EX314*[1]Figure!$H$8,0)</f>
        <v>3.2144828465174814E-3</v>
      </c>
      <c r="GO314" s="15">
        <f>IFERROR(DI314*[1]Figure!$F$8+ED314*[1]Figure!$G$8+EY314*[1]Figure!$H$8,0)</f>
        <v>4.1116273302072728E-6</v>
      </c>
      <c r="GP314" s="15">
        <f>IFERROR(DJ314*[1]Figure!$F$8+EE314*[1]Figure!$G$8+EZ314*[1]Figure!$H$8,0)</f>
        <v>7.0622113936962908E-5</v>
      </c>
      <c r="GQ314" s="15">
        <f>IFERROR(DK314*[1]Figure!$F$8+EF314*[1]Figure!$G$8+FA314*[1]Figure!$H$8,0)</f>
        <v>2.0423818328897434E-4</v>
      </c>
      <c r="GR314" s="15">
        <f>IFERROR(DL314*[1]Figure!$F$8+EG314*[1]Figure!$G$8+FB314*[1]Figure!$H$8,0)</f>
        <v>2.0662374447664325E-4</v>
      </c>
      <c r="GS314" s="15">
        <f>IFERROR(DM314*[1]Figure!$F$8+EH314*[1]Figure!$G$8+FC314*[1]Figure!$H$8,0)</f>
        <v>2.9878494300931844E-8</v>
      </c>
      <c r="GT314" s="15">
        <f>IFERROR(DN314*[1]Figure!$F$8+EI314*[1]Figure!$G$8+FD314*[1]Figure!$H$8,0)</f>
        <v>1.9743662845172585E-4</v>
      </c>
      <c r="GU314" s="15">
        <f>IFERROR(DO314*[1]Figure!$F$8+EJ314*[1]Figure!$G$8+FE314*[1]Figure!$H$8,0)</f>
        <v>9.1233555389031884E-2</v>
      </c>
      <c r="GV314" s="15">
        <f>IFERROR(DP314*[1]Figure!$F$8+EK314*[1]Figure!$G$8+FF314*[1]Figure!$H$8,0)</f>
        <v>7.5213351326872525E-4</v>
      </c>
      <c r="GX314" s="15">
        <f>IFERROR(FH314*[1]Figure!$F$10+GC314*[1]Figure!$F$11,0)</f>
        <v>5.3238712723422937E-3</v>
      </c>
      <c r="GY314" s="15">
        <f>IFERROR(FI314*[1]Figure!$F$10+GD314*[1]Figure!$F$11,0)</f>
        <v>0.10019496837600118</v>
      </c>
      <c r="GZ314" s="15">
        <f>IFERROR(FJ314*[1]Figure!$F$10+GE314*[1]Figure!$F$11,0)</f>
        <v>6.3360425920932104E-6</v>
      </c>
      <c r="HA314" s="15">
        <f>IFERROR(FK314*[1]Figure!$F$10+GF314*[1]Figure!$F$11,0)</f>
        <v>1.4838759071808597E-3</v>
      </c>
      <c r="HB314" s="15">
        <f>IFERROR(FL314*[1]Figure!$F$10+GG314*[1]Figure!$F$11,0)</f>
        <v>1.3958214165491858E-4</v>
      </c>
      <c r="HC314" s="15">
        <f>IFERROR(FM314*[1]Figure!$F$10+GH314*[1]Figure!$F$11,0)</f>
        <v>3.2003461013611739E-6</v>
      </c>
      <c r="HD314" s="15">
        <f>IFERROR(FN314*[1]Figure!$F$10+GI314*[1]Figure!$F$11,0)</f>
        <v>5.3627148062394686E-3</v>
      </c>
      <c r="HE314" s="15">
        <f>IFERROR(FO314*[1]Figure!$F$10+GJ314*[1]Figure!$F$11,0)</f>
        <v>2.4673842182005494E-4</v>
      </c>
      <c r="HF314" s="15">
        <f>IFERROR(FP314*[1]Figure!$F$10+GK314*[1]Figure!$F$11,0)</f>
        <v>4.6228349623766273E-3</v>
      </c>
      <c r="HG314" s="15">
        <f>IFERROR(FQ314*[1]Figure!$F$10+GL314*[1]Figure!$F$11,0)</f>
        <v>1.6795998550022519E-3</v>
      </c>
      <c r="HH314" s="15">
        <f>IFERROR(FR314*[1]Figure!$F$10+GM314*[1]Figure!$F$11,0)</f>
        <v>2.0589418552354321E-5</v>
      </c>
      <c r="HI314" s="15">
        <f>IFERROR(FS314*[1]Figure!$F$10+GN314*[1]Figure!$F$11,0)</f>
        <v>1.8859790817715098E-4</v>
      </c>
      <c r="HJ314" s="15">
        <f>IFERROR(FT314*[1]Figure!$F$10+GO314*[1]Figure!$F$11,0)</f>
        <v>2.4123454711267145E-7</v>
      </c>
      <c r="HK314" s="15">
        <f>IFERROR(FU314*[1]Figure!$F$10+GP314*[1]Figure!$F$11,0)</f>
        <v>4.1434916891808619E-6</v>
      </c>
      <c r="HL314" s="15">
        <f>IFERROR(FV314*[1]Figure!$F$10+GQ314*[1]Figure!$F$11,0)</f>
        <v>1.1982921041228408E-5</v>
      </c>
      <c r="HM314" s="15">
        <f>IFERROR(FW314*[1]Figure!$F$10+GR314*[1]Figure!$F$11,0)</f>
        <v>1.2122885032733413E-5</v>
      </c>
      <c r="HN314" s="15">
        <f>IFERROR(FX314*[1]Figure!$F$10+GS314*[1]Figure!$F$11,0)</f>
        <v>1.7530102954954523E-9</v>
      </c>
      <c r="HO314" s="15">
        <f>IFERROR(FY314*[1]Figure!$F$10+GT314*[1]Figure!$F$11,0)</f>
        <v>1.1583864933012752E-5</v>
      </c>
      <c r="HP314" s="15">
        <f>IFERROR(FZ314*[1]Figure!$F$10+GU314*[1]Figure!$F$11,0)</f>
        <v>5.35279188706104E-3</v>
      </c>
      <c r="HQ314" s="15">
        <f>IFERROR(GA314*[1]Figure!$F$10+GV314*[1]Figure!$F$11,0)</f>
        <v>4.4128655850844521E-5</v>
      </c>
    </row>
    <row r="315" spans="1:225" s="15" customFormat="1" x14ac:dyDescent="0.2">
      <c r="A315" s="1"/>
      <c r="B315" s="4"/>
      <c r="C315" s="1" t="str">
        <f>C124</f>
        <v>Electricity (PHEV,cell)</v>
      </c>
      <c r="D315" s="1" t="str">
        <f>D124</f>
        <v>MI, US</v>
      </c>
      <c r="E315" s="2">
        <f>E124</f>
        <v>0.27063549822565197</v>
      </c>
      <c r="F315" s="7"/>
      <c r="G315" s="5" t="str">
        <f>G124</f>
        <v>-</v>
      </c>
      <c r="H315" s="5" t="str">
        <f>H124</f>
        <v>-</v>
      </c>
      <c r="I315" s="5" t="str">
        <f>I124</f>
        <v>-</v>
      </c>
      <c r="J315" s="6">
        <f>J$232*$E315</f>
        <v>0.19373452328054871</v>
      </c>
      <c r="K315" s="6">
        <f t="shared" si="265"/>
        <v>0.19277085019081688</v>
      </c>
      <c r="L315" s="6">
        <f t="shared" si="265"/>
        <v>0.19317874779631639</v>
      </c>
      <c r="M315" s="5" t="str">
        <f>M124</f>
        <v>kWh/kWh</v>
      </c>
      <c r="N315" s="5" t="str">
        <f>N124</f>
        <v>market for electricity, low voltage | electricity, low voltage | Cutoff, US-RFC</v>
      </c>
      <c r="O315" s="5">
        <f>O124</f>
        <v>1</v>
      </c>
      <c r="P315" s="5" t="str">
        <f>P124</f>
        <v>kWh</v>
      </c>
      <c r="Q315" s="5">
        <f>Q309</f>
        <v>0.97858189767189796</v>
      </c>
      <c r="R315" s="5">
        <f t="shared" ref="R315:AJ315" si="272">R309</f>
        <v>15.3242394214972</v>
      </c>
      <c r="S315" s="5">
        <f t="shared" si="272"/>
        <v>1.91905025993209E-3</v>
      </c>
      <c r="T315" s="5">
        <f t="shared" si="272"/>
        <v>0.23708688961778801</v>
      </c>
      <c r="U315" s="5">
        <f t="shared" si="272"/>
        <v>2.35857147989245E-2</v>
      </c>
      <c r="V315" s="5">
        <f t="shared" si="272"/>
        <v>4.7820758361983602E-4</v>
      </c>
      <c r="W315" s="5">
        <f t="shared" si="272"/>
        <v>0.99296492270380099</v>
      </c>
      <c r="X315" s="5">
        <f t="shared" si="272"/>
        <v>3.59884982983062E-2</v>
      </c>
      <c r="Y315" s="5">
        <f t="shared" si="272"/>
        <v>0.92709207865751497</v>
      </c>
      <c r="Z315" s="5">
        <f t="shared" si="272"/>
        <v>0.21622193418478</v>
      </c>
      <c r="AA315" s="5">
        <f t="shared" si="272"/>
        <v>1.4989679346981901E-3</v>
      </c>
      <c r="AB315" s="5">
        <f t="shared" si="272"/>
        <v>3.1681830815789902E-2</v>
      </c>
      <c r="AC315" s="5">
        <f t="shared" si="272"/>
        <v>3.4506721673967701E-5</v>
      </c>
      <c r="AD315" s="5">
        <f t="shared" si="272"/>
        <v>5.7870259223004295E-4</v>
      </c>
      <c r="AE315" s="5">
        <f t="shared" si="272"/>
        <v>1.572264286637E-3</v>
      </c>
      <c r="AF315" s="5">
        <f t="shared" si="272"/>
        <v>1.59230330090298E-3</v>
      </c>
      <c r="AG315" s="5">
        <f t="shared" si="272"/>
        <v>2.92338472267483E-7</v>
      </c>
      <c r="AH315" s="5">
        <f t="shared" si="272"/>
        <v>3.5234741597651902E-3</v>
      </c>
      <c r="AI315" s="5">
        <f t="shared" si="272"/>
        <v>0.57223418202551302</v>
      </c>
      <c r="AJ315" s="5">
        <f t="shared" si="272"/>
        <v>1.4924238806138799E-2</v>
      </c>
      <c r="AK315" s="1"/>
      <c r="AL315" s="1">
        <f t="shared" si="253"/>
        <v>0</v>
      </c>
      <c r="AM315" s="1">
        <f t="shared" si="253"/>
        <v>0</v>
      </c>
      <c r="AN315" s="1">
        <f t="shared" si="253"/>
        <v>0</v>
      </c>
      <c r="AO315" s="1">
        <f t="shared" si="253"/>
        <v>0</v>
      </c>
      <c r="AP315" s="1">
        <f t="shared" si="253"/>
        <v>0</v>
      </c>
      <c r="AQ315" s="1">
        <f t="shared" si="253"/>
        <v>0</v>
      </c>
      <c r="AR315" s="1">
        <f t="shared" si="253"/>
        <v>0</v>
      </c>
      <c r="AS315" s="1">
        <f t="shared" si="253"/>
        <v>0</v>
      </c>
      <c r="AT315" s="1">
        <f t="shared" si="253"/>
        <v>0</v>
      </c>
      <c r="AU315" s="1">
        <f t="shared" si="253"/>
        <v>0</v>
      </c>
      <c r="AV315" s="1">
        <f t="shared" si="253"/>
        <v>0</v>
      </c>
      <c r="AW315" s="1">
        <f t="shared" si="253"/>
        <v>0</v>
      </c>
      <c r="AX315" s="1">
        <f t="shared" si="253"/>
        <v>0</v>
      </c>
      <c r="AY315" s="1">
        <f t="shared" si="253"/>
        <v>0</v>
      </c>
      <c r="AZ315" s="1">
        <f t="shared" si="253"/>
        <v>0</v>
      </c>
      <c r="BA315" s="1">
        <f t="shared" si="253"/>
        <v>0</v>
      </c>
      <c r="BB315" s="1">
        <f t="shared" si="266"/>
        <v>0</v>
      </c>
      <c r="BC315" s="1">
        <f t="shared" si="266"/>
        <v>0</v>
      </c>
      <c r="BD315" s="1">
        <f t="shared" si="266"/>
        <v>0</v>
      </c>
      <c r="BE315" s="1">
        <f t="shared" si="266"/>
        <v>0</v>
      </c>
      <c r="BF315" s="1"/>
      <c r="BG315" s="1">
        <f t="shared" si="254"/>
        <v>0</v>
      </c>
      <c r="BH315" s="1">
        <f t="shared" si="254"/>
        <v>0</v>
      </c>
      <c r="BI315" s="1">
        <f t="shared" si="254"/>
        <v>0</v>
      </c>
      <c r="BJ315" s="1">
        <f t="shared" si="254"/>
        <v>0</v>
      </c>
      <c r="BK315" s="1">
        <f t="shared" si="254"/>
        <v>0</v>
      </c>
      <c r="BL315" s="1">
        <f t="shared" si="254"/>
        <v>0</v>
      </c>
      <c r="BM315" s="1">
        <f t="shared" si="254"/>
        <v>0</v>
      </c>
      <c r="BN315" s="1">
        <f t="shared" si="254"/>
        <v>0</v>
      </c>
      <c r="BO315" s="1">
        <f t="shared" si="254"/>
        <v>0</v>
      </c>
      <c r="BP315" s="1">
        <f t="shared" si="254"/>
        <v>0</v>
      </c>
      <c r="BQ315" s="1">
        <f t="shared" si="254"/>
        <v>0</v>
      </c>
      <c r="BR315" s="1">
        <f t="shared" si="254"/>
        <v>0</v>
      </c>
      <c r="BS315" s="1">
        <f t="shared" si="254"/>
        <v>0</v>
      </c>
      <c r="BT315" s="1">
        <f t="shared" si="254"/>
        <v>0</v>
      </c>
      <c r="BU315" s="1">
        <f t="shared" si="254"/>
        <v>0</v>
      </c>
      <c r="BV315" s="1">
        <f t="shared" si="254"/>
        <v>0</v>
      </c>
      <c r="BW315" s="1">
        <f t="shared" si="267"/>
        <v>0</v>
      </c>
      <c r="BX315" s="1">
        <f t="shared" si="267"/>
        <v>0</v>
      </c>
      <c r="BY315" s="1">
        <f t="shared" si="267"/>
        <v>0</v>
      </c>
      <c r="BZ315" s="1">
        <f t="shared" si="267"/>
        <v>0</v>
      </c>
      <c r="CA315" s="1"/>
      <c r="CB315" s="1">
        <f t="shared" si="255"/>
        <v>0</v>
      </c>
      <c r="CC315" s="1">
        <f t="shared" si="255"/>
        <v>0</v>
      </c>
      <c r="CD315" s="1">
        <f t="shared" si="255"/>
        <v>0</v>
      </c>
      <c r="CE315" s="1">
        <f t="shared" si="255"/>
        <v>0</v>
      </c>
      <c r="CF315" s="1">
        <f t="shared" si="255"/>
        <v>0</v>
      </c>
      <c r="CG315" s="1">
        <f t="shared" si="255"/>
        <v>0</v>
      </c>
      <c r="CH315" s="1">
        <f t="shared" si="255"/>
        <v>0</v>
      </c>
      <c r="CI315" s="1">
        <f t="shared" si="255"/>
        <v>0</v>
      </c>
      <c r="CJ315" s="1">
        <f t="shared" si="255"/>
        <v>0</v>
      </c>
      <c r="CK315" s="1">
        <f t="shared" si="255"/>
        <v>0</v>
      </c>
      <c r="CL315" s="1">
        <f t="shared" si="255"/>
        <v>0</v>
      </c>
      <c r="CM315" s="1">
        <f t="shared" si="255"/>
        <v>0</v>
      </c>
      <c r="CN315" s="1">
        <f t="shared" si="255"/>
        <v>0</v>
      </c>
      <c r="CO315" s="1">
        <f t="shared" si="255"/>
        <v>0</v>
      </c>
      <c r="CP315" s="1">
        <f t="shared" si="255"/>
        <v>0</v>
      </c>
      <c r="CQ315" s="1">
        <f t="shared" si="255"/>
        <v>0</v>
      </c>
      <c r="CR315" s="1">
        <f t="shared" si="268"/>
        <v>0</v>
      </c>
      <c r="CS315" s="1">
        <f t="shared" si="268"/>
        <v>0</v>
      </c>
      <c r="CT315" s="1">
        <f t="shared" si="268"/>
        <v>0</v>
      </c>
      <c r="CU315" s="1">
        <f t="shared" si="268"/>
        <v>0</v>
      </c>
      <c r="CW315" s="15">
        <f t="shared" si="256"/>
        <v>0.18958509743643986</v>
      </c>
      <c r="CX315" s="15">
        <f t="shared" si="256"/>
        <v>2.9688342189607515</v>
      </c>
      <c r="CY315" s="15">
        <f t="shared" si="256"/>
        <v>3.7178628725935658E-4</v>
      </c>
      <c r="CZ315" s="15">
        <f t="shared" si="256"/>
        <v>4.5931915536170237E-2</v>
      </c>
      <c r="DA315" s="15">
        <f t="shared" si="256"/>
        <v>4.5693672128006213E-3</v>
      </c>
      <c r="DB315" s="15">
        <f t="shared" si="256"/>
        <v>9.2645318241732071E-5</v>
      </c>
      <c r="DC315" s="15">
        <f t="shared" si="256"/>
        <v>0.19237158593432779</v>
      </c>
      <c r="DD315" s="15">
        <f t="shared" si="256"/>
        <v>6.9722145614051906E-3</v>
      </c>
      <c r="DE315" s="15">
        <f t="shared" si="256"/>
        <v>0.17960974189588663</v>
      </c>
      <c r="DF315" s="15">
        <f t="shared" si="256"/>
        <v>4.1889653342086532E-2</v>
      </c>
      <c r="DG315" s="15">
        <f t="shared" si="256"/>
        <v>2.9040183824158251E-4</v>
      </c>
      <c r="DH315" s="15">
        <f t="shared" si="256"/>
        <v>6.1378643897520542E-3</v>
      </c>
      <c r="DI315" s="15">
        <f t="shared" si="256"/>
        <v>6.6851432734807102E-6</v>
      </c>
      <c r="DJ315" s="15">
        <f t="shared" si="256"/>
        <v>1.1211467082690515E-4</v>
      </c>
      <c r="DK315" s="15">
        <f t="shared" si="256"/>
        <v>3.0460187204265119E-4</v>
      </c>
      <c r="DL315" s="15">
        <f t="shared" si="256"/>
        <v>3.0848412091848295E-4</v>
      </c>
      <c r="DM315" s="15">
        <f t="shared" si="269"/>
        <v>5.6636054561304728E-8</v>
      </c>
      <c r="DN315" s="15">
        <f t="shared" si="269"/>
        <v>6.8261858663344111E-4</v>
      </c>
      <c r="DO315" s="15">
        <f t="shared" si="269"/>
        <v>0.1108615164595475</v>
      </c>
      <c r="DP315" s="15">
        <f t="shared" si="269"/>
        <v>2.8913402904323657E-3</v>
      </c>
      <c r="DR315" s="15">
        <f t="shared" si="257"/>
        <v>0.18864206439555473</v>
      </c>
      <c r="DS315" s="15">
        <f t="shared" si="257"/>
        <v>2.9540666618096472</v>
      </c>
      <c r="DT315" s="15">
        <f t="shared" si="257"/>
        <v>3.6993695016601712E-4</v>
      </c>
      <c r="DU315" s="15">
        <f t="shared" si="257"/>
        <v>4.570344128071735E-2</v>
      </c>
      <c r="DV315" s="15">
        <f t="shared" si="257"/>
        <v>4.5466382941468072E-3</v>
      </c>
      <c r="DW315" s="15">
        <f t="shared" si="257"/>
        <v>9.2184482462091949E-5</v>
      </c>
      <c r="DX315" s="15">
        <f t="shared" si="257"/>
        <v>0.1914146923592705</v>
      </c>
      <c r="DY315" s="15">
        <f t="shared" si="257"/>
        <v>6.9375334140552528E-3</v>
      </c>
      <c r="DZ315" s="15">
        <f t="shared" si="257"/>
        <v>0.17871632820798083</v>
      </c>
      <c r="EA315" s="15">
        <f t="shared" si="257"/>
        <v>4.1681286082702891E-2</v>
      </c>
      <c r="EB315" s="15">
        <f t="shared" si="257"/>
        <v>2.8895732318054299E-4</v>
      </c>
      <c r="EC315" s="15">
        <f t="shared" si="257"/>
        <v>6.1073334619614408E-3</v>
      </c>
      <c r="ED315" s="15">
        <f t="shared" si="257"/>
        <v>6.6518900743886416E-6</v>
      </c>
      <c r="EE315" s="15">
        <f t="shared" si="257"/>
        <v>1.1155699071181499E-4</v>
      </c>
      <c r="EF315" s="15">
        <f t="shared" si="257"/>
        <v>3.0308672325967268E-4</v>
      </c>
      <c r="EG315" s="15">
        <f t="shared" si="257"/>
        <v>3.0694966107671159E-4</v>
      </c>
      <c r="EH315" s="15">
        <f t="shared" si="270"/>
        <v>5.635433584248724E-8</v>
      </c>
      <c r="EI315" s="15">
        <f t="shared" si="270"/>
        <v>6.7922310940330983E-4</v>
      </c>
      <c r="EJ315" s="15">
        <f t="shared" si="270"/>
        <v>0.11031006977730481</v>
      </c>
      <c r="EK315" s="15">
        <f t="shared" si="270"/>
        <v>2.8769582031101582E-3</v>
      </c>
      <c r="EM315" s="15">
        <f t="shared" si="258"/>
        <v>0.18904122560840025</v>
      </c>
      <c r="EN315" s="15">
        <f t="shared" si="258"/>
        <v>2.9603173823757771</v>
      </c>
      <c r="EO315" s="15">
        <f t="shared" si="258"/>
        <v>3.7071972617187663E-4</v>
      </c>
      <c r="EP315" s="15">
        <f t="shared" si="258"/>
        <v>4.5800148455287772E-2</v>
      </c>
      <c r="EQ315" s="15">
        <f t="shared" si="258"/>
        <v>4.5562588507372832E-3</v>
      </c>
      <c r="ER315" s="15">
        <f t="shared" si="258"/>
        <v>9.2379542190382182E-5</v>
      </c>
      <c r="ES315" s="15">
        <f t="shared" si="258"/>
        <v>0.19181972037358636</v>
      </c>
      <c r="ET315" s="15">
        <f t="shared" si="258"/>
        <v>6.9522130363366547E-3</v>
      </c>
      <c r="EU315" s="15">
        <f t="shared" si="258"/>
        <v>0.17909448684694279</v>
      </c>
      <c r="EV315" s="15">
        <f t="shared" si="258"/>
        <v>4.1769482491913333E-2</v>
      </c>
      <c r="EW315" s="15">
        <f t="shared" si="258"/>
        <v>2.8956874861182691E-4</v>
      </c>
      <c r="EX315" s="15">
        <f t="shared" si="258"/>
        <v>6.1202564048890417E-3</v>
      </c>
      <c r="EY315" s="15">
        <f t="shared" si="258"/>
        <v>6.6659652835330909E-6</v>
      </c>
      <c r="EZ315" s="15">
        <f t="shared" si="258"/>
        <v>1.1179304211348199E-4</v>
      </c>
      <c r="FA315" s="15">
        <f t="shared" si="258"/>
        <v>3.0372804609740434E-4</v>
      </c>
      <c r="FB315" s="15">
        <f t="shared" si="258"/>
        <v>3.0759915778037886E-4</v>
      </c>
      <c r="FC315" s="15">
        <f t="shared" si="271"/>
        <v>5.647358000532053E-8</v>
      </c>
      <c r="FD315" s="15">
        <f t="shared" si="271"/>
        <v>6.8066032607611742E-4</v>
      </c>
      <c r="FE315" s="15">
        <f t="shared" si="271"/>
        <v>0.11054348272993798</v>
      </c>
      <c r="FF315" s="15">
        <f t="shared" si="271"/>
        <v>2.8830457643830849E-3</v>
      </c>
      <c r="FH315" s="15">
        <f>IFERROR(AL315*[1]Figure!$C$8+BG315*[1]Figure!$D$8+CB315*[1]Figure!$E$8,0)</f>
        <v>0</v>
      </c>
      <c r="FI315" s="15">
        <f>IFERROR(AM315*[1]Figure!$C$8+BH315*[1]Figure!$D$8+CC315*[1]Figure!$E$8,0)</f>
        <v>0</v>
      </c>
      <c r="FJ315" s="15">
        <f>IFERROR(AN315*[1]Figure!$C$8+BI315*[1]Figure!$D$8+CD315*[1]Figure!$E$8,0)</f>
        <v>0</v>
      </c>
      <c r="FK315" s="15">
        <f>IFERROR(AO315*[1]Figure!$C$8+BJ315*[1]Figure!$D$8+CE315*[1]Figure!$E$8,0)</f>
        <v>0</v>
      </c>
      <c r="FL315" s="15">
        <f>IFERROR(AP315*[1]Figure!$C$8+BK315*[1]Figure!$D$8+CF315*[1]Figure!$E$8,0)</f>
        <v>0</v>
      </c>
      <c r="FM315" s="15">
        <f>IFERROR(AQ315*[1]Figure!$C$8+BL315*[1]Figure!$D$8+CG315*[1]Figure!$E$8,0)</f>
        <v>0</v>
      </c>
      <c r="FN315" s="15">
        <f>IFERROR(AR315*[1]Figure!$C$8+BM315*[1]Figure!$D$8+CH315*[1]Figure!$E$8,0)</f>
        <v>0</v>
      </c>
      <c r="FO315" s="15">
        <f>IFERROR(AS315*[1]Figure!$C$8+BN315*[1]Figure!$D$8+CI315*[1]Figure!$E$8,0)</f>
        <v>0</v>
      </c>
      <c r="FP315" s="15">
        <f>IFERROR(AT315*[1]Figure!$C$8+BO315*[1]Figure!$D$8+CJ315*[1]Figure!$E$8,0)</f>
        <v>0</v>
      </c>
      <c r="FQ315" s="15">
        <f>IFERROR(AU315*[1]Figure!$C$8+BP315*[1]Figure!$D$8+CK315*[1]Figure!$E$8,0)</f>
        <v>0</v>
      </c>
      <c r="FR315" s="15">
        <f>IFERROR(AV315*[1]Figure!$C$8+BQ315*[1]Figure!$D$8+CL315*[1]Figure!$E$8,0)</f>
        <v>0</v>
      </c>
      <c r="FS315" s="15">
        <f>IFERROR(AW315*[1]Figure!$C$8+BR315*[1]Figure!$D$8+CM315*[1]Figure!$E$8,0)</f>
        <v>0</v>
      </c>
      <c r="FT315" s="15">
        <f>IFERROR(AX315*[1]Figure!$C$8+BS315*[1]Figure!$D$8+CN315*[1]Figure!$E$8,0)</f>
        <v>0</v>
      </c>
      <c r="FU315" s="15">
        <f>IFERROR(AY315*[1]Figure!$C$8+BT315*[1]Figure!$D$8+CO315*[1]Figure!$E$8,0)</f>
        <v>0</v>
      </c>
      <c r="FV315" s="15">
        <f>IFERROR(AZ315*[1]Figure!$C$8+BU315*[1]Figure!$D$8+CP315*[1]Figure!$E$8,0)</f>
        <v>0</v>
      </c>
      <c r="FW315" s="15">
        <f>IFERROR(BA315*[1]Figure!$C$8+BV315*[1]Figure!$D$8+CQ315*[1]Figure!$E$8,0)</f>
        <v>0</v>
      </c>
      <c r="FX315" s="15">
        <f>IFERROR(BB315*[1]Figure!$C$8+BW315*[1]Figure!$D$8+CR315*[1]Figure!$E$8,0)</f>
        <v>0</v>
      </c>
      <c r="FY315" s="15">
        <f>IFERROR(BC315*[1]Figure!$C$8+BX315*[1]Figure!$D$8+CS315*[1]Figure!$E$8,0)</f>
        <v>0</v>
      </c>
      <c r="FZ315" s="15">
        <f>IFERROR(BD315*[1]Figure!$C$8+BY315*[1]Figure!$D$8+CT315*[1]Figure!$E$8,0)</f>
        <v>0</v>
      </c>
      <c r="GA315" s="15">
        <f>IFERROR(BE315*[1]Figure!$C$8+BZ315*[1]Figure!$D$8+CU315*[1]Figure!$E$8,0)</f>
        <v>0</v>
      </c>
      <c r="GC315" s="15">
        <f>IFERROR(CW315*[1]Figure!$F$8+DR315*[1]Figure!$G$8+EM315*[1]Figure!$H$8,0)</f>
        <v>0.18885775137148456</v>
      </c>
      <c r="GD315" s="15">
        <f>IFERROR(CX315*[1]Figure!$F$8+DS315*[1]Figure!$G$8+EN315*[1]Figure!$H$8,0)</f>
        <v>2.9574442420276243</v>
      </c>
      <c r="GE315" s="15">
        <f>IFERROR(CY315*[1]Figure!$F$8+DT315*[1]Figure!$G$8+EO315*[1]Figure!$H$8,0)</f>
        <v>3.7035992360156384E-4</v>
      </c>
      <c r="GF315" s="15">
        <f>IFERROR(CZ315*[1]Figure!$F$8+DU315*[1]Figure!$G$8+EP315*[1]Figure!$H$8,0)</f>
        <v>4.5755697054481334E-2</v>
      </c>
      <c r="GG315" s="15">
        <f>IFERROR(DA315*[1]Figure!$F$8+DV315*[1]Figure!$G$8+EQ315*[1]Figure!$H$8,0)</f>
        <v>4.5518367670719919E-3</v>
      </c>
      <c r="GH315" s="15">
        <f>IFERROR(DB315*[1]Figure!$F$8+DW315*[1]Figure!$G$8+ER315*[1]Figure!$H$8,0)</f>
        <v>9.2289883091127754E-5</v>
      </c>
      <c r="GI315" s="15">
        <f>IFERROR(DC315*[1]Figure!$F$8+DX315*[1]Figure!$G$8+ES315*[1]Figure!$H$8,0)</f>
        <v>0.19163354946452851</v>
      </c>
      <c r="GJ315" s="15">
        <f>IFERROR(DD315*[1]Figure!$F$8+DY315*[1]Figure!$G$8+ET315*[1]Figure!$H$8,0)</f>
        <v>6.9454655558460259E-3</v>
      </c>
      <c r="GK315" s="15">
        <f>IFERROR(DE315*[1]Figure!$F$8+DZ315*[1]Figure!$G$8+EU315*[1]Figure!$H$8,0)</f>
        <v>0.17892066643182275</v>
      </c>
      <c r="GL315" s="15">
        <f>IFERROR(DF315*[1]Figure!$F$8+EA315*[1]Figure!$G$8+EV315*[1]Figure!$H$8,0)</f>
        <v>4.1728943059829653E-2</v>
      </c>
      <c r="GM315" s="15">
        <f>IFERROR(DG315*[1]Figure!$F$8+EB315*[1]Figure!$G$8+EW315*[1]Figure!$H$8,0)</f>
        <v>2.8928770724100843E-4</v>
      </c>
      <c r="GN315" s="15">
        <f>IFERROR(DH315*[1]Figure!$F$8+EC315*[1]Figure!$G$8+EX315*[1]Figure!$H$8,0)</f>
        <v>6.1143163811190858E-3</v>
      </c>
      <c r="GO315" s="15">
        <f>IFERROR(DI315*[1]Figure!$F$8+ED315*[1]Figure!$G$8+EY315*[1]Figure!$H$8,0)</f>
        <v>6.65949562121596E-6</v>
      </c>
      <c r="GP315" s="15">
        <f>IFERROR(DJ315*[1]Figure!$F$8+EE315*[1]Figure!$G$8+EZ315*[1]Figure!$H$8,0)</f>
        <v>1.1168454121359497E-4</v>
      </c>
      <c r="GQ315" s="15">
        <f>IFERROR(DK315*[1]Figure!$F$8+EF315*[1]Figure!$G$8+FA315*[1]Figure!$H$8,0)</f>
        <v>3.0343326239978347E-4</v>
      </c>
      <c r="GR315" s="15">
        <f>IFERROR(DL315*[1]Figure!$F$8+EG315*[1]Figure!$G$8+FB315*[1]Figure!$H$8,0)</f>
        <v>3.0730061696967456E-4</v>
      </c>
      <c r="GS315" s="15">
        <f>IFERROR(DM315*[1]Figure!$F$8+EH315*[1]Figure!$G$8+FC315*[1]Figure!$H$8,0)</f>
        <v>5.6418769489973805E-8</v>
      </c>
      <c r="GT315" s="15">
        <f>IFERROR(DN315*[1]Figure!$F$8+EI315*[1]Figure!$G$8+FD315*[1]Figure!$H$8,0)</f>
        <v>6.7999971020503587E-4</v>
      </c>
      <c r="GU315" s="15">
        <f>IFERROR(DO315*[1]Figure!$F$8+EJ315*[1]Figure!$G$8+FE315*[1]Figure!$H$8,0)</f>
        <v>0.11043619459173107</v>
      </c>
      <c r="GV315" s="15">
        <f>IFERROR(DP315*[1]Figure!$F$8+EK315*[1]Figure!$G$8+FF315*[1]Figure!$H$8,0)</f>
        <v>2.8802476201163474E-3</v>
      </c>
      <c r="GX315" s="15">
        <f>IFERROR(FH315*[1]Figure!$F$10+GC315*[1]Figure!$F$11,0)</f>
        <v>1.1080531006812062E-2</v>
      </c>
      <c r="GY315" s="15">
        <f>IFERROR(FI315*[1]Figure!$F$10+GD315*[1]Figure!$F$11,0)</f>
        <v>0.1735171174427782</v>
      </c>
      <c r="GZ315" s="15">
        <f>IFERROR(FJ315*[1]Figure!$F$10+GE315*[1]Figure!$F$11,0)</f>
        <v>2.1729500575676669E-5</v>
      </c>
      <c r="HA315" s="15">
        <f>IFERROR(FK315*[1]Figure!$F$10+GF315*[1]Figure!$F$11,0)</f>
        <v>2.6845465238713568E-3</v>
      </c>
      <c r="HB315" s="15">
        <f>IFERROR(FL315*[1]Figure!$F$10+GG315*[1]Figure!$F$11,0)</f>
        <v>2.6706220988662998E-4</v>
      </c>
      <c r="HC315" s="15">
        <f>IFERROR(FM315*[1]Figure!$F$10+GH315*[1]Figure!$F$11,0)</f>
        <v>5.414768013385899E-6</v>
      </c>
      <c r="HD315" s="15">
        <f>IFERROR(FN315*[1]Figure!$F$10+GI315*[1]Figure!$F$11,0)</f>
        <v>1.1243390707381744E-2</v>
      </c>
      <c r="HE315" s="15">
        <f>IFERROR(FO315*[1]Figure!$F$10+GJ315*[1]Figure!$F$11,0)</f>
        <v>4.0749953808841705E-4</v>
      </c>
      <c r="HF315" s="15">
        <f>IFERROR(FP315*[1]Figure!$F$10+GK315*[1]Figure!$F$11,0)</f>
        <v>1.0497509251063927E-2</v>
      </c>
      <c r="HG315" s="15">
        <f>IFERROR(FQ315*[1]Figure!$F$10+GL315*[1]Figure!$F$11,0)</f>
        <v>2.4482916062387875E-3</v>
      </c>
      <c r="HH315" s="15">
        <f>IFERROR(FR315*[1]Figure!$F$10+GM315*[1]Figure!$F$11,0)</f>
        <v>1.6972887724732034E-5</v>
      </c>
      <c r="HI315" s="15">
        <f>IFERROR(FS315*[1]Figure!$F$10+GN315*[1]Figure!$F$11,0)</f>
        <v>3.587349301495413E-4</v>
      </c>
      <c r="HJ315" s="15">
        <f>IFERROR(FT315*[1]Figure!$F$10+GO315*[1]Figure!$F$11,0)</f>
        <v>3.9072130841728424E-7</v>
      </c>
      <c r="HK315" s="15">
        <f>IFERROR(FU315*[1]Figure!$F$10+GP315*[1]Figure!$F$11,0)</f>
        <v>6.5526779436476517E-6</v>
      </c>
      <c r="HL315" s="15">
        <f>IFERROR(FV315*[1]Figure!$F$10+GQ315*[1]Figure!$F$11,0)</f>
        <v>1.7802825926405671E-5</v>
      </c>
      <c r="HM315" s="15">
        <f>IFERROR(FW315*[1]Figure!$F$10+GR315*[1]Figure!$F$11,0)</f>
        <v>1.8029728671539621E-5</v>
      </c>
      <c r="HN315" s="15">
        <f>IFERROR(FX315*[1]Figure!$F$10+GS315*[1]Figure!$F$11,0)</f>
        <v>3.3101629144686931E-9</v>
      </c>
      <c r="HO315" s="15">
        <f>IFERROR(FY315*[1]Figure!$F$10+GT315*[1]Figure!$F$11,0)</f>
        <v>3.9896471385647257E-5</v>
      </c>
      <c r="HP315" s="15">
        <f>IFERROR(FZ315*[1]Figure!$F$10+GU315*[1]Figure!$F$11,0)</f>
        <v>6.4794358164362367E-3</v>
      </c>
      <c r="HQ315" s="15">
        <f>IFERROR(GA315*[1]Figure!$F$10+GV315*[1]Figure!$F$11,0)</f>
        <v>1.6898789078145619E-4</v>
      </c>
    </row>
    <row r="316" spans="1:225" s="15" customFormat="1" x14ac:dyDescent="0.2">
      <c r="A316" s="1"/>
      <c r="B316" s="4"/>
      <c r="C316" s="1" t="str">
        <f>C125</f>
        <v>Electricity (PHEV,cell)</v>
      </c>
      <c r="D316" s="1" t="str">
        <f>D125</f>
        <v>Japan</v>
      </c>
      <c r="E316" s="2">
        <f>E125</f>
        <v>0.51231589027206659</v>
      </c>
      <c r="F316" s="7"/>
      <c r="G316" s="5" t="str">
        <f>G125</f>
        <v>-</v>
      </c>
      <c r="H316" s="5" t="str">
        <f>H125</f>
        <v>-</v>
      </c>
      <c r="I316" s="5" t="str">
        <f>I125</f>
        <v>-</v>
      </c>
      <c r="J316" s="6">
        <f>J$232*$E316</f>
        <v>0.36674152290307749</v>
      </c>
      <c r="K316" s="6">
        <f t="shared" si="265"/>
        <v>0.36491727944597729</v>
      </c>
      <c r="L316" s="6">
        <f t="shared" si="265"/>
        <v>0.36568943397216247</v>
      </c>
      <c r="M316" s="5" t="str">
        <f>M125</f>
        <v>kWh/kWh</v>
      </c>
      <c r="N316" s="5" t="str">
        <f>N125</f>
        <v>market for electricity, low voltage | electricity, low voltage | Cutoff, JP</v>
      </c>
      <c r="O316" s="5">
        <f>O125</f>
        <v>1</v>
      </c>
      <c r="P316" s="5" t="str">
        <f>P125</f>
        <v>kWh</v>
      </c>
      <c r="Q316" s="5">
        <f>Q300</f>
        <v>0.70096298451554795</v>
      </c>
      <c r="R316" s="5">
        <f t="shared" ref="R316:AJ316" si="273">R300</f>
        <v>9.9242516805923309</v>
      </c>
      <c r="S316" s="5">
        <f t="shared" si="273"/>
        <v>8.6169340927104898E-4</v>
      </c>
      <c r="T316" s="5">
        <f t="shared" si="273"/>
        <v>0.18654869883672301</v>
      </c>
      <c r="U316" s="5">
        <f t="shared" si="273"/>
        <v>1.1068329934253E-2</v>
      </c>
      <c r="V316" s="5">
        <f t="shared" si="273"/>
        <v>1.4788334963985799E-4</v>
      </c>
      <c r="W316" s="5">
        <f t="shared" si="273"/>
        <v>0.71204703400843805</v>
      </c>
      <c r="X316" s="5">
        <f t="shared" si="273"/>
        <v>1.7624606122530501E-2</v>
      </c>
      <c r="Y316" s="5">
        <f t="shared" si="273"/>
        <v>0.24942330655699299</v>
      </c>
      <c r="Z316" s="5">
        <f t="shared" si="273"/>
        <v>4.4762477634009902E-2</v>
      </c>
      <c r="AA316" s="5">
        <f t="shared" si="273"/>
        <v>4.8129278862597304E-3</v>
      </c>
      <c r="AB316" s="5">
        <f t="shared" si="273"/>
        <v>1.4613375612670201E-2</v>
      </c>
      <c r="AC316" s="5">
        <f t="shared" si="273"/>
        <v>1.22814861201028E-5</v>
      </c>
      <c r="AD316" s="5">
        <f t="shared" si="273"/>
        <v>4.86061979847249E-4</v>
      </c>
      <c r="AE316" s="5">
        <f t="shared" si="273"/>
        <v>1.37154365347852E-3</v>
      </c>
      <c r="AF316" s="5">
        <f t="shared" si="273"/>
        <v>1.39470178957268E-3</v>
      </c>
      <c r="AG316" s="5">
        <f t="shared" si="273"/>
        <v>2.0415466433099601E-7</v>
      </c>
      <c r="AH316" s="5">
        <f t="shared" si="273"/>
        <v>2.5354342929707701E-3</v>
      </c>
      <c r="AI316" s="5">
        <f t="shared" si="273"/>
        <v>0.62207437263284404</v>
      </c>
      <c r="AJ316" s="5">
        <f t="shared" si="273"/>
        <v>1.9957150289249999E-3</v>
      </c>
      <c r="AK316" s="1"/>
      <c r="AL316" s="1">
        <f t="shared" si="253"/>
        <v>0</v>
      </c>
      <c r="AM316" s="1">
        <f t="shared" si="253"/>
        <v>0</v>
      </c>
      <c r="AN316" s="1">
        <f t="shared" si="253"/>
        <v>0</v>
      </c>
      <c r="AO316" s="1">
        <f t="shared" si="253"/>
        <v>0</v>
      </c>
      <c r="AP316" s="1">
        <f t="shared" si="253"/>
        <v>0</v>
      </c>
      <c r="AQ316" s="1">
        <f t="shared" si="253"/>
        <v>0</v>
      </c>
      <c r="AR316" s="1">
        <f t="shared" si="253"/>
        <v>0</v>
      </c>
      <c r="AS316" s="1">
        <f t="shared" si="253"/>
        <v>0</v>
      </c>
      <c r="AT316" s="1">
        <f t="shared" si="253"/>
        <v>0</v>
      </c>
      <c r="AU316" s="1">
        <f t="shared" si="253"/>
        <v>0</v>
      </c>
      <c r="AV316" s="1">
        <f t="shared" si="253"/>
        <v>0</v>
      </c>
      <c r="AW316" s="1">
        <f t="shared" si="253"/>
        <v>0</v>
      </c>
      <c r="AX316" s="1">
        <f t="shared" si="253"/>
        <v>0</v>
      </c>
      <c r="AY316" s="1">
        <f t="shared" si="253"/>
        <v>0</v>
      </c>
      <c r="AZ316" s="1">
        <f t="shared" si="253"/>
        <v>0</v>
      </c>
      <c r="BA316" s="1">
        <f t="shared" si="253"/>
        <v>0</v>
      </c>
      <c r="BB316" s="1">
        <f t="shared" si="266"/>
        <v>0</v>
      </c>
      <c r="BC316" s="1">
        <f t="shared" si="266"/>
        <v>0</v>
      </c>
      <c r="BD316" s="1">
        <f t="shared" si="266"/>
        <v>0</v>
      </c>
      <c r="BE316" s="1">
        <f t="shared" si="266"/>
        <v>0</v>
      </c>
      <c r="BF316" s="1"/>
      <c r="BG316" s="1">
        <f t="shared" si="254"/>
        <v>0</v>
      </c>
      <c r="BH316" s="1">
        <f t="shared" si="254"/>
        <v>0</v>
      </c>
      <c r="BI316" s="1">
        <f t="shared" si="254"/>
        <v>0</v>
      </c>
      <c r="BJ316" s="1">
        <f t="shared" si="254"/>
        <v>0</v>
      </c>
      <c r="BK316" s="1">
        <f t="shared" si="254"/>
        <v>0</v>
      </c>
      <c r="BL316" s="1">
        <f t="shared" si="254"/>
        <v>0</v>
      </c>
      <c r="BM316" s="1">
        <f t="shared" si="254"/>
        <v>0</v>
      </c>
      <c r="BN316" s="1">
        <f t="shared" si="254"/>
        <v>0</v>
      </c>
      <c r="BO316" s="1">
        <f t="shared" si="254"/>
        <v>0</v>
      </c>
      <c r="BP316" s="1">
        <f t="shared" si="254"/>
        <v>0</v>
      </c>
      <c r="BQ316" s="1">
        <f t="shared" si="254"/>
        <v>0</v>
      </c>
      <c r="BR316" s="1">
        <f t="shared" si="254"/>
        <v>0</v>
      </c>
      <c r="BS316" s="1">
        <f t="shared" si="254"/>
        <v>0</v>
      </c>
      <c r="BT316" s="1">
        <f t="shared" si="254"/>
        <v>0</v>
      </c>
      <c r="BU316" s="1">
        <f t="shared" si="254"/>
        <v>0</v>
      </c>
      <c r="BV316" s="1">
        <f t="shared" si="254"/>
        <v>0</v>
      </c>
      <c r="BW316" s="1">
        <f t="shared" si="267"/>
        <v>0</v>
      </c>
      <c r="BX316" s="1">
        <f t="shared" si="267"/>
        <v>0</v>
      </c>
      <c r="BY316" s="1">
        <f t="shared" si="267"/>
        <v>0</v>
      </c>
      <c r="BZ316" s="1">
        <f t="shared" si="267"/>
        <v>0</v>
      </c>
      <c r="CA316" s="1"/>
      <c r="CB316" s="1">
        <f t="shared" si="255"/>
        <v>0</v>
      </c>
      <c r="CC316" s="1">
        <f t="shared" si="255"/>
        <v>0</v>
      </c>
      <c r="CD316" s="1">
        <f t="shared" si="255"/>
        <v>0</v>
      </c>
      <c r="CE316" s="1">
        <f t="shared" si="255"/>
        <v>0</v>
      </c>
      <c r="CF316" s="1">
        <f t="shared" si="255"/>
        <v>0</v>
      </c>
      <c r="CG316" s="1">
        <f t="shared" si="255"/>
        <v>0</v>
      </c>
      <c r="CH316" s="1">
        <f t="shared" si="255"/>
        <v>0</v>
      </c>
      <c r="CI316" s="1">
        <f t="shared" si="255"/>
        <v>0</v>
      </c>
      <c r="CJ316" s="1">
        <f t="shared" si="255"/>
        <v>0</v>
      </c>
      <c r="CK316" s="1">
        <f t="shared" si="255"/>
        <v>0</v>
      </c>
      <c r="CL316" s="1">
        <f t="shared" si="255"/>
        <v>0</v>
      </c>
      <c r="CM316" s="1">
        <f t="shared" si="255"/>
        <v>0</v>
      </c>
      <c r="CN316" s="1">
        <f t="shared" si="255"/>
        <v>0</v>
      </c>
      <c r="CO316" s="1">
        <f t="shared" si="255"/>
        <v>0</v>
      </c>
      <c r="CP316" s="1">
        <f t="shared" si="255"/>
        <v>0</v>
      </c>
      <c r="CQ316" s="1">
        <f t="shared" si="255"/>
        <v>0</v>
      </c>
      <c r="CR316" s="1">
        <f t="shared" si="268"/>
        <v>0</v>
      </c>
      <c r="CS316" s="1">
        <f t="shared" si="268"/>
        <v>0</v>
      </c>
      <c r="CT316" s="1">
        <f t="shared" si="268"/>
        <v>0</v>
      </c>
      <c r="CU316" s="1">
        <f t="shared" si="268"/>
        <v>0</v>
      </c>
      <c r="CW316" s="15">
        <f t="shared" si="256"/>
        <v>0.25707223243991839</v>
      </c>
      <c r="CX316" s="15">
        <f t="shared" si="256"/>
        <v>3.6396351750138574</v>
      </c>
      <c r="CY316" s="15">
        <f t="shared" si="256"/>
        <v>3.1601875319160934E-4</v>
      </c>
      <c r="CZ316" s="15">
        <f t="shared" si="256"/>
        <v>6.8415153906967355E-2</v>
      </c>
      <c r="DA316" s="15">
        <f t="shared" si="256"/>
        <v>4.0592161760816649E-3</v>
      </c>
      <c r="DB316" s="15">
        <f t="shared" si="256"/>
        <v>5.4234964858929796E-5</v>
      </c>
      <c r="DC316" s="15">
        <f t="shared" si="256"/>
        <v>0.261137213630874</v>
      </c>
      <c r="DD316" s="15">
        <f t="shared" si="256"/>
        <v>6.4636748899437393E-3</v>
      </c>
      <c r="DE316" s="15">
        <f t="shared" si="256"/>
        <v>9.1473883294232769E-2</v>
      </c>
      <c r="DF316" s="15">
        <f t="shared" si="256"/>
        <v>1.6416259216411735E-2</v>
      </c>
      <c r="DG316" s="15">
        <f t="shared" si="256"/>
        <v>1.7651005026295833E-3</v>
      </c>
      <c r="DH316" s="15">
        <f t="shared" si="256"/>
        <v>5.3593316269453621E-3</v>
      </c>
      <c r="DI316" s="15">
        <f t="shared" si="256"/>
        <v>4.5041309231995096E-6</v>
      </c>
      <c r="DJ316" s="15">
        <f t="shared" si="256"/>
        <v>1.7825911071446505E-4</v>
      </c>
      <c r="DK316" s="15">
        <f t="shared" si="256"/>
        <v>5.0300200820476326E-4</v>
      </c>
      <c r="DL316" s="15">
        <f t="shared" si="256"/>
        <v>5.1149505830353219E-4</v>
      </c>
      <c r="DM316" s="15">
        <f t="shared" si="269"/>
        <v>7.4871992504516072E-8</v>
      </c>
      <c r="DN316" s="15">
        <f t="shared" si="269"/>
        <v>9.2984903382478776E-4</v>
      </c>
      <c r="DO316" s="15">
        <f t="shared" si="269"/>
        <v>0.22814050277834574</v>
      </c>
      <c r="DP316" s="15">
        <f t="shared" si="269"/>
        <v>7.3191156898851377E-4</v>
      </c>
      <c r="DR316" s="15">
        <f t="shared" si="257"/>
        <v>0.25579350530174649</v>
      </c>
      <c r="DS316" s="15">
        <f t="shared" si="257"/>
        <v>3.6215309238189213</v>
      </c>
      <c r="DT316" s="15">
        <f t="shared" si="257"/>
        <v>3.1444681462772028E-4</v>
      </c>
      <c r="DU316" s="15">
        <f t="shared" si="257"/>
        <v>6.8074843663683909E-2</v>
      </c>
      <c r="DV316" s="15">
        <f t="shared" si="257"/>
        <v>4.0390248476180777E-3</v>
      </c>
      <c r="DW316" s="15">
        <f t="shared" si="257"/>
        <v>5.3965189625935223E-5</v>
      </c>
      <c r="DX316" s="15">
        <f t="shared" si="257"/>
        <v>0.25983826648793651</v>
      </c>
      <c r="DY316" s="15">
        <f t="shared" si="257"/>
        <v>6.4315233175407452E-3</v>
      </c>
      <c r="DZ316" s="15">
        <f t="shared" si="257"/>
        <v>9.1018874459197874E-2</v>
      </c>
      <c r="EA316" s="15">
        <f t="shared" si="257"/>
        <v>1.6334601559464298E-2</v>
      </c>
      <c r="EB316" s="15">
        <f t="shared" si="257"/>
        <v>1.7563205504235789E-3</v>
      </c>
      <c r="EC316" s="15">
        <f t="shared" si="257"/>
        <v>5.3326732720978013E-3</v>
      </c>
      <c r="ED316" s="15">
        <f t="shared" si="257"/>
        <v>4.4817265025014448E-6</v>
      </c>
      <c r="EE316" s="15">
        <f t="shared" si="257"/>
        <v>1.7737241532798353E-4</v>
      </c>
      <c r="EF316" s="15">
        <f t="shared" si="257"/>
        <v>5.004999786687777E-4</v>
      </c>
      <c r="EG316" s="15">
        <f t="shared" si="257"/>
        <v>5.0895078268929823E-4</v>
      </c>
      <c r="EH316" s="15">
        <f t="shared" si="270"/>
        <v>7.4499564693873765E-8</v>
      </c>
      <c r="EI316" s="15">
        <f t="shared" si="270"/>
        <v>9.2522378440492836E-4</v>
      </c>
      <c r="EJ316" s="15">
        <f t="shared" si="270"/>
        <v>0.22700568767424056</v>
      </c>
      <c r="EK316" s="15">
        <f t="shared" si="270"/>
        <v>7.2827089890476089E-4</v>
      </c>
      <c r="EM316" s="15">
        <f t="shared" si="258"/>
        <v>0.25633475704292841</v>
      </c>
      <c r="EN316" s="15">
        <f t="shared" si="258"/>
        <v>3.6291939796730914</v>
      </c>
      <c r="EO316" s="15">
        <f t="shared" si="258"/>
        <v>3.1511217509387282E-4</v>
      </c>
      <c r="EP316" s="15">
        <f t="shared" si="258"/>
        <v>6.8218888085844642E-2</v>
      </c>
      <c r="EQ316" s="15">
        <f t="shared" si="258"/>
        <v>4.0475713086741217E-3</v>
      </c>
      <c r="ER316" s="15">
        <f t="shared" si="258"/>
        <v>5.4079378423707065E-5</v>
      </c>
      <c r="ES316" s="15">
        <f t="shared" si="258"/>
        <v>0.26038807682810283</v>
      </c>
      <c r="ET316" s="15">
        <f t="shared" si="258"/>
        <v>6.4451322369304875E-3</v>
      </c>
      <c r="EU316" s="15">
        <f t="shared" si="258"/>
        <v>9.1211467794291928E-2</v>
      </c>
      <c r="EV316" s="15">
        <f t="shared" si="258"/>
        <v>1.6369165109172662E-2</v>
      </c>
      <c r="EW316" s="15">
        <f t="shared" si="258"/>
        <v>1.7600368744751572E-3</v>
      </c>
      <c r="EX316" s="15">
        <f t="shared" si="258"/>
        <v>5.3439570562199687E-3</v>
      </c>
      <c r="EY316" s="15">
        <f t="shared" si="258"/>
        <v>4.4912097075973624E-6</v>
      </c>
      <c r="EZ316" s="15">
        <f t="shared" si="258"/>
        <v>1.7774773028572912E-4</v>
      </c>
      <c r="FA316" s="15">
        <f t="shared" si="258"/>
        <v>5.0155902230867178E-4</v>
      </c>
      <c r="FB316" s="15">
        <f t="shared" si="258"/>
        <v>5.1002770798879533E-4</v>
      </c>
      <c r="FC316" s="15">
        <f t="shared" si="271"/>
        <v>7.4657203641978751E-8</v>
      </c>
      <c r="FD316" s="15">
        <f t="shared" si="271"/>
        <v>9.2718153147009082E-4</v>
      </c>
      <c r="FE316" s="15">
        <f t="shared" si="271"/>
        <v>0.22748602521669281</v>
      </c>
      <c r="FF316" s="15">
        <f t="shared" si="271"/>
        <v>7.298118992973211E-4</v>
      </c>
      <c r="FH316" s="15">
        <f>IFERROR(AL316*[1]Figure!$C$8+BG316*[1]Figure!$D$8+CB316*[1]Figure!$E$8,0)</f>
        <v>0</v>
      </c>
      <c r="FI316" s="15">
        <f>IFERROR(AM316*[1]Figure!$C$8+BH316*[1]Figure!$D$8+CC316*[1]Figure!$E$8,0)</f>
        <v>0</v>
      </c>
      <c r="FJ316" s="15">
        <f>IFERROR(AN316*[1]Figure!$C$8+BI316*[1]Figure!$D$8+CD316*[1]Figure!$E$8,0)</f>
        <v>0</v>
      </c>
      <c r="FK316" s="15">
        <f>IFERROR(AO316*[1]Figure!$C$8+BJ316*[1]Figure!$D$8+CE316*[1]Figure!$E$8,0)</f>
        <v>0</v>
      </c>
      <c r="FL316" s="15">
        <f>IFERROR(AP316*[1]Figure!$C$8+BK316*[1]Figure!$D$8+CF316*[1]Figure!$E$8,0)</f>
        <v>0</v>
      </c>
      <c r="FM316" s="15">
        <f>IFERROR(AQ316*[1]Figure!$C$8+BL316*[1]Figure!$D$8+CG316*[1]Figure!$E$8,0)</f>
        <v>0</v>
      </c>
      <c r="FN316" s="15">
        <f>IFERROR(AR316*[1]Figure!$C$8+BM316*[1]Figure!$D$8+CH316*[1]Figure!$E$8,0)</f>
        <v>0</v>
      </c>
      <c r="FO316" s="15">
        <f>IFERROR(AS316*[1]Figure!$C$8+BN316*[1]Figure!$D$8+CI316*[1]Figure!$E$8,0)</f>
        <v>0</v>
      </c>
      <c r="FP316" s="15">
        <f>IFERROR(AT316*[1]Figure!$C$8+BO316*[1]Figure!$D$8+CJ316*[1]Figure!$E$8,0)</f>
        <v>0</v>
      </c>
      <c r="FQ316" s="15">
        <f>IFERROR(AU316*[1]Figure!$C$8+BP316*[1]Figure!$D$8+CK316*[1]Figure!$E$8,0)</f>
        <v>0</v>
      </c>
      <c r="FR316" s="15">
        <f>IFERROR(AV316*[1]Figure!$C$8+BQ316*[1]Figure!$D$8+CL316*[1]Figure!$E$8,0)</f>
        <v>0</v>
      </c>
      <c r="FS316" s="15">
        <f>IFERROR(AW316*[1]Figure!$C$8+BR316*[1]Figure!$D$8+CM316*[1]Figure!$E$8,0)</f>
        <v>0</v>
      </c>
      <c r="FT316" s="15">
        <f>IFERROR(AX316*[1]Figure!$C$8+BS316*[1]Figure!$D$8+CN316*[1]Figure!$E$8,0)</f>
        <v>0</v>
      </c>
      <c r="FU316" s="15">
        <f>IFERROR(AY316*[1]Figure!$C$8+BT316*[1]Figure!$D$8+CO316*[1]Figure!$E$8,0)</f>
        <v>0</v>
      </c>
      <c r="FV316" s="15">
        <f>IFERROR(AZ316*[1]Figure!$C$8+BU316*[1]Figure!$D$8+CP316*[1]Figure!$E$8,0)</f>
        <v>0</v>
      </c>
      <c r="FW316" s="15">
        <f>IFERROR(BA316*[1]Figure!$C$8+BV316*[1]Figure!$D$8+CQ316*[1]Figure!$E$8,0)</f>
        <v>0</v>
      </c>
      <c r="FX316" s="15">
        <f>IFERROR(BB316*[1]Figure!$C$8+BW316*[1]Figure!$D$8+CR316*[1]Figure!$E$8,0)</f>
        <v>0</v>
      </c>
      <c r="FY316" s="15">
        <f>IFERROR(BC316*[1]Figure!$C$8+BX316*[1]Figure!$D$8+CS316*[1]Figure!$E$8,0)</f>
        <v>0</v>
      </c>
      <c r="FZ316" s="15">
        <f>IFERROR(BD316*[1]Figure!$C$8+BY316*[1]Figure!$D$8+CT316*[1]Figure!$E$8,0)</f>
        <v>0</v>
      </c>
      <c r="GA316" s="15">
        <f>IFERROR(BE316*[1]Figure!$C$8+BZ316*[1]Figure!$D$8+CU316*[1]Figure!$E$8,0)</f>
        <v>0</v>
      </c>
      <c r="GC316" s="15">
        <f>IFERROR(CW316*[1]Figure!$F$8+DR316*[1]Figure!$G$8+EM316*[1]Figure!$H$8,0)</f>
        <v>0.25608597097104352</v>
      </c>
      <c r="GD316" s="15">
        <f>IFERROR(CX316*[1]Figure!$F$8+DS316*[1]Figure!$G$8+EN316*[1]Figure!$H$8,0)</f>
        <v>3.6256716601689911</v>
      </c>
      <c r="GE316" s="15">
        <f>IFERROR(CY316*[1]Figure!$F$8+DT316*[1]Figure!$G$8+EO316*[1]Figure!$H$8,0)</f>
        <v>3.1480634251326969E-4</v>
      </c>
      <c r="GF316" s="15">
        <f>IFERROR(CZ316*[1]Figure!$F$8+DU316*[1]Figure!$G$8+EP316*[1]Figure!$H$8,0)</f>
        <v>6.8152678144629414E-2</v>
      </c>
      <c r="GG316" s="15">
        <f>IFERROR(DA316*[1]Figure!$F$8+DV316*[1]Figure!$G$8+EQ316*[1]Figure!$H$8,0)</f>
        <v>4.0436429324438531E-3</v>
      </c>
      <c r="GH316" s="15">
        <f>IFERROR(DB316*[1]Figure!$F$8+DW316*[1]Figure!$G$8+ER316*[1]Figure!$H$8,0)</f>
        <v>5.4026891604193322E-5</v>
      </c>
      <c r="GI316" s="15">
        <f>IFERROR(DC316*[1]Figure!$F$8+DX316*[1]Figure!$G$8+ES316*[1]Figure!$H$8,0)</f>
        <v>0.26013535680079541</v>
      </c>
      <c r="GJ316" s="15">
        <f>IFERROR(DD316*[1]Figure!$F$8+DY316*[1]Figure!$G$8+ET316*[1]Figure!$H$8,0)</f>
        <v>6.4388769044484559E-3</v>
      </c>
      <c r="GK316" s="15">
        <f>IFERROR(DE316*[1]Figure!$F$8+DZ316*[1]Figure!$G$8+EU316*[1]Figure!$H$8,0)</f>
        <v>9.1122942371344315E-2</v>
      </c>
      <c r="GL316" s="15">
        <f>IFERROR(DF316*[1]Figure!$F$8+EA316*[1]Figure!$G$8+EV316*[1]Figure!$H$8,0)</f>
        <v>1.6353277992128816E-2</v>
      </c>
      <c r="GM316" s="15">
        <f>IFERROR(DG316*[1]Figure!$F$8+EB316*[1]Figure!$G$8+EW316*[1]Figure!$H$8,0)</f>
        <v>1.7583286681225555E-3</v>
      </c>
      <c r="GN316" s="15">
        <f>IFERROR(DH316*[1]Figure!$F$8+EC316*[1]Figure!$G$8+EX316*[1]Figure!$H$8,0)</f>
        <v>5.3387704709138015E-3</v>
      </c>
      <c r="GO316" s="15">
        <f>IFERROR(DI316*[1]Figure!$F$8+ED316*[1]Figure!$G$8+EY316*[1]Figure!$H$8,0)</f>
        <v>4.4868507574727123E-6</v>
      </c>
      <c r="GP316" s="15">
        <f>IFERROR(DJ316*[1]Figure!$F$8+EE316*[1]Figure!$G$8+EZ316*[1]Figure!$H$8,0)</f>
        <v>1.7757521696715159E-4</v>
      </c>
      <c r="GQ316" s="15">
        <f>IFERROR(DK316*[1]Figure!$F$8+EF316*[1]Figure!$G$8+FA316*[1]Figure!$H$8,0)</f>
        <v>5.0107223346888244E-4</v>
      </c>
      <c r="GR316" s="15">
        <f>IFERROR(DL316*[1]Figure!$F$8+EG316*[1]Figure!$G$8+FB316*[1]Figure!$H$8,0)</f>
        <v>5.0953269985378174E-4</v>
      </c>
      <c r="GS316" s="15">
        <f>IFERROR(DM316*[1]Figure!$F$8+EH316*[1]Figure!$G$8+FC316*[1]Figure!$H$8,0)</f>
        <v>7.4584744984220971E-8</v>
      </c>
      <c r="GT316" s="15">
        <f>IFERROR(DN316*[1]Figure!$F$8+EI316*[1]Figure!$G$8+FD316*[1]Figure!$H$8,0)</f>
        <v>9.2628165408397409E-4</v>
      </c>
      <c r="GU316" s="15">
        <f>IFERROR(DO316*[1]Figure!$F$8+EJ316*[1]Figure!$G$8+FE316*[1]Figure!$H$8,0)</f>
        <v>0.22726523832350964</v>
      </c>
      <c r="GV316" s="15">
        <f>IFERROR(DP316*[1]Figure!$F$8+EK316*[1]Figure!$G$8+FF316*[1]Figure!$H$8,0)</f>
        <v>7.291035792952442E-4</v>
      </c>
      <c r="GX316" s="15">
        <f>IFERROR(FH316*[1]Figure!$F$10+GC316*[1]Figure!$F$11,0)</f>
        <v>1.5024898481252717E-2</v>
      </c>
      <c r="GY316" s="15">
        <f>IFERROR(FI316*[1]Figure!$F$10+GD316*[1]Figure!$F$11,0)</f>
        <v>0.21272289307309927</v>
      </c>
      <c r="GZ316" s="15">
        <f>IFERROR(FJ316*[1]Figure!$F$10+GE316*[1]Figure!$F$11,0)</f>
        <v>1.847009939506283E-5</v>
      </c>
      <c r="HA316" s="15">
        <f>IFERROR(FK316*[1]Figure!$F$10+GF316*[1]Figure!$F$11,0)</f>
        <v>3.9986066650419261E-3</v>
      </c>
      <c r="HB316" s="15">
        <f>IFERROR(FL316*[1]Figure!$F$10+GG316*[1]Figure!$F$11,0)</f>
        <v>2.3724581367744559E-4</v>
      </c>
      <c r="HC316" s="15">
        <f>IFERROR(FM316*[1]Figure!$F$10+GH316*[1]Figure!$F$11,0)</f>
        <v>3.1698283140330107E-6</v>
      </c>
      <c r="HD316" s="15">
        <f>IFERROR(FN316*[1]Figure!$F$10+GI316*[1]Figure!$F$11,0)</f>
        <v>1.5262481238218053E-2</v>
      </c>
      <c r="HE316" s="15">
        <f>IFERROR(FO316*[1]Figure!$F$10+GJ316*[1]Figure!$F$11,0)</f>
        <v>3.7777732007646721E-4</v>
      </c>
      <c r="HF316" s="15">
        <f>IFERROR(FP316*[1]Figure!$F$10+GK316*[1]Figure!$F$11,0)</f>
        <v>5.3463020768025598E-3</v>
      </c>
      <c r="HG316" s="15">
        <f>IFERROR(FQ316*[1]Figure!$F$10+GL316*[1]Figure!$F$11,0)</f>
        <v>9.5946818459345651E-4</v>
      </c>
      <c r="HH316" s="15">
        <f>IFERROR(FR316*[1]Figure!$F$10+GM316*[1]Figure!$F$11,0)</f>
        <v>1.0316344013317679E-4</v>
      </c>
      <c r="HI316" s="15">
        <f>IFERROR(FS316*[1]Figure!$F$10+GN316*[1]Figure!$F$11,0)</f>
        <v>3.1323263838322382E-4</v>
      </c>
      <c r="HJ316" s="15">
        <f>IFERROR(FT316*[1]Figure!$F$10+GO316*[1]Figure!$F$11,0)</f>
        <v>2.6324939580224852E-7</v>
      </c>
      <c r="HK316" s="15">
        <f>IFERROR(FU316*[1]Figure!$F$10+GP316*[1]Figure!$F$11,0)</f>
        <v>1.0418569973204674E-5</v>
      </c>
      <c r="HL316" s="15">
        <f>IFERROR(FV316*[1]Figure!$F$10+GQ316*[1]Figure!$F$11,0)</f>
        <v>2.9398562565130902E-5</v>
      </c>
      <c r="HM316" s="15">
        <f>IFERROR(FW316*[1]Figure!$F$10+GR316*[1]Figure!$F$11,0)</f>
        <v>2.9894949181137824E-5</v>
      </c>
      <c r="HN316" s="15">
        <f>IFERROR(FX316*[1]Figure!$F$10+GS316*[1]Figure!$F$11,0)</f>
        <v>4.3759844297162068E-9</v>
      </c>
      <c r="HO316" s="15">
        <f>IFERROR(FY316*[1]Figure!$F$10+GT316*[1]Figure!$F$11,0)</f>
        <v>5.4346154788901854E-5</v>
      </c>
      <c r="HP316" s="15">
        <f>IFERROR(FZ316*[1]Figure!$F$10+GU316*[1]Figure!$F$11,0)</f>
        <v>1.3333948443878408E-2</v>
      </c>
      <c r="HQ316" s="15">
        <f>IFERROR(GA316*[1]Figure!$F$10+GV316*[1]Figure!$F$11,0)</f>
        <v>4.277745953708538E-5</v>
      </c>
    </row>
    <row r="317" spans="1:225" s="15" customFormat="1" x14ac:dyDescent="0.2">
      <c r="A317" s="1"/>
      <c r="B317" s="4"/>
      <c r="C317" s="1" t="str">
        <f>C126</f>
        <v>Electricity (PHEV,cell)</v>
      </c>
      <c r="D317" s="1" t="str">
        <f>D126</f>
        <v>Poland</v>
      </c>
      <c r="E317" s="2">
        <f>E126</f>
        <v>3.858592913873711E-2</v>
      </c>
      <c r="F317" s="7"/>
      <c r="G317" s="5" t="str">
        <f>G126</f>
        <v>-</v>
      </c>
      <c r="H317" s="5" t="str">
        <f>H126</f>
        <v>-</v>
      </c>
      <c r="I317" s="5" t="str">
        <f>I126</f>
        <v>-</v>
      </c>
      <c r="J317" s="6">
        <f>J$232*$E317</f>
        <v>2.7621751898922606E-2</v>
      </c>
      <c r="K317" s="6">
        <f t="shared" si="265"/>
        <v>2.7484355948291263E-2</v>
      </c>
      <c r="L317" s="6">
        <f t="shared" si="265"/>
        <v>2.7542512059388489E-2</v>
      </c>
      <c r="M317" s="5" t="str">
        <f>M126</f>
        <v>kWh/kWh</v>
      </c>
      <c r="N317" s="5" t="str">
        <f>N126</f>
        <v>market for electricity, low voltage | electricity, low voltage | Cutoff, PL</v>
      </c>
      <c r="O317" s="5">
        <f>O126</f>
        <v>1</v>
      </c>
      <c r="P317" s="5" t="str">
        <f>P126</f>
        <v>kWh</v>
      </c>
      <c r="Q317" s="5">
        <f>Q307</f>
        <v>0.38899761150678203</v>
      </c>
      <c r="R317" s="5">
        <f t="shared" ref="R317:AJ317" si="274">R307</f>
        <v>9.6232578602001393</v>
      </c>
      <c r="S317" s="5">
        <f t="shared" si="274"/>
        <v>1.5949937117216899E-4</v>
      </c>
      <c r="T317" s="5">
        <f t="shared" si="274"/>
        <v>0.112693030142603</v>
      </c>
      <c r="U317" s="5">
        <f t="shared" si="274"/>
        <v>1.41336496089871E-2</v>
      </c>
      <c r="V317" s="5">
        <f t="shared" si="274"/>
        <v>2.7751197923858598E-4</v>
      </c>
      <c r="W317" s="5">
        <f t="shared" si="274"/>
        <v>0.39487259727059798</v>
      </c>
      <c r="X317" s="5">
        <f t="shared" si="274"/>
        <v>2.1844878047093601E-2</v>
      </c>
      <c r="Y317" s="5">
        <f t="shared" si="274"/>
        <v>0.39675559132663202</v>
      </c>
      <c r="Z317" s="5">
        <f t="shared" si="274"/>
        <v>0.15386607491191501</v>
      </c>
      <c r="AA317" s="5">
        <f t="shared" si="274"/>
        <v>9.3180996754013302E-3</v>
      </c>
      <c r="AB317" s="5">
        <f t="shared" si="274"/>
        <v>1.8650254724993501E-2</v>
      </c>
      <c r="AC317" s="5">
        <f t="shared" si="274"/>
        <v>2.06168503597358E-5</v>
      </c>
      <c r="AD317" s="5">
        <f t="shared" si="274"/>
        <v>4.6435083523879998E-4</v>
      </c>
      <c r="AE317" s="5">
        <f t="shared" si="274"/>
        <v>1.8979427794515601E-4</v>
      </c>
      <c r="AF317" s="5">
        <f t="shared" si="274"/>
        <v>2.01361160132075E-4</v>
      </c>
      <c r="AG317" s="5">
        <f t="shared" si="274"/>
        <v>1.7114246771852901E-7</v>
      </c>
      <c r="AH317" s="5">
        <f t="shared" si="274"/>
        <v>2.9630095729279402E-4</v>
      </c>
      <c r="AI317" s="5">
        <f t="shared" si="274"/>
        <v>0.48809831262861902</v>
      </c>
      <c r="AJ317" s="5">
        <f t="shared" si="274"/>
        <v>9.0516571158616391E-3</v>
      </c>
      <c r="AK317" s="1"/>
      <c r="AL317" s="1">
        <f t="shared" si="253"/>
        <v>0</v>
      </c>
      <c r="AM317" s="1">
        <f t="shared" si="253"/>
        <v>0</v>
      </c>
      <c r="AN317" s="1">
        <f t="shared" si="253"/>
        <v>0</v>
      </c>
      <c r="AO317" s="1">
        <f t="shared" si="253"/>
        <v>0</v>
      </c>
      <c r="AP317" s="1">
        <f t="shared" si="253"/>
        <v>0</v>
      </c>
      <c r="AQ317" s="1">
        <f t="shared" si="253"/>
        <v>0</v>
      </c>
      <c r="AR317" s="1">
        <f t="shared" si="253"/>
        <v>0</v>
      </c>
      <c r="AS317" s="1">
        <f t="shared" si="253"/>
        <v>0</v>
      </c>
      <c r="AT317" s="1">
        <f t="shared" si="253"/>
        <v>0</v>
      </c>
      <c r="AU317" s="1">
        <f t="shared" si="253"/>
        <v>0</v>
      </c>
      <c r="AV317" s="1">
        <f t="shared" si="253"/>
        <v>0</v>
      </c>
      <c r="AW317" s="1">
        <f t="shared" si="253"/>
        <v>0</v>
      </c>
      <c r="AX317" s="1">
        <f t="shared" si="253"/>
        <v>0</v>
      </c>
      <c r="AY317" s="1">
        <f t="shared" si="253"/>
        <v>0</v>
      </c>
      <c r="AZ317" s="1">
        <f t="shared" si="253"/>
        <v>0</v>
      </c>
      <c r="BA317" s="1">
        <f t="shared" si="253"/>
        <v>0</v>
      </c>
      <c r="BB317" s="1">
        <f t="shared" si="266"/>
        <v>0</v>
      </c>
      <c r="BC317" s="1">
        <f t="shared" si="266"/>
        <v>0</v>
      </c>
      <c r="BD317" s="1">
        <f t="shared" si="266"/>
        <v>0</v>
      </c>
      <c r="BE317" s="1">
        <f t="shared" si="266"/>
        <v>0</v>
      </c>
      <c r="BF317" s="1"/>
      <c r="BG317" s="1">
        <f t="shared" si="254"/>
        <v>0</v>
      </c>
      <c r="BH317" s="1">
        <f t="shared" si="254"/>
        <v>0</v>
      </c>
      <c r="BI317" s="1">
        <f t="shared" si="254"/>
        <v>0</v>
      </c>
      <c r="BJ317" s="1">
        <f t="shared" si="254"/>
        <v>0</v>
      </c>
      <c r="BK317" s="1">
        <f t="shared" si="254"/>
        <v>0</v>
      </c>
      <c r="BL317" s="1">
        <f t="shared" si="254"/>
        <v>0</v>
      </c>
      <c r="BM317" s="1">
        <f t="shared" si="254"/>
        <v>0</v>
      </c>
      <c r="BN317" s="1">
        <f t="shared" si="254"/>
        <v>0</v>
      </c>
      <c r="BO317" s="1">
        <f t="shared" si="254"/>
        <v>0</v>
      </c>
      <c r="BP317" s="1">
        <f t="shared" si="254"/>
        <v>0</v>
      </c>
      <c r="BQ317" s="1">
        <f t="shared" si="254"/>
        <v>0</v>
      </c>
      <c r="BR317" s="1">
        <f t="shared" si="254"/>
        <v>0</v>
      </c>
      <c r="BS317" s="1">
        <f t="shared" si="254"/>
        <v>0</v>
      </c>
      <c r="BT317" s="1">
        <f t="shared" si="254"/>
        <v>0</v>
      </c>
      <c r="BU317" s="1">
        <f t="shared" si="254"/>
        <v>0</v>
      </c>
      <c r="BV317" s="1">
        <f t="shared" si="254"/>
        <v>0</v>
      </c>
      <c r="BW317" s="1">
        <f t="shared" si="267"/>
        <v>0</v>
      </c>
      <c r="BX317" s="1">
        <f t="shared" si="267"/>
        <v>0</v>
      </c>
      <c r="BY317" s="1">
        <f t="shared" si="267"/>
        <v>0</v>
      </c>
      <c r="BZ317" s="1">
        <f t="shared" si="267"/>
        <v>0</v>
      </c>
      <c r="CA317" s="1"/>
      <c r="CB317" s="1">
        <f t="shared" si="255"/>
        <v>0</v>
      </c>
      <c r="CC317" s="1">
        <f t="shared" si="255"/>
        <v>0</v>
      </c>
      <c r="CD317" s="1">
        <f t="shared" si="255"/>
        <v>0</v>
      </c>
      <c r="CE317" s="1">
        <f t="shared" si="255"/>
        <v>0</v>
      </c>
      <c r="CF317" s="1">
        <f t="shared" si="255"/>
        <v>0</v>
      </c>
      <c r="CG317" s="1">
        <f t="shared" si="255"/>
        <v>0</v>
      </c>
      <c r="CH317" s="1">
        <f t="shared" si="255"/>
        <v>0</v>
      </c>
      <c r="CI317" s="1">
        <f t="shared" si="255"/>
        <v>0</v>
      </c>
      <c r="CJ317" s="1">
        <f t="shared" si="255"/>
        <v>0</v>
      </c>
      <c r="CK317" s="1">
        <f t="shared" si="255"/>
        <v>0</v>
      </c>
      <c r="CL317" s="1">
        <f t="shared" si="255"/>
        <v>0</v>
      </c>
      <c r="CM317" s="1">
        <f t="shared" si="255"/>
        <v>0</v>
      </c>
      <c r="CN317" s="1">
        <f t="shared" si="255"/>
        <v>0</v>
      </c>
      <c r="CO317" s="1">
        <f t="shared" si="255"/>
        <v>0</v>
      </c>
      <c r="CP317" s="1">
        <f t="shared" si="255"/>
        <v>0</v>
      </c>
      <c r="CQ317" s="1">
        <f t="shared" si="255"/>
        <v>0</v>
      </c>
      <c r="CR317" s="1">
        <f t="shared" si="268"/>
        <v>0</v>
      </c>
      <c r="CS317" s="1">
        <f t="shared" si="268"/>
        <v>0</v>
      </c>
      <c r="CT317" s="1">
        <f t="shared" si="268"/>
        <v>0</v>
      </c>
      <c r="CU317" s="1">
        <f t="shared" si="268"/>
        <v>0</v>
      </c>
      <c r="CW317" s="15">
        <f t="shared" si="256"/>
        <v>1.0744795514313815E-2</v>
      </c>
      <c r="CX317" s="15">
        <f t="shared" si="256"/>
        <v>0.2658112410738051</v>
      </c>
      <c r="CY317" s="15">
        <f t="shared" si="256"/>
        <v>4.4056520585518203E-6</v>
      </c>
      <c r="CZ317" s="15">
        <f t="shared" si="256"/>
        <v>3.1127789193367869E-3</v>
      </c>
      <c r="DA317" s="15">
        <f t="shared" si="256"/>
        <v>3.9039616292574618E-4</v>
      </c>
      <c r="DB317" s="15">
        <f t="shared" si="256"/>
        <v>7.6653670395071829E-6</v>
      </c>
      <c r="DC317" s="15">
        <f t="shared" si="256"/>
        <v>1.0907072913491642E-2</v>
      </c>
      <c r="DD317" s="15">
        <f t="shared" si="256"/>
        <v>6.0339380167904045E-4</v>
      </c>
      <c r="DE317" s="15">
        <f t="shared" si="256"/>
        <v>1.095908450813456E-2</v>
      </c>
      <c r="DF317" s="15">
        <f t="shared" si="256"/>
        <v>4.2500505468779561E-3</v>
      </c>
      <c r="DG317" s="15">
        <f t="shared" si="256"/>
        <v>2.5738223740336683E-4</v>
      </c>
      <c r="DH317" s="15">
        <f t="shared" si="256"/>
        <v>5.151527088654795E-4</v>
      </c>
      <c r="DI317" s="15">
        <f t="shared" si="256"/>
        <v>5.694735255738355E-7</v>
      </c>
      <c r="DJ317" s="15">
        <f t="shared" si="256"/>
        <v>1.2826183565023622E-5</v>
      </c>
      <c r="DK317" s="15">
        <f t="shared" si="256"/>
        <v>5.2424504572362582E-6</v>
      </c>
      <c r="DL317" s="15">
        <f t="shared" si="256"/>
        <v>5.5619480072474016E-6</v>
      </c>
      <c r="DM317" s="15">
        <f t="shared" si="269"/>
        <v>4.7272547826905799E-9</v>
      </c>
      <c r="DN317" s="15">
        <f t="shared" si="269"/>
        <v>8.1843515297548188E-6</v>
      </c>
      <c r="DO317" s="15">
        <f t="shared" si="269"/>
        <v>1.3482130493710477E-2</v>
      </c>
      <c r="DP317" s="15">
        <f t="shared" si="269"/>
        <v>2.5002262712844756E-4</v>
      </c>
      <c r="DR317" s="15">
        <f t="shared" si="257"/>
        <v>1.0691348817687518E-2</v>
      </c>
      <c r="DS317" s="15">
        <f t="shared" si="257"/>
        <v>0.26448904441193233</v>
      </c>
      <c r="DT317" s="15">
        <f t="shared" si="257"/>
        <v>4.3837374908245191E-6</v>
      </c>
      <c r="DU317" s="15">
        <f t="shared" si="257"/>
        <v>3.0972953533308172E-3</v>
      </c>
      <c r="DV317" s="15">
        <f t="shared" si="257"/>
        <v>3.8845425670182911E-4</v>
      </c>
      <c r="DW317" s="15">
        <f t="shared" si="257"/>
        <v>7.6272380173081122E-6</v>
      </c>
      <c r="DX317" s="15">
        <f t="shared" si="257"/>
        <v>1.0852819017611381E-2</v>
      </c>
      <c r="DY317" s="15">
        <f t="shared" si="257"/>
        <v>6.003924038933343E-4</v>
      </c>
      <c r="DZ317" s="15">
        <f t="shared" si="257"/>
        <v>1.0904571896495937E-2</v>
      </c>
      <c r="EA317" s="15">
        <f t="shared" si="257"/>
        <v>4.2289099712455201E-3</v>
      </c>
      <c r="EB317" s="15">
        <f t="shared" si="257"/>
        <v>2.5610196824038745E-4</v>
      </c>
      <c r="EC317" s="15">
        <f t="shared" si="257"/>
        <v>5.1259023938802237E-4</v>
      </c>
      <c r="ED317" s="15">
        <f t="shared" si="257"/>
        <v>5.6664085381963553E-7</v>
      </c>
      <c r="EE317" s="15">
        <f t="shared" si="257"/>
        <v>1.2762383640589529E-5</v>
      </c>
      <c r="EF317" s="15">
        <f t="shared" si="257"/>
        <v>5.2163734919935936E-6</v>
      </c>
      <c r="EG317" s="15">
        <f t="shared" si="257"/>
        <v>5.5342817992308252E-6</v>
      </c>
      <c r="EH317" s="15">
        <f t="shared" si="270"/>
        <v>4.7037405006449985E-9</v>
      </c>
      <c r="EI317" s="15">
        <f t="shared" si="270"/>
        <v>8.1436409780545994E-6</v>
      </c>
      <c r="EJ317" s="15">
        <f t="shared" si="270"/>
        <v>1.3415067762045313E-2</v>
      </c>
      <c r="EK317" s="15">
        <f t="shared" si="270"/>
        <v>2.4877896609422481E-4</v>
      </c>
      <c r="EM317" s="15">
        <f t="shared" si="258"/>
        <v>1.0713971405998862E-2</v>
      </c>
      <c r="EN317" s="15">
        <f t="shared" si="258"/>
        <v>0.26504869566516742</v>
      </c>
      <c r="EO317" s="15">
        <f t="shared" si="258"/>
        <v>4.3930133539743451E-6</v>
      </c>
      <c r="EP317" s="15">
        <f t="shared" si="258"/>
        <v>3.1038491417116738E-3</v>
      </c>
      <c r="EQ317" s="15">
        <f t="shared" si="258"/>
        <v>3.8927621479869861E-4</v>
      </c>
      <c r="ER317" s="15">
        <f t="shared" si="258"/>
        <v>7.6433770348035224E-6</v>
      </c>
      <c r="ES317" s="15">
        <f t="shared" si="258"/>
        <v>1.0875783272247499E-2</v>
      </c>
      <c r="ET317" s="15">
        <f t="shared" si="258"/>
        <v>6.0166281704794643E-4</v>
      </c>
      <c r="EU317" s="15">
        <f t="shared" si="258"/>
        <v>1.0927645658743573E-2</v>
      </c>
      <c r="EV317" s="15">
        <f t="shared" si="258"/>
        <v>4.237858223792192E-3</v>
      </c>
      <c r="EW317" s="15">
        <f t="shared" si="258"/>
        <v>2.5664387268032511E-4</v>
      </c>
      <c r="EX317" s="15">
        <f t="shared" si="258"/>
        <v>5.1367486567380064E-4</v>
      </c>
      <c r="EY317" s="15">
        <f t="shared" si="258"/>
        <v>5.6783984965963116E-7</v>
      </c>
      <c r="EZ317" s="15">
        <f t="shared" si="258"/>
        <v>1.2789388479351766E-5</v>
      </c>
      <c r="FA317" s="15">
        <f t="shared" si="258"/>
        <v>5.2274111891073902E-6</v>
      </c>
      <c r="FB317" s="15">
        <f t="shared" si="258"/>
        <v>5.5459921812301323E-6</v>
      </c>
      <c r="FC317" s="15">
        <f t="shared" si="271"/>
        <v>4.7136934810110904E-9</v>
      </c>
      <c r="FD317" s="15">
        <f t="shared" si="271"/>
        <v>8.1608726894451323E-6</v>
      </c>
      <c r="FE317" s="15">
        <f t="shared" si="271"/>
        <v>1.3443453661740911E-2</v>
      </c>
      <c r="FF317" s="15">
        <f t="shared" si="271"/>
        <v>2.4930537527106884E-4</v>
      </c>
      <c r="FH317" s="15">
        <f>IFERROR(AL317*[1]Figure!$C$8+BG317*[1]Figure!$D$8+CB317*[1]Figure!$E$8,0)</f>
        <v>0</v>
      </c>
      <c r="FI317" s="15">
        <f>IFERROR(AM317*[1]Figure!$C$8+BH317*[1]Figure!$D$8+CC317*[1]Figure!$E$8,0)</f>
        <v>0</v>
      </c>
      <c r="FJ317" s="15">
        <f>IFERROR(AN317*[1]Figure!$C$8+BI317*[1]Figure!$D$8+CD317*[1]Figure!$E$8,0)</f>
        <v>0</v>
      </c>
      <c r="FK317" s="15">
        <f>IFERROR(AO317*[1]Figure!$C$8+BJ317*[1]Figure!$D$8+CE317*[1]Figure!$E$8,0)</f>
        <v>0</v>
      </c>
      <c r="FL317" s="15">
        <f>IFERROR(AP317*[1]Figure!$C$8+BK317*[1]Figure!$D$8+CF317*[1]Figure!$E$8,0)</f>
        <v>0</v>
      </c>
      <c r="FM317" s="15">
        <f>IFERROR(AQ317*[1]Figure!$C$8+BL317*[1]Figure!$D$8+CG317*[1]Figure!$E$8,0)</f>
        <v>0</v>
      </c>
      <c r="FN317" s="15">
        <f>IFERROR(AR317*[1]Figure!$C$8+BM317*[1]Figure!$D$8+CH317*[1]Figure!$E$8,0)</f>
        <v>0</v>
      </c>
      <c r="FO317" s="15">
        <f>IFERROR(AS317*[1]Figure!$C$8+BN317*[1]Figure!$D$8+CI317*[1]Figure!$E$8,0)</f>
        <v>0</v>
      </c>
      <c r="FP317" s="15">
        <f>IFERROR(AT317*[1]Figure!$C$8+BO317*[1]Figure!$D$8+CJ317*[1]Figure!$E$8,0)</f>
        <v>0</v>
      </c>
      <c r="FQ317" s="15">
        <f>IFERROR(AU317*[1]Figure!$C$8+BP317*[1]Figure!$D$8+CK317*[1]Figure!$E$8,0)</f>
        <v>0</v>
      </c>
      <c r="FR317" s="15">
        <f>IFERROR(AV317*[1]Figure!$C$8+BQ317*[1]Figure!$D$8+CL317*[1]Figure!$E$8,0)</f>
        <v>0</v>
      </c>
      <c r="FS317" s="15">
        <f>IFERROR(AW317*[1]Figure!$C$8+BR317*[1]Figure!$D$8+CM317*[1]Figure!$E$8,0)</f>
        <v>0</v>
      </c>
      <c r="FT317" s="15">
        <f>IFERROR(AX317*[1]Figure!$C$8+BS317*[1]Figure!$D$8+CN317*[1]Figure!$E$8,0)</f>
        <v>0</v>
      </c>
      <c r="FU317" s="15">
        <f>IFERROR(AY317*[1]Figure!$C$8+BT317*[1]Figure!$D$8+CO317*[1]Figure!$E$8,0)</f>
        <v>0</v>
      </c>
      <c r="FV317" s="15">
        <f>IFERROR(AZ317*[1]Figure!$C$8+BU317*[1]Figure!$D$8+CP317*[1]Figure!$E$8,0)</f>
        <v>0</v>
      </c>
      <c r="FW317" s="15">
        <f>IFERROR(BA317*[1]Figure!$C$8+BV317*[1]Figure!$D$8+CQ317*[1]Figure!$E$8,0)</f>
        <v>0</v>
      </c>
      <c r="FX317" s="15">
        <f>IFERROR(BB317*[1]Figure!$C$8+BW317*[1]Figure!$D$8+CR317*[1]Figure!$E$8,0)</f>
        <v>0</v>
      </c>
      <c r="FY317" s="15">
        <f>IFERROR(BC317*[1]Figure!$C$8+BX317*[1]Figure!$D$8+CS317*[1]Figure!$E$8,0)</f>
        <v>0</v>
      </c>
      <c r="FZ317" s="15">
        <f>IFERROR(BD317*[1]Figure!$C$8+BY317*[1]Figure!$D$8+CT317*[1]Figure!$E$8,0)</f>
        <v>0</v>
      </c>
      <c r="GA317" s="15">
        <f>IFERROR(BE317*[1]Figure!$C$8+BZ317*[1]Figure!$D$8+CU317*[1]Figure!$E$8,0)</f>
        <v>0</v>
      </c>
      <c r="GC317" s="15">
        <f>IFERROR(CW317*[1]Figure!$F$8+DR317*[1]Figure!$G$8+EM317*[1]Figure!$H$8,0)</f>
        <v>1.0703572945442306E-2</v>
      </c>
      <c r="GD317" s="15">
        <f>IFERROR(CX317*[1]Figure!$F$8+DS317*[1]Figure!$G$8+EN317*[1]Figure!$H$8,0)</f>
        <v>0.26479145226745793</v>
      </c>
      <c r="GE317" s="15">
        <f>IFERROR(CY317*[1]Figure!$F$8+DT317*[1]Figure!$G$8+EO317*[1]Figure!$H$8,0)</f>
        <v>4.3887497084637593E-6</v>
      </c>
      <c r="GF317" s="15">
        <f>IFERROR(CZ317*[1]Figure!$F$8+DU317*[1]Figure!$G$8+EP317*[1]Figure!$H$8,0)</f>
        <v>3.1008366964053961E-3</v>
      </c>
      <c r="GG317" s="15">
        <f>IFERROR(DA317*[1]Figure!$F$8+DV317*[1]Figure!$G$8+EQ317*[1]Figure!$H$8,0)</f>
        <v>3.8889840220131543E-4</v>
      </c>
      <c r="GH317" s="15">
        <f>IFERROR(DB317*[1]Figure!$F$8+DW317*[1]Figure!$G$8+ER317*[1]Figure!$H$8,0)</f>
        <v>7.6359587440872712E-6</v>
      </c>
      <c r="GI317" s="15">
        <f>IFERROR(DC317*[1]Figure!$F$8+DX317*[1]Figure!$G$8+ES317*[1]Figure!$H$8,0)</f>
        <v>1.0865227764948422E-2</v>
      </c>
      <c r="GJ317" s="15">
        <f>IFERROR(DD317*[1]Figure!$F$8+DY317*[1]Figure!$G$8+ET317*[1]Figure!$H$8,0)</f>
        <v>6.0107887232433842E-4</v>
      </c>
      <c r="GK317" s="15">
        <f>IFERROR(DE317*[1]Figure!$F$8+DZ317*[1]Figure!$G$8+EU317*[1]Figure!$H$8,0)</f>
        <v>1.0917039816329728E-2</v>
      </c>
      <c r="GL317" s="15">
        <f>IFERROR(DF317*[1]Figure!$F$8+EA317*[1]Figure!$G$8+EV317*[1]Figure!$H$8,0)</f>
        <v>4.2337451643192393E-3</v>
      </c>
      <c r="GM317" s="15">
        <f>IFERROR(DG317*[1]Figure!$F$8+EB317*[1]Figure!$G$8+EW317*[1]Figure!$H$8,0)</f>
        <v>2.5639478659580798E-4</v>
      </c>
      <c r="GN317" s="15">
        <f>IFERROR(DH317*[1]Figure!$F$8+EC317*[1]Figure!$G$8+EX317*[1]Figure!$H$8,0)</f>
        <v>5.1317631778458246E-4</v>
      </c>
      <c r="GO317" s="15">
        <f>IFERROR(DI317*[1]Figure!$F$8+ED317*[1]Figure!$G$8+EY317*[1]Figure!$H$8,0)</f>
        <v>5.6728873186629632E-7</v>
      </c>
      <c r="GP317" s="15">
        <f>IFERROR(DJ317*[1]Figure!$F$8+EE317*[1]Figure!$G$8+EZ317*[1]Figure!$H$8,0)</f>
        <v>1.2776975719731129E-5</v>
      </c>
      <c r="GQ317" s="15">
        <f>IFERROR(DK317*[1]Figure!$F$8+EF317*[1]Figure!$G$8+FA317*[1]Figure!$H$8,0)</f>
        <v>5.222337717562337E-6</v>
      </c>
      <c r="GR317" s="15">
        <f>IFERROR(DL317*[1]Figure!$F$8+EG317*[1]Figure!$G$8+FB317*[1]Figure!$H$8,0)</f>
        <v>5.5406095104390561E-6</v>
      </c>
      <c r="GS317" s="15">
        <f>IFERROR(DM317*[1]Figure!$F$8+EH317*[1]Figure!$G$8+FC317*[1]Figure!$H$8,0)</f>
        <v>4.7091185989360323E-9</v>
      </c>
      <c r="GT317" s="15">
        <f>IFERROR(DN317*[1]Figure!$F$8+EI317*[1]Figure!$G$8+FD317*[1]Figure!$H$8,0)</f>
        <v>8.1529521425673646E-6</v>
      </c>
      <c r="GU317" s="15">
        <f>IFERROR(DO317*[1]Figure!$F$8+EJ317*[1]Figure!$G$8+FE317*[1]Figure!$H$8,0)</f>
        <v>1.3430406098204643E-2</v>
      </c>
      <c r="GV317" s="15">
        <f>IFERROR(DP317*[1]Figure!$F$8+EK317*[1]Figure!$G$8+FF317*[1]Figure!$H$8,0)</f>
        <v>2.4906341157590324E-4</v>
      </c>
      <c r="GX317" s="15">
        <f>IFERROR(FH317*[1]Figure!$F$10+GC317*[1]Figure!$F$11,0)</f>
        <v>6.2799260842812132E-4</v>
      </c>
      <c r="GY317" s="15">
        <f>IFERROR(FI317*[1]Figure!$F$10+GD317*[1]Figure!$F$11,0)</f>
        <v>1.5535660442218789E-2</v>
      </c>
      <c r="GZ317" s="15">
        <f>IFERROR(FJ317*[1]Figure!$F$10+GE317*[1]Figure!$F$11,0)</f>
        <v>2.5749367909244646E-7</v>
      </c>
      <c r="HA317" s="15">
        <f>IFERROR(FK317*[1]Figure!$F$10+GF317*[1]Figure!$F$11,0)</f>
        <v>1.8193014007667833E-4</v>
      </c>
      <c r="HB317" s="15">
        <f>IFERROR(FL317*[1]Figure!$F$10+GG317*[1]Figure!$F$11,0)</f>
        <v>2.2817177334782067E-5</v>
      </c>
      <c r="HC317" s="15">
        <f>IFERROR(FM317*[1]Figure!$F$10+GH317*[1]Figure!$F$11,0)</f>
        <v>4.4801167553968851E-7</v>
      </c>
      <c r="HD317" s="15">
        <f>IFERROR(FN317*[1]Figure!$F$10+GI317*[1]Figure!$F$11,0)</f>
        <v>6.3747710788302999E-4</v>
      </c>
      <c r="HE317" s="15">
        <f>IFERROR(FO317*[1]Figure!$F$10+GJ317*[1]Figure!$F$11,0)</f>
        <v>3.5266082720791565E-5</v>
      </c>
      <c r="HF317" s="15">
        <f>IFERROR(FP317*[1]Figure!$F$10+GK317*[1]Figure!$F$11,0)</f>
        <v>6.4051698862760073E-4</v>
      </c>
      <c r="HG317" s="15">
        <f>IFERROR(FQ317*[1]Figure!$F$10+GL317*[1]Figure!$F$11,0)</f>
        <v>2.4839935998127732E-4</v>
      </c>
      <c r="HH317" s="15">
        <f>IFERROR(FR317*[1]Figure!$F$10+GM317*[1]Figure!$F$11,0)</f>
        <v>1.5043017097410864E-5</v>
      </c>
      <c r="HI317" s="15">
        <f>IFERROR(FS317*[1]Figure!$F$10+GN317*[1]Figure!$F$11,0)</f>
        <v>3.0108725005354851E-5</v>
      </c>
      <c r="HJ317" s="15">
        <f>IFERROR(FT317*[1]Figure!$F$10+GO317*[1]Figure!$F$11,0)</f>
        <v>3.328357103487512E-8</v>
      </c>
      <c r="HK317" s="15">
        <f>IFERROR(FU317*[1]Figure!$F$10+GP317*[1]Figure!$F$11,0)</f>
        <v>7.4964185799970301E-7</v>
      </c>
      <c r="HL317" s="15">
        <f>IFERROR(FV317*[1]Figure!$F$10+GQ317*[1]Figure!$F$11,0)</f>
        <v>3.0640137663012957E-7</v>
      </c>
      <c r="HM317" s="15">
        <f>IFERROR(FW317*[1]Figure!$F$10+GR317*[1]Figure!$F$11,0)</f>
        <v>3.2507479852546533E-7</v>
      </c>
      <c r="HN317" s="15">
        <f>IFERROR(FX317*[1]Figure!$F$10+GS317*[1]Figure!$F$11,0)</f>
        <v>2.7629014044347359E-10</v>
      </c>
      <c r="HO317" s="15">
        <f>IFERROR(FY317*[1]Figure!$F$10+GT317*[1]Figure!$F$11,0)</f>
        <v>4.7834435365628695E-7</v>
      </c>
      <c r="HP317" s="15">
        <f>IFERROR(FZ317*[1]Figure!$F$10+GU317*[1]Figure!$F$11,0)</f>
        <v>7.8797947198106877E-4</v>
      </c>
      <c r="HQ317" s="15">
        <f>IFERROR(GA317*[1]Figure!$F$10+GV317*[1]Figure!$F$11,0)</f>
        <v>1.4612875746893399E-5</v>
      </c>
    </row>
    <row r="318" spans="1:225" s="15" customFormat="1" x14ac:dyDescent="0.2">
      <c r="A318" s="1"/>
      <c r="B318" s="4"/>
      <c r="C318" s="1" t="str">
        <f>C127</f>
        <v>Electricity (EV,pack)</v>
      </c>
      <c r="D318" s="1" t="str">
        <f>D127</f>
        <v>Belgium</v>
      </c>
      <c r="E318" s="2">
        <f>E127</f>
        <v>3.5814567727706512E-2</v>
      </c>
      <c r="F318" s="7">
        <f>SUM(E318:E325)</f>
        <v>0.99999999999999989</v>
      </c>
      <c r="G318" s="5">
        <f>G$233*$E318</f>
        <v>3.4023839341321187E-2</v>
      </c>
      <c r="H318" s="5">
        <f t="shared" ref="H318:I325" si="275">H$233*$E318</f>
        <v>3.4023839341321187E-2</v>
      </c>
      <c r="I318" s="5">
        <f t="shared" si="275"/>
        <v>3.4023839341321187E-2</v>
      </c>
      <c r="J318" s="5" t="s">
        <v>77</v>
      </c>
      <c r="K318" s="5" t="s">
        <v>77</v>
      </c>
      <c r="L318" s="5" t="s">
        <v>77</v>
      </c>
      <c r="M318" s="5" t="str">
        <f>M127</f>
        <v>kWh/kWh</v>
      </c>
      <c r="N318" s="5" t="str">
        <f>N127</f>
        <v>market for electricity, low voltage | electricity, low voltage | Cutoff, BE</v>
      </c>
      <c r="O318" s="5">
        <f>O127</f>
        <v>1</v>
      </c>
      <c r="P318" s="5" t="str">
        <f>P127</f>
        <v>kWh</v>
      </c>
      <c r="Q318" s="5">
        <f>'[1]Unit factor_selected'!J113</f>
        <v>0.52903783492354495</v>
      </c>
      <c r="R318" s="5">
        <f>'[1]Unit factor_selected'!K113</f>
        <v>7.7974306144738099</v>
      </c>
      <c r="S318" s="5">
        <f>'[1]Unit factor_selected'!L113</f>
        <v>5.8836798820495602E-5</v>
      </c>
      <c r="T318" s="5">
        <f>'[1]Unit factor_selected'!M113</f>
        <v>6.2784484747077804E-2</v>
      </c>
      <c r="U318" s="5">
        <f>'[1]Unit factor_selected'!N113</f>
        <v>7.4970931271629302E-3</v>
      </c>
      <c r="V318" s="5">
        <f>'[1]Unit factor_selected'!O113</f>
        <v>8.0558205691504208E-6</v>
      </c>
      <c r="W318" s="5">
        <f>'[1]Unit factor_selected'!P113</f>
        <v>0.53201372556418103</v>
      </c>
      <c r="X318" s="5">
        <f>'[1]Unit factor_selected'!Q113</f>
        <v>6.0634039857901702E-3</v>
      </c>
      <c r="Y318" s="5">
        <f>'[1]Unit factor_selected'!R113</f>
        <v>7.6347148525611905E-2</v>
      </c>
      <c r="Z318" s="5">
        <f>'[1]Unit factor_selected'!S113</f>
        <v>0.19927142470811801</v>
      </c>
      <c r="AA318" s="5">
        <f>'[1]Unit factor_selected'!T113</f>
        <v>5.6526728299820597E-3</v>
      </c>
      <c r="AB318" s="5">
        <f>'[1]Unit factor_selected'!U113</f>
        <v>9.5607541063162695E-3</v>
      </c>
      <c r="AC318" s="5">
        <f>'[1]Unit factor_selected'!V113</f>
        <v>4.8725364855322302E-6</v>
      </c>
      <c r="AD318" s="5">
        <f>'[1]Unit factor_selected'!W113</f>
        <v>4.9301509673536404E-4</v>
      </c>
      <c r="AE318" s="5">
        <f>'[1]Unit factor_selected'!X113</f>
        <v>7.6015634538821196E-5</v>
      </c>
      <c r="AF318" s="5">
        <f>'[1]Unit factor_selected'!Y113</f>
        <v>8.3372325194686799E-5</v>
      </c>
      <c r="AG318" s="5">
        <f>'[1]Unit factor_selected'!Z113</f>
        <v>1.6909667480783899E-7</v>
      </c>
      <c r="AH318" s="5">
        <f>'[1]Unit factor_selected'!AA113</f>
        <v>1.29600233295547E-4</v>
      </c>
      <c r="AI318" s="5">
        <f>'[1]Unit factor_selected'!AB113</f>
        <v>0.36809274141634901</v>
      </c>
      <c r="AJ318" s="5">
        <f>'[1]Unit factor_selected'!AC113</f>
        <v>3.4545100309671E-3</v>
      </c>
      <c r="AK318" s="1"/>
      <c r="AL318" s="1">
        <f t="shared" si="253"/>
        <v>1.7999898300919092E-2</v>
      </c>
      <c r="AM318" s="1">
        <f t="shared" si="253"/>
        <v>0.26529852650195623</v>
      </c>
      <c r="AN318" s="1">
        <f t="shared" si="253"/>
        <v>2.0018537904261784E-6</v>
      </c>
      <c r="AO318" s="1">
        <f t="shared" si="253"/>
        <v>2.1361692221622056E-3</v>
      </c>
      <c r="AP318" s="1">
        <f t="shared" si="253"/>
        <v>2.5507989208551479E-4</v>
      </c>
      <c r="AQ318" s="1">
        <f t="shared" si="253"/>
        <v>2.7408994480728449E-7</v>
      </c>
      <c r="AR318" s="1">
        <f t="shared" si="253"/>
        <v>1.8101149525973435E-2</v>
      </c>
      <c r="AS318" s="1">
        <f t="shared" si="253"/>
        <v>2.0630028307405129E-4</v>
      </c>
      <c r="AT318" s="1">
        <f t="shared" si="253"/>
        <v>2.597623115603406E-3</v>
      </c>
      <c r="AU318" s="1">
        <f t="shared" si="253"/>
        <v>6.7799789395851882E-3</v>
      </c>
      <c r="AV318" s="1">
        <f t="shared" si="253"/>
        <v>1.9232563221636097E-4</v>
      </c>
      <c r="AW318" s="1">
        <f t="shared" si="253"/>
        <v>3.2529356169518157E-4</v>
      </c>
      <c r="AX318" s="1">
        <f t="shared" si="253"/>
        <v>1.6578239856847437E-7</v>
      </c>
      <c r="AY318" s="1">
        <f t="shared" si="253"/>
        <v>1.6774266444169949E-5</v>
      </c>
      <c r="AZ318" s="1">
        <f t="shared" si="253"/>
        <v>2.5863437369774383E-6</v>
      </c>
      <c r="BA318" s="1">
        <f t="shared" si="253"/>
        <v>2.8366465979364081E-6</v>
      </c>
      <c r="BB318" s="1">
        <f t="shared" si="266"/>
        <v>5.7533180968135472E-9</v>
      </c>
      <c r="BC318" s="1">
        <f t="shared" si="266"/>
        <v>4.409497516245436E-6</v>
      </c>
      <c r="BD318" s="1">
        <f t="shared" si="266"/>
        <v>1.2523928296656342E-2</v>
      </c>
      <c r="BE318" s="1">
        <f t="shared" si="266"/>
        <v>1.1753569429660708E-4</v>
      </c>
      <c r="BF318" s="1"/>
      <c r="BG318" s="1">
        <f t="shared" si="254"/>
        <v>1.7999898300919092E-2</v>
      </c>
      <c r="BH318" s="1">
        <f t="shared" si="254"/>
        <v>0.26529852650195623</v>
      </c>
      <c r="BI318" s="1">
        <f t="shared" si="254"/>
        <v>2.0018537904261784E-6</v>
      </c>
      <c r="BJ318" s="1">
        <f t="shared" si="254"/>
        <v>2.1361692221622056E-3</v>
      </c>
      <c r="BK318" s="1">
        <f t="shared" si="254"/>
        <v>2.5507989208551479E-4</v>
      </c>
      <c r="BL318" s="1">
        <f t="shared" si="254"/>
        <v>2.7408994480728449E-7</v>
      </c>
      <c r="BM318" s="1">
        <f t="shared" si="254"/>
        <v>1.8101149525973435E-2</v>
      </c>
      <c r="BN318" s="1">
        <f t="shared" si="254"/>
        <v>2.0630028307405129E-4</v>
      </c>
      <c r="BO318" s="1">
        <f t="shared" si="254"/>
        <v>2.597623115603406E-3</v>
      </c>
      <c r="BP318" s="1">
        <f t="shared" si="254"/>
        <v>6.7799789395851882E-3</v>
      </c>
      <c r="BQ318" s="1">
        <f t="shared" si="254"/>
        <v>1.9232563221636097E-4</v>
      </c>
      <c r="BR318" s="1">
        <f t="shared" si="254"/>
        <v>3.2529356169518157E-4</v>
      </c>
      <c r="BS318" s="1">
        <f t="shared" si="254"/>
        <v>1.6578239856847437E-7</v>
      </c>
      <c r="BT318" s="1">
        <f t="shared" si="254"/>
        <v>1.6774266444169949E-5</v>
      </c>
      <c r="BU318" s="1">
        <f t="shared" si="254"/>
        <v>2.5863437369774383E-6</v>
      </c>
      <c r="BV318" s="1">
        <f t="shared" si="254"/>
        <v>2.8366465979364081E-6</v>
      </c>
      <c r="BW318" s="1">
        <f t="shared" si="267"/>
        <v>5.7533180968135472E-9</v>
      </c>
      <c r="BX318" s="1">
        <f t="shared" si="267"/>
        <v>4.409497516245436E-6</v>
      </c>
      <c r="BY318" s="1">
        <f t="shared" si="267"/>
        <v>1.2523928296656342E-2</v>
      </c>
      <c r="BZ318" s="1">
        <f t="shared" si="267"/>
        <v>1.1753569429660708E-4</v>
      </c>
      <c r="CA318" s="1"/>
      <c r="CB318" s="1">
        <f t="shared" si="255"/>
        <v>1.7999898300919092E-2</v>
      </c>
      <c r="CC318" s="1">
        <f t="shared" si="255"/>
        <v>0.26529852650195623</v>
      </c>
      <c r="CD318" s="1">
        <f t="shared" si="255"/>
        <v>2.0018537904261784E-6</v>
      </c>
      <c r="CE318" s="1">
        <f t="shared" si="255"/>
        <v>2.1361692221622056E-3</v>
      </c>
      <c r="CF318" s="1">
        <f t="shared" si="255"/>
        <v>2.5507989208551479E-4</v>
      </c>
      <c r="CG318" s="1">
        <f t="shared" si="255"/>
        <v>2.7408994480728449E-7</v>
      </c>
      <c r="CH318" s="1">
        <f t="shared" si="255"/>
        <v>1.8101149525973435E-2</v>
      </c>
      <c r="CI318" s="1">
        <f t="shared" si="255"/>
        <v>2.0630028307405129E-4</v>
      </c>
      <c r="CJ318" s="1">
        <f t="shared" si="255"/>
        <v>2.597623115603406E-3</v>
      </c>
      <c r="CK318" s="1">
        <f t="shared" si="255"/>
        <v>6.7799789395851882E-3</v>
      </c>
      <c r="CL318" s="1">
        <f t="shared" si="255"/>
        <v>1.9232563221636097E-4</v>
      </c>
      <c r="CM318" s="1">
        <f t="shared" si="255"/>
        <v>3.2529356169518157E-4</v>
      </c>
      <c r="CN318" s="1">
        <f t="shared" si="255"/>
        <v>1.6578239856847437E-7</v>
      </c>
      <c r="CO318" s="1">
        <f t="shared" si="255"/>
        <v>1.6774266444169949E-5</v>
      </c>
      <c r="CP318" s="1">
        <f t="shared" si="255"/>
        <v>2.5863437369774383E-6</v>
      </c>
      <c r="CQ318" s="1">
        <f t="shared" si="255"/>
        <v>2.8366465979364081E-6</v>
      </c>
      <c r="CR318" s="1">
        <f t="shared" si="268"/>
        <v>5.7533180968135472E-9</v>
      </c>
      <c r="CS318" s="1">
        <f t="shared" si="268"/>
        <v>4.409497516245436E-6</v>
      </c>
      <c r="CT318" s="1">
        <f t="shared" si="268"/>
        <v>1.2523928296656342E-2</v>
      </c>
      <c r="CU318" s="1">
        <f t="shared" si="268"/>
        <v>1.1753569429660708E-4</v>
      </c>
      <c r="CW318" s="15">
        <f t="shared" si="256"/>
        <v>0</v>
      </c>
      <c r="CX318" s="15">
        <f t="shared" si="256"/>
        <v>0</v>
      </c>
      <c r="CY318" s="15">
        <f t="shared" si="256"/>
        <v>0</v>
      </c>
      <c r="CZ318" s="15">
        <f t="shared" si="256"/>
        <v>0</v>
      </c>
      <c r="DA318" s="15">
        <f t="shared" si="256"/>
        <v>0</v>
      </c>
      <c r="DB318" s="15">
        <f t="shared" si="256"/>
        <v>0</v>
      </c>
      <c r="DC318" s="15">
        <f t="shared" si="256"/>
        <v>0</v>
      </c>
      <c r="DD318" s="15">
        <f t="shared" si="256"/>
        <v>0</v>
      </c>
      <c r="DE318" s="15">
        <f t="shared" si="256"/>
        <v>0</v>
      </c>
      <c r="DF318" s="15">
        <f t="shared" si="256"/>
        <v>0</v>
      </c>
      <c r="DG318" s="15">
        <f t="shared" si="256"/>
        <v>0</v>
      </c>
      <c r="DH318" s="15">
        <f t="shared" si="256"/>
        <v>0</v>
      </c>
      <c r="DI318" s="15">
        <f t="shared" si="256"/>
        <v>0</v>
      </c>
      <c r="DJ318" s="15">
        <f t="shared" si="256"/>
        <v>0</v>
      </c>
      <c r="DK318" s="15">
        <f t="shared" si="256"/>
        <v>0</v>
      </c>
      <c r="DL318" s="15">
        <f t="shared" si="256"/>
        <v>0</v>
      </c>
      <c r="DM318" s="15">
        <f t="shared" si="269"/>
        <v>0</v>
      </c>
      <c r="DN318" s="15">
        <f t="shared" si="269"/>
        <v>0</v>
      </c>
      <c r="DO318" s="15">
        <f t="shared" si="269"/>
        <v>0</v>
      </c>
      <c r="DP318" s="15">
        <f t="shared" si="269"/>
        <v>0</v>
      </c>
      <c r="DQ318" s="15" t="s">
        <v>77</v>
      </c>
      <c r="DR318" s="15">
        <f t="shared" si="257"/>
        <v>0</v>
      </c>
      <c r="DS318" s="15">
        <f t="shared" si="257"/>
        <v>0</v>
      </c>
      <c r="DT318" s="15">
        <f t="shared" si="257"/>
        <v>0</v>
      </c>
      <c r="DU318" s="15">
        <f t="shared" si="257"/>
        <v>0</v>
      </c>
      <c r="DV318" s="15">
        <f t="shared" si="257"/>
        <v>0</v>
      </c>
      <c r="DW318" s="15">
        <f t="shared" si="257"/>
        <v>0</v>
      </c>
      <c r="DX318" s="15">
        <f t="shared" si="257"/>
        <v>0</v>
      </c>
      <c r="DY318" s="15">
        <f t="shared" si="257"/>
        <v>0</v>
      </c>
      <c r="DZ318" s="15">
        <f t="shared" si="257"/>
        <v>0</v>
      </c>
      <c r="EA318" s="15">
        <f t="shared" si="257"/>
        <v>0</v>
      </c>
      <c r="EB318" s="15">
        <f t="shared" si="257"/>
        <v>0</v>
      </c>
      <c r="EC318" s="15">
        <f t="shared" si="257"/>
        <v>0</v>
      </c>
      <c r="ED318" s="15">
        <f t="shared" si="257"/>
        <v>0</v>
      </c>
      <c r="EE318" s="15">
        <f t="shared" si="257"/>
        <v>0</v>
      </c>
      <c r="EF318" s="15">
        <f t="shared" si="257"/>
        <v>0</v>
      </c>
      <c r="EG318" s="15">
        <f t="shared" si="257"/>
        <v>0</v>
      </c>
      <c r="EH318" s="15">
        <f t="shared" si="270"/>
        <v>0</v>
      </c>
      <c r="EI318" s="15">
        <f t="shared" si="270"/>
        <v>0</v>
      </c>
      <c r="EJ318" s="15">
        <f t="shared" si="270"/>
        <v>0</v>
      </c>
      <c r="EK318" s="15">
        <f t="shared" si="270"/>
        <v>0</v>
      </c>
      <c r="EL318" s="15" t="s">
        <v>77</v>
      </c>
      <c r="EM318" s="15">
        <f t="shared" si="258"/>
        <v>0</v>
      </c>
      <c r="EN318" s="15">
        <f t="shared" si="258"/>
        <v>0</v>
      </c>
      <c r="EO318" s="15">
        <f t="shared" si="258"/>
        <v>0</v>
      </c>
      <c r="EP318" s="15">
        <f t="shared" si="258"/>
        <v>0</v>
      </c>
      <c r="EQ318" s="15">
        <f t="shared" si="258"/>
        <v>0</v>
      </c>
      <c r="ER318" s="15">
        <f t="shared" si="258"/>
        <v>0</v>
      </c>
      <c r="ES318" s="15">
        <f t="shared" si="258"/>
        <v>0</v>
      </c>
      <c r="ET318" s="15">
        <f t="shared" si="258"/>
        <v>0</v>
      </c>
      <c r="EU318" s="15">
        <f t="shared" si="258"/>
        <v>0</v>
      </c>
      <c r="EV318" s="15">
        <f t="shared" si="258"/>
        <v>0</v>
      </c>
      <c r="EW318" s="15">
        <f t="shared" si="258"/>
        <v>0</v>
      </c>
      <c r="EX318" s="15">
        <f t="shared" si="258"/>
        <v>0</v>
      </c>
      <c r="EY318" s="15">
        <f t="shared" si="258"/>
        <v>0</v>
      </c>
      <c r="EZ318" s="15">
        <f t="shared" si="258"/>
        <v>0</v>
      </c>
      <c r="FA318" s="15">
        <f t="shared" si="258"/>
        <v>0</v>
      </c>
      <c r="FB318" s="15">
        <f t="shared" si="258"/>
        <v>0</v>
      </c>
      <c r="FC318" s="15">
        <f t="shared" si="271"/>
        <v>0</v>
      </c>
      <c r="FD318" s="15">
        <f t="shared" si="271"/>
        <v>0</v>
      </c>
      <c r="FE318" s="15">
        <f t="shared" si="271"/>
        <v>0</v>
      </c>
      <c r="FF318" s="15">
        <f t="shared" si="271"/>
        <v>0</v>
      </c>
      <c r="FH318" s="15">
        <f>IFERROR(AL318*[1]Figure!$C$8+BG318*[1]Figure!$D$8+CB318*[1]Figure!$E$8,0)</f>
        <v>1.7999898300919092E-2</v>
      </c>
      <c r="FI318" s="15">
        <f>IFERROR(AM318*[1]Figure!$C$8+BH318*[1]Figure!$D$8+CC318*[1]Figure!$E$8,0)</f>
        <v>0.26529852650195618</v>
      </c>
      <c r="FJ318" s="15">
        <f>IFERROR(AN318*[1]Figure!$C$8+BI318*[1]Figure!$D$8+CD318*[1]Figure!$E$8,0)</f>
        <v>2.0018537904261784E-6</v>
      </c>
      <c r="FK318" s="15">
        <f>IFERROR(AO318*[1]Figure!$C$8+BJ318*[1]Figure!$D$8+CE318*[1]Figure!$E$8,0)</f>
        <v>2.1361692221622056E-3</v>
      </c>
      <c r="FL318" s="15">
        <f>IFERROR(AP318*[1]Figure!$C$8+BK318*[1]Figure!$D$8+CF318*[1]Figure!$E$8,0)</f>
        <v>2.5507989208551479E-4</v>
      </c>
      <c r="FM318" s="15">
        <f>IFERROR(AQ318*[1]Figure!$C$8+BL318*[1]Figure!$D$8+CG318*[1]Figure!$E$8,0)</f>
        <v>2.7408994480728449E-7</v>
      </c>
      <c r="FN318" s="15">
        <f>IFERROR(AR318*[1]Figure!$C$8+BM318*[1]Figure!$D$8+CH318*[1]Figure!$E$8,0)</f>
        <v>1.8101149525973435E-2</v>
      </c>
      <c r="FO318" s="15">
        <f>IFERROR(AS318*[1]Figure!$C$8+BN318*[1]Figure!$D$8+CI318*[1]Figure!$E$8,0)</f>
        <v>2.0630028307405129E-4</v>
      </c>
      <c r="FP318" s="15">
        <f>IFERROR(AT318*[1]Figure!$C$8+BO318*[1]Figure!$D$8+CJ318*[1]Figure!$E$8,0)</f>
        <v>2.5976231156034056E-3</v>
      </c>
      <c r="FQ318" s="15">
        <f>IFERROR(AU318*[1]Figure!$C$8+BP318*[1]Figure!$D$8+CK318*[1]Figure!$E$8,0)</f>
        <v>6.779978939585189E-3</v>
      </c>
      <c r="FR318" s="15">
        <f>IFERROR(AV318*[1]Figure!$C$8+BQ318*[1]Figure!$D$8+CL318*[1]Figure!$E$8,0)</f>
        <v>1.9232563221636099E-4</v>
      </c>
      <c r="FS318" s="15">
        <f>IFERROR(AW318*[1]Figure!$C$8+BR318*[1]Figure!$D$8+CM318*[1]Figure!$E$8,0)</f>
        <v>3.2529356169518157E-4</v>
      </c>
      <c r="FT318" s="15">
        <f>IFERROR(AX318*[1]Figure!$C$8+BS318*[1]Figure!$D$8+CN318*[1]Figure!$E$8,0)</f>
        <v>1.6578239856847437E-7</v>
      </c>
      <c r="FU318" s="15">
        <f>IFERROR(AY318*[1]Figure!$C$8+BT318*[1]Figure!$D$8+CO318*[1]Figure!$E$8,0)</f>
        <v>1.6774266444169949E-5</v>
      </c>
      <c r="FV318" s="15">
        <f>IFERROR(AZ318*[1]Figure!$C$8+BU318*[1]Figure!$D$8+CP318*[1]Figure!$E$8,0)</f>
        <v>2.5863437369774383E-6</v>
      </c>
      <c r="FW318" s="15">
        <f>IFERROR(BA318*[1]Figure!$C$8+BV318*[1]Figure!$D$8+CQ318*[1]Figure!$E$8,0)</f>
        <v>2.8366465979364077E-6</v>
      </c>
      <c r="FX318" s="15">
        <f>IFERROR(BB318*[1]Figure!$C$8+BW318*[1]Figure!$D$8+CR318*[1]Figure!$E$8,0)</f>
        <v>5.7533180968135472E-9</v>
      </c>
      <c r="FY318" s="15">
        <f>IFERROR(BC318*[1]Figure!$C$8+BX318*[1]Figure!$D$8+CS318*[1]Figure!$E$8,0)</f>
        <v>4.409497516245436E-6</v>
      </c>
      <c r="FZ318" s="15">
        <f>IFERROR(BD318*[1]Figure!$C$8+BY318*[1]Figure!$D$8+CT318*[1]Figure!$E$8,0)</f>
        <v>1.2523928296656342E-2</v>
      </c>
      <c r="GA318" s="15">
        <f>IFERROR(BE318*[1]Figure!$C$8+BZ318*[1]Figure!$D$8+CU318*[1]Figure!$E$8,0)</f>
        <v>1.1753569429660708E-4</v>
      </c>
      <c r="GC318" s="15">
        <f>IFERROR(CW318*[1]Figure!$F$8+DR318*[1]Figure!$G$8+EM318*[1]Figure!$H$8,0)</f>
        <v>0</v>
      </c>
      <c r="GD318" s="15">
        <f>IFERROR(CX318*[1]Figure!$F$8+DS318*[1]Figure!$G$8+EN318*[1]Figure!$H$8,0)</f>
        <v>0</v>
      </c>
      <c r="GE318" s="15">
        <f>IFERROR(CY318*[1]Figure!$F$8+DT318*[1]Figure!$G$8+EO318*[1]Figure!$H$8,0)</f>
        <v>0</v>
      </c>
      <c r="GF318" s="15">
        <f>IFERROR(CZ318*[1]Figure!$F$8+DU318*[1]Figure!$G$8+EP318*[1]Figure!$H$8,0)</f>
        <v>0</v>
      </c>
      <c r="GG318" s="15">
        <f>IFERROR(DA318*[1]Figure!$F$8+DV318*[1]Figure!$G$8+EQ318*[1]Figure!$H$8,0)</f>
        <v>0</v>
      </c>
      <c r="GH318" s="15">
        <f>IFERROR(DB318*[1]Figure!$F$8+DW318*[1]Figure!$G$8+ER318*[1]Figure!$H$8,0)</f>
        <v>0</v>
      </c>
      <c r="GI318" s="15">
        <f>IFERROR(DC318*[1]Figure!$F$8+DX318*[1]Figure!$G$8+ES318*[1]Figure!$H$8,0)</f>
        <v>0</v>
      </c>
      <c r="GJ318" s="15">
        <f>IFERROR(DD318*[1]Figure!$F$8+DY318*[1]Figure!$G$8+ET318*[1]Figure!$H$8,0)</f>
        <v>0</v>
      </c>
      <c r="GK318" s="15">
        <f>IFERROR(DE318*[1]Figure!$F$8+DZ318*[1]Figure!$G$8+EU318*[1]Figure!$H$8,0)</f>
        <v>0</v>
      </c>
      <c r="GL318" s="15">
        <f>IFERROR(DF318*[1]Figure!$F$8+EA318*[1]Figure!$G$8+EV318*[1]Figure!$H$8,0)</f>
        <v>0</v>
      </c>
      <c r="GM318" s="15">
        <f>IFERROR(DG318*[1]Figure!$F$8+EB318*[1]Figure!$G$8+EW318*[1]Figure!$H$8,0)</f>
        <v>0</v>
      </c>
      <c r="GN318" s="15">
        <f>IFERROR(DH318*[1]Figure!$F$8+EC318*[1]Figure!$G$8+EX318*[1]Figure!$H$8,0)</f>
        <v>0</v>
      </c>
      <c r="GO318" s="15">
        <f>IFERROR(DI318*[1]Figure!$F$8+ED318*[1]Figure!$G$8+EY318*[1]Figure!$H$8,0)</f>
        <v>0</v>
      </c>
      <c r="GP318" s="15">
        <f>IFERROR(DJ318*[1]Figure!$F$8+EE318*[1]Figure!$G$8+EZ318*[1]Figure!$H$8,0)</f>
        <v>0</v>
      </c>
      <c r="GQ318" s="15">
        <f>IFERROR(DK318*[1]Figure!$F$8+EF318*[1]Figure!$G$8+FA318*[1]Figure!$H$8,0)</f>
        <v>0</v>
      </c>
      <c r="GR318" s="15">
        <f>IFERROR(DL318*[1]Figure!$F$8+EG318*[1]Figure!$G$8+FB318*[1]Figure!$H$8,0)</f>
        <v>0</v>
      </c>
      <c r="GS318" s="15">
        <f>IFERROR(DM318*[1]Figure!$F$8+EH318*[1]Figure!$G$8+FC318*[1]Figure!$H$8,0)</f>
        <v>0</v>
      </c>
      <c r="GT318" s="15">
        <f>IFERROR(DN318*[1]Figure!$F$8+EI318*[1]Figure!$G$8+FD318*[1]Figure!$H$8,0)</f>
        <v>0</v>
      </c>
      <c r="GU318" s="15">
        <f>IFERROR(DO318*[1]Figure!$F$8+EJ318*[1]Figure!$G$8+FE318*[1]Figure!$H$8,0)</f>
        <v>0</v>
      </c>
      <c r="GV318" s="15">
        <f>IFERROR(DP318*[1]Figure!$F$8+EK318*[1]Figure!$G$8+FF318*[1]Figure!$H$8,0)</f>
        <v>0</v>
      </c>
      <c r="GX318" s="15">
        <f>IFERROR(FH318*[1]Figure!$F$10+GC318*[1]Figure!$F$11,0)</f>
        <v>1.6943820751576247E-2</v>
      </c>
      <c r="GY318" s="15">
        <f>IFERROR(FI318*[1]Figure!$F$10+GD318*[1]Figure!$F$11,0)</f>
        <v>0.24973311535193055</v>
      </c>
      <c r="GZ318" s="15">
        <f>IFERROR(FJ318*[1]Figure!$F$10+GE318*[1]Figure!$F$11,0)</f>
        <v>1.8844024132132296E-6</v>
      </c>
      <c r="HA318" s="15">
        <f>IFERROR(FK318*[1]Figure!$F$10+GF318*[1]Figure!$F$11,0)</f>
        <v>2.0108373830924546E-3</v>
      </c>
      <c r="HB318" s="15">
        <f>IFERROR(FL318*[1]Figure!$F$10+GG318*[1]Figure!$F$11,0)</f>
        <v>2.4011402156687121E-4</v>
      </c>
      <c r="HC318" s="15">
        <f>IFERROR(FM318*[1]Figure!$F$10+GH318*[1]Figure!$F$11,0)</f>
        <v>2.5800872965970713E-7</v>
      </c>
      <c r="HD318" s="15">
        <f>IFERROR(FN318*[1]Figure!$F$10+GI318*[1]Figure!$F$11,0)</f>
        <v>1.7039131434976647E-2</v>
      </c>
      <c r="HE318" s="15">
        <f>IFERROR(FO318*[1]Figure!$F$10+GJ318*[1]Figure!$F$11,0)</f>
        <v>1.9419637594439518E-4</v>
      </c>
      <c r="HF318" s="15">
        <f>IFERROR(FP318*[1]Figure!$F$10+GK318*[1]Figure!$F$11,0)</f>
        <v>2.4452171737374623E-3</v>
      </c>
      <c r="HG318" s="15">
        <f>IFERROR(FQ318*[1]Figure!$F$10+GL318*[1]Figure!$F$11,0)</f>
        <v>6.3821887174733442E-3</v>
      </c>
      <c r="HH318" s="15">
        <f>IFERROR(FR318*[1]Figure!$F$10+GM318*[1]Figure!$F$11,0)</f>
        <v>1.810416361097554E-4</v>
      </c>
      <c r="HI318" s="15">
        <f>IFERROR(FS318*[1]Figure!$F$10+GN318*[1]Figure!$F$11,0)</f>
        <v>3.0620816344965304E-4</v>
      </c>
      <c r="HJ318" s="15">
        <f>IFERROR(FT318*[1]Figure!$F$10+GO318*[1]Figure!$F$11,0)</f>
        <v>1.5605572865748751E-7</v>
      </c>
      <c r="HK318" s="15">
        <f>IFERROR(FU318*[1]Figure!$F$10+GP318*[1]Figure!$F$11,0)</f>
        <v>1.5790098317093456E-5</v>
      </c>
      <c r="HL318" s="15">
        <f>IFERROR(FV318*[1]Figure!$F$10+GQ318*[1]Figure!$F$11,0)</f>
        <v>2.4345995709914625E-6</v>
      </c>
      <c r="HM318" s="15">
        <f>IFERROR(FW318*[1]Figure!$F$10+GR318*[1]Figure!$F$11,0)</f>
        <v>2.6702168360889511E-6</v>
      </c>
      <c r="HN318" s="15">
        <f>IFERROR(FX318*[1]Figure!$F$10+GS318*[1]Figure!$F$11,0)</f>
        <v>5.4157634076316396E-9</v>
      </c>
      <c r="HO318" s="15">
        <f>IFERROR(FY318*[1]Figure!$F$10+GT318*[1]Figure!$F$11,0)</f>
        <v>4.1507865361643951E-6</v>
      </c>
      <c r="HP318" s="15">
        <f>IFERROR(FZ318*[1]Figure!$F$10+GU318*[1]Figure!$F$11,0)</f>
        <v>1.1789133061563097E-2</v>
      </c>
      <c r="HQ318" s="15">
        <f>IFERROR(GA318*[1]Figure!$F$10+GV318*[1]Figure!$F$11,0)</f>
        <v>1.1063972155732041E-4</v>
      </c>
    </row>
    <row r="319" spans="1:225" s="15" customFormat="1" x14ac:dyDescent="0.2">
      <c r="A319" s="1"/>
      <c r="B319" s="4"/>
      <c r="C319" s="1" t="str">
        <f>C128</f>
        <v>Electricity (EV,pack)</v>
      </c>
      <c r="D319" s="1" t="str">
        <f>D128</f>
        <v>Hungary</v>
      </c>
      <c r="E319" s="2">
        <f>E128</f>
        <v>2.6607649312808002E-2</v>
      </c>
      <c r="F319" s="7"/>
      <c r="G319" s="5">
        <f t="shared" ref="G319:G325" si="276">G$233*$E319</f>
        <v>2.5277266847167603E-2</v>
      </c>
      <c r="H319" s="5">
        <f t="shared" si="275"/>
        <v>2.52772668471676E-2</v>
      </c>
      <c r="I319" s="5">
        <f t="shared" si="275"/>
        <v>2.52772668471676E-2</v>
      </c>
      <c r="J319" s="5" t="s">
        <v>77</v>
      </c>
      <c r="K319" s="5" t="s">
        <v>77</v>
      </c>
      <c r="L319" s="5" t="s">
        <v>77</v>
      </c>
      <c r="M319" s="5" t="str">
        <f>M128</f>
        <v>kWh/kWh</v>
      </c>
      <c r="N319" s="5" t="str">
        <f>N128</f>
        <v>market for electricity, low voltage | electricity, low voltage | Cutoff, HU</v>
      </c>
      <c r="O319" s="5">
        <f>O128</f>
        <v>1</v>
      </c>
      <c r="P319" s="5" t="str">
        <f>P128</f>
        <v>kWh</v>
      </c>
      <c r="Q319" s="5">
        <f>Q308</f>
        <v>0.45580310439782401</v>
      </c>
      <c r="R319" s="5">
        <f t="shared" ref="R319:AJ320" si="277">R308</f>
        <v>10.7407967564594</v>
      </c>
      <c r="S319" s="5">
        <f t="shared" si="277"/>
        <v>1.4253429681190401E-4</v>
      </c>
      <c r="T319" s="5">
        <f t="shared" si="277"/>
        <v>0.132644909651986</v>
      </c>
      <c r="U319" s="5">
        <f t="shared" si="277"/>
        <v>2.1806341084453802E-2</v>
      </c>
      <c r="V319" s="5">
        <f t="shared" si="277"/>
        <v>5.8726643216667096E-4</v>
      </c>
      <c r="W319" s="5">
        <f t="shared" si="277"/>
        <v>0.461452105394631</v>
      </c>
      <c r="X319" s="5">
        <f t="shared" si="277"/>
        <v>3.5650095202582298E-2</v>
      </c>
      <c r="Y319" s="5">
        <f t="shared" si="277"/>
        <v>0.687890616952329</v>
      </c>
      <c r="Z319" s="5">
        <f t="shared" si="277"/>
        <v>0.16703753384695399</v>
      </c>
      <c r="AA319" s="5">
        <f t="shared" si="277"/>
        <v>8.2666342520425797E-3</v>
      </c>
      <c r="AB319" s="5">
        <f t="shared" si="277"/>
        <v>2.9259797176135999E-2</v>
      </c>
      <c r="AC319" s="5">
        <f t="shared" si="277"/>
        <v>3.9818677149093597E-5</v>
      </c>
      <c r="AD319" s="5">
        <f t="shared" si="277"/>
        <v>4.5324428682607998E-4</v>
      </c>
      <c r="AE319" s="5">
        <f t="shared" si="277"/>
        <v>1.1289264497775E-4</v>
      </c>
      <c r="AF319" s="5">
        <f t="shared" si="277"/>
        <v>1.26065238291398E-4</v>
      </c>
      <c r="AG319" s="5">
        <f t="shared" si="277"/>
        <v>1.9824057993444999E-7</v>
      </c>
      <c r="AH319" s="5">
        <f t="shared" si="277"/>
        <v>3.1383580160622697E-4</v>
      </c>
      <c r="AI319" s="5">
        <f t="shared" si="277"/>
        <v>0.59432863656741397</v>
      </c>
      <c r="AJ319" s="5">
        <f t="shared" si="277"/>
        <v>2.6134268268416202E-3</v>
      </c>
      <c r="AK319" s="1"/>
      <c r="AL319" s="1">
        <f t="shared" si="253"/>
        <v>1.1521456699631191E-2</v>
      </c>
      <c r="AM319" s="1">
        <f t="shared" si="253"/>
        <v>0.27149798576421652</v>
      </c>
      <c r="AN319" s="1">
        <f t="shared" si="253"/>
        <v>3.6028774553878881E-6</v>
      </c>
      <c r="AO319" s="1">
        <f t="shared" si="253"/>
        <v>3.3529007771916875E-3</v>
      </c>
      <c r="AP319" s="1">
        <f t="shared" si="253"/>
        <v>5.5120470255209291E-4</v>
      </c>
      <c r="AQ319" s="1">
        <f t="shared" si="253"/>
        <v>1.4844490316260994E-5</v>
      </c>
      <c r="AR319" s="1">
        <f t="shared" si="253"/>
        <v>1.1664248005247397E-2</v>
      </c>
      <c r="AS319" s="1">
        <f t="shared" si="253"/>
        <v>9.0113696956260238E-4</v>
      </c>
      <c r="AT319" s="1">
        <f t="shared" si="253"/>
        <v>1.7387994686366776E-2</v>
      </c>
      <c r="AU319" s="1">
        <f t="shared" si="253"/>
        <v>4.2222523165422465E-3</v>
      </c>
      <c r="AV319" s="1">
        <f t="shared" si="253"/>
        <v>2.0895791991681605E-4</v>
      </c>
      <c r="AW319" s="1">
        <f t="shared" si="253"/>
        <v>7.3960770111519073E-4</v>
      </c>
      <c r="AX319" s="1">
        <f t="shared" si="253"/>
        <v>1.0065073277988537E-6</v>
      </c>
      <c r="AY319" s="1">
        <f t="shared" si="253"/>
        <v>1.1456776785056996E-5</v>
      </c>
      <c r="AZ319" s="1">
        <f t="shared" si="253"/>
        <v>2.8536175121851424E-6</v>
      </c>
      <c r="BA319" s="1">
        <f t="shared" si="253"/>
        <v>3.1865846684434387E-6</v>
      </c>
      <c r="BB319" s="1">
        <f t="shared" si="266"/>
        <v>5.0109800389403516E-9</v>
      </c>
      <c r="BC319" s="1">
        <f t="shared" si="266"/>
        <v>7.93291130339535E-6</v>
      </c>
      <c r="BD319" s="1">
        <f t="shared" si="266"/>
        <v>1.5023003541427816E-2</v>
      </c>
      <c r="BE319" s="1">
        <f t="shared" si="266"/>
        <v>6.6060287287622119E-5</v>
      </c>
      <c r="BF319" s="1"/>
      <c r="BG319" s="1">
        <f t="shared" si="254"/>
        <v>1.1521456699631189E-2</v>
      </c>
      <c r="BH319" s="1">
        <f t="shared" si="254"/>
        <v>0.27149798576421647</v>
      </c>
      <c r="BI319" s="1">
        <f t="shared" si="254"/>
        <v>3.6028774553878876E-6</v>
      </c>
      <c r="BJ319" s="1">
        <f t="shared" si="254"/>
        <v>3.3529007771916871E-3</v>
      </c>
      <c r="BK319" s="1">
        <f t="shared" si="254"/>
        <v>5.512047025520928E-4</v>
      </c>
      <c r="BL319" s="1">
        <f t="shared" si="254"/>
        <v>1.4844490316260992E-5</v>
      </c>
      <c r="BM319" s="1">
        <f t="shared" si="254"/>
        <v>1.1664248005247395E-2</v>
      </c>
      <c r="BN319" s="1">
        <f t="shared" si="254"/>
        <v>9.0113696956260216E-4</v>
      </c>
      <c r="BO319" s="1">
        <f t="shared" si="254"/>
        <v>1.7387994686366773E-2</v>
      </c>
      <c r="BP319" s="1">
        <f t="shared" si="254"/>
        <v>4.2222523165422457E-3</v>
      </c>
      <c r="BQ319" s="1">
        <f t="shared" si="254"/>
        <v>2.0895791991681602E-4</v>
      </c>
      <c r="BR319" s="1">
        <f t="shared" si="254"/>
        <v>7.3960770111519063E-4</v>
      </c>
      <c r="BS319" s="1">
        <f t="shared" si="254"/>
        <v>1.0065073277988537E-6</v>
      </c>
      <c r="BT319" s="1">
        <f t="shared" si="254"/>
        <v>1.1456776785056994E-5</v>
      </c>
      <c r="BU319" s="1">
        <f t="shared" si="254"/>
        <v>2.853617512185142E-6</v>
      </c>
      <c r="BV319" s="1">
        <f t="shared" si="254"/>
        <v>3.1865846684434382E-6</v>
      </c>
      <c r="BW319" s="1">
        <f t="shared" si="267"/>
        <v>5.0109800389403516E-9</v>
      </c>
      <c r="BX319" s="1">
        <f t="shared" si="267"/>
        <v>7.93291130339535E-6</v>
      </c>
      <c r="BY319" s="1">
        <f t="shared" si="267"/>
        <v>1.5023003541427814E-2</v>
      </c>
      <c r="BZ319" s="1">
        <f t="shared" si="267"/>
        <v>6.6060287287622105E-5</v>
      </c>
      <c r="CA319" s="1"/>
      <c r="CB319" s="1">
        <f t="shared" si="255"/>
        <v>1.1521456699631189E-2</v>
      </c>
      <c r="CC319" s="1">
        <f t="shared" si="255"/>
        <v>0.27149798576421647</v>
      </c>
      <c r="CD319" s="1">
        <f t="shared" si="255"/>
        <v>3.6028774553878876E-6</v>
      </c>
      <c r="CE319" s="1">
        <f t="shared" si="255"/>
        <v>3.3529007771916871E-3</v>
      </c>
      <c r="CF319" s="1">
        <f t="shared" si="255"/>
        <v>5.512047025520928E-4</v>
      </c>
      <c r="CG319" s="1">
        <f t="shared" si="255"/>
        <v>1.4844490316260992E-5</v>
      </c>
      <c r="CH319" s="1">
        <f t="shared" si="255"/>
        <v>1.1664248005247395E-2</v>
      </c>
      <c r="CI319" s="1">
        <f t="shared" si="255"/>
        <v>9.0113696956260216E-4</v>
      </c>
      <c r="CJ319" s="1">
        <f t="shared" si="255"/>
        <v>1.7387994686366773E-2</v>
      </c>
      <c r="CK319" s="1">
        <f t="shared" si="255"/>
        <v>4.2222523165422457E-3</v>
      </c>
      <c r="CL319" s="1">
        <f t="shared" si="255"/>
        <v>2.0895791991681602E-4</v>
      </c>
      <c r="CM319" s="1">
        <f t="shared" si="255"/>
        <v>7.3960770111519063E-4</v>
      </c>
      <c r="CN319" s="1">
        <f t="shared" si="255"/>
        <v>1.0065073277988537E-6</v>
      </c>
      <c r="CO319" s="1">
        <f t="shared" si="255"/>
        <v>1.1456776785056994E-5</v>
      </c>
      <c r="CP319" s="1">
        <f t="shared" si="255"/>
        <v>2.853617512185142E-6</v>
      </c>
      <c r="CQ319" s="1">
        <f t="shared" si="255"/>
        <v>3.1865846684434382E-6</v>
      </c>
      <c r="CR319" s="1">
        <f t="shared" si="268"/>
        <v>5.0109800389403516E-9</v>
      </c>
      <c r="CS319" s="1">
        <f t="shared" si="268"/>
        <v>7.93291130339535E-6</v>
      </c>
      <c r="CT319" s="1">
        <f t="shared" si="268"/>
        <v>1.5023003541427814E-2</v>
      </c>
      <c r="CU319" s="1">
        <f t="shared" si="268"/>
        <v>6.6060287287622105E-5</v>
      </c>
      <c r="CW319" s="15">
        <f t="shared" si="256"/>
        <v>0</v>
      </c>
      <c r="CX319" s="15">
        <f t="shared" si="256"/>
        <v>0</v>
      </c>
      <c r="CY319" s="15">
        <f t="shared" si="256"/>
        <v>0</v>
      </c>
      <c r="CZ319" s="15">
        <f t="shared" si="256"/>
        <v>0</v>
      </c>
      <c r="DA319" s="15">
        <f t="shared" si="256"/>
        <v>0</v>
      </c>
      <c r="DB319" s="15">
        <f t="shared" si="256"/>
        <v>0</v>
      </c>
      <c r="DC319" s="15">
        <f t="shared" si="256"/>
        <v>0</v>
      </c>
      <c r="DD319" s="15">
        <f t="shared" si="256"/>
        <v>0</v>
      </c>
      <c r="DE319" s="15">
        <f t="shared" si="256"/>
        <v>0</v>
      </c>
      <c r="DF319" s="15">
        <f t="shared" si="256"/>
        <v>0</v>
      </c>
      <c r="DG319" s="15">
        <f t="shared" si="256"/>
        <v>0</v>
      </c>
      <c r="DH319" s="15">
        <f t="shared" si="256"/>
        <v>0</v>
      </c>
      <c r="DI319" s="15">
        <f t="shared" si="256"/>
        <v>0</v>
      </c>
      <c r="DJ319" s="15">
        <f t="shared" si="256"/>
        <v>0</v>
      </c>
      <c r="DK319" s="15">
        <f t="shared" si="256"/>
        <v>0</v>
      </c>
      <c r="DL319" s="15">
        <f t="shared" si="256"/>
        <v>0</v>
      </c>
      <c r="DM319" s="15">
        <f t="shared" si="269"/>
        <v>0</v>
      </c>
      <c r="DN319" s="15">
        <f t="shared" si="269"/>
        <v>0</v>
      </c>
      <c r="DO319" s="15">
        <f t="shared" si="269"/>
        <v>0</v>
      </c>
      <c r="DP319" s="15">
        <f t="shared" si="269"/>
        <v>0</v>
      </c>
      <c r="DQ319" s="15" t="s">
        <v>77</v>
      </c>
      <c r="DR319" s="15">
        <f t="shared" si="257"/>
        <v>0</v>
      </c>
      <c r="DS319" s="15">
        <f t="shared" si="257"/>
        <v>0</v>
      </c>
      <c r="DT319" s="15">
        <f t="shared" si="257"/>
        <v>0</v>
      </c>
      <c r="DU319" s="15">
        <f t="shared" si="257"/>
        <v>0</v>
      </c>
      <c r="DV319" s="15">
        <f t="shared" si="257"/>
        <v>0</v>
      </c>
      <c r="DW319" s="15">
        <f t="shared" si="257"/>
        <v>0</v>
      </c>
      <c r="DX319" s="15">
        <f t="shared" si="257"/>
        <v>0</v>
      </c>
      <c r="DY319" s="15">
        <f t="shared" si="257"/>
        <v>0</v>
      </c>
      <c r="DZ319" s="15">
        <f t="shared" si="257"/>
        <v>0</v>
      </c>
      <c r="EA319" s="15">
        <f t="shared" si="257"/>
        <v>0</v>
      </c>
      <c r="EB319" s="15">
        <f t="shared" si="257"/>
        <v>0</v>
      </c>
      <c r="EC319" s="15">
        <f t="shared" si="257"/>
        <v>0</v>
      </c>
      <c r="ED319" s="15">
        <f t="shared" si="257"/>
        <v>0</v>
      </c>
      <c r="EE319" s="15">
        <f t="shared" si="257"/>
        <v>0</v>
      </c>
      <c r="EF319" s="15">
        <f t="shared" si="257"/>
        <v>0</v>
      </c>
      <c r="EG319" s="15">
        <f t="shared" si="257"/>
        <v>0</v>
      </c>
      <c r="EH319" s="15">
        <f t="shared" si="270"/>
        <v>0</v>
      </c>
      <c r="EI319" s="15">
        <f t="shared" si="270"/>
        <v>0</v>
      </c>
      <c r="EJ319" s="15">
        <f t="shared" si="270"/>
        <v>0</v>
      </c>
      <c r="EK319" s="15">
        <f t="shared" si="270"/>
        <v>0</v>
      </c>
      <c r="EL319" s="15" t="s">
        <v>77</v>
      </c>
      <c r="EM319" s="15">
        <f t="shared" si="258"/>
        <v>0</v>
      </c>
      <c r="EN319" s="15">
        <f t="shared" si="258"/>
        <v>0</v>
      </c>
      <c r="EO319" s="15">
        <f t="shared" si="258"/>
        <v>0</v>
      </c>
      <c r="EP319" s="15">
        <f t="shared" si="258"/>
        <v>0</v>
      </c>
      <c r="EQ319" s="15">
        <f t="shared" si="258"/>
        <v>0</v>
      </c>
      <c r="ER319" s="15">
        <f t="shared" si="258"/>
        <v>0</v>
      </c>
      <c r="ES319" s="15">
        <f t="shared" si="258"/>
        <v>0</v>
      </c>
      <c r="ET319" s="15">
        <f t="shared" si="258"/>
        <v>0</v>
      </c>
      <c r="EU319" s="15">
        <f t="shared" si="258"/>
        <v>0</v>
      </c>
      <c r="EV319" s="15">
        <f t="shared" si="258"/>
        <v>0</v>
      </c>
      <c r="EW319" s="15">
        <f t="shared" si="258"/>
        <v>0</v>
      </c>
      <c r="EX319" s="15">
        <f t="shared" si="258"/>
        <v>0</v>
      </c>
      <c r="EY319" s="15">
        <f t="shared" si="258"/>
        <v>0</v>
      </c>
      <c r="EZ319" s="15">
        <f t="shared" si="258"/>
        <v>0</v>
      </c>
      <c r="FA319" s="15">
        <f t="shared" si="258"/>
        <v>0</v>
      </c>
      <c r="FB319" s="15">
        <f t="shared" si="258"/>
        <v>0</v>
      </c>
      <c r="FC319" s="15">
        <f t="shared" si="271"/>
        <v>0</v>
      </c>
      <c r="FD319" s="15">
        <f t="shared" si="271"/>
        <v>0</v>
      </c>
      <c r="FE319" s="15">
        <f t="shared" si="271"/>
        <v>0</v>
      </c>
      <c r="FF319" s="15">
        <f t="shared" si="271"/>
        <v>0</v>
      </c>
      <c r="FH319" s="15">
        <f>IFERROR(AL319*[1]Figure!$C$8+BG319*[1]Figure!$D$8+CB319*[1]Figure!$E$8,0)</f>
        <v>1.1521456699631189E-2</v>
      </c>
      <c r="FI319" s="15">
        <f>IFERROR(AM319*[1]Figure!$C$8+BH319*[1]Figure!$D$8+CC319*[1]Figure!$E$8,0)</f>
        <v>0.27149798576421641</v>
      </c>
      <c r="FJ319" s="15">
        <f>IFERROR(AN319*[1]Figure!$C$8+BI319*[1]Figure!$D$8+CD319*[1]Figure!$E$8,0)</f>
        <v>3.6028774553878872E-6</v>
      </c>
      <c r="FK319" s="15">
        <f>IFERROR(AO319*[1]Figure!$C$8+BJ319*[1]Figure!$D$8+CE319*[1]Figure!$E$8,0)</f>
        <v>3.3529007771916867E-3</v>
      </c>
      <c r="FL319" s="15">
        <f>IFERROR(AP319*[1]Figure!$C$8+BK319*[1]Figure!$D$8+CF319*[1]Figure!$E$8,0)</f>
        <v>5.512047025520928E-4</v>
      </c>
      <c r="FM319" s="15">
        <f>IFERROR(AQ319*[1]Figure!$C$8+BL319*[1]Figure!$D$8+CG319*[1]Figure!$E$8,0)</f>
        <v>1.4844490316260992E-5</v>
      </c>
      <c r="FN319" s="15">
        <f>IFERROR(AR319*[1]Figure!$C$8+BM319*[1]Figure!$D$8+CH319*[1]Figure!$E$8,0)</f>
        <v>1.1664248005247397E-2</v>
      </c>
      <c r="FO319" s="15">
        <f>IFERROR(AS319*[1]Figure!$C$8+BN319*[1]Figure!$D$8+CI319*[1]Figure!$E$8,0)</f>
        <v>9.0113696956260216E-4</v>
      </c>
      <c r="FP319" s="15">
        <f>IFERROR(AT319*[1]Figure!$C$8+BO319*[1]Figure!$D$8+CJ319*[1]Figure!$E$8,0)</f>
        <v>1.7387994686366773E-2</v>
      </c>
      <c r="FQ319" s="15">
        <f>IFERROR(AU319*[1]Figure!$C$8+BP319*[1]Figure!$D$8+CK319*[1]Figure!$E$8,0)</f>
        <v>4.2222523165422457E-3</v>
      </c>
      <c r="FR319" s="15">
        <f>IFERROR(AV319*[1]Figure!$C$8+BQ319*[1]Figure!$D$8+CL319*[1]Figure!$E$8,0)</f>
        <v>2.0895791991681602E-4</v>
      </c>
      <c r="FS319" s="15">
        <f>IFERROR(AW319*[1]Figure!$C$8+BR319*[1]Figure!$D$8+CM319*[1]Figure!$E$8,0)</f>
        <v>7.3960770111519063E-4</v>
      </c>
      <c r="FT319" s="15">
        <f>IFERROR(AX319*[1]Figure!$C$8+BS319*[1]Figure!$D$8+CN319*[1]Figure!$E$8,0)</f>
        <v>1.0065073277988537E-6</v>
      </c>
      <c r="FU319" s="15">
        <f>IFERROR(AY319*[1]Figure!$C$8+BT319*[1]Figure!$D$8+CO319*[1]Figure!$E$8,0)</f>
        <v>1.1456776785056994E-5</v>
      </c>
      <c r="FV319" s="15">
        <f>IFERROR(AZ319*[1]Figure!$C$8+BU319*[1]Figure!$D$8+CP319*[1]Figure!$E$8,0)</f>
        <v>2.853617512185142E-6</v>
      </c>
      <c r="FW319" s="15">
        <f>IFERROR(BA319*[1]Figure!$C$8+BV319*[1]Figure!$D$8+CQ319*[1]Figure!$E$8,0)</f>
        <v>3.1865846684434382E-6</v>
      </c>
      <c r="FX319" s="15">
        <f>IFERROR(BB319*[1]Figure!$C$8+BW319*[1]Figure!$D$8+CR319*[1]Figure!$E$8,0)</f>
        <v>5.0109800389403516E-9</v>
      </c>
      <c r="FY319" s="15">
        <f>IFERROR(BC319*[1]Figure!$C$8+BX319*[1]Figure!$D$8+CS319*[1]Figure!$E$8,0)</f>
        <v>7.93291130339535E-6</v>
      </c>
      <c r="FZ319" s="15">
        <f>IFERROR(BD319*[1]Figure!$C$8+BY319*[1]Figure!$D$8+CT319*[1]Figure!$E$8,0)</f>
        <v>1.5023003541427814E-2</v>
      </c>
      <c r="GA319" s="15">
        <f>IFERROR(BE319*[1]Figure!$C$8+BZ319*[1]Figure!$D$8+CU319*[1]Figure!$E$8,0)</f>
        <v>6.6060287287622105E-5</v>
      </c>
      <c r="GC319" s="15">
        <f>IFERROR(CW319*[1]Figure!$F$8+DR319*[1]Figure!$G$8+EM319*[1]Figure!$H$8,0)</f>
        <v>0</v>
      </c>
      <c r="GD319" s="15">
        <f>IFERROR(CX319*[1]Figure!$F$8+DS319*[1]Figure!$G$8+EN319*[1]Figure!$H$8,0)</f>
        <v>0</v>
      </c>
      <c r="GE319" s="15">
        <f>IFERROR(CY319*[1]Figure!$F$8+DT319*[1]Figure!$G$8+EO319*[1]Figure!$H$8,0)</f>
        <v>0</v>
      </c>
      <c r="GF319" s="15">
        <f>IFERROR(CZ319*[1]Figure!$F$8+DU319*[1]Figure!$G$8+EP319*[1]Figure!$H$8,0)</f>
        <v>0</v>
      </c>
      <c r="GG319" s="15">
        <f>IFERROR(DA319*[1]Figure!$F$8+DV319*[1]Figure!$G$8+EQ319*[1]Figure!$H$8,0)</f>
        <v>0</v>
      </c>
      <c r="GH319" s="15">
        <f>IFERROR(DB319*[1]Figure!$F$8+DW319*[1]Figure!$G$8+ER319*[1]Figure!$H$8,0)</f>
        <v>0</v>
      </c>
      <c r="GI319" s="15">
        <f>IFERROR(DC319*[1]Figure!$F$8+DX319*[1]Figure!$G$8+ES319*[1]Figure!$H$8,0)</f>
        <v>0</v>
      </c>
      <c r="GJ319" s="15">
        <f>IFERROR(DD319*[1]Figure!$F$8+DY319*[1]Figure!$G$8+ET319*[1]Figure!$H$8,0)</f>
        <v>0</v>
      </c>
      <c r="GK319" s="15">
        <f>IFERROR(DE319*[1]Figure!$F$8+DZ319*[1]Figure!$G$8+EU319*[1]Figure!$H$8,0)</f>
        <v>0</v>
      </c>
      <c r="GL319" s="15">
        <f>IFERROR(DF319*[1]Figure!$F$8+EA319*[1]Figure!$G$8+EV319*[1]Figure!$H$8,0)</f>
        <v>0</v>
      </c>
      <c r="GM319" s="15">
        <f>IFERROR(DG319*[1]Figure!$F$8+EB319*[1]Figure!$G$8+EW319*[1]Figure!$H$8,0)</f>
        <v>0</v>
      </c>
      <c r="GN319" s="15">
        <f>IFERROR(DH319*[1]Figure!$F$8+EC319*[1]Figure!$G$8+EX319*[1]Figure!$H$8,0)</f>
        <v>0</v>
      </c>
      <c r="GO319" s="15">
        <f>IFERROR(DI319*[1]Figure!$F$8+ED319*[1]Figure!$G$8+EY319*[1]Figure!$H$8,0)</f>
        <v>0</v>
      </c>
      <c r="GP319" s="15">
        <f>IFERROR(DJ319*[1]Figure!$F$8+EE319*[1]Figure!$G$8+EZ319*[1]Figure!$H$8,0)</f>
        <v>0</v>
      </c>
      <c r="GQ319" s="15">
        <f>IFERROR(DK319*[1]Figure!$F$8+EF319*[1]Figure!$G$8+FA319*[1]Figure!$H$8,0)</f>
        <v>0</v>
      </c>
      <c r="GR319" s="15">
        <f>IFERROR(DL319*[1]Figure!$F$8+EG319*[1]Figure!$G$8+FB319*[1]Figure!$H$8,0)</f>
        <v>0</v>
      </c>
      <c r="GS319" s="15">
        <f>IFERROR(DM319*[1]Figure!$F$8+EH319*[1]Figure!$G$8+FC319*[1]Figure!$H$8,0)</f>
        <v>0</v>
      </c>
      <c r="GT319" s="15">
        <f>IFERROR(DN319*[1]Figure!$F$8+EI319*[1]Figure!$G$8+FD319*[1]Figure!$H$8,0)</f>
        <v>0</v>
      </c>
      <c r="GU319" s="15">
        <f>IFERROR(DO319*[1]Figure!$F$8+EJ319*[1]Figure!$G$8+FE319*[1]Figure!$H$8,0)</f>
        <v>0</v>
      </c>
      <c r="GV319" s="15">
        <f>IFERROR(DP319*[1]Figure!$F$8+EK319*[1]Figure!$G$8+FF319*[1]Figure!$H$8,0)</f>
        <v>0</v>
      </c>
      <c r="GX319" s="15">
        <f>IFERROR(FH319*[1]Figure!$F$10+GC319*[1]Figure!$F$11,0)</f>
        <v>1.0845477782817813E-2</v>
      </c>
      <c r="GY319" s="15">
        <f>IFERROR(FI319*[1]Figure!$F$10+GD319*[1]Figure!$F$11,0)</f>
        <v>0.25556884423996945</v>
      </c>
      <c r="GZ319" s="15">
        <f>IFERROR(FJ319*[1]Figure!$F$10+GE319*[1]Figure!$F$11,0)</f>
        <v>3.3914919280888614E-6</v>
      </c>
      <c r="HA319" s="15">
        <f>IFERROR(FK319*[1]Figure!$F$10+GF319*[1]Figure!$F$11,0)</f>
        <v>3.1561817081853074E-3</v>
      </c>
      <c r="HB319" s="15">
        <f>IFERROR(FL319*[1]Figure!$F$10+GG319*[1]Figure!$F$11,0)</f>
        <v>5.1886480253011643E-4</v>
      </c>
      <c r="HC319" s="15">
        <f>IFERROR(FM319*[1]Figure!$F$10+GH319*[1]Figure!$F$11,0)</f>
        <v>1.3973544675771455E-5</v>
      </c>
      <c r="HD319" s="15">
        <f>IFERROR(FN319*[1]Figure!$F$10+GI319*[1]Figure!$F$11,0)</f>
        <v>1.0979891335983335E-2</v>
      </c>
      <c r="HE319" s="15">
        <f>IFERROR(FO319*[1]Figure!$F$10+GJ319*[1]Figure!$F$11,0)</f>
        <v>8.4826608626492725E-4</v>
      </c>
      <c r="HF319" s="15">
        <f>IFERROR(FP319*[1]Figure!$F$10+GK319*[1]Figure!$F$11,0)</f>
        <v>1.6367818321513256E-2</v>
      </c>
      <c r="HG319" s="15">
        <f>IFERROR(FQ319*[1]Figure!$F$10+GL319*[1]Figure!$F$11,0)</f>
        <v>3.9745272569549142E-3</v>
      </c>
      <c r="HH319" s="15">
        <f>IFERROR(FR319*[1]Figure!$F$10+GM319*[1]Figure!$F$11,0)</f>
        <v>1.966980857615163E-4</v>
      </c>
      <c r="HI319" s="15">
        <f>IFERROR(FS319*[1]Figure!$F$10+GN319*[1]Figure!$F$11,0)</f>
        <v>6.9621395102778354E-4</v>
      </c>
      <c r="HJ319" s="15">
        <f>IFERROR(FT319*[1]Figure!$F$10+GO319*[1]Figure!$F$11,0)</f>
        <v>9.474542279219976E-7</v>
      </c>
      <c r="HK319" s="15">
        <f>IFERROR(FU319*[1]Figure!$F$10+GP319*[1]Figure!$F$11,0)</f>
        <v>1.0784592723332981E-5</v>
      </c>
      <c r="HL319" s="15">
        <f>IFERROR(FV319*[1]Figure!$F$10+GQ319*[1]Figure!$F$11,0)</f>
        <v>2.686192044627004E-6</v>
      </c>
      <c r="HM319" s="15">
        <f>IFERROR(FW319*[1]Figure!$F$10+GR319*[1]Figure!$F$11,0)</f>
        <v>2.9996235828215604E-6</v>
      </c>
      <c r="HN319" s="15">
        <f>IFERROR(FX319*[1]Figure!$F$10+GS319*[1]Figure!$F$11,0)</f>
        <v>4.7169792934439271E-9</v>
      </c>
      <c r="HO319" s="15">
        <f>IFERROR(FY319*[1]Figure!$F$10+GT319*[1]Figure!$F$11,0)</f>
        <v>7.4674770332463825E-6</v>
      </c>
      <c r="HP319" s="15">
        <f>IFERROR(FZ319*[1]Figure!$F$10+GU319*[1]Figure!$F$11,0)</f>
        <v>1.4141584296798534E-2</v>
      </c>
      <c r="HQ319" s="15">
        <f>IFERROR(GA319*[1]Figure!$F$10+GV319*[1]Figure!$F$11,0)</f>
        <v>6.2184443927771902E-5</v>
      </c>
    </row>
    <row r="320" spans="1:225" s="15" customFormat="1" x14ac:dyDescent="0.2">
      <c r="A320" s="1"/>
      <c r="B320" s="4"/>
      <c r="C320" s="1" t="str">
        <f>C129</f>
        <v>Electricity (EV,pack)</v>
      </c>
      <c r="D320" s="1" t="str">
        <f>D129</f>
        <v>MI, US</v>
      </c>
      <c r="E320" s="2">
        <f>E129</f>
        <v>6.8727063945112937E-2</v>
      </c>
      <c r="F320" s="7"/>
      <c r="G320" s="5">
        <f t="shared" si="276"/>
        <v>6.5290710747857292E-2</v>
      </c>
      <c r="H320" s="5">
        <f t="shared" si="275"/>
        <v>6.5290710747857292E-2</v>
      </c>
      <c r="I320" s="5">
        <f t="shared" si="275"/>
        <v>6.5290710747857292E-2</v>
      </c>
      <c r="J320" s="5" t="s">
        <v>77</v>
      </c>
      <c r="K320" s="5" t="s">
        <v>77</v>
      </c>
      <c r="L320" s="5" t="s">
        <v>77</v>
      </c>
      <c r="M320" s="5" t="str">
        <f>M129</f>
        <v>kWh/kWh</v>
      </c>
      <c r="N320" s="5" t="str">
        <f>N129</f>
        <v>market for electricity, low voltage | electricity, low voltage | Cutoff, US-RFC</v>
      </c>
      <c r="O320" s="5">
        <f>O129</f>
        <v>1</v>
      </c>
      <c r="P320" s="5" t="str">
        <f>P129</f>
        <v>kWh</v>
      </c>
      <c r="Q320" s="5">
        <f>Q309</f>
        <v>0.97858189767189796</v>
      </c>
      <c r="R320" s="5">
        <f t="shared" si="277"/>
        <v>15.3242394214972</v>
      </c>
      <c r="S320" s="5">
        <f t="shared" si="277"/>
        <v>1.91905025993209E-3</v>
      </c>
      <c r="T320" s="5">
        <f t="shared" si="277"/>
        <v>0.23708688961778801</v>
      </c>
      <c r="U320" s="5">
        <f t="shared" si="277"/>
        <v>2.35857147989245E-2</v>
      </c>
      <c r="V320" s="5">
        <f t="shared" si="277"/>
        <v>4.7820758361983602E-4</v>
      </c>
      <c r="W320" s="5">
        <f t="shared" si="277"/>
        <v>0.99296492270380099</v>
      </c>
      <c r="X320" s="5">
        <f t="shared" si="277"/>
        <v>3.59884982983062E-2</v>
      </c>
      <c r="Y320" s="5">
        <f t="shared" si="277"/>
        <v>0.92709207865751497</v>
      </c>
      <c r="Z320" s="5">
        <f t="shared" si="277"/>
        <v>0.21622193418478</v>
      </c>
      <c r="AA320" s="5">
        <f t="shared" si="277"/>
        <v>1.4989679346981901E-3</v>
      </c>
      <c r="AB320" s="5">
        <f t="shared" si="277"/>
        <v>3.1681830815789902E-2</v>
      </c>
      <c r="AC320" s="5">
        <f t="shared" si="277"/>
        <v>3.4506721673967701E-5</v>
      </c>
      <c r="AD320" s="5">
        <f t="shared" si="277"/>
        <v>5.7870259223004295E-4</v>
      </c>
      <c r="AE320" s="5">
        <f t="shared" si="277"/>
        <v>1.572264286637E-3</v>
      </c>
      <c r="AF320" s="5">
        <f t="shared" si="277"/>
        <v>1.59230330090298E-3</v>
      </c>
      <c r="AG320" s="5">
        <f t="shared" si="277"/>
        <v>2.92338472267483E-7</v>
      </c>
      <c r="AH320" s="5">
        <f t="shared" si="277"/>
        <v>3.5234741597651902E-3</v>
      </c>
      <c r="AI320" s="5">
        <f t="shared" si="277"/>
        <v>0.57223418202551302</v>
      </c>
      <c r="AJ320" s="5">
        <f t="shared" si="277"/>
        <v>1.4924238806138799E-2</v>
      </c>
      <c r="AK320" s="1"/>
      <c r="AL320" s="1">
        <f t="shared" si="253"/>
        <v>6.3892307623985178E-2</v>
      </c>
      <c r="AM320" s="1">
        <f t="shared" si="253"/>
        <v>1.0005304834998856</v>
      </c>
      <c r="AN320" s="1">
        <f t="shared" si="253"/>
        <v>1.2529615543182643E-4</v>
      </c>
      <c r="AO320" s="1">
        <f t="shared" si="253"/>
        <v>1.5479571532144167E-2</v>
      </c>
      <c r="AP320" s="1">
        <f t="shared" si="253"/>
        <v>1.5399280827180367E-3</v>
      </c>
      <c r="AQ320" s="1">
        <f t="shared" si="253"/>
        <v>3.1222513019554491E-5</v>
      </c>
      <c r="AR320" s="1">
        <f t="shared" si="253"/>
        <v>6.4831385551022344E-2</v>
      </c>
      <c r="AS320" s="1">
        <f t="shared" si="253"/>
        <v>2.3497146326444643E-3</v>
      </c>
      <c r="AT320" s="1">
        <f t="shared" si="253"/>
        <v>6.0530500744257573E-2</v>
      </c>
      <c r="AU320" s="1">
        <f t="shared" si="253"/>
        <v>1.4117283762200708E-2</v>
      </c>
      <c r="AV320" s="1">
        <f t="shared" si="253"/>
        <v>9.786868184469257E-5</v>
      </c>
      <c r="AW320" s="1">
        <f t="shared" si="253"/>
        <v>2.0685292517562902E-3</v>
      </c>
      <c r="AX320" s="1">
        <f t="shared" si="253"/>
        <v>2.2529683836718433E-6</v>
      </c>
      <c r="AY320" s="1">
        <f t="shared" si="253"/>
        <v>3.7783903558326942E-5</v>
      </c>
      <c r="AZ320" s="1">
        <f t="shared" si="253"/>
        <v>1.0265425275800255E-4</v>
      </c>
      <c r="BA320" s="1">
        <f t="shared" si="253"/>
        <v>1.0396261424211485E-4</v>
      </c>
      <c r="BB320" s="1">
        <f t="shared" si="266"/>
        <v>1.9086986633286734E-8</v>
      </c>
      <c r="BC320" s="1">
        <f t="shared" si="266"/>
        <v>2.3005013219277854E-4</v>
      </c>
      <c r="BD320" s="1">
        <f t="shared" si="266"/>
        <v>3.7361576458664489E-2</v>
      </c>
      <c r="BE320" s="1">
        <f t="shared" si="266"/>
        <v>9.7441415902355534E-4</v>
      </c>
      <c r="BF320" s="1"/>
      <c r="BG320" s="1">
        <f t="shared" si="254"/>
        <v>6.3892307623985178E-2</v>
      </c>
      <c r="BH320" s="1">
        <f t="shared" si="254"/>
        <v>1.0005304834998856</v>
      </c>
      <c r="BI320" s="1">
        <f t="shared" si="254"/>
        <v>1.2529615543182643E-4</v>
      </c>
      <c r="BJ320" s="1">
        <f t="shared" si="254"/>
        <v>1.5479571532144167E-2</v>
      </c>
      <c r="BK320" s="1">
        <f t="shared" si="254"/>
        <v>1.5399280827180367E-3</v>
      </c>
      <c r="BL320" s="1">
        <f t="shared" si="254"/>
        <v>3.1222513019554491E-5</v>
      </c>
      <c r="BM320" s="1">
        <f t="shared" si="254"/>
        <v>6.4831385551022344E-2</v>
      </c>
      <c r="BN320" s="1">
        <f t="shared" si="254"/>
        <v>2.3497146326444643E-3</v>
      </c>
      <c r="BO320" s="1">
        <f t="shared" si="254"/>
        <v>6.0530500744257573E-2</v>
      </c>
      <c r="BP320" s="1">
        <f t="shared" si="254"/>
        <v>1.4117283762200708E-2</v>
      </c>
      <c r="BQ320" s="1">
        <f t="shared" si="254"/>
        <v>9.786868184469257E-5</v>
      </c>
      <c r="BR320" s="1">
        <f t="shared" si="254"/>
        <v>2.0685292517562902E-3</v>
      </c>
      <c r="BS320" s="1">
        <f t="shared" si="254"/>
        <v>2.2529683836718433E-6</v>
      </c>
      <c r="BT320" s="1">
        <f t="shared" si="254"/>
        <v>3.7783903558326942E-5</v>
      </c>
      <c r="BU320" s="1">
        <f t="shared" si="254"/>
        <v>1.0265425275800255E-4</v>
      </c>
      <c r="BV320" s="1">
        <f t="shared" si="254"/>
        <v>1.0396261424211485E-4</v>
      </c>
      <c r="BW320" s="1">
        <f t="shared" si="267"/>
        <v>1.9086986633286734E-8</v>
      </c>
      <c r="BX320" s="1">
        <f t="shared" si="267"/>
        <v>2.3005013219277854E-4</v>
      </c>
      <c r="BY320" s="1">
        <f t="shared" si="267"/>
        <v>3.7361576458664489E-2</v>
      </c>
      <c r="BZ320" s="1">
        <f t="shared" si="267"/>
        <v>9.7441415902355534E-4</v>
      </c>
      <c r="CA320" s="1"/>
      <c r="CB320" s="1">
        <f t="shared" si="255"/>
        <v>6.3892307623985178E-2</v>
      </c>
      <c r="CC320" s="1">
        <f t="shared" si="255"/>
        <v>1.0005304834998856</v>
      </c>
      <c r="CD320" s="1">
        <f t="shared" si="255"/>
        <v>1.2529615543182643E-4</v>
      </c>
      <c r="CE320" s="1">
        <f t="shared" si="255"/>
        <v>1.5479571532144167E-2</v>
      </c>
      <c r="CF320" s="1">
        <f t="shared" si="255"/>
        <v>1.5399280827180367E-3</v>
      </c>
      <c r="CG320" s="1">
        <f t="shared" si="255"/>
        <v>3.1222513019554491E-5</v>
      </c>
      <c r="CH320" s="1">
        <f t="shared" si="255"/>
        <v>6.4831385551022344E-2</v>
      </c>
      <c r="CI320" s="1">
        <f t="shared" si="255"/>
        <v>2.3497146326444643E-3</v>
      </c>
      <c r="CJ320" s="1">
        <f t="shared" si="255"/>
        <v>6.0530500744257573E-2</v>
      </c>
      <c r="CK320" s="1">
        <f t="shared" si="255"/>
        <v>1.4117283762200708E-2</v>
      </c>
      <c r="CL320" s="1">
        <f t="shared" si="255"/>
        <v>9.786868184469257E-5</v>
      </c>
      <c r="CM320" s="1">
        <f t="shared" si="255"/>
        <v>2.0685292517562902E-3</v>
      </c>
      <c r="CN320" s="1">
        <f t="shared" si="255"/>
        <v>2.2529683836718433E-6</v>
      </c>
      <c r="CO320" s="1">
        <f t="shared" si="255"/>
        <v>3.7783903558326942E-5</v>
      </c>
      <c r="CP320" s="1">
        <f t="shared" si="255"/>
        <v>1.0265425275800255E-4</v>
      </c>
      <c r="CQ320" s="1">
        <f t="shared" si="255"/>
        <v>1.0396261424211485E-4</v>
      </c>
      <c r="CR320" s="1">
        <f t="shared" si="268"/>
        <v>1.9086986633286734E-8</v>
      </c>
      <c r="CS320" s="1">
        <f t="shared" si="268"/>
        <v>2.3005013219277854E-4</v>
      </c>
      <c r="CT320" s="1">
        <f t="shared" si="268"/>
        <v>3.7361576458664489E-2</v>
      </c>
      <c r="CU320" s="1">
        <f t="shared" si="268"/>
        <v>9.7441415902355534E-4</v>
      </c>
      <c r="CW320" s="15">
        <f t="shared" si="256"/>
        <v>0</v>
      </c>
      <c r="CX320" s="15">
        <f t="shared" si="256"/>
        <v>0</v>
      </c>
      <c r="CY320" s="15">
        <f t="shared" si="256"/>
        <v>0</v>
      </c>
      <c r="CZ320" s="15">
        <f t="shared" si="256"/>
        <v>0</v>
      </c>
      <c r="DA320" s="15">
        <f t="shared" si="256"/>
        <v>0</v>
      </c>
      <c r="DB320" s="15">
        <f t="shared" si="256"/>
        <v>0</v>
      </c>
      <c r="DC320" s="15">
        <f t="shared" si="256"/>
        <v>0</v>
      </c>
      <c r="DD320" s="15">
        <f t="shared" si="256"/>
        <v>0</v>
      </c>
      <c r="DE320" s="15">
        <f t="shared" si="256"/>
        <v>0</v>
      </c>
      <c r="DF320" s="15">
        <f t="shared" si="256"/>
        <v>0</v>
      </c>
      <c r="DG320" s="15">
        <f t="shared" si="256"/>
        <v>0</v>
      </c>
      <c r="DH320" s="15">
        <f t="shared" si="256"/>
        <v>0</v>
      </c>
      <c r="DI320" s="15">
        <f t="shared" si="256"/>
        <v>0</v>
      </c>
      <c r="DJ320" s="15">
        <f t="shared" si="256"/>
        <v>0</v>
      </c>
      <c r="DK320" s="15">
        <f t="shared" si="256"/>
        <v>0</v>
      </c>
      <c r="DL320" s="15">
        <f t="shared" si="256"/>
        <v>0</v>
      </c>
      <c r="DM320" s="15">
        <f t="shared" si="269"/>
        <v>0</v>
      </c>
      <c r="DN320" s="15">
        <f t="shared" si="269"/>
        <v>0</v>
      </c>
      <c r="DO320" s="15">
        <f t="shared" si="269"/>
        <v>0</v>
      </c>
      <c r="DP320" s="15">
        <f t="shared" si="269"/>
        <v>0</v>
      </c>
      <c r="DQ320" s="15" t="s">
        <v>77</v>
      </c>
      <c r="DR320" s="15">
        <f t="shared" si="257"/>
        <v>0</v>
      </c>
      <c r="DS320" s="15">
        <f t="shared" si="257"/>
        <v>0</v>
      </c>
      <c r="DT320" s="15">
        <f t="shared" si="257"/>
        <v>0</v>
      </c>
      <c r="DU320" s="15">
        <f t="shared" si="257"/>
        <v>0</v>
      </c>
      <c r="DV320" s="15">
        <f t="shared" si="257"/>
        <v>0</v>
      </c>
      <c r="DW320" s="15">
        <f t="shared" si="257"/>
        <v>0</v>
      </c>
      <c r="DX320" s="15">
        <f t="shared" si="257"/>
        <v>0</v>
      </c>
      <c r="DY320" s="15">
        <f t="shared" si="257"/>
        <v>0</v>
      </c>
      <c r="DZ320" s="15">
        <f t="shared" si="257"/>
        <v>0</v>
      </c>
      <c r="EA320" s="15">
        <f t="shared" si="257"/>
        <v>0</v>
      </c>
      <c r="EB320" s="15">
        <f t="shared" si="257"/>
        <v>0</v>
      </c>
      <c r="EC320" s="15">
        <f t="shared" si="257"/>
        <v>0</v>
      </c>
      <c r="ED320" s="15">
        <f t="shared" si="257"/>
        <v>0</v>
      </c>
      <c r="EE320" s="15">
        <f t="shared" si="257"/>
        <v>0</v>
      </c>
      <c r="EF320" s="15">
        <f t="shared" si="257"/>
        <v>0</v>
      </c>
      <c r="EG320" s="15">
        <f t="shared" si="257"/>
        <v>0</v>
      </c>
      <c r="EH320" s="15">
        <f t="shared" si="270"/>
        <v>0</v>
      </c>
      <c r="EI320" s="15">
        <f t="shared" si="270"/>
        <v>0</v>
      </c>
      <c r="EJ320" s="15">
        <f t="shared" si="270"/>
        <v>0</v>
      </c>
      <c r="EK320" s="15">
        <f t="shared" si="270"/>
        <v>0</v>
      </c>
      <c r="EL320" s="15" t="s">
        <v>77</v>
      </c>
      <c r="EM320" s="15">
        <f t="shared" si="258"/>
        <v>0</v>
      </c>
      <c r="EN320" s="15">
        <f t="shared" si="258"/>
        <v>0</v>
      </c>
      <c r="EO320" s="15">
        <f t="shared" si="258"/>
        <v>0</v>
      </c>
      <c r="EP320" s="15">
        <f t="shared" si="258"/>
        <v>0</v>
      </c>
      <c r="EQ320" s="15">
        <f t="shared" si="258"/>
        <v>0</v>
      </c>
      <c r="ER320" s="15">
        <f t="shared" si="258"/>
        <v>0</v>
      </c>
      <c r="ES320" s="15">
        <f t="shared" si="258"/>
        <v>0</v>
      </c>
      <c r="ET320" s="15">
        <f t="shared" si="258"/>
        <v>0</v>
      </c>
      <c r="EU320" s="15">
        <f t="shared" si="258"/>
        <v>0</v>
      </c>
      <c r="EV320" s="15">
        <f t="shared" si="258"/>
        <v>0</v>
      </c>
      <c r="EW320" s="15">
        <f t="shared" si="258"/>
        <v>0</v>
      </c>
      <c r="EX320" s="15">
        <f t="shared" si="258"/>
        <v>0</v>
      </c>
      <c r="EY320" s="15">
        <f t="shared" si="258"/>
        <v>0</v>
      </c>
      <c r="EZ320" s="15">
        <f t="shared" si="258"/>
        <v>0</v>
      </c>
      <c r="FA320" s="15">
        <f t="shared" si="258"/>
        <v>0</v>
      </c>
      <c r="FB320" s="15">
        <f t="shared" si="258"/>
        <v>0</v>
      </c>
      <c r="FC320" s="15">
        <f t="shared" si="271"/>
        <v>0</v>
      </c>
      <c r="FD320" s="15">
        <f t="shared" si="271"/>
        <v>0</v>
      </c>
      <c r="FE320" s="15">
        <f t="shared" si="271"/>
        <v>0</v>
      </c>
      <c r="FF320" s="15">
        <f t="shared" si="271"/>
        <v>0</v>
      </c>
      <c r="FH320" s="15">
        <f>IFERROR(AL320*[1]Figure!$C$8+BG320*[1]Figure!$D$8+CB320*[1]Figure!$E$8,0)</f>
        <v>6.3892307623985178E-2</v>
      </c>
      <c r="FI320" s="15">
        <f>IFERROR(AM320*[1]Figure!$C$8+BH320*[1]Figure!$D$8+CC320*[1]Figure!$E$8,0)</f>
        <v>1.0005304834998856</v>
      </c>
      <c r="FJ320" s="15">
        <f>IFERROR(AN320*[1]Figure!$C$8+BI320*[1]Figure!$D$8+CD320*[1]Figure!$E$8,0)</f>
        <v>1.2529615543182643E-4</v>
      </c>
      <c r="FK320" s="15">
        <f>IFERROR(AO320*[1]Figure!$C$8+BJ320*[1]Figure!$D$8+CE320*[1]Figure!$E$8,0)</f>
        <v>1.5479571532144165E-2</v>
      </c>
      <c r="FL320" s="15">
        <f>IFERROR(AP320*[1]Figure!$C$8+BK320*[1]Figure!$D$8+CF320*[1]Figure!$E$8,0)</f>
        <v>1.5399280827180367E-3</v>
      </c>
      <c r="FM320" s="15">
        <f>IFERROR(AQ320*[1]Figure!$C$8+BL320*[1]Figure!$D$8+CG320*[1]Figure!$E$8,0)</f>
        <v>3.1222513019554491E-5</v>
      </c>
      <c r="FN320" s="15">
        <f>IFERROR(AR320*[1]Figure!$C$8+BM320*[1]Figure!$D$8+CH320*[1]Figure!$E$8,0)</f>
        <v>6.483138555102233E-2</v>
      </c>
      <c r="FO320" s="15">
        <f>IFERROR(AS320*[1]Figure!$C$8+BN320*[1]Figure!$D$8+CI320*[1]Figure!$E$8,0)</f>
        <v>2.3497146326444643E-3</v>
      </c>
      <c r="FP320" s="15">
        <f>IFERROR(AT320*[1]Figure!$C$8+BO320*[1]Figure!$D$8+CJ320*[1]Figure!$E$8,0)</f>
        <v>6.0530500744257573E-2</v>
      </c>
      <c r="FQ320" s="15">
        <f>IFERROR(AU320*[1]Figure!$C$8+BP320*[1]Figure!$D$8+CK320*[1]Figure!$E$8,0)</f>
        <v>1.4117283762200708E-2</v>
      </c>
      <c r="FR320" s="15">
        <f>IFERROR(AV320*[1]Figure!$C$8+BQ320*[1]Figure!$D$8+CL320*[1]Figure!$E$8,0)</f>
        <v>9.786868184469257E-5</v>
      </c>
      <c r="FS320" s="15">
        <f>IFERROR(AW320*[1]Figure!$C$8+BR320*[1]Figure!$D$8+CM320*[1]Figure!$E$8,0)</f>
        <v>2.0685292517562902E-3</v>
      </c>
      <c r="FT320" s="15">
        <f>IFERROR(AX320*[1]Figure!$C$8+BS320*[1]Figure!$D$8+CN320*[1]Figure!$E$8,0)</f>
        <v>2.2529683836718433E-6</v>
      </c>
      <c r="FU320" s="15">
        <f>IFERROR(AY320*[1]Figure!$C$8+BT320*[1]Figure!$D$8+CO320*[1]Figure!$E$8,0)</f>
        <v>3.7783903558326935E-5</v>
      </c>
      <c r="FV320" s="15">
        <f>IFERROR(AZ320*[1]Figure!$C$8+BU320*[1]Figure!$D$8+CP320*[1]Figure!$E$8,0)</f>
        <v>1.0265425275800255E-4</v>
      </c>
      <c r="FW320" s="15">
        <f>IFERROR(BA320*[1]Figure!$C$8+BV320*[1]Figure!$D$8+CQ320*[1]Figure!$E$8,0)</f>
        <v>1.0396261424211485E-4</v>
      </c>
      <c r="FX320" s="15">
        <f>IFERROR(BB320*[1]Figure!$C$8+BW320*[1]Figure!$D$8+CR320*[1]Figure!$E$8,0)</f>
        <v>1.9086986633286734E-8</v>
      </c>
      <c r="FY320" s="15">
        <f>IFERROR(BC320*[1]Figure!$C$8+BX320*[1]Figure!$D$8+CS320*[1]Figure!$E$8,0)</f>
        <v>2.3005013219277854E-4</v>
      </c>
      <c r="FZ320" s="15">
        <f>IFERROR(BD320*[1]Figure!$C$8+BY320*[1]Figure!$D$8+CT320*[1]Figure!$E$8,0)</f>
        <v>3.7361576458664489E-2</v>
      </c>
      <c r="GA320" s="15">
        <f>IFERROR(BE320*[1]Figure!$C$8+BZ320*[1]Figure!$D$8+CU320*[1]Figure!$E$8,0)</f>
        <v>9.7441415902355534E-4</v>
      </c>
      <c r="GC320" s="15">
        <f>IFERROR(CW320*[1]Figure!$F$8+DR320*[1]Figure!$G$8+EM320*[1]Figure!$H$8,0)</f>
        <v>0</v>
      </c>
      <c r="GD320" s="15">
        <f>IFERROR(CX320*[1]Figure!$F$8+DS320*[1]Figure!$G$8+EN320*[1]Figure!$H$8,0)</f>
        <v>0</v>
      </c>
      <c r="GE320" s="15">
        <f>IFERROR(CY320*[1]Figure!$F$8+DT320*[1]Figure!$G$8+EO320*[1]Figure!$H$8,0)</f>
        <v>0</v>
      </c>
      <c r="GF320" s="15">
        <f>IFERROR(CZ320*[1]Figure!$F$8+DU320*[1]Figure!$G$8+EP320*[1]Figure!$H$8,0)</f>
        <v>0</v>
      </c>
      <c r="GG320" s="15">
        <f>IFERROR(DA320*[1]Figure!$F$8+DV320*[1]Figure!$G$8+EQ320*[1]Figure!$H$8,0)</f>
        <v>0</v>
      </c>
      <c r="GH320" s="15">
        <f>IFERROR(DB320*[1]Figure!$F$8+DW320*[1]Figure!$G$8+ER320*[1]Figure!$H$8,0)</f>
        <v>0</v>
      </c>
      <c r="GI320" s="15">
        <f>IFERROR(DC320*[1]Figure!$F$8+DX320*[1]Figure!$G$8+ES320*[1]Figure!$H$8,0)</f>
        <v>0</v>
      </c>
      <c r="GJ320" s="15">
        <f>IFERROR(DD320*[1]Figure!$F$8+DY320*[1]Figure!$G$8+ET320*[1]Figure!$H$8,0)</f>
        <v>0</v>
      </c>
      <c r="GK320" s="15">
        <f>IFERROR(DE320*[1]Figure!$F$8+DZ320*[1]Figure!$G$8+EU320*[1]Figure!$H$8,0)</f>
        <v>0</v>
      </c>
      <c r="GL320" s="15">
        <f>IFERROR(DF320*[1]Figure!$F$8+EA320*[1]Figure!$G$8+EV320*[1]Figure!$H$8,0)</f>
        <v>0</v>
      </c>
      <c r="GM320" s="15">
        <f>IFERROR(DG320*[1]Figure!$F$8+EB320*[1]Figure!$G$8+EW320*[1]Figure!$H$8,0)</f>
        <v>0</v>
      </c>
      <c r="GN320" s="15">
        <f>IFERROR(DH320*[1]Figure!$F$8+EC320*[1]Figure!$G$8+EX320*[1]Figure!$H$8,0)</f>
        <v>0</v>
      </c>
      <c r="GO320" s="15">
        <f>IFERROR(DI320*[1]Figure!$F$8+ED320*[1]Figure!$G$8+EY320*[1]Figure!$H$8,0)</f>
        <v>0</v>
      </c>
      <c r="GP320" s="15">
        <f>IFERROR(DJ320*[1]Figure!$F$8+EE320*[1]Figure!$G$8+EZ320*[1]Figure!$H$8,0)</f>
        <v>0</v>
      </c>
      <c r="GQ320" s="15">
        <f>IFERROR(DK320*[1]Figure!$F$8+EF320*[1]Figure!$G$8+FA320*[1]Figure!$H$8,0)</f>
        <v>0</v>
      </c>
      <c r="GR320" s="15">
        <f>IFERROR(DL320*[1]Figure!$F$8+EG320*[1]Figure!$G$8+FB320*[1]Figure!$H$8,0)</f>
        <v>0</v>
      </c>
      <c r="GS320" s="15">
        <f>IFERROR(DM320*[1]Figure!$F$8+EH320*[1]Figure!$G$8+FC320*[1]Figure!$H$8,0)</f>
        <v>0</v>
      </c>
      <c r="GT320" s="15">
        <f>IFERROR(DN320*[1]Figure!$F$8+EI320*[1]Figure!$G$8+FD320*[1]Figure!$H$8,0)</f>
        <v>0</v>
      </c>
      <c r="GU320" s="15">
        <f>IFERROR(DO320*[1]Figure!$F$8+EJ320*[1]Figure!$G$8+FE320*[1]Figure!$H$8,0)</f>
        <v>0</v>
      </c>
      <c r="GV320" s="15">
        <f>IFERROR(DP320*[1]Figure!$F$8+EK320*[1]Figure!$G$8+FF320*[1]Figure!$H$8,0)</f>
        <v>0</v>
      </c>
      <c r="GX320" s="15">
        <f>IFERROR(FH320*[1]Figure!$F$10+GC320*[1]Figure!$F$11,0)</f>
        <v>6.0143662463364903E-2</v>
      </c>
      <c r="GY320" s="15">
        <f>IFERROR(FI320*[1]Figure!$F$10+GD320*[1]Figure!$F$11,0)</f>
        <v>0.94182805288651827</v>
      </c>
      <c r="GZ320" s="15">
        <f>IFERROR(FJ320*[1]Figure!$F$10+GE320*[1]Figure!$F$11,0)</f>
        <v>1.1794486629905577E-4</v>
      </c>
      <c r="HA320" s="15">
        <f>IFERROR(FK320*[1]Figure!$F$10+GF320*[1]Figure!$F$11,0)</f>
        <v>1.4571364847014764E-2</v>
      </c>
      <c r="HB320" s="15">
        <f>IFERROR(FL320*[1]Figure!$F$10+GG320*[1]Figure!$F$11,0)</f>
        <v>1.4495784902607254E-3</v>
      </c>
      <c r="HC320" s="15">
        <f>IFERROR(FM320*[1]Figure!$F$10+GH320*[1]Figure!$F$11,0)</f>
        <v>2.9390647389939655E-5</v>
      </c>
      <c r="HD320" s="15">
        <f>IFERROR(FN320*[1]Figure!$F$10+GI320*[1]Figure!$F$11,0)</f>
        <v>6.1027643461561261E-2</v>
      </c>
      <c r="HE320" s="15">
        <f>IFERROR(FO320*[1]Figure!$F$10+GJ320*[1]Figure!$F$11,0)</f>
        <v>2.2118538053545965E-3</v>
      </c>
      <c r="HF320" s="15">
        <f>IFERROR(FP320*[1]Figure!$F$10+GK320*[1]Figure!$F$11,0)</f>
        <v>5.6979097185314867E-2</v>
      </c>
      <c r="HG320" s="15">
        <f>IFERROR(FQ320*[1]Figure!$F$10+GL320*[1]Figure!$F$11,0)</f>
        <v>1.3289004280299346E-2</v>
      </c>
      <c r="HH320" s="15">
        <f>IFERROR(FR320*[1]Figure!$F$10+GM320*[1]Figure!$F$11,0)</f>
        <v>9.2126598419994552E-5</v>
      </c>
      <c r="HI320" s="15">
        <f>IFERROR(FS320*[1]Figure!$F$10+GN320*[1]Figure!$F$11,0)</f>
        <v>1.9471659381187223E-3</v>
      </c>
      <c r="HJ320" s="15">
        <f>IFERROR(FT320*[1]Figure!$F$10+GO320*[1]Figure!$F$11,0)</f>
        <v>2.1207837852036632E-6</v>
      </c>
      <c r="HK320" s="15">
        <f>IFERROR(FU320*[1]Figure!$F$10+GP320*[1]Figure!$F$11,0)</f>
        <v>3.5567072573651495E-5</v>
      </c>
      <c r="HL320" s="15">
        <f>IFERROR(FV320*[1]Figure!$F$10+GQ320*[1]Figure!$F$11,0)</f>
        <v>9.6631393635695359E-5</v>
      </c>
      <c r="HM320" s="15">
        <f>IFERROR(FW320*[1]Figure!$F$10+GR320*[1]Figure!$F$11,0)</f>
        <v>9.7862991842221505E-5</v>
      </c>
      <c r="HN320" s="15">
        <f>IFERROR(FX320*[1]Figure!$F$10+GS320*[1]Figure!$F$11,0)</f>
        <v>1.7967128191253656E-8</v>
      </c>
      <c r="HO320" s="15">
        <f>IFERROR(FY320*[1]Figure!$F$10+GT320*[1]Figure!$F$11,0)</f>
        <v>2.1655279038725614E-4</v>
      </c>
      <c r="HP320" s="15">
        <f>IFERROR(FZ320*[1]Figure!$F$10+GU320*[1]Figure!$F$11,0)</f>
        <v>3.5169523956676906E-2</v>
      </c>
      <c r="HQ320" s="15">
        <f>IFERROR(GA320*[1]Figure!$F$10+GV320*[1]Figure!$F$11,0)</f>
        <v>9.1724400728697463E-4</v>
      </c>
    </row>
    <row r="321" spans="1:225" s="15" customFormat="1" x14ac:dyDescent="0.2">
      <c r="A321" s="1"/>
      <c r="B321" s="4"/>
      <c r="C321" s="1" t="str">
        <f>C130</f>
        <v>Electricity (EV,pack)</v>
      </c>
      <c r="D321" s="1" t="str">
        <f>D130</f>
        <v>Korea</v>
      </c>
      <c r="E321" s="2">
        <f>E130</f>
        <v>1.4753449048443543E-2</v>
      </c>
      <c r="F321" s="7"/>
      <c r="G321" s="5">
        <f t="shared" si="276"/>
        <v>1.4015776596021367E-2</v>
      </c>
      <c r="H321" s="5">
        <f t="shared" si="275"/>
        <v>1.4015776596021365E-2</v>
      </c>
      <c r="I321" s="5">
        <f t="shared" si="275"/>
        <v>1.4015776596021365E-2</v>
      </c>
      <c r="J321" s="5" t="s">
        <v>77</v>
      </c>
      <c r="K321" s="5" t="s">
        <v>77</v>
      </c>
      <c r="L321" s="5" t="s">
        <v>77</v>
      </c>
      <c r="M321" s="5" t="str">
        <f>M130</f>
        <v>kWh/kWh</v>
      </c>
      <c r="N321" s="5" t="str">
        <f>N130</f>
        <v>market for electricity, low voltage | electricity, low voltage | Cutoff, KR</v>
      </c>
      <c r="O321" s="5">
        <f>O130</f>
        <v>1</v>
      </c>
      <c r="P321" s="5" t="str">
        <f>P130</f>
        <v>kWh</v>
      </c>
      <c r="Q321" s="5">
        <f>Q306</f>
        <v>0.71301964352680303</v>
      </c>
      <c r="R321" s="5">
        <f t="shared" ref="R321:AJ322" si="278">R306</f>
        <v>13.4189909898412</v>
      </c>
      <c r="S321" s="5">
        <f t="shared" si="278"/>
        <v>8.4857852477663697E-4</v>
      </c>
      <c r="T321" s="5">
        <f t="shared" si="278"/>
        <v>0.19873370640507901</v>
      </c>
      <c r="U321" s="5">
        <f t="shared" si="278"/>
        <v>1.86940674923026E-2</v>
      </c>
      <c r="V321" s="5">
        <f t="shared" si="278"/>
        <v>4.28618484486945E-4</v>
      </c>
      <c r="W321" s="5">
        <f t="shared" si="278"/>
        <v>0.71822191106406796</v>
      </c>
      <c r="X321" s="5">
        <f t="shared" si="278"/>
        <v>3.3045378554598201E-2</v>
      </c>
      <c r="Y321" s="5">
        <f t="shared" si="278"/>
        <v>0.61913069800931497</v>
      </c>
      <c r="Z321" s="5">
        <f t="shared" si="278"/>
        <v>0.22494677812795499</v>
      </c>
      <c r="AA321" s="5">
        <f t="shared" si="278"/>
        <v>2.7575159363620199E-3</v>
      </c>
      <c r="AB321" s="5">
        <f t="shared" si="278"/>
        <v>2.52586898479252E-2</v>
      </c>
      <c r="AC321" s="5">
        <f t="shared" si="278"/>
        <v>3.2308251268620802E-5</v>
      </c>
      <c r="AD321" s="5">
        <f t="shared" si="278"/>
        <v>5.5493283290378897E-4</v>
      </c>
      <c r="AE321" s="5">
        <f t="shared" si="278"/>
        <v>1.6048581290109699E-3</v>
      </c>
      <c r="AF321" s="5">
        <f t="shared" si="278"/>
        <v>1.62360333719208E-3</v>
      </c>
      <c r="AG321" s="5">
        <f t="shared" si="278"/>
        <v>2.3477854967801699E-7</v>
      </c>
      <c r="AH321" s="5">
        <f t="shared" si="278"/>
        <v>1.55141302685283E-3</v>
      </c>
      <c r="AI321" s="5">
        <f t="shared" si="278"/>
        <v>0.71689294649422497</v>
      </c>
      <c r="AJ321" s="5">
        <f t="shared" si="278"/>
        <v>5.9100975313858299E-3</v>
      </c>
      <c r="AK321" s="1"/>
      <c r="AL321" s="1">
        <f t="shared" si="253"/>
        <v>9.9935240322464643E-3</v>
      </c>
      <c r="AM321" s="1">
        <f t="shared" si="253"/>
        <v>0.18807757985763787</v>
      </c>
      <c r="AN321" s="1">
        <f t="shared" si="253"/>
        <v>1.1893487027450725E-5</v>
      </c>
      <c r="AO321" s="1">
        <f t="shared" si="253"/>
        <v>2.785407231072888E-3</v>
      </c>
      <c r="AP321" s="1">
        <f t="shared" si="253"/>
        <v>2.6201187364305859E-4</v>
      </c>
      <c r="AQ321" s="1">
        <f t="shared" si="253"/>
        <v>6.0074209234942709E-6</v>
      </c>
      <c r="AR321" s="1">
        <f t="shared" si="253"/>
        <v>1.0066437851841503E-2</v>
      </c>
      <c r="AS321" s="1">
        <f t="shared" si="253"/>
        <v>4.6315664335220386E-4</v>
      </c>
      <c r="AT321" s="1">
        <f t="shared" si="253"/>
        <v>8.6775975470373291E-3</v>
      </c>
      <c r="AU321" s="1">
        <f t="shared" si="253"/>
        <v>3.1528037882362025E-3</v>
      </c>
      <c r="AV321" s="1">
        <f t="shared" si="253"/>
        <v>3.8648727324018741E-5</v>
      </c>
      <c r="AW321" s="1">
        <f t="shared" si="253"/>
        <v>3.540201540167125E-4</v>
      </c>
      <c r="AX321" s="1">
        <f t="shared" si="253"/>
        <v>4.5282523198911306E-7</v>
      </c>
      <c r="AY321" s="1">
        <f t="shared" si="253"/>
        <v>7.7778146117767615E-6</v>
      </c>
      <c r="AZ321" s="1">
        <f t="shared" si="253"/>
        <v>2.2493333004526592E-5</v>
      </c>
      <c r="BA321" s="1">
        <f t="shared" si="253"/>
        <v>2.2756061654638941E-5</v>
      </c>
      <c r="BB321" s="1">
        <f t="shared" si="266"/>
        <v>3.2906037018249901E-9</v>
      </c>
      <c r="BC321" s="1">
        <f t="shared" si="266"/>
        <v>2.1744258392526563E-5</v>
      </c>
      <c r="BD321" s="1">
        <f t="shared" si="266"/>
        <v>1.0047811381326556E-2</v>
      </c>
      <c r="BE321" s="1">
        <f t="shared" si="266"/>
        <v>8.2834606660601163E-5</v>
      </c>
      <c r="BF321" s="1"/>
      <c r="BG321" s="1">
        <f t="shared" si="254"/>
        <v>9.9935240322464626E-3</v>
      </c>
      <c r="BH321" s="1">
        <f t="shared" si="254"/>
        <v>0.18807757985763787</v>
      </c>
      <c r="BI321" s="1">
        <f t="shared" si="254"/>
        <v>1.1893487027450725E-5</v>
      </c>
      <c r="BJ321" s="1">
        <f t="shared" si="254"/>
        <v>2.7854072310728875E-3</v>
      </c>
      <c r="BK321" s="1">
        <f t="shared" si="254"/>
        <v>2.6201187364305859E-4</v>
      </c>
      <c r="BL321" s="1">
        <f t="shared" si="254"/>
        <v>6.00742092349427E-6</v>
      </c>
      <c r="BM321" s="1">
        <f t="shared" si="254"/>
        <v>1.0066437851841501E-2</v>
      </c>
      <c r="BN321" s="1">
        <f t="shared" si="254"/>
        <v>4.6315664335220381E-4</v>
      </c>
      <c r="BO321" s="1">
        <f t="shared" si="254"/>
        <v>8.6775975470373291E-3</v>
      </c>
      <c r="BP321" s="1">
        <f t="shared" si="254"/>
        <v>3.152803788236202E-3</v>
      </c>
      <c r="BQ321" s="1">
        <f t="shared" si="254"/>
        <v>3.8648727324018741E-5</v>
      </c>
      <c r="BR321" s="1">
        <f t="shared" si="254"/>
        <v>3.5402015401671244E-4</v>
      </c>
      <c r="BS321" s="1">
        <f t="shared" si="254"/>
        <v>4.5282523198911301E-7</v>
      </c>
      <c r="BT321" s="1">
        <f t="shared" si="254"/>
        <v>7.7778146117767598E-6</v>
      </c>
      <c r="BU321" s="1">
        <f t="shared" si="254"/>
        <v>2.2493333004526589E-5</v>
      </c>
      <c r="BV321" s="1">
        <f t="shared" si="254"/>
        <v>2.2756061654638938E-5</v>
      </c>
      <c r="BW321" s="1">
        <f t="shared" si="267"/>
        <v>3.2906037018249897E-9</v>
      </c>
      <c r="BX321" s="1">
        <f t="shared" si="267"/>
        <v>2.174425839252656E-5</v>
      </c>
      <c r="BY321" s="1">
        <f t="shared" si="267"/>
        <v>1.0047811381326556E-2</v>
      </c>
      <c r="BZ321" s="1">
        <f t="shared" si="267"/>
        <v>8.2834606660601163E-5</v>
      </c>
      <c r="CA321" s="1"/>
      <c r="CB321" s="1">
        <f t="shared" si="255"/>
        <v>9.9935240322464626E-3</v>
      </c>
      <c r="CC321" s="1">
        <f t="shared" si="255"/>
        <v>0.18807757985763787</v>
      </c>
      <c r="CD321" s="1">
        <f t="shared" si="255"/>
        <v>1.1893487027450725E-5</v>
      </c>
      <c r="CE321" s="1">
        <f t="shared" si="255"/>
        <v>2.7854072310728875E-3</v>
      </c>
      <c r="CF321" s="1">
        <f t="shared" si="255"/>
        <v>2.6201187364305859E-4</v>
      </c>
      <c r="CG321" s="1">
        <f t="shared" si="255"/>
        <v>6.00742092349427E-6</v>
      </c>
      <c r="CH321" s="1">
        <f t="shared" si="255"/>
        <v>1.0066437851841501E-2</v>
      </c>
      <c r="CI321" s="1">
        <f t="shared" si="255"/>
        <v>4.6315664335220381E-4</v>
      </c>
      <c r="CJ321" s="1">
        <f t="shared" si="255"/>
        <v>8.6775975470373291E-3</v>
      </c>
      <c r="CK321" s="1">
        <f t="shared" si="255"/>
        <v>3.152803788236202E-3</v>
      </c>
      <c r="CL321" s="1">
        <f t="shared" si="255"/>
        <v>3.8648727324018741E-5</v>
      </c>
      <c r="CM321" s="1">
        <f t="shared" si="255"/>
        <v>3.5402015401671244E-4</v>
      </c>
      <c r="CN321" s="1">
        <f t="shared" si="255"/>
        <v>4.5282523198911301E-7</v>
      </c>
      <c r="CO321" s="1">
        <f t="shared" si="255"/>
        <v>7.7778146117767598E-6</v>
      </c>
      <c r="CP321" s="1">
        <f t="shared" si="255"/>
        <v>2.2493333004526589E-5</v>
      </c>
      <c r="CQ321" s="1">
        <f t="shared" si="255"/>
        <v>2.2756061654638938E-5</v>
      </c>
      <c r="CR321" s="1">
        <f t="shared" si="268"/>
        <v>3.2906037018249897E-9</v>
      </c>
      <c r="CS321" s="1">
        <f t="shared" si="268"/>
        <v>2.174425839252656E-5</v>
      </c>
      <c r="CT321" s="1">
        <f t="shared" si="268"/>
        <v>1.0047811381326556E-2</v>
      </c>
      <c r="CU321" s="1">
        <f t="shared" si="268"/>
        <v>8.2834606660601163E-5</v>
      </c>
      <c r="CW321" s="15">
        <f t="shared" si="256"/>
        <v>0</v>
      </c>
      <c r="CX321" s="15">
        <f t="shared" si="256"/>
        <v>0</v>
      </c>
      <c r="CY321" s="15">
        <f t="shared" si="256"/>
        <v>0</v>
      </c>
      <c r="CZ321" s="15">
        <f t="shared" si="256"/>
        <v>0</v>
      </c>
      <c r="DA321" s="15">
        <f t="shared" si="256"/>
        <v>0</v>
      </c>
      <c r="DB321" s="15">
        <f t="shared" si="256"/>
        <v>0</v>
      </c>
      <c r="DC321" s="15">
        <f t="shared" si="256"/>
        <v>0</v>
      </c>
      <c r="DD321" s="15">
        <f t="shared" si="256"/>
        <v>0</v>
      </c>
      <c r="DE321" s="15">
        <f t="shared" si="256"/>
        <v>0</v>
      </c>
      <c r="DF321" s="15">
        <f t="shared" si="256"/>
        <v>0</v>
      </c>
      <c r="DG321" s="15">
        <f t="shared" si="256"/>
        <v>0</v>
      </c>
      <c r="DH321" s="15">
        <f t="shared" si="256"/>
        <v>0</v>
      </c>
      <c r="DI321" s="15">
        <f t="shared" si="256"/>
        <v>0</v>
      </c>
      <c r="DJ321" s="15">
        <f t="shared" si="256"/>
        <v>0</v>
      </c>
      <c r="DK321" s="15">
        <f t="shared" si="256"/>
        <v>0</v>
      </c>
      <c r="DL321" s="15">
        <f t="shared" si="256"/>
        <v>0</v>
      </c>
      <c r="DM321" s="15">
        <f t="shared" si="269"/>
        <v>0</v>
      </c>
      <c r="DN321" s="15">
        <f t="shared" si="269"/>
        <v>0</v>
      </c>
      <c r="DO321" s="15">
        <f t="shared" si="269"/>
        <v>0</v>
      </c>
      <c r="DP321" s="15">
        <f t="shared" si="269"/>
        <v>0</v>
      </c>
      <c r="DQ321" s="15" t="s">
        <v>77</v>
      </c>
      <c r="DR321" s="15">
        <f t="shared" si="257"/>
        <v>0</v>
      </c>
      <c r="DS321" s="15">
        <f t="shared" si="257"/>
        <v>0</v>
      </c>
      <c r="DT321" s="15">
        <f t="shared" si="257"/>
        <v>0</v>
      </c>
      <c r="DU321" s="15">
        <f t="shared" si="257"/>
        <v>0</v>
      </c>
      <c r="DV321" s="15">
        <f t="shared" si="257"/>
        <v>0</v>
      </c>
      <c r="DW321" s="15">
        <f t="shared" si="257"/>
        <v>0</v>
      </c>
      <c r="DX321" s="15">
        <f t="shared" si="257"/>
        <v>0</v>
      </c>
      <c r="DY321" s="15">
        <f t="shared" si="257"/>
        <v>0</v>
      </c>
      <c r="DZ321" s="15">
        <f t="shared" si="257"/>
        <v>0</v>
      </c>
      <c r="EA321" s="15">
        <f t="shared" si="257"/>
        <v>0</v>
      </c>
      <c r="EB321" s="15">
        <f t="shared" si="257"/>
        <v>0</v>
      </c>
      <c r="EC321" s="15">
        <f t="shared" si="257"/>
        <v>0</v>
      </c>
      <c r="ED321" s="15">
        <f t="shared" si="257"/>
        <v>0</v>
      </c>
      <c r="EE321" s="15">
        <f t="shared" si="257"/>
        <v>0</v>
      </c>
      <c r="EF321" s="15">
        <f t="shared" si="257"/>
        <v>0</v>
      </c>
      <c r="EG321" s="15">
        <f t="shared" si="257"/>
        <v>0</v>
      </c>
      <c r="EH321" s="15">
        <f t="shared" si="270"/>
        <v>0</v>
      </c>
      <c r="EI321" s="15">
        <f t="shared" si="270"/>
        <v>0</v>
      </c>
      <c r="EJ321" s="15">
        <f t="shared" si="270"/>
        <v>0</v>
      </c>
      <c r="EK321" s="15">
        <f t="shared" si="270"/>
        <v>0</v>
      </c>
      <c r="EL321" s="15" t="s">
        <v>77</v>
      </c>
      <c r="EM321" s="15">
        <f t="shared" si="258"/>
        <v>0</v>
      </c>
      <c r="EN321" s="15">
        <f t="shared" si="258"/>
        <v>0</v>
      </c>
      <c r="EO321" s="15">
        <f t="shared" si="258"/>
        <v>0</v>
      </c>
      <c r="EP321" s="15">
        <f t="shared" si="258"/>
        <v>0</v>
      </c>
      <c r="EQ321" s="15">
        <f t="shared" si="258"/>
        <v>0</v>
      </c>
      <c r="ER321" s="15">
        <f t="shared" si="258"/>
        <v>0</v>
      </c>
      <c r="ES321" s="15">
        <f t="shared" si="258"/>
        <v>0</v>
      </c>
      <c r="ET321" s="15">
        <f t="shared" si="258"/>
        <v>0</v>
      </c>
      <c r="EU321" s="15">
        <f t="shared" si="258"/>
        <v>0</v>
      </c>
      <c r="EV321" s="15">
        <f t="shared" si="258"/>
        <v>0</v>
      </c>
      <c r="EW321" s="15">
        <f t="shared" si="258"/>
        <v>0</v>
      </c>
      <c r="EX321" s="15">
        <f t="shared" si="258"/>
        <v>0</v>
      </c>
      <c r="EY321" s="15">
        <f t="shared" si="258"/>
        <v>0</v>
      </c>
      <c r="EZ321" s="15">
        <f t="shared" si="258"/>
        <v>0</v>
      </c>
      <c r="FA321" s="15">
        <f t="shared" si="258"/>
        <v>0</v>
      </c>
      <c r="FB321" s="15">
        <f t="shared" si="258"/>
        <v>0</v>
      </c>
      <c r="FC321" s="15">
        <f t="shared" si="271"/>
        <v>0</v>
      </c>
      <c r="FD321" s="15">
        <f t="shared" si="271"/>
        <v>0</v>
      </c>
      <c r="FE321" s="15">
        <f t="shared" si="271"/>
        <v>0</v>
      </c>
      <c r="FF321" s="15">
        <f t="shared" si="271"/>
        <v>0</v>
      </c>
      <c r="FH321" s="15">
        <f>IFERROR(AL321*[1]Figure!$C$8+BG321*[1]Figure!$D$8+CB321*[1]Figure!$E$8,0)</f>
        <v>9.9935240322464626E-3</v>
      </c>
      <c r="FI321" s="15">
        <f>IFERROR(AM321*[1]Figure!$C$8+BH321*[1]Figure!$D$8+CC321*[1]Figure!$E$8,0)</f>
        <v>0.18807757985763787</v>
      </c>
      <c r="FJ321" s="15">
        <f>IFERROR(AN321*[1]Figure!$C$8+BI321*[1]Figure!$D$8+CD321*[1]Figure!$E$8,0)</f>
        <v>1.1893487027450725E-5</v>
      </c>
      <c r="FK321" s="15">
        <f>IFERROR(AO321*[1]Figure!$C$8+BJ321*[1]Figure!$D$8+CE321*[1]Figure!$E$8,0)</f>
        <v>2.7854072310728871E-3</v>
      </c>
      <c r="FL321" s="15">
        <f>IFERROR(AP321*[1]Figure!$C$8+BK321*[1]Figure!$D$8+CF321*[1]Figure!$E$8,0)</f>
        <v>2.6201187364305854E-4</v>
      </c>
      <c r="FM321" s="15">
        <f>IFERROR(AQ321*[1]Figure!$C$8+BL321*[1]Figure!$D$8+CG321*[1]Figure!$E$8,0)</f>
        <v>6.00742092349427E-6</v>
      </c>
      <c r="FN321" s="15">
        <f>IFERROR(AR321*[1]Figure!$C$8+BM321*[1]Figure!$D$8+CH321*[1]Figure!$E$8,0)</f>
        <v>1.0066437851841501E-2</v>
      </c>
      <c r="FO321" s="15">
        <f>IFERROR(AS321*[1]Figure!$C$8+BN321*[1]Figure!$D$8+CI321*[1]Figure!$E$8,0)</f>
        <v>4.6315664335220381E-4</v>
      </c>
      <c r="FP321" s="15">
        <f>IFERROR(AT321*[1]Figure!$C$8+BO321*[1]Figure!$D$8+CJ321*[1]Figure!$E$8,0)</f>
        <v>8.6775975470373291E-3</v>
      </c>
      <c r="FQ321" s="15">
        <f>IFERROR(AU321*[1]Figure!$C$8+BP321*[1]Figure!$D$8+CK321*[1]Figure!$E$8,0)</f>
        <v>3.1528037882362016E-3</v>
      </c>
      <c r="FR321" s="15">
        <f>IFERROR(AV321*[1]Figure!$C$8+BQ321*[1]Figure!$D$8+CL321*[1]Figure!$E$8,0)</f>
        <v>3.8648727324018741E-5</v>
      </c>
      <c r="FS321" s="15">
        <f>IFERROR(AW321*[1]Figure!$C$8+BR321*[1]Figure!$D$8+CM321*[1]Figure!$E$8,0)</f>
        <v>3.5402015401671244E-4</v>
      </c>
      <c r="FT321" s="15">
        <f>IFERROR(AX321*[1]Figure!$C$8+BS321*[1]Figure!$D$8+CN321*[1]Figure!$E$8,0)</f>
        <v>4.5282523198911301E-7</v>
      </c>
      <c r="FU321" s="15">
        <f>IFERROR(AY321*[1]Figure!$C$8+BT321*[1]Figure!$D$8+CO321*[1]Figure!$E$8,0)</f>
        <v>7.7778146117767598E-6</v>
      </c>
      <c r="FV321" s="15">
        <f>IFERROR(AZ321*[1]Figure!$C$8+BU321*[1]Figure!$D$8+CP321*[1]Figure!$E$8,0)</f>
        <v>2.2493333004526585E-5</v>
      </c>
      <c r="FW321" s="15">
        <f>IFERROR(BA321*[1]Figure!$C$8+BV321*[1]Figure!$D$8+CQ321*[1]Figure!$E$8,0)</f>
        <v>2.2756061654638938E-5</v>
      </c>
      <c r="FX321" s="15">
        <f>IFERROR(BB321*[1]Figure!$C$8+BW321*[1]Figure!$D$8+CR321*[1]Figure!$E$8,0)</f>
        <v>3.2906037018249897E-9</v>
      </c>
      <c r="FY321" s="15">
        <f>IFERROR(BC321*[1]Figure!$C$8+BX321*[1]Figure!$D$8+CS321*[1]Figure!$E$8,0)</f>
        <v>2.174425839252656E-5</v>
      </c>
      <c r="FZ321" s="15">
        <f>IFERROR(BD321*[1]Figure!$C$8+BY321*[1]Figure!$D$8+CT321*[1]Figure!$E$8,0)</f>
        <v>1.0047811381326556E-2</v>
      </c>
      <c r="GA321" s="15">
        <f>IFERROR(BE321*[1]Figure!$C$8+BZ321*[1]Figure!$D$8+CU321*[1]Figure!$E$8,0)</f>
        <v>8.2834606660601163E-5</v>
      </c>
      <c r="GC321" s="15">
        <f>IFERROR(CW321*[1]Figure!$F$8+DR321*[1]Figure!$G$8+EM321*[1]Figure!$H$8,0)</f>
        <v>0</v>
      </c>
      <c r="GD321" s="15">
        <f>IFERROR(CX321*[1]Figure!$F$8+DS321*[1]Figure!$G$8+EN321*[1]Figure!$H$8,0)</f>
        <v>0</v>
      </c>
      <c r="GE321" s="15">
        <f>IFERROR(CY321*[1]Figure!$F$8+DT321*[1]Figure!$G$8+EO321*[1]Figure!$H$8,0)</f>
        <v>0</v>
      </c>
      <c r="GF321" s="15">
        <f>IFERROR(CZ321*[1]Figure!$F$8+DU321*[1]Figure!$G$8+EP321*[1]Figure!$H$8,0)</f>
        <v>0</v>
      </c>
      <c r="GG321" s="15">
        <f>IFERROR(DA321*[1]Figure!$F$8+DV321*[1]Figure!$G$8+EQ321*[1]Figure!$H$8,0)</f>
        <v>0</v>
      </c>
      <c r="GH321" s="15">
        <f>IFERROR(DB321*[1]Figure!$F$8+DW321*[1]Figure!$G$8+ER321*[1]Figure!$H$8,0)</f>
        <v>0</v>
      </c>
      <c r="GI321" s="15">
        <f>IFERROR(DC321*[1]Figure!$F$8+DX321*[1]Figure!$G$8+ES321*[1]Figure!$H$8,0)</f>
        <v>0</v>
      </c>
      <c r="GJ321" s="15">
        <f>IFERROR(DD321*[1]Figure!$F$8+DY321*[1]Figure!$G$8+ET321*[1]Figure!$H$8,0)</f>
        <v>0</v>
      </c>
      <c r="GK321" s="15">
        <f>IFERROR(DE321*[1]Figure!$F$8+DZ321*[1]Figure!$G$8+EU321*[1]Figure!$H$8,0)</f>
        <v>0</v>
      </c>
      <c r="GL321" s="15">
        <f>IFERROR(DF321*[1]Figure!$F$8+EA321*[1]Figure!$G$8+EV321*[1]Figure!$H$8,0)</f>
        <v>0</v>
      </c>
      <c r="GM321" s="15">
        <f>IFERROR(DG321*[1]Figure!$F$8+EB321*[1]Figure!$G$8+EW321*[1]Figure!$H$8,0)</f>
        <v>0</v>
      </c>
      <c r="GN321" s="15">
        <f>IFERROR(DH321*[1]Figure!$F$8+EC321*[1]Figure!$G$8+EX321*[1]Figure!$H$8,0)</f>
        <v>0</v>
      </c>
      <c r="GO321" s="15">
        <f>IFERROR(DI321*[1]Figure!$F$8+ED321*[1]Figure!$G$8+EY321*[1]Figure!$H$8,0)</f>
        <v>0</v>
      </c>
      <c r="GP321" s="15">
        <f>IFERROR(DJ321*[1]Figure!$F$8+EE321*[1]Figure!$G$8+EZ321*[1]Figure!$H$8,0)</f>
        <v>0</v>
      </c>
      <c r="GQ321" s="15">
        <f>IFERROR(DK321*[1]Figure!$F$8+EF321*[1]Figure!$G$8+FA321*[1]Figure!$H$8,0)</f>
        <v>0</v>
      </c>
      <c r="GR321" s="15">
        <f>IFERROR(DL321*[1]Figure!$F$8+EG321*[1]Figure!$G$8+FB321*[1]Figure!$H$8,0)</f>
        <v>0</v>
      </c>
      <c r="GS321" s="15">
        <f>IFERROR(DM321*[1]Figure!$F$8+EH321*[1]Figure!$G$8+FC321*[1]Figure!$H$8,0)</f>
        <v>0</v>
      </c>
      <c r="GT321" s="15">
        <f>IFERROR(DN321*[1]Figure!$F$8+EI321*[1]Figure!$G$8+FD321*[1]Figure!$H$8,0)</f>
        <v>0</v>
      </c>
      <c r="GU321" s="15">
        <f>IFERROR(DO321*[1]Figure!$F$8+EJ321*[1]Figure!$G$8+FE321*[1]Figure!$H$8,0)</f>
        <v>0</v>
      </c>
      <c r="GV321" s="15">
        <f>IFERROR(DP321*[1]Figure!$F$8+EK321*[1]Figure!$G$8+FF321*[1]Figure!$H$8,0)</f>
        <v>0</v>
      </c>
      <c r="GX321" s="15">
        <f>IFERROR(FH321*[1]Figure!$F$10+GC321*[1]Figure!$F$11,0)</f>
        <v>9.4071909212013419E-3</v>
      </c>
      <c r="GY321" s="15">
        <f>IFERROR(FI321*[1]Figure!$F$10+GD321*[1]Figure!$F$11,0)</f>
        <v>0.1770428225328009</v>
      </c>
      <c r="GZ321" s="15">
        <f>IFERROR(FJ321*[1]Figure!$F$10+GE321*[1]Figure!$F$11,0)</f>
        <v>1.11956806052639E-5</v>
      </c>
      <c r="HA321" s="15">
        <f>IFERROR(FK321*[1]Figure!$F$10+GF321*[1]Figure!$F$11,0)</f>
        <v>2.6219837498211575E-3</v>
      </c>
      <c r="HB321" s="15">
        <f>IFERROR(FL321*[1]Figure!$F$10+GG321*[1]Figure!$F$11,0)</f>
        <v>2.4663929471012316E-4</v>
      </c>
      <c r="HC321" s="15">
        <f>IFERROR(FM321*[1]Figure!$F$10+GH321*[1]Figure!$F$11,0)</f>
        <v>5.6549576894975084E-6</v>
      </c>
      <c r="HD321" s="15">
        <f>IFERROR(FN321*[1]Figure!$F$10+GI321*[1]Figure!$F$11,0)</f>
        <v>9.475826791742234E-3</v>
      </c>
      <c r="HE321" s="15">
        <f>IFERROR(FO321*[1]Figure!$F$10+GJ321*[1]Figure!$F$11,0)</f>
        <v>4.3598263799416923E-4</v>
      </c>
      <c r="HF321" s="15">
        <f>IFERROR(FP321*[1]Figure!$F$10+GK321*[1]Figure!$F$11,0)</f>
        <v>8.1684715620760299E-3</v>
      </c>
      <c r="HG321" s="15">
        <f>IFERROR(FQ321*[1]Figure!$F$10+GL321*[1]Figure!$F$11,0)</f>
        <v>2.9678246709892273E-3</v>
      </c>
      <c r="HH321" s="15">
        <f>IFERROR(FR321*[1]Figure!$F$10+GM321*[1]Figure!$F$11,0)</f>
        <v>3.6381155999158228E-5</v>
      </c>
      <c r="HI321" s="15">
        <f>IFERROR(FS321*[1]Figure!$F$10+GN321*[1]Figure!$F$11,0)</f>
        <v>3.3324932906972615E-4</v>
      </c>
      <c r="HJ321" s="15">
        <f>IFERROR(FT321*[1]Figure!$F$10+GO321*[1]Figure!$F$11,0)</f>
        <v>4.2625738403325821E-7</v>
      </c>
      <c r="HK321" s="15">
        <f>IFERROR(FU321*[1]Figure!$F$10+GP321*[1]Figure!$F$11,0)</f>
        <v>7.3214800671516518E-6</v>
      </c>
      <c r="HL321" s="15">
        <f>IFERROR(FV321*[1]Figure!$F$10+GQ321*[1]Figure!$F$11,0)</f>
        <v>2.1173619770660146E-5</v>
      </c>
      <c r="HM321" s="15">
        <f>IFERROR(FW321*[1]Figure!$F$10+GR321*[1]Figure!$F$11,0)</f>
        <v>2.1420933787627674E-5</v>
      </c>
      <c r="HN321" s="15">
        <f>IFERROR(FX321*[1]Figure!$F$10+GS321*[1]Figure!$F$11,0)</f>
        <v>3.0975396836185986E-9</v>
      </c>
      <c r="HO321" s="15">
        <f>IFERROR(FY321*[1]Figure!$F$10+GT321*[1]Figure!$F$11,0)</f>
        <v>2.0468494344777218E-5</v>
      </c>
      <c r="HP321" s="15">
        <f>IFERROR(FZ321*[1]Figure!$F$10+GU321*[1]Figure!$F$11,0)</f>
        <v>9.4582931605870155E-3</v>
      </c>
      <c r="HQ321" s="15">
        <f>IFERROR(GA321*[1]Figure!$F$10+GV321*[1]Figure!$F$11,0)</f>
        <v>7.7974592068272091E-5</v>
      </c>
    </row>
    <row r="322" spans="1:225" s="15" customFormat="1" x14ac:dyDescent="0.2">
      <c r="A322" s="1"/>
      <c r="B322" s="4"/>
      <c r="C322" s="1" t="str">
        <f>C131</f>
        <v>Electricity (EV,pack)</v>
      </c>
      <c r="D322" s="1" t="str">
        <f>D131</f>
        <v>Poland</v>
      </c>
      <c r="E322" s="2">
        <f>E131</f>
        <v>1.6392877202870991E-2</v>
      </c>
      <c r="F322" s="7"/>
      <c r="G322" s="5">
        <f t="shared" si="276"/>
        <v>1.5573233342727442E-2</v>
      </c>
      <c r="H322" s="5">
        <f t="shared" si="275"/>
        <v>1.5573233342727441E-2</v>
      </c>
      <c r="I322" s="5">
        <f t="shared" si="275"/>
        <v>1.5573233342727441E-2</v>
      </c>
      <c r="J322" s="5" t="s">
        <v>77</v>
      </c>
      <c r="K322" s="5" t="s">
        <v>77</v>
      </c>
      <c r="L322" s="5" t="s">
        <v>77</v>
      </c>
      <c r="M322" s="5" t="str">
        <f>M131</f>
        <v>kWh/kWh</v>
      </c>
      <c r="N322" s="5" t="str">
        <f>N131</f>
        <v>market for electricity, low voltage | electricity, low voltage | Cutoff, PL</v>
      </c>
      <c r="O322" s="5">
        <f>O131</f>
        <v>1</v>
      </c>
      <c r="P322" s="5" t="str">
        <f>P131</f>
        <v>kWh</v>
      </c>
      <c r="Q322" s="5">
        <f>Q307</f>
        <v>0.38899761150678203</v>
      </c>
      <c r="R322" s="5">
        <f t="shared" si="278"/>
        <v>9.6232578602001393</v>
      </c>
      <c r="S322" s="5">
        <f t="shared" si="278"/>
        <v>1.5949937117216899E-4</v>
      </c>
      <c r="T322" s="5">
        <f t="shared" si="278"/>
        <v>0.112693030142603</v>
      </c>
      <c r="U322" s="5">
        <f t="shared" si="278"/>
        <v>1.41336496089871E-2</v>
      </c>
      <c r="V322" s="5">
        <f t="shared" si="278"/>
        <v>2.7751197923858598E-4</v>
      </c>
      <c r="W322" s="5">
        <f t="shared" si="278"/>
        <v>0.39487259727059798</v>
      </c>
      <c r="X322" s="5">
        <f t="shared" si="278"/>
        <v>2.1844878047093601E-2</v>
      </c>
      <c r="Y322" s="5">
        <f t="shared" si="278"/>
        <v>0.39675559132663202</v>
      </c>
      <c r="Z322" s="5">
        <f t="shared" si="278"/>
        <v>0.15386607491191501</v>
      </c>
      <c r="AA322" s="5">
        <f t="shared" si="278"/>
        <v>9.3180996754013302E-3</v>
      </c>
      <c r="AB322" s="5">
        <f t="shared" si="278"/>
        <v>1.8650254724993501E-2</v>
      </c>
      <c r="AC322" s="5">
        <f t="shared" si="278"/>
        <v>2.06168503597358E-5</v>
      </c>
      <c r="AD322" s="5">
        <f t="shared" si="278"/>
        <v>4.6435083523879998E-4</v>
      </c>
      <c r="AE322" s="5">
        <f t="shared" si="278"/>
        <v>1.8979427794515601E-4</v>
      </c>
      <c r="AF322" s="5">
        <f t="shared" si="278"/>
        <v>2.01361160132075E-4</v>
      </c>
      <c r="AG322" s="5">
        <f t="shared" si="278"/>
        <v>1.7114246771852901E-7</v>
      </c>
      <c r="AH322" s="5">
        <f t="shared" si="278"/>
        <v>2.9630095729279402E-4</v>
      </c>
      <c r="AI322" s="5">
        <f t="shared" si="278"/>
        <v>0.48809831262861902</v>
      </c>
      <c r="AJ322" s="5">
        <f t="shared" si="278"/>
        <v>9.0516571158616391E-3</v>
      </c>
      <c r="AK322" s="1"/>
      <c r="AL322" s="1">
        <f t="shared" si="253"/>
        <v>6.0579505737587544E-3</v>
      </c>
      <c r="AM322" s="1">
        <f t="shared" si="253"/>
        <v>0.14986524017413275</v>
      </c>
      <c r="AN322" s="1">
        <f t="shared" si="253"/>
        <v>2.4839209252824826E-6</v>
      </c>
      <c r="AO322" s="1">
        <f t="shared" si="253"/>
        <v>1.7549948545097737E-3</v>
      </c>
      <c r="AP322" s="1">
        <f t="shared" si="253"/>
        <v>2.2010662334510459E-4</v>
      </c>
      <c r="AQ322" s="1">
        <f t="shared" si="253"/>
        <v>4.3217588080846325E-6</v>
      </c>
      <c r="AR322" s="1">
        <f t="shared" si="253"/>
        <v>6.1494430979438615E-3</v>
      </c>
      <c r="AS322" s="1">
        <f t="shared" si="253"/>
        <v>3.4019538317081279E-4</v>
      </c>
      <c r="AT322" s="1">
        <f t="shared" si="253"/>
        <v>6.1787674037614487E-3</v>
      </c>
      <c r="AU322" s="1">
        <f t="shared" si="253"/>
        <v>2.3961922881328332E-3</v>
      </c>
      <c r="AV322" s="1">
        <f t="shared" si="253"/>
        <v>1.4511294055581775E-4</v>
      </c>
      <c r="AW322" s="1">
        <f t="shared" si="253"/>
        <v>2.9044476873362884E-4</v>
      </c>
      <c r="AX322" s="1">
        <f t="shared" si="253"/>
        <v>3.2107102144425983E-7</v>
      </c>
      <c r="AY322" s="1">
        <f t="shared" si="253"/>
        <v>7.2314439100642171E-6</v>
      </c>
      <c r="AZ322" s="1">
        <f t="shared" si="253"/>
        <v>2.9557105775543831E-6</v>
      </c>
      <c r="BA322" s="1">
        <f t="shared" si="253"/>
        <v>3.1358443328991102E-6</v>
      </c>
      <c r="BB322" s="1">
        <f t="shared" si="266"/>
        <v>2.6652415846308509E-9</v>
      </c>
      <c r="BC322" s="1">
        <f t="shared" si="266"/>
        <v>4.6143639475941995E-6</v>
      </c>
      <c r="BD322" s="1">
        <f t="shared" si="266"/>
        <v>7.6012689167570128E-3</v>
      </c>
      <c r="BE322" s="1">
        <f t="shared" si="266"/>
        <v>1.409635684036726E-4</v>
      </c>
      <c r="BF322" s="1"/>
      <c r="BG322" s="1">
        <f t="shared" si="254"/>
        <v>6.0579505737587535E-3</v>
      </c>
      <c r="BH322" s="1">
        <f t="shared" si="254"/>
        <v>0.14986524017413275</v>
      </c>
      <c r="BI322" s="1">
        <f t="shared" si="254"/>
        <v>2.4839209252824821E-6</v>
      </c>
      <c r="BJ322" s="1">
        <f t="shared" si="254"/>
        <v>1.7549948545097734E-3</v>
      </c>
      <c r="BK322" s="1">
        <f t="shared" si="254"/>
        <v>2.2010662334510456E-4</v>
      </c>
      <c r="BL322" s="1">
        <f t="shared" si="254"/>
        <v>4.3217588080846325E-6</v>
      </c>
      <c r="BM322" s="1">
        <f t="shared" si="254"/>
        <v>6.1494430979438615E-3</v>
      </c>
      <c r="BN322" s="1">
        <f t="shared" si="254"/>
        <v>3.4019538317081279E-4</v>
      </c>
      <c r="BO322" s="1">
        <f t="shared" si="254"/>
        <v>6.1787674037614478E-3</v>
      </c>
      <c r="BP322" s="1">
        <f t="shared" si="254"/>
        <v>2.3961922881328328E-3</v>
      </c>
      <c r="BQ322" s="1">
        <f t="shared" si="254"/>
        <v>1.4511294055581775E-4</v>
      </c>
      <c r="BR322" s="1">
        <f t="shared" si="254"/>
        <v>2.9044476873362878E-4</v>
      </c>
      <c r="BS322" s="1">
        <f t="shared" si="254"/>
        <v>3.2107102144425978E-7</v>
      </c>
      <c r="BT322" s="1">
        <f t="shared" si="254"/>
        <v>7.2314439100642163E-6</v>
      </c>
      <c r="BU322" s="1">
        <f t="shared" si="254"/>
        <v>2.9557105775543827E-6</v>
      </c>
      <c r="BV322" s="1">
        <f t="shared" si="254"/>
        <v>3.1358443328991098E-6</v>
      </c>
      <c r="BW322" s="1">
        <f t="shared" si="267"/>
        <v>2.6652415846308505E-9</v>
      </c>
      <c r="BX322" s="1">
        <f t="shared" si="267"/>
        <v>4.6143639475941995E-6</v>
      </c>
      <c r="BY322" s="1">
        <f t="shared" si="267"/>
        <v>7.6012689167570119E-3</v>
      </c>
      <c r="BZ322" s="1">
        <f t="shared" si="267"/>
        <v>1.4096356840367257E-4</v>
      </c>
      <c r="CA322" s="1"/>
      <c r="CB322" s="1">
        <f t="shared" si="255"/>
        <v>6.0579505737587535E-3</v>
      </c>
      <c r="CC322" s="1">
        <f t="shared" si="255"/>
        <v>0.14986524017413275</v>
      </c>
      <c r="CD322" s="1">
        <f t="shared" si="255"/>
        <v>2.4839209252824821E-6</v>
      </c>
      <c r="CE322" s="1">
        <f t="shared" si="255"/>
        <v>1.7549948545097734E-3</v>
      </c>
      <c r="CF322" s="1">
        <f t="shared" si="255"/>
        <v>2.2010662334510456E-4</v>
      </c>
      <c r="CG322" s="1">
        <f t="shared" si="255"/>
        <v>4.3217588080846325E-6</v>
      </c>
      <c r="CH322" s="1">
        <f t="shared" si="255"/>
        <v>6.1494430979438615E-3</v>
      </c>
      <c r="CI322" s="1">
        <f t="shared" si="255"/>
        <v>3.4019538317081279E-4</v>
      </c>
      <c r="CJ322" s="1">
        <f t="shared" si="255"/>
        <v>6.1787674037614478E-3</v>
      </c>
      <c r="CK322" s="1">
        <f t="shared" si="255"/>
        <v>2.3961922881328328E-3</v>
      </c>
      <c r="CL322" s="1">
        <f t="shared" si="255"/>
        <v>1.4511294055581775E-4</v>
      </c>
      <c r="CM322" s="1">
        <f t="shared" si="255"/>
        <v>2.9044476873362878E-4</v>
      </c>
      <c r="CN322" s="1">
        <f t="shared" si="255"/>
        <v>3.2107102144425978E-7</v>
      </c>
      <c r="CO322" s="1">
        <f t="shared" si="255"/>
        <v>7.2314439100642163E-6</v>
      </c>
      <c r="CP322" s="1">
        <f t="shared" si="255"/>
        <v>2.9557105775543827E-6</v>
      </c>
      <c r="CQ322" s="1">
        <f t="shared" si="255"/>
        <v>3.1358443328991098E-6</v>
      </c>
      <c r="CR322" s="1">
        <f t="shared" si="268"/>
        <v>2.6652415846308505E-9</v>
      </c>
      <c r="CS322" s="1">
        <f t="shared" si="268"/>
        <v>4.6143639475941995E-6</v>
      </c>
      <c r="CT322" s="1">
        <f t="shared" si="268"/>
        <v>7.6012689167570119E-3</v>
      </c>
      <c r="CU322" s="1">
        <f t="shared" si="268"/>
        <v>1.4096356840367257E-4</v>
      </c>
      <c r="CW322" s="15">
        <f t="shared" si="256"/>
        <v>0</v>
      </c>
      <c r="CX322" s="15">
        <f t="shared" si="256"/>
        <v>0</v>
      </c>
      <c r="CY322" s="15">
        <f t="shared" si="256"/>
        <v>0</v>
      </c>
      <c r="CZ322" s="15">
        <f t="shared" si="256"/>
        <v>0</v>
      </c>
      <c r="DA322" s="15">
        <f t="shared" si="256"/>
        <v>0</v>
      </c>
      <c r="DB322" s="15">
        <f t="shared" si="256"/>
        <v>0</v>
      </c>
      <c r="DC322" s="15">
        <f t="shared" si="256"/>
        <v>0</v>
      </c>
      <c r="DD322" s="15">
        <f t="shared" si="256"/>
        <v>0</v>
      </c>
      <c r="DE322" s="15">
        <f t="shared" si="256"/>
        <v>0</v>
      </c>
      <c r="DF322" s="15">
        <f t="shared" si="256"/>
        <v>0</v>
      </c>
      <c r="DG322" s="15">
        <f t="shared" si="256"/>
        <v>0</v>
      </c>
      <c r="DH322" s="15">
        <f t="shared" si="256"/>
        <v>0</v>
      </c>
      <c r="DI322" s="15">
        <f t="shared" si="256"/>
        <v>0</v>
      </c>
      <c r="DJ322" s="15">
        <f t="shared" si="256"/>
        <v>0</v>
      </c>
      <c r="DK322" s="15">
        <f t="shared" si="256"/>
        <v>0</v>
      </c>
      <c r="DL322" s="15">
        <f t="shared" si="256"/>
        <v>0</v>
      </c>
      <c r="DM322" s="15">
        <f t="shared" si="269"/>
        <v>0</v>
      </c>
      <c r="DN322" s="15">
        <f t="shared" si="269"/>
        <v>0</v>
      </c>
      <c r="DO322" s="15">
        <f t="shared" si="269"/>
        <v>0</v>
      </c>
      <c r="DP322" s="15">
        <f t="shared" si="269"/>
        <v>0</v>
      </c>
      <c r="DQ322" s="15" t="s">
        <v>77</v>
      </c>
      <c r="DR322" s="15">
        <f t="shared" si="257"/>
        <v>0</v>
      </c>
      <c r="DS322" s="15">
        <f t="shared" si="257"/>
        <v>0</v>
      </c>
      <c r="DT322" s="15">
        <f t="shared" si="257"/>
        <v>0</v>
      </c>
      <c r="DU322" s="15">
        <f t="shared" si="257"/>
        <v>0</v>
      </c>
      <c r="DV322" s="15">
        <f t="shared" si="257"/>
        <v>0</v>
      </c>
      <c r="DW322" s="15">
        <f t="shared" si="257"/>
        <v>0</v>
      </c>
      <c r="DX322" s="15">
        <f t="shared" si="257"/>
        <v>0</v>
      </c>
      <c r="DY322" s="15">
        <f t="shared" si="257"/>
        <v>0</v>
      </c>
      <c r="DZ322" s="15">
        <f t="shared" si="257"/>
        <v>0</v>
      </c>
      <c r="EA322" s="15">
        <f t="shared" si="257"/>
        <v>0</v>
      </c>
      <c r="EB322" s="15">
        <f t="shared" si="257"/>
        <v>0</v>
      </c>
      <c r="EC322" s="15">
        <f t="shared" si="257"/>
        <v>0</v>
      </c>
      <c r="ED322" s="15">
        <f t="shared" si="257"/>
        <v>0</v>
      </c>
      <c r="EE322" s="15">
        <f t="shared" si="257"/>
        <v>0</v>
      </c>
      <c r="EF322" s="15">
        <f t="shared" si="257"/>
        <v>0</v>
      </c>
      <c r="EG322" s="15">
        <f t="shared" si="257"/>
        <v>0</v>
      </c>
      <c r="EH322" s="15">
        <f t="shared" si="270"/>
        <v>0</v>
      </c>
      <c r="EI322" s="15">
        <f t="shared" si="270"/>
        <v>0</v>
      </c>
      <c r="EJ322" s="15">
        <f t="shared" si="270"/>
        <v>0</v>
      </c>
      <c r="EK322" s="15">
        <f t="shared" si="270"/>
        <v>0</v>
      </c>
      <c r="EL322" s="15" t="s">
        <v>77</v>
      </c>
      <c r="EM322" s="15">
        <f t="shared" si="258"/>
        <v>0</v>
      </c>
      <c r="EN322" s="15">
        <f t="shared" si="258"/>
        <v>0</v>
      </c>
      <c r="EO322" s="15">
        <f t="shared" si="258"/>
        <v>0</v>
      </c>
      <c r="EP322" s="15">
        <f t="shared" si="258"/>
        <v>0</v>
      </c>
      <c r="EQ322" s="15">
        <f t="shared" si="258"/>
        <v>0</v>
      </c>
      <c r="ER322" s="15">
        <f t="shared" si="258"/>
        <v>0</v>
      </c>
      <c r="ES322" s="15">
        <f t="shared" si="258"/>
        <v>0</v>
      </c>
      <c r="ET322" s="15">
        <f t="shared" si="258"/>
        <v>0</v>
      </c>
      <c r="EU322" s="15">
        <f t="shared" si="258"/>
        <v>0</v>
      </c>
      <c r="EV322" s="15">
        <f t="shared" si="258"/>
        <v>0</v>
      </c>
      <c r="EW322" s="15">
        <f t="shared" si="258"/>
        <v>0</v>
      </c>
      <c r="EX322" s="15">
        <f t="shared" si="258"/>
        <v>0</v>
      </c>
      <c r="EY322" s="15">
        <f t="shared" si="258"/>
        <v>0</v>
      </c>
      <c r="EZ322" s="15">
        <f t="shared" si="258"/>
        <v>0</v>
      </c>
      <c r="FA322" s="15">
        <f t="shared" si="258"/>
        <v>0</v>
      </c>
      <c r="FB322" s="15">
        <f t="shared" si="258"/>
        <v>0</v>
      </c>
      <c r="FC322" s="15">
        <f t="shared" si="271"/>
        <v>0</v>
      </c>
      <c r="FD322" s="15">
        <f t="shared" si="271"/>
        <v>0</v>
      </c>
      <c r="FE322" s="15">
        <f t="shared" si="271"/>
        <v>0</v>
      </c>
      <c r="FF322" s="15">
        <f t="shared" si="271"/>
        <v>0</v>
      </c>
      <c r="FH322" s="15">
        <f>IFERROR(AL322*[1]Figure!$C$8+BG322*[1]Figure!$D$8+CB322*[1]Figure!$E$8,0)</f>
        <v>6.0579505737587544E-3</v>
      </c>
      <c r="FI322" s="15">
        <f>IFERROR(AM322*[1]Figure!$C$8+BH322*[1]Figure!$D$8+CC322*[1]Figure!$E$8,0)</f>
        <v>0.14986524017413272</v>
      </c>
      <c r="FJ322" s="15">
        <f>IFERROR(AN322*[1]Figure!$C$8+BI322*[1]Figure!$D$8+CD322*[1]Figure!$E$8,0)</f>
        <v>2.4839209252824821E-6</v>
      </c>
      <c r="FK322" s="15">
        <f>IFERROR(AO322*[1]Figure!$C$8+BJ322*[1]Figure!$D$8+CE322*[1]Figure!$E$8,0)</f>
        <v>1.7549948545097732E-3</v>
      </c>
      <c r="FL322" s="15">
        <f>IFERROR(AP322*[1]Figure!$C$8+BK322*[1]Figure!$D$8+CF322*[1]Figure!$E$8,0)</f>
        <v>2.2010662334510456E-4</v>
      </c>
      <c r="FM322" s="15">
        <f>IFERROR(AQ322*[1]Figure!$C$8+BL322*[1]Figure!$D$8+CG322*[1]Figure!$E$8,0)</f>
        <v>4.3217588080846317E-6</v>
      </c>
      <c r="FN322" s="15">
        <f>IFERROR(AR322*[1]Figure!$C$8+BM322*[1]Figure!$D$8+CH322*[1]Figure!$E$8,0)</f>
        <v>6.1494430979438615E-3</v>
      </c>
      <c r="FO322" s="15">
        <f>IFERROR(AS322*[1]Figure!$C$8+BN322*[1]Figure!$D$8+CI322*[1]Figure!$E$8,0)</f>
        <v>3.4019538317081274E-4</v>
      </c>
      <c r="FP322" s="15">
        <f>IFERROR(AT322*[1]Figure!$C$8+BO322*[1]Figure!$D$8+CJ322*[1]Figure!$E$8,0)</f>
        <v>6.1787674037614478E-3</v>
      </c>
      <c r="FQ322" s="15">
        <f>IFERROR(AU322*[1]Figure!$C$8+BP322*[1]Figure!$D$8+CK322*[1]Figure!$E$8,0)</f>
        <v>2.3961922881328328E-3</v>
      </c>
      <c r="FR322" s="15">
        <f>IFERROR(AV322*[1]Figure!$C$8+BQ322*[1]Figure!$D$8+CL322*[1]Figure!$E$8,0)</f>
        <v>1.4511294055581775E-4</v>
      </c>
      <c r="FS322" s="15">
        <f>IFERROR(AW322*[1]Figure!$C$8+BR322*[1]Figure!$D$8+CM322*[1]Figure!$E$8,0)</f>
        <v>2.9044476873362878E-4</v>
      </c>
      <c r="FT322" s="15">
        <f>IFERROR(AX322*[1]Figure!$C$8+BS322*[1]Figure!$D$8+CN322*[1]Figure!$E$8,0)</f>
        <v>3.2107102144425983E-7</v>
      </c>
      <c r="FU322" s="15">
        <f>IFERROR(AY322*[1]Figure!$C$8+BT322*[1]Figure!$D$8+CO322*[1]Figure!$E$8,0)</f>
        <v>7.2314439100642154E-6</v>
      </c>
      <c r="FV322" s="15">
        <f>IFERROR(AZ322*[1]Figure!$C$8+BU322*[1]Figure!$D$8+CP322*[1]Figure!$E$8,0)</f>
        <v>2.9557105775543831E-6</v>
      </c>
      <c r="FW322" s="15">
        <f>IFERROR(BA322*[1]Figure!$C$8+BV322*[1]Figure!$D$8+CQ322*[1]Figure!$E$8,0)</f>
        <v>3.1358443328991102E-6</v>
      </c>
      <c r="FX322" s="15">
        <f>IFERROR(BB322*[1]Figure!$C$8+BW322*[1]Figure!$D$8+CR322*[1]Figure!$E$8,0)</f>
        <v>2.6652415846308501E-9</v>
      </c>
      <c r="FY322" s="15">
        <f>IFERROR(BC322*[1]Figure!$C$8+BX322*[1]Figure!$D$8+CS322*[1]Figure!$E$8,0)</f>
        <v>4.6143639475941995E-6</v>
      </c>
      <c r="FZ322" s="15">
        <f>IFERROR(BD322*[1]Figure!$C$8+BY322*[1]Figure!$D$8+CT322*[1]Figure!$E$8,0)</f>
        <v>7.6012689167570119E-3</v>
      </c>
      <c r="GA322" s="15">
        <f>IFERROR(BE322*[1]Figure!$C$8+BZ322*[1]Figure!$D$8+CU322*[1]Figure!$E$8,0)</f>
        <v>1.4096356840367254E-4</v>
      </c>
      <c r="GC322" s="15">
        <f>IFERROR(CW322*[1]Figure!$F$8+DR322*[1]Figure!$G$8+EM322*[1]Figure!$H$8,0)</f>
        <v>0</v>
      </c>
      <c r="GD322" s="15">
        <f>IFERROR(CX322*[1]Figure!$F$8+DS322*[1]Figure!$G$8+EN322*[1]Figure!$H$8,0)</f>
        <v>0</v>
      </c>
      <c r="GE322" s="15">
        <f>IFERROR(CY322*[1]Figure!$F$8+DT322*[1]Figure!$G$8+EO322*[1]Figure!$H$8,0)</f>
        <v>0</v>
      </c>
      <c r="GF322" s="15">
        <f>IFERROR(CZ322*[1]Figure!$F$8+DU322*[1]Figure!$G$8+EP322*[1]Figure!$H$8,0)</f>
        <v>0</v>
      </c>
      <c r="GG322" s="15">
        <f>IFERROR(DA322*[1]Figure!$F$8+DV322*[1]Figure!$G$8+EQ322*[1]Figure!$H$8,0)</f>
        <v>0</v>
      </c>
      <c r="GH322" s="15">
        <f>IFERROR(DB322*[1]Figure!$F$8+DW322*[1]Figure!$G$8+ER322*[1]Figure!$H$8,0)</f>
        <v>0</v>
      </c>
      <c r="GI322" s="15">
        <f>IFERROR(DC322*[1]Figure!$F$8+DX322*[1]Figure!$G$8+ES322*[1]Figure!$H$8,0)</f>
        <v>0</v>
      </c>
      <c r="GJ322" s="15">
        <f>IFERROR(DD322*[1]Figure!$F$8+DY322*[1]Figure!$G$8+ET322*[1]Figure!$H$8,0)</f>
        <v>0</v>
      </c>
      <c r="GK322" s="15">
        <f>IFERROR(DE322*[1]Figure!$F$8+DZ322*[1]Figure!$G$8+EU322*[1]Figure!$H$8,0)</f>
        <v>0</v>
      </c>
      <c r="GL322" s="15">
        <f>IFERROR(DF322*[1]Figure!$F$8+EA322*[1]Figure!$G$8+EV322*[1]Figure!$H$8,0)</f>
        <v>0</v>
      </c>
      <c r="GM322" s="15">
        <f>IFERROR(DG322*[1]Figure!$F$8+EB322*[1]Figure!$G$8+EW322*[1]Figure!$H$8,0)</f>
        <v>0</v>
      </c>
      <c r="GN322" s="15">
        <f>IFERROR(DH322*[1]Figure!$F$8+EC322*[1]Figure!$G$8+EX322*[1]Figure!$H$8,0)</f>
        <v>0</v>
      </c>
      <c r="GO322" s="15">
        <f>IFERROR(DI322*[1]Figure!$F$8+ED322*[1]Figure!$G$8+EY322*[1]Figure!$H$8,0)</f>
        <v>0</v>
      </c>
      <c r="GP322" s="15">
        <f>IFERROR(DJ322*[1]Figure!$F$8+EE322*[1]Figure!$G$8+EZ322*[1]Figure!$H$8,0)</f>
        <v>0</v>
      </c>
      <c r="GQ322" s="15">
        <f>IFERROR(DK322*[1]Figure!$F$8+EF322*[1]Figure!$G$8+FA322*[1]Figure!$H$8,0)</f>
        <v>0</v>
      </c>
      <c r="GR322" s="15">
        <f>IFERROR(DL322*[1]Figure!$F$8+EG322*[1]Figure!$G$8+FB322*[1]Figure!$H$8,0)</f>
        <v>0</v>
      </c>
      <c r="GS322" s="15">
        <f>IFERROR(DM322*[1]Figure!$F$8+EH322*[1]Figure!$G$8+FC322*[1]Figure!$H$8,0)</f>
        <v>0</v>
      </c>
      <c r="GT322" s="15">
        <f>IFERROR(DN322*[1]Figure!$F$8+EI322*[1]Figure!$G$8+FD322*[1]Figure!$H$8,0)</f>
        <v>0</v>
      </c>
      <c r="GU322" s="15">
        <f>IFERROR(DO322*[1]Figure!$F$8+EJ322*[1]Figure!$G$8+FE322*[1]Figure!$H$8,0)</f>
        <v>0</v>
      </c>
      <c r="GV322" s="15">
        <f>IFERROR(DP322*[1]Figure!$F$8+EK322*[1]Figure!$G$8+FF322*[1]Figure!$H$8,0)</f>
        <v>0</v>
      </c>
      <c r="GX322" s="15">
        <f>IFERROR(FH322*[1]Figure!$F$10+GC322*[1]Figure!$F$11,0)</f>
        <v>5.7025226991663435E-3</v>
      </c>
      <c r="GY322" s="15">
        <f>IFERROR(FI322*[1]Figure!$F$10+GD322*[1]Figure!$F$11,0)</f>
        <v>0.14107245074116723</v>
      </c>
      <c r="GZ322" s="15">
        <f>IFERROR(FJ322*[1]Figure!$F$10+GE322*[1]Figure!$F$11,0)</f>
        <v>2.3381860394692776E-6</v>
      </c>
      <c r="HA322" s="15">
        <f>IFERROR(FK322*[1]Figure!$F$10+GF322*[1]Figure!$F$11,0)</f>
        <v>1.6520270135767304E-3</v>
      </c>
      <c r="HB322" s="15">
        <f>IFERROR(FL322*[1]Figure!$F$10+GG322*[1]Figure!$F$11,0)</f>
        <v>2.071926801944059E-4</v>
      </c>
      <c r="HC322" s="15">
        <f>IFERROR(FM322*[1]Figure!$F$10+GH322*[1]Figure!$F$11,0)</f>
        <v>4.0681955726379165E-6</v>
      </c>
      <c r="HD322" s="15">
        <f>IFERROR(FN322*[1]Figure!$F$10+GI322*[1]Figure!$F$11,0)</f>
        <v>5.7886472374267927E-3</v>
      </c>
      <c r="HE322" s="15">
        <f>IFERROR(FO322*[1]Figure!$F$10+GJ322*[1]Figure!$F$11,0)</f>
        <v>3.2023567559077396E-4</v>
      </c>
      <c r="HF322" s="15">
        <f>IFERROR(FP322*[1]Figure!$F$10+GK322*[1]Figure!$F$11,0)</f>
        <v>5.8162510479112233E-3</v>
      </c>
      <c r="HG322" s="15">
        <f>IFERROR(FQ322*[1]Figure!$F$10+GL322*[1]Figure!$F$11,0)</f>
        <v>2.2556045560745727E-3</v>
      </c>
      <c r="HH322" s="15">
        <f>IFERROR(FR322*[1]Figure!$F$10+GM322*[1]Figure!$F$11,0)</f>
        <v>1.3659897475011668E-4</v>
      </c>
      <c r="HI322" s="15">
        <f>IFERROR(FS322*[1]Figure!$F$10+GN322*[1]Figure!$F$11,0)</f>
        <v>2.7340399469947781E-4</v>
      </c>
      <c r="HJ322" s="15">
        <f>IFERROR(FT322*[1]Figure!$F$10+GO322*[1]Figure!$F$11,0)</f>
        <v>3.0223336515180488E-7</v>
      </c>
      <c r="HK322" s="15">
        <f>IFERROR(FU322*[1]Figure!$F$10+GP322*[1]Figure!$F$11,0)</f>
        <v>6.8071656483164309E-6</v>
      </c>
      <c r="HL322" s="15">
        <f>IFERROR(FV322*[1]Figure!$F$10+GQ322*[1]Figure!$F$11,0)</f>
        <v>2.7822951764712018E-6</v>
      </c>
      <c r="HM322" s="15">
        <f>IFERROR(FW322*[1]Figure!$F$10+GR322*[1]Figure!$F$11,0)</f>
        <v>2.9518602490535009E-6</v>
      </c>
      <c r="HN322" s="15">
        <f>IFERROR(FX322*[1]Figure!$F$10+GS322*[1]Figure!$F$11,0)</f>
        <v>2.5088683788466894E-9</v>
      </c>
      <c r="HO322" s="15">
        <f>IFERROR(FY322*[1]Figure!$F$10+GT322*[1]Figure!$F$11,0)</f>
        <v>4.343633186337486E-6</v>
      </c>
      <c r="HP322" s="15">
        <f>IFERROR(FZ322*[1]Figure!$F$10+GU322*[1]Figure!$F$11,0)</f>
        <v>7.1552925387074317E-3</v>
      </c>
      <c r="HQ322" s="15">
        <f>IFERROR(GA322*[1]Figure!$F$10+GV322*[1]Figure!$F$11,0)</f>
        <v>1.326930516830991E-4</v>
      </c>
    </row>
    <row r="323" spans="1:225" s="15" customFormat="1" x14ac:dyDescent="0.2">
      <c r="A323" s="1"/>
      <c r="B323" s="4"/>
      <c r="C323" s="1" t="str">
        <f>C132</f>
        <v>Electricity (EV,pack)</v>
      </c>
      <c r="D323" s="1" t="str">
        <f>D132</f>
        <v>TN, US</v>
      </c>
      <c r="E323" s="2">
        <f>E132</f>
        <v>3.4729362908164099E-2</v>
      </c>
      <c r="F323" s="7"/>
      <c r="G323" s="5">
        <f t="shared" si="276"/>
        <v>3.2992894762755895E-2</v>
      </c>
      <c r="H323" s="5">
        <f t="shared" si="275"/>
        <v>3.2992894762755895E-2</v>
      </c>
      <c r="I323" s="5">
        <f t="shared" si="275"/>
        <v>3.2992894762755895E-2</v>
      </c>
      <c r="J323" s="5" t="s">
        <v>77</v>
      </c>
      <c r="K323" s="5" t="s">
        <v>77</v>
      </c>
      <c r="L323" s="5" t="s">
        <v>77</v>
      </c>
      <c r="M323" s="5" t="str">
        <f>M132</f>
        <v>kWh/kWh</v>
      </c>
      <c r="N323" s="5" t="str">
        <f>N132</f>
        <v>market for electricity, low voltage | electricity, low voltage | Cutoff, US-SERC</v>
      </c>
      <c r="O323" s="5">
        <f>O132</f>
        <v>1</v>
      </c>
      <c r="P323" s="5" t="str">
        <f>P132</f>
        <v>kWh</v>
      </c>
      <c r="Q323" s="5">
        <f>Q311</f>
        <v>0.57878277519836896</v>
      </c>
      <c r="R323" s="5">
        <f t="shared" ref="R323:AJ324" si="279">R311</f>
        <v>11.048911674373599</v>
      </c>
      <c r="S323" s="5">
        <f t="shared" si="279"/>
        <v>1.0659488820158099E-3</v>
      </c>
      <c r="T323" s="5">
        <f t="shared" si="279"/>
        <v>0.16218007875596899</v>
      </c>
      <c r="U323" s="5">
        <f t="shared" si="279"/>
        <v>1.5638987417009E-2</v>
      </c>
      <c r="V323" s="5">
        <f t="shared" si="279"/>
        <v>3.51956749437653E-4</v>
      </c>
      <c r="W323" s="5">
        <f t="shared" si="279"/>
        <v>0.58671489923318898</v>
      </c>
      <c r="X323" s="5">
        <f t="shared" si="279"/>
        <v>2.4596230360916599E-2</v>
      </c>
      <c r="Y323" s="5">
        <f t="shared" si="279"/>
        <v>0.47013017668844598</v>
      </c>
      <c r="Z323" s="5">
        <f t="shared" si="279"/>
        <v>0.185026160017571</v>
      </c>
      <c r="AA323" s="5">
        <f t="shared" si="279"/>
        <v>2.6451759716733898E-3</v>
      </c>
      <c r="AB323" s="5">
        <f t="shared" si="279"/>
        <v>2.0758047918579998E-2</v>
      </c>
      <c r="AC323" s="5">
        <f t="shared" si="279"/>
        <v>2.5925929545980498E-5</v>
      </c>
      <c r="AD323" s="5">
        <f t="shared" si="279"/>
        <v>4.3362307228558898E-4</v>
      </c>
      <c r="AE323" s="5">
        <f t="shared" si="279"/>
        <v>5.9056743532041401E-4</v>
      </c>
      <c r="AF323" s="5">
        <f t="shared" si="279"/>
        <v>6.0380604684911999E-4</v>
      </c>
      <c r="AG323" s="5">
        <f t="shared" si="279"/>
        <v>2.2207224360827801E-7</v>
      </c>
      <c r="AH323" s="5">
        <f t="shared" si="279"/>
        <v>1.1836083181385199E-3</v>
      </c>
      <c r="AI323" s="5">
        <f t="shared" si="279"/>
        <v>0.37197375106132602</v>
      </c>
      <c r="AJ323" s="5">
        <f t="shared" si="279"/>
        <v>2.5235755597936599E-3</v>
      </c>
      <c r="AK323" s="1"/>
      <c r="AL323" s="1">
        <f t="shared" si="253"/>
        <v>1.9095719192615591E-2</v>
      </c>
      <c r="AM323" s="1">
        <f t="shared" si="253"/>
        <v>0.36453558011559317</v>
      </c>
      <c r="AN323" s="1">
        <f t="shared" si="253"/>
        <v>3.516873928682492E-5</v>
      </c>
      <c r="AO323" s="1">
        <f t="shared" si="253"/>
        <v>5.3507902710111478E-3</v>
      </c>
      <c r="AP323" s="1">
        <f t="shared" si="253"/>
        <v>5.1597546604544161E-4</v>
      </c>
      <c r="AQ323" s="1">
        <f t="shared" si="253"/>
        <v>1.161207199523813E-5</v>
      </c>
      <c r="AR323" s="1">
        <f t="shared" si="253"/>
        <v>1.9357422926141534E-2</v>
      </c>
      <c r="AS323" s="1">
        <f t="shared" si="253"/>
        <v>8.1150083985822284E-4</v>
      </c>
      <c r="AT323" s="1">
        <f t="shared" si="253"/>
        <v>1.5510955444277733E-2</v>
      </c>
      <c r="AU323" s="1">
        <f t="shared" si="253"/>
        <v>6.1045486258165527E-3</v>
      </c>
      <c r="AV323" s="1">
        <f t="shared" si="253"/>
        <v>8.7272012462390712E-5</v>
      </c>
      <c r="AW323" s="1">
        <f t="shared" si="253"/>
        <v>6.8486809045795389E-4</v>
      </c>
      <c r="AX323" s="1">
        <f t="shared" si="253"/>
        <v>8.5537146513715828E-7</v>
      </c>
      <c r="AY323" s="1">
        <f t="shared" si="253"/>
        <v>1.4306480390621329E-5</v>
      </c>
      <c r="AZ323" s="1">
        <f t="shared" si="253"/>
        <v>1.9484529243837067E-5</v>
      </c>
      <c r="BA323" s="1">
        <f t="shared" si="253"/>
        <v>1.9921309360808673E-5</v>
      </c>
      <c r="BB323" s="1">
        <f t="shared" si="266"/>
        <v>7.3268061630970065E-9</v>
      </c>
      <c r="BC323" s="1">
        <f t="shared" si="266"/>
        <v>3.9050664680666688E-5</v>
      </c>
      <c r="BD323" s="1">
        <f t="shared" si="266"/>
        <v>1.2272490823273889E-2</v>
      </c>
      <c r="BE323" s="1">
        <f t="shared" si="266"/>
        <v>8.3260062870135014E-5</v>
      </c>
      <c r="BF323" s="1"/>
      <c r="BG323" s="1">
        <f t="shared" si="254"/>
        <v>1.9095719192615591E-2</v>
      </c>
      <c r="BH323" s="1">
        <f t="shared" si="254"/>
        <v>0.36453558011559317</v>
      </c>
      <c r="BI323" s="1">
        <f t="shared" si="254"/>
        <v>3.516873928682492E-5</v>
      </c>
      <c r="BJ323" s="1">
        <f t="shared" si="254"/>
        <v>5.3507902710111478E-3</v>
      </c>
      <c r="BK323" s="1">
        <f t="shared" si="254"/>
        <v>5.1597546604544161E-4</v>
      </c>
      <c r="BL323" s="1">
        <f t="shared" si="254"/>
        <v>1.161207199523813E-5</v>
      </c>
      <c r="BM323" s="1">
        <f t="shared" si="254"/>
        <v>1.9357422926141534E-2</v>
      </c>
      <c r="BN323" s="1">
        <f t="shared" si="254"/>
        <v>8.1150083985822284E-4</v>
      </c>
      <c r="BO323" s="1">
        <f t="shared" si="254"/>
        <v>1.5510955444277733E-2</v>
      </c>
      <c r="BP323" s="1">
        <f t="shared" si="254"/>
        <v>6.1045486258165527E-3</v>
      </c>
      <c r="BQ323" s="1">
        <f t="shared" si="254"/>
        <v>8.7272012462390712E-5</v>
      </c>
      <c r="BR323" s="1">
        <f t="shared" si="254"/>
        <v>6.8486809045795389E-4</v>
      </c>
      <c r="BS323" s="1">
        <f t="shared" si="254"/>
        <v>8.5537146513715828E-7</v>
      </c>
      <c r="BT323" s="1">
        <f t="shared" si="254"/>
        <v>1.4306480390621329E-5</v>
      </c>
      <c r="BU323" s="1">
        <f t="shared" si="254"/>
        <v>1.9484529243837067E-5</v>
      </c>
      <c r="BV323" s="1">
        <f t="shared" si="254"/>
        <v>1.9921309360808673E-5</v>
      </c>
      <c r="BW323" s="1">
        <f t="shared" si="267"/>
        <v>7.3268061630970065E-9</v>
      </c>
      <c r="BX323" s="1">
        <f t="shared" si="267"/>
        <v>3.9050664680666688E-5</v>
      </c>
      <c r="BY323" s="1">
        <f t="shared" si="267"/>
        <v>1.2272490823273889E-2</v>
      </c>
      <c r="BZ323" s="1">
        <f t="shared" si="267"/>
        <v>8.3260062870135014E-5</v>
      </c>
      <c r="CA323" s="1"/>
      <c r="CB323" s="1">
        <f t="shared" si="255"/>
        <v>1.9095719192615591E-2</v>
      </c>
      <c r="CC323" s="1">
        <f t="shared" si="255"/>
        <v>0.36453558011559317</v>
      </c>
      <c r="CD323" s="1">
        <f t="shared" si="255"/>
        <v>3.516873928682492E-5</v>
      </c>
      <c r="CE323" s="1">
        <f t="shared" si="255"/>
        <v>5.3507902710111478E-3</v>
      </c>
      <c r="CF323" s="1">
        <f t="shared" si="255"/>
        <v>5.1597546604544161E-4</v>
      </c>
      <c r="CG323" s="1">
        <f t="shared" si="255"/>
        <v>1.161207199523813E-5</v>
      </c>
      <c r="CH323" s="1">
        <f t="shared" si="255"/>
        <v>1.9357422926141534E-2</v>
      </c>
      <c r="CI323" s="1">
        <f t="shared" si="255"/>
        <v>8.1150083985822284E-4</v>
      </c>
      <c r="CJ323" s="1">
        <f t="shared" si="255"/>
        <v>1.5510955444277733E-2</v>
      </c>
      <c r="CK323" s="1">
        <f t="shared" si="255"/>
        <v>6.1045486258165527E-3</v>
      </c>
      <c r="CL323" s="1">
        <f t="shared" si="255"/>
        <v>8.7272012462390712E-5</v>
      </c>
      <c r="CM323" s="1">
        <f t="shared" si="255"/>
        <v>6.8486809045795389E-4</v>
      </c>
      <c r="CN323" s="1">
        <f t="shared" si="255"/>
        <v>8.5537146513715828E-7</v>
      </c>
      <c r="CO323" s="1">
        <f t="shared" si="255"/>
        <v>1.4306480390621329E-5</v>
      </c>
      <c r="CP323" s="1">
        <f t="shared" si="255"/>
        <v>1.9484529243837067E-5</v>
      </c>
      <c r="CQ323" s="1">
        <f t="shared" si="255"/>
        <v>1.9921309360808673E-5</v>
      </c>
      <c r="CR323" s="1">
        <f t="shared" si="268"/>
        <v>7.3268061630970065E-9</v>
      </c>
      <c r="CS323" s="1">
        <f t="shared" si="268"/>
        <v>3.9050664680666688E-5</v>
      </c>
      <c r="CT323" s="1">
        <f t="shared" si="268"/>
        <v>1.2272490823273889E-2</v>
      </c>
      <c r="CU323" s="1">
        <f t="shared" si="268"/>
        <v>8.3260062870135014E-5</v>
      </c>
      <c r="CW323" s="15">
        <f t="shared" si="256"/>
        <v>0</v>
      </c>
      <c r="CX323" s="15">
        <f t="shared" si="256"/>
        <v>0</v>
      </c>
      <c r="CY323" s="15">
        <f t="shared" si="256"/>
        <v>0</v>
      </c>
      <c r="CZ323" s="15">
        <f t="shared" si="256"/>
        <v>0</v>
      </c>
      <c r="DA323" s="15">
        <f t="shared" si="256"/>
        <v>0</v>
      </c>
      <c r="DB323" s="15">
        <f t="shared" si="256"/>
        <v>0</v>
      </c>
      <c r="DC323" s="15">
        <f t="shared" si="256"/>
        <v>0</v>
      </c>
      <c r="DD323" s="15">
        <f t="shared" si="256"/>
        <v>0</v>
      </c>
      <c r="DE323" s="15">
        <f t="shared" si="256"/>
        <v>0</v>
      </c>
      <c r="DF323" s="15">
        <f t="shared" si="256"/>
        <v>0</v>
      </c>
      <c r="DG323" s="15">
        <f t="shared" si="256"/>
        <v>0</v>
      </c>
      <c r="DH323" s="15">
        <f t="shared" si="256"/>
        <v>0</v>
      </c>
      <c r="DI323" s="15">
        <f t="shared" si="256"/>
        <v>0</v>
      </c>
      <c r="DJ323" s="15">
        <f t="shared" si="256"/>
        <v>0</v>
      </c>
      <c r="DK323" s="15">
        <f t="shared" si="256"/>
        <v>0</v>
      </c>
      <c r="DL323" s="15">
        <f t="shared" si="256"/>
        <v>0</v>
      </c>
      <c r="DM323" s="15">
        <f t="shared" si="269"/>
        <v>0</v>
      </c>
      <c r="DN323" s="15">
        <f t="shared" si="269"/>
        <v>0</v>
      </c>
      <c r="DO323" s="15">
        <f t="shared" si="269"/>
        <v>0</v>
      </c>
      <c r="DP323" s="15">
        <f t="shared" si="269"/>
        <v>0</v>
      </c>
      <c r="DQ323" s="15" t="s">
        <v>77</v>
      </c>
      <c r="DR323" s="15">
        <f t="shared" si="257"/>
        <v>0</v>
      </c>
      <c r="DS323" s="15">
        <f t="shared" si="257"/>
        <v>0</v>
      </c>
      <c r="DT323" s="15">
        <f t="shared" si="257"/>
        <v>0</v>
      </c>
      <c r="DU323" s="15">
        <f t="shared" si="257"/>
        <v>0</v>
      </c>
      <c r="DV323" s="15">
        <f t="shared" si="257"/>
        <v>0</v>
      </c>
      <c r="DW323" s="15">
        <f t="shared" si="257"/>
        <v>0</v>
      </c>
      <c r="DX323" s="15">
        <f t="shared" si="257"/>
        <v>0</v>
      </c>
      <c r="DY323" s="15">
        <f t="shared" si="257"/>
        <v>0</v>
      </c>
      <c r="DZ323" s="15">
        <f t="shared" si="257"/>
        <v>0</v>
      </c>
      <c r="EA323" s="15">
        <f t="shared" si="257"/>
        <v>0</v>
      </c>
      <c r="EB323" s="15">
        <f t="shared" si="257"/>
        <v>0</v>
      </c>
      <c r="EC323" s="15">
        <f t="shared" si="257"/>
        <v>0</v>
      </c>
      <c r="ED323" s="15">
        <f t="shared" si="257"/>
        <v>0</v>
      </c>
      <c r="EE323" s="15">
        <f t="shared" si="257"/>
        <v>0</v>
      </c>
      <c r="EF323" s="15">
        <f t="shared" si="257"/>
        <v>0</v>
      </c>
      <c r="EG323" s="15">
        <f t="shared" si="257"/>
        <v>0</v>
      </c>
      <c r="EH323" s="15">
        <f t="shared" si="270"/>
        <v>0</v>
      </c>
      <c r="EI323" s="15">
        <f t="shared" si="270"/>
        <v>0</v>
      </c>
      <c r="EJ323" s="15">
        <f t="shared" si="270"/>
        <v>0</v>
      </c>
      <c r="EK323" s="15">
        <f t="shared" si="270"/>
        <v>0</v>
      </c>
      <c r="EL323" s="15" t="s">
        <v>77</v>
      </c>
      <c r="EM323" s="15">
        <f t="shared" si="258"/>
        <v>0</v>
      </c>
      <c r="EN323" s="15">
        <f t="shared" si="258"/>
        <v>0</v>
      </c>
      <c r="EO323" s="15">
        <f t="shared" si="258"/>
        <v>0</v>
      </c>
      <c r="EP323" s="15">
        <f t="shared" si="258"/>
        <v>0</v>
      </c>
      <c r="EQ323" s="15">
        <f t="shared" si="258"/>
        <v>0</v>
      </c>
      <c r="ER323" s="15">
        <f t="shared" si="258"/>
        <v>0</v>
      </c>
      <c r="ES323" s="15">
        <f t="shared" si="258"/>
        <v>0</v>
      </c>
      <c r="ET323" s="15">
        <f t="shared" si="258"/>
        <v>0</v>
      </c>
      <c r="EU323" s="15">
        <f t="shared" si="258"/>
        <v>0</v>
      </c>
      <c r="EV323" s="15">
        <f t="shared" si="258"/>
        <v>0</v>
      </c>
      <c r="EW323" s="15">
        <f t="shared" si="258"/>
        <v>0</v>
      </c>
      <c r="EX323" s="15">
        <f t="shared" si="258"/>
        <v>0</v>
      </c>
      <c r="EY323" s="15">
        <f t="shared" si="258"/>
        <v>0</v>
      </c>
      <c r="EZ323" s="15">
        <f t="shared" si="258"/>
        <v>0</v>
      </c>
      <c r="FA323" s="15">
        <f t="shared" si="258"/>
        <v>0</v>
      </c>
      <c r="FB323" s="15">
        <f t="shared" si="258"/>
        <v>0</v>
      </c>
      <c r="FC323" s="15">
        <f t="shared" si="271"/>
        <v>0</v>
      </c>
      <c r="FD323" s="15">
        <f t="shared" si="271"/>
        <v>0</v>
      </c>
      <c r="FE323" s="15">
        <f t="shared" si="271"/>
        <v>0</v>
      </c>
      <c r="FF323" s="15">
        <f t="shared" si="271"/>
        <v>0</v>
      </c>
      <c r="FH323" s="15">
        <f>IFERROR(AL323*[1]Figure!$C$8+BG323*[1]Figure!$D$8+CB323*[1]Figure!$E$8,0)</f>
        <v>1.9095719192615591E-2</v>
      </c>
      <c r="FI323" s="15">
        <f>IFERROR(AM323*[1]Figure!$C$8+BH323*[1]Figure!$D$8+CC323*[1]Figure!$E$8,0)</f>
        <v>0.36453558011559317</v>
      </c>
      <c r="FJ323" s="15">
        <f>IFERROR(AN323*[1]Figure!$C$8+BI323*[1]Figure!$D$8+CD323*[1]Figure!$E$8,0)</f>
        <v>3.516873928682492E-5</v>
      </c>
      <c r="FK323" s="15">
        <f>IFERROR(AO323*[1]Figure!$C$8+BJ323*[1]Figure!$D$8+CE323*[1]Figure!$E$8,0)</f>
        <v>5.3507902710111478E-3</v>
      </c>
      <c r="FL323" s="15">
        <f>IFERROR(AP323*[1]Figure!$C$8+BK323*[1]Figure!$D$8+CF323*[1]Figure!$E$8,0)</f>
        <v>5.1597546604544161E-4</v>
      </c>
      <c r="FM323" s="15">
        <f>IFERROR(AQ323*[1]Figure!$C$8+BL323*[1]Figure!$D$8+CG323*[1]Figure!$E$8,0)</f>
        <v>1.161207199523813E-5</v>
      </c>
      <c r="FN323" s="15">
        <f>IFERROR(AR323*[1]Figure!$C$8+BM323*[1]Figure!$D$8+CH323*[1]Figure!$E$8,0)</f>
        <v>1.9357422926141534E-2</v>
      </c>
      <c r="FO323" s="15">
        <f>IFERROR(AS323*[1]Figure!$C$8+BN323*[1]Figure!$D$8+CI323*[1]Figure!$E$8,0)</f>
        <v>8.1150083985822284E-4</v>
      </c>
      <c r="FP323" s="15">
        <f>IFERROR(AT323*[1]Figure!$C$8+BO323*[1]Figure!$D$8+CJ323*[1]Figure!$E$8,0)</f>
        <v>1.5510955444277733E-2</v>
      </c>
      <c r="FQ323" s="15">
        <f>IFERROR(AU323*[1]Figure!$C$8+BP323*[1]Figure!$D$8+CK323*[1]Figure!$E$8,0)</f>
        <v>6.1045486258165527E-3</v>
      </c>
      <c r="FR323" s="15">
        <f>IFERROR(AV323*[1]Figure!$C$8+BQ323*[1]Figure!$D$8+CL323*[1]Figure!$E$8,0)</f>
        <v>8.7272012462390712E-5</v>
      </c>
      <c r="FS323" s="15">
        <f>IFERROR(AW323*[1]Figure!$C$8+BR323*[1]Figure!$D$8+CM323*[1]Figure!$E$8,0)</f>
        <v>6.8486809045795389E-4</v>
      </c>
      <c r="FT323" s="15">
        <f>IFERROR(AX323*[1]Figure!$C$8+BS323*[1]Figure!$D$8+CN323*[1]Figure!$E$8,0)</f>
        <v>8.5537146513715818E-7</v>
      </c>
      <c r="FU323" s="15">
        <f>IFERROR(AY323*[1]Figure!$C$8+BT323*[1]Figure!$D$8+CO323*[1]Figure!$E$8,0)</f>
        <v>1.4306480390621329E-5</v>
      </c>
      <c r="FV323" s="15">
        <f>IFERROR(AZ323*[1]Figure!$C$8+BU323*[1]Figure!$D$8+CP323*[1]Figure!$E$8,0)</f>
        <v>1.9484529243837067E-5</v>
      </c>
      <c r="FW323" s="15">
        <f>IFERROR(BA323*[1]Figure!$C$8+BV323*[1]Figure!$D$8+CQ323*[1]Figure!$E$8,0)</f>
        <v>1.9921309360808673E-5</v>
      </c>
      <c r="FX323" s="15">
        <f>IFERROR(BB323*[1]Figure!$C$8+BW323*[1]Figure!$D$8+CR323*[1]Figure!$E$8,0)</f>
        <v>7.3268061630970065E-9</v>
      </c>
      <c r="FY323" s="15">
        <f>IFERROR(BC323*[1]Figure!$C$8+BX323*[1]Figure!$D$8+CS323*[1]Figure!$E$8,0)</f>
        <v>3.9050664680666688E-5</v>
      </c>
      <c r="FZ323" s="15">
        <f>IFERROR(BD323*[1]Figure!$C$8+BY323*[1]Figure!$D$8+CT323*[1]Figure!$E$8,0)</f>
        <v>1.2272490823273889E-2</v>
      </c>
      <c r="GA323" s="15">
        <f>IFERROR(BE323*[1]Figure!$C$8+BZ323*[1]Figure!$D$8+CU323*[1]Figure!$E$8,0)</f>
        <v>8.3260062870135014E-5</v>
      </c>
      <c r="GC323" s="15">
        <f>IFERROR(CW323*[1]Figure!$F$8+DR323*[1]Figure!$G$8+EM323*[1]Figure!$H$8,0)</f>
        <v>0</v>
      </c>
      <c r="GD323" s="15">
        <f>IFERROR(CX323*[1]Figure!$F$8+DS323*[1]Figure!$G$8+EN323*[1]Figure!$H$8,0)</f>
        <v>0</v>
      </c>
      <c r="GE323" s="15">
        <f>IFERROR(CY323*[1]Figure!$F$8+DT323*[1]Figure!$G$8+EO323*[1]Figure!$H$8,0)</f>
        <v>0</v>
      </c>
      <c r="GF323" s="15">
        <f>IFERROR(CZ323*[1]Figure!$F$8+DU323*[1]Figure!$G$8+EP323*[1]Figure!$H$8,0)</f>
        <v>0</v>
      </c>
      <c r="GG323" s="15">
        <f>IFERROR(DA323*[1]Figure!$F$8+DV323*[1]Figure!$G$8+EQ323*[1]Figure!$H$8,0)</f>
        <v>0</v>
      </c>
      <c r="GH323" s="15">
        <f>IFERROR(DB323*[1]Figure!$F$8+DW323*[1]Figure!$G$8+ER323*[1]Figure!$H$8,0)</f>
        <v>0</v>
      </c>
      <c r="GI323" s="15">
        <f>IFERROR(DC323*[1]Figure!$F$8+DX323*[1]Figure!$G$8+ES323*[1]Figure!$H$8,0)</f>
        <v>0</v>
      </c>
      <c r="GJ323" s="15">
        <f>IFERROR(DD323*[1]Figure!$F$8+DY323*[1]Figure!$G$8+ET323*[1]Figure!$H$8,0)</f>
        <v>0</v>
      </c>
      <c r="GK323" s="15">
        <f>IFERROR(DE323*[1]Figure!$F$8+DZ323*[1]Figure!$G$8+EU323*[1]Figure!$H$8,0)</f>
        <v>0</v>
      </c>
      <c r="GL323" s="15">
        <f>IFERROR(DF323*[1]Figure!$F$8+EA323*[1]Figure!$G$8+EV323*[1]Figure!$H$8,0)</f>
        <v>0</v>
      </c>
      <c r="GM323" s="15">
        <f>IFERROR(DG323*[1]Figure!$F$8+EB323*[1]Figure!$G$8+EW323*[1]Figure!$H$8,0)</f>
        <v>0</v>
      </c>
      <c r="GN323" s="15">
        <f>IFERROR(DH323*[1]Figure!$F$8+EC323*[1]Figure!$G$8+EX323*[1]Figure!$H$8,0)</f>
        <v>0</v>
      </c>
      <c r="GO323" s="15">
        <f>IFERROR(DI323*[1]Figure!$F$8+ED323*[1]Figure!$G$8+EY323*[1]Figure!$H$8,0)</f>
        <v>0</v>
      </c>
      <c r="GP323" s="15">
        <f>IFERROR(DJ323*[1]Figure!$F$8+EE323*[1]Figure!$G$8+EZ323*[1]Figure!$H$8,0)</f>
        <v>0</v>
      </c>
      <c r="GQ323" s="15">
        <f>IFERROR(DK323*[1]Figure!$F$8+EF323*[1]Figure!$G$8+FA323*[1]Figure!$H$8,0)</f>
        <v>0</v>
      </c>
      <c r="GR323" s="15">
        <f>IFERROR(DL323*[1]Figure!$F$8+EG323*[1]Figure!$G$8+FB323*[1]Figure!$H$8,0)</f>
        <v>0</v>
      </c>
      <c r="GS323" s="15">
        <f>IFERROR(DM323*[1]Figure!$F$8+EH323*[1]Figure!$G$8+FC323*[1]Figure!$H$8,0)</f>
        <v>0</v>
      </c>
      <c r="GT323" s="15">
        <f>IFERROR(DN323*[1]Figure!$F$8+EI323*[1]Figure!$G$8+FD323*[1]Figure!$H$8,0)</f>
        <v>0</v>
      </c>
      <c r="GU323" s="15">
        <f>IFERROR(DO323*[1]Figure!$F$8+EJ323*[1]Figure!$G$8+FE323*[1]Figure!$H$8,0)</f>
        <v>0</v>
      </c>
      <c r="GV323" s="15">
        <f>IFERROR(DP323*[1]Figure!$F$8+EK323*[1]Figure!$G$8+FF323*[1]Figure!$H$8,0)</f>
        <v>0</v>
      </c>
      <c r="GX323" s="15">
        <f>IFERROR(FH323*[1]Figure!$F$10+GC323*[1]Figure!$F$11,0)</f>
        <v>1.7975348399918007E-2</v>
      </c>
      <c r="GY323" s="15">
        <f>IFERROR(FI323*[1]Figure!$F$10+GD323*[1]Figure!$F$11,0)</f>
        <v>0.34314780138147161</v>
      </c>
      <c r="GZ323" s="15">
        <f>IFERROR(FJ323*[1]Figure!$F$10+GE323*[1]Figure!$F$11,0)</f>
        <v>3.3105343406548697E-5</v>
      </c>
      <c r="HA323" s="15">
        <f>IFERROR(FK323*[1]Figure!$F$10+GF323*[1]Figure!$F$11,0)</f>
        <v>5.0368524152529046E-3</v>
      </c>
      <c r="HB323" s="15">
        <f>IFERROR(FL323*[1]Figure!$F$10+GG323*[1]Figure!$F$11,0)</f>
        <v>4.8570251135466544E-4</v>
      </c>
      <c r="HC323" s="15">
        <f>IFERROR(FM323*[1]Figure!$F$10+GH323*[1]Figure!$F$11,0)</f>
        <v>1.0930776560646837E-5</v>
      </c>
      <c r="HD323" s="15">
        <f>IFERROR(FN323*[1]Figure!$F$10+GI323*[1]Figure!$F$11,0)</f>
        <v>1.8221697633494259E-2</v>
      </c>
      <c r="HE323" s="15">
        <f>IFERROR(FO323*[1]Figure!$F$10+GJ323*[1]Figure!$F$11,0)</f>
        <v>7.6388902539572818E-4</v>
      </c>
      <c r="HF323" s="15">
        <f>IFERROR(FP323*[1]Figure!$F$10+GK323*[1]Figure!$F$11,0)</f>
        <v>1.4600907424021837E-2</v>
      </c>
      <c r="HG323" s="15">
        <f>IFERROR(FQ323*[1]Figure!$F$10+GL323*[1]Figure!$F$11,0)</f>
        <v>5.7463867826317277E-3</v>
      </c>
      <c r="HH323" s="15">
        <f>IFERROR(FR323*[1]Figure!$F$10+GM323*[1]Figure!$F$11,0)</f>
        <v>8.2151649474406852E-5</v>
      </c>
      <c r="HI323" s="15">
        <f>IFERROR(FS323*[1]Figure!$F$10+GN323*[1]Figure!$F$11,0)</f>
        <v>6.4468598484255612E-4</v>
      </c>
      <c r="HJ323" s="15">
        <f>IFERROR(FT323*[1]Figure!$F$10+GO323*[1]Figure!$F$11,0)</f>
        <v>8.0518570377462185E-7</v>
      </c>
      <c r="HK323" s="15">
        <f>IFERROR(FU323*[1]Figure!$F$10+GP323*[1]Figure!$F$11,0)</f>
        <v>1.3467100495353955E-5</v>
      </c>
      <c r="HL323" s="15">
        <f>IFERROR(FV323*[1]Figure!$F$10+GQ323*[1]Figure!$F$11,0)</f>
        <v>1.8341346457472116E-5</v>
      </c>
      <c r="HM323" s="15">
        <f>IFERROR(FW323*[1]Figure!$F$10+GR323*[1]Figure!$F$11,0)</f>
        <v>1.8752500114348137E-5</v>
      </c>
      <c r="HN323" s="15">
        <f>IFERROR(FX323*[1]Figure!$F$10+GS323*[1]Figure!$F$11,0)</f>
        <v>6.8969328733774507E-9</v>
      </c>
      <c r="HO323" s="15">
        <f>IFERROR(FY323*[1]Figure!$F$10+GT323*[1]Figure!$F$11,0)</f>
        <v>3.6759511165979226E-5</v>
      </c>
      <c r="HP323" s="15">
        <f>IFERROR(FZ323*[1]Figure!$F$10+GU323*[1]Figure!$F$11,0)</f>
        <v>1.1552447753235329E-2</v>
      </c>
      <c r="HQ323" s="15">
        <f>IFERROR(GA323*[1]Figure!$F$10+GV323*[1]Figure!$F$11,0)</f>
        <v>7.837508620615389E-5</v>
      </c>
    </row>
    <row r="324" spans="1:225" s="15" customFormat="1" x14ac:dyDescent="0.2">
      <c r="A324" s="1"/>
      <c r="B324" s="4"/>
      <c r="C324" s="1" t="str">
        <f>C133</f>
        <v>Electricity (EV,pack)</v>
      </c>
      <c r="D324" s="1" t="str">
        <f>D133</f>
        <v>NV, US</v>
      </c>
      <c r="E324" s="2">
        <f>E133</f>
        <v>0.58711020187182972</v>
      </c>
      <c r="F324" s="7"/>
      <c r="G324" s="5">
        <f t="shared" si="276"/>
        <v>0.55775469177823822</v>
      </c>
      <c r="H324" s="5">
        <f t="shared" si="275"/>
        <v>0.55775469177823822</v>
      </c>
      <c r="I324" s="5">
        <f t="shared" si="275"/>
        <v>0.55775469177823822</v>
      </c>
      <c r="J324" s="5" t="s">
        <v>77</v>
      </c>
      <c r="K324" s="5" t="s">
        <v>77</v>
      </c>
      <c r="L324" s="5" t="s">
        <v>77</v>
      </c>
      <c r="M324" s="5" t="str">
        <f>M133</f>
        <v>kWh/kWh</v>
      </c>
      <c r="N324" s="5" t="str">
        <f>N133</f>
        <v>market for electricity, low voltage | electricity, low voltage | Cutoff, US-WECC</v>
      </c>
      <c r="O324" s="5">
        <f>O133</f>
        <v>1</v>
      </c>
      <c r="P324" s="5" t="str">
        <f>P133</f>
        <v>kWh</v>
      </c>
      <c r="Q324" s="5">
        <f>Q312</f>
        <v>0.38636008301938801</v>
      </c>
      <c r="R324" s="5">
        <f t="shared" si="279"/>
        <v>7.8770590436301804</v>
      </c>
      <c r="S324" s="5">
        <f t="shared" si="279"/>
        <v>1.2077252383198699E-3</v>
      </c>
      <c r="T324" s="5">
        <f t="shared" si="279"/>
        <v>0.10943209966827599</v>
      </c>
      <c r="U324" s="5">
        <f t="shared" si="279"/>
        <v>1.5392204389190501E-2</v>
      </c>
      <c r="V324" s="5">
        <f t="shared" si="279"/>
        <v>3.6455295417444001E-4</v>
      </c>
      <c r="W324" s="5">
        <f t="shared" si="279"/>
        <v>0.39155774738090099</v>
      </c>
      <c r="X324" s="5">
        <f t="shared" si="279"/>
        <v>2.3116780363180101E-2</v>
      </c>
      <c r="Y324" s="5">
        <f t="shared" si="279"/>
        <v>0.43507622070079099</v>
      </c>
      <c r="Z324" s="5">
        <f t="shared" si="279"/>
        <v>6.7796176429910399E-2</v>
      </c>
      <c r="AA324" s="5">
        <f t="shared" si="279"/>
        <v>2.8974316959935798E-3</v>
      </c>
      <c r="AB324" s="5">
        <f t="shared" si="279"/>
        <v>2.03475794106498E-2</v>
      </c>
      <c r="AC324" s="5">
        <f t="shared" si="279"/>
        <v>2.4239355300983099E-5</v>
      </c>
      <c r="AD324" s="5">
        <f t="shared" si="279"/>
        <v>3.2915190235493699E-4</v>
      </c>
      <c r="AE324" s="5">
        <f t="shared" si="279"/>
        <v>4.9169722201209396E-4</v>
      </c>
      <c r="AF324" s="5">
        <f t="shared" si="279"/>
        <v>4.9995587364242897E-4</v>
      </c>
      <c r="AG324" s="5">
        <f t="shared" si="279"/>
        <v>1.5819916988141301E-7</v>
      </c>
      <c r="AH324" s="5">
        <f t="shared" si="279"/>
        <v>6.3288647583448199E-4</v>
      </c>
      <c r="AI324" s="5">
        <f t="shared" si="279"/>
        <v>0.30953398951309202</v>
      </c>
      <c r="AJ324" s="5">
        <f t="shared" si="279"/>
        <v>3.21391238923563E-3</v>
      </c>
      <c r="AK324" s="1"/>
      <c r="AL324" s="1">
        <f t="shared" si="253"/>
        <v>0.21549414901989328</v>
      </c>
      <c r="AM324" s="1">
        <f t="shared" si="253"/>
        <v>4.3934666389989356</v>
      </c>
      <c r="AN324" s="1">
        <f t="shared" si="253"/>
        <v>6.7361441805189833E-4</v>
      </c>
      <c r="AO324" s="1">
        <f t="shared" si="253"/>
        <v>6.1036267021124725E-2</v>
      </c>
      <c r="AP324" s="1">
        <f t="shared" si="253"/>
        <v>8.5850742148805923E-3</v>
      </c>
      <c r="AQ324" s="1">
        <f t="shared" si="253"/>
        <v>2.0333112059241098E-4</v>
      </c>
      <c r="AR324" s="1">
        <f t="shared" si="253"/>
        <v>0.2183931707038157</v>
      </c>
      <c r="AS324" s="1">
        <f t="shared" si="253"/>
        <v>1.2893492706370746E-2</v>
      </c>
      <c r="AT324" s="1">
        <f t="shared" si="253"/>
        <v>0.24266580337701044</v>
      </c>
      <c r="AU324" s="1">
        <f t="shared" si="253"/>
        <v>3.7813635488407736E-2</v>
      </c>
      <c r="AV324" s="1">
        <f t="shared" si="253"/>
        <v>1.6160561225473972E-3</v>
      </c>
      <c r="AW324" s="1">
        <f t="shared" si="253"/>
        <v>1.1348957882620206E-2</v>
      </c>
      <c r="AX324" s="1">
        <f t="shared" si="253"/>
        <v>1.3519614144803034E-5</v>
      </c>
      <c r="AY324" s="1">
        <f t="shared" si="253"/>
        <v>1.8358601784619865E-4</v>
      </c>
      <c r="AZ324" s="1">
        <f t="shared" si="253"/>
        <v>2.7424643251157144E-4</v>
      </c>
      <c r="BA324" s="1">
        <f t="shared" si="253"/>
        <v>2.788527342061528E-4</v>
      </c>
      <c r="BB324" s="1">
        <f t="shared" si="266"/>
        <v>8.8236329236780661E-8</v>
      </c>
      <c r="BC324" s="1">
        <f t="shared" si="266"/>
        <v>3.529954012596769E-4</v>
      </c>
      <c r="BD324" s="1">
        <f t="shared" si="266"/>
        <v>0.17264403491576305</v>
      </c>
      <c r="BE324" s="1">
        <f t="shared" si="266"/>
        <v>1.79257471406038E-3</v>
      </c>
      <c r="BF324" s="1"/>
      <c r="BG324" s="1">
        <f t="shared" si="254"/>
        <v>0.21549414901989328</v>
      </c>
      <c r="BH324" s="1">
        <f t="shared" si="254"/>
        <v>4.3934666389989356</v>
      </c>
      <c r="BI324" s="1">
        <f t="shared" si="254"/>
        <v>6.7361441805189833E-4</v>
      </c>
      <c r="BJ324" s="1">
        <f t="shared" si="254"/>
        <v>6.1036267021124725E-2</v>
      </c>
      <c r="BK324" s="1">
        <f t="shared" si="254"/>
        <v>8.5850742148805923E-3</v>
      </c>
      <c r="BL324" s="1">
        <f t="shared" si="254"/>
        <v>2.0333112059241098E-4</v>
      </c>
      <c r="BM324" s="1">
        <f t="shared" si="254"/>
        <v>0.2183931707038157</v>
      </c>
      <c r="BN324" s="1">
        <f t="shared" si="254"/>
        <v>1.2893492706370746E-2</v>
      </c>
      <c r="BO324" s="1">
        <f t="shared" si="254"/>
        <v>0.24266580337701044</v>
      </c>
      <c r="BP324" s="1">
        <f t="shared" si="254"/>
        <v>3.7813635488407736E-2</v>
      </c>
      <c r="BQ324" s="1">
        <f t="shared" si="254"/>
        <v>1.6160561225473972E-3</v>
      </c>
      <c r="BR324" s="1">
        <f t="shared" si="254"/>
        <v>1.1348957882620206E-2</v>
      </c>
      <c r="BS324" s="1">
        <f t="shared" si="254"/>
        <v>1.3519614144803034E-5</v>
      </c>
      <c r="BT324" s="1">
        <f t="shared" si="254"/>
        <v>1.8358601784619865E-4</v>
      </c>
      <c r="BU324" s="1">
        <f t="shared" si="254"/>
        <v>2.7424643251157144E-4</v>
      </c>
      <c r="BV324" s="1">
        <f t="shared" si="254"/>
        <v>2.788527342061528E-4</v>
      </c>
      <c r="BW324" s="1">
        <f t="shared" si="267"/>
        <v>8.8236329236780661E-8</v>
      </c>
      <c r="BX324" s="1">
        <f t="shared" si="267"/>
        <v>3.529954012596769E-4</v>
      </c>
      <c r="BY324" s="1">
        <f t="shared" si="267"/>
        <v>0.17264403491576305</v>
      </c>
      <c r="BZ324" s="1">
        <f t="shared" si="267"/>
        <v>1.79257471406038E-3</v>
      </c>
      <c r="CA324" s="1"/>
      <c r="CB324" s="1">
        <f t="shared" si="255"/>
        <v>0.21549414901989328</v>
      </c>
      <c r="CC324" s="1">
        <f t="shared" si="255"/>
        <v>4.3934666389989356</v>
      </c>
      <c r="CD324" s="1">
        <f t="shared" si="255"/>
        <v>6.7361441805189833E-4</v>
      </c>
      <c r="CE324" s="1">
        <f t="shared" si="255"/>
        <v>6.1036267021124725E-2</v>
      </c>
      <c r="CF324" s="1">
        <f t="shared" si="255"/>
        <v>8.5850742148805923E-3</v>
      </c>
      <c r="CG324" s="1">
        <f t="shared" si="255"/>
        <v>2.0333112059241098E-4</v>
      </c>
      <c r="CH324" s="1">
        <f t="shared" si="255"/>
        <v>0.2183931707038157</v>
      </c>
      <c r="CI324" s="1">
        <f t="shared" si="255"/>
        <v>1.2893492706370746E-2</v>
      </c>
      <c r="CJ324" s="1">
        <f t="shared" si="255"/>
        <v>0.24266580337701044</v>
      </c>
      <c r="CK324" s="1">
        <f t="shared" si="255"/>
        <v>3.7813635488407736E-2</v>
      </c>
      <c r="CL324" s="1">
        <f t="shared" si="255"/>
        <v>1.6160561225473972E-3</v>
      </c>
      <c r="CM324" s="1">
        <f t="shared" si="255"/>
        <v>1.1348957882620206E-2</v>
      </c>
      <c r="CN324" s="1">
        <f t="shared" si="255"/>
        <v>1.3519614144803034E-5</v>
      </c>
      <c r="CO324" s="1">
        <f t="shared" si="255"/>
        <v>1.8358601784619865E-4</v>
      </c>
      <c r="CP324" s="1">
        <f t="shared" si="255"/>
        <v>2.7424643251157144E-4</v>
      </c>
      <c r="CQ324" s="1">
        <f t="shared" si="255"/>
        <v>2.788527342061528E-4</v>
      </c>
      <c r="CR324" s="1">
        <f t="shared" si="268"/>
        <v>8.8236329236780661E-8</v>
      </c>
      <c r="CS324" s="1">
        <f t="shared" si="268"/>
        <v>3.529954012596769E-4</v>
      </c>
      <c r="CT324" s="1">
        <f t="shared" si="268"/>
        <v>0.17264403491576305</v>
      </c>
      <c r="CU324" s="1">
        <f t="shared" si="268"/>
        <v>1.79257471406038E-3</v>
      </c>
      <c r="CW324" s="15">
        <f t="shared" si="256"/>
        <v>0</v>
      </c>
      <c r="CX324" s="15">
        <f t="shared" si="256"/>
        <v>0</v>
      </c>
      <c r="CY324" s="15">
        <f t="shared" si="256"/>
        <v>0</v>
      </c>
      <c r="CZ324" s="15">
        <f t="shared" si="256"/>
        <v>0</v>
      </c>
      <c r="DA324" s="15">
        <f t="shared" si="256"/>
        <v>0</v>
      </c>
      <c r="DB324" s="15">
        <f t="shared" si="256"/>
        <v>0</v>
      </c>
      <c r="DC324" s="15">
        <f t="shared" si="256"/>
        <v>0</v>
      </c>
      <c r="DD324" s="15">
        <f t="shared" si="256"/>
        <v>0</v>
      </c>
      <c r="DE324" s="15">
        <f t="shared" si="256"/>
        <v>0</v>
      </c>
      <c r="DF324" s="15">
        <f t="shared" si="256"/>
        <v>0</v>
      </c>
      <c r="DG324" s="15">
        <f t="shared" si="256"/>
        <v>0</v>
      </c>
      <c r="DH324" s="15">
        <f t="shared" si="256"/>
        <v>0</v>
      </c>
      <c r="DI324" s="15">
        <f t="shared" si="256"/>
        <v>0</v>
      </c>
      <c r="DJ324" s="15">
        <f t="shared" si="256"/>
        <v>0</v>
      </c>
      <c r="DK324" s="15">
        <f t="shared" si="256"/>
        <v>0</v>
      </c>
      <c r="DL324" s="15">
        <f t="shared" si="256"/>
        <v>0</v>
      </c>
      <c r="DM324" s="15">
        <f t="shared" si="269"/>
        <v>0</v>
      </c>
      <c r="DN324" s="15">
        <f t="shared" si="269"/>
        <v>0</v>
      </c>
      <c r="DO324" s="15">
        <f t="shared" si="269"/>
        <v>0</v>
      </c>
      <c r="DP324" s="15">
        <f t="shared" si="269"/>
        <v>0</v>
      </c>
      <c r="DQ324" s="15" t="s">
        <v>77</v>
      </c>
      <c r="DR324" s="15">
        <f t="shared" si="257"/>
        <v>0</v>
      </c>
      <c r="DS324" s="15">
        <f t="shared" si="257"/>
        <v>0</v>
      </c>
      <c r="DT324" s="15">
        <f t="shared" si="257"/>
        <v>0</v>
      </c>
      <c r="DU324" s="15">
        <f t="shared" si="257"/>
        <v>0</v>
      </c>
      <c r="DV324" s="15">
        <f t="shared" si="257"/>
        <v>0</v>
      </c>
      <c r="DW324" s="15">
        <f t="shared" si="257"/>
        <v>0</v>
      </c>
      <c r="DX324" s="15">
        <f t="shared" si="257"/>
        <v>0</v>
      </c>
      <c r="DY324" s="15">
        <f t="shared" si="257"/>
        <v>0</v>
      </c>
      <c r="DZ324" s="15">
        <f t="shared" si="257"/>
        <v>0</v>
      </c>
      <c r="EA324" s="15">
        <f t="shared" si="257"/>
        <v>0</v>
      </c>
      <c r="EB324" s="15">
        <f t="shared" si="257"/>
        <v>0</v>
      </c>
      <c r="EC324" s="15">
        <f t="shared" si="257"/>
        <v>0</v>
      </c>
      <c r="ED324" s="15">
        <f t="shared" si="257"/>
        <v>0</v>
      </c>
      <c r="EE324" s="15">
        <f t="shared" si="257"/>
        <v>0</v>
      </c>
      <c r="EF324" s="15">
        <f t="shared" si="257"/>
        <v>0</v>
      </c>
      <c r="EG324" s="15">
        <f t="shared" si="257"/>
        <v>0</v>
      </c>
      <c r="EH324" s="15">
        <f t="shared" si="270"/>
        <v>0</v>
      </c>
      <c r="EI324" s="15">
        <f t="shared" si="270"/>
        <v>0</v>
      </c>
      <c r="EJ324" s="15">
        <f t="shared" si="270"/>
        <v>0</v>
      </c>
      <c r="EK324" s="15">
        <f t="shared" si="270"/>
        <v>0</v>
      </c>
      <c r="EL324" s="15" t="s">
        <v>77</v>
      </c>
      <c r="EM324" s="15">
        <f t="shared" si="258"/>
        <v>0</v>
      </c>
      <c r="EN324" s="15">
        <f t="shared" si="258"/>
        <v>0</v>
      </c>
      <c r="EO324" s="15">
        <f t="shared" si="258"/>
        <v>0</v>
      </c>
      <c r="EP324" s="15">
        <f t="shared" si="258"/>
        <v>0</v>
      </c>
      <c r="EQ324" s="15">
        <f t="shared" si="258"/>
        <v>0</v>
      </c>
      <c r="ER324" s="15">
        <f t="shared" si="258"/>
        <v>0</v>
      </c>
      <c r="ES324" s="15">
        <f t="shared" si="258"/>
        <v>0</v>
      </c>
      <c r="ET324" s="15">
        <f t="shared" si="258"/>
        <v>0</v>
      </c>
      <c r="EU324" s="15">
        <f t="shared" si="258"/>
        <v>0</v>
      </c>
      <c r="EV324" s="15">
        <f t="shared" si="258"/>
        <v>0</v>
      </c>
      <c r="EW324" s="15">
        <f t="shared" si="258"/>
        <v>0</v>
      </c>
      <c r="EX324" s="15">
        <f t="shared" si="258"/>
        <v>0</v>
      </c>
      <c r="EY324" s="15">
        <f t="shared" si="258"/>
        <v>0</v>
      </c>
      <c r="EZ324" s="15">
        <f t="shared" si="258"/>
        <v>0</v>
      </c>
      <c r="FA324" s="15">
        <f t="shared" si="258"/>
        <v>0</v>
      </c>
      <c r="FB324" s="15">
        <f t="shared" si="258"/>
        <v>0</v>
      </c>
      <c r="FC324" s="15">
        <f t="shared" si="271"/>
        <v>0</v>
      </c>
      <c r="FD324" s="15">
        <f t="shared" si="271"/>
        <v>0</v>
      </c>
      <c r="FE324" s="15">
        <f t="shared" si="271"/>
        <v>0</v>
      </c>
      <c r="FF324" s="15">
        <f t="shared" si="271"/>
        <v>0</v>
      </c>
      <c r="FH324" s="15">
        <f>IFERROR(AL324*[1]Figure!$C$8+BG324*[1]Figure!$D$8+CB324*[1]Figure!$E$8,0)</f>
        <v>0.21549414901989325</v>
      </c>
      <c r="FI324" s="15">
        <f>IFERROR(AM324*[1]Figure!$C$8+BH324*[1]Figure!$D$8+CC324*[1]Figure!$E$8,0)</f>
        <v>4.3934666389989356</v>
      </c>
      <c r="FJ324" s="15">
        <f>IFERROR(AN324*[1]Figure!$C$8+BI324*[1]Figure!$D$8+CD324*[1]Figure!$E$8,0)</f>
        <v>6.7361441805189833E-4</v>
      </c>
      <c r="FK324" s="15">
        <f>IFERROR(AO324*[1]Figure!$C$8+BJ324*[1]Figure!$D$8+CE324*[1]Figure!$E$8,0)</f>
        <v>6.1036267021124725E-2</v>
      </c>
      <c r="FL324" s="15">
        <f>IFERROR(AP324*[1]Figure!$C$8+BK324*[1]Figure!$D$8+CF324*[1]Figure!$E$8,0)</f>
        <v>8.5850742148805923E-3</v>
      </c>
      <c r="FM324" s="15">
        <f>IFERROR(AQ324*[1]Figure!$C$8+BL324*[1]Figure!$D$8+CG324*[1]Figure!$E$8,0)</f>
        <v>2.0333112059241098E-4</v>
      </c>
      <c r="FN324" s="15">
        <f>IFERROR(AR324*[1]Figure!$C$8+BM324*[1]Figure!$D$8+CH324*[1]Figure!$E$8,0)</f>
        <v>0.2183931707038157</v>
      </c>
      <c r="FO324" s="15">
        <f>IFERROR(AS324*[1]Figure!$C$8+BN324*[1]Figure!$D$8+CI324*[1]Figure!$E$8,0)</f>
        <v>1.2893492706370746E-2</v>
      </c>
      <c r="FP324" s="15">
        <f>IFERROR(AT324*[1]Figure!$C$8+BO324*[1]Figure!$D$8+CJ324*[1]Figure!$E$8,0)</f>
        <v>0.24266580337701041</v>
      </c>
      <c r="FQ324" s="15">
        <f>IFERROR(AU324*[1]Figure!$C$8+BP324*[1]Figure!$D$8+CK324*[1]Figure!$E$8,0)</f>
        <v>3.7813635488407736E-2</v>
      </c>
      <c r="FR324" s="15">
        <f>IFERROR(AV324*[1]Figure!$C$8+BQ324*[1]Figure!$D$8+CL324*[1]Figure!$E$8,0)</f>
        <v>1.6160561225473972E-3</v>
      </c>
      <c r="FS324" s="15">
        <f>IFERROR(AW324*[1]Figure!$C$8+BR324*[1]Figure!$D$8+CM324*[1]Figure!$E$8,0)</f>
        <v>1.1348957882620208E-2</v>
      </c>
      <c r="FT324" s="15">
        <f>IFERROR(AX324*[1]Figure!$C$8+BS324*[1]Figure!$D$8+CN324*[1]Figure!$E$8,0)</f>
        <v>1.3519614144803034E-5</v>
      </c>
      <c r="FU324" s="15">
        <f>IFERROR(AY324*[1]Figure!$C$8+BT324*[1]Figure!$D$8+CO324*[1]Figure!$E$8,0)</f>
        <v>1.8358601784619865E-4</v>
      </c>
      <c r="FV324" s="15">
        <f>IFERROR(AZ324*[1]Figure!$C$8+BU324*[1]Figure!$D$8+CP324*[1]Figure!$E$8,0)</f>
        <v>2.7424643251157144E-4</v>
      </c>
      <c r="FW324" s="15">
        <f>IFERROR(BA324*[1]Figure!$C$8+BV324*[1]Figure!$D$8+CQ324*[1]Figure!$E$8,0)</f>
        <v>2.788527342061528E-4</v>
      </c>
      <c r="FX324" s="15">
        <f>IFERROR(BB324*[1]Figure!$C$8+BW324*[1]Figure!$D$8+CR324*[1]Figure!$E$8,0)</f>
        <v>8.8236329236780674E-8</v>
      </c>
      <c r="FY324" s="15">
        <f>IFERROR(BC324*[1]Figure!$C$8+BX324*[1]Figure!$D$8+CS324*[1]Figure!$E$8,0)</f>
        <v>3.529954012596769E-4</v>
      </c>
      <c r="FZ324" s="15">
        <f>IFERROR(BD324*[1]Figure!$C$8+BY324*[1]Figure!$D$8+CT324*[1]Figure!$E$8,0)</f>
        <v>0.17264403491576305</v>
      </c>
      <c r="GA324" s="15">
        <f>IFERROR(BE324*[1]Figure!$C$8+BZ324*[1]Figure!$D$8+CU324*[1]Figure!$E$8,0)</f>
        <v>1.79257471406038E-3</v>
      </c>
      <c r="GC324" s="15">
        <f>IFERROR(CW324*[1]Figure!$F$8+DR324*[1]Figure!$G$8+EM324*[1]Figure!$H$8,0)</f>
        <v>0</v>
      </c>
      <c r="GD324" s="15">
        <f>IFERROR(CX324*[1]Figure!$F$8+DS324*[1]Figure!$G$8+EN324*[1]Figure!$H$8,0)</f>
        <v>0</v>
      </c>
      <c r="GE324" s="15">
        <f>IFERROR(CY324*[1]Figure!$F$8+DT324*[1]Figure!$G$8+EO324*[1]Figure!$H$8,0)</f>
        <v>0</v>
      </c>
      <c r="GF324" s="15">
        <f>IFERROR(CZ324*[1]Figure!$F$8+DU324*[1]Figure!$G$8+EP324*[1]Figure!$H$8,0)</f>
        <v>0</v>
      </c>
      <c r="GG324" s="15">
        <f>IFERROR(DA324*[1]Figure!$F$8+DV324*[1]Figure!$G$8+EQ324*[1]Figure!$H$8,0)</f>
        <v>0</v>
      </c>
      <c r="GH324" s="15">
        <f>IFERROR(DB324*[1]Figure!$F$8+DW324*[1]Figure!$G$8+ER324*[1]Figure!$H$8,0)</f>
        <v>0</v>
      </c>
      <c r="GI324" s="15">
        <f>IFERROR(DC324*[1]Figure!$F$8+DX324*[1]Figure!$G$8+ES324*[1]Figure!$H$8,0)</f>
        <v>0</v>
      </c>
      <c r="GJ324" s="15">
        <f>IFERROR(DD324*[1]Figure!$F$8+DY324*[1]Figure!$G$8+ET324*[1]Figure!$H$8,0)</f>
        <v>0</v>
      </c>
      <c r="GK324" s="15">
        <f>IFERROR(DE324*[1]Figure!$F$8+DZ324*[1]Figure!$G$8+EU324*[1]Figure!$H$8,0)</f>
        <v>0</v>
      </c>
      <c r="GL324" s="15">
        <f>IFERROR(DF324*[1]Figure!$F$8+EA324*[1]Figure!$G$8+EV324*[1]Figure!$H$8,0)</f>
        <v>0</v>
      </c>
      <c r="GM324" s="15">
        <f>IFERROR(DG324*[1]Figure!$F$8+EB324*[1]Figure!$G$8+EW324*[1]Figure!$H$8,0)</f>
        <v>0</v>
      </c>
      <c r="GN324" s="15">
        <f>IFERROR(DH324*[1]Figure!$F$8+EC324*[1]Figure!$G$8+EX324*[1]Figure!$H$8,0)</f>
        <v>0</v>
      </c>
      <c r="GO324" s="15">
        <f>IFERROR(DI324*[1]Figure!$F$8+ED324*[1]Figure!$G$8+EY324*[1]Figure!$H$8,0)</f>
        <v>0</v>
      </c>
      <c r="GP324" s="15">
        <f>IFERROR(DJ324*[1]Figure!$F$8+EE324*[1]Figure!$G$8+EZ324*[1]Figure!$H$8,0)</f>
        <v>0</v>
      </c>
      <c r="GQ324" s="15">
        <f>IFERROR(DK324*[1]Figure!$F$8+EF324*[1]Figure!$G$8+FA324*[1]Figure!$H$8,0)</f>
        <v>0</v>
      </c>
      <c r="GR324" s="15">
        <f>IFERROR(DL324*[1]Figure!$F$8+EG324*[1]Figure!$G$8+FB324*[1]Figure!$H$8,0)</f>
        <v>0</v>
      </c>
      <c r="GS324" s="15">
        <f>IFERROR(DM324*[1]Figure!$F$8+EH324*[1]Figure!$G$8+FC324*[1]Figure!$H$8,0)</f>
        <v>0</v>
      </c>
      <c r="GT324" s="15">
        <f>IFERROR(DN324*[1]Figure!$F$8+EI324*[1]Figure!$G$8+FD324*[1]Figure!$H$8,0)</f>
        <v>0</v>
      </c>
      <c r="GU324" s="15">
        <f>IFERROR(DO324*[1]Figure!$F$8+EJ324*[1]Figure!$G$8+FE324*[1]Figure!$H$8,0)</f>
        <v>0</v>
      </c>
      <c r="GV324" s="15">
        <f>IFERROR(DP324*[1]Figure!$F$8+EK324*[1]Figure!$G$8+FF324*[1]Figure!$H$8,0)</f>
        <v>0</v>
      </c>
      <c r="GX324" s="15">
        <f>IFERROR(FH324*[1]Figure!$F$10+GC324*[1]Figure!$F$11,0)</f>
        <v>0.20285082576383739</v>
      </c>
      <c r="GY324" s="15">
        <f>IFERROR(FI324*[1]Figure!$F$10+GD324*[1]Figure!$F$11,0)</f>
        <v>4.1356962114295408</v>
      </c>
      <c r="GZ324" s="15">
        <f>IFERROR(FJ324*[1]Figure!$F$10+GE324*[1]Figure!$F$11,0)</f>
        <v>6.3409258009896219E-4</v>
      </c>
      <c r="HA324" s="15">
        <f>IFERROR(FK324*[1]Figure!$F$10+GF324*[1]Figure!$F$11,0)</f>
        <v>5.7455189493958163E-2</v>
      </c>
      <c r="HB324" s="15">
        <f>IFERROR(FL324*[1]Figure!$F$10+GG324*[1]Figure!$F$11,0)</f>
        <v>8.0813766946943484E-3</v>
      </c>
      <c r="HC324" s="15">
        <f>IFERROR(FM324*[1]Figure!$F$10+GH324*[1]Figure!$F$11,0)</f>
        <v>1.9140141810462507E-4</v>
      </c>
      <c r="HD324" s="15">
        <f>IFERROR(FN324*[1]Figure!$F$10+GI324*[1]Figure!$F$11,0)</f>
        <v>0.20557975805812745</v>
      </c>
      <c r="HE324" s="15">
        <f>IFERROR(FO324*[1]Figure!$F$10+GJ324*[1]Figure!$F$11,0)</f>
        <v>1.2137014644540886E-2</v>
      </c>
      <c r="HF324" s="15">
        <f>IFERROR(FP324*[1]Figure!$F$10+GK324*[1]Figure!$F$11,0)</f>
        <v>0.2284282836613229</v>
      </c>
      <c r="HG324" s="15">
        <f>IFERROR(FQ324*[1]Figure!$F$10+GL324*[1]Figure!$F$11,0)</f>
        <v>3.5595060092551076E-2</v>
      </c>
      <c r="HH324" s="15">
        <f>IFERROR(FR324*[1]Figure!$F$10+GM324*[1]Figure!$F$11,0)</f>
        <v>1.5212399985355626E-3</v>
      </c>
      <c r="HI324" s="15">
        <f>IFERROR(FS324*[1]Figure!$F$10+GN324*[1]Figure!$F$11,0)</f>
        <v>1.0683099696762528E-2</v>
      </c>
      <c r="HJ324" s="15">
        <f>IFERROR(FT324*[1]Figure!$F$10+GO324*[1]Figure!$F$11,0)</f>
        <v>1.2726400720181883E-5</v>
      </c>
      <c r="HK324" s="15">
        <f>IFERROR(FU324*[1]Figure!$F$10+GP324*[1]Figure!$F$11,0)</f>
        <v>1.7281478633258919E-4</v>
      </c>
      <c r="HL324" s="15">
        <f>IFERROR(FV324*[1]Figure!$F$10+GQ324*[1]Figure!$F$11,0)</f>
        <v>2.5815603602593966E-4</v>
      </c>
      <c r="HM324" s="15">
        <f>IFERROR(FW324*[1]Figure!$F$10+GR324*[1]Figure!$F$11,0)</f>
        <v>2.6249207998218154E-4</v>
      </c>
      <c r="HN324" s="15">
        <f>IFERROR(FX324*[1]Figure!$F$10+GS324*[1]Figure!$F$11,0)</f>
        <v>8.3059388523808438E-8</v>
      </c>
      <c r="HO324" s="15">
        <f>IFERROR(FY324*[1]Figure!$F$10+GT324*[1]Figure!$F$11,0)</f>
        <v>3.3228469989573758E-4</v>
      </c>
      <c r="HP324" s="15">
        <f>IFERROR(FZ324*[1]Figure!$F$10+GU324*[1]Figure!$F$11,0)</f>
        <v>0.16251478383587278</v>
      </c>
      <c r="HQ324" s="15">
        <f>IFERROR(GA324*[1]Figure!$F$10+GV324*[1]Figure!$F$11,0)</f>
        <v>1.6874020136711688E-3</v>
      </c>
    </row>
    <row r="325" spans="1:225" s="15" customFormat="1" x14ac:dyDescent="0.2">
      <c r="A325" s="1"/>
      <c r="B325" s="4"/>
      <c r="C325" s="1" t="str">
        <f>C134</f>
        <v>Electricity (EV,pack)</v>
      </c>
      <c r="D325" s="1" t="str">
        <f>D134</f>
        <v>CA, US</v>
      </c>
      <c r="E325" s="2">
        <f>E134</f>
        <v>0.21586482798306408</v>
      </c>
      <c r="F325" s="7"/>
      <c r="G325" s="5">
        <f t="shared" si="276"/>
        <v>0.20507158658391089</v>
      </c>
      <c r="H325" s="5">
        <f t="shared" si="275"/>
        <v>0.20507158658391086</v>
      </c>
      <c r="I325" s="5">
        <f t="shared" si="275"/>
        <v>0.20507158658391086</v>
      </c>
      <c r="J325" s="5" t="s">
        <v>77</v>
      </c>
      <c r="K325" s="5" t="s">
        <v>77</v>
      </c>
      <c r="L325" s="5" t="s">
        <v>77</v>
      </c>
      <c r="M325" s="5" t="str">
        <f>M134</f>
        <v>kWh/kWh</v>
      </c>
      <c r="N325" s="5" t="str">
        <f>N134</f>
        <v>market for electricity, low voltage | electricity, low voltage | Cutoff, US-WECC</v>
      </c>
      <c r="O325" s="5">
        <f>O134</f>
        <v>1</v>
      </c>
      <c r="P325" s="5" t="str">
        <f>P134</f>
        <v>kWh</v>
      </c>
      <c r="Q325" s="5">
        <f>Q324</f>
        <v>0.38636008301938801</v>
      </c>
      <c r="R325" s="5">
        <f t="shared" ref="R325:AJ325" si="280">R324</f>
        <v>7.8770590436301804</v>
      </c>
      <c r="S325" s="5">
        <f t="shared" si="280"/>
        <v>1.2077252383198699E-3</v>
      </c>
      <c r="T325" s="5">
        <f t="shared" si="280"/>
        <v>0.10943209966827599</v>
      </c>
      <c r="U325" s="5">
        <f t="shared" si="280"/>
        <v>1.5392204389190501E-2</v>
      </c>
      <c r="V325" s="5">
        <f t="shared" si="280"/>
        <v>3.6455295417444001E-4</v>
      </c>
      <c r="W325" s="5">
        <f t="shared" si="280"/>
        <v>0.39155774738090099</v>
      </c>
      <c r="X325" s="5">
        <f t="shared" si="280"/>
        <v>2.3116780363180101E-2</v>
      </c>
      <c r="Y325" s="5">
        <f t="shared" si="280"/>
        <v>0.43507622070079099</v>
      </c>
      <c r="Z325" s="5">
        <f t="shared" si="280"/>
        <v>6.7796176429910399E-2</v>
      </c>
      <c r="AA325" s="5">
        <f t="shared" si="280"/>
        <v>2.8974316959935798E-3</v>
      </c>
      <c r="AB325" s="5">
        <f t="shared" si="280"/>
        <v>2.03475794106498E-2</v>
      </c>
      <c r="AC325" s="5">
        <f t="shared" si="280"/>
        <v>2.4239355300983099E-5</v>
      </c>
      <c r="AD325" s="5">
        <f t="shared" si="280"/>
        <v>3.2915190235493699E-4</v>
      </c>
      <c r="AE325" s="5">
        <f t="shared" si="280"/>
        <v>4.9169722201209396E-4</v>
      </c>
      <c r="AF325" s="5">
        <f t="shared" si="280"/>
        <v>4.9995587364242897E-4</v>
      </c>
      <c r="AG325" s="5">
        <f t="shared" si="280"/>
        <v>1.5819916988141301E-7</v>
      </c>
      <c r="AH325" s="5">
        <f t="shared" si="280"/>
        <v>6.3288647583448199E-4</v>
      </c>
      <c r="AI325" s="5">
        <f t="shared" si="280"/>
        <v>0.30953398951309202</v>
      </c>
      <c r="AJ325" s="5">
        <f t="shared" si="280"/>
        <v>3.21391238923563E-3</v>
      </c>
      <c r="AK325" s="1"/>
      <c r="AL325" s="1">
        <f t="shared" si="253"/>
        <v>7.9231475217477434E-2</v>
      </c>
      <c r="AM325" s="1">
        <f t="shared" si="253"/>
        <v>1.6153609956923849</v>
      </c>
      <c r="AN325" s="1">
        <f t="shared" si="253"/>
        <v>2.4767013077968761E-4</v>
      </c>
      <c r="AO325" s="1">
        <f t="shared" si="253"/>
        <v>2.2441414302182026E-2</v>
      </c>
      <c r="AP325" s="1">
        <f t="shared" si="253"/>
        <v>3.1565037751151328E-3</v>
      </c>
      <c r="AQ325" s="1">
        <f t="shared" si="253"/>
        <v>7.4759452706404177E-5</v>
      </c>
      <c r="AR325" s="1">
        <f t="shared" si="253"/>
        <v>8.0297368494623544E-2</v>
      </c>
      <c r="AS325" s="1">
        <f t="shared" si="253"/>
        <v>4.7405948257891392E-3</v>
      </c>
      <c r="AT325" s="1">
        <f t="shared" si="253"/>
        <v>8.9221770864042982E-2</v>
      </c>
      <c r="AU325" s="1">
        <f t="shared" si="253"/>
        <v>1.390306946480447E-2</v>
      </c>
      <c r="AV325" s="1">
        <f t="shared" si="253"/>
        <v>5.941809149159152E-4</v>
      </c>
      <c r="AW325" s="1">
        <f t="shared" si="253"/>
        <v>4.172710392884073E-3</v>
      </c>
      <c r="AX325" s="1">
        <f t="shared" si="253"/>
        <v>4.9708030493437347E-6</v>
      </c>
      <c r="AY325" s="1">
        <f t="shared" si="253"/>
        <v>6.749970284303945E-5</v>
      </c>
      <c r="AZ325" s="1">
        <f t="shared" si="253"/>
        <v>1.0083312943692158E-4</v>
      </c>
      <c r="BA325" s="1">
        <f t="shared" si="253"/>
        <v>1.0252674422979819E-4</v>
      </c>
      <c r="BB325" s="1">
        <f t="shared" si="266"/>
        <v>3.2442154763839015E-8</v>
      </c>
      <c r="BC325" s="1">
        <f t="shared" si="266"/>
        <v>1.2978703372687719E-4</v>
      </c>
      <c r="BD325" s="1">
        <f t="shared" si="266"/>
        <v>6.3476626331097422E-2</v>
      </c>
      <c r="BE325" s="1">
        <f t="shared" si="266"/>
        <v>6.5908211280223843E-4</v>
      </c>
      <c r="BF325" s="1"/>
      <c r="BG325" s="1">
        <f t="shared" si="254"/>
        <v>7.9231475217477421E-2</v>
      </c>
      <c r="BH325" s="1">
        <f t="shared" si="254"/>
        <v>1.6153609956923847</v>
      </c>
      <c r="BI325" s="1">
        <f t="shared" si="254"/>
        <v>2.4767013077968761E-4</v>
      </c>
      <c r="BJ325" s="1">
        <f t="shared" si="254"/>
        <v>2.2441414302182026E-2</v>
      </c>
      <c r="BK325" s="1">
        <f t="shared" si="254"/>
        <v>3.1565037751151324E-3</v>
      </c>
      <c r="BL325" s="1">
        <f t="shared" si="254"/>
        <v>7.4759452706404163E-5</v>
      </c>
      <c r="BM325" s="1">
        <f t="shared" si="254"/>
        <v>8.0297368494623531E-2</v>
      </c>
      <c r="BN325" s="1">
        <f t="shared" si="254"/>
        <v>4.7405948257891383E-3</v>
      </c>
      <c r="BO325" s="1">
        <f t="shared" si="254"/>
        <v>8.9221770864042968E-2</v>
      </c>
      <c r="BP325" s="1">
        <f t="shared" si="254"/>
        <v>1.3903069464804468E-2</v>
      </c>
      <c r="BQ325" s="1">
        <f t="shared" si="254"/>
        <v>5.9418091491591509E-4</v>
      </c>
      <c r="BR325" s="1">
        <f t="shared" si="254"/>
        <v>4.1727103928840721E-3</v>
      </c>
      <c r="BS325" s="1">
        <f t="shared" si="254"/>
        <v>4.9708030493437347E-6</v>
      </c>
      <c r="BT325" s="1">
        <f t="shared" si="254"/>
        <v>6.7499702843039437E-5</v>
      </c>
      <c r="BU325" s="1">
        <f t="shared" si="254"/>
        <v>1.0083312943692156E-4</v>
      </c>
      <c r="BV325" s="1">
        <f t="shared" si="254"/>
        <v>1.0252674422979818E-4</v>
      </c>
      <c r="BW325" s="1">
        <f t="shared" si="267"/>
        <v>3.2442154763839015E-8</v>
      </c>
      <c r="BX325" s="1">
        <f t="shared" si="267"/>
        <v>1.2978703372687719E-4</v>
      </c>
      <c r="BY325" s="1">
        <f t="shared" si="267"/>
        <v>6.3476626331097408E-2</v>
      </c>
      <c r="BZ325" s="1">
        <f t="shared" si="267"/>
        <v>6.5908211280223832E-4</v>
      </c>
      <c r="CA325" s="1"/>
      <c r="CB325" s="1">
        <f t="shared" si="255"/>
        <v>7.9231475217477421E-2</v>
      </c>
      <c r="CC325" s="1">
        <f t="shared" si="255"/>
        <v>1.6153609956923847</v>
      </c>
      <c r="CD325" s="1">
        <f t="shared" si="255"/>
        <v>2.4767013077968761E-4</v>
      </c>
      <c r="CE325" s="1">
        <f t="shared" si="255"/>
        <v>2.2441414302182026E-2</v>
      </c>
      <c r="CF325" s="1">
        <f t="shared" si="255"/>
        <v>3.1565037751151324E-3</v>
      </c>
      <c r="CG325" s="1">
        <f t="shared" si="255"/>
        <v>7.4759452706404163E-5</v>
      </c>
      <c r="CH325" s="1">
        <f t="shared" si="255"/>
        <v>8.0297368494623531E-2</v>
      </c>
      <c r="CI325" s="1">
        <f t="shared" si="255"/>
        <v>4.7405948257891383E-3</v>
      </c>
      <c r="CJ325" s="1">
        <f t="shared" si="255"/>
        <v>8.9221770864042968E-2</v>
      </c>
      <c r="CK325" s="1">
        <f t="shared" si="255"/>
        <v>1.3903069464804468E-2</v>
      </c>
      <c r="CL325" s="1">
        <f t="shared" si="255"/>
        <v>5.9418091491591509E-4</v>
      </c>
      <c r="CM325" s="1">
        <f t="shared" si="255"/>
        <v>4.1727103928840721E-3</v>
      </c>
      <c r="CN325" s="1">
        <f t="shared" si="255"/>
        <v>4.9708030493437347E-6</v>
      </c>
      <c r="CO325" s="1">
        <f t="shared" si="255"/>
        <v>6.7499702843039437E-5</v>
      </c>
      <c r="CP325" s="1">
        <f t="shared" si="255"/>
        <v>1.0083312943692156E-4</v>
      </c>
      <c r="CQ325" s="1">
        <f t="shared" si="255"/>
        <v>1.0252674422979818E-4</v>
      </c>
      <c r="CR325" s="1">
        <f t="shared" si="268"/>
        <v>3.2442154763839015E-8</v>
      </c>
      <c r="CS325" s="1">
        <f t="shared" si="268"/>
        <v>1.2978703372687719E-4</v>
      </c>
      <c r="CT325" s="1">
        <f t="shared" si="268"/>
        <v>6.3476626331097408E-2</v>
      </c>
      <c r="CU325" s="1">
        <f t="shared" si="268"/>
        <v>6.5908211280223832E-4</v>
      </c>
      <c r="CW325" s="15">
        <f t="shared" si="256"/>
        <v>0</v>
      </c>
      <c r="CX325" s="15">
        <f t="shared" si="256"/>
        <v>0</v>
      </c>
      <c r="CY325" s="15">
        <f t="shared" si="256"/>
        <v>0</v>
      </c>
      <c r="CZ325" s="15">
        <f t="shared" si="256"/>
        <v>0</v>
      </c>
      <c r="DA325" s="15">
        <f t="shared" si="256"/>
        <v>0</v>
      </c>
      <c r="DB325" s="15">
        <f t="shared" si="256"/>
        <v>0</v>
      </c>
      <c r="DC325" s="15">
        <f t="shared" si="256"/>
        <v>0</v>
      </c>
      <c r="DD325" s="15">
        <f t="shared" si="256"/>
        <v>0</v>
      </c>
      <c r="DE325" s="15">
        <f t="shared" si="256"/>
        <v>0</v>
      </c>
      <c r="DF325" s="15">
        <f t="shared" si="256"/>
        <v>0</v>
      </c>
      <c r="DG325" s="15">
        <f t="shared" si="256"/>
        <v>0</v>
      </c>
      <c r="DH325" s="15">
        <f t="shared" si="256"/>
        <v>0</v>
      </c>
      <c r="DI325" s="15">
        <f t="shared" si="256"/>
        <v>0</v>
      </c>
      <c r="DJ325" s="15">
        <f t="shared" si="256"/>
        <v>0</v>
      </c>
      <c r="DK325" s="15">
        <f t="shared" si="256"/>
        <v>0</v>
      </c>
      <c r="DL325" s="15">
        <f t="shared" si="256"/>
        <v>0</v>
      </c>
      <c r="DM325" s="15">
        <f t="shared" si="269"/>
        <v>0</v>
      </c>
      <c r="DN325" s="15">
        <f t="shared" si="269"/>
        <v>0</v>
      </c>
      <c r="DO325" s="15">
        <f t="shared" si="269"/>
        <v>0</v>
      </c>
      <c r="DP325" s="15">
        <f t="shared" si="269"/>
        <v>0</v>
      </c>
      <c r="DQ325" s="15" t="s">
        <v>77</v>
      </c>
      <c r="DR325" s="15">
        <f t="shared" si="257"/>
        <v>0</v>
      </c>
      <c r="DS325" s="15">
        <f t="shared" si="257"/>
        <v>0</v>
      </c>
      <c r="DT325" s="15">
        <f t="shared" si="257"/>
        <v>0</v>
      </c>
      <c r="DU325" s="15">
        <f t="shared" si="257"/>
        <v>0</v>
      </c>
      <c r="DV325" s="15">
        <f t="shared" si="257"/>
        <v>0</v>
      </c>
      <c r="DW325" s="15">
        <f t="shared" si="257"/>
        <v>0</v>
      </c>
      <c r="DX325" s="15">
        <f t="shared" si="257"/>
        <v>0</v>
      </c>
      <c r="DY325" s="15">
        <f t="shared" si="257"/>
        <v>0</v>
      </c>
      <c r="DZ325" s="15">
        <f t="shared" si="257"/>
        <v>0</v>
      </c>
      <c r="EA325" s="15">
        <f t="shared" si="257"/>
        <v>0</v>
      </c>
      <c r="EB325" s="15">
        <f t="shared" si="257"/>
        <v>0</v>
      </c>
      <c r="EC325" s="15">
        <f t="shared" si="257"/>
        <v>0</v>
      </c>
      <c r="ED325" s="15">
        <f t="shared" si="257"/>
        <v>0</v>
      </c>
      <c r="EE325" s="15">
        <f t="shared" si="257"/>
        <v>0</v>
      </c>
      <c r="EF325" s="15">
        <f t="shared" si="257"/>
        <v>0</v>
      </c>
      <c r="EG325" s="15">
        <f t="shared" si="257"/>
        <v>0</v>
      </c>
      <c r="EH325" s="15">
        <f t="shared" si="270"/>
        <v>0</v>
      </c>
      <c r="EI325" s="15">
        <f t="shared" si="270"/>
        <v>0</v>
      </c>
      <c r="EJ325" s="15">
        <f t="shared" si="270"/>
        <v>0</v>
      </c>
      <c r="EK325" s="15">
        <f t="shared" si="270"/>
        <v>0</v>
      </c>
      <c r="EL325" s="15" t="s">
        <v>77</v>
      </c>
      <c r="EM325" s="15">
        <f t="shared" si="258"/>
        <v>0</v>
      </c>
      <c r="EN325" s="15">
        <f t="shared" si="258"/>
        <v>0</v>
      </c>
      <c r="EO325" s="15">
        <f t="shared" si="258"/>
        <v>0</v>
      </c>
      <c r="EP325" s="15">
        <f t="shared" si="258"/>
        <v>0</v>
      </c>
      <c r="EQ325" s="15">
        <f t="shared" si="258"/>
        <v>0</v>
      </c>
      <c r="ER325" s="15">
        <f t="shared" si="258"/>
        <v>0</v>
      </c>
      <c r="ES325" s="15">
        <f t="shared" si="258"/>
        <v>0</v>
      </c>
      <c r="ET325" s="15">
        <f t="shared" si="258"/>
        <v>0</v>
      </c>
      <c r="EU325" s="15">
        <f t="shared" si="258"/>
        <v>0</v>
      </c>
      <c r="EV325" s="15">
        <f t="shared" si="258"/>
        <v>0</v>
      </c>
      <c r="EW325" s="15">
        <f t="shared" si="258"/>
        <v>0</v>
      </c>
      <c r="EX325" s="15">
        <f t="shared" si="258"/>
        <v>0</v>
      </c>
      <c r="EY325" s="15">
        <f t="shared" si="258"/>
        <v>0</v>
      </c>
      <c r="EZ325" s="15">
        <f t="shared" si="258"/>
        <v>0</v>
      </c>
      <c r="FA325" s="15">
        <f t="shared" si="258"/>
        <v>0</v>
      </c>
      <c r="FB325" s="15">
        <f t="shared" si="258"/>
        <v>0</v>
      </c>
      <c r="FC325" s="15">
        <f t="shared" si="271"/>
        <v>0</v>
      </c>
      <c r="FD325" s="15">
        <f t="shared" si="271"/>
        <v>0</v>
      </c>
      <c r="FE325" s="15">
        <f t="shared" si="271"/>
        <v>0</v>
      </c>
      <c r="FF325" s="15">
        <f t="shared" si="271"/>
        <v>0</v>
      </c>
      <c r="FH325" s="15">
        <f>IFERROR(AL325*[1]Figure!$C$8+BG325*[1]Figure!$D$8+CB325*[1]Figure!$E$8,0)</f>
        <v>7.9231475217477407E-2</v>
      </c>
      <c r="FI325" s="15">
        <f>IFERROR(AM325*[1]Figure!$C$8+BH325*[1]Figure!$D$8+CC325*[1]Figure!$E$8,0)</f>
        <v>1.6153609956923844</v>
      </c>
      <c r="FJ325" s="15">
        <f>IFERROR(AN325*[1]Figure!$C$8+BI325*[1]Figure!$D$8+CD325*[1]Figure!$E$8,0)</f>
        <v>2.4767013077968761E-4</v>
      </c>
      <c r="FK325" s="15">
        <f>IFERROR(AO325*[1]Figure!$C$8+BJ325*[1]Figure!$D$8+CE325*[1]Figure!$E$8,0)</f>
        <v>2.2441414302182026E-2</v>
      </c>
      <c r="FL325" s="15">
        <f>IFERROR(AP325*[1]Figure!$C$8+BK325*[1]Figure!$D$8+CF325*[1]Figure!$E$8,0)</f>
        <v>3.156503775115132E-3</v>
      </c>
      <c r="FM325" s="15">
        <f>IFERROR(AQ325*[1]Figure!$C$8+BL325*[1]Figure!$D$8+CG325*[1]Figure!$E$8,0)</f>
        <v>7.4759452706404163E-5</v>
      </c>
      <c r="FN325" s="15">
        <f>IFERROR(AR325*[1]Figure!$C$8+BM325*[1]Figure!$D$8+CH325*[1]Figure!$E$8,0)</f>
        <v>8.0297368494623531E-2</v>
      </c>
      <c r="FO325" s="15">
        <f>IFERROR(AS325*[1]Figure!$C$8+BN325*[1]Figure!$D$8+CI325*[1]Figure!$E$8,0)</f>
        <v>4.7405948257891383E-3</v>
      </c>
      <c r="FP325" s="15">
        <f>IFERROR(AT325*[1]Figure!$C$8+BO325*[1]Figure!$D$8+CJ325*[1]Figure!$E$8,0)</f>
        <v>8.9221770864042968E-2</v>
      </c>
      <c r="FQ325" s="15">
        <f>IFERROR(AU325*[1]Figure!$C$8+BP325*[1]Figure!$D$8+CK325*[1]Figure!$E$8,0)</f>
        <v>1.390306946480447E-2</v>
      </c>
      <c r="FR325" s="15">
        <f>IFERROR(AV325*[1]Figure!$C$8+BQ325*[1]Figure!$D$8+CL325*[1]Figure!$E$8,0)</f>
        <v>5.9418091491591509E-4</v>
      </c>
      <c r="FS325" s="15">
        <f>IFERROR(AW325*[1]Figure!$C$8+BR325*[1]Figure!$D$8+CM325*[1]Figure!$E$8,0)</f>
        <v>4.1727103928840721E-3</v>
      </c>
      <c r="FT325" s="15">
        <f>IFERROR(AX325*[1]Figure!$C$8+BS325*[1]Figure!$D$8+CN325*[1]Figure!$E$8,0)</f>
        <v>4.9708030493437347E-6</v>
      </c>
      <c r="FU325" s="15">
        <f>IFERROR(AY325*[1]Figure!$C$8+BT325*[1]Figure!$D$8+CO325*[1]Figure!$E$8,0)</f>
        <v>6.749970284303945E-5</v>
      </c>
      <c r="FV325" s="15">
        <f>IFERROR(AZ325*[1]Figure!$C$8+BU325*[1]Figure!$D$8+CP325*[1]Figure!$E$8,0)</f>
        <v>1.0083312943692156E-4</v>
      </c>
      <c r="FW325" s="15">
        <f>IFERROR(BA325*[1]Figure!$C$8+BV325*[1]Figure!$D$8+CQ325*[1]Figure!$E$8,0)</f>
        <v>1.0252674422979816E-4</v>
      </c>
      <c r="FX325" s="15">
        <f>IFERROR(BB325*[1]Figure!$C$8+BW325*[1]Figure!$D$8+CR325*[1]Figure!$E$8,0)</f>
        <v>3.2442154763839015E-8</v>
      </c>
      <c r="FY325" s="15">
        <f>IFERROR(BC325*[1]Figure!$C$8+BX325*[1]Figure!$D$8+CS325*[1]Figure!$E$8,0)</f>
        <v>1.2978703372687716E-4</v>
      </c>
      <c r="FZ325" s="15">
        <f>IFERROR(BD325*[1]Figure!$C$8+BY325*[1]Figure!$D$8+CT325*[1]Figure!$E$8,0)</f>
        <v>6.3476626331097408E-2</v>
      </c>
      <c r="GA325" s="15">
        <f>IFERROR(BE325*[1]Figure!$C$8+BZ325*[1]Figure!$D$8+CU325*[1]Figure!$E$8,0)</f>
        <v>6.5908211280223832E-4</v>
      </c>
      <c r="GC325" s="15">
        <f>IFERROR(CW325*[1]Figure!$F$8+DR325*[1]Figure!$G$8+EM325*[1]Figure!$H$8,0)</f>
        <v>0</v>
      </c>
      <c r="GD325" s="15">
        <f>IFERROR(CX325*[1]Figure!$F$8+DS325*[1]Figure!$G$8+EN325*[1]Figure!$H$8,0)</f>
        <v>0</v>
      </c>
      <c r="GE325" s="15">
        <f>IFERROR(CY325*[1]Figure!$F$8+DT325*[1]Figure!$G$8+EO325*[1]Figure!$H$8,0)</f>
        <v>0</v>
      </c>
      <c r="GF325" s="15">
        <f>IFERROR(CZ325*[1]Figure!$F$8+DU325*[1]Figure!$G$8+EP325*[1]Figure!$H$8,0)</f>
        <v>0</v>
      </c>
      <c r="GG325" s="15">
        <f>IFERROR(DA325*[1]Figure!$F$8+DV325*[1]Figure!$G$8+EQ325*[1]Figure!$H$8,0)</f>
        <v>0</v>
      </c>
      <c r="GH325" s="15">
        <f>IFERROR(DB325*[1]Figure!$F$8+DW325*[1]Figure!$G$8+ER325*[1]Figure!$H$8,0)</f>
        <v>0</v>
      </c>
      <c r="GI325" s="15">
        <f>IFERROR(DC325*[1]Figure!$F$8+DX325*[1]Figure!$G$8+ES325*[1]Figure!$H$8,0)</f>
        <v>0</v>
      </c>
      <c r="GJ325" s="15">
        <f>IFERROR(DD325*[1]Figure!$F$8+DY325*[1]Figure!$G$8+ET325*[1]Figure!$H$8,0)</f>
        <v>0</v>
      </c>
      <c r="GK325" s="15">
        <f>IFERROR(DE325*[1]Figure!$F$8+DZ325*[1]Figure!$G$8+EU325*[1]Figure!$H$8,0)</f>
        <v>0</v>
      </c>
      <c r="GL325" s="15">
        <f>IFERROR(DF325*[1]Figure!$F$8+EA325*[1]Figure!$G$8+EV325*[1]Figure!$H$8,0)</f>
        <v>0</v>
      </c>
      <c r="GM325" s="15">
        <f>IFERROR(DG325*[1]Figure!$F$8+EB325*[1]Figure!$G$8+EW325*[1]Figure!$H$8,0)</f>
        <v>0</v>
      </c>
      <c r="GN325" s="15">
        <f>IFERROR(DH325*[1]Figure!$F$8+EC325*[1]Figure!$G$8+EX325*[1]Figure!$H$8,0)</f>
        <v>0</v>
      </c>
      <c r="GO325" s="15">
        <f>IFERROR(DI325*[1]Figure!$F$8+ED325*[1]Figure!$G$8+EY325*[1]Figure!$H$8,0)</f>
        <v>0</v>
      </c>
      <c r="GP325" s="15">
        <f>IFERROR(DJ325*[1]Figure!$F$8+EE325*[1]Figure!$G$8+EZ325*[1]Figure!$H$8,0)</f>
        <v>0</v>
      </c>
      <c r="GQ325" s="15">
        <f>IFERROR(DK325*[1]Figure!$F$8+EF325*[1]Figure!$G$8+FA325*[1]Figure!$H$8,0)</f>
        <v>0</v>
      </c>
      <c r="GR325" s="15">
        <f>IFERROR(DL325*[1]Figure!$F$8+EG325*[1]Figure!$G$8+FB325*[1]Figure!$H$8,0)</f>
        <v>0</v>
      </c>
      <c r="GS325" s="15">
        <f>IFERROR(DM325*[1]Figure!$F$8+EH325*[1]Figure!$G$8+FC325*[1]Figure!$H$8,0)</f>
        <v>0</v>
      </c>
      <c r="GT325" s="15">
        <f>IFERROR(DN325*[1]Figure!$F$8+EI325*[1]Figure!$G$8+FD325*[1]Figure!$H$8,0)</f>
        <v>0</v>
      </c>
      <c r="GU325" s="15">
        <f>IFERROR(DO325*[1]Figure!$F$8+EJ325*[1]Figure!$G$8+FE325*[1]Figure!$H$8,0)</f>
        <v>0</v>
      </c>
      <c r="GV325" s="15">
        <f>IFERROR(DP325*[1]Figure!$F$8+EK325*[1]Figure!$G$8+FF325*[1]Figure!$H$8,0)</f>
        <v>0</v>
      </c>
      <c r="GX325" s="15">
        <f>IFERROR(FH325*[1]Figure!$F$10+GC325*[1]Figure!$F$11,0)</f>
        <v>7.4582861054239641E-2</v>
      </c>
      <c r="GY325" s="15">
        <f>IFERROR(FI325*[1]Figure!$F$10+GD325*[1]Figure!$F$11,0)</f>
        <v>1.5205856556812842</v>
      </c>
      <c r="GZ325" s="15">
        <f>IFERROR(FJ325*[1]Figure!$F$10+GE325*[1]Figure!$F$11,0)</f>
        <v>2.3313900063736458E-4</v>
      </c>
      <c r="HA325" s="15">
        <f>IFERROR(FK325*[1]Figure!$F$10+GF325*[1]Figure!$F$11,0)</f>
        <v>2.1124747206411505E-2</v>
      </c>
      <c r="HB325" s="15">
        <f>IFERROR(FL325*[1]Figure!$F$10+GG325*[1]Figure!$F$11,0)</f>
        <v>2.9713075748041104E-3</v>
      </c>
      <c r="HC325" s="15">
        <f>IFERROR(FM325*[1]Figure!$F$10+GH325*[1]Figure!$F$11,0)</f>
        <v>7.0373217946379977E-5</v>
      </c>
      <c r="HD325" s="15">
        <f>IFERROR(FN325*[1]Figure!$F$10+GI325*[1]Figure!$F$11,0)</f>
        <v>7.5586216980275733E-2</v>
      </c>
      <c r="HE325" s="15">
        <f>IFERROR(FO325*[1]Figure!$F$10+GJ325*[1]Figure!$F$11,0)</f>
        <v>4.4624579339939702E-3</v>
      </c>
      <c r="HF325" s="15">
        <f>IFERROR(FP325*[1]Figure!$F$10+GK325*[1]Figure!$F$11,0)</f>
        <v>8.398701300336571E-2</v>
      </c>
      <c r="HG325" s="15">
        <f>IFERROR(FQ325*[1]Figure!$F$10+GL325*[1]Figure!$F$11,0)</f>
        <v>1.3087358215592338E-2</v>
      </c>
      <c r="HH325" s="15">
        <f>IFERROR(FR325*[1]Figure!$F$10+GM325*[1]Figure!$F$11,0)</f>
        <v>5.5931954436813549E-4</v>
      </c>
      <c r="HI325" s="15">
        <f>IFERROR(FS325*[1]Figure!$F$10+GN325*[1]Figure!$F$11,0)</f>
        <v>3.9278920226819792E-3</v>
      </c>
      <c r="HJ325" s="15">
        <f>IFERROR(FT325*[1]Figure!$F$10+GO325*[1]Figure!$F$11,0)</f>
        <v>4.6791595403163077E-6</v>
      </c>
      <c r="HK325" s="15">
        <f>IFERROR(FU325*[1]Figure!$F$10+GP325*[1]Figure!$F$11,0)</f>
        <v>6.35394070920236E-5</v>
      </c>
      <c r="HL325" s="15">
        <f>IFERROR(FV325*[1]Figure!$F$10+GQ325*[1]Figure!$F$11,0)</f>
        <v>9.4917117999074907E-5</v>
      </c>
      <c r="HM325" s="15">
        <f>IFERROR(FW325*[1]Figure!$F$10+GR325*[1]Figure!$F$11,0)</f>
        <v>9.6511366199424664E-5</v>
      </c>
      <c r="HN325" s="15">
        <f>IFERROR(FX325*[1]Figure!$F$10+GS325*[1]Figure!$F$11,0)</f>
        <v>3.0538731159681933E-8</v>
      </c>
      <c r="HO325" s="15">
        <f>IFERROR(FY325*[1]Figure!$F$10+GT325*[1]Figure!$F$11,0)</f>
        <v>1.2217225889741277E-4</v>
      </c>
      <c r="HP325" s="15">
        <f>IFERROR(FZ325*[1]Figure!$F$10+GU325*[1]Figure!$F$11,0)</f>
        <v>5.9752369734999089E-2</v>
      </c>
      <c r="HQ325" s="15">
        <f>IFERROR(GA325*[1]Figure!$F$10+GV325*[1]Figure!$F$11,0)</f>
        <v>6.2041290418407894E-4</v>
      </c>
    </row>
    <row r="326" spans="1:225" s="15" customFormat="1" x14ac:dyDescent="0.2">
      <c r="A326" s="1"/>
      <c r="B326" s="4"/>
      <c r="C326" s="1" t="str">
        <f>C135</f>
        <v>Electricity (PHEV,pack)</v>
      </c>
      <c r="D326" s="1" t="str">
        <f>D135</f>
        <v>Germany</v>
      </c>
      <c r="E326" s="2">
        <f>E135</f>
        <v>0.15475378809215343</v>
      </c>
      <c r="F326" s="7">
        <f>SUM(E326:E330)</f>
        <v>0.99999999999999989</v>
      </c>
      <c r="G326" s="5" t="s">
        <v>77</v>
      </c>
      <c r="H326" s="5" t="s">
        <v>77</v>
      </c>
      <c r="I326" s="5" t="s">
        <v>77</v>
      </c>
      <c r="J326" s="5">
        <f t="shared" ref="J326:L330" si="281">J$234*$E326</f>
        <v>0.14701609868754575</v>
      </c>
      <c r="K326" s="5">
        <f t="shared" si="281"/>
        <v>0.14701609868754575</v>
      </c>
      <c r="L326" s="5">
        <f t="shared" si="281"/>
        <v>0.14701609868754575</v>
      </c>
      <c r="M326" s="5" t="str">
        <f>M135</f>
        <v>kWh/kWh</v>
      </c>
      <c r="N326" s="5" t="str">
        <f>N135</f>
        <v>market for electricity, low voltage | electricity, low voltage | Cutoff, DE</v>
      </c>
      <c r="O326" s="5">
        <f>O135</f>
        <v>1</v>
      </c>
      <c r="P326" s="5" t="str">
        <f>P135</f>
        <v>kWh</v>
      </c>
      <c r="Q326" s="5">
        <f>'[1]Unit factor_selected'!J111</f>
        <v>0.55818883923130802</v>
      </c>
      <c r="R326" s="5">
        <f>'[1]Unit factor_selected'!K111</f>
        <v>11.375337007344401</v>
      </c>
      <c r="S326" s="5">
        <f>'[1]Unit factor_selected'!L111</f>
        <v>1.3904768987125601E-4</v>
      </c>
      <c r="T326" s="5">
        <f>'[1]Unit factor_selected'!M111</f>
        <v>0.153347358222997</v>
      </c>
      <c r="U326" s="5">
        <f>'[1]Unit factor_selected'!N111</f>
        <v>2.48770985927825E-2</v>
      </c>
      <c r="V326" s="5">
        <f>'[1]Unit factor_selected'!O111</f>
        <v>7.0420747673812499E-4</v>
      </c>
      <c r="W326" s="5">
        <f>'[1]Unit factor_selected'!P111</f>
        <v>0.56361190164460095</v>
      </c>
      <c r="X326" s="5">
        <f>'[1]Unit factor_selected'!Q111</f>
        <v>3.9726091216227298E-2</v>
      </c>
      <c r="Y326" s="5">
        <f>'[1]Unit factor_selected'!R111</f>
        <v>0.75964692524332</v>
      </c>
      <c r="Z326" s="5">
        <f>'[1]Unit factor_selected'!S111</f>
        <v>0.16221843463260999</v>
      </c>
      <c r="AA326" s="5">
        <f>'[1]Unit factor_selected'!T111</f>
        <v>2.5716630252134299E-3</v>
      </c>
      <c r="AB326" s="5">
        <f>'[1]Unit factor_selected'!U111</f>
        <v>3.3332245346657297E-2</v>
      </c>
      <c r="AC326" s="5">
        <f>'[1]Unit factor_selected'!V111</f>
        <v>4.68973103189433E-5</v>
      </c>
      <c r="AD326" s="5">
        <f>'[1]Unit factor_selected'!W111</f>
        <v>5.3306652087943399E-4</v>
      </c>
      <c r="AE326" s="5">
        <f>'[1]Unit factor_selected'!X111</f>
        <v>1.82950081067034E-4</v>
      </c>
      <c r="AF326" s="5">
        <f>'[1]Unit factor_selected'!Y111</f>
        <v>1.9197255539048799E-4</v>
      </c>
      <c r="AG326" s="5">
        <f>'[1]Unit factor_selected'!Z111</f>
        <v>2.6811742975122001E-7</v>
      </c>
      <c r="AH326" s="5">
        <f>'[1]Unit factor_selected'!AA111</f>
        <v>3.42135120214845E-4</v>
      </c>
      <c r="AI326" s="5">
        <f>'[1]Unit factor_selected'!AB111</f>
        <v>0.40661603327143298</v>
      </c>
      <c r="AJ326" s="5">
        <f>'[1]Unit factor_selected'!AC111</f>
        <v>7.4527442282274602E-3</v>
      </c>
      <c r="AK326" s="1"/>
      <c r="AL326" s="1">
        <f t="shared" si="253"/>
        <v>0</v>
      </c>
      <c r="AM326" s="1">
        <f t="shared" si="253"/>
        <v>0</v>
      </c>
      <c r="AN326" s="1">
        <f t="shared" si="253"/>
        <v>0</v>
      </c>
      <c r="AO326" s="1">
        <f t="shared" si="253"/>
        <v>0</v>
      </c>
      <c r="AP326" s="1">
        <f t="shared" si="253"/>
        <v>0</v>
      </c>
      <c r="AQ326" s="1">
        <f t="shared" si="253"/>
        <v>0</v>
      </c>
      <c r="AR326" s="1">
        <f t="shared" si="253"/>
        <v>0</v>
      </c>
      <c r="AS326" s="1">
        <f t="shared" si="253"/>
        <v>0</v>
      </c>
      <c r="AT326" s="1">
        <f t="shared" si="253"/>
        <v>0</v>
      </c>
      <c r="AU326" s="1">
        <f t="shared" si="253"/>
        <v>0</v>
      </c>
      <c r="AV326" s="1">
        <f t="shared" si="253"/>
        <v>0</v>
      </c>
      <c r="AW326" s="1">
        <f t="shared" si="253"/>
        <v>0</v>
      </c>
      <c r="AX326" s="1">
        <f t="shared" si="253"/>
        <v>0</v>
      </c>
      <c r="AY326" s="1">
        <f t="shared" si="253"/>
        <v>0</v>
      </c>
      <c r="AZ326" s="1">
        <f t="shared" si="253"/>
        <v>0</v>
      </c>
      <c r="BA326" s="1">
        <f t="shared" si="253"/>
        <v>0</v>
      </c>
      <c r="BB326" s="1">
        <f t="shared" si="266"/>
        <v>0</v>
      </c>
      <c r="BC326" s="1">
        <f t="shared" si="266"/>
        <v>0</v>
      </c>
      <c r="BD326" s="1">
        <f t="shared" si="266"/>
        <v>0</v>
      </c>
      <c r="BE326" s="1">
        <f t="shared" si="266"/>
        <v>0</v>
      </c>
      <c r="BF326" s="1" t="s">
        <v>77</v>
      </c>
      <c r="BG326" s="1">
        <f t="shared" si="254"/>
        <v>0</v>
      </c>
      <c r="BH326" s="1">
        <f t="shared" si="254"/>
        <v>0</v>
      </c>
      <c r="BI326" s="1">
        <f t="shared" si="254"/>
        <v>0</v>
      </c>
      <c r="BJ326" s="1">
        <f t="shared" si="254"/>
        <v>0</v>
      </c>
      <c r="BK326" s="1">
        <f t="shared" si="254"/>
        <v>0</v>
      </c>
      <c r="BL326" s="1">
        <f t="shared" si="254"/>
        <v>0</v>
      </c>
      <c r="BM326" s="1">
        <f t="shared" si="254"/>
        <v>0</v>
      </c>
      <c r="BN326" s="1">
        <f t="shared" si="254"/>
        <v>0</v>
      </c>
      <c r="BO326" s="1">
        <f t="shared" si="254"/>
        <v>0</v>
      </c>
      <c r="BP326" s="1">
        <f t="shared" si="254"/>
        <v>0</v>
      </c>
      <c r="BQ326" s="1">
        <f t="shared" si="254"/>
        <v>0</v>
      </c>
      <c r="BR326" s="1">
        <f t="shared" si="254"/>
        <v>0</v>
      </c>
      <c r="BS326" s="1">
        <f t="shared" si="254"/>
        <v>0</v>
      </c>
      <c r="BT326" s="1">
        <f t="shared" si="254"/>
        <v>0</v>
      </c>
      <c r="BU326" s="1">
        <f t="shared" si="254"/>
        <v>0</v>
      </c>
      <c r="BV326" s="1">
        <f t="shared" si="254"/>
        <v>0</v>
      </c>
      <c r="BW326" s="1">
        <f t="shared" si="267"/>
        <v>0</v>
      </c>
      <c r="BX326" s="1">
        <f t="shared" si="267"/>
        <v>0</v>
      </c>
      <c r="BY326" s="1">
        <f t="shared" si="267"/>
        <v>0</v>
      </c>
      <c r="BZ326" s="1">
        <f t="shared" si="267"/>
        <v>0</v>
      </c>
      <c r="CA326" s="1" t="s">
        <v>77</v>
      </c>
      <c r="CB326" s="1">
        <f t="shared" si="255"/>
        <v>0</v>
      </c>
      <c r="CC326" s="1">
        <f t="shared" si="255"/>
        <v>0</v>
      </c>
      <c r="CD326" s="1">
        <f t="shared" si="255"/>
        <v>0</v>
      </c>
      <c r="CE326" s="1">
        <f t="shared" si="255"/>
        <v>0</v>
      </c>
      <c r="CF326" s="1">
        <f t="shared" si="255"/>
        <v>0</v>
      </c>
      <c r="CG326" s="1">
        <f t="shared" si="255"/>
        <v>0</v>
      </c>
      <c r="CH326" s="1">
        <f t="shared" si="255"/>
        <v>0</v>
      </c>
      <c r="CI326" s="1">
        <f t="shared" si="255"/>
        <v>0</v>
      </c>
      <c r="CJ326" s="1">
        <f t="shared" si="255"/>
        <v>0</v>
      </c>
      <c r="CK326" s="1">
        <f t="shared" si="255"/>
        <v>0</v>
      </c>
      <c r="CL326" s="1">
        <f t="shared" si="255"/>
        <v>0</v>
      </c>
      <c r="CM326" s="1">
        <f t="shared" si="255"/>
        <v>0</v>
      </c>
      <c r="CN326" s="1">
        <f t="shared" si="255"/>
        <v>0</v>
      </c>
      <c r="CO326" s="1">
        <f t="shared" si="255"/>
        <v>0</v>
      </c>
      <c r="CP326" s="1">
        <f t="shared" si="255"/>
        <v>0</v>
      </c>
      <c r="CQ326" s="1">
        <f t="shared" si="255"/>
        <v>0</v>
      </c>
      <c r="CR326" s="1">
        <f t="shared" si="268"/>
        <v>0</v>
      </c>
      <c r="CS326" s="1">
        <f t="shared" si="268"/>
        <v>0</v>
      </c>
      <c r="CT326" s="1">
        <f t="shared" si="268"/>
        <v>0</v>
      </c>
      <c r="CU326" s="1">
        <f t="shared" si="268"/>
        <v>0</v>
      </c>
      <c r="CW326" s="15">
        <f t="shared" si="256"/>
        <v>8.2062745474716592E-2</v>
      </c>
      <c r="CX326" s="15">
        <f t="shared" si="256"/>
        <v>1.6723576680758359</v>
      </c>
      <c r="CY326" s="15">
        <f t="shared" si="256"/>
        <v>2.0442248896387829E-5</v>
      </c>
      <c r="CZ326" s="15">
        <f t="shared" si="256"/>
        <v>2.2544530349986557E-2</v>
      </c>
      <c r="DA326" s="15">
        <f t="shared" si="256"/>
        <v>3.6573339817763178E-3</v>
      </c>
      <c r="DB326" s="15">
        <f t="shared" si="256"/>
        <v>1.0352983589663977E-4</v>
      </c>
      <c r="DC326" s="15">
        <f t="shared" si="256"/>
        <v>8.2860022953657991E-2</v>
      </c>
      <c r="DD326" s="15">
        <f t="shared" si="256"/>
        <v>5.840374946715317E-3</v>
      </c>
      <c r="DE326" s="15">
        <f t="shared" si="256"/>
        <v>0.11168032732926263</v>
      </c>
      <c r="DF326" s="15">
        <f t="shared" si="256"/>
        <v>2.3848721394886981E-2</v>
      </c>
      <c r="DG326" s="15">
        <f t="shared" si="256"/>
        <v>3.780758651058901E-4</v>
      </c>
      <c r="DH326" s="15">
        <f t="shared" si="256"/>
        <v>4.9003766713616569E-3</v>
      </c>
      <c r="DI326" s="15">
        <f t="shared" si="256"/>
        <v>6.8946596020302264E-6</v>
      </c>
      <c r="DJ326" s="15">
        <f t="shared" si="256"/>
        <v>7.836936024063754E-5</v>
      </c>
      <c r="DK326" s="15">
        <f t="shared" si="256"/>
        <v>2.6896607173045567E-5</v>
      </c>
      <c r="DL326" s="15">
        <f t="shared" si="256"/>
        <v>2.8223056148588326E-5</v>
      </c>
      <c r="DM326" s="15">
        <f t="shared" si="269"/>
        <v>3.9417578512156474E-8</v>
      </c>
      <c r="DN326" s="15">
        <f t="shared" si="269"/>
        <v>5.0299370597980981E-5</v>
      </c>
      <c r="DO326" s="15">
        <f t="shared" si="269"/>
        <v>5.977910287537138E-2</v>
      </c>
      <c r="DP326" s="15">
        <f t="shared" si="269"/>
        <v>1.0956733809501253E-3</v>
      </c>
      <c r="DR326" s="15">
        <f t="shared" si="257"/>
        <v>8.2062745474716592E-2</v>
      </c>
      <c r="DS326" s="15">
        <f t="shared" si="257"/>
        <v>1.6723576680758359</v>
      </c>
      <c r="DT326" s="15">
        <f t="shared" si="257"/>
        <v>2.0442248896387829E-5</v>
      </c>
      <c r="DU326" s="15">
        <f t="shared" si="257"/>
        <v>2.2544530349986557E-2</v>
      </c>
      <c r="DV326" s="15">
        <f t="shared" si="257"/>
        <v>3.6573339817763178E-3</v>
      </c>
      <c r="DW326" s="15">
        <f t="shared" si="257"/>
        <v>1.0352983589663977E-4</v>
      </c>
      <c r="DX326" s="15">
        <f t="shared" si="257"/>
        <v>8.2860022953657991E-2</v>
      </c>
      <c r="DY326" s="15">
        <f t="shared" si="257"/>
        <v>5.840374946715317E-3</v>
      </c>
      <c r="DZ326" s="15">
        <f t="shared" si="257"/>
        <v>0.11168032732926263</v>
      </c>
      <c r="EA326" s="15">
        <f t="shared" si="257"/>
        <v>2.3848721394886981E-2</v>
      </c>
      <c r="EB326" s="15">
        <f t="shared" si="257"/>
        <v>3.780758651058901E-4</v>
      </c>
      <c r="EC326" s="15">
        <f t="shared" si="257"/>
        <v>4.9003766713616569E-3</v>
      </c>
      <c r="ED326" s="15">
        <f t="shared" si="257"/>
        <v>6.8946596020302264E-6</v>
      </c>
      <c r="EE326" s="15">
        <f t="shared" si="257"/>
        <v>7.836936024063754E-5</v>
      </c>
      <c r="EF326" s="15">
        <f t="shared" si="257"/>
        <v>2.6896607173045567E-5</v>
      </c>
      <c r="EG326" s="15">
        <f t="shared" si="257"/>
        <v>2.8223056148588326E-5</v>
      </c>
      <c r="EH326" s="15">
        <f t="shared" si="270"/>
        <v>3.9417578512156474E-8</v>
      </c>
      <c r="EI326" s="15">
        <f t="shared" si="270"/>
        <v>5.0299370597980981E-5</v>
      </c>
      <c r="EJ326" s="15">
        <f t="shared" si="270"/>
        <v>5.977910287537138E-2</v>
      </c>
      <c r="EK326" s="15">
        <f t="shared" si="270"/>
        <v>1.0956733809501253E-3</v>
      </c>
      <c r="EM326" s="15">
        <f t="shared" si="258"/>
        <v>8.2062745474716592E-2</v>
      </c>
      <c r="EN326" s="15">
        <f t="shared" si="258"/>
        <v>1.6723576680758359</v>
      </c>
      <c r="EO326" s="15">
        <f t="shared" si="258"/>
        <v>2.0442248896387829E-5</v>
      </c>
      <c r="EP326" s="15">
        <f t="shared" si="258"/>
        <v>2.2544530349986557E-2</v>
      </c>
      <c r="EQ326" s="15">
        <f t="shared" si="258"/>
        <v>3.6573339817763178E-3</v>
      </c>
      <c r="ER326" s="15">
        <f t="shared" si="258"/>
        <v>1.0352983589663977E-4</v>
      </c>
      <c r="ES326" s="15">
        <f t="shared" si="258"/>
        <v>8.2860022953657991E-2</v>
      </c>
      <c r="ET326" s="15">
        <f t="shared" si="258"/>
        <v>5.840374946715317E-3</v>
      </c>
      <c r="EU326" s="15">
        <f t="shared" si="258"/>
        <v>0.11168032732926263</v>
      </c>
      <c r="EV326" s="15">
        <f t="shared" si="258"/>
        <v>2.3848721394886981E-2</v>
      </c>
      <c r="EW326" s="15">
        <f t="shared" si="258"/>
        <v>3.780758651058901E-4</v>
      </c>
      <c r="EX326" s="15">
        <f t="shared" si="258"/>
        <v>4.9003766713616569E-3</v>
      </c>
      <c r="EY326" s="15">
        <f t="shared" si="258"/>
        <v>6.8946596020302264E-6</v>
      </c>
      <c r="EZ326" s="15">
        <f t="shared" si="258"/>
        <v>7.836936024063754E-5</v>
      </c>
      <c r="FA326" s="15">
        <f t="shared" si="258"/>
        <v>2.6896607173045567E-5</v>
      </c>
      <c r="FB326" s="15">
        <f t="shared" si="258"/>
        <v>2.8223056148588326E-5</v>
      </c>
      <c r="FC326" s="15">
        <f t="shared" si="271"/>
        <v>3.9417578512156474E-8</v>
      </c>
      <c r="FD326" s="15">
        <f t="shared" si="271"/>
        <v>5.0299370597980981E-5</v>
      </c>
      <c r="FE326" s="15">
        <f t="shared" si="271"/>
        <v>5.977910287537138E-2</v>
      </c>
      <c r="FF326" s="15">
        <f t="shared" si="271"/>
        <v>1.0956733809501253E-3</v>
      </c>
      <c r="FH326" s="15">
        <f>IFERROR(AL326*[1]Figure!$C$8+BG326*[1]Figure!$D$8+CB326*[1]Figure!$E$8,0)</f>
        <v>0</v>
      </c>
      <c r="FI326" s="15">
        <f>IFERROR(AM326*[1]Figure!$C$8+BH326*[1]Figure!$D$8+CC326*[1]Figure!$E$8,0)</f>
        <v>0</v>
      </c>
      <c r="FJ326" s="15">
        <f>IFERROR(AN326*[1]Figure!$C$8+BI326*[1]Figure!$D$8+CD326*[1]Figure!$E$8,0)</f>
        <v>0</v>
      </c>
      <c r="FK326" s="15">
        <f>IFERROR(AO326*[1]Figure!$C$8+BJ326*[1]Figure!$D$8+CE326*[1]Figure!$E$8,0)</f>
        <v>0</v>
      </c>
      <c r="FL326" s="15">
        <f>IFERROR(AP326*[1]Figure!$C$8+BK326*[1]Figure!$D$8+CF326*[1]Figure!$E$8,0)</f>
        <v>0</v>
      </c>
      <c r="FM326" s="15">
        <f>IFERROR(AQ326*[1]Figure!$C$8+BL326*[1]Figure!$D$8+CG326*[1]Figure!$E$8,0)</f>
        <v>0</v>
      </c>
      <c r="FN326" s="15">
        <f>IFERROR(AR326*[1]Figure!$C$8+BM326*[1]Figure!$D$8+CH326*[1]Figure!$E$8,0)</f>
        <v>0</v>
      </c>
      <c r="FO326" s="15">
        <f>IFERROR(AS326*[1]Figure!$C$8+BN326*[1]Figure!$D$8+CI326*[1]Figure!$E$8,0)</f>
        <v>0</v>
      </c>
      <c r="FP326" s="15">
        <f>IFERROR(AT326*[1]Figure!$C$8+BO326*[1]Figure!$D$8+CJ326*[1]Figure!$E$8,0)</f>
        <v>0</v>
      </c>
      <c r="FQ326" s="15">
        <f>IFERROR(AU326*[1]Figure!$C$8+BP326*[1]Figure!$D$8+CK326*[1]Figure!$E$8,0)</f>
        <v>0</v>
      </c>
      <c r="FR326" s="15">
        <f>IFERROR(AV326*[1]Figure!$C$8+BQ326*[1]Figure!$D$8+CL326*[1]Figure!$E$8,0)</f>
        <v>0</v>
      </c>
      <c r="FS326" s="15">
        <f>IFERROR(AW326*[1]Figure!$C$8+BR326*[1]Figure!$D$8+CM326*[1]Figure!$E$8,0)</f>
        <v>0</v>
      </c>
      <c r="FT326" s="15">
        <f>IFERROR(AX326*[1]Figure!$C$8+BS326*[1]Figure!$D$8+CN326*[1]Figure!$E$8,0)</f>
        <v>0</v>
      </c>
      <c r="FU326" s="15">
        <f>IFERROR(AY326*[1]Figure!$C$8+BT326*[1]Figure!$D$8+CO326*[1]Figure!$E$8,0)</f>
        <v>0</v>
      </c>
      <c r="FV326" s="15">
        <f>IFERROR(AZ326*[1]Figure!$C$8+BU326*[1]Figure!$D$8+CP326*[1]Figure!$E$8,0)</f>
        <v>0</v>
      </c>
      <c r="FW326" s="15">
        <f>IFERROR(BA326*[1]Figure!$C$8+BV326*[1]Figure!$D$8+CQ326*[1]Figure!$E$8,0)</f>
        <v>0</v>
      </c>
      <c r="FX326" s="15">
        <f>IFERROR(BB326*[1]Figure!$C$8+BW326*[1]Figure!$D$8+CR326*[1]Figure!$E$8,0)</f>
        <v>0</v>
      </c>
      <c r="FY326" s="15">
        <f>IFERROR(BC326*[1]Figure!$C$8+BX326*[1]Figure!$D$8+CS326*[1]Figure!$E$8,0)</f>
        <v>0</v>
      </c>
      <c r="FZ326" s="15">
        <f>IFERROR(BD326*[1]Figure!$C$8+BY326*[1]Figure!$D$8+CT326*[1]Figure!$E$8,0)</f>
        <v>0</v>
      </c>
      <c r="GA326" s="15">
        <f>IFERROR(BE326*[1]Figure!$C$8+BZ326*[1]Figure!$D$8+CU326*[1]Figure!$E$8,0)</f>
        <v>0</v>
      </c>
      <c r="GC326" s="15">
        <f>IFERROR(CW326*[1]Figure!$F$8+DR326*[1]Figure!$G$8+EM326*[1]Figure!$H$8,0)</f>
        <v>8.2062745474716578E-2</v>
      </c>
      <c r="GD326" s="15">
        <f>IFERROR(CX326*[1]Figure!$F$8+DS326*[1]Figure!$G$8+EN326*[1]Figure!$H$8,0)</f>
        <v>1.6723576680758356</v>
      </c>
      <c r="GE326" s="15">
        <f>IFERROR(CY326*[1]Figure!$F$8+DT326*[1]Figure!$G$8+EO326*[1]Figure!$H$8,0)</f>
        <v>2.0442248896387829E-5</v>
      </c>
      <c r="GF326" s="15">
        <f>IFERROR(CZ326*[1]Figure!$F$8+DU326*[1]Figure!$G$8+EP326*[1]Figure!$H$8,0)</f>
        <v>2.2544530349986557E-2</v>
      </c>
      <c r="GG326" s="15">
        <f>IFERROR(DA326*[1]Figure!$F$8+DV326*[1]Figure!$G$8+EQ326*[1]Figure!$H$8,0)</f>
        <v>3.6573339817763178E-3</v>
      </c>
      <c r="GH326" s="15">
        <f>IFERROR(DB326*[1]Figure!$F$8+DW326*[1]Figure!$G$8+ER326*[1]Figure!$H$8,0)</f>
        <v>1.0352983589663975E-4</v>
      </c>
      <c r="GI326" s="15">
        <f>IFERROR(DC326*[1]Figure!$F$8+DX326*[1]Figure!$G$8+ES326*[1]Figure!$H$8,0)</f>
        <v>8.2860022953657977E-2</v>
      </c>
      <c r="GJ326" s="15">
        <f>IFERROR(DD326*[1]Figure!$F$8+DY326*[1]Figure!$G$8+ET326*[1]Figure!$H$8,0)</f>
        <v>5.8403749467153161E-3</v>
      </c>
      <c r="GK326" s="15">
        <f>IFERROR(DE326*[1]Figure!$F$8+DZ326*[1]Figure!$G$8+EU326*[1]Figure!$H$8,0)</f>
        <v>0.11168032732926263</v>
      </c>
      <c r="GL326" s="15">
        <f>IFERROR(DF326*[1]Figure!$F$8+EA326*[1]Figure!$G$8+EV326*[1]Figure!$H$8,0)</f>
        <v>2.3848721394886981E-2</v>
      </c>
      <c r="GM326" s="15">
        <f>IFERROR(DG326*[1]Figure!$F$8+EB326*[1]Figure!$G$8+EW326*[1]Figure!$H$8,0)</f>
        <v>3.780758651058901E-4</v>
      </c>
      <c r="GN326" s="15">
        <f>IFERROR(DH326*[1]Figure!$F$8+EC326*[1]Figure!$G$8+EX326*[1]Figure!$H$8,0)</f>
        <v>4.9003766713616569E-3</v>
      </c>
      <c r="GO326" s="15">
        <f>IFERROR(DI326*[1]Figure!$F$8+ED326*[1]Figure!$G$8+EY326*[1]Figure!$H$8,0)</f>
        <v>6.8946596020302255E-6</v>
      </c>
      <c r="GP326" s="15">
        <f>IFERROR(DJ326*[1]Figure!$F$8+EE326*[1]Figure!$G$8+EZ326*[1]Figure!$H$8,0)</f>
        <v>7.836936024063754E-5</v>
      </c>
      <c r="GQ326" s="15">
        <f>IFERROR(DK326*[1]Figure!$F$8+EF326*[1]Figure!$G$8+FA326*[1]Figure!$H$8,0)</f>
        <v>2.6896607173045567E-5</v>
      </c>
      <c r="GR326" s="15">
        <f>IFERROR(DL326*[1]Figure!$F$8+EG326*[1]Figure!$G$8+FB326*[1]Figure!$H$8,0)</f>
        <v>2.8223056148588326E-5</v>
      </c>
      <c r="GS326" s="15">
        <f>IFERROR(DM326*[1]Figure!$F$8+EH326*[1]Figure!$G$8+FC326*[1]Figure!$H$8,0)</f>
        <v>3.9417578512156467E-8</v>
      </c>
      <c r="GT326" s="15">
        <f>IFERROR(DN326*[1]Figure!$F$8+EI326*[1]Figure!$G$8+FD326*[1]Figure!$H$8,0)</f>
        <v>5.0299370597980981E-5</v>
      </c>
      <c r="GU326" s="15">
        <f>IFERROR(DO326*[1]Figure!$F$8+EJ326*[1]Figure!$G$8+FE326*[1]Figure!$H$8,0)</f>
        <v>5.9779102875371373E-2</v>
      </c>
      <c r="GV326" s="15">
        <f>IFERROR(DP326*[1]Figure!$F$8+EK326*[1]Figure!$G$8+FF326*[1]Figure!$H$8,0)</f>
        <v>1.0956733809501253E-3</v>
      </c>
      <c r="GX326" s="15">
        <f>IFERROR(FH326*[1]Figure!$F$10+GC326*[1]Figure!$F$11,0)</f>
        <v>4.8147284881525781E-3</v>
      </c>
      <c r="GY326" s="15">
        <f>IFERROR(FI326*[1]Figure!$F$10+GD326*[1]Figure!$F$11,0)</f>
        <v>9.8119409243332401E-2</v>
      </c>
      <c r="GZ326" s="15">
        <f>IFERROR(FJ326*[1]Figure!$F$10+GE326*[1]Figure!$F$11,0)</f>
        <v>1.1993734495961795E-6</v>
      </c>
      <c r="HA326" s="15">
        <f>IFERROR(FK326*[1]Figure!$F$10+GF326*[1]Figure!$F$11,0)</f>
        <v>1.3227170490115214E-3</v>
      </c>
      <c r="HB326" s="15">
        <f>IFERROR(FL326*[1]Figure!$F$10+GG326*[1]Figure!$F$11,0)</f>
        <v>2.1458056284714812E-4</v>
      </c>
      <c r="HC326" s="15">
        <f>IFERROR(FM326*[1]Figure!$F$10+GH326*[1]Figure!$F$11,0)</f>
        <v>6.0742307289595883E-6</v>
      </c>
      <c r="HD326" s="15">
        <f>IFERROR(FN326*[1]Figure!$F$10+GI326*[1]Figure!$F$11,0)</f>
        <v>4.8615057994479249E-3</v>
      </c>
      <c r="HE326" s="15">
        <f>IFERROR(FO326*[1]Figure!$F$10+GJ326*[1]Figure!$F$11,0)</f>
        <v>3.4266242830136007E-4</v>
      </c>
      <c r="HF326" s="15">
        <f>IFERROR(FP326*[1]Figure!$F$10+GK326*[1]Figure!$F$11,0)</f>
        <v>6.5524307095486296E-3</v>
      </c>
      <c r="HG326" s="15">
        <f>IFERROR(FQ326*[1]Figure!$F$10+GL326*[1]Figure!$F$11,0)</f>
        <v>1.3992356414806242E-3</v>
      </c>
      <c r="HH326" s="15">
        <f>IFERROR(FR326*[1]Figure!$F$10+GM326*[1]Figure!$F$11,0)</f>
        <v>2.2182204944253326E-5</v>
      </c>
      <c r="HI326" s="15">
        <f>IFERROR(FS326*[1]Figure!$F$10+GN326*[1]Figure!$F$11,0)</f>
        <v>2.875115014224396E-4</v>
      </c>
      <c r="HJ326" s="15">
        <f>IFERROR(FT326*[1]Figure!$F$10+GO326*[1]Figure!$F$11,0)</f>
        <v>4.0451868640243411E-7</v>
      </c>
      <c r="HK326" s="15">
        <f>IFERROR(FU326*[1]Figure!$F$10+GP326*[1]Figure!$F$11,0)</f>
        <v>4.5980327512335496E-6</v>
      </c>
      <c r="HL326" s="15">
        <f>IFERROR(FV326*[1]Figure!$F$10+GQ326*[1]Figure!$F$11,0)</f>
        <v>1.5780590820058562E-6</v>
      </c>
      <c r="HM326" s="15">
        <f>IFERROR(FW326*[1]Figure!$F$10+GR326*[1]Figure!$F$11,0)</f>
        <v>1.6558835763446935E-6</v>
      </c>
      <c r="HN326" s="15">
        <f>IFERROR(FX326*[1]Figure!$F$10+GS326*[1]Figure!$F$11,0)</f>
        <v>2.3126808285367829E-9</v>
      </c>
      <c r="HO326" s="15">
        <f>IFERROR(FY326*[1]Figure!$F$10+GT326*[1]Figure!$F$11,0)</f>
        <v>2.9511297867661259E-6</v>
      </c>
      <c r="HP326" s="15">
        <f>IFERROR(FZ326*[1]Figure!$F$10+GU326*[1]Figure!$F$11,0)</f>
        <v>3.5073180643088678E-3</v>
      </c>
      <c r="HQ326" s="15">
        <f>IFERROR(GA326*[1]Figure!$F$10+GV326*[1]Figure!$F$11,0)</f>
        <v>6.4284588706532548E-5</v>
      </c>
    </row>
    <row r="327" spans="1:225" s="15" customFormat="1" x14ac:dyDescent="0.2">
      <c r="A327" s="1"/>
      <c r="B327" s="4"/>
      <c r="C327" s="1" t="str">
        <f>C136</f>
        <v>Electricity (PHEV,pack)</v>
      </c>
      <c r="D327" s="1" t="str">
        <f>D136</f>
        <v>MI, US</v>
      </c>
      <c r="E327" s="2">
        <f>E136</f>
        <v>0.27063549822565197</v>
      </c>
      <c r="F327" s="7"/>
      <c r="G327" s="5" t="s">
        <v>77</v>
      </c>
      <c r="H327" s="5" t="s">
        <v>77</v>
      </c>
      <c r="I327" s="5" t="s">
        <v>77</v>
      </c>
      <c r="J327" s="5">
        <f t="shared" si="281"/>
        <v>0.25710372331436937</v>
      </c>
      <c r="K327" s="5">
        <f t="shared" si="281"/>
        <v>0.25710372331436937</v>
      </c>
      <c r="L327" s="5">
        <f t="shared" si="281"/>
        <v>0.25710372331436937</v>
      </c>
      <c r="M327" s="5" t="str">
        <f>M136</f>
        <v>kWh/kWh</v>
      </c>
      <c r="N327" s="5" t="str">
        <f>N136</f>
        <v>market for electricity, low voltage | electricity, low voltage | Cutoff, US-RFC</v>
      </c>
      <c r="O327" s="5">
        <f>O136</f>
        <v>1</v>
      </c>
      <c r="P327" s="5" t="str">
        <f>P136</f>
        <v>kWh</v>
      </c>
      <c r="Q327" s="5">
        <f>Q309</f>
        <v>0.97858189767189796</v>
      </c>
      <c r="R327" s="5">
        <f t="shared" ref="R327:AJ327" si="282">R309</f>
        <v>15.3242394214972</v>
      </c>
      <c r="S327" s="5">
        <f t="shared" si="282"/>
        <v>1.91905025993209E-3</v>
      </c>
      <c r="T327" s="5">
        <f t="shared" si="282"/>
        <v>0.23708688961778801</v>
      </c>
      <c r="U327" s="5">
        <f t="shared" si="282"/>
        <v>2.35857147989245E-2</v>
      </c>
      <c r="V327" s="5">
        <f t="shared" si="282"/>
        <v>4.7820758361983602E-4</v>
      </c>
      <c r="W327" s="5">
        <f t="shared" si="282"/>
        <v>0.99296492270380099</v>
      </c>
      <c r="X327" s="5">
        <f t="shared" si="282"/>
        <v>3.59884982983062E-2</v>
      </c>
      <c r="Y327" s="5">
        <f t="shared" si="282"/>
        <v>0.92709207865751497</v>
      </c>
      <c r="Z327" s="5">
        <f t="shared" si="282"/>
        <v>0.21622193418478</v>
      </c>
      <c r="AA327" s="5">
        <f t="shared" si="282"/>
        <v>1.4989679346981901E-3</v>
      </c>
      <c r="AB327" s="5">
        <f t="shared" si="282"/>
        <v>3.1681830815789902E-2</v>
      </c>
      <c r="AC327" s="5">
        <f t="shared" si="282"/>
        <v>3.4506721673967701E-5</v>
      </c>
      <c r="AD327" s="5">
        <f t="shared" si="282"/>
        <v>5.7870259223004295E-4</v>
      </c>
      <c r="AE327" s="5">
        <f t="shared" si="282"/>
        <v>1.572264286637E-3</v>
      </c>
      <c r="AF327" s="5">
        <f t="shared" si="282"/>
        <v>1.59230330090298E-3</v>
      </c>
      <c r="AG327" s="5">
        <f t="shared" si="282"/>
        <v>2.92338472267483E-7</v>
      </c>
      <c r="AH327" s="5">
        <f t="shared" si="282"/>
        <v>3.5234741597651902E-3</v>
      </c>
      <c r="AI327" s="5">
        <f t="shared" si="282"/>
        <v>0.57223418202551302</v>
      </c>
      <c r="AJ327" s="5">
        <f t="shared" si="282"/>
        <v>1.4924238806138799E-2</v>
      </c>
      <c r="AK327" s="1"/>
      <c r="AL327" s="1">
        <f t="shared" si="253"/>
        <v>0</v>
      </c>
      <c r="AM327" s="1">
        <f t="shared" si="253"/>
        <v>0</v>
      </c>
      <c r="AN327" s="1">
        <f t="shared" si="253"/>
        <v>0</v>
      </c>
      <c r="AO327" s="1">
        <f t="shared" si="253"/>
        <v>0</v>
      </c>
      <c r="AP327" s="1">
        <f t="shared" si="253"/>
        <v>0</v>
      </c>
      <c r="AQ327" s="1">
        <f t="shared" si="253"/>
        <v>0</v>
      </c>
      <c r="AR327" s="1">
        <f t="shared" si="253"/>
        <v>0</v>
      </c>
      <c r="AS327" s="1">
        <f t="shared" si="253"/>
        <v>0</v>
      </c>
      <c r="AT327" s="1">
        <f t="shared" si="253"/>
        <v>0</v>
      </c>
      <c r="AU327" s="1">
        <f t="shared" si="253"/>
        <v>0</v>
      </c>
      <c r="AV327" s="1">
        <f t="shared" si="253"/>
        <v>0</v>
      </c>
      <c r="AW327" s="1">
        <f t="shared" si="253"/>
        <v>0</v>
      </c>
      <c r="AX327" s="1">
        <f t="shared" si="253"/>
        <v>0</v>
      </c>
      <c r="AY327" s="1">
        <f t="shared" si="253"/>
        <v>0</v>
      </c>
      <c r="AZ327" s="1">
        <f t="shared" si="253"/>
        <v>0</v>
      </c>
      <c r="BA327" s="1">
        <f t="shared" si="253"/>
        <v>0</v>
      </c>
      <c r="BB327" s="1">
        <f t="shared" si="266"/>
        <v>0</v>
      </c>
      <c r="BC327" s="1">
        <f t="shared" si="266"/>
        <v>0</v>
      </c>
      <c r="BD327" s="1">
        <f t="shared" si="266"/>
        <v>0</v>
      </c>
      <c r="BE327" s="1">
        <f t="shared" si="266"/>
        <v>0</v>
      </c>
      <c r="BF327" s="1" t="s">
        <v>77</v>
      </c>
      <c r="BG327" s="1">
        <f t="shared" si="254"/>
        <v>0</v>
      </c>
      <c r="BH327" s="1">
        <f t="shared" si="254"/>
        <v>0</v>
      </c>
      <c r="BI327" s="1">
        <f t="shared" si="254"/>
        <v>0</v>
      </c>
      <c r="BJ327" s="1">
        <f t="shared" si="254"/>
        <v>0</v>
      </c>
      <c r="BK327" s="1">
        <f t="shared" si="254"/>
        <v>0</v>
      </c>
      <c r="BL327" s="1">
        <f t="shared" si="254"/>
        <v>0</v>
      </c>
      <c r="BM327" s="1">
        <f t="shared" si="254"/>
        <v>0</v>
      </c>
      <c r="BN327" s="1">
        <f t="shared" si="254"/>
        <v>0</v>
      </c>
      <c r="BO327" s="1">
        <f t="shared" si="254"/>
        <v>0</v>
      </c>
      <c r="BP327" s="1">
        <f t="shared" si="254"/>
        <v>0</v>
      </c>
      <c r="BQ327" s="1">
        <f t="shared" si="254"/>
        <v>0</v>
      </c>
      <c r="BR327" s="1">
        <f t="shared" si="254"/>
        <v>0</v>
      </c>
      <c r="BS327" s="1">
        <f t="shared" si="254"/>
        <v>0</v>
      </c>
      <c r="BT327" s="1">
        <f t="shared" si="254"/>
        <v>0</v>
      </c>
      <c r="BU327" s="1">
        <f t="shared" si="254"/>
        <v>0</v>
      </c>
      <c r="BV327" s="1">
        <f t="shared" si="254"/>
        <v>0</v>
      </c>
      <c r="BW327" s="1">
        <f t="shared" si="267"/>
        <v>0</v>
      </c>
      <c r="BX327" s="1">
        <f t="shared" si="267"/>
        <v>0</v>
      </c>
      <c r="BY327" s="1">
        <f t="shared" si="267"/>
        <v>0</v>
      </c>
      <c r="BZ327" s="1">
        <f t="shared" si="267"/>
        <v>0</v>
      </c>
      <c r="CA327" s="1" t="s">
        <v>77</v>
      </c>
      <c r="CB327" s="1">
        <f t="shared" si="255"/>
        <v>0</v>
      </c>
      <c r="CC327" s="1">
        <f t="shared" si="255"/>
        <v>0</v>
      </c>
      <c r="CD327" s="1">
        <f t="shared" si="255"/>
        <v>0</v>
      </c>
      <c r="CE327" s="1">
        <f t="shared" si="255"/>
        <v>0</v>
      </c>
      <c r="CF327" s="1">
        <f t="shared" si="255"/>
        <v>0</v>
      </c>
      <c r="CG327" s="1">
        <f t="shared" si="255"/>
        <v>0</v>
      </c>
      <c r="CH327" s="1">
        <f t="shared" si="255"/>
        <v>0</v>
      </c>
      <c r="CI327" s="1">
        <f t="shared" si="255"/>
        <v>0</v>
      </c>
      <c r="CJ327" s="1">
        <f t="shared" si="255"/>
        <v>0</v>
      </c>
      <c r="CK327" s="1">
        <f t="shared" si="255"/>
        <v>0</v>
      </c>
      <c r="CL327" s="1">
        <f t="shared" si="255"/>
        <v>0</v>
      </c>
      <c r="CM327" s="1">
        <f t="shared" si="255"/>
        <v>0</v>
      </c>
      <c r="CN327" s="1">
        <f t="shared" si="255"/>
        <v>0</v>
      </c>
      <c r="CO327" s="1">
        <f t="shared" si="255"/>
        <v>0</v>
      </c>
      <c r="CP327" s="1">
        <f t="shared" si="255"/>
        <v>0</v>
      </c>
      <c r="CQ327" s="1">
        <f t="shared" si="255"/>
        <v>0</v>
      </c>
      <c r="CR327" s="1">
        <f t="shared" si="268"/>
        <v>0</v>
      </c>
      <c r="CS327" s="1">
        <f t="shared" si="268"/>
        <v>0</v>
      </c>
      <c r="CT327" s="1">
        <f t="shared" si="268"/>
        <v>0</v>
      </c>
      <c r="CU327" s="1">
        <f t="shared" si="268"/>
        <v>0</v>
      </c>
      <c r="CW327" s="15">
        <f t="shared" si="256"/>
        <v>0.25159704945948619</v>
      </c>
      <c r="CX327" s="15">
        <f t="shared" si="256"/>
        <v>3.9399190122277679</v>
      </c>
      <c r="CY327" s="15">
        <f t="shared" si="256"/>
        <v>4.9339496705594864E-4</v>
      </c>
      <c r="CZ327" s="15">
        <f t="shared" si="256"/>
        <v>6.0955922069756203E-2</v>
      </c>
      <c r="DA327" s="15">
        <f t="shared" si="256"/>
        <v>6.063975091834312E-3</v>
      </c>
      <c r="DB327" s="15">
        <f t="shared" si="256"/>
        <v>1.2294895026582748E-4</v>
      </c>
      <c r="DC327" s="15">
        <f t="shared" si="256"/>
        <v>0.25529497874771223</v>
      </c>
      <c r="DD327" s="15">
        <f t="shared" si="256"/>
        <v>9.2527769089873705E-3</v>
      </c>
      <c r="DE327" s="15">
        <f t="shared" si="256"/>
        <v>0.23835882527810529</v>
      </c>
      <c r="DF327" s="15">
        <f t="shared" si="256"/>
        <v>5.5591464341141462E-2</v>
      </c>
      <c r="DG327" s="15">
        <f t="shared" si="256"/>
        <v>3.8539023713975515E-4</v>
      </c>
      <c r="DH327" s="15">
        <f t="shared" si="256"/>
        <v>8.1455166641555086E-3</v>
      </c>
      <c r="DI327" s="15">
        <f t="shared" si="256"/>
        <v>8.8718066217497441E-6</v>
      </c>
      <c r="DJ327" s="15">
        <f t="shared" si="256"/>
        <v>1.4878659115402128E-4</v>
      </c>
      <c r="DK327" s="15">
        <f t="shared" si="256"/>
        <v>4.0423500212858357E-4</v>
      </c>
      <c r="DL327" s="15">
        <f t="shared" si="256"/>
        <v>4.0938710730791683E-4</v>
      </c>
      <c r="DM327" s="15">
        <f t="shared" si="269"/>
        <v>7.5161309688004394E-8</v>
      </c>
      <c r="DN327" s="15">
        <f t="shared" si="269"/>
        <v>9.0589832547759955E-4</v>
      </c>
      <c r="DO327" s="15">
        <f t="shared" si="269"/>
        <v>0.14712353880651197</v>
      </c>
      <c r="DP327" s="15">
        <f t="shared" si="269"/>
        <v>3.8370773646910841E-3</v>
      </c>
      <c r="DR327" s="15">
        <f t="shared" si="257"/>
        <v>0.25159704945948619</v>
      </c>
      <c r="DS327" s="15">
        <f t="shared" si="257"/>
        <v>3.9399190122277679</v>
      </c>
      <c r="DT327" s="15">
        <f t="shared" si="257"/>
        <v>4.9339496705594864E-4</v>
      </c>
      <c r="DU327" s="15">
        <f t="shared" si="257"/>
        <v>6.0955922069756203E-2</v>
      </c>
      <c r="DV327" s="15">
        <f t="shared" si="257"/>
        <v>6.063975091834312E-3</v>
      </c>
      <c r="DW327" s="15">
        <f t="shared" si="257"/>
        <v>1.2294895026582748E-4</v>
      </c>
      <c r="DX327" s="15">
        <f t="shared" si="257"/>
        <v>0.25529497874771223</v>
      </c>
      <c r="DY327" s="15">
        <f t="shared" si="257"/>
        <v>9.2527769089873705E-3</v>
      </c>
      <c r="DZ327" s="15">
        <f t="shared" si="257"/>
        <v>0.23835882527810529</v>
      </c>
      <c r="EA327" s="15">
        <f t="shared" si="257"/>
        <v>5.5591464341141462E-2</v>
      </c>
      <c r="EB327" s="15">
        <f t="shared" si="257"/>
        <v>3.8539023713975515E-4</v>
      </c>
      <c r="EC327" s="15">
        <f t="shared" si="257"/>
        <v>8.1455166641555086E-3</v>
      </c>
      <c r="ED327" s="15">
        <f t="shared" si="257"/>
        <v>8.8718066217497441E-6</v>
      </c>
      <c r="EE327" s="15">
        <f t="shared" si="257"/>
        <v>1.4878659115402128E-4</v>
      </c>
      <c r="EF327" s="15">
        <f t="shared" si="257"/>
        <v>4.0423500212858357E-4</v>
      </c>
      <c r="EG327" s="15">
        <f t="shared" si="257"/>
        <v>4.0938710730791683E-4</v>
      </c>
      <c r="EH327" s="15">
        <f t="shared" si="270"/>
        <v>7.5161309688004394E-8</v>
      </c>
      <c r="EI327" s="15">
        <f t="shared" si="270"/>
        <v>9.0589832547759955E-4</v>
      </c>
      <c r="EJ327" s="15">
        <f t="shared" si="270"/>
        <v>0.14712353880651197</v>
      </c>
      <c r="EK327" s="15">
        <f t="shared" si="270"/>
        <v>3.8370773646910841E-3</v>
      </c>
      <c r="EM327" s="15">
        <f t="shared" si="258"/>
        <v>0.25159704945948619</v>
      </c>
      <c r="EN327" s="15">
        <f t="shared" si="258"/>
        <v>3.9399190122277679</v>
      </c>
      <c r="EO327" s="15">
        <f t="shared" si="258"/>
        <v>4.9339496705594864E-4</v>
      </c>
      <c r="EP327" s="15">
        <f t="shared" si="258"/>
        <v>6.0955922069756203E-2</v>
      </c>
      <c r="EQ327" s="15">
        <f t="shared" si="258"/>
        <v>6.063975091834312E-3</v>
      </c>
      <c r="ER327" s="15">
        <f t="shared" si="258"/>
        <v>1.2294895026582748E-4</v>
      </c>
      <c r="ES327" s="15">
        <f t="shared" si="258"/>
        <v>0.25529497874771223</v>
      </c>
      <c r="ET327" s="15">
        <f t="shared" si="258"/>
        <v>9.2527769089873705E-3</v>
      </c>
      <c r="EU327" s="15">
        <f t="shared" si="258"/>
        <v>0.23835882527810529</v>
      </c>
      <c r="EV327" s="15">
        <f t="shared" si="258"/>
        <v>5.5591464341141462E-2</v>
      </c>
      <c r="EW327" s="15">
        <f t="shared" si="258"/>
        <v>3.8539023713975515E-4</v>
      </c>
      <c r="EX327" s="15">
        <f t="shared" si="258"/>
        <v>8.1455166641555086E-3</v>
      </c>
      <c r="EY327" s="15">
        <f t="shared" si="258"/>
        <v>8.8718066217497441E-6</v>
      </c>
      <c r="EZ327" s="15">
        <f t="shared" si="258"/>
        <v>1.4878659115402128E-4</v>
      </c>
      <c r="FA327" s="15">
        <f t="shared" si="258"/>
        <v>4.0423500212858357E-4</v>
      </c>
      <c r="FB327" s="15">
        <f t="shared" si="258"/>
        <v>4.0938710730791683E-4</v>
      </c>
      <c r="FC327" s="15">
        <f t="shared" si="271"/>
        <v>7.5161309688004394E-8</v>
      </c>
      <c r="FD327" s="15">
        <f t="shared" si="271"/>
        <v>9.0589832547759955E-4</v>
      </c>
      <c r="FE327" s="15">
        <f t="shared" si="271"/>
        <v>0.14712353880651197</v>
      </c>
      <c r="FF327" s="15">
        <f t="shared" si="271"/>
        <v>3.8370773646910841E-3</v>
      </c>
      <c r="FH327" s="15">
        <f>IFERROR(AL327*[1]Figure!$C$8+BG327*[1]Figure!$D$8+CB327*[1]Figure!$E$8,0)</f>
        <v>0</v>
      </c>
      <c r="FI327" s="15">
        <f>IFERROR(AM327*[1]Figure!$C$8+BH327*[1]Figure!$D$8+CC327*[1]Figure!$E$8,0)</f>
        <v>0</v>
      </c>
      <c r="FJ327" s="15">
        <f>IFERROR(AN327*[1]Figure!$C$8+BI327*[1]Figure!$D$8+CD327*[1]Figure!$E$8,0)</f>
        <v>0</v>
      </c>
      <c r="FK327" s="15">
        <f>IFERROR(AO327*[1]Figure!$C$8+BJ327*[1]Figure!$D$8+CE327*[1]Figure!$E$8,0)</f>
        <v>0</v>
      </c>
      <c r="FL327" s="15">
        <f>IFERROR(AP327*[1]Figure!$C$8+BK327*[1]Figure!$D$8+CF327*[1]Figure!$E$8,0)</f>
        <v>0</v>
      </c>
      <c r="FM327" s="15">
        <f>IFERROR(AQ327*[1]Figure!$C$8+BL327*[1]Figure!$D$8+CG327*[1]Figure!$E$8,0)</f>
        <v>0</v>
      </c>
      <c r="FN327" s="15">
        <f>IFERROR(AR327*[1]Figure!$C$8+BM327*[1]Figure!$D$8+CH327*[1]Figure!$E$8,0)</f>
        <v>0</v>
      </c>
      <c r="FO327" s="15">
        <f>IFERROR(AS327*[1]Figure!$C$8+BN327*[1]Figure!$D$8+CI327*[1]Figure!$E$8,0)</f>
        <v>0</v>
      </c>
      <c r="FP327" s="15">
        <f>IFERROR(AT327*[1]Figure!$C$8+BO327*[1]Figure!$D$8+CJ327*[1]Figure!$E$8,0)</f>
        <v>0</v>
      </c>
      <c r="FQ327" s="15">
        <f>IFERROR(AU327*[1]Figure!$C$8+BP327*[1]Figure!$D$8+CK327*[1]Figure!$E$8,0)</f>
        <v>0</v>
      </c>
      <c r="FR327" s="15">
        <f>IFERROR(AV327*[1]Figure!$C$8+BQ327*[1]Figure!$D$8+CL327*[1]Figure!$E$8,0)</f>
        <v>0</v>
      </c>
      <c r="FS327" s="15">
        <f>IFERROR(AW327*[1]Figure!$C$8+BR327*[1]Figure!$D$8+CM327*[1]Figure!$E$8,0)</f>
        <v>0</v>
      </c>
      <c r="FT327" s="15">
        <f>IFERROR(AX327*[1]Figure!$C$8+BS327*[1]Figure!$D$8+CN327*[1]Figure!$E$8,0)</f>
        <v>0</v>
      </c>
      <c r="FU327" s="15">
        <f>IFERROR(AY327*[1]Figure!$C$8+BT327*[1]Figure!$D$8+CO327*[1]Figure!$E$8,0)</f>
        <v>0</v>
      </c>
      <c r="FV327" s="15">
        <f>IFERROR(AZ327*[1]Figure!$C$8+BU327*[1]Figure!$D$8+CP327*[1]Figure!$E$8,0)</f>
        <v>0</v>
      </c>
      <c r="FW327" s="15">
        <f>IFERROR(BA327*[1]Figure!$C$8+BV327*[1]Figure!$D$8+CQ327*[1]Figure!$E$8,0)</f>
        <v>0</v>
      </c>
      <c r="FX327" s="15">
        <f>IFERROR(BB327*[1]Figure!$C$8+BW327*[1]Figure!$D$8+CR327*[1]Figure!$E$8,0)</f>
        <v>0</v>
      </c>
      <c r="FY327" s="15">
        <f>IFERROR(BC327*[1]Figure!$C$8+BX327*[1]Figure!$D$8+CS327*[1]Figure!$E$8,0)</f>
        <v>0</v>
      </c>
      <c r="FZ327" s="15">
        <f>IFERROR(BD327*[1]Figure!$C$8+BY327*[1]Figure!$D$8+CT327*[1]Figure!$E$8,0)</f>
        <v>0</v>
      </c>
      <c r="GA327" s="15">
        <f>IFERROR(BE327*[1]Figure!$C$8+BZ327*[1]Figure!$D$8+CU327*[1]Figure!$E$8,0)</f>
        <v>0</v>
      </c>
      <c r="GC327" s="15">
        <f>IFERROR(CW327*[1]Figure!$F$8+DR327*[1]Figure!$G$8+EM327*[1]Figure!$H$8,0)</f>
        <v>0.25159704945948619</v>
      </c>
      <c r="GD327" s="15">
        <f>IFERROR(CX327*[1]Figure!$F$8+DS327*[1]Figure!$G$8+EN327*[1]Figure!$H$8,0)</f>
        <v>3.9399190122277679</v>
      </c>
      <c r="GE327" s="15">
        <f>IFERROR(CY327*[1]Figure!$F$8+DT327*[1]Figure!$G$8+EO327*[1]Figure!$H$8,0)</f>
        <v>4.9339496705594864E-4</v>
      </c>
      <c r="GF327" s="15">
        <f>IFERROR(CZ327*[1]Figure!$F$8+DU327*[1]Figure!$G$8+EP327*[1]Figure!$H$8,0)</f>
        <v>6.0955922069756203E-2</v>
      </c>
      <c r="GG327" s="15">
        <f>IFERROR(DA327*[1]Figure!$F$8+DV327*[1]Figure!$G$8+EQ327*[1]Figure!$H$8,0)</f>
        <v>6.063975091834312E-3</v>
      </c>
      <c r="GH327" s="15">
        <f>IFERROR(DB327*[1]Figure!$F$8+DW327*[1]Figure!$G$8+ER327*[1]Figure!$H$8,0)</f>
        <v>1.2294895026582748E-4</v>
      </c>
      <c r="GI327" s="15">
        <f>IFERROR(DC327*[1]Figure!$F$8+DX327*[1]Figure!$G$8+ES327*[1]Figure!$H$8,0)</f>
        <v>0.25529497874771223</v>
      </c>
      <c r="GJ327" s="15">
        <f>IFERROR(DD327*[1]Figure!$F$8+DY327*[1]Figure!$G$8+ET327*[1]Figure!$H$8,0)</f>
        <v>9.2527769089873688E-3</v>
      </c>
      <c r="GK327" s="15">
        <f>IFERROR(DE327*[1]Figure!$F$8+DZ327*[1]Figure!$G$8+EU327*[1]Figure!$H$8,0)</f>
        <v>0.23835882527810529</v>
      </c>
      <c r="GL327" s="15">
        <f>IFERROR(DF327*[1]Figure!$F$8+EA327*[1]Figure!$G$8+EV327*[1]Figure!$H$8,0)</f>
        <v>5.5591464341141456E-2</v>
      </c>
      <c r="GM327" s="15">
        <f>IFERROR(DG327*[1]Figure!$F$8+EB327*[1]Figure!$G$8+EW327*[1]Figure!$H$8,0)</f>
        <v>3.8539023713975509E-4</v>
      </c>
      <c r="GN327" s="15">
        <f>IFERROR(DH327*[1]Figure!$F$8+EC327*[1]Figure!$G$8+EX327*[1]Figure!$H$8,0)</f>
        <v>8.1455166641555068E-3</v>
      </c>
      <c r="GO327" s="15">
        <f>IFERROR(DI327*[1]Figure!$F$8+ED327*[1]Figure!$G$8+EY327*[1]Figure!$H$8,0)</f>
        <v>8.8718066217497441E-6</v>
      </c>
      <c r="GP327" s="15">
        <f>IFERROR(DJ327*[1]Figure!$F$8+EE327*[1]Figure!$G$8+EZ327*[1]Figure!$H$8,0)</f>
        <v>1.4878659115402125E-4</v>
      </c>
      <c r="GQ327" s="15">
        <f>IFERROR(DK327*[1]Figure!$F$8+EF327*[1]Figure!$G$8+FA327*[1]Figure!$H$8,0)</f>
        <v>4.0423500212858352E-4</v>
      </c>
      <c r="GR327" s="15">
        <f>IFERROR(DL327*[1]Figure!$F$8+EG327*[1]Figure!$G$8+FB327*[1]Figure!$H$8,0)</f>
        <v>4.0938710730791683E-4</v>
      </c>
      <c r="GS327" s="15">
        <f>IFERROR(DM327*[1]Figure!$F$8+EH327*[1]Figure!$G$8+FC327*[1]Figure!$H$8,0)</f>
        <v>7.5161309688004381E-8</v>
      </c>
      <c r="GT327" s="15">
        <f>IFERROR(DN327*[1]Figure!$F$8+EI327*[1]Figure!$G$8+FD327*[1]Figure!$H$8,0)</f>
        <v>9.0589832547759944E-4</v>
      </c>
      <c r="GU327" s="15">
        <f>IFERROR(DO327*[1]Figure!$F$8+EJ327*[1]Figure!$G$8+FE327*[1]Figure!$H$8,0)</f>
        <v>0.14712353880651197</v>
      </c>
      <c r="GV327" s="15">
        <f>IFERROR(DP327*[1]Figure!$F$8+EK327*[1]Figure!$G$8+FF327*[1]Figure!$H$8,0)</f>
        <v>3.8370773646910841E-3</v>
      </c>
      <c r="GX327" s="15">
        <f>IFERROR(FH327*[1]Figure!$F$10+GC327*[1]Figure!$F$11,0)</f>
        <v>1.476152759160298E-2</v>
      </c>
      <c r="GY327" s="15">
        <f>IFERROR(FI327*[1]Figure!$F$10+GD327*[1]Figure!$F$11,0)</f>
        <v>0.23116019576790203</v>
      </c>
      <c r="GZ327" s="15">
        <f>IFERROR(FJ327*[1]Figure!$F$10+GE327*[1]Figure!$F$11,0)</f>
        <v>2.8948127314693443E-5</v>
      </c>
      <c r="HA327" s="15">
        <f>IFERROR(FK327*[1]Figure!$F$10+GF327*[1]Figure!$F$11,0)</f>
        <v>3.5763635839028366E-3</v>
      </c>
      <c r="HB327" s="15">
        <f>IFERROR(FL327*[1]Figure!$F$10+GG327*[1]Figure!$F$11,0)</f>
        <v>3.5578134093865627E-4</v>
      </c>
      <c r="HC327" s="15">
        <f>IFERROR(FM327*[1]Figure!$F$10+GH327*[1]Figure!$F$11,0)</f>
        <v>7.2135755391673798E-6</v>
      </c>
      <c r="HD327" s="15">
        <f>IFERROR(FN327*[1]Figure!$F$10+GI327*[1]Figure!$F$11,0)</f>
        <v>1.4978489934115409E-2</v>
      </c>
      <c r="HE327" s="15">
        <f>IFERROR(FO327*[1]Figure!$F$10+GJ327*[1]Figure!$F$11,0)</f>
        <v>5.4287250957192894E-4</v>
      </c>
      <c r="HF327" s="15">
        <f>IFERROR(FP327*[1]Figure!$F$10+GK327*[1]Figure!$F$11,0)</f>
        <v>1.3984823683758675E-2</v>
      </c>
      <c r="HG327" s="15">
        <f>IFERROR(FQ327*[1]Figure!$F$10+GL327*[1]Figure!$F$11,0)</f>
        <v>3.2616238405510935E-3</v>
      </c>
      <c r="HH327" s="15">
        <f>IFERROR(FR327*[1]Figure!$F$10+GM327*[1]Figure!$F$11,0)</f>
        <v>2.261134870736623E-5</v>
      </c>
      <c r="HI327" s="15">
        <f>IFERROR(FS327*[1]Figure!$F$10+GN327*[1]Figure!$F$11,0)</f>
        <v>4.7790810442375743E-4</v>
      </c>
      <c r="HJ327" s="15">
        <f>IFERROR(FT327*[1]Figure!$F$10+GO327*[1]Figure!$F$11,0)</f>
        <v>5.2052048509977912E-7</v>
      </c>
      <c r="HK327" s="15">
        <f>IFERROR(FU327*[1]Figure!$F$10+GP327*[1]Figure!$F$11,0)</f>
        <v>8.7295036857509012E-6</v>
      </c>
      <c r="HL327" s="15">
        <f>IFERROR(FV327*[1]Figure!$F$10+GQ327*[1]Figure!$F$11,0)</f>
        <v>2.3716995689067655E-5</v>
      </c>
      <c r="HM327" s="15">
        <f>IFERROR(FW327*[1]Figure!$F$10+GR327*[1]Figure!$F$11,0)</f>
        <v>2.4019276430924349E-5</v>
      </c>
      <c r="HN327" s="15">
        <f>IFERROR(FX327*[1]Figure!$F$10+GS327*[1]Figure!$F$11,0)</f>
        <v>4.4098122341420832E-9</v>
      </c>
      <c r="HO327" s="15">
        <f>IFERROR(FY327*[1]Figure!$F$10+GT327*[1]Figure!$F$11,0)</f>
        <v>5.3150238269697359E-5</v>
      </c>
      <c r="HP327" s="15">
        <f>IFERROR(FZ327*[1]Figure!$F$10+GU327*[1]Figure!$F$11,0)</f>
        <v>8.6319302318221772E-3</v>
      </c>
      <c r="HQ327" s="15">
        <f>IFERROR(GA327*[1]Figure!$F$10+GV327*[1]Figure!$F$11,0)</f>
        <v>2.2512634194910708E-4</v>
      </c>
    </row>
    <row r="328" spans="1:225" s="15" customFormat="1" x14ac:dyDescent="0.2">
      <c r="A328" s="1"/>
      <c r="B328" s="4"/>
      <c r="C328" s="1" t="str">
        <f>C137</f>
        <v>Electricity (PHEV,pack)</v>
      </c>
      <c r="D328" s="1" t="str">
        <f>D137</f>
        <v>Japan</v>
      </c>
      <c r="E328" s="2">
        <f>E137</f>
        <v>0.47771080944065786</v>
      </c>
      <c r="F328" s="7"/>
      <c r="G328" s="5" t="s">
        <v>77</v>
      </c>
      <c r="H328" s="5" t="s">
        <v>77</v>
      </c>
      <c r="I328" s="5" t="s">
        <v>77</v>
      </c>
      <c r="J328" s="5">
        <f t="shared" si="281"/>
        <v>0.45382526896862496</v>
      </c>
      <c r="K328" s="5">
        <f t="shared" si="281"/>
        <v>0.45382526896862496</v>
      </c>
      <c r="L328" s="5">
        <f t="shared" si="281"/>
        <v>0.45382526896862496</v>
      </c>
      <c r="M328" s="5" t="str">
        <f>M137</f>
        <v>kWh/kWh</v>
      </c>
      <c r="N328" s="5" t="str">
        <f>N137</f>
        <v>market for electricity, low voltage | electricity, low voltage | Cutoff, JP</v>
      </c>
      <c r="O328" s="5">
        <f>O137</f>
        <v>1</v>
      </c>
      <c r="P328" s="5" t="str">
        <f>P137</f>
        <v>kWh</v>
      </c>
      <c r="Q328" s="5">
        <f>Q305</f>
        <v>0.70096298451554795</v>
      </c>
      <c r="R328" s="5">
        <f t="shared" ref="R328:AJ330" si="283">R305</f>
        <v>9.9242516805923309</v>
      </c>
      <c r="S328" s="5">
        <f t="shared" si="283"/>
        <v>8.6169340927104898E-4</v>
      </c>
      <c r="T328" s="5">
        <f t="shared" si="283"/>
        <v>0.18654869883672301</v>
      </c>
      <c r="U328" s="5">
        <f t="shared" si="283"/>
        <v>1.1068329934253E-2</v>
      </c>
      <c r="V328" s="5">
        <f t="shared" si="283"/>
        <v>1.4788334963985799E-4</v>
      </c>
      <c r="W328" s="5">
        <f t="shared" si="283"/>
        <v>0.71204703400843805</v>
      </c>
      <c r="X328" s="5">
        <f t="shared" si="283"/>
        <v>1.7624606122530501E-2</v>
      </c>
      <c r="Y328" s="5">
        <f t="shared" si="283"/>
        <v>0.24942330655699299</v>
      </c>
      <c r="Z328" s="5">
        <f t="shared" si="283"/>
        <v>4.4762477634009902E-2</v>
      </c>
      <c r="AA328" s="5">
        <f t="shared" si="283"/>
        <v>4.8129278862597304E-3</v>
      </c>
      <c r="AB328" s="5">
        <f t="shared" si="283"/>
        <v>1.4613375612670201E-2</v>
      </c>
      <c r="AC328" s="5">
        <f t="shared" si="283"/>
        <v>1.22814861201028E-5</v>
      </c>
      <c r="AD328" s="5">
        <f t="shared" si="283"/>
        <v>4.86061979847249E-4</v>
      </c>
      <c r="AE328" s="5">
        <f t="shared" si="283"/>
        <v>1.37154365347852E-3</v>
      </c>
      <c r="AF328" s="5">
        <f t="shared" si="283"/>
        <v>1.39470178957268E-3</v>
      </c>
      <c r="AG328" s="5">
        <f t="shared" si="283"/>
        <v>2.0415466433099601E-7</v>
      </c>
      <c r="AH328" s="5">
        <f t="shared" si="283"/>
        <v>2.5354342929707701E-3</v>
      </c>
      <c r="AI328" s="5">
        <f t="shared" si="283"/>
        <v>0.62207437263284404</v>
      </c>
      <c r="AJ328" s="5">
        <f t="shared" si="283"/>
        <v>1.9957150289249999E-3</v>
      </c>
      <c r="AK328" s="1"/>
      <c r="AL328" s="1">
        <f t="shared" si="253"/>
        <v>0</v>
      </c>
      <c r="AM328" s="1">
        <f t="shared" si="253"/>
        <v>0</v>
      </c>
      <c r="AN328" s="1">
        <f t="shared" si="253"/>
        <v>0</v>
      </c>
      <c r="AO328" s="1">
        <f t="shared" si="253"/>
        <v>0</v>
      </c>
      <c r="AP328" s="1">
        <f t="shared" si="253"/>
        <v>0</v>
      </c>
      <c r="AQ328" s="1">
        <f t="shared" si="253"/>
        <v>0</v>
      </c>
      <c r="AR328" s="1">
        <f t="shared" si="253"/>
        <v>0</v>
      </c>
      <c r="AS328" s="1">
        <f t="shared" si="253"/>
        <v>0</v>
      </c>
      <c r="AT328" s="1">
        <f t="shared" si="253"/>
        <v>0</v>
      </c>
      <c r="AU328" s="1">
        <f t="shared" si="253"/>
        <v>0</v>
      </c>
      <c r="AV328" s="1">
        <f t="shared" si="253"/>
        <v>0</v>
      </c>
      <c r="AW328" s="1">
        <f t="shared" si="253"/>
        <v>0</v>
      </c>
      <c r="AX328" s="1">
        <f t="shared" si="253"/>
        <v>0</v>
      </c>
      <c r="AY328" s="1">
        <f t="shared" si="253"/>
        <v>0</v>
      </c>
      <c r="AZ328" s="1">
        <f t="shared" si="253"/>
        <v>0</v>
      </c>
      <c r="BA328" s="1">
        <f t="shared" si="253"/>
        <v>0</v>
      </c>
      <c r="BB328" s="1">
        <f t="shared" si="266"/>
        <v>0</v>
      </c>
      <c r="BC328" s="1">
        <f t="shared" si="266"/>
        <v>0</v>
      </c>
      <c r="BD328" s="1">
        <f t="shared" si="266"/>
        <v>0</v>
      </c>
      <c r="BE328" s="1">
        <f t="shared" si="266"/>
        <v>0</v>
      </c>
      <c r="BF328" s="1" t="s">
        <v>77</v>
      </c>
      <c r="BG328" s="1">
        <f t="shared" si="254"/>
        <v>0</v>
      </c>
      <c r="BH328" s="1">
        <f t="shared" si="254"/>
        <v>0</v>
      </c>
      <c r="BI328" s="1">
        <f t="shared" si="254"/>
        <v>0</v>
      </c>
      <c r="BJ328" s="1">
        <f t="shared" si="254"/>
        <v>0</v>
      </c>
      <c r="BK328" s="1">
        <f t="shared" si="254"/>
        <v>0</v>
      </c>
      <c r="BL328" s="1">
        <f t="shared" si="254"/>
        <v>0</v>
      </c>
      <c r="BM328" s="1">
        <f t="shared" si="254"/>
        <v>0</v>
      </c>
      <c r="BN328" s="1">
        <f t="shared" si="254"/>
        <v>0</v>
      </c>
      <c r="BO328" s="1">
        <f t="shared" si="254"/>
        <v>0</v>
      </c>
      <c r="BP328" s="1">
        <f t="shared" si="254"/>
        <v>0</v>
      </c>
      <c r="BQ328" s="1">
        <f t="shared" si="254"/>
        <v>0</v>
      </c>
      <c r="BR328" s="1">
        <f t="shared" si="254"/>
        <v>0</v>
      </c>
      <c r="BS328" s="1">
        <f t="shared" si="254"/>
        <v>0</v>
      </c>
      <c r="BT328" s="1">
        <f t="shared" si="254"/>
        <v>0</v>
      </c>
      <c r="BU328" s="1">
        <f t="shared" si="254"/>
        <v>0</v>
      </c>
      <c r="BV328" s="1">
        <f t="shared" si="254"/>
        <v>0</v>
      </c>
      <c r="BW328" s="1">
        <f t="shared" si="267"/>
        <v>0</v>
      </c>
      <c r="BX328" s="1">
        <f t="shared" si="267"/>
        <v>0</v>
      </c>
      <c r="BY328" s="1">
        <f t="shared" si="267"/>
        <v>0</v>
      </c>
      <c r="BZ328" s="1">
        <f t="shared" si="267"/>
        <v>0</v>
      </c>
      <c r="CA328" s="1" t="s">
        <v>77</v>
      </c>
      <c r="CB328" s="1">
        <f t="shared" si="255"/>
        <v>0</v>
      </c>
      <c r="CC328" s="1">
        <f t="shared" si="255"/>
        <v>0</v>
      </c>
      <c r="CD328" s="1">
        <f t="shared" si="255"/>
        <v>0</v>
      </c>
      <c r="CE328" s="1">
        <f t="shared" si="255"/>
        <v>0</v>
      </c>
      <c r="CF328" s="1">
        <f t="shared" si="255"/>
        <v>0</v>
      </c>
      <c r="CG328" s="1">
        <f t="shared" si="255"/>
        <v>0</v>
      </c>
      <c r="CH328" s="1">
        <f t="shared" si="255"/>
        <v>0</v>
      </c>
      <c r="CI328" s="1">
        <f t="shared" si="255"/>
        <v>0</v>
      </c>
      <c r="CJ328" s="1">
        <f t="shared" si="255"/>
        <v>0</v>
      </c>
      <c r="CK328" s="1">
        <f t="shared" si="255"/>
        <v>0</v>
      </c>
      <c r="CL328" s="1">
        <f t="shared" si="255"/>
        <v>0</v>
      </c>
      <c r="CM328" s="1">
        <f t="shared" si="255"/>
        <v>0</v>
      </c>
      <c r="CN328" s="1">
        <f t="shared" si="255"/>
        <v>0</v>
      </c>
      <c r="CO328" s="1">
        <f t="shared" si="255"/>
        <v>0</v>
      </c>
      <c r="CP328" s="1">
        <f t="shared" si="255"/>
        <v>0</v>
      </c>
      <c r="CQ328" s="1">
        <f t="shared" si="255"/>
        <v>0</v>
      </c>
      <c r="CR328" s="1">
        <f t="shared" si="268"/>
        <v>0</v>
      </c>
      <c r="CS328" s="1">
        <f t="shared" si="268"/>
        <v>0</v>
      </c>
      <c r="CT328" s="1">
        <f t="shared" si="268"/>
        <v>0</v>
      </c>
      <c r="CU328" s="1">
        <f t="shared" si="268"/>
        <v>0</v>
      </c>
      <c r="CW328" s="15">
        <f t="shared" si="256"/>
        <v>0.31811471498481864</v>
      </c>
      <c r="CX328" s="15">
        <f t="shared" si="256"/>
        <v>4.5038761882571432</v>
      </c>
      <c r="CY328" s="15">
        <f t="shared" si="256"/>
        <v>3.9105824323092521E-4</v>
      </c>
      <c r="CZ328" s="15">
        <f t="shared" si="256"/>
        <v>8.4660513425322839E-2</v>
      </c>
      <c r="DA328" s="15">
        <f t="shared" si="256"/>
        <v>5.0230878094458505E-3</v>
      </c>
      <c r="DB328" s="15">
        <f t="shared" si="256"/>
        <v>6.7113200926289759E-5</v>
      </c>
      <c r="DC328" s="15">
        <f t="shared" si="256"/>
        <v>0.32314493672719102</v>
      </c>
      <c r="DD328" s="15">
        <f t="shared" si="256"/>
        <v>7.9984916140234796E-3</v>
      </c>
      <c r="DE328" s="15">
        <f t="shared" si="256"/>
        <v>0.11319459918527114</v>
      </c>
      <c r="DF328" s="15">
        <f t="shared" si="256"/>
        <v>2.0314343451956603E-2</v>
      </c>
      <c r="DG328" s="15">
        <f t="shared" si="256"/>
        <v>2.1842282925084175E-3</v>
      </c>
      <c r="DH328" s="15">
        <f t="shared" si="256"/>
        <v>6.6319191179595987E-3</v>
      </c>
      <c r="DI328" s="15">
        <f t="shared" si="256"/>
        <v>5.5736487417900877E-6</v>
      </c>
      <c r="DJ328" s="15">
        <f t="shared" si="256"/>
        <v>2.2058720873960016E-4</v>
      </c>
      <c r="DK328" s="15">
        <f t="shared" si="256"/>
        <v>6.2244116744209995E-4</v>
      </c>
      <c r="DL328" s="15">
        <f t="shared" si="256"/>
        <v>6.3295091478384401E-4</v>
      </c>
      <c r="DM328" s="15">
        <f t="shared" si="269"/>
        <v>9.2650545451213608E-8</v>
      </c>
      <c r="DN328" s="15">
        <f t="shared" si="269"/>
        <v>1.1506441499597351E-3</v>
      </c>
      <c r="DO328" s="15">
        <f t="shared" si="269"/>
        <v>0.28231306947858908</v>
      </c>
      <c r="DP328" s="15">
        <f t="shared" si="269"/>
        <v>9.0570590978661521E-4</v>
      </c>
      <c r="DR328" s="15">
        <f t="shared" si="257"/>
        <v>0.31811471498481864</v>
      </c>
      <c r="DS328" s="15">
        <f t="shared" si="257"/>
        <v>4.5038761882571432</v>
      </c>
      <c r="DT328" s="15">
        <f t="shared" si="257"/>
        <v>3.9105824323092521E-4</v>
      </c>
      <c r="DU328" s="15">
        <f t="shared" si="257"/>
        <v>8.4660513425322839E-2</v>
      </c>
      <c r="DV328" s="15">
        <f t="shared" si="257"/>
        <v>5.0230878094458505E-3</v>
      </c>
      <c r="DW328" s="15">
        <f t="shared" si="257"/>
        <v>6.7113200926289759E-5</v>
      </c>
      <c r="DX328" s="15">
        <f t="shared" si="257"/>
        <v>0.32314493672719102</v>
      </c>
      <c r="DY328" s="15">
        <f t="shared" si="257"/>
        <v>7.9984916140234796E-3</v>
      </c>
      <c r="DZ328" s="15">
        <f t="shared" si="257"/>
        <v>0.11319459918527114</v>
      </c>
      <c r="EA328" s="15">
        <f t="shared" si="257"/>
        <v>2.0314343451956603E-2</v>
      </c>
      <c r="EB328" s="15">
        <f t="shared" si="257"/>
        <v>2.1842282925084175E-3</v>
      </c>
      <c r="EC328" s="15">
        <f t="shared" si="257"/>
        <v>6.6319191179595987E-3</v>
      </c>
      <c r="ED328" s="15">
        <f t="shared" si="257"/>
        <v>5.5736487417900877E-6</v>
      </c>
      <c r="EE328" s="15">
        <f t="shared" si="257"/>
        <v>2.2058720873960016E-4</v>
      </c>
      <c r="EF328" s="15">
        <f t="shared" si="257"/>
        <v>6.2244116744209995E-4</v>
      </c>
      <c r="EG328" s="15">
        <f t="shared" si="257"/>
        <v>6.3295091478384401E-4</v>
      </c>
      <c r="EH328" s="15">
        <f t="shared" si="270"/>
        <v>9.2650545451213608E-8</v>
      </c>
      <c r="EI328" s="15">
        <f t="shared" si="270"/>
        <v>1.1506441499597351E-3</v>
      </c>
      <c r="EJ328" s="15">
        <f t="shared" si="270"/>
        <v>0.28231306947858908</v>
      </c>
      <c r="EK328" s="15">
        <f t="shared" si="270"/>
        <v>9.0570590978661521E-4</v>
      </c>
      <c r="EM328" s="15">
        <f t="shared" si="258"/>
        <v>0.31811471498481864</v>
      </c>
      <c r="EN328" s="15">
        <f t="shared" si="258"/>
        <v>4.5038761882571432</v>
      </c>
      <c r="EO328" s="15">
        <f t="shared" si="258"/>
        <v>3.9105824323092521E-4</v>
      </c>
      <c r="EP328" s="15">
        <f t="shared" si="258"/>
        <v>8.4660513425322839E-2</v>
      </c>
      <c r="EQ328" s="15">
        <f t="shared" si="258"/>
        <v>5.0230878094458505E-3</v>
      </c>
      <c r="ER328" s="15">
        <f t="shared" si="258"/>
        <v>6.7113200926289759E-5</v>
      </c>
      <c r="ES328" s="15">
        <f t="shared" si="258"/>
        <v>0.32314493672719102</v>
      </c>
      <c r="ET328" s="15">
        <f t="shared" si="258"/>
        <v>7.9984916140234796E-3</v>
      </c>
      <c r="EU328" s="15">
        <f t="shared" si="258"/>
        <v>0.11319459918527114</v>
      </c>
      <c r="EV328" s="15">
        <f t="shared" si="258"/>
        <v>2.0314343451956603E-2</v>
      </c>
      <c r="EW328" s="15">
        <f t="shared" si="258"/>
        <v>2.1842282925084175E-3</v>
      </c>
      <c r="EX328" s="15">
        <f t="shared" si="258"/>
        <v>6.6319191179595987E-3</v>
      </c>
      <c r="EY328" s="15">
        <f t="shared" si="258"/>
        <v>5.5736487417900877E-6</v>
      </c>
      <c r="EZ328" s="15">
        <f t="shared" si="258"/>
        <v>2.2058720873960016E-4</v>
      </c>
      <c r="FA328" s="15">
        <f t="shared" si="258"/>
        <v>6.2244116744209995E-4</v>
      </c>
      <c r="FB328" s="15">
        <f t="shared" si="258"/>
        <v>6.3295091478384401E-4</v>
      </c>
      <c r="FC328" s="15">
        <f t="shared" si="271"/>
        <v>9.2650545451213608E-8</v>
      </c>
      <c r="FD328" s="15">
        <f t="shared" si="271"/>
        <v>1.1506441499597351E-3</v>
      </c>
      <c r="FE328" s="15">
        <f t="shared" si="271"/>
        <v>0.28231306947858908</v>
      </c>
      <c r="FF328" s="15">
        <f t="shared" si="271"/>
        <v>9.0570590978661521E-4</v>
      </c>
      <c r="FH328" s="15">
        <f>IFERROR(AL328*[1]Figure!$C$8+BG328*[1]Figure!$D$8+CB328*[1]Figure!$E$8,0)</f>
        <v>0</v>
      </c>
      <c r="FI328" s="15">
        <f>IFERROR(AM328*[1]Figure!$C$8+BH328*[1]Figure!$D$8+CC328*[1]Figure!$E$8,0)</f>
        <v>0</v>
      </c>
      <c r="FJ328" s="15">
        <f>IFERROR(AN328*[1]Figure!$C$8+BI328*[1]Figure!$D$8+CD328*[1]Figure!$E$8,0)</f>
        <v>0</v>
      </c>
      <c r="FK328" s="15">
        <f>IFERROR(AO328*[1]Figure!$C$8+BJ328*[1]Figure!$D$8+CE328*[1]Figure!$E$8,0)</f>
        <v>0</v>
      </c>
      <c r="FL328" s="15">
        <f>IFERROR(AP328*[1]Figure!$C$8+BK328*[1]Figure!$D$8+CF328*[1]Figure!$E$8,0)</f>
        <v>0</v>
      </c>
      <c r="FM328" s="15">
        <f>IFERROR(AQ328*[1]Figure!$C$8+BL328*[1]Figure!$D$8+CG328*[1]Figure!$E$8,0)</f>
        <v>0</v>
      </c>
      <c r="FN328" s="15">
        <f>IFERROR(AR328*[1]Figure!$C$8+BM328*[1]Figure!$D$8+CH328*[1]Figure!$E$8,0)</f>
        <v>0</v>
      </c>
      <c r="FO328" s="15">
        <f>IFERROR(AS328*[1]Figure!$C$8+BN328*[1]Figure!$D$8+CI328*[1]Figure!$E$8,0)</f>
        <v>0</v>
      </c>
      <c r="FP328" s="15">
        <f>IFERROR(AT328*[1]Figure!$C$8+BO328*[1]Figure!$D$8+CJ328*[1]Figure!$E$8,0)</f>
        <v>0</v>
      </c>
      <c r="FQ328" s="15">
        <f>IFERROR(AU328*[1]Figure!$C$8+BP328*[1]Figure!$D$8+CK328*[1]Figure!$E$8,0)</f>
        <v>0</v>
      </c>
      <c r="FR328" s="15">
        <f>IFERROR(AV328*[1]Figure!$C$8+BQ328*[1]Figure!$D$8+CL328*[1]Figure!$E$8,0)</f>
        <v>0</v>
      </c>
      <c r="FS328" s="15">
        <f>IFERROR(AW328*[1]Figure!$C$8+BR328*[1]Figure!$D$8+CM328*[1]Figure!$E$8,0)</f>
        <v>0</v>
      </c>
      <c r="FT328" s="15">
        <f>IFERROR(AX328*[1]Figure!$C$8+BS328*[1]Figure!$D$8+CN328*[1]Figure!$E$8,0)</f>
        <v>0</v>
      </c>
      <c r="FU328" s="15">
        <f>IFERROR(AY328*[1]Figure!$C$8+BT328*[1]Figure!$D$8+CO328*[1]Figure!$E$8,0)</f>
        <v>0</v>
      </c>
      <c r="FV328" s="15">
        <f>IFERROR(AZ328*[1]Figure!$C$8+BU328*[1]Figure!$D$8+CP328*[1]Figure!$E$8,0)</f>
        <v>0</v>
      </c>
      <c r="FW328" s="15">
        <f>IFERROR(BA328*[1]Figure!$C$8+BV328*[1]Figure!$D$8+CQ328*[1]Figure!$E$8,0)</f>
        <v>0</v>
      </c>
      <c r="FX328" s="15">
        <f>IFERROR(BB328*[1]Figure!$C$8+BW328*[1]Figure!$D$8+CR328*[1]Figure!$E$8,0)</f>
        <v>0</v>
      </c>
      <c r="FY328" s="15">
        <f>IFERROR(BC328*[1]Figure!$C$8+BX328*[1]Figure!$D$8+CS328*[1]Figure!$E$8,0)</f>
        <v>0</v>
      </c>
      <c r="FZ328" s="15">
        <f>IFERROR(BD328*[1]Figure!$C$8+BY328*[1]Figure!$D$8+CT328*[1]Figure!$E$8,0)</f>
        <v>0</v>
      </c>
      <c r="GA328" s="15">
        <f>IFERROR(BE328*[1]Figure!$C$8+BZ328*[1]Figure!$D$8+CU328*[1]Figure!$E$8,0)</f>
        <v>0</v>
      </c>
      <c r="GC328" s="15">
        <f>IFERROR(CW328*[1]Figure!$F$8+DR328*[1]Figure!$G$8+EM328*[1]Figure!$H$8,0)</f>
        <v>0.31811471498481864</v>
      </c>
      <c r="GD328" s="15">
        <f>IFERROR(CX328*[1]Figure!$F$8+DS328*[1]Figure!$G$8+EN328*[1]Figure!$H$8,0)</f>
        <v>4.5038761882571432</v>
      </c>
      <c r="GE328" s="15">
        <f>IFERROR(CY328*[1]Figure!$F$8+DT328*[1]Figure!$G$8+EO328*[1]Figure!$H$8,0)</f>
        <v>3.9105824323092521E-4</v>
      </c>
      <c r="GF328" s="15">
        <f>IFERROR(CZ328*[1]Figure!$F$8+DU328*[1]Figure!$G$8+EP328*[1]Figure!$H$8,0)</f>
        <v>8.4660513425322839E-2</v>
      </c>
      <c r="GG328" s="15">
        <f>IFERROR(DA328*[1]Figure!$F$8+DV328*[1]Figure!$G$8+EQ328*[1]Figure!$H$8,0)</f>
        <v>5.0230878094458496E-3</v>
      </c>
      <c r="GH328" s="15">
        <f>IFERROR(DB328*[1]Figure!$F$8+DW328*[1]Figure!$G$8+ER328*[1]Figure!$H$8,0)</f>
        <v>6.7113200926289759E-5</v>
      </c>
      <c r="GI328" s="15">
        <f>IFERROR(DC328*[1]Figure!$F$8+DX328*[1]Figure!$G$8+ES328*[1]Figure!$H$8,0)</f>
        <v>0.32314493672719102</v>
      </c>
      <c r="GJ328" s="15">
        <f>IFERROR(DD328*[1]Figure!$F$8+DY328*[1]Figure!$G$8+ET328*[1]Figure!$H$8,0)</f>
        <v>7.9984916140234796E-3</v>
      </c>
      <c r="GK328" s="15">
        <f>IFERROR(DE328*[1]Figure!$F$8+DZ328*[1]Figure!$G$8+EU328*[1]Figure!$H$8,0)</f>
        <v>0.11319459918527114</v>
      </c>
      <c r="GL328" s="15">
        <f>IFERROR(DF328*[1]Figure!$F$8+EA328*[1]Figure!$G$8+EV328*[1]Figure!$H$8,0)</f>
        <v>2.0314343451956603E-2</v>
      </c>
      <c r="GM328" s="15">
        <f>IFERROR(DG328*[1]Figure!$F$8+EB328*[1]Figure!$G$8+EW328*[1]Figure!$H$8,0)</f>
        <v>2.1842282925084175E-3</v>
      </c>
      <c r="GN328" s="15">
        <f>IFERROR(DH328*[1]Figure!$F$8+EC328*[1]Figure!$G$8+EX328*[1]Figure!$H$8,0)</f>
        <v>6.6319191179595987E-3</v>
      </c>
      <c r="GO328" s="15">
        <f>IFERROR(DI328*[1]Figure!$F$8+ED328*[1]Figure!$G$8+EY328*[1]Figure!$H$8,0)</f>
        <v>5.5736487417900877E-6</v>
      </c>
      <c r="GP328" s="15">
        <f>IFERROR(DJ328*[1]Figure!$F$8+EE328*[1]Figure!$G$8+EZ328*[1]Figure!$H$8,0)</f>
        <v>2.2058720873960013E-4</v>
      </c>
      <c r="GQ328" s="15">
        <f>IFERROR(DK328*[1]Figure!$F$8+EF328*[1]Figure!$G$8+FA328*[1]Figure!$H$8,0)</f>
        <v>6.2244116744209995E-4</v>
      </c>
      <c r="GR328" s="15">
        <f>IFERROR(DL328*[1]Figure!$F$8+EG328*[1]Figure!$G$8+FB328*[1]Figure!$H$8,0)</f>
        <v>6.3295091478384391E-4</v>
      </c>
      <c r="GS328" s="15">
        <f>IFERROR(DM328*[1]Figure!$F$8+EH328*[1]Figure!$G$8+FC328*[1]Figure!$H$8,0)</f>
        <v>9.2650545451213608E-8</v>
      </c>
      <c r="GT328" s="15">
        <f>IFERROR(DN328*[1]Figure!$F$8+EI328*[1]Figure!$G$8+FD328*[1]Figure!$H$8,0)</f>
        <v>1.1506441499597349E-3</v>
      </c>
      <c r="GU328" s="15">
        <f>IFERROR(DO328*[1]Figure!$F$8+EJ328*[1]Figure!$G$8+FE328*[1]Figure!$H$8,0)</f>
        <v>0.28231306947858908</v>
      </c>
      <c r="GV328" s="15">
        <f>IFERROR(DP328*[1]Figure!$F$8+EK328*[1]Figure!$G$8+FF328*[1]Figure!$H$8,0)</f>
        <v>9.0570590978661521E-4</v>
      </c>
      <c r="GX328" s="15">
        <f>IFERROR(FH328*[1]Figure!$F$10+GC328*[1]Figure!$F$11,0)</f>
        <v>1.8664205930202994E-2</v>
      </c>
      <c r="GY328" s="15">
        <f>IFERROR(FI328*[1]Figure!$F$10+GD328*[1]Figure!$F$11,0)</f>
        <v>0.26424830006930261</v>
      </c>
      <c r="GZ328" s="15">
        <f>IFERROR(FJ328*[1]Figure!$F$10+GE328*[1]Figure!$F$11,0)</f>
        <v>2.2943898029720879E-5</v>
      </c>
      <c r="HA328" s="15">
        <f>IFERROR(FK328*[1]Figure!$F$10+GF328*[1]Figure!$F$11,0)</f>
        <v>4.9671429276773593E-3</v>
      </c>
      <c r="HB328" s="15">
        <f>IFERROR(FL328*[1]Figure!$F$10+GG328*[1]Figure!$F$11,0)</f>
        <v>2.9471112421021993E-4</v>
      </c>
      <c r="HC328" s="15">
        <f>IFERROR(FM328*[1]Figure!$F$10+GH328*[1]Figure!$F$11,0)</f>
        <v>3.9376191786134163E-6</v>
      </c>
      <c r="HD328" s="15">
        <f>IFERROR(FN328*[1]Figure!$F$10+GI328*[1]Figure!$F$11,0)</f>
        <v>1.8959335611578167E-2</v>
      </c>
      <c r="HE328" s="15">
        <f>IFERROR(FO328*[1]Figure!$F$10+GJ328*[1]Figure!$F$11,0)</f>
        <v>4.6928195265113809E-4</v>
      </c>
      <c r="HF328" s="15">
        <f>IFERROR(FP328*[1]Figure!$F$10+GK328*[1]Figure!$F$11,0)</f>
        <v>6.641275017666229E-3</v>
      </c>
      <c r="HG328" s="15">
        <f>IFERROR(FQ328*[1]Figure!$F$10+GL328*[1]Figure!$F$11,0)</f>
        <v>1.1918690700688996E-3</v>
      </c>
      <c r="HH328" s="15">
        <f>IFERROR(FR328*[1]Figure!$F$10+GM328*[1]Figure!$F$11,0)</f>
        <v>1.2815152751389789E-4</v>
      </c>
      <c r="HI328" s="15">
        <f>IFERROR(FS328*[1]Figure!$F$10+GN328*[1]Figure!$F$11,0)</f>
        <v>3.8910335894381772E-4</v>
      </c>
      <c r="HJ328" s="15">
        <f>IFERROR(FT328*[1]Figure!$F$10+GO328*[1]Figure!$F$11,0)</f>
        <v>3.2701325339304574E-7</v>
      </c>
      <c r="HK328" s="15">
        <f>IFERROR(FU328*[1]Figure!$F$10+GP328*[1]Figure!$F$11,0)</f>
        <v>1.2942139723656135E-5</v>
      </c>
      <c r="HL328" s="15">
        <f>IFERROR(FV328*[1]Figure!$F$10+GQ328*[1]Figure!$F$11,0)</f>
        <v>3.6519436484193231E-5</v>
      </c>
      <c r="HM328" s="15">
        <f>IFERROR(FW328*[1]Figure!$F$10+GR328*[1]Figure!$F$11,0)</f>
        <v>3.7136057091228255E-5</v>
      </c>
      <c r="HN328" s="15">
        <f>IFERROR(FX328*[1]Figure!$F$10+GS328*[1]Figure!$F$11,0)</f>
        <v>5.4359285452406941E-9</v>
      </c>
      <c r="HO328" s="15">
        <f>IFERROR(FY328*[1]Figure!$F$10+GT328*[1]Figure!$F$11,0)</f>
        <v>6.7509795541073156E-5</v>
      </c>
      <c r="HP328" s="15">
        <f>IFERROR(FZ328*[1]Figure!$F$10+GU328*[1]Figure!$F$11,0)</f>
        <v>1.6563676615171833E-2</v>
      </c>
      <c r="HQ328" s="15">
        <f>IFERROR(GA328*[1]Figure!$F$10+GV328*[1]Figure!$F$11,0)</f>
        <v>5.313894898972518E-5</v>
      </c>
    </row>
    <row r="329" spans="1:225" s="15" customFormat="1" x14ac:dyDescent="0.2">
      <c r="A329" s="1"/>
      <c r="B329" s="4"/>
      <c r="C329" s="1" t="str">
        <f>C138</f>
        <v>Electricity (PHEV,pack)</v>
      </c>
      <c r="D329" s="1" t="str">
        <f>D138</f>
        <v>Korea</v>
      </c>
      <c r="E329" s="2">
        <f>E138</f>
        <v>5.8313975102799523E-2</v>
      </c>
      <c r="F329" s="7"/>
      <c r="G329" s="5" t="s">
        <v>77</v>
      </c>
      <c r="H329" s="5" t="s">
        <v>77</v>
      </c>
      <c r="I329" s="5" t="s">
        <v>77</v>
      </c>
      <c r="J329" s="5">
        <f t="shared" si="281"/>
        <v>5.5398276347659543E-2</v>
      </c>
      <c r="K329" s="5">
        <f t="shared" si="281"/>
        <v>5.5398276347659543E-2</v>
      </c>
      <c r="L329" s="5">
        <f t="shared" si="281"/>
        <v>5.5398276347659543E-2</v>
      </c>
      <c r="M329" s="5" t="str">
        <f>M138</f>
        <v>kWh/kWh</v>
      </c>
      <c r="N329" s="5" t="str">
        <f>N138</f>
        <v>market for electricity, low voltage | electricity, low voltage | Cutoff, KR</v>
      </c>
      <c r="O329" s="5">
        <f>O138</f>
        <v>1</v>
      </c>
      <c r="P329" s="5" t="str">
        <f>P138</f>
        <v>kWh</v>
      </c>
      <c r="Q329" s="5">
        <f t="shared" ref="Q329:AF330" si="284">Q306</f>
        <v>0.71301964352680303</v>
      </c>
      <c r="R329" s="5">
        <f t="shared" si="284"/>
        <v>13.4189909898412</v>
      </c>
      <c r="S329" s="5">
        <f t="shared" si="284"/>
        <v>8.4857852477663697E-4</v>
      </c>
      <c r="T329" s="5">
        <f t="shared" si="284"/>
        <v>0.19873370640507901</v>
      </c>
      <c r="U329" s="5">
        <f t="shared" si="284"/>
        <v>1.86940674923026E-2</v>
      </c>
      <c r="V329" s="5">
        <f t="shared" si="284"/>
        <v>4.28618484486945E-4</v>
      </c>
      <c r="W329" s="5">
        <f t="shared" si="284"/>
        <v>0.71822191106406796</v>
      </c>
      <c r="X329" s="5">
        <f t="shared" si="284"/>
        <v>3.3045378554598201E-2</v>
      </c>
      <c r="Y329" s="5">
        <f t="shared" si="284"/>
        <v>0.61913069800931497</v>
      </c>
      <c r="Z329" s="5">
        <f t="shared" si="284"/>
        <v>0.22494677812795499</v>
      </c>
      <c r="AA329" s="5">
        <f t="shared" si="284"/>
        <v>2.7575159363620199E-3</v>
      </c>
      <c r="AB329" s="5">
        <f t="shared" si="284"/>
        <v>2.52586898479252E-2</v>
      </c>
      <c r="AC329" s="5">
        <f t="shared" si="284"/>
        <v>3.2308251268620802E-5</v>
      </c>
      <c r="AD329" s="5">
        <f t="shared" si="284"/>
        <v>5.5493283290378897E-4</v>
      </c>
      <c r="AE329" s="5">
        <f t="shared" si="284"/>
        <v>1.6048581290109699E-3</v>
      </c>
      <c r="AF329" s="5">
        <f t="shared" si="284"/>
        <v>1.62360333719208E-3</v>
      </c>
      <c r="AG329" s="5">
        <f t="shared" si="283"/>
        <v>2.3477854967801699E-7</v>
      </c>
      <c r="AH329" s="5">
        <f t="shared" si="283"/>
        <v>1.55141302685283E-3</v>
      </c>
      <c r="AI329" s="5">
        <f t="shared" si="283"/>
        <v>0.71689294649422497</v>
      </c>
      <c r="AJ329" s="5">
        <f t="shared" si="283"/>
        <v>5.9100975313858299E-3</v>
      </c>
      <c r="AK329" s="1"/>
      <c r="AL329" s="1">
        <f t="shared" si="253"/>
        <v>0</v>
      </c>
      <c r="AM329" s="1">
        <f t="shared" si="253"/>
        <v>0</v>
      </c>
      <c r="AN329" s="1">
        <f t="shared" si="253"/>
        <v>0</v>
      </c>
      <c r="AO329" s="1">
        <f t="shared" si="253"/>
        <v>0</v>
      </c>
      <c r="AP329" s="1">
        <f t="shared" si="253"/>
        <v>0</v>
      </c>
      <c r="AQ329" s="1">
        <f t="shared" si="253"/>
        <v>0</v>
      </c>
      <c r="AR329" s="1">
        <f t="shared" si="253"/>
        <v>0</v>
      </c>
      <c r="AS329" s="1">
        <f t="shared" si="253"/>
        <v>0</v>
      </c>
      <c r="AT329" s="1">
        <f t="shared" si="253"/>
        <v>0</v>
      </c>
      <c r="AU329" s="1">
        <f t="shared" si="253"/>
        <v>0</v>
      </c>
      <c r="AV329" s="1">
        <f t="shared" si="253"/>
        <v>0</v>
      </c>
      <c r="AW329" s="1">
        <f t="shared" si="253"/>
        <v>0</v>
      </c>
      <c r="AX329" s="1">
        <f t="shared" si="253"/>
        <v>0</v>
      </c>
      <c r="AY329" s="1">
        <f t="shared" si="253"/>
        <v>0</v>
      </c>
      <c r="AZ329" s="1">
        <f t="shared" si="253"/>
        <v>0</v>
      </c>
      <c r="BA329" s="1">
        <f t="shared" si="253"/>
        <v>0</v>
      </c>
      <c r="BB329" s="1">
        <f t="shared" si="266"/>
        <v>0</v>
      </c>
      <c r="BC329" s="1">
        <f t="shared" si="266"/>
        <v>0</v>
      </c>
      <c r="BD329" s="1">
        <f t="shared" si="266"/>
        <v>0</v>
      </c>
      <c r="BE329" s="1">
        <f t="shared" si="266"/>
        <v>0</v>
      </c>
      <c r="BF329" s="1" t="s">
        <v>77</v>
      </c>
      <c r="BG329" s="1">
        <f t="shared" si="254"/>
        <v>0</v>
      </c>
      <c r="BH329" s="1">
        <f t="shared" si="254"/>
        <v>0</v>
      </c>
      <c r="BI329" s="1">
        <f t="shared" si="254"/>
        <v>0</v>
      </c>
      <c r="BJ329" s="1">
        <f t="shared" si="254"/>
        <v>0</v>
      </c>
      <c r="BK329" s="1">
        <f t="shared" si="254"/>
        <v>0</v>
      </c>
      <c r="BL329" s="1">
        <f t="shared" si="254"/>
        <v>0</v>
      </c>
      <c r="BM329" s="1">
        <f t="shared" si="254"/>
        <v>0</v>
      </c>
      <c r="BN329" s="1">
        <f t="shared" si="254"/>
        <v>0</v>
      </c>
      <c r="BO329" s="1">
        <f t="shared" si="254"/>
        <v>0</v>
      </c>
      <c r="BP329" s="1">
        <f t="shared" si="254"/>
        <v>0</v>
      </c>
      <c r="BQ329" s="1">
        <f t="shared" si="254"/>
        <v>0</v>
      </c>
      <c r="BR329" s="1">
        <f t="shared" si="254"/>
        <v>0</v>
      </c>
      <c r="BS329" s="1">
        <f t="shared" si="254"/>
        <v>0</v>
      </c>
      <c r="BT329" s="1">
        <f t="shared" si="254"/>
        <v>0</v>
      </c>
      <c r="BU329" s="1">
        <f t="shared" si="254"/>
        <v>0</v>
      </c>
      <c r="BV329" s="1">
        <f t="shared" si="254"/>
        <v>0</v>
      </c>
      <c r="BW329" s="1">
        <f t="shared" si="267"/>
        <v>0</v>
      </c>
      <c r="BX329" s="1">
        <f t="shared" si="267"/>
        <v>0</v>
      </c>
      <c r="BY329" s="1">
        <f t="shared" si="267"/>
        <v>0</v>
      </c>
      <c r="BZ329" s="1">
        <f t="shared" si="267"/>
        <v>0</v>
      </c>
      <c r="CA329" s="1" t="s">
        <v>77</v>
      </c>
      <c r="CB329" s="1">
        <f t="shared" si="255"/>
        <v>0</v>
      </c>
      <c r="CC329" s="1">
        <f t="shared" si="255"/>
        <v>0</v>
      </c>
      <c r="CD329" s="1">
        <f t="shared" si="255"/>
        <v>0</v>
      </c>
      <c r="CE329" s="1">
        <f t="shared" si="255"/>
        <v>0</v>
      </c>
      <c r="CF329" s="1">
        <f t="shared" si="255"/>
        <v>0</v>
      </c>
      <c r="CG329" s="1">
        <f t="shared" si="255"/>
        <v>0</v>
      </c>
      <c r="CH329" s="1">
        <f t="shared" si="255"/>
        <v>0</v>
      </c>
      <c r="CI329" s="1">
        <f t="shared" si="255"/>
        <v>0</v>
      </c>
      <c r="CJ329" s="1">
        <f t="shared" si="255"/>
        <v>0</v>
      </c>
      <c r="CK329" s="1">
        <f t="shared" si="255"/>
        <v>0</v>
      </c>
      <c r="CL329" s="1">
        <f t="shared" si="255"/>
        <v>0</v>
      </c>
      <c r="CM329" s="1">
        <f t="shared" si="255"/>
        <v>0</v>
      </c>
      <c r="CN329" s="1">
        <f t="shared" si="255"/>
        <v>0</v>
      </c>
      <c r="CO329" s="1">
        <f t="shared" si="255"/>
        <v>0</v>
      </c>
      <c r="CP329" s="1">
        <f t="shared" si="255"/>
        <v>0</v>
      </c>
      <c r="CQ329" s="1">
        <f t="shared" si="255"/>
        <v>0</v>
      </c>
      <c r="CR329" s="1">
        <f t="shared" si="268"/>
        <v>0</v>
      </c>
      <c r="CS329" s="1">
        <f t="shared" si="268"/>
        <v>0</v>
      </c>
      <c r="CT329" s="1">
        <f t="shared" si="268"/>
        <v>0</v>
      </c>
      <c r="CU329" s="1">
        <f t="shared" si="268"/>
        <v>0</v>
      </c>
      <c r="CW329" s="15">
        <f t="shared" si="256"/>
        <v>3.9500059253407528E-2</v>
      </c>
      <c r="CX329" s="15">
        <f t="shared" si="256"/>
        <v>0.74338897116197633</v>
      </c>
      <c r="CY329" s="15">
        <f t="shared" si="256"/>
        <v>4.7009787618265397E-5</v>
      </c>
      <c r="CZ329" s="15">
        <f t="shared" si="256"/>
        <v>1.1009504787023205E-2</v>
      </c>
      <c r="DA329" s="15">
        <f t="shared" si="256"/>
        <v>1.0356191170003783E-3</v>
      </c>
      <c r="DB329" s="15">
        <f t="shared" si="256"/>
        <v>2.3744725251322805E-5</v>
      </c>
      <c r="DC329" s="15">
        <f t="shared" si="256"/>
        <v>3.978825590807139E-2</v>
      </c>
      <c r="DD329" s="15">
        <f t="shared" si="256"/>
        <v>1.8306570131806535E-3</v>
      </c>
      <c r="DE329" s="15">
        <f t="shared" si="256"/>
        <v>3.4298773503639378E-2</v>
      </c>
      <c r="DF329" s="15">
        <f t="shared" si="256"/>
        <v>1.2461663778248108E-2</v>
      </c>
      <c r="DG329" s="15">
        <f t="shared" si="256"/>
        <v>1.5276162987565834E-4</v>
      </c>
      <c r="DH329" s="15">
        <f t="shared" si="256"/>
        <v>1.3992878803751828E-3</v>
      </c>
      <c r="DI329" s="15">
        <f t="shared" si="256"/>
        <v>1.7898214320886772E-6</v>
      </c>
      <c r="DJ329" s="15">
        <f t="shared" si="256"/>
        <v>3.0742322431593677E-5</v>
      </c>
      <c r="DK329" s="15">
        <f t="shared" si="256"/>
        <v>8.8906374129737558E-5</v>
      </c>
      <c r="DL329" s="15">
        <f t="shared" si="256"/>
        <v>8.9944826352749105E-5</v>
      </c>
      <c r="DM329" s="15">
        <f t="shared" si="269"/>
        <v>1.3006326975565499E-8</v>
      </c>
      <c r="DN329" s="15">
        <f t="shared" si="269"/>
        <v>8.5945607590952029E-5</v>
      </c>
      <c r="DO329" s="15">
        <f t="shared" si="269"/>
        <v>3.971463356157498E-2</v>
      </c>
      <c r="DP329" s="15">
        <f t="shared" si="269"/>
        <v>3.2740921628533266E-4</v>
      </c>
      <c r="DR329" s="15">
        <f t="shared" si="257"/>
        <v>3.9500059253407528E-2</v>
      </c>
      <c r="DS329" s="15">
        <f t="shared" si="257"/>
        <v>0.74338897116197633</v>
      </c>
      <c r="DT329" s="15">
        <f t="shared" si="257"/>
        <v>4.7009787618265397E-5</v>
      </c>
      <c r="DU329" s="15">
        <f t="shared" si="257"/>
        <v>1.1009504787023205E-2</v>
      </c>
      <c r="DV329" s="15">
        <f t="shared" si="257"/>
        <v>1.0356191170003783E-3</v>
      </c>
      <c r="DW329" s="15">
        <f t="shared" si="257"/>
        <v>2.3744725251322805E-5</v>
      </c>
      <c r="DX329" s="15">
        <f t="shared" si="257"/>
        <v>3.978825590807139E-2</v>
      </c>
      <c r="DY329" s="15">
        <f t="shared" si="257"/>
        <v>1.8306570131806535E-3</v>
      </c>
      <c r="DZ329" s="15">
        <f t="shared" si="257"/>
        <v>3.4298773503639378E-2</v>
      </c>
      <c r="EA329" s="15">
        <f t="shared" si="257"/>
        <v>1.2461663778248108E-2</v>
      </c>
      <c r="EB329" s="15">
        <f t="shared" si="257"/>
        <v>1.5276162987565834E-4</v>
      </c>
      <c r="EC329" s="15">
        <f t="shared" si="257"/>
        <v>1.3992878803751828E-3</v>
      </c>
      <c r="ED329" s="15">
        <f t="shared" si="257"/>
        <v>1.7898214320886772E-6</v>
      </c>
      <c r="EE329" s="15">
        <f t="shared" si="257"/>
        <v>3.0742322431593677E-5</v>
      </c>
      <c r="EF329" s="15">
        <f t="shared" si="257"/>
        <v>8.8906374129737558E-5</v>
      </c>
      <c r="EG329" s="15">
        <f t="shared" si="257"/>
        <v>8.9944826352749105E-5</v>
      </c>
      <c r="EH329" s="15">
        <f t="shared" si="270"/>
        <v>1.3006326975565499E-8</v>
      </c>
      <c r="EI329" s="15">
        <f t="shared" si="270"/>
        <v>8.5945607590952029E-5</v>
      </c>
      <c r="EJ329" s="15">
        <f t="shared" si="270"/>
        <v>3.971463356157498E-2</v>
      </c>
      <c r="EK329" s="15">
        <f t="shared" si="270"/>
        <v>3.2740921628533266E-4</v>
      </c>
      <c r="EM329" s="15">
        <f t="shared" si="258"/>
        <v>3.9500059253407528E-2</v>
      </c>
      <c r="EN329" s="15">
        <f t="shared" si="258"/>
        <v>0.74338897116197633</v>
      </c>
      <c r="EO329" s="15">
        <f t="shared" si="258"/>
        <v>4.7009787618265397E-5</v>
      </c>
      <c r="EP329" s="15">
        <f t="shared" si="258"/>
        <v>1.1009504787023205E-2</v>
      </c>
      <c r="EQ329" s="15">
        <f t="shared" si="258"/>
        <v>1.0356191170003783E-3</v>
      </c>
      <c r="ER329" s="15">
        <f t="shared" si="258"/>
        <v>2.3744725251322805E-5</v>
      </c>
      <c r="ES329" s="15">
        <f t="shared" si="258"/>
        <v>3.978825590807139E-2</v>
      </c>
      <c r="ET329" s="15">
        <f t="shared" si="258"/>
        <v>1.8306570131806535E-3</v>
      </c>
      <c r="EU329" s="15">
        <f t="shared" si="258"/>
        <v>3.4298773503639378E-2</v>
      </c>
      <c r="EV329" s="15">
        <f t="shared" si="258"/>
        <v>1.2461663778248108E-2</v>
      </c>
      <c r="EW329" s="15">
        <f t="shared" si="258"/>
        <v>1.5276162987565834E-4</v>
      </c>
      <c r="EX329" s="15">
        <f t="shared" si="258"/>
        <v>1.3992878803751828E-3</v>
      </c>
      <c r="EY329" s="15">
        <f t="shared" si="258"/>
        <v>1.7898214320886772E-6</v>
      </c>
      <c r="EZ329" s="15">
        <f t="shared" si="258"/>
        <v>3.0742322431593677E-5</v>
      </c>
      <c r="FA329" s="15">
        <f t="shared" si="258"/>
        <v>8.8906374129737558E-5</v>
      </c>
      <c r="FB329" s="15">
        <f t="shared" si="258"/>
        <v>8.9944826352749105E-5</v>
      </c>
      <c r="FC329" s="15">
        <f t="shared" si="271"/>
        <v>1.3006326975565499E-8</v>
      </c>
      <c r="FD329" s="15">
        <f t="shared" si="271"/>
        <v>8.5945607590952029E-5</v>
      </c>
      <c r="FE329" s="15">
        <f t="shared" si="271"/>
        <v>3.971463356157498E-2</v>
      </c>
      <c r="FF329" s="15">
        <f t="shared" si="271"/>
        <v>3.2740921628533266E-4</v>
      </c>
      <c r="FH329" s="15">
        <f>IFERROR(AL329*[1]Figure!$C$8+BG329*[1]Figure!$D$8+CB329*[1]Figure!$E$8,0)</f>
        <v>0</v>
      </c>
      <c r="FI329" s="15">
        <f>IFERROR(AM329*[1]Figure!$C$8+BH329*[1]Figure!$D$8+CC329*[1]Figure!$E$8,0)</f>
        <v>0</v>
      </c>
      <c r="FJ329" s="15">
        <f>IFERROR(AN329*[1]Figure!$C$8+BI329*[1]Figure!$D$8+CD329*[1]Figure!$E$8,0)</f>
        <v>0</v>
      </c>
      <c r="FK329" s="15">
        <f>IFERROR(AO329*[1]Figure!$C$8+BJ329*[1]Figure!$D$8+CE329*[1]Figure!$E$8,0)</f>
        <v>0</v>
      </c>
      <c r="FL329" s="15">
        <f>IFERROR(AP329*[1]Figure!$C$8+BK329*[1]Figure!$D$8+CF329*[1]Figure!$E$8,0)</f>
        <v>0</v>
      </c>
      <c r="FM329" s="15">
        <f>IFERROR(AQ329*[1]Figure!$C$8+BL329*[1]Figure!$D$8+CG329*[1]Figure!$E$8,0)</f>
        <v>0</v>
      </c>
      <c r="FN329" s="15">
        <f>IFERROR(AR329*[1]Figure!$C$8+BM329*[1]Figure!$D$8+CH329*[1]Figure!$E$8,0)</f>
        <v>0</v>
      </c>
      <c r="FO329" s="15">
        <f>IFERROR(AS329*[1]Figure!$C$8+BN329*[1]Figure!$D$8+CI329*[1]Figure!$E$8,0)</f>
        <v>0</v>
      </c>
      <c r="FP329" s="15">
        <f>IFERROR(AT329*[1]Figure!$C$8+BO329*[1]Figure!$D$8+CJ329*[1]Figure!$E$8,0)</f>
        <v>0</v>
      </c>
      <c r="FQ329" s="15">
        <f>IFERROR(AU329*[1]Figure!$C$8+BP329*[1]Figure!$D$8+CK329*[1]Figure!$E$8,0)</f>
        <v>0</v>
      </c>
      <c r="FR329" s="15">
        <f>IFERROR(AV329*[1]Figure!$C$8+BQ329*[1]Figure!$D$8+CL329*[1]Figure!$E$8,0)</f>
        <v>0</v>
      </c>
      <c r="FS329" s="15">
        <f>IFERROR(AW329*[1]Figure!$C$8+BR329*[1]Figure!$D$8+CM329*[1]Figure!$E$8,0)</f>
        <v>0</v>
      </c>
      <c r="FT329" s="15">
        <f>IFERROR(AX329*[1]Figure!$C$8+BS329*[1]Figure!$D$8+CN329*[1]Figure!$E$8,0)</f>
        <v>0</v>
      </c>
      <c r="FU329" s="15">
        <f>IFERROR(AY329*[1]Figure!$C$8+BT329*[1]Figure!$D$8+CO329*[1]Figure!$E$8,0)</f>
        <v>0</v>
      </c>
      <c r="FV329" s="15">
        <f>IFERROR(AZ329*[1]Figure!$C$8+BU329*[1]Figure!$D$8+CP329*[1]Figure!$E$8,0)</f>
        <v>0</v>
      </c>
      <c r="FW329" s="15">
        <f>IFERROR(BA329*[1]Figure!$C$8+BV329*[1]Figure!$D$8+CQ329*[1]Figure!$E$8,0)</f>
        <v>0</v>
      </c>
      <c r="FX329" s="15">
        <f>IFERROR(BB329*[1]Figure!$C$8+BW329*[1]Figure!$D$8+CR329*[1]Figure!$E$8,0)</f>
        <v>0</v>
      </c>
      <c r="FY329" s="15">
        <f>IFERROR(BC329*[1]Figure!$C$8+BX329*[1]Figure!$D$8+CS329*[1]Figure!$E$8,0)</f>
        <v>0</v>
      </c>
      <c r="FZ329" s="15">
        <f>IFERROR(BD329*[1]Figure!$C$8+BY329*[1]Figure!$D$8+CT329*[1]Figure!$E$8,0)</f>
        <v>0</v>
      </c>
      <c r="GA329" s="15">
        <f>IFERROR(BE329*[1]Figure!$C$8+BZ329*[1]Figure!$D$8+CU329*[1]Figure!$E$8,0)</f>
        <v>0</v>
      </c>
      <c r="GC329" s="15">
        <f>IFERROR(CW329*[1]Figure!$F$8+DR329*[1]Figure!$G$8+EM329*[1]Figure!$H$8,0)</f>
        <v>3.9500059253407521E-2</v>
      </c>
      <c r="GD329" s="15">
        <f>IFERROR(CX329*[1]Figure!$F$8+DS329*[1]Figure!$G$8+EN329*[1]Figure!$H$8,0)</f>
        <v>0.74338897116197633</v>
      </c>
      <c r="GE329" s="15">
        <f>IFERROR(CY329*[1]Figure!$F$8+DT329*[1]Figure!$G$8+EO329*[1]Figure!$H$8,0)</f>
        <v>4.7009787618265397E-5</v>
      </c>
      <c r="GF329" s="15">
        <f>IFERROR(CZ329*[1]Figure!$F$8+DU329*[1]Figure!$G$8+EP329*[1]Figure!$H$8,0)</f>
        <v>1.1009504787023205E-2</v>
      </c>
      <c r="GG329" s="15">
        <f>IFERROR(DA329*[1]Figure!$F$8+DV329*[1]Figure!$G$8+EQ329*[1]Figure!$H$8,0)</f>
        <v>1.0356191170003783E-3</v>
      </c>
      <c r="GH329" s="15">
        <f>IFERROR(DB329*[1]Figure!$F$8+DW329*[1]Figure!$G$8+ER329*[1]Figure!$H$8,0)</f>
        <v>2.3744725251322802E-5</v>
      </c>
      <c r="GI329" s="15">
        <f>IFERROR(DC329*[1]Figure!$F$8+DX329*[1]Figure!$G$8+ES329*[1]Figure!$H$8,0)</f>
        <v>3.978825590807139E-2</v>
      </c>
      <c r="GJ329" s="15">
        <f>IFERROR(DD329*[1]Figure!$F$8+DY329*[1]Figure!$G$8+ET329*[1]Figure!$H$8,0)</f>
        <v>1.8306570131806537E-3</v>
      </c>
      <c r="GK329" s="15">
        <f>IFERROR(DE329*[1]Figure!$F$8+DZ329*[1]Figure!$G$8+EU329*[1]Figure!$H$8,0)</f>
        <v>3.4298773503639371E-2</v>
      </c>
      <c r="GL329" s="15">
        <f>IFERROR(DF329*[1]Figure!$F$8+EA329*[1]Figure!$G$8+EV329*[1]Figure!$H$8,0)</f>
        <v>1.2461663778248106E-2</v>
      </c>
      <c r="GM329" s="15">
        <f>IFERROR(DG329*[1]Figure!$F$8+EB329*[1]Figure!$G$8+EW329*[1]Figure!$H$8,0)</f>
        <v>1.5276162987565831E-4</v>
      </c>
      <c r="GN329" s="15">
        <f>IFERROR(DH329*[1]Figure!$F$8+EC329*[1]Figure!$G$8+EX329*[1]Figure!$H$8,0)</f>
        <v>1.3992878803751828E-3</v>
      </c>
      <c r="GO329" s="15">
        <f>IFERROR(DI329*[1]Figure!$F$8+ED329*[1]Figure!$G$8+EY329*[1]Figure!$H$8,0)</f>
        <v>1.789821432088677E-6</v>
      </c>
      <c r="GP329" s="15">
        <f>IFERROR(DJ329*[1]Figure!$F$8+EE329*[1]Figure!$G$8+EZ329*[1]Figure!$H$8,0)</f>
        <v>3.0742322431593677E-5</v>
      </c>
      <c r="GQ329" s="15">
        <f>IFERROR(DK329*[1]Figure!$F$8+EF329*[1]Figure!$G$8+FA329*[1]Figure!$H$8,0)</f>
        <v>8.8906374129737558E-5</v>
      </c>
      <c r="GR329" s="15">
        <f>IFERROR(DL329*[1]Figure!$F$8+EG329*[1]Figure!$G$8+FB329*[1]Figure!$H$8,0)</f>
        <v>8.9944826352749091E-5</v>
      </c>
      <c r="GS329" s="15">
        <f>IFERROR(DM329*[1]Figure!$F$8+EH329*[1]Figure!$G$8+FC329*[1]Figure!$H$8,0)</f>
        <v>1.3006326975565499E-8</v>
      </c>
      <c r="GT329" s="15">
        <f>IFERROR(DN329*[1]Figure!$F$8+EI329*[1]Figure!$G$8+FD329*[1]Figure!$H$8,0)</f>
        <v>8.5945607590952016E-5</v>
      </c>
      <c r="GU329" s="15">
        <f>IFERROR(DO329*[1]Figure!$F$8+EJ329*[1]Figure!$G$8+FE329*[1]Figure!$H$8,0)</f>
        <v>3.971463356157498E-2</v>
      </c>
      <c r="GV329" s="15">
        <f>IFERROR(DP329*[1]Figure!$F$8+EK329*[1]Figure!$G$8+FF329*[1]Figure!$H$8,0)</f>
        <v>3.2740921628533266E-4</v>
      </c>
      <c r="GX329" s="15">
        <f>IFERROR(FH329*[1]Figure!$F$10+GC329*[1]Figure!$F$11,0)</f>
        <v>2.3175200813832252E-3</v>
      </c>
      <c r="GY329" s="15">
        <f>IFERROR(FI329*[1]Figure!$F$10+GD329*[1]Figure!$F$11,0)</f>
        <v>4.3615602141104999E-2</v>
      </c>
      <c r="GZ329" s="15">
        <f>IFERROR(FJ329*[1]Figure!$F$10+GE329*[1]Figure!$F$11,0)</f>
        <v>2.7581256556594197E-6</v>
      </c>
      <c r="HA329" s="15">
        <f>IFERROR(FK329*[1]Figure!$F$10+GF329*[1]Figure!$F$11,0)</f>
        <v>6.4594202925936028E-4</v>
      </c>
      <c r="HB329" s="15">
        <f>IFERROR(FL329*[1]Figure!$F$10+GG329*[1]Figure!$F$11,0)</f>
        <v>6.0761126582504952E-5</v>
      </c>
      <c r="HC329" s="15">
        <f>IFERROR(FM329*[1]Figure!$F$10+GH329*[1]Figure!$F$11,0)</f>
        <v>1.3931340518716009E-6</v>
      </c>
      <c r="HD329" s="15">
        <f>IFERROR(FN329*[1]Figure!$F$10+GI329*[1]Figure!$F$11,0)</f>
        <v>2.3344289556278472E-3</v>
      </c>
      <c r="HE329" s="15">
        <f>IFERROR(FO329*[1]Figure!$F$10+GJ329*[1]Figure!$F$11,0)</f>
        <v>1.0740703863134607E-4</v>
      </c>
      <c r="HF329" s="15">
        <f>IFERROR(FP329*[1]Figure!$F$10+GK329*[1]Figure!$F$11,0)</f>
        <v>2.0123538512069948E-3</v>
      </c>
      <c r="HG329" s="15">
        <f>IFERROR(FQ329*[1]Figure!$F$10+GL329*[1]Figure!$F$11,0)</f>
        <v>7.3114209445254328E-4</v>
      </c>
      <c r="HH329" s="15">
        <f>IFERROR(FR329*[1]Figure!$F$10+GM329*[1]Figure!$F$11,0)</f>
        <v>8.9627244007521095E-6</v>
      </c>
      <c r="HI329" s="15">
        <f>IFERROR(FS329*[1]Figure!$F$10+GN329*[1]Figure!$F$11,0)</f>
        <v>8.2098048045988777E-5</v>
      </c>
      <c r="HJ329" s="15">
        <f>IFERROR(FT329*[1]Figure!$F$10+GO329*[1]Figure!$F$11,0)</f>
        <v>1.0501116173889698E-7</v>
      </c>
      <c r="HK329" s="15">
        <f>IFERROR(FU329*[1]Figure!$F$10+GP329*[1]Figure!$F$11,0)</f>
        <v>1.8036922204725607E-6</v>
      </c>
      <c r="HL329" s="15">
        <f>IFERROR(FV329*[1]Figure!$F$10+GQ329*[1]Figure!$F$11,0)</f>
        <v>5.2162531222244268E-6</v>
      </c>
      <c r="HM329" s="15">
        <f>IFERROR(FW329*[1]Figure!$F$10+GR329*[1]Figure!$F$11,0)</f>
        <v>5.2771804708379271E-6</v>
      </c>
      <c r="HN329" s="15">
        <f>IFERROR(FX329*[1]Figure!$F$10+GS329*[1]Figure!$F$11,0)</f>
        <v>7.6309819581622823E-10</v>
      </c>
      <c r="HO329" s="15">
        <f>IFERROR(FY329*[1]Figure!$F$10+GT329*[1]Figure!$F$11,0)</f>
        <v>5.0425410812904356E-6</v>
      </c>
      <c r="HP329" s="15">
        <f>IFERROR(FZ329*[1]Figure!$F$10+GU329*[1]Figure!$F$11,0)</f>
        <v>2.3301094363747396E-3</v>
      </c>
      <c r="HQ329" s="15">
        <f>IFERROR(GA329*[1]Figure!$F$10+GV329*[1]Figure!$F$11,0)</f>
        <v>1.9209526464336764E-5</v>
      </c>
    </row>
    <row r="330" spans="1:225" s="15" customFormat="1" x14ac:dyDescent="0.2">
      <c r="A330" s="1"/>
      <c r="B330" s="4"/>
      <c r="C330" s="1" t="str">
        <f>C139</f>
        <v>Electricity (PHEV,pack)</v>
      </c>
      <c r="D330" s="1" t="str">
        <f>D139</f>
        <v>Poland</v>
      </c>
      <c r="E330" s="2">
        <f>E139</f>
        <v>3.858592913873711E-2</v>
      </c>
      <c r="F330" s="7"/>
      <c r="G330" s="5" t="s">
        <v>77</v>
      </c>
      <c r="H330" s="5" t="s">
        <v>77</v>
      </c>
      <c r="I330" s="5" t="s">
        <v>77</v>
      </c>
      <c r="J330" s="5">
        <f t="shared" si="281"/>
        <v>3.665663268180025E-2</v>
      </c>
      <c r="K330" s="5">
        <f t="shared" si="281"/>
        <v>3.665663268180025E-2</v>
      </c>
      <c r="L330" s="5">
        <f t="shared" si="281"/>
        <v>3.665663268180025E-2</v>
      </c>
      <c r="M330" s="5" t="str">
        <f>M139</f>
        <v>kWh/kWh</v>
      </c>
      <c r="N330" s="5" t="str">
        <f>N139</f>
        <v>market for electricity, low voltage | electricity, low voltage | Cutoff, PL</v>
      </c>
      <c r="O330" s="5">
        <f>O139</f>
        <v>1</v>
      </c>
      <c r="P330" s="5" t="str">
        <f>P139</f>
        <v>kWh</v>
      </c>
      <c r="Q330" s="5">
        <f t="shared" si="284"/>
        <v>0.38899761150678203</v>
      </c>
      <c r="R330" s="5">
        <f t="shared" si="283"/>
        <v>9.6232578602001393</v>
      </c>
      <c r="S330" s="5">
        <f t="shared" si="283"/>
        <v>1.5949937117216899E-4</v>
      </c>
      <c r="T330" s="5">
        <f t="shared" si="283"/>
        <v>0.112693030142603</v>
      </c>
      <c r="U330" s="5">
        <f t="shared" si="283"/>
        <v>1.41336496089871E-2</v>
      </c>
      <c r="V330" s="5">
        <f t="shared" si="283"/>
        <v>2.7751197923858598E-4</v>
      </c>
      <c r="W330" s="5">
        <f t="shared" si="283"/>
        <v>0.39487259727059798</v>
      </c>
      <c r="X330" s="5">
        <f t="shared" si="283"/>
        <v>2.1844878047093601E-2</v>
      </c>
      <c r="Y330" s="5">
        <f t="shared" si="283"/>
        <v>0.39675559132663202</v>
      </c>
      <c r="Z330" s="5">
        <f t="shared" si="283"/>
        <v>0.15386607491191501</v>
      </c>
      <c r="AA330" s="5">
        <f t="shared" si="283"/>
        <v>9.3180996754013302E-3</v>
      </c>
      <c r="AB330" s="5">
        <f t="shared" si="283"/>
        <v>1.8650254724993501E-2</v>
      </c>
      <c r="AC330" s="5">
        <f t="shared" si="283"/>
        <v>2.06168503597358E-5</v>
      </c>
      <c r="AD330" s="5">
        <f t="shared" si="283"/>
        <v>4.6435083523879998E-4</v>
      </c>
      <c r="AE330" s="5">
        <f t="shared" si="283"/>
        <v>1.8979427794515601E-4</v>
      </c>
      <c r="AF330" s="5">
        <f t="shared" si="283"/>
        <v>2.01361160132075E-4</v>
      </c>
      <c r="AG330" s="5">
        <f t="shared" si="283"/>
        <v>1.7114246771852901E-7</v>
      </c>
      <c r="AH330" s="5">
        <f t="shared" si="283"/>
        <v>2.9630095729279402E-4</v>
      </c>
      <c r="AI330" s="5">
        <f t="shared" si="283"/>
        <v>0.48809831262861902</v>
      </c>
      <c r="AJ330" s="5">
        <f t="shared" si="283"/>
        <v>9.0516571158616391E-3</v>
      </c>
      <c r="AK330" s="1"/>
      <c r="AL330" s="1">
        <f t="shared" ref="AL330:BA345" si="285">IFERROR($G330*Q330,0)</f>
        <v>0</v>
      </c>
      <c r="AM330" s="1">
        <f t="shared" si="285"/>
        <v>0</v>
      </c>
      <c r="AN330" s="1">
        <f t="shared" si="285"/>
        <v>0</v>
      </c>
      <c r="AO330" s="1">
        <f t="shared" si="285"/>
        <v>0</v>
      </c>
      <c r="AP330" s="1">
        <f t="shared" si="285"/>
        <v>0</v>
      </c>
      <c r="AQ330" s="1">
        <f t="shared" si="285"/>
        <v>0</v>
      </c>
      <c r="AR330" s="1">
        <f t="shared" si="285"/>
        <v>0</v>
      </c>
      <c r="AS330" s="1">
        <f t="shared" si="285"/>
        <v>0</v>
      </c>
      <c r="AT330" s="1">
        <f t="shared" si="285"/>
        <v>0</v>
      </c>
      <c r="AU330" s="1">
        <f t="shared" si="285"/>
        <v>0</v>
      </c>
      <c r="AV330" s="1">
        <f t="shared" si="285"/>
        <v>0</v>
      </c>
      <c r="AW330" s="1">
        <f t="shared" si="285"/>
        <v>0</v>
      </c>
      <c r="AX330" s="1">
        <f t="shared" si="285"/>
        <v>0</v>
      </c>
      <c r="AY330" s="1">
        <f t="shared" si="285"/>
        <v>0</v>
      </c>
      <c r="AZ330" s="1">
        <f t="shared" si="285"/>
        <v>0</v>
      </c>
      <c r="BA330" s="1">
        <f t="shared" si="285"/>
        <v>0</v>
      </c>
      <c r="BB330" s="1">
        <f t="shared" si="266"/>
        <v>0</v>
      </c>
      <c r="BC330" s="1">
        <f t="shared" si="266"/>
        <v>0</v>
      </c>
      <c r="BD330" s="1">
        <f t="shared" si="266"/>
        <v>0</v>
      </c>
      <c r="BE330" s="1">
        <f t="shared" si="266"/>
        <v>0</v>
      </c>
      <c r="BF330" s="1" t="s">
        <v>77</v>
      </c>
      <c r="BG330" s="1">
        <f t="shared" ref="BG330:BV345" si="286">IFERROR($H330*Q330,0)</f>
        <v>0</v>
      </c>
      <c r="BH330" s="1">
        <f t="shared" si="286"/>
        <v>0</v>
      </c>
      <c r="BI330" s="1">
        <f t="shared" si="286"/>
        <v>0</v>
      </c>
      <c r="BJ330" s="1">
        <f t="shared" si="286"/>
        <v>0</v>
      </c>
      <c r="BK330" s="1">
        <f t="shared" si="286"/>
        <v>0</v>
      </c>
      <c r="BL330" s="1">
        <f t="shared" si="286"/>
        <v>0</v>
      </c>
      <c r="BM330" s="1">
        <f t="shared" si="286"/>
        <v>0</v>
      </c>
      <c r="BN330" s="1">
        <f t="shared" si="286"/>
        <v>0</v>
      </c>
      <c r="BO330" s="1">
        <f t="shared" si="286"/>
        <v>0</v>
      </c>
      <c r="BP330" s="1">
        <f t="shared" si="286"/>
        <v>0</v>
      </c>
      <c r="BQ330" s="1">
        <f t="shared" si="286"/>
        <v>0</v>
      </c>
      <c r="BR330" s="1">
        <f t="shared" si="286"/>
        <v>0</v>
      </c>
      <c r="BS330" s="1">
        <f t="shared" si="286"/>
        <v>0</v>
      </c>
      <c r="BT330" s="1">
        <f t="shared" si="286"/>
        <v>0</v>
      </c>
      <c r="BU330" s="1">
        <f t="shared" si="286"/>
        <v>0</v>
      </c>
      <c r="BV330" s="1">
        <f t="shared" si="286"/>
        <v>0</v>
      </c>
      <c r="BW330" s="1">
        <f t="shared" si="267"/>
        <v>0</v>
      </c>
      <c r="BX330" s="1">
        <f t="shared" si="267"/>
        <v>0</v>
      </c>
      <c r="BY330" s="1">
        <f t="shared" si="267"/>
        <v>0</v>
      </c>
      <c r="BZ330" s="1">
        <f t="shared" si="267"/>
        <v>0</v>
      </c>
      <c r="CA330" s="1" t="s">
        <v>77</v>
      </c>
      <c r="CB330" s="1">
        <f t="shared" ref="CB330:CQ345" si="287">IFERROR($I330*Q330,0)</f>
        <v>0</v>
      </c>
      <c r="CC330" s="1">
        <f t="shared" si="287"/>
        <v>0</v>
      </c>
      <c r="CD330" s="1">
        <f t="shared" si="287"/>
        <v>0</v>
      </c>
      <c r="CE330" s="1">
        <f t="shared" si="287"/>
        <v>0</v>
      </c>
      <c r="CF330" s="1">
        <f t="shared" si="287"/>
        <v>0</v>
      </c>
      <c r="CG330" s="1">
        <f t="shared" si="287"/>
        <v>0</v>
      </c>
      <c r="CH330" s="1">
        <f t="shared" si="287"/>
        <v>0</v>
      </c>
      <c r="CI330" s="1">
        <f t="shared" si="287"/>
        <v>0</v>
      </c>
      <c r="CJ330" s="1">
        <f t="shared" si="287"/>
        <v>0</v>
      </c>
      <c r="CK330" s="1">
        <f t="shared" si="287"/>
        <v>0</v>
      </c>
      <c r="CL330" s="1">
        <f t="shared" si="287"/>
        <v>0</v>
      </c>
      <c r="CM330" s="1">
        <f t="shared" si="287"/>
        <v>0</v>
      </c>
      <c r="CN330" s="1">
        <f t="shared" si="287"/>
        <v>0</v>
      </c>
      <c r="CO330" s="1">
        <f t="shared" si="287"/>
        <v>0</v>
      </c>
      <c r="CP330" s="1">
        <f t="shared" si="287"/>
        <v>0</v>
      </c>
      <c r="CQ330" s="1">
        <f t="shared" si="287"/>
        <v>0</v>
      </c>
      <c r="CR330" s="1">
        <f t="shared" si="268"/>
        <v>0</v>
      </c>
      <c r="CS330" s="1">
        <f t="shared" si="268"/>
        <v>0</v>
      </c>
      <c r="CT330" s="1">
        <f t="shared" si="268"/>
        <v>0</v>
      </c>
      <c r="CU330" s="1">
        <f t="shared" si="268"/>
        <v>0</v>
      </c>
      <c r="CW330" s="15">
        <f t="shared" ref="CW330:DL345" si="288">IFERROR($J330*Q330,0)</f>
        <v>1.4259342559101744E-2</v>
      </c>
      <c r="CX330" s="15">
        <f t="shared" si="288"/>
        <v>0.35275622858360356</v>
      </c>
      <c r="CY330" s="15">
        <f t="shared" si="288"/>
        <v>5.8467098620363189E-6</v>
      </c>
      <c r="CZ330" s="15">
        <f t="shared" si="288"/>
        <v>4.1309470117364419E-3</v>
      </c>
      <c r="DA330" s="15">
        <f t="shared" si="288"/>
        <v>5.1809200216990981E-4</v>
      </c>
      <c r="DB330" s="15">
        <f t="shared" si="288"/>
        <v>1.0172654687748223E-5</v>
      </c>
      <c r="DC330" s="15">
        <f t="shared" si="288"/>
        <v>1.447469975425675E-2</v>
      </c>
      <c r="DD330" s="15">
        <f t="shared" si="288"/>
        <v>8.0075967055103208E-4</v>
      </c>
      <c r="DE330" s="15">
        <f t="shared" si="288"/>
        <v>1.4543723975710804E-2</v>
      </c>
      <c r="DF330" s="15">
        <f t="shared" si="288"/>
        <v>5.6402121902364294E-3</v>
      </c>
      <c r="DG330" s="15">
        <f t="shared" si="288"/>
        <v>3.415701570935887E-4</v>
      </c>
      <c r="DH330" s="15">
        <f t="shared" si="288"/>
        <v>6.8365553687609634E-4</v>
      </c>
      <c r="DI330" s="15">
        <f t="shared" si="288"/>
        <v>7.5574431069247657E-7</v>
      </c>
      <c r="DJ330" s="15">
        <f t="shared" si="288"/>
        <v>1.7021538002835839E-5</v>
      </c>
      <c r="DK330" s="15">
        <f t="shared" si="288"/>
        <v>6.957219131743086E-6</v>
      </c>
      <c r="DL330" s="15">
        <f t="shared" si="288"/>
        <v>7.3812220833426336E-6</v>
      </c>
      <c r="DM330" s="15">
        <f t="shared" si="269"/>
        <v>6.2735065754149749E-9</v>
      </c>
      <c r="DN330" s="15">
        <f t="shared" si="269"/>
        <v>1.0861395354747732E-5</v>
      </c>
      <c r="DO330" s="15">
        <f t="shared" si="269"/>
        <v>1.789204055863379E-2</v>
      </c>
      <c r="DP330" s="15">
        <f t="shared" si="269"/>
        <v>3.3180327005774356E-4</v>
      </c>
      <c r="DR330" s="15">
        <f t="shared" ref="DR330:EG345" si="289">IFERROR($K330*Q330,0)</f>
        <v>1.4259342559101744E-2</v>
      </c>
      <c r="DS330" s="15">
        <f t="shared" si="289"/>
        <v>0.35275622858360356</v>
      </c>
      <c r="DT330" s="15">
        <f t="shared" si="289"/>
        <v>5.8467098620363189E-6</v>
      </c>
      <c r="DU330" s="15">
        <f t="shared" si="289"/>
        <v>4.1309470117364419E-3</v>
      </c>
      <c r="DV330" s="15">
        <f t="shared" si="289"/>
        <v>5.1809200216990981E-4</v>
      </c>
      <c r="DW330" s="15">
        <f t="shared" si="289"/>
        <v>1.0172654687748223E-5</v>
      </c>
      <c r="DX330" s="15">
        <f t="shared" si="289"/>
        <v>1.447469975425675E-2</v>
      </c>
      <c r="DY330" s="15">
        <f t="shared" si="289"/>
        <v>8.0075967055103208E-4</v>
      </c>
      <c r="DZ330" s="15">
        <f t="shared" si="289"/>
        <v>1.4543723975710804E-2</v>
      </c>
      <c r="EA330" s="15">
        <f t="shared" si="289"/>
        <v>5.6402121902364294E-3</v>
      </c>
      <c r="EB330" s="15">
        <f t="shared" si="289"/>
        <v>3.415701570935887E-4</v>
      </c>
      <c r="EC330" s="15">
        <f t="shared" si="289"/>
        <v>6.8365553687609634E-4</v>
      </c>
      <c r="ED330" s="15">
        <f t="shared" si="289"/>
        <v>7.5574431069247657E-7</v>
      </c>
      <c r="EE330" s="15">
        <f t="shared" si="289"/>
        <v>1.7021538002835839E-5</v>
      </c>
      <c r="EF330" s="15">
        <f t="shared" si="289"/>
        <v>6.957219131743086E-6</v>
      </c>
      <c r="EG330" s="15">
        <f t="shared" si="289"/>
        <v>7.3812220833426336E-6</v>
      </c>
      <c r="EH330" s="15">
        <f t="shared" si="270"/>
        <v>6.2735065754149749E-9</v>
      </c>
      <c r="EI330" s="15">
        <f t="shared" si="270"/>
        <v>1.0861395354747732E-5</v>
      </c>
      <c r="EJ330" s="15">
        <f t="shared" si="270"/>
        <v>1.789204055863379E-2</v>
      </c>
      <c r="EK330" s="15">
        <f t="shared" si="270"/>
        <v>3.3180327005774356E-4</v>
      </c>
      <c r="EM330" s="15">
        <f t="shared" ref="EM330:FB345" si="290">IFERROR($L330*Q330,0)</f>
        <v>1.4259342559101744E-2</v>
      </c>
      <c r="EN330" s="15">
        <f t="shared" si="290"/>
        <v>0.35275622858360356</v>
      </c>
      <c r="EO330" s="15">
        <f t="shared" si="290"/>
        <v>5.8467098620363189E-6</v>
      </c>
      <c r="EP330" s="15">
        <f t="shared" si="290"/>
        <v>4.1309470117364419E-3</v>
      </c>
      <c r="EQ330" s="15">
        <f t="shared" si="290"/>
        <v>5.1809200216990981E-4</v>
      </c>
      <c r="ER330" s="15">
        <f t="shared" si="290"/>
        <v>1.0172654687748223E-5</v>
      </c>
      <c r="ES330" s="15">
        <f t="shared" si="290"/>
        <v>1.447469975425675E-2</v>
      </c>
      <c r="ET330" s="15">
        <f t="shared" si="290"/>
        <v>8.0075967055103208E-4</v>
      </c>
      <c r="EU330" s="15">
        <f t="shared" si="290"/>
        <v>1.4543723975710804E-2</v>
      </c>
      <c r="EV330" s="15">
        <f t="shared" si="290"/>
        <v>5.6402121902364294E-3</v>
      </c>
      <c r="EW330" s="15">
        <f t="shared" si="290"/>
        <v>3.415701570935887E-4</v>
      </c>
      <c r="EX330" s="15">
        <f t="shared" si="290"/>
        <v>6.8365553687609634E-4</v>
      </c>
      <c r="EY330" s="15">
        <f t="shared" si="290"/>
        <v>7.5574431069247657E-7</v>
      </c>
      <c r="EZ330" s="15">
        <f t="shared" si="290"/>
        <v>1.7021538002835839E-5</v>
      </c>
      <c r="FA330" s="15">
        <f t="shared" si="290"/>
        <v>6.957219131743086E-6</v>
      </c>
      <c r="FB330" s="15">
        <f t="shared" si="290"/>
        <v>7.3812220833426336E-6</v>
      </c>
      <c r="FC330" s="15">
        <f t="shared" si="271"/>
        <v>6.2735065754149749E-9</v>
      </c>
      <c r="FD330" s="15">
        <f t="shared" si="271"/>
        <v>1.0861395354747732E-5</v>
      </c>
      <c r="FE330" s="15">
        <f t="shared" si="271"/>
        <v>1.789204055863379E-2</v>
      </c>
      <c r="FF330" s="15">
        <f t="shared" si="271"/>
        <v>3.3180327005774356E-4</v>
      </c>
      <c r="FH330" s="15">
        <f>IFERROR(AL330*[1]Figure!$C$8+BG330*[1]Figure!$D$8+CB330*[1]Figure!$E$8,0)</f>
        <v>0</v>
      </c>
      <c r="FI330" s="15">
        <f>IFERROR(AM330*[1]Figure!$C$8+BH330*[1]Figure!$D$8+CC330*[1]Figure!$E$8,0)</f>
        <v>0</v>
      </c>
      <c r="FJ330" s="15">
        <f>IFERROR(AN330*[1]Figure!$C$8+BI330*[1]Figure!$D$8+CD330*[1]Figure!$E$8,0)</f>
        <v>0</v>
      </c>
      <c r="FK330" s="15">
        <f>IFERROR(AO330*[1]Figure!$C$8+BJ330*[1]Figure!$D$8+CE330*[1]Figure!$E$8,0)</f>
        <v>0</v>
      </c>
      <c r="FL330" s="15">
        <f>IFERROR(AP330*[1]Figure!$C$8+BK330*[1]Figure!$D$8+CF330*[1]Figure!$E$8,0)</f>
        <v>0</v>
      </c>
      <c r="FM330" s="15">
        <f>IFERROR(AQ330*[1]Figure!$C$8+BL330*[1]Figure!$D$8+CG330*[1]Figure!$E$8,0)</f>
        <v>0</v>
      </c>
      <c r="FN330" s="15">
        <f>IFERROR(AR330*[1]Figure!$C$8+BM330*[1]Figure!$D$8+CH330*[1]Figure!$E$8,0)</f>
        <v>0</v>
      </c>
      <c r="FO330" s="15">
        <f>IFERROR(AS330*[1]Figure!$C$8+BN330*[1]Figure!$D$8+CI330*[1]Figure!$E$8,0)</f>
        <v>0</v>
      </c>
      <c r="FP330" s="15">
        <f>IFERROR(AT330*[1]Figure!$C$8+BO330*[1]Figure!$D$8+CJ330*[1]Figure!$E$8,0)</f>
        <v>0</v>
      </c>
      <c r="FQ330" s="15">
        <f>IFERROR(AU330*[1]Figure!$C$8+BP330*[1]Figure!$D$8+CK330*[1]Figure!$E$8,0)</f>
        <v>0</v>
      </c>
      <c r="FR330" s="15">
        <f>IFERROR(AV330*[1]Figure!$C$8+BQ330*[1]Figure!$D$8+CL330*[1]Figure!$E$8,0)</f>
        <v>0</v>
      </c>
      <c r="FS330" s="15">
        <f>IFERROR(AW330*[1]Figure!$C$8+BR330*[1]Figure!$D$8+CM330*[1]Figure!$E$8,0)</f>
        <v>0</v>
      </c>
      <c r="FT330" s="15">
        <f>IFERROR(AX330*[1]Figure!$C$8+BS330*[1]Figure!$D$8+CN330*[1]Figure!$E$8,0)</f>
        <v>0</v>
      </c>
      <c r="FU330" s="15">
        <f>IFERROR(AY330*[1]Figure!$C$8+BT330*[1]Figure!$D$8+CO330*[1]Figure!$E$8,0)</f>
        <v>0</v>
      </c>
      <c r="FV330" s="15">
        <f>IFERROR(AZ330*[1]Figure!$C$8+BU330*[1]Figure!$D$8+CP330*[1]Figure!$E$8,0)</f>
        <v>0</v>
      </c>
      <c r="FW330" s="15">
        <f>IFERROR(BA330*[1]Figure!$C$8+BV330*[1]Figure!$D$8+CQ330*[1]Figure!$E$8,0)</f>
        <v>0</v>
      </c>
      <c r="FX330" s="15">
        <f>IFERROR(BB330*[1]Figure!$C$8+BW330*[1]Figure!$D$8+CR330*[1]Figure!$E$8,0)</f>
        <v>0</v>
      </c>
      <c r="FY330" s="15">
        <f>IFERROR(BC330*[1]Figure!$C$8+BX330*[1]Figure!$D$8+CS330*[1]Figure!$E$8,0)</f>
        <v>0</v>
      </c>
      <c r="FZ330" s="15">
        <f>IFERROR(BD330*[1]Figure!$C$8+BY330*[1]Figure!$D$8+CT330*[1]Figure!$E$8,0)</f>
        <v>0</v>
      </c>
      <c r="GA330" s="15">
        <f>IFERROR(BE330*[1]Figure!$C$8+BZ330*[1]Figure!$D$8+CU330*[1]Figure!$E$8,0)</f>
        <v>0</v>
      </c>
      <c r="GC330" s="15">
        <f>IFERROR(CW330*[1]Figure!$F$8+DR330*[1]Figure!$G$8+EM330*[1]Figure!$H$8,0)</f>
        <v>1.4259342559101742E-2</v>
      </c>
      <c r="GD330" s="15">
        <f>IFERROR(CX330*[1]Figure!$F$8+DS330*[1]Figure!$G$8+EN330*[1]Figure!$H$8,0)</f>
        <v>0.35275622858360356</v>
      </c>
      <c r="GE330" s="15">
        <f>IFERROR(CY330*[1]Figure!$F$8+DT330*[1]Figure!$G$8+EO330*[1]Figure!$H$8,0)</f>
        <v>5.8467098620363189E-6</v>
      </c>
      <c r="GF330" s="15">
        <f>IFERROR(CZ330*[1]Figure!$F$8+DU330*[1]Figure!$G$8+EP330*[1]Figure!$H$8,0)</f>
        <v>4.1309470117364419E-3</v>
      </c>
      <c r="GG330" s="15">
        <f>IFERROR(DA330*[1]Figure!$F$8+DV330*[1]Figure!$G$8+EQ330*[1]Figure!$H$8,0)</f>
        <v>5.1809200216990981E-4</v>
      </c>
      <c r="GH330" s="15">
        <f>IFERROR(DB330*[1]Figure!$F$8+DW330*[1]Figure!$G$8+ER330*[1]Figure!$H$8,0)</f>
        <v>1.0172654687748223E-5</v>
      </c>
      <c r="GI330" s="15">
        <f>IFERROR(DC330*[1]Figure!$F$8+DX330*[1]Figure!$G$8+ES330*[1]Figure!$H$8,0)</f>
        <v>1.4474699754256748E-2</v>
      </c>
      <c r="GJ330" s="15">
        <f>IFERROR(DD330*[1]Figure!$F$8+DY330*[1]Figure!$G$8+ET330*[1]Figure!$H$8,0)</f>
        <v>8.0075967055103208E-4</v>
      </c>
      <c r="GK330" s="15">
        <f>IFERROR(DE330*[1]Figure!$F$8+DZ330*[1]Figure!$G$8+EU330*[1]Figure!$H$8,0)</f>
        <v>1.4543723975710804E-2</v>
      </c>
      <c r="GL330" s="15">
        <f>IFERROR(DF330*[1]Figure!$F$8+EA330*[1]Figure!$G$8+EV330*[1]Figure!$H$8,0)</f>
        <v>5.6402121902364294E-3</v>
      </c>
      <c r="GM330" s="15">
        <f>IFERROR(DG330*[1]Figure!$F$8+EB330*[1]Figure!$G$8+EW330*[1]Figure!$H$8,0)</f>
        <v>3.4157015709358865E-4</v>
      </c>
      <c r="GN330" s="15">
        <f>IFERROR(DH330*[1]Figure!$F$8+EC330*[1]Figure!$G$8+EX330*[1]Figure!$H$8,0)</f>
        <v>6.8365553687609623E-4</v>
      </c>
      <c r="GO330" s="15">
        <f>IFERROR(DI330*[1]Figure!$F$8+ED330*[1]Figure!$G$8+EY330*[1]Figure!$H$8,0)</f>
        <v>7.5574431069247647E-7</v>
      </c>
      <c r="GP330" s="15">
        <f>IFERROR(DJ330*[1]Figure!$F$8+EE330*[1]Figure!$G$8+EZ330*[1]Figure!$H$8,0)</f>
        <v>1.7021538002835839E-5</v>
      </c>
      <c r="GQ330" s="15">
        <f>IFERROR(DK330*[1]Figure!$F$8+EF330*[1]Figure!$G$8+FA330*[1]Figure!$H$8,0)</f>
        <v>6.957219131743086E-6</v>
      </c>
      <c r="GR330" s="15">
        <f>IFERROR(DL330*[1]Figure!$F$8+EG330*[1]Figure!$G$8+FB330*[1]Figure!$H$8,0)</f>
        <v>7.3812220833426328E-6</v>
      </c>
      <c r="GS330" s="15">
        <f>IFERROR(DM330*[1]Figure!$F$8+EH330*[1]Figure!$G$8+FC330*[1]Figure!$H$8,0)</f>
        <v>6.2735065754149749E-9</v>
      </c>
      <c r="GT330" s="15">
        <f>IFERROR(DN330*[1]Figure!$F$8+EI330*[1]Figure!$G$8+FD330*[1]Figure!$H$8,0)</f>
        <v>1.0861395354747732E-5</v>
      </c>
      <c r="GU330" s="15">
        <f>IFERROR(DO330*[1]Figure!$F$8+EJ330*[1]Figure!$G$8+FE330*[1]Figure!$H$8,0)</f>
        <v>1.789204055863379E-2</v>
      </c>
      <c r="GV330" s="15">
        <f>IFERROR(DP330*[1]Figure!$F$8+EK330*[1]Figure!$G$8+FF330*[1]Figure!$H$8,0)</f>
        <v>3.3180327005774351E-4</v>
      </c>
      <c r="GX330" s="15">
        <f>IFERROR(FH330*[1]Figure!$F$10+GC330*[1]Figure!$F$11,0)</f>
        <v>8.3661425710874029E-4</v>
      </c>
      <c r="GY330" s="15">
        <f>IFERROR(FI330*[1]Figure!$F$10+GD330*[1]Figure!$F$11,0)</f>
        <v>2.0696668790566135E-2</v>
      </c>
      <c r="GZ330" s="15">
        <f>IFERROR(FJ330*[1]Figure!$F$10+GE330*[1]Figure!$F$11,0)</f>
        <v>3.430341060595148E-7</v>
      </c>
      <c r="HA330" s="15">
        <f>IFERROR(FK330*[1]Figure!$F$10+GF330*[1]Figure!$F$11,0)</f>
        <v>2.4236805806825099E-4</v>
      </c>
      <c r="HB330" s="15">
        <f>IFERROR(FL330*[1]Figure!$F$10+GG330*[1]Figure!$F$11,0)</f>
        <v>3.0397134630354473E-5</v>
      </c>
      <c r="HC330" s="15">
        <f>IFERROR(FM330*[1]Figure!$F$10+GH330*[1]Figure!$F$11,0)</f>
        <v>5.9684294062925873E-7</v>
      </c>
      <c r="HD330" s="15">
        <f>IFERROR(FN330*[1]Figure!$F$10+GI330*[1]Figure!$F$11,0)</f>
        <v>8.4924954510261935E-4</v>
      </c>
      <c r="HE330" s="15">
        <f>IFERROR(FO330*[1]Figure!$F$10+GJ330*[1]Figure!$F$11,0)</f>
        <v>4.6981616026404858E-5</v>
      </c>
      <c r="HF330" s="15">
        <f>IFERROR(FP330*[1]Figure!$F$10+GK330*[1]Figure!$F$11,0)</f>
        <v>8.53299286352256E-4</v>
      </c>
      <c r="HG330" s="15">
        <f>IFERROR(FQ330*[1]Figure!$F$10+GL330*[1]Figure!$F$11,0)</f>
        <v>3.3091861787543461E-4</v>
      </c>
      <c r="HH330" s="15">
        <f>IFERROR(FR330*[1]Figure!$F$10+GM330*[1]Figure!$F$11,0)</f>
        <v>2.0040367362166086E-5</v>
      </c>
      <c r="HI330" s="15">
        <f>IFERROR(FS330*[1]Figure!$F$10+GN330*[1]Figure!$F$11,0)</f>
        <v>4.0110963512605469E-5</v>
      </c>
      <c r="HJ330" s="15">
        <f>IFERROR(FT330*[1]Figure!$F$10+GO330*[1]Figure!$F$11,0)</f>
        <v>4.4340506053034494E-8</v>
      </c>
      <c r="HK330" s="15">
        <f>IFERROR(FU330*[1]Figure!$F$10+GP330*[1]Figure!$F$11,0)</f>
        <v>9.9867587247218529E-7</v>
      </c>
      <c r="HL330" s="15">
        <f>IFERROR(FV330*[1]Figure!$F$10+GQ330*[1]Figure!$F$11,0)</f>
        <v>4.0818913574179651E-7</v>
      </c>
      <c r="HM330" s="15">
        <f>IFERROR(FW330*[1]Figure!$F$10+GR330*[1]Figure!$F$11,0)</f>
        <v>4.3306594285222991E-7</v>
      </c>
      <c r="HN330" s="15">
        <f>IFERROR(FX330*[1]Figure!$F$10+GS330*[1]Figure!$F$11,0)</f>
        <v>3.6807482682344805E-10</v>
      </c>
      <c r="HO330" s="15">
        <f>IFERROR(FY330*[1]Figure!$F$10+GT330*[1]Figure!$F$11,0)</f>
        <v>6.3725225536969033E-7</v>
      </c>
      <c r="HP330" s="15">
        <f>IFERROR(FZ330*[1]Figure!$F$10+GU330*[1]Figure!$F$11,0)</f>
        <v>1.0497493946918549E-3</v>
      </c>
      <c r="HQ330" s="15">
        <f>IFERROR(GA330*[1]Figure!$F$10+GV330*[1]Figure!$F$11,0)</f>
        <v>1.94673313397905E-5</v>
      </c>
    </row>
    <row r="331" spans="1:225" s="15" customFormat="1" x14ac:dyDescent="0.2">
      <c r="A331" s="1"/>
      <c r="B331" s="4"/>
      <c r="C331" s="1" t="str">
        <f>C140</f>
        <v>Heat (cathode)</v>
      </c>
      <c r="D331" s="1" t="str">
        <f>D140</f>
        <v>China</v>
      </c>
      <c r="E331" s="2"/>
      <c r="F331" s="7">
        <f>SUM(E331:E334)</f>
        <v>1</v>
      </c>
      <c r="G331" s="5">
        <f>G$235*$E331</f>
        <v>0</v>
      </c>
      <c r="H331" s="5">
        <f t="shared" ref="H331:L334" si="291">H$235*$E331</f>
        <v>0</v>
      </c>
      <c r="I331" s="5">
        <f t="shared" si="291"/>
        <v>0</v>
      </c>
      <c r="J331" s="5">
        <f t="shared" si="291"/>
        <v>0</v>
      </c>
      <c r="K331" s="5">
        <f t="shared" si="291"/>
        <v>0</v>
      </c>
      <c r="L331" s="5">
        <f t="shared" si="291"/>
        <v>0</v>
      </c>
      <c r="M331" s="5" t="str">
        <f>M140</f>
        <v>MJ/kWh</v>
      </c>
      <c r="N331" s="5" t="str">
        <f>N140</f>
        <v>heat production, natural gas, at industrial furnace &gt;100kW | heat, district or industrial, natural gas | Cutoff, CN</v>
      </c>
      <c r="O331" s="5">
        <f>O140</f>
        <v>1</v>
      </c>
      <c r="P331" s="5" t="str">
        <f>P140</f>
        <v>MJ</v>
      </c>
      <c r="Q331" s="5">
        <f>'[1]Unit factor_selected'!J93</f>
        <v>6.7911000979949995E-2</v>
      </c>
      <c r="R331" s="5">
        <f>'[1]Unit factor_selected'!K93</f>
        <v>1.12976548062573</v>
      </c>
      <c r="S331" s="5">
        <f>'[1]Unit factor_selected'!L93</f>
        <v>1.40888136426929E-5</v>
      </c>
      <c r="T331" s="5">
        <f>'[1]Unit factor_selected'!M93</f>
        <v>2.46662548652926E-2</v>
      </c>
      <c r="U331" s="5">
        <f>'[1]Unit factor_selected'!N93</f>
        <v>1.3470362037861801E-4</v>
      </c>
      <c r="V331" s="5">
        <f>'[1]Unit factor_selected'!O93</f>
        <v>5.8480810969971801E-7</v>
      </c>
      <c r="W331" s="5">
        <f>'[1]Unit factor_selected'!P93</f>
        <v>6.8653803041099803E-2</v>
      </c>
      <c r="X331" s="5">
        <f>'[1]Unit factor_selected'!Q93</f>
        <v>3.1644424678691299E-4</v>
      </c>
      <c r="Y331" s="5">
        <f>'[1]Unit factor_selected'!R93</f>
        <v>3.4630821738106301E-3</v>
      </c>
      <c r="Z331" s="5">
        <f>'[1]Unit factor_selected'!S93</f>
        <v>1.4020576605456599E-4</v>
      </c>
      <c r="AA331" s="5">
        <f>'[1]Unit factor_selected'!T93</f>
        <v>1.47358764084449E-5</v>
      </c>
      <c r="AB331" s="5">
        <f>'[1]Unit factor_selected'!U93</f>
        <v>1.8961103714611299E-4</v>
      </c>
      <c r="AC331" s="5">
        <f>'[1]Unit factor_selected'!V93</f>
        <v>1.21435055904058E-7</v>
      </c>
      <c r="AD331" s="5">
        <f>'[1]Unit factor_selected'!W93</f>
        <v>1.0600976807002001E-5</v>
      </c>
      <c r="AE331" s="5">
        <f>'[1]Unit factor_selected'!X93</f>
        <v>3.9505117139209901E-5</v>
      </c>
      <c r="AF331" s="5">
        <f>'[1]Unit factor_selected'!Y93</f>
        <v>4.2354750823880399E-5</v>
      </c>
      <c r="AG331" s="5">
        <f>'[1]Unit factor_selected'!Z93</f>
        <v>7.0498011938915596E-9</v>
      </c>
      <c r="AH331" s="5">
        <f>'[1]Unit factor_selected'!AA93</f>
        <v>4.1106136526965401E-5</v>
      </c>
      <c r="AI331" s="5">
        <f>'[1]Unit factor_selected'!AB93</f>
        <v>3.9971808435602602E-3</v>
      </c>
      <c r="AJ331" s="5">
        <f>'[1]Unit factor_selected'!AC93</f>
        <v>8.9078738150358992E-6</v>
      </c>
      <c r="AK331" s="1"/>
      <c r="AL331" s="1">
        <f t="shared" si="285"/>
        <v>0</v>
      </c>
      <c r="AM331" s="1">
        <f t="shared" si="285"/>
        <v>0</v>
      </c>
      <c r="AN331" s="1">
        <f t="shared" si="285"/>
        <v>0</v>
      </c>
      <c r="AO331" s="1">
        <f t="shared" si="285"/>
        <v>0</v>
      </c>
      <c r="AP331" s="1">
        <f t="shared" si="285"/>
        <v>0</v>
      </c>
      <c r="AQ331" s="1">
        <f t="shared" si="285"/>
        <v>0</v>
      </c>
      <c r="AR331" s="1">
        <f t="shared" si="285"/>
        <v>0</v>
      </c>
      <c r="AS331" s="1">
        <f t="shared" si="285"/>
        <v>0</v>
      </c>
      <c r="AT331" s="1">
        <f t="shared" si="285"/>
        <v>0</v>
      </c>
      <c r="AU331" s="1">
        <f t="shared" si="285"/>
        <v>0</v>
      </c>
      <c r="AV331" s="1">
        <f t="shared" si="285"/>
        <v>0</v>
      </c>
      <c r="AW331" s="1">
        <f t="shared" si="285"/>
        <v>0</v>
      </c>
      <c r="AX331" s="1">
        <f t="shared" si="285"/>
        <v>0</v>
      </c>
      <c r="AY331" s="1">
        <f t="shared" si="285"/>
        <v>0</v>
      </c>
      <c r="AZ331" s="1">
        <f t="shared" si="285"/>
        <v>0</v>
      </c>
      <c r="BA331" s="1">
        <f t="shared" si="285"/>
        <v>0</v>
      </c>
      <c r="BB331" s="1">
        <f t="shared" si="266"/>
        <v>0</v>
      </c>
      <c r="BC331" s="1">
        <f t="shared" si="266"/>
        <v>0</v>
      </c>
      <c r="BD331" s="1">
        <f t="shared" si="266"/>
        <v>0</v>
      </c>
      <c r="BE331" s="1">
        <f t="shared" si="266"/>
        <v>0</v>
      </c>
      <c r="BF331" s="1"/>
      <c r="BG331" s="1">
        <f t="shared" si="286"/>
        <v>0</v>
      </c>
      <c r="BH331" s="1">
        <f t="shared" si="286"/>
        <v>0</v>
      </c>
      <c r="BI331" s="1">
        <f t="shared" si="286"/>
        <v>0</v>
      </c>
      <c r="BJ331" s="1">
        <f t="shared" si="286"/>
        <v>0</v>
      </c>
      <c r="BK331" s="1">
        <f t="shared" si="286"/>
        <v>0</v>
      </c>
      <c r="BL331" s="1">
        <f t="shared" si="286"/>
        <v>0</v>
      </c>
      <c r="BM331" s="1">
        <f t="shared" si="286"/>
        <v>0</v>
      </c>
      <c r="BN331" s="1">
        <f t="shared" si="286"/>
        <v>0</v>
      </c>
      <c r="BO331" s="1">
        <f t="shared" si="286"/>
        <v>0</v>
      </c>
      <c r="BP331" s="1">
        <f t="shared" si="286"/>
        <v>0</v>
      </c>
      <c r="BQ331" s="1">
        <f t="shared" si="286"/>
        <v>0</v>
      </c>
      <c r="BR331" s="1">
        <f t="shared" si="286"/>
        <v>0</v>
      </c>
      <c r="BS331" s="1">
        <f t="shared" si="286"/>
        <v>0</v>
      </c>
      <c r="BT331" s="1">
        <f t="shared" si="286"/>
        <v>0</v>
      </c>
      <c r="BU331" s="1">
        <f t="shared" si="286"/>
        <v>0</v>
      </c>
      <c r="BV331" s="1">
        <f t="shared" si="286"/>
        <v>0</v>
      </c>
      <c r="BW331" s="1">
        <f t="shared" si="267"/>
        <v>0</v>
      </c>
      <c r="BX331" s="1">
        <f t="shared" si="267"/>
        <v>0</v>
      </c>
      <c r="BY331" s="1">
        <f t="shared" si="267"/>
        <v>0</v>
      </c>
      <c r="BZ331" s="1">
        <f t="shared" si="267"/>
        <v>0</v>
      </c>
      <c r="CA331" s="1"/>
      <c r="CB331" s="1">
        <f t="shared" si="287"/>
        <v>0</v>
      </c>
      <c r="CC331" s="1">
        <f t="shared" si="287"/>
        <v>0</v>
      </c>
      <c r="CD331" s="1">
        <f t="shared" si="287"/>
        <v>0</v>
      </c>
      <c r="CE331" s="1">
        <f t="shared" si="287"/>
        <v>0</v>
      </c>
      <c r="CF331" s="1">
        <f t="shared" si="287"/>
        <v>0</v>
      </c>
      <c r="CG331" s="1">
        <f t="shared" si="287"/>
        <v>0</v>
      </c>
      <c r="CH331" s="1">
        <f t="shared" si="287"/>
        <v>0</v>
      </c>
      <c r="CI331" s="1">
        <f t="shared" si="287"/>
        <v>0</v>
      </c>
      <c r="CJ331" s="1">
        <f t="shared" si="287"/>
        <v>0</v>
      </c>
      <c r="CK331" s="1">
        <f t="shared" si="287"/>
        <v>0</v>
      </c>
      <c r="CL331" s="1">
        <f t="shared" si="287"/>
        <v>0</v>
      </c>
      <c r="CM331" s="1">
        <f t="shared" si="287"/>
        <v>0</v>
      </c>
      <c r="CN331" s="1">
        <f t="shared" si="287"/>
        <v>0</v>
      </c>
      <c r="CO331" s="1">
        <f t="shared" si="287"/>
        <v>0</v>
      </c>
      <c r="CP331" s="1">
        <f t="shared" si="287"/>
        <v>0</v>
      </c>
      <c r="CQ331" s="1">
        <f t="shared" si="287"/>
        <v>0</v>
      </c>
      <c r="CR331" s="1">
        <f t="shared" si="268"/>
        <v>0</v>
      </c>
      <c r="CS331" s="1">
        <f t="shared" si="268"/>
        <v>0</v>
      </c>
      <c r="CT331" s="1">
        <f t="shared" si="268"/>
        <v>0</v>
      </c>
      <c r="CU331" s="1">
        <f t="shared" si="268"/>
        <v>0</v>
      </c>
      <c r="CW331" s="15">
        <f t="shared" si="288"/>
        <v>0</v>
      </c>
      <c r="CX331" s="15">
        <f t="shared" si="288"/>
        <v>0</v>
      </c>
      <c r="CY331" s="15">
        <f t="shared" si="288"/>
        <v>0</v>
      </c>
      <c r="CZ331" s="15">
        <f t="shared" si="288"/>
        <v>0</v>
      </c>
      <c r="DA331" s="15">
        <f t="shared" si="288"/>
        <v>0</v>
      </c>
      <c r="DB331" s="15">
        <f t="shared" si="288"/>
        <v>0</v>
      </c>
      <c r="DC331" s="15">
        <f t="shared" si="288"/>
        <v>0</v>
      </c>
      <c r="DD331" s="15">
        <f t="shared" si="288"/>
        <v>0</v>
      </c>
      <c r="DE331" s="15">
        <f t="shared" si="288"/>
        <v>0</v>
      </c>
      <c r="DF331" s="15">
        <f t="shared" si="288"/>
        <v>0</v>
      </c>
      <c r="DG331" s="15">
        <f t="shared" si="288"/>
        <v>0</v>
      </c>
      <c r="DH331" s="15">
        <f t="shared" si="288"/>
        <v>0</v>
      </c>
      <c r="DI331" s="15">
        <f t="shared" si="288"/>
        <v>0</v>
      </c>
      <c r="DJ331" s="15">
        <f t="shared" si="288"/>
        <v>0</v>
      </c>
      <c r="DK331" s="15">
        <f t="shared" si="288"/>
        <v>0</v>
      </c>
      <c r="DL331" s="15">
        <f t="shared" si="288"/>
        <v>0</v>
      </c>
      <c r="DM331" s="15">
        <f t="shared" si="269"/>
        <v>0</v>
      </c>
      <c r="DN331" s="15">
        <f t="shared" si="269"/>
        <v>0</v>
      </c>
      <c r="DO331" s="15">
        <f t="shared" si="269"/>
        <v>0</v>
      </c>
      <c r="DP331" s="15">
        <f t="shared" si="269"/>
        <v>0</v>
      </c>
      <c r="DR331" s="15">
        <f t="shared" si="289"/>
        <v>0</v>
      </c>
      <c r="DS331" s="15">
        <f t="shared" si="289"/>
        <v>0</v>
      </c>
      <c r="DT331" s="15">
        <f t="shared" si="289"/>
        <v>0</v>
      </c>
      <c r="DU331" s="15">
        <f t="shared" si="289"/>
        <v>0</v>
      </c>
      <c r="DV331" s="15">
        <f t="shared" si="289"/>
        <v>0</v>
      </c>
      <c r="DW331" s="15">
        <f t="shared" si="289"/>
        <v>0</v>
      </c>
      <c r="DX331" s="15">
        <f t="shared" si="289"/>
        <v>0</v>
      </c>
      <c r="DY331" s="15">
        <f t="shared" si="289"/>
        <v>0</v>
      </c>
      <c r="DZ331" s="15">
        <f t="shared" si="289"/>
        <v>0</v>
      </c>
      <c r="EA331" s="15">
        <f t="shared" si="289"/>
        <v>0</v>
      </c>
      <c r="EB331" s="15">
        <f t="shared" si="289"/>
        <v>0</v>
      </c>
      <c r="EC331" s="15">
        <f t="shared" si="289"/>
        <v>0</v>
      </c>
      <c r="ED331" s="15">
        <f t="shared" si="289"/>
        <v>0</v>
      </c>
      <c r="EE331" s="15">
        <f t="shared" si="289"/>
        <v>0</v>
      </c>
      <c r="EF331" s="15">
        <f t="shared" si="289"/>
        <v>0</v>
      </c>
      <c r="EG331" s="15">
        <f t="shared" si="289"/>
        <v>0</v>
      </c>
      <c r="EH331" s="15">
        <f t="shared" si="270"/>
        <v>0</v>
      </c>
      <c r="EI331" s="15">
        <f t="shared" si="270"/>
        <v>0</v>
      </c>
      <c r="EJ331" s="15">
        <f t="shared" si="270"/>
        <v>0</v>
      </c>
      <c r="EK331" s="15">
        <f t="shared" si="270"/>
        <v>0</v>
      </c>
      <c r="EM331" s="15">
        <f t="shared" si="290"/>
        <v>0</v>
      </c>
      <c r="EN331" s="15">
        <f t="shared" si="290"/>
        <v>0</v>
      </c>
      <c r="EO331" s="15">
        <f t="shared" si="290"/>
        <v>0</v>
      </c>
      <c r="EP331" s="15">
        <f t="shared" si="290"/>
        <v>0</v>
      </c>
      <c r="EQ331" s="15">
        <f t="shared" si="290"/>
        <v>0</v>
      </c>
      <c r="ER331" s="15">
        <f t="shared" si="290"/>
        <v>0</v>
      </c>
      <c r="ES331" s="15">
        <f t="shared" si="290"/>
        <v>0</v>
      </c>
      <c r="ET331" s="15">
        <f t="shared" si="290"/>
        <v>0</v>
      </c>
      <c r="EU331" s="15">
        <f t="shared" si="290"/>
        <v>0</v>
      </c>
      <c r="EV331" s="15">
        <f t="shared" si="290"/>
        <v>0</v>
      </c>
      <c r="EW331" s="15">
        <f t="shared" si="290"/>
        <v>0</v>
      </c>
      <c r="EX331" s="15">
        <f t="shared" si="290"/>
        <v>0</v>
      </c>
      <c r="EY331" s="15">
        <f t="shared" si="290"/>
        <v>0</v>
      </c>
      <c r="EZ331" s="15">
        <f t="shared" si="290"/>
        <v>0</v>
      </c>
      <c r="FA331" s="15">
        <f t="shared" si="290"/>
        <v>0</v>
      </c>
      <c r="FB331" s="15">
        <f t="shared" si="290"/>
        <v>0</v>
      </c>
      <c r="FC331" s="15">
        <f t="shared" si="271"/>
        <v>0</v>
      </c>
      <c r="FD331" s="15">
        <f t="shared" si="271"/>
        <v>0</v>
      </c>
      <c r="FE331" s="15">
        <f t="shared" si="271"/>
        <v>0</v>
      </c>
      <c r="FF331" s="15">
        <f t="shared" si="271"/>
        <v>0</v>
      </c>
      <c r="FH331" s="15">
        <f>IFERROR(AL331*[1]Figure!$C$8+BG331*[1]Figure!$D$8+CB331*[1]Figure!$E$8,0)</f>
        <v>0</v>
      </c>
      <c r="FI331" s="15">
        <f>IFERROR(AM331*[1]Figure!$C$8+BH331*[1]Figure!$D$8+CC331*[1]Figure!$E$8,0)</f>
        <v>0</v>
      </c>
      <c r="FJ331" s="15">
        <f>IFERROR(AN331*[1]Figure!$C$8+BI331*[1]Figure!$D$8+CD331*[1]Figure!$E$8,0)</f>
        <v>0</v>
      </c>
      <c r="FK331" s="15">
        <f>IFERROR(AO331*[1]Figure!$C$8+BJ331*[1]Figure!$D$8+CE331*[1]Figure!$E$8,0)</f>
        <v>0</v>
      </c>
      <c r="FL331" s="15">
        <f>IFERROR(AP331*[1]Figure!$C$8+BK331*[1]Figure!$D$8+CF331*[1]Figure!$E$8,0)</f>
        <v>0</v>
      </c>
      <c r="FM331" s="15">
        <f>IFERROR(AQ331*[1]Figure!$C$8+BL331*[1]Figure!$D$8+CG331*[1]Figure!$E$8,0)</f>
        <v>0</v>
      </c>
      <c r="FN331" s="15">
        <f>IFERROR(AR331*[1]Figure!$C$8+BM331*[1]Figure!$D$8+CH331*[1]Figure!$E$8,0)</f>
        <v>0</v>
      </c>
      <c r="FO331" s="15">
        <f>IFERROR(AS331*[1]Figure!$C$8+BN331*[1]Figure!$D$8+CI331*[1]Figure!$E$8,0)</f>
        <v>0</v>
      </c>
      <c r="FP331" s="15">
        <f>IFERROR(AT331*[1]Figure!$C$8+BO331*[1]Figure!$D$8+CJ331*[1]Figure!$E$8,0)</f>
        <v>0</v>
      </c>
      <c r="FQ331" s="15">
        <f>IFERROR(AU331*[1]Figure!$C$8+BP331*[1]Figure!$D$8+CK331*[1]Figure!$E$8,0)</f>
        <v>0</v>
      </c>
      <c r="FR331" s="15">
        <f>IFERROR(AV331*[1]Figure!$C$8+BQ331*[1]Figure!$D$8+CL331*[1]Figure!$E$8,0)</f>
        <v>0</v>
      </c>
      <c r="FS331" s="15">
        <f>IFERROR(AW331*[1]Figure!$C$8+BR331*[1]Figure!$D$8+CM331*[1]Figure!$E$8,0)</f>
        <v>0</v>
      </c>
      <c r="FT331" s="15">
        <f>IFERROR(AX331*[1]Figure!$C$8+BS331*[1]Figure!$D$8+CN331*[1]Figure!$E$8,0)</f>
        <v>0</v>
      </c>
      <c r="FU331" s="15">
        <f>IFERROR(AY331*[1]Figure!$C$8+BT331*[1]Figure!$D$8+CO331*[1]Figure!$E$8,0)</f>
        <v>0</v>
      </c>
      <c r="FV331" s="15">
        <f>IFERROR(AZ331*[1]Figure!$C$8+BU331*[1]Figure!$D$8+CP331*[1]Figure!$E$8,0)</f>
        <v>0</v>
      </c>
      <c r="FW331" s="15">
        <f>IFERROR(BA331*[1]Figure!$C$8+BV331*[1]Figure!$D$8+CQ331*[1]Figure!$E$8,0)</f>
        <v>0</v>
      </c>
      <c r="FX331" s="15">
        <f>IFERROR(BB331*[1]Figure!$C$8+BW331*[1]Figure!$D$8+CR331*[1]Figure!$E$8,0)</f>
        <v>0</v>
      </c>
      <c r="FY331" s="15">
        <f>IFERROR(BC331*[1]Figure!$C$8+BX331*[1]Figure!$D$8+CS331*[1]Figure!$E$8,0)</f>
        <v>0</v>
      </c>
      <c r="FZ331" s="15">
        <f>IFERROR(BD331*[1]Figure!$C$8+BY331*[1]Figure!$D$8+CT331*[1]Figure!$E$8,0)</f>
        <v>0</v>
      </c>
      <c r="GA331" s="15">
        <f>IFERROR(BE331*[1]Figure!$C$8+BZ331*[1]Figure!$D$8+CU331*[1]Figure!$E$8,0)</f>
        <v>0</v>
      </c>
      <c r="GC331" s="15">
        <f>IFERROR(CW331*[1]Figure!$F$8+DR331*[1]Figure!$G$8+EM331*[1]Figure!$H$8,0)</f>
        <v>0</v>
      </c>
      <c r="GD331" s="15">
        <f>IFERROR(CX331*[1]Figure!$F$8+DS331*[1]Figure!$G$8+EN331*[1]Figure!$H$8,0)</f>
        <v>0</v>
      </c>
      <c r="GE331" s="15">
        <f>IFERROR(CY331*[1]Figure!$F$8+DT331*[1]Figure!$G$8+EO331*[1]Figure!$H$8,0)</f>
        <v>0</v>
      </c>
      <c r="GF331" s="15">
        <f>IFERROR(CZ331*[1]Figure!$F$8+DU331*[1]Figure!$G$8+EP331*[1]Figure!$H$8,0)</f>
        <v>0</v>
      </c>
      <c r="GG331" s="15">
        <f>IFERROR(DA331*[1]Figure!$F$8+DV331*[1]Figure!$G$8+EQ331*[1]Figure!$H$8,0)</f>
        <v>0</v>
      </c>
      <c r="GH331" s="15">
        <f>IFERROR(DB331*[1]Figure!$F$8+DW331*[1]Figure!$G$8+ER331*[1]Figure!$H$8,0)</f>
        <v>0</v>
      </c>
      <c r="GI331" s="15">
        <f>IFERROR(DC331*[1]Figure!$F$8+DX331*[1]Figure!$G$8+ES331*[1]Figure!$H$8,0)</f>
        <v>0</v>
      </c>
      <c r="GJ331" s="15">
        <f>IFERROR(DD331*[1]Figure!$F$8+DY331*[1]Figure!$G$8+ET331*[1]Figure!$H$8,0)</f>
        <v>0</v>
      </c>
      <c r="GK331" s="15">
        <f>IFERROR(DE331*[1]Figure!$F$8+DZ331*[1]Figure!$G$8+EU331*[1]Figure!$H$8,0)</f>
        <v>0</v>
      </c>
      <c r="GL331" s="15">
        <f>IFERROR(DF331*[1]Figure!$F$8+EA331*[1]Figure!$G$8+EV331*[1]Figure!$H$8,0)</f>
        <v>0</v>
      </c>
      <c r="GM331" s="15">
        <f>IFERROR(DG331*[1]Figure!$F$8+EB331*[1]Figure!$G$8+EW331*[1]Figure!$H$8,0)</f>
        <v>0</v>
      </c>
      <c r="GN331" s="15">
        <f>IFERROR(DH331*[1]Figure!$F$8+EC331*[1]Figure!$G$8+EX331*[1]Figure!$H$8,0)</f>
        <v>0</v>
      </c>
      <c r="GO331" s="15">
        <f>IFERROR(DI331*[1]Figure!$F$8+ED331*[1]Figure!$G$8+EY331*[1]Figure!$H$8,0)</f>
        <v>0</v>
      </c>
      <c r="GP331" s="15">
        <f>IFERROR(DJ331*[1]Figure!$F$8+EE331*[1]Figure!$G$8+EZ331*[1]Figure!$H$8,0)</f>
        <v>0</v>
      </c>
      <c r="GQ331" s="15">
        <f>IFERROR(DK331*[1]Figure!$F$8+EF331*[1]Figure!$G$8+FA331*[1]Figure!$H$8,0)</f>
        <v>0</v>
      </c>
      <c r="GR331" s="15">
        <f>IFERROR(DL331*[1]Figure!$F$8+EG331*[1]Figure!$G$8+FB331*[1]Figure!$H$8,0)</f>
        <v>0</v>
      </c>
      <c r="GS331" s="15">
        <f>IFERROR(DM331*[1]Figure!$F$8+EH331*[1]Figure!$G$8+FC331*[1]Figure!$H$8,0)</f>
        <v>0</v>
      </c>
      <c r="GT331" s="15">
        <f>IFERROR(DN331*[1]Figure!$F$8+EI331*[1]Figure!$G$8+FD331*[1]Figure!$H$8,0)</f>
        <v>0</v>
      </c>
      <c r="GU331" s="15">
        <f>IFERROR(DO331*[1]Figure!$F$8+EJ331*[1]Figure!$G$8+FE331*[1]Figure!$H$8,0)</f>
        <v>0</v>
      </c>
      <c r="GV331" s="15">
        <f>IFERROR(DP331*[1]Figure!$F$8+EK331*[1]Figure!$G$8+FF331*[1]Figure!$H$8,0)</f>
        <v>0</v>
      </c>
      <c r="GX331" s="15">
        <f>IFERROR(FH331*[1]Figure!$F$10+GC331*[1]Figure!$F$11,0)</f>
        <v>0</v>
      </c>
      <c r="GY331" s="15">
        <f>IFERROR(FI331*[1]Figure!$F$10+GD331*[1]Figure!$F$11,0)</f>
        <v>0</v>
      </c>
      <c r="GZ331" s="15">
        <f>IFERROR(FJ331*[1]Figure!$F$10+GE331*[1]Figure!$F$11,0)</f>
        <v>0</v>
      </c>
      <c r="HA331" s="15">
        <f>IFERROR(FK331*[1]Figure!$F$10+GF331*[1]Figure!$F$11,0)</f>
        <v>0</v>
      </c>
      <c r="HB331" s="15">
        <f>IFERROR(FL331*[1]Figure!$F$10+GG331*[1]Figure!$F$11,0)</f>
        <v>0</v>
      </c>
      <c r="HC331" s="15">
        <f>IFERROR(FM331*[1]Figure!$F$10+GH331*[1]Figure!$F$11,0)</f>
        <v>0</v>
      </c>
      <c r="HD331" s="15">
        <f>IFERROR(FN331*[1]Figure!$F$10+GI331*[1]Figure!$F$11,0)</f>
        <v>0</v>
      </c>
      <c r="HE331" s="15">
        <f>IFERROR(FO331*[1]Figure!$F$10+GJ331*[1]Figure!$F$11,0)</f>
        <v>0</v>
      </c>
      <c r="HF331" s="15">
        <f>IFERROR(FP331*[1]Figure!$F$10+GK331*[1]Figure!$F$11,0)</f>
        <v>0</v>
      </c>
      <c r="HG331" s="15">
        <f>IFERROR(FQ331*[1]Figure!$F$10+GL331*[1]Figure!$F$11,0)</f>
        <v>0</v>
      </c>
      <c r="HH331" s="15">
        <f>IFERROR(FR331*[1]Figure!$F$10+GM331*[1]Figure!$F$11,0)</f>
        <v>0</v>
      </c>
      <c r="HI331" s="15">
        <f>IFERROR(FS331*[1]Figure!$F$10+GN331*[1]Figure!$F$11,0)</f>
        <v>0</v>
      </c>
      <c r="HJ331" s="15">
        <f>IFERROR(FT331*[1]Figure!$F$10+GO331*[1]Figure!$F$11,0)</f>
        <v>0</v>
      </c>
      <c r="HK331" s="15">
        <f>IFERROR(FU331*[1]Figure!$F$10+GP331*[1]Figure!$F$11,0)</f>
        <v>0</v>
      </c>
      <c r="HL331" s="15">
        <f>IFERROR(FV331*[1]Figure!$F$10+GQ331*[1]Figure!$F$11,0)</f>
        <v>0</v>
      </c>
      <c r="HM331" s="15">
        <f>IFERROR(FW331*[1]Figure!$F$10+GR331*[1]Figure!$F$11,0)</f>
        <v>0</v>
      </c>
      <c r="HN331" s="15">
        <f>IFERROR(FX331*[1]Figure!$F$10+GS331*[1]Figure!$F$11,0)</f>
        <v>0</v>
      </c>
      <c r="HO331" s="15">
        <f>IFERROR(FY331*[1]Figure!$F$10+GT331*[1]Figure!$F$11,0)</f>
        <v>0</v>
      </c>
      <c r="HP331" s="15">
        <f>IFERROR(FZ331*[1]Figure!$F$10+GU331*[1]Figure!$F$11,0)</f>
        <v>0</v>
      </c>
      <c r="HQ331" s="15">
        <f>IFERROR(GA331*[1]Figure!$F$10+GV331*[1]Figure!$F$11,0)</f>
        <v>0</v>
      </c>
    </row>
    <row r="332" spans="1:225" s="15" customFormat="1" x14ac:dyDescent="0.2">
      <c r="A332" s="1"/>
      <c r="B332" s="4"/>
      <c r="C332" s="1" t="str">
        <f>C141</f>
        <v>Heat (cathode)</v>
      </c>
      <c r="D332" s="1" t="str">
        <f>D141</f>
        <v>Japan</v>
      </c>
      <c r="E332" s="2">
        <f>E300</f>
        <v>0.56896551724137934</v>
      </c>
      <c r="F332" s="7"/>
      <c r="G332" s="5">
        <f>G$235*$E332</f>
        <v>38.346551496557169</v>
      </c>
      <c r="H332" s="5">
        <f t="shared" si="291"/>
        <v>35.229644272356879</v>
      </c>
      <c r="I332" s="5">
        <f t="shared" si="291"/>
        <v>43.846588869462551</v>
      </c>
      <c r="J332" s="5">
        <f t="shared" si="291"/>
        <v>50.280231519500504</v>
      </c>
      <c r="K332" s="5">
        <f t="shared" si="291"/>
        <v>38.209491052499402</v>
      </c>
      <c r="L332" s="5">
        <f t="shared" si="291"/>
        <v>34.984854729809207</v>
      </c>
      <c r="M332" s="5" t="str">
        <f>M141</f>
        <v>MJ/kWh</v>
      </c>
      <c r="N332" s="5" t="str">
        <f>N141</f>
        <v>heat production, natural gas, at industrial furnace &gt;100kW | heat, district or industrial, natural gas | Cutoff, JP</v>
      </c>
      <c r="O332" s="5">
        <f>O141</f>
        <v>1</v>
      </c>
      <c r="P332" s="5" t="str">
        <f>P141</f>
        <v>MJ</v>
      </c>
      <c r="Q332" s="5">
        <f>'[1]Unit factor_selected'!J94</f>
        <v>8.0255835238889101E-2</v>
      </c>
      <c r="R332" s="5">
        <f>'[1]Unit factor_selected'!K94</f>
        <v>1.3280389228243701</v>
      </c>
      <c r="S332" s="5">
        <f>'[1]Unit factor_selected'!L94</f>
        <v>3.2625467366219097E-5</v>
      </c>
      <c r="T332" s="5">
        <f>'[1]Unit factor_selected'!M94</f>
        <v>2.8866351921018999E-2</v>
      </c>
      <c r="U332" s="5">
        <f>'[1]Unit factor_selected'!N94</f>
        <v>4.5067611718069598E-4</v>
      </c>
      <c r="V332" s="5">
        <f>'[1]Unit factor_selected'!O94</f>
        <v>1.7932671974896699E-6</v>
      </c>
      <c r="W332" s="5">
        <f>'[1]Unit factor_selected'!P94</f>
        <v>8.1484583681056696E-2</v>
      </c>
      <c r="X332" s="5">
        <f>'[1]Unit factor_selected'!Q94</f>
        <v>1.6287904140258201E-3</v>
      </c>
      <c r="Y332" s="5">
        <f>'[1]Unit factor_selected'!R94</f>
        <v>9.1574308760159501E-3</v>
      </c>
      <c r="Z332" s="5">
        <f>'[1]Unit factor_selected'!S94</f>
        <v>3.2641218854135499E-4</v>
      </c>
      <c r="AA332" s="5">
        <f>'[1]Unit factor_selected'!T94</f>
        <v>3.1799128651825801E-4</v>
      </c>
      <c r="AB332" s="5">
        <f>'[1]Unit factor_selected'!U94</f>
        <v>5.9619837332342495E-4</v>
      </c>
      <c r="AC332" s="5">
        <f>'[1]Unit factor_selected'!V94</f>
        <v>3.8080593948843199E-7</v>
      </c>
      <c r="AD332" s="5">
        <f>'[1]Unit factor_selected'!W94</f>
        <v>7.2343441805085905E-5</v>
      </c>
      <c r="AE332" s="5">
        <f>'[1]Unit factor_selected'!X94</f>
        <v>7.7023534360772601E-5</v>
      </c>
      <c r="AF332" s="5">
        <f>'[1]Unit factor_selected'!Y94</f>
        <v>8.1320434095897697E-5</v>
      </c>
      <c r="AG332" s="5">
        <f>'[1]Unit factor_selected'!Z94</f>
        <v>4.7593400183627502E-9</v>
      </c>
      <c r="AH332" s="5">
        <f>'[1]Unit factor_selected'!AA94</f>
        <v>9.4186694126161696E-5</v>
      </c>
      <c r="AI332" s="5">
        <f>'[1]Unit factor_selected'!AB94</f>
        <v>2.9120398038930798E-2</v>
      </c>
      <c r="AJ332" s="5">
        <f>'[1]Unit factor_selected'!AC94</f>
        <v>4.4155716996994898E-5</v>
      </c>
      <c r="AK332" s="1"/>
      <c r="AL332" s="1">
        <f t="shared" si="285"/>
        <v>3.0775345188872683</v>
      </c>
      <c r="AM332" s="1">
        <f t="shared" si="285"/>
        <v>50.92571294351702</v>
      </c>
      <c r="AN332" s="1">
        <f t="shared" si="285"/>
        <v>1.2510741644579659E-3</v>
      </c>
      <c r="AO332" s="1">
        <f t="shared" si="285"/>
        <v>1.1069250504570971</v>
      </c>
      <c r="AP332" s="1">
        <f t="shared" si="285"/>
        <v>1.728187493573799E-2</v>
      </c>
      <c r="AQ332" s="1">
        <f t="shared" si="285"/>
        <v>6.8765612935624385E-5</v>
      </c>
      <c r="AR332" s="1">
        <f t="shared" si="285"/>
        <v>3.1246527843011624</v>
      </c>
      <c r="AS332" s="1">
        <f t="shared" si="285"/>
        <v>6.2458495488539781E-2</v>
      </c>
      <c r="AT332" s="1">
        <f t="shared" si="285"/>
        <v>0.35115589466330827</v>
      </c>
      <c r="AU332" s="1">
        <f t="shared" si="285"/>
        <v>1.2516781797004996E-2</v>
      </c>
      <c r="AV332" s="1">
        <f t="shared" si="285"/>
        <v>1.2193869243928845E-2</v>
      </c>
      <c r="AW332" s="1">
        <f t="shared" si="285"/>
        <v>2.2862151624810329E-2</v>
      </c>
      <c r="AX332" s="1">
        <f t="shared" si="285"/>
        <v>1.4602594568787991E-5</v>
      </c>
      <c r="AY332" s="1">
        <f t="shared" si="285"/>
        <v>2.7741215166169134E-3</v>
      </c>
      <c r="AZ332" s="1">
        <f t="shared" si="285"/>
        <v>2.9535869268122071E-3</v>
      </c>
      <c r="BA332" s="1">
        <f t="shared" si="285"/>
        <v>3.1183582137807244E-3</v>
      </c>
      <c r="BB332" s="1">
        <f t="shared" si="266"/>
        <v>1.8250427710377255E-7</v>
      </c>
      <c r="BC332" s="1">
        <f t="shared" si="266"/>
        <v>3.6117349165993382E-3</v>
      </c>
      <c r="BD332" s="1">
        <f t="shared" si="266"/>
        <v>1.1166668430001023</v>
      </c>
      <c r="BE332" s="1">
        <f t="shared" si="266"/>
        <v>1.6932194756926694E-3</v>
      </c>
      <c r="BF332" s="1"/>
      <c r="BG332" s="1">
        <f t="shared" si="286"/>
        <v>2.8273845262469468</v>
      </c>
      <c r="BH332" s="1">
        <f t="shared" si="286"/>
        <v>46.786338830946569</v>
      </c>
      <c r="BI332" s="1">
        <f t="shared" si="286"/>
        <v>1.1493836095312869E-3</v>
      </c>
      <c r="BJ332" s="1">
        <f t="shared" si="286"/>
        <v>1.016951309618165</v>
      </c>
      <c r="BK332" s="1">
        <f t="shared" si="286"/>
        <v>1.5877159290322945E-2</v>
      </c>
      <c r="BL332" s="1">
        <f t="shared" si="286"/>
        <v>6.317616545284742E-5</v>
      </c>
      <c r="BM332" s="1">
        <f t="shared" si="286"/>
        <v>2.8706728967647237</v>
      </c>
      <c r="BN332" s="1">
        <f t="shared" si="286"/>
        <v>5.7381706880354523E-2</v>
      </c>
      <c r="BO332" s="1">
        <f t="shared" si="286"/>
        <v>0.32261303221073934</v>
      </c>
      <c r="BP332" s="1">
        <f t="shared" si="286"/>
        <v>1.1499385288473421E-2</v>
      </c>
      <c r="BQ332" s="1">
        <f t="shared" si="286"/>
        <v>1.1202719905747343E-2</v>
      </c>
      <c r="BR332" s="1">
        <f t="shared" si="286"/>
        <v>2.1003856607942087E-2</v>
      </c>
      <c r="BS332" s="1">
        <f t="shared" si="286"/>
        <v>1.3415657784978118E-5</v>
      </c>
      <c r="BT332" s="1">
        <f t="shared" si="286"/>
        <v>2.548633720231128E-3</v>
      </c>
      <c r="BU332" s="1">
        <f t="shared" si="286"/>
        <v>2.7135117161296756E-3</v>
      </c>
      <c r="BV332" s="1">
        <f t="shared" si="286"/>
        <v>2.8648899652721172E-3</v>
      </c>
      <c r="BW332" s="1">
        <f t="shared" si="267"/>
        <v>1.6766985581811214E-7</v>
      </c>
      <c r="BX332" s="1">
        <f t="shared" si="267"/>
        <v>3.3181637292539617E-3</v>
      </c>
      <c r="BY332" s="1">
        <f t="shared" si="267"/>
        <v>1.0259012639809708</v>
      </c>
      <c r="BZ332" s="1">
        <f t="shared" si="267"/>
        <v>1.5555902023949926E-3</v>
      </c>
      <c r="CA332" s="1"/>
      <c r="CB332" s="1">
        <f t="shared" si="287"/>
        <v>3.5189446120948951</v>
      </c>
      <c r="CC332" s="1">
        <f t="shared" si="287"/>
        <v>58.229976651724058</v>
      </c>
      <c r="CD332" s="1">
        <f t="shared" si="287"/>
        <v>1.4305154542806758E-3</v>
      </c>
      <c r="CE332" s="1">
        <f t="shared" si="287"/>
        <v>1.2656910648421407</v>
      </c>
      <c r="CF332" s="1">
        <f t="shared" si="287"/>
        <v>1.9760610423307703E-2</v>
      </c>
      <c r="CG332" s="1">
        <f t="shared" si="287"/>
        <v>7.8628649541422866E-5</v>
      </c>
      <c r="CH332" s="1">
        <f t="shared" si="287"/>
        <v>3.5728210398626103</v>
      </c>
      <c r="CI332" s="1">
        <f t="shared" si="287"/>
        <v>7.1416903638311824E-2</v>
      </c>
      <c r="CJ332" s="1">
        <f t="shared" si="287"/>
        <v>0.40152210672119365</v>
      </c>
      <c r="CK332" s="1">
        <f t="shared" si="287"/>
        <v>1.4312061032954288E-2</v>
      </c>
      <c r="CL332" s="1">
        <f t="shared" si="287"/>
        <v>1.3942833204037528E-2</v>
      </c>
      <c r="CM332" s="1">
        <f t="shared" si="287"/>
        <v>2.6141264959754561E-2</v>
      </c>
      <c r="CN332" s="1">
        <f t="shared" si="287"/>
        <v>1.6697041467798711E-5</v>
      </c>
      <c r="CO332" s="1">
        <f t="shared" si="287"/>
        <v>3.1720131502294916E-3</v>
      </c>
      <c r="CP332" s="1">
        <f t="shared" si="287"/>
        <v>3.3772192443897184E-3</v>
      </c>
      <c r="CQ332" s="1">
        <f t="shared" si="287"/>
        <v>3.5656236404890507E-3</v>
      </c>
      <c r="CR332" s="1">
        <f t="shared" si="268"/>
        <v>2.0868082507513186E-7</v>
      </c>
      <c r="CS332" s="1">
        <f t="shared" si="268"/>
        <v>4.1297652543236356E-3</v>
      </c>
      <c r="CT332" s="1">
        <f t="shared" si="268"/>
        <v>1.2768301205281023</v>
      </c>
      <c r="CU332" s="1">
        <f t="shared" si="268"/>
        <v>1.9360775694035749E-3</v>
      </c>
      <c r="CW332" s="15">
        <f t="shared" si="288"/>
        <v>4.0352819766022314</v>
      </c>
      <c r="CX332" s="15">
        <f t="shared" si="288"/>
        <v>66.774104506517389</v>
      </c>
      <c r="CY332" s="15">
        <f t="shared" si="288"/>
        <v>1.6404160526054044E-3</v>
      </c>
      <c r="CZ332" s="15">
        <f t="shared" si="288"/>
        <v>1.4514068577122134</v>
      </c>
      <c r="DA332" s="15">
        <f t="shared" si="288"/>
        <v>2.2660099512154933E-2</v>
      </c>
      <c r="DB332" s="15">
        <f t="shared" si="288"/>
        <v>9.0165889866106435E-5</v>
      </c>
      <c r="DC332" s="15">
        <f t="shared" si="288"/>
        <v>4.097063732753643</v>
      </c>
      <c r="DD332" s="15">
        <f t="shared" si="288"/>
        <v>8.1895959113961317E-2</v>
      </c>
      <c r="DE332" s="15">
        <f t="shared" si="288"/>
        <v>0.46043774456990427</v>
      </c>
      <c r="DF332" s="15">
        <f t="shared" si="288"/>
        <v>1.6412080410646179E-2</v>
      </c>
      <c r="DG332" s="15">
        <f t="shared" si="288"/>
        <v>1.5988675507321831E-2</v>
      </c>
      <c r="DH332" s="15">
        <f t="shared" si="288"/>
        <v>2.99769922422514E-2</v>
      </c>
      <c r="DI332" s="15">
        <f t="shared" si="288"/>
        <v>1.914701080147926E-5</v>
      </c>
      <c r="DJ332" s="15">
        <f t="shared" si="288"/>
        <v>3.6374450028772306E-3</v>
      </c>
      <c r="DK332" s="15">
        <f t="shared" si="288"/>
        <v>3.8727611401098488E-3</v>
      </c>
      <c r="DL332" s="15">
        <f t="shared" si="288"/>
        <v>4.0888102536080191E-3</v>
      </c>
      <c r="DM332" s="15">
        <f t="shared" si="269"/>
        <v>2.3930071800330284E-7</v>
      </c>
      <c r="DN332" s="15">
        <f t="shared" si="269"/>
        <v>4.7357287867197881E-3</v>
      </c>
      <c r="DO332" s="15">
        <f t="shared" si="269"/>
        <v>1.4641803553374491</v>
      </c>
      <c r="DP332" s="15">
        <f t="shared" si="269"/>
        <v>2.2201596735184469E-3</v>
      </c>
      <c r="DR332" s="15">
        <f t="shared" si="289"/>
        <v>3.0665346184711995</v>
      </c>
      <c r="DS332" s="15">
        <f t="shared" si="289"/>
        <v>50.743691339028715</v>
      </c>
      <c r="DT332" s="15">
        <f t="shared" si="289"/>
        <v>1.2466025034131598E-3</v>
      </c>
      <c r="DU332" s="15">
        <f t="shared" si="289"/>
        <v>1.1029686154444744</v>
      </c>
      <c r="DV332" s="15">
        <f t="shared" si="289"/>
        <v>1.7220105066990975E-2</v>
      </c>
      <c r="DW332" s="15">
        <f t="shared" si="289"/>
        <v>6.8519826937222215E-5</v>
      </c>
      <c r="DX332" s="15">
        <f t="shared" si="289"/>
        <v>3.1134844710779745</v>
      </c>
      <c r="DY332" s="15">
        <f t="shared" si="289"/>
        <v>6.2235252751116368E-2</v>
      </c>
      <c r="DZ332" s="15">
        <f t="shared" si="289"/>
        <v>0.3499007731210132</v>
      </c>
      <c r="EA332" s="15">
        <f t="shared" si="289"/>
        <v>1.2472043597497651E-2</v>
      </c>
      <c r="EB332" s="15">
        <f t="shared" si="289"/>
        <v>1.2150285216992154E-2</v>
      </c>
      <c r="EC332" s="15">
        <f t="shared" si="289"/>
        <v>2.2780436411016104E-2</v>
      </c>
      <c r="ED332" s="15">
        <f t="shared" si="289"/>
        <v>1.4550401137621871E-5</v>
      </c>
      <c r="EE332" s="15">
        <f t="shared" si="289"/>
        <v>2.7642060923584412E-3</v>
      </c>
      <c r="EF332" s="15">
        <f t="shared" si="289"/>
        <v>2.943030046989821E-3</v>
      </c>
      <c r="EG332" s="15">
        <f t="shared" si="289"/>
        <v>3.1072123989725705E-3</v>
      </c>
      <c r="EH332" s="15">
        <f t="shared" si="270"/>
        <v>1.8185195984743385E-7</v>
      </c>
      <c r="EI332" s="15">
        <f t="shared" si="270"/>
        <v>3.5988256464780733E-3</v>
      </c>
      <c r="EJ332" s="15">
        <f t="shared" si="270"/>
        <v>1.1126755883137476</v>
      </c>
      <c r="EK332" s="15">
        <f t="shared" si="270"/>
        <v>1.6871674735133722E-3</v>
      </c>
      <c r="EM332" s="15">
        <f t="shared" si="290"/>
        <v>2.8077387370520377</v>
      </c>
      <c r="EN332" s="15">
        <f t="shared" si="290"/>
        <v>46.461248790542889</v>
      </c>
      <c r="EO332" s="15">
        <f t="shared" si="290"/>
        <v>1.141397236299306E-3</v>
      </c>
      <c r="EP332" s="15">
        <f t="shared" si="290"/>
        <v>1.0098851285363986</v>
      </c>
      <c r="EQ332" s="15">
        <f t="shared" si="290"/>
        <v>1.5766838489761119E-2</v>
      </c>
      <c r="ER332" s="15">
        <f t="shared" si="290"/>
        <v>6.2737192395908185E-5</v>
      </c>
      <c r="ES332" s="15">
        <f t="shared" si="290"/>
        <v>2.8507263228007504</v>
      </c>
      <c r="ET332" s="15">
        <f t="shared" si="290"/>
        <v>5.6982996019999108E-2</v>
      </c>
      <c r="EU332" s="15">
        <f t="shared" si="290"/>
        <v>0.3203713888956875</v>
      </c>
      <c r="EV332" s="15">
        <f t="shared" si="290"/>
        <v>1.1419482998158398E-2</v>
      </c>
      <c r="EW332" s="15">
        <f t="shared" si="290"/>
        <v>1.1124878964186393E-2</v>
      </c>
      <c r="EX332" s="15">
        <f t="shared" si="290"/>
        <v>2.085791348086858E-2</v>
      </c>
      <c r="EY332" s="15">
        <f t="shared" si="290"/>
        <v>1.3322440473251308E-5</v>
      </c>
      <c r="EZ332" s="15">
        <f t="shared" si="290"/>
        <v>2.5309248022053368E-3</v>
      </c>
      <c r="FA332" s="15">
        <f t="shared" si="290"/>
        <v>2.6946571603880974E-3</v>
      </c>
      <c r="FB332" s="15">
        <f t="shared" si="290"/>
        <v>2.8449835734100045E-3</v>
      </c>
      <c r="FC332" s="15">
        <f t="shared" si="271"/>
        <v>1.6650481915218829E-7</v>
      </c>
      <c r="FD332" s="15">
        <f t="shared" si="271"/>
        <v>3.2951078114847412E-3</v>
      </c>
      <c r="FE332" s="15">
        <f t="shared" si="271"/>
        <v>1.0187728950662149</v>
      </c>
      <c r="FF332" s="15">
        <f t="shared" si="271"/>
        <v>1.5447813446304338E-3</v>
      </c>
      <c r="FH332" s="15">
        <f>IFERROR(AL332*[1]Figure!$C$8+BG332*[1]Figure!$D$8+CB332*[1]Figure!$E$8,0)</f>
        <v>2.882066325043569</v>
      </c>
      <c r="FI332" s="15">
        <f>IFERROR(AM332*[1]Figure!$C$8+BH332*[1]Figure!$D$8+CC332*[1]Figure!$E$8,0)</f>
        <v>47.691189636570932</v>
      </c>
      <c r="FJ332" s="15">
        <f>IFERROR(AN332*[1]Figure!$C$8+BI332*[1]Figure!$D$8+CD332*[1]Figure!$E$8,0)</f>
        <v>1.1716127625499434E-3</v>
      </c>
      <c r="FK332" s="15">
        <f>IFERROR(AO332*[1]Figure!$C$8+BJ332*[1]Figure!$D$8+CE332*[1]Figure!$E$8,0)</f>
        <v>1.036619213429012</v>
      </c>
      <c r="FL332" s="15">
        <f>IFERROR(AP332*[1]Figure!$C$8+BK332*[1]Figure!$D$8+CF332*[1]Figure!$E$8,0)</f>
        <v>1.6184224573348949E-2</v>
      </c>
      <c r="FM332" s="15">
        <f>IFERROR(AQ332*[1]Figure!$C$8+BL332*[1]Figure!$D$8+CG332*[1]Figure!$E$8,0)</f>
        <v>6.4397996560701826E-5</v>
      </c>
      <c r="FN332" s="15">
        <f>IFERROR(AR332*[1]Figure!$C$8+BM332*[1]Figure!$D$8+CH332*[1]Figure!$E$8,0)</f>
        <v>2.9261918954345552</v>
      </c>
      <c r="FO332" s="15">
        <f>IFERROR(AS332*[1]Figure!$C$8+BN332*[1]Figure!$D$8+CI332*[1]Figure!$E$8,0)</f>
        <v>5.8491472786304115E-2</v>
      </c>
      <c r="FP332" s="15">
        <f>IFERROR(AT332*[1]Figure!$C$8+BO332*[1]Figure!$D$8+CJ332*[1]Figure!$E$8,0)</f>
        <v>0.32885238902717223</v>
      </c>
      <c r="FQ332" s="15">
        <f>IFERROR(AU332*[1]Figure!$C$8+BP332*[1]Figure!$D$8+CK332*[1]Figure!$E$8,0)</f>
        <v>1.1721784140413031E-2</v>
      </c>
      <c r="FR332" s="15">
        <f>IFERROR(AV332*[1]Figure!$C$8+BQ332*[1]Figure!$D$8+CL332*[1]Figure!$E$8,0)</f>
        <v>1.1419381230082355E-2</v>
      </c>
      <c r="FS332" s="15">
        <f>IFERROR(AW332*[1]Figure!$C$8+BR332*[1]Figure!$D$8+CM332*[1]Figure!$E$8,0)</f>
        <v>2.1410072547205623E-2</v>
      </c>
      <c r="FT332" s="15">
        <f>IFERROR(AX332*[1]Figure!$C$8+BS332*[1]Figure!$D$8+CN332*[1]Figure!$E$8,0)</f>
        <v>1.3675117470391433E-5</v>
      </c>
      <c r="FU332" s="15">
        <f>IFERROR(AY332*[1]Figure!$C$8+BT332*[1]Figure!$D$8+CO332*[1]Figure!$E$8,0)</f>
        <v>2.5979244604902737E-3</v>
      </c>
      <c r="FV332" s="15">
        <f>IFERROR(AZ332*[1]Figure!$C$8+BU332*[1]Figure!$D$8+CP332*[1]Figure!$E$8,0)</f>
        <v>2.7659912074462097E-3</v>
      </c>
      <c r="FW332" s="15">
        <f>IFERROR(BA332*[1]Figure!$C$8+BV332*[1]Figure!$D$8+CQ332*[1]Figure!$E$8,0)</f>
        <v>2.9202971216745108E-3</v>
      </c>
      <c r="FX332" s="15">
        <f>IFERROR(BB332*[1]Figure!$C$8+BW332*[1]Figure!$D$8+CR332*[1]Figure!$E$8,0)</f>
        <v>1.7091260162611685E-7</v>
      </c>
      <c r="FY332" s="15">
        <f>IFERROR(BC332*[1]Figure!$C$8+BX332*[1]Figure!$D$8+CS332*[1]Figure!$E$8,0)</f>
        <v>3.3823372294386578E-3</v>
      </c>
      <c r="FZ332" s="15">
        <f>IFERROR(BD332*[1]Figure!$C$8+BY332*[1]Figure!$D$8+CT332*[1]Figure!$E$8,0)</f>
        <v>1.0457422604854938</v>
      </c>
      <c r="GA332" s="15">
        <f>IFERROR(BE332*[1]Figure!$C$8+BZ332*[1]Figure!$D$8+CU332*[1]Figure!$E$8,0)</f>
        <v>1.5856754170758098E-3</v>
      </c>
      <c r="GC332" s="15">
        <f>IFERROR(CW332*[1]Figure!$F$8+DR332*[1]Figure!$G$8+EM332*[1]Figure!$H$8,0)</f>
        <v>3.2779559893368244</v>
      </c>
      <c r="GD332" s="15">
        <f>IFERROR(CX332*[1]Figure!$F$8+DS332*[1]Figure!$G$8+EN332*[1]Figure!$H$8,0)</f>
        <v>54.24220093388471</v>
      </c>
      <c r="GE332" s="15">
        <f>IFERROR(CY332*[1]Figure!$F$8+DT332*[1]Figure!$G$8+EO332*[1]Figure!$H$8,0)</f>
        <v>1.3325491640536731E-3</v>
      </c>
      <c r="GF332" s="15">
        <f>IFERROR(CZ332*[1]Figure!$F$8+DU332*[1]Figure!$G$8+EP332*[1]Figure!$H$8,0)</f>
        <v>1.179012477885945</v>
      </c>
      <c r="GG332" s="15">
        <f>IFERROR(DA332*[1]Figure!$F$8+DV332*[1]Figure!$G$8+EQ332*[1]Figure!$H$8,0)</f>
        <v>1.8407340390467732E-2</v>
      </c>
      <c r="GH332" s="15">
        <f>IFERROR(DB332*[1]Figure!$F$8+DW332*[1]Figure!$G$8+ER332*[1]Figure!$H$8,0)</f>
        <v>7.3243907224880957E-5</v>
      </c>
      <c r="GI332" s="15">
        <f>IFERROR(DC332*[1]Figure!$F$8+DX332*[1]Figure!$G$8+ES332*[1]Figure!$H$8,0)</f>
        <v>3.3281427863890571</v>
      </c>
      <c r="GJ332" s="15">
        <f>IFERROR(DD332*[1]Figure!$F$8+DY332*[1]Figure!$G$8+ET332*[1]Figure!$H$8,0)</f>
        <v>6.6526044830734057E-2</v>
      </c>
      <c r="GK332" s="15">
        <f>IFERROR(DE332*[1]Figure!$F$8+DZ332*[1]Figure!$G$8+EU332*[1]Figure!$H$8,0)</f>
        <v>0.37402458397727778</v>
      </c>
      <c r="GL332" s="15">
        <f>IFERROR(DF332*[1]Figure!$F$8+EA332*[1]Figure!$G$8+EV332*[1]Figure!$H$8,0)</f>
        <v>1.3331925152069301E-2</v>
      </c>
      <c r="GM332" s="15">
        <f>IFERROR(DG332*[1]Figure!$F$8+EB332*[1]Figure!$G$8+EW332*[1]Figure!$H$8,0)</f>
        <v>1.2987983230088609E-2</v>
      </c>
      <c r="GN332" s="15">
        <f>IFERROR(DH332*[1]Figure!$F$8+EC332*[1]Figure!$G$8+EX332*[1]Figure!$H$8,0)</f>
        <v>2.4351027222521547E-2</v>
      </c>
      <c r="GO332" s="15">
        <f>IFERROR(DI332*[1]Figure!$F$8+ED332*[1]Figure!$G$8+EY332*[1]Figure!$H$8,0)</f>
        <v>1.5553574471009647E-5</v>
      </c>
      <c r="GP332" s="15">
        <f>IFERROR(DJ332*[1]Figure!$F$8+EE332*[1]Figure!$G$8+EZ332*[1]Figure!$H$8,0)</f>
        <v>2.954783507621044E-3</v>
      </c>
      <c r="GQ332" s="15">
        <f>IFERROR(DK332*[1]Figure!$F$8+EF332*[1]Figure!$G$8+FA332*[1]Figure!$H$8,0)</f>
        <v>3.145936429746888E-3</v>
      </c>
      <c r="GR332" s="15">
        <f>IFERROR(DL332*[1]Figure!$F$8+EG332*[1]Figure!$G$8+FB332*[1]Figure!$H$8,0)</f>
        <v>3.3214382880280661E-3</v>
      </c>
      <c r="GS332" s="15">
        <f>IFERROR(DM332*[1]Figure!$F$8+EH332*[1]Figure!$G$8+FC332*[1]Figure!$H$8,0)</f>
        <v>1.9438969231389879E-7</v>
      </c>
      <c r="GT332" s="15">
        <f>IFERROR(DN332*[1]Figure!$F$8+EI332*[1]Figure!$G$8+FD332*[1]Figure!$H$8,0)</f>
        <v>3.8469456732671691E-3</v>
      </c>
      <c r="GU332" s="15">
        <f>IFERROR(DO332*[1]Figure!$F$8+EJ332*[1]Figure!$G$8+FE332*[1]Figure!$H$8,0)</f>
        <v>1.1893886952824495</v>
      </c>
      <c r="GV332" s="15">
        <f>IFERROR(DP332*[1]Figure!$F$8+EK332*[1]Figure!$G$8+FF332*[1]Figure!$H$8,0)</f>
        <v>1.8034887626915527E-3</v>
      </c>
      <c r="GX332" s="15">
        <f>IFERROR(FH332*[1]Figure!$F$10+GC332*[1]Figure!$F$11,0)</f>
        <v>2.9052936888590435</v>
      </c>
      <c r="GY332" s="15">
        <f>IFERROR(FI332*[1]Figure!$F$10+GD332*[1]Figure!$F$11,0)</f>
        <v>48.075546027975172</v>
      </c>
      <c r="GZ332" s="15">
        <f>IFERROR(FJ332*[1]Figure!$F$10+GE332*[1]Figure!$F$11,0)</f>
        <v>1.1810551114820726E-3</v>
      </c>
      <c r="HA332" s="15">
        <f>IFERROR(FK332*[1]Figure!$F$10+GF332*[1]Figure!$F$11,0)</f>
        <v>1.0449736122848614</v>
      </c>
      <c r="HB332" s="15">
        <f>IFERROR(FL332*[1]Figure!$F$10+GG332*[1]Figure!$F$11,0)</f>
        <v>1.6314657682736475E-2</v>
      </c>
      <c r="HC332" s="15">
        <f>IFERROR(FM332*[1]Figure!$F$10+GH332*[1]Figure!$F$11,0)</f>
        <v>6.491699769613907E-5</v>
      </c>
      <c r="HD332" s="15">
        <f>IFERROR(FN332*[1]Figure!$F$10+GI332*[1]Figure!$F$11,0)</f>
        <v>2.9497748793369549</v>
      </c>
      <c r="HE332" s="15">
        <f>IFERROR(FO332*[1]Figure!$F$10+GJ332*[1]Figure!$F$11,0)</f>
        <v>5.8962871624944603E-2</v>
      </c>
      <c r="HF332" s="15">
        <f>IFERROR(FP332*[1]Figure!$F$10+GK332*[1]Figure!$F$11,0)</f>
        <v>0.33150270072026156</v>
      </c>
      <c r="HG332" s="15">
        <f>IFERROR(FQ332*[1]Figure!$F$10+GL332*[1]Figure!$F$11,0)</f>
        <v>1.1816253217141068E-2</v>
      </c>
      <c r="HH332" s="15">
        <f>IFERROR(FR332*[1]Figure!$F$10+GM332*[1]Figure!$F$11,0)</f>
        <v>1.1511413158728102E-2</v>
      </c>
      <c r="HI332" s="15">
        <f>IFERROR(FS332*[1]Figure!$F$10+GN332*[1]Figure!$F$11,0)</f>
        <v>2.1582622200226578E-2</v>
      </c>
      <c r="HJ332" s="15">
        <f>IFERROR(FT332*[1]Figure!$F$10+GO332*[1]Figure!$F$11,0)</f>
        <v>1.3785328996734196E-5</v>
      </c>
      <c r="HK332" s="15">
        <f>IFERROR(FU332*[1]Figure!$F$10+GP332*[1]Figure!$F$11,0)</f>
        <v>2.6188618470051432E-3</v>
      </c>
      <c r="HL332" s="15">
        <f>IFERROR(FV332*[1]Figure!$F$10+GQ332*[1]Figure!$F$11,0)</f>
        <v>2.7882830900193092E-3</v>
      </c>
      <c r="HM332" s="15">
        <f>IFERROR(FW332*[1]Figure!$F$10+GR332*[1]Figure!$F$11,0)</f>
        <v>2.9438325979767054E-3</v>
      </c>
      <c r="HN332" s="15">
        <f>IFERROR(FX332*[1]Figure!$F$10+GS332*[1]Figure!$F$11,0)</f>
        <v>1.7229003320849343E-7</v>
      </c>
      <c r="HO332" s="15">
        <f>IFERROR(FY332*[1]Figure!$F$10+GT332*[1]Figure!$F$11,0)</f>
        <v>3.4095964138273469E-3</v>
      </c>
      <c r="HP332" s="15">
        <f>IFERROR(FZ332*[1]Figure!$F$10+GU332*[1]Figure!$F$11,0)</f>
        <v>1.054170184482401</v>
      </c>
      <c r="HQ332" s="15">
        <f>IFERROR(GA332*[1]Figure!$F$10+GV332*[1]Figure!$F$11,0)</f>
        <v>1.5984548106260665E-3</v>
      </c>
    </row>
    <row r="333" spans="1:225" s="15" customFormat="1" x14ac:dyDescent="0.2">
      <c r="A333" s="1"/>
      <c r="B333" s="4"/>
      <c r="C333" s="1" t="str">
        <f>C142</f>
        <v>Heat (cathode)</v>
      </c>
      <c r="D333" s="1" t="str">
        <f>D142</f>
        <v>Korea</v>
      </c>
      <c r="E333" s="2">
        <f>E301</f>
        <v>0.25862068965517243</v>
      </c>
      <c r="F333" s="7"/>
      <c r="G333" s="5">
        <f>G$235*$E333</f>
        <v>17.430250680253259</v>
      </c>
      <c r="H333" s="5">
        <f t="shared" si="291"/>
        <v>16.013474669253128</v>
      </c>
      <c r="I333" s="5">
        <f t="shared" si="291"/>
        <v>19.930267667937525</v>
      </c>
      <c r="J333" s="5">
        <f t="shared" si="291"/>
        <v>22.854650690682046</v>
      </c>
      <c r="K333" s="5">
        <f t="shared" si="291"/>
        <v>17.367950478408819</v>
      </c>
      <c r="L333" s="5">
        <f t="shared" si="291"/>
        <v>15.902206695367822</v>
      </c>
      <c r="M333" s="5" t="str">
        <f>M142</f>
        <v>MJ/kWh</v>
      </c>
      <c r="N333" s="5" t="str">
        <f>N142</f>
        <v>heat production, natural gas, at industrial furnace &gt;100kW | heat, district or industrial, natural gas | Cutoff, KR</v>
      </c>
      <c r="O333" s="5">
        <f>O142</f>
        <v>1</v>
      </c>
      <c r="P333" s="5" t="str">
        <f>P142</f>
        <v>MJ</v>
      </c>
      <c r="Q333" s="5">
        <f>'[1]Unit factor_selected'!J95</f>
        <v>6.76380668220561E-2</v>
      </c>
      <c r="R333" s="5">
        <f>'[1]Unit factor_selected'!K95</f>
        <v>1.1331469326975001</v>
      </c>
      <c r="S333" s="5">
        <f>'[1]Unit factor_selected'!L95</f>
        <v>1.3363769547395101E-5</v>
      </c>
      <c r="T333" s="5">
        <f>'[1]Unit factor_selected'!M95</f>
        <v>2.4674836095740699E-2</v>
      </c>
      <c r="U333" s="5">
        <f>'[1]Unit factor_selected'!N95</f>
        <v>1.3790478552247099E-4</v>
      </c>
      <c r="V333" s="5">
        <f>'[1]Unit factor_selected'!O95</f>
        <v>8.8156541306380197E-7</v>
      </c>
      <c r="W333" s="5">
        <f>'[1]Unit factor_selected'!P95</f>
        <v>6.8354740712245801E-2</v>
      </c>
      <c r="X333" s="5">
        <f>'[1]Unit factor_selected'!Q95</f>
        <v>3.1950306154426801E-4</v>
      </c>
      <c r="Y333" s="5">
        <f>'[1]Unit factor_selected'!R95</f>
        <v>3.65490143218206E-3</v>
      </c>
      <c r="Z333" s="5">
        <f>'[1]Unit factor_selected'!S95</f>
        <v>3.5816391347293498E-4</v>
      </c>
      <c r="AA333" s="5">
        <f>'[1]Unit factor_selected'!T95</f>
        <v>1.6743586132534901E-5</v>
      </c>
      <c r="AB333" s="5">
        <f>'[1]Unit factor_selected'!U95</f>
        <v>1.94616790051269E-4</v>
      </c>
      <c r="AC333" s="5">
        <f>'[1]Unit factor_selected'!V95</f>
        <v>1.4538930758673999E-7</v>
      </c>
      <c r="AD333" s="5">
        <f>'[1]Unit factor_selected'!W95</f>
        <v>1.0769443261341801E-5</v>
      </c>
      <c r="AE333" s="5">
        <f>'[1]Unit factor_selected'!X95</f>
        <v>3.8260035533256103E-5</v>
      </c>
      <c r="AF333" s="5">
        <f>'[1]Unit factor_selected'!Y95</f>
        <v>4.1124262322827097E-5</v>
      </c>
      <c r="AG333" s="5">
        <f>'[1]Unit factor_selected'!Z95</f>
        <v>7.0762297326614196E-9</v>
      </c>
      <c r="AH333" s="5">
        <f>'[1]Unit factor_selected'!AA95</f>
        <v>3.9084174521889901E-5</v>
      </c>
      <c r="AI333" s="5">
        <f>'[1]Unit factor_selected'!AB95</f>
        <v>4.0342261314306599E-3</v>
      </c>
      <c r="AJ333" s="5">
        <f>'[1]Unit factor_selected'!AC95</f>
        <v>1.2922772229057E-5</v>
      </c>
      <c r="AK333" s="1"/>
      <c r="AL333" s="1">
        <f t="shared" si="285"/>
        <v>1.1789484602361588</v>
      </c>
      <c r="AM333" s="1">
        <f t="shared" si="285"/>
        <v>19.751035094477494</v>
      </c>
      <c r="AN333" s="1">
        <f t="shared" si="285"/>
        <v>2.3293385324423124E-4</v>
      </c>
      <c r="AO333" s="1">
        <f t="shared" si="285"/>
        <v>0.43008857864292199</v>
      </c>
      <c r="AP333" s="1">
        <f t="shared" si="285"/>
        <v>2.4037149816632298E-3</v>
      </c>
      <c r="AQ333" s="1">
        <f t="shared" si="285"/>
        <v>1.536590614074308E-5</v>
      </c>
      <c r="AR333" s="1">
        <f t="shared" si="285"/>
        <v>1.1914402657981575</v>
      </c>
      <c r="AS333" s="1">
        <f t="shared" si="285"/>
        <v>5.5690184558249761E-3</v>
      </c>
      <c r="AT333" s="1">
        <f t="shared" si="285"/>
        <v>6.3705848174549967E-2</v>
      </c>
      <c r="AU333" s="1">
        <f t="shared" si="285"/>
        <v>6.242886796453794E-3</v>
      </c>
      <c r="AV333" s="1">
        <f t="shared" si="285"/>
        <v>2.9184490357649551E-4</v>
      </c>
      <c r="AW333" s="1">
        <f t="shared" si="285"/>
        <v>3.3922194371798372E-3</v>
      </c>
      <c r="AX333" s="1">
        <f t="shared" si="285"/>
        <v>2.5341720774653252E-6</v>
      </c>
      <c r="AY333" s="1">
        <f t="shared" si="285"/>
        <v>1.8771409573195178E-4</v>
      </c>
      <c r="AZ333" s="1">
        <f t="shared" si="285"/>
        <v>6.6688201038005103E-4</v>
      </c>
      <c r="BA333" s="1">
        <f t="shared" si="285"/>
        <v>7.1680620132737053E-4</v>
      </c>
      <c r="BB333" s="1">
        <f t="shared" si="266"/>
        <v>1.2334045811135004E-7</v>
      </c>
      <c r="BC333" s="1">
        <f t="shared" si="266"/>
        <v>6.8124695954730852E-4</v>
      </c>
      <c r="BD333" s="1">
        <f t="shared" si="266"/>
        <v>7.0317572771664727E-2</v>
      </c>
      <c r="BE333" s="1">
        <f t="shared" si="266"/>
        <v>2.2524715943627869E-4</v>
      </c>
      <c r="BF333" s="1"/>
      <c r="BG333" s="1">
        <f t="shared" si="286"/>
        <v>1.0831204697322458</v>
      </c>
      <c r="BH333" s="1">
        <f t="shared" si="286"/>
        <v>18.145619703293296</v>
      </c>
      <c r="BI333" s="1">
        <f t="shared" si="286"/>
        <v>2.1400038513294777E-4</v>
      </c>
      <c r="BJ333" s="1">
        <f t="shared" si="286"/>
        <v>0.39512986278711643</v>
      </c>
      <c r="BK333" s="1">
        <f t="shared" si="286"/>
        <v>2.2083347897328747E-3</v>
      </c>
      <c r="BL333" s="1">
        <f t="shared" si="286"/>
        <v>1.4116925411386864E-5</v>
      </c>
      <c r="BM333" s="1">
        <f t="shared" si="286"/>
        <v>1.0945969089189136</v>
      </c>
      <c r="BN333" s="1">
        <f t="shared" si="286"/>
        <v>5.1163541827879593E-3</v>
      </c>
      <c r="BO333" s="1">
        <f t="shared" si="286"/>
        <v>5.8527671502864399E-2</v>
      </c>
      <c r="BP333" s="1">
        <f t="shared" si="286"/>
        <v>5.7354487558394134E-3</v>
      </c>
      <c r="BQ333" s="1">
        <f t="shared" si="286"/>
        <v>2.6812299240580557E-4</v>
      </c>
      <c r="BR333" s="1">
        <f t="shared" si="286"/>
        <v>3.1164910376973503E-3</v>
      </c>
      <c r="BS333" s="1">
        <f t="shared" si="286"/>
        <v>2.3281879942205126E-6</v>
      </c>
      <c r="BT333" s="1">
        <f t="shared" si="286"/>
        <v>1.724562068674557E-4</v>
      </c>
      <c r="BU333" s="1">
        <f t="shared" si="286"/>
        <v>6.1267610985652116E-4</v>
      </c>
      <c r="BV333" s="1">
        <f t="shared" si="286"/>
        <v>6.5854233299831254E-4</v>
      </c>
      <c r="BW333" s="1">
        <f t="shared" si="267"/>
        <v>1.1331502557778947E-7</v>
      </c>
      <c r="BX333" s="1">
        <f t="shared" si="267"/>
        <v>6.2587343867495236E-4</v>
      </c>
      <c r="BY333" s="1">
        <f t="shared" si="267"/>
        <v>6.4601977965703911E-2</v>
      </c>
      <c r="BZ333" s="1">
        <f t="shared" si="267"/>
        <v>2.0693848574653204E-4</v>
      </c>
      <c r="CA333" s="1"/>
      <c r="CB333" s="1">
        <f t="shared" si="287"/>
        <v>1.3480447763054224</v>
      </c>
      <c r="CC333" s="1">
        <f t="shared" si="287"/>
        <v>22.583921675763566</v>
      </c>
      <c r="CD333" s="1">
        <f t="shared" si="287"/>
        <v>2.6634350413221665E-4</v>
      </c>
      <c r="CE333" s="1">
        <f t="shared" si="287"/>
        <v>0.49177608805059864</v>
      </c>
      <c r="CF333" s="1">
        <f t="shared" si="287"/>
        <v>2.7484792881523625E-3</v>
      </c>
      <c r="CG333" s="1">
        <f t="shared" si="287"/>
        <v>1.7569834649157481E-5</v>
      </c>
      <c r="CH333" s="1">
        <f t="shared" si="287"/>
        <v>1.3623282787675253</v>
      </c>
      <c r="CI333" s="1">
        <f t="shared" si="287"/>
        <v>6.3677815373027781E-3</v>
      </c>
      <c r="CJ333" s="1">
        <f t="shared" si="287"/>
        <v>7.2843163843316669E-2</v>
      </c>
      <c r="CK333" s="1">
        <f t="shared" si="287"/>
        <v>7.1383026645116089E-3</v>
      </c>
      <c r="CL333" s="1">
        <f t="shared" si="287"/>
        <v>3.3370415334258742E-4</v>
      </c>
      <c r="CM333" s="1">
        <f t="shared" si="287"/>
        <v>3.878764718396592E-3</v>
      </c>
      <c r="CN333" s="1">
        <f t="shared" si="287"/>
        <v>2.897647816259828E-6</v>
      </c>
      <c r="CO333" s="1">
        <f t="shared" si="287"/>
        <v>2.1463788683320813E-4</v>
      </c>
      <c r="CP333" s="1">
        <f t="shared" si="287"/>
        <v>7.6253274916259493E-4</v>
      </c>
      <c r="CQ333" s="1">
        <f t="shared" si="287"/>
        <v>8.1961755574042224E-4</v>
      </c>
      <c r="CR333" s="1">
        <f t="shared" si="268"/>
        <v>1.4103115265176007E-7</v>
      </c>
      <c r="CS333" s="1">
        <f t="shared" si="268"/>
        <v>7.789580598016498E-4</v>
      </c>
      <c r="CT333" s="1">
        <f t="shared" si="268"/>
        <v>8.0403206632401164E-2</v>
      </c>
      <c r="CU333" s="1">
        <f t="shared" si="268"/>
        <v>2.5755430953689569E-4</v>
      </c>
      <c r="CW333" s="15">
        <f t="shared" si="288"/>
        <v>1.5458443906111028</v>
      </c>
      <c r="CX333" s="15">
        <f t="shared" si="288"/>
        <v>25.897677328019164</v>
      </c>
      <c r="CY333" s="15">
        <f t="shared" si="288"/>
        <v>3.0542428491648911E-4</v>
      </c>
      <c r="CZ333" s="15">
        <f t="shared" si="288"/>
        <v>0.56393475981798646</v>
      </c>
      <c r="DA333" s="15">
        <f t="shared" si="288"/>
        <v>3.1517657016895012E-3</v>
      </c>
      <c r="DB333" s="15">
        <f t="shared" si="288"/>
        <v>2.0147869576560026E-5</v>
      </c>
      <c r="DC333" s="15">
        <f t="shared" si="288"/>
        <v>1.5622237220305206</v>
      </c>
      <c r="DD333" s="15">
        <f t="shared" si="288"/>
        <v>7.3021308661977329E-3</v>
      </c>
      <c r="DE333" s="15">
        <f t="shared" si="288"/>
        <v>8.3531495541394524E-2</v>
      </c>
      <c r="DF333" s="15">
        <f t="shared" si="288"/>
        <v>8.1857111324315987E-3</v>
      </c>
      <c r="DG333" s="15">
        <f t="shared" si="288"/>
        <v>3.8266881236843312E-4</v>
      </c>
      <c r="DH333" s="15">
        <f t="shared" si="288"/>
        <v>4.447898755163558E-3</v>
      </c>
      <c r="DI333" s="15">
        <f t="shared" si="288"/>
        <v>3.3228218390550719E-6</v>
      </c>
      <c r="DJ333" s="15">
        <f t="shared" si="288"/>
        <v>2.461318638710865E-4</v>
      </c>
      <c r="DK333" s="15">
        <f t="shared" si="288"/>
        <v>8.7441974752565117E-4</v>
      </c>
      <c r="DL333" s="15">
        <f t="shared" si="288"/>
        <v>9.3988065030018992E-4</v>
      </c>
      <c r="DM333" s="15">
        <f t="shared" si="269"/>
        <v>1.6172475874699515E-7</v>
      </c>
      <c r="DN333" s="15">
        <f t="shared" si="269"/>
        <v>8.932551562314487E-4</v>
      </c>
      <c r="DO333" s="15">
        <f t="shared" si="269"/>
        <v>9.2200829041069285E-2</v>
      </c>
      <c r="DP333" s="15">
        <f t="shared" si="269"/>
        <v>2.9534544525034432E-4</v>
      </c>
      <c r="DR333" s="15">
        <f t="shared" si="289"/>
        <v>1.1747345950207768</v>
      </c>
      <c r="DS333" s="15">
        <f t="shared" si="289"/>
        <v>19.680439811851034</v>
      </c>
      <c r="DT333" s="15">
        <f t="shared" si="289"/>
        <v>2.3210128770402593E-4</v>
      </c>
      <c r="DU333" s="15">
        <f t="shared" si="289"/>
        <v>0.42855133137367885</v>
      </c>
      <c r="DV333" s="15">
        <f t="shared" si="289"/>
        <v>2.3951234856898654E-3</v>
      </c>
      <c r="DW333" s="15">
        <f t="shared" si="289"/>
        <v>1.5310984437570128E-5</v>
      </c>
      <c r="DX333" s="15">
        <f t="shared" si="289"/>
        <v>1.1871817516547603</v>
      </c>
      <c r="DY333" s="15">
        <f t="shared" si="289"/>
        <v>5.5491133506008518E-3</v>
      </c>
      <c r="DZ333" s="15">
        <f t="shared" si="289"/>
        <v>6.3478147077603492E-2</v>
      </c>
      <c r="EA333" s="15">
        <f t="shared" si="289"/>
        <v>6.2205731123510357E-3</v>
      </c>
      <c r="EB333" s="15">
        <f t="shared" si="289"/>
        <v>2.9080177478083881E-4</v>
      </c>
      <c r="EC333" s="15">
        <f t="shared" si="289"/>
        <v>3.3800947718773261E-3</v>
      </c>
      <c r="ED333" s="15">
        <f t="shared" si="289"/>
        <v>2.5251142942566477E-6</v>
      </c>
      <c r="EE333" s="15">
        <f t="shared" si="289"/>
        <v>1.8704315724301794E-4</v>
      </c>
      <c r="EF333" s="15">
        <f t="shared" si="289"/>
        <v>6.6449840244375369E-4</v>
      </c>
      <c r="EG333" s="15">
        <f t="shared" si="289"/>
        <v>7.1424415148395467E-4</v>
      </c>
      <c r="EH333" s="15">
        <f t="shared" si="270"/>
        <v>1.2289960757070761E-7</v>
      </c>
      <c r="EI333" s="15">
        <f t="shared" si="270"/>
        <v>6.7881200758567145E-4</v>
      </c>
      <c r="EJ333" s="15">
        <f t="shared" si="270"/>
        <v>7.006623966939049E-2</v>
      </c>
      <c r="EK333" s="15">
        <f t="shared" si="270"/>
        <v>2.2444206811801873E-4</v>
      </c>
      <c r="EM333" s="15">
        <f t="shared" si="290"/>
        <v>1.0755945190794367</v>
      </c>
      <c r="EN333" s="15">
        <f t="shared" si="290"/>
        <v>18.019536739977696</v>
      </c>
      <c r="EO333" s="15">
        <f t="shared" si="290"/>
        <v>2.1251342557193897E-4</v>
      </c>
      <c r="EP333" s="15">
        <f t="shared" si="290"/>
        <v>0.39238434376879133</v>
      </c>
      <c r="EQ333" s="15">
        <f t="shared" si="290"/>
        <v>2.1929904036587016E-3</v>
      </c>
      <c r="ER333" s="15">
        <f t="shared" si="290"/>
        <v>1.4018835414027891E-5</v>
      </c>
      <c r="ES333" s="15">
        <f t="shared" si="290"/>
        <v>1.0869912154144066</v>
      </c>
      <c r="ET333" s="15">
        <f t="shared" si="290"/>
        <v>5.0808037244797757E-3</v>
      </c>
      <c r="EU333" s="15">
        <f t="shared" si="290"/>
        <v>5.8120998025754995E-2</v>
      </c>
      <c r="EV333" s="15">
        <f t="shared" si="290"/>
        <v>5.6955965828684478E-3</v>
      </c>
      <c r="EW333" s="15">
        <f t="shared" si="290"/>
        <v>2.662599675012643E-4</v>
      </c>
      <c r="EX333" s="15">
        <f t="shared" si="290"/>
        <v>3.0948364217842834E-3</v>
      </c>
      <c r="EY333" s="15">
        <f t="shared" si="290"/>
        <v>2.3120108205407483E-6</v>
      </c>
      <c r="EZ333" s="15">
        <f t="shared" si="290"/>
        <v>1.7125791273589345E-4</v>
      </c>
      <c r="FA333" s="15">
        <f t="shared" si="290"/>
        <v>6.0841899322195596E-4</v>
      </c>
      <c r="FB333" s="15">
        <f t="shared" si="290"/>
        <v>6.5396651965212371E-4</v>
      </c>
      <c r="FC333" s="15">
        <f t="shared" si="271"/>
        <v>1.1252766783268927E-7</v>
      </c>
      <c r="FD333" s="15">
        <f t="shared" si="271"/>
        <v>6.2152462176492203E-4</v>
      </c>
      <c r="FE333" s="15">
        <f t="shared" si="271"/>
        <v>6.4153097797864461E-2</v>
      </c>
      <c r="FF333" s="15">
        <f t="shared" si="271"/>
        <v>2.0550059506362357E-4</v>
      </c>
      <c r="FH333" s="15">
        <f>IFERROR(AL333*[1]Figure!$C$8+BG333*[1]Figure!$D$8+CB333*[1]Figure!$E$8,0)</f>
        <v>1.1040680893604184</v>
      </c>
      <c r="FI333" s="15">
        <f>IFERROR(AM333*[1]Figure!$C$8+BH333*[1]Figure!$D$8+CC333*[1]Figure!$E$8,0)</f>
        <v>18.496557156775292</v>
      </c>
      <c r="FJ333" s="15">
        <f>IFERROR(AN333*[1]Figure!$C$8+BI333*[1]Figure!$D$8+CD333*[1]Figure!$E$8,0)</f>
        <v>2.1813916636118506E-4</v>
      </c>
      <c r="FK333" s="15">
        <f>IFERROR(AO333*[1]Figure!$C$8+BJ333*[1]Figure!$D$8+CE333*[1]Figure!$E$8,0)</f>
        <v>0.40277169977635052</v>
      </c>
      <c r="FL333" s="15">
        <f>IFERROR(AP333*[1]Figure!$C$8+BK333*[1]Figure!$D$8+CF333*[1]Figure!$E$8,0)</f>
        <v>2.2510441267638882E-3</v>
      </c>
      <c r="FM333" s="15">
        <f>IFERROR(AQ333*[1]Figure!$C$8+BL333*[1]Figure!$D$8+CG333*[1]Figure!$E$8,0)</f>
        <v>1.4389947657850469E-5</v>
      </c>
      <c r="FN333" s="15">
        <f>IFERROR(AR333*[1]Figure!$C$8+BM333*[1]Figure!$D$8+CH333*[1]Figure!$E$8,0)</f>
        <v>1.1157664836199392</v>
      </c>
      <c r="FO333" s="15">
        <f>IFERROR(AS333*[1]Figure!$C$8+BN333*[1]Figure!$D$8+CI333*[1]Figure!$E$8,0)</f>
        <v>5.2153048021318493E-3</v>
      </c>
      <c r="FP333" s="15">
        <f>IFERROR(AT333*[1]Figure!$C$8+BO333*[1]Figure!$D$8+CJ333*[1]Figure!$E$8,0)</f>
        <v>5.9659600438403501E-2</v>
      </c>
      <c r="FQ333" s="15">
        <f>IFERROR(AU333*[1]Figure!$C$8+BP333*[1]Figure!$D$8+CK333*[1]Figure!$E$8,0)</f>
        <v>5.8463727040904325E-3</v>
      </c>
      <c r="FR333" s="15">
        <f>IFERROR(AV333*[1]Figure!$C$8+BQ333*[1]Figure!$D$8+CL333*[1]Figure!$E$8,0)</f>
        <v>2.7330850834372578E-4</v>
      </c>
      <c r="FS333" s="15">
        <f>IFERROR(AW333*[1]Figure!$C$8+BR333*[1]Figure!$D$8+CM333*[1]Figure!$E$8,0)</f>
        <v>3.1767641750413715E-3</v>
      </c>
      <c r="FT333" s="15">
        <f>IFERROR(AX333*[1]Figure!$C$8+BS333*[1]Figure!$D$8+CN333*[1]Figure!$E$8,0)</f>
        <v>2.3732152999438227E-6</v>
      </c>
      <c r="FU333" s="15">
        <f>IFERROR(AY333*[1]Figure!$C$8+BT333*[1]Figure!$D$8+CO333*[1]Figure!$E$8,0)</f>
        <v>1.7579152101295415E-4</v>
      </c>
      <c r="FV333" s="15">
        <f>IFERROR(AZ333*[1]Figure!$C$8+BU333*[1]Figure!$D$8+CP333*[1]Figure!$E$8,0)</f>
        <v>6.2452530527216628E-4</v>
      </c>
      <c r="FW333" s="15">
        <f>IFERROR(BA333*[1]Figure!$C$8+BV333*[1]Figure!$D$8+CQ333*[1]Figure!$E$8,0)</f>
        <v>6.7127858412290638E-4</v>
      </c>
      <c r="FX333" s="15">
        <f>IFERROR(BB333*[1]Figure!$C$8+BW333*[1]Figure!$D$8+CR333*[1]Figure!$E$8,0)</f>
        <v>1.1550654546896737E-7</v>
      </c>
      <c r="FY333" s="15">
        <f>IFERROR(BC333*[1]Figure!$C$8+BX333*[1]Figure!$D$8+CS333*[1]Figure!$E$8,0)</f>
        <v>6.379778712797394E-4</v>
      </c>
      <c r="FZ333" s="15">
        <f>IFERROR(BD333*[1]Figure!$C$8+BY333*[1]Figure!$D$8+CT333*[1]Figure!$E$8,0)</f>
        <v>6.5851384379366898E-2</v>
      </c>
      <c r="GA333" s="15">
        <f>IFERROR(BE333*[1]Figure!$C$8+BZ333*[1]Figure!$D$8+CU333*[1]Figure!$E$8,0)</f>
        <v>2.1094068938591111E-4</v>
      </c>
      <c r="GC333" s="15">
        <f>IFERROR(CW333*[1]Figure!$F$8+DR333*[1]Figure!$G$8+EM333*[1]Figure!$H$8,0)</f>
        <v>1.2557263428349226</v>
      </c>
      <c r="GD333" s="15">
        <f>IFERROR(CX333*[1]Figure!$F$8+DS333*[1]Figure!$G$8+EN333*[1]Figure!$H$8,0)</f>
        <v>21.037302225598818</v>
      </c>
      <c r="GE333" s="15">
        <f>IFERROR(CY333*[1]Figure!$F$8+DT333*[1]Figure!$G$8+EO333*[1]Figure!$H$8,0)</f>
        <v>2.4810344601343583E-4</v>
      </c>
      <c r="GF333" s="15">
        <f>IFERROR(CZ333*[1]Figure!$F$8+DU333*[1]Figure!$G$8+EP333*[1]Figure!$H$8,0)</f>
        <v>0.45809768295228337</v>
      </c>
      <c r="GG333" s="15">
        <f>IFERROR(DA333*[1]Figure!$F$8+DV333*[1]Figure!$G$8+EQ333*[1]Figure!$H$8,0)</f>
        <v>2.5602546039517745E-3</v>
      </c>
      <c r="GH333" s="15">
        <f>IFERROR(DB333*[1]Figure!$F$8+DW333*[1]Figure!$G$8+ER333*[1]Figure!$H$8,0)</f>
        <v>1.6366595973665274E-5</v>
      </c>
      <c r="GI333" s="15">
        <f>IFERROR(DC333*[1]Figure!$F$8+DX333*[1]Figure!$G$8+ES333*[1]Figure!$H$8,0)</f>
        <v>1.2690316651987448</v>
      </c>
      <c r="GJ333" s="15">
        <f>IFERROR(DD333*[1]Figure!$F$8+DY333*[1]Figure!$G$8+ET333*[1]Figure!$H$8,0)</f>
        <v>5.9316954172131189E-3</v>
      </c>
      <c r="GK333" s="15">
        <f>IFERROR(DE333*[1]Figure!$F$8+DZ333*[1]Figure!$G$8+EU333*[1]Figure!$H$8,0)</f>
        <v>6.7854630158641557E-2</v>
      </c>
      <c r="GL333" s="15">
        <f>IFERROR(DF333*[1]Figure!$F$8+EA333*[1]Figure!$G$8+EV333*[1]Figure!$H$8,0)</f>
        <v>6.6494487842776642E-3</v>
      </c>
      <c r="GM333" s="15">
        <f>IFERROR(DG333*[1]Figure!$F$8+EB333*[1]Figure!$G$8+EW333*[1]Figure!$H$8,0)</f>
        <v>3.1085102173992676E-4</v>
      </c>
      <c r="GN333" s="15">
        <f>IFERROR(DH333*[1]Figure!$F$8+EC333*[1]Figure!$G$8+EX333*[1]Figure!$H$8,0)</f>
        <v>3.6131344597456821E-3</v>
      </c>
      <c r="GO333" s="15">
        <f>IFERROR(DI333*[1]Figure!$F$8+ED333*[1]Figure!$G$8+EY333*[1]Figure!$H$8,0)</f>
        <v>2.6992075924272971E-6</v>
      </c>
      <c r="GP333" s="15">
        <f>IFERROR(DJ333*[1]Figure!$F$8+EE333*[1]Figure!$G$8+EZ333*[1]Figure!$H$8,0)</f>
        <v>1.9993879536076676E-4</v>
      </c>
      <c r="GQ333" s="15">
        <f>IFERROR(DK333*[1]Figure!$F$8+EF333*[1]Figure!$G$8+FA333*[1]Figure!$H$8,0)</f>
        <v>7.1031205878940298E-4</v>
      </c>
      <c r="GR333" s="15">
        <f>IFERROR(DL333*[1]Figure!$F$8+EG333*[1]Figure!$G$8+FB333*[1]Figure!$H$8,0)</f>
        <v>7.6348751457201789E-4</v>
      </c>
      <c r="GS333" s="15">
        <f>IFERROR(DM333*[1]Figure!$F$8+EH333*[1]Figure!$G$8+FC333*[1]Figure!$H$8,0)</f>
        <v>1.3137288661179022E-7</v>
      </c>
      <c r="GT333" s="15">
        <f>IFERROR(DN333*[1]Figure!$F$8+EI333*[1]Figure!$G$8+FD333*[1]Figure!$H$8,0)</f>
        <v>7.2561251143107028E-4</v>
      </c>
      <c r="GU333" s="15">
        <f>IFERROR(DO333*[1]Figure!$F$8+EJ333*[1]Figure!$G$8+FE333*[1]Figure!$H$8,0)</f>
        <v>7.4896936949986365E-2</v>
      </c>
      <c r="GV333" s="15">
        <f>IFERROR(DP333*[1]Figure!$F$8+EK333*[1]Figure!$G$8+FF333*[1]Figure!$H$8,0)</f>
        <v>2.3991616367709129E-4</v>
      </c>
      <c r="GX333" s="15">
        <f>IFERROR(FH333*[1]Figure!$F$10+GC333*[1]Figure!$F$11,0)</f>
        <v>1.1129660772262049</v>
      </c>
      <c r="GY333" s="15">
        <f>IFERROR(FI333*[1]Figure!$F$10+GD333*[1]Figure!$F$11,0)</f>
        <v>18.645625989328146</v>
      </c>
      <c r="GZ333" s="15">
        <f>IFERROR(FJ333*[1]Figure!$F$10+GE333*[1]Figure!$F$11,0)</f>
        <v>2.1989720979531695E-4</v>
      </c>
      <c r="HA333" s="15">
        <f>IFERROR(FK333*[1]Figure!$F$10+GF333*[1]Figure!$F$11,0)</f>
        <v>0.40601774749010011</v>
      </c>
      <c r="HB333" s="15">
        <f>IFERROR(FL333*[1]Figure!$F$10+GG333*[1]Figure!$F$11,0)</f>
        <v>2.2691859094295737E-3</v>
      </c>
      <c r="HC333" s="15">
        <f>IFERROR(FM333*[1]Figure!$F$10+GH333*[1]Figure!$F$11,0)</f>
        <v>1.4505920196938192E-5</v>
      </c>
      <c r="HD333" s="15">
        <f>IFERROR(FN333*[1]Figure!$F$10+GI333*[1]Figure!$F$11,0)</f>
        <v>1.1247587520569817</v>
      </c>
      <c r="HE333" s="15">
        <f>IFERROR(FO333*[1]Figure!$F$10+GJ333*[1]Figure!$F$11,0)</f>
        <v>5.2573363754496059E-3</v>
      </c>
      <c r="HF333" s="15">
        <f>IFERROR(FP333*[1]Figure!$F$10+GK333*[1]Figure!$F$11,0)</f>
        <v>6.0140413538514119E-2</v>
      </c>
      <c r="HG333" s="15">
        <f>IFERROR(FQ333*[1]Figure!$F$10+GL333*[1]Figure!$F$11,0)</f>
        <v>5.8934902268964742E-3</v>
      </c>
      <c r="HH333" s="15">
        <f>IFERROR(FR333*[1]Figure!$F$10+GM333*[1]Figure!$F$11,0)</f>
        <v>2.755111766522243E-4</v>
      </c>
      <c r="HI333" s="15">
        <f>IFERROR(FS333*[1]Figure!$F$10+GN333*[1]Figure!$F$11,0)</f>
        <v>3.2023665897424054E-3</v>
      </c>
      <c r="HJ333" s="15">
        <f>IFERROR(FT333*[1]Figure!$F$10+GO333*[1]Figure!$F$11,0)</f>
        <v>2.3923416936375599E-6</v>
      </c>
      <c r="HK333" s="15">
        <f>IFERROR(FU333*[1]Figure!$F$10+GP333*[1]Figure!$F$11,0)</f>
        <v>1.7720827314622842E-4</v>
      </c>
      <c r="HL333" s="15">
        <f>IFERROR(FV333*[1]Figure!$F$10+GQ333*[1]Figure!$F$11,0)</f>
        <v>6.2955852617741642E-4</v>
      </c>
      <c r="HM333" s="15">
        <f>IFERROR(FW333*[1]Figure!$F$10+GR333*[1]Figure!$F$11,0)</f>
        <v>6.7668860253902426E-4</v>
      </c>
      <c r="HN333" s="15">
        <f>IFERROR(FX333*[1]Figure!$F$10+GS333*[1]Figure!$F$11,0)</f>
        <v>1.1643744443245175E-7</v>
      </c>
      <c r="HO333" s="15">
        <f>IFERROR(FY333*[1]Figure!$F$10+GT333*[1]Figure!$F$11,0)</f>
        <v>6.4311951010798964E-4</v>
      </c>
      <c r="HP333" s="15">
        <f>IFERROR(FZ333*[1]Figure!$F$10+GU333*[1]Figure!$F$11,0)</f>
        <v>6.6382098766277847E-2</v>
      </c>
      <c r="HQ333" s="15">
        <f>IFERROR(GA333*[1]Figure!$F$10+GV333*[1]Figure!$F$11,0)</f>
        <v>2.1264071831768089E-4</v>
      </c>
    </row>
    <row r="334" spans="1:225" s="15" customFormat="1" x14ac:dyDescent="0.2">
      <c r="A334" s="1"/>
      <c r="B334" s="4"/>
      <c r="C334" s="1" t="str">
        <f>C143</f>
        <v>Heat (cathode)</v>
      </c>
      <c r="D334" s="1" t="str">
        <f>D143</f>
        <v>EU</v>
      </c>
      <c r="E334" s="2">
        <f>E302</f>
        <v>0.17241379310344829</v>
      </c>
      <c r="F334" s="7"/>
      <c r="G334" s="5">
        <f>G$235*$E334</f>
        <v>11.620167120168839</v>
      </c>
      <c r="H334" s="5">
        <f t="shared" si="291"/>
        <v>10.675649779502084</v>
      </c>
      <c r="I334" s="5">
        <f t="shared" si="291"/>
        <v>13.28684511195835</v>
      </c>
      <c r="J334" s="5">
        <f t="shared" si="291"/>
        <v>15.236433793788031</v>
      </c>
      <c r="K334" s="5">
        <f t="shared" si="291"/>
        <v>11.578633652272545</v>
      </c>
      <c r="L334" s="5">
        <f t="shared" si="291"/>
        <v>10.601471130245214</v>
      </c>
      <c r="M334" s="5" t="str">
        <f>M143</f>
        <v>MJ/kWh</v>
      </c>
      <c r="N334" s="5" t="str">
        <f>N143</f>
        <v>heat production, natural gas, at industrial furnace &gt;100kW | heat, district or industrial, natural gas | Cutoff, RoW</v>
      </c>
      <c r="O334" s="5">
        <f>O143</f>
        <v>1</v>
      </c>
      <c r="P334" s="5" t="str">
        <f>P143</f>
        <v>MJ</v>
      </c>
      <c r="Q334" s="5">
        <f>'[1]Unit factor_selected'!J96</f>
        <v>7.0286657781350806E-2</v>
      </c>
      <c r="R334" s="5">
        <f>'[1]Unit factor_selected'!K96</f>
        <v>1.3517092053503701</v>
      </c>
      <c r="S334" s="5">
        <f>'[1]Unit factor_selected'!L96</f>
        <v>1.07582995286308E-5</v>
      </c>
      <c r="T334" s="5">
        <f>'[1]Unit factor_selected'!M96</f>
        <v>2.9425269452900801E-2</v>
      </c>
      <c r="U334" s="5">
        <f>'[1]Unit factor_selected'!N96</f>
        <v>1.02687907737286E-4</v>
      </c>
      <c r="V334" s="5">
        <f>'[1]Unit factor_selected'!O96</f>
        <v>7.62119507371522E-7</v>
      </c>
      <c r="W334" s="5">
        <f>'[1]Unit factor_selected'!P96</f>
        <v>7.1039550097938706E-2</v>
      </c>
      <c r="X334" s="5">
        <f>'[1]Unit factor_selected'!Q96</f>
        <v>4.5878880002296699E-4</v>
      </c>
      <c r="Y334" s="5">
        <f>'[1]Unit factor_selected'!R96</f>
        <v>1.72246236115327E-3</v>
      </c>
      <c r="Z334" s="5">
        <f>'[1]Unit factor_selected'!S96</f>
        <v>3.7640221707278099E-4</v>
      </c>
      <c r="AA334" s="5">
        <f>'[1]Unit factor_selected'!T96</f>
        <v>2.93275036626508E-5</v>
      </c>
      <c r="AB334" s="5">
        <f>'[1]Unit factor_selected'!U96</f>
        <v>2.70339068548192E-4</v>
      </c>
      <c r="AC334" s="5">
        <f>'[1]Unit factor_selected'!V96</f>
        <v>7.2076597519860196E-8</v>
      </c>
      <c r="AD334" s="5">
        <f>'[1]Unit factor_selected'!W96</f>
        <v>1.7634459916314001E-5</v>
      </c>
      <c r="AE334" s="5">
        <f>'[1]Unit factor_selected'!X96</f>
        <v>3.2317671343629298E-5</v>
      </c>
      <c r="AF334" s="5">
        <f>'[1]Unit factor_selected'!Y96</f>
        <v>3.4205757659666297E-5</v>
      </c>
      <c r="AG334" s="5">
        <f>'[1]Unit factor_selected'!Z96</f>
        <v>1.6058819893600599E-8</v>
      </c>
      <c r="AH334" s="5">
        <f>'[1]Unit factor_selected'!AA96</f>
        <v>3.0952857493643499E-5</v>
      </c>
      <c r="AI334" s="5">
        <f>'[1]Unit factor_selected'!AB96</f>
        <v>5.1747393326655898E-3</v>
      </c>
      <c r="AJ334" s="5">
        <f>'[1]Unit factor_selected'!AC96</f>
        <v>2.3561040784238901E-5</v>
      </c>
      <c r="AK334" s="1"/>
      <c r="AL334" s="1">
        <f t="shared" si="285"/>
        <v>0.81674270973741192</v>
      </c>
      <c r="AM334" s="1">
        <f t="shared" si="285"/>
        <v>15.707086864041919</v>
      </c>
      <c r="AN334" s="1">
        <f t="shared" si="285"/>
        <v>1.2501323845152355E-4</v>
      </c>
      <c r="AO334" s="1">
        <f t="shared" si="285"/>
        <v>0.34192654859870641</v>
      </c>
      <c r="AP334" s="1">
        <f t="shared" si="285"/>
        <v>1.1932506491277421E-3</v>
      </c>
      <c r="AQ334" s="1">
        <f t="shared" si="285"/>
        <v>8.8559560411978335E-6</v>
      </c>
      <c r="AR334" s="1">
        <f t="shared" si="285"/>
        <v>0.82549144427965437</v>
      </c>
      <c r="AS334" s="1">
        <f t="shared" si="285"/>
        <v>5.3312025291285979E-3</v>
      </c>
      <c r="AT334" s="1">
        <f t="shared" si="285"/>
        <v>2.0015300494801613E-2</v>
      </c>
      <c r="AU334" s="1">
        <f t="shared" si="285"/>
        <v>4.3738566667877836E-3</v>
      </c>
      <c r="AV334" s="1">
        <f t="shared" si="285"/>
        <v>3.40790493777366E-4</v>
      </c>
      <c r="AW334" s="1">
        <f t="shared" si="285"/>
        <v>3.1413851556407707E-3</v>
      </c>
      <c r="AX334" s="1">
        <f t="shared" si="285"/>
        <v>8.3754210863392231E-7</v>
      </c>
      <c r="AY334" s="1">
        <f t="shared" si="285"/>
        <v>2.0491537130148729E-4</v>
      </c>
      <c r="AZ334" s="1">
        <f t="shared" si="285"/>
        <v>3.7553674194766389E-4</v>
      </c>
      <c r="BA334" s="1">
        <f t="shared" si="285"/>
        <v>3.9747662047731771E-4</v>
      </c>
      <c r="BB334" s="1">
        <f t="shared" si="266"/>
        <v>1.8660617091633094E-7</v>
      </c>
      <c r="BC334" s="1">
        <f t="shared" si="266"/>
        <v>3.5967737692290785E-4</v>
      </c>
      <c r="BD334" s="1">
        <f t="shared" si="266"/>
        <v>6.0131335848885123E-2</v>
      </c>
      <c r="BE334" s="1">
        <f t="shared" si="266"/>
        <v>2.7378323143796991E-4</v>
      </c>
      <c r="BF334" s="1"/>
      <c r="BG334" s="1">
        <f t="shared" si="286"/>
        <v>0.75035574264541616</v>
      </c>
      <c r="BH334" s="1">
        <f t="shared" si="286"/>
        <v>14.430374080049615</v>
      </c>
      <c r="BI334" s="1">
        <f t="shared" si="286"/>
        <v>1.1485183799064477E-4</v>
      </c>
      <c r="BJ334" s="1">
        <f t="shared" si="286"/>
        <v>0.31413387134664983</v>
      </c>
      <c r="BK334" s="1">
        <f t="shared" si="286"/>
        <v>1.0962601395930877E-3</v>
      </c>
      <c r="BL334" s="1">
        <f t="shared" si="286"/>
        <v>8.1361209508250252E-6</v>
      </c>
      <c r="BM334" s="1">
        <f t="shared" si="286"/>
        <v>0.75839335733898661</v>
      </c>
      <c r="BN334" s="1">
        <f t="shared" si="286"/>
        <v>4.897868551803213E-3</v>
      </c>
      <c r="BO334" s="1">
        <f t="shared" si="286"/>
        <v>1.8388404926046546E-2</v>
      </c>
      <c r="BP334" s="1">
        <f t="shared" si="286"/>
        <v>4.0183382456971299E-3</v>
      </c>
      <c r="BQ334" s="1">
        <f t="shared" si="286"/>
        <v>3.130901580095246E-4</v>
      </c>
      <c r="BR334" s="1">
        <f t="shared" si="286"/>
        <v>2.8860452175373049E-3</v>
      </c>
      <c r="BS334" s="1">
        <f t="shared" si="286"/>
        <v>7.6946451242015599E-7</v>
      </c>
      <c r="BT334" s="1">
        <f t="shared" si="286"/>
        <v>1.882593181172359E-4</v>
      </c>
      <c r="BU334" s="1">
        <f t="shared" si="286"/>
        <v>3.4501214095363696E-4</v>
      </c>
      <c r="BV334" s="1">
        <f t="shared" si="286"/>
        <v>3.6516868921711824E-4</v>
      </c>
      <c r="BW334" s="1">
        <f t="shared" si="267"/>
        <v>1.7143833705618092E-7</v>
      </c>
      <c r="BX334" s="1">
        <f t="shared" si="267"/>
        <v>3.3044186627697464E-4</v>
      </c>
      <c r="BY334" s="1">
        <f t="shared" si="267"/>
        <v>5.5243704815752165E-2</v>
      </c>
      <c r="BZ334" s="1">
        <f t="shared" si="267"/>
        <v>2.5152941985309962E-4</v>
      </c>
      <c r="CA334" s="1"/>
      <c r="CB334" s="1">
        <f t="shared" si="287"/>
        <v>0.93388793537803028</v>
      </c>
      <c r="CC334" s="1">
        <f t="shared" si="287"/>
        <v>17.959950847898671</v>
      </c>
      <c r="CD334" s="1">
        <f t="shared" si="287"/>
        <v>1.4294385950497197E-4</v>
      </c>
      <c r="CE334" s="1">
        <f t="shared" si="287"/>
        <v>0.39096899759833237</v>
      </c>
      <c r="CF334" s="1">
        <f t="shared" si="287"/>
        <v>1.3643983249763884E-3</v>
      </c>
      <c r="CG334" s="1">
        <f t="shared" si="287"/>
        <v>1.0126163851247412E-5</v>
      </c>
      <c r="CH334" s="1">
        <f t="shared" si="287"/>
        <v>0.94389149897451718</v>
      </c>
      <c r="CI334" s="1">
        <f t="shared" si="287"/>
        <v>6.0958557250063959E-3</v>
      </c>
      <c r="CJ334" s="1">
        <f t="shared" si="287"/>
        <v>2.2886090603821563E-2</v>
      </c>
      <c r="CK334" s="1">
        <f t="shared" si="287"/>
        <v>5.0011979580437656E-3</v>
      </c>
      <c r="CL334" s="1">
        <f t="shared" si="287"/>
        <v>3.896699986860324E-4</v>
      </c>
      <c r="CM334" s="1">
        <f t="shared" si="287"/>
        <v>3.5919533315109183E-3</v>
      </c>
      <c r="CN334" s="1">
        <f t="shared" si="287"/>
        <v>9.576705874433437E-7</v>
      </c>
      <c r="CO334" s="1">
        <f t="shared" si="287"/>
        <v>2.3430633754110213E-4</v>
      </c>
      <c r="CP334" s="1">
        <f t="shared" si="287"/>
        <v>4.2939989352197734E-4</v>
      </c>
      <c r="CQ334" s="1">
        <f t="shared" si="287"/>
        <v>4.5448660396116904E-4</v>
      </c>
      <c r="CR334" s="1">
        <f t="shared" si="268"/>
        <v>2.1337105260710662E-7</v>
      </c>
      <c r="CS334" s="1">
        <f t="shared" si="268"/>
        <v>4.1126582329056052E-4</v>
      </c>
      <c r="CT334" s="1">
        <f t="shared" si="268"/>
        <v>6.8755960007886405E-2</v>
      </c>
      <c r="CU334" s="1">
        <f t="shared" si="268"/>
        <v>3.1305189957671597E-4</v>
      </c>
      <c r="CW334" s="15">
        <f t="shared" si="288"/>
        <v>1.0709180078721878</v>
      </c>
      <c r="CX334" s="15">
        <f t="shared" si="288"/>
        <v>20.595227815774745</v>
      </c>
      <c r="CY334" s="15">
        <f t="shared" si="288"/>
        <v>1.6391811850172415E-4</v>
      </c>
      <c r="CZ334" s="15">
        <f t="shared" si="288"/>
        <v>0.44833616988349639</v>
      </c>
      <c r="DA334" s="15">
        <f t="shared" si="288"/>
        <v>1.5645975076617718E-3</v>
      </c>
      <c r="DB334" s="15">
        <f t="shared" si="288"/>
        <v>1.1611983417020544E-5</v>
      </c>
      <c r="DC334" s="15">
        <f t="shared" si="288"/>
        <v>1.0823894018077311</v>
      </c>
      <c r="DD334" s="15">
        <f t="shared" si="288"/>
        <v>6.9903051768813928E-3</v>
      </c>
      <c r="DE334" s="15">
        <f t="shared" si="288"/>
        <v>2.6244183728003606E-2</v>
      </c>
      <c r="DF334" s="15">
        <f t="shared" si="288"/>
        <v>5.7350274602644587E-3</v>
      </c>
      <c r="DG334" s="15">
        <f t="shared" si="288"/>
        <v>4.4684656789305488E-4</v>
      </c>
      <c r="DH334" s="15">
        <f t="shared" si="288"/>
        <v>4.1190033198088517E-3</v>
      </c>
      <c r="DI334" s="15">
        <f t="shared" si="288"/>
        <v>1.0981903061928564E-6</v>
      </c>
      <c r="DJ334" s="15">
        <f t="shared" si="288"/>
        <v>2.6868628100412711E-4</v>
      </c>
      <c r="DK334" s="15">
        <f t="shared" si="288"/>
        <v>4.9240605979660845E-4</v>
      </c>
      <c r="DL334" s="15">
        <f t="shared" si="288"/>
        <v>5.2117376194786341E-4</v>
      </c>
      <c r="DM334" s="15">
        <f t="shared" si="269"/>
        <v>2.4467914611521169E-7</v>
      </c>
      <c r="DN334" s="15">
        <f t="shared" si="269"/>
        <v>4.7161116393045491E-4</v>
      </c>
      <c r="DO334" s="15">
        <f t="shared" si="269"/>
        <v>7.8844573242270108E-2</v>
      </c>
      <c r="DP334" s="15">
        <f t="shared" si="269"/>
        <v>3.5898623802179563E-4</v>
      </c>
      <c r="DR334" s="15">
        <f t="shared" si="289"/>
        <v>0.81382346109291237</v>
      </c>
      <c r="DS334" s="15">
        <f t="shared" si="289"/>
        <v>15.650945693156375</v>
      </c>
      <c r="DT334" s="15">
        <f t="shared" si="289"/>
        <v>1.2456640896343243E-4</v>
      </c>
      <c r="DU334" s="15">
        <f t="shared" si="289"/>
        <v>0.34070441511454458</v>
      </c>
      <c r="DV334" s="15">
        <f t="shared" si="289"/>
        <v>1.188985664208398E-3</v>
      </c>
      <c r="DW334" s="15">
        <f t="shared" si="289"/>
        <v>8.8243025751052795E-6</v>
      </c>
      <c r="DX334" s="15">
        <f t="shared" si="289"/>
        <v>0.82254092540629453</v>
      </c>
      <c r="DY334" s="15">
        <f t="shared" si="289"/>
        <v>5.3121474392316646E-3</v>
      </c>
      <c r="DZ334" s="15">
        <f t="shared" si="289"/>
        <v>1.9943760659622077E-2</v>
      </c>
      <c r="EA334" s="15">
        <f t="shared" si="289"/>
        <v>4.3582233773888975E-3</v>
      </c>
      <c r="EB334" s="15">
        <f t="shared" si="289"/>
        <v>3.3957242084551486E-4</v>
      </c>
      <c r="EC334" s="15">
        <f t="shared" si="289"/>
        <v>3.1301570366161105E-3</v>
      </c>
      <c r="ED334" s="15">
        <f t="shared" si="289"/>
        <v>8.3454851758475717E-7</v>
      </c>
      <c r="EE334" s="15">
        <f t="shared" si="289"/>
        <v>2.0418295102668459E-4</v>
      </c>
      <c r="EF334" s="15">
        <f t="shared" si="289"/>
        <v>3.7419447698243028E-4</v>
      </c>
      <c r="EG334" s="15">
        <f t="shared" si="289"/>
        <v>3.9605593673969159E-4</v>
      </c>
      <c r="EH334" s="15">
        <f t="shared" si="270"/>
        <v>1.8593919243582772E-7</v>
      </c>
      <c r="EI334" s="15">
        <f t="shared" si="270"/>
        <v>3.5839179740989707E-4</v>
      </c>
      <c r="EJ334" s="15">
        <f t="shared" si="270"/>
        <v>5.9916410978940168E-2</v>
      </c>
      <c r="EK334" s="15">
        <f t="shared" si="270"/>
        <v>2.7280465970695446E-4</v>
      </c>
      <c r="EM334" s="15">
        <f t="shared" si="290"/>
        <v>0.74514197331041565</v>
      </c>
      <c r="EN334" s="15">
        <f t="shared" si="290"/>
        <v>14.330106117008647</v>
      </c>
      <c r="EO334" s="15">
        <f t="shared" si="290"/>
        <v>1.1405380186331011E-4</v>
      </c>
      <c r="EP334" s="15">
        <f t="shared" si="290"/>
        <v>0.31195114460461421</v>
      </c>
      <c r="EQ334" s="15">
        <f t="shared" si="290"/>
        <v>1.0886428893021217E-3</v>
      </c>
      <c r="ER334" s="15">
        <f t="shared" si="290"/>
        <v>8.0795879551958943E-6</v>
      </c>
      <c r="ES334" s="15">
        <f t="shared" si="290"/>
        <v>0.75312373946890576</v>
      </c>
      <c r="ET334" s="15">
        <f t="shared" si="290"/>
        <v>4.8638362183233289E-3</v>
      </c>
      <c r="EU334" s="15">
        <f t="shared" si="290"/>
        <v>1.8260634994700396E-2</v>
      </c>
      <c r="EV334" s="15">
        <f t="shared" si="290"/>
        <v>3.9904172376573795E-3</v>
      </c>
      <c r="EW334" s="15">
        <f t="shared" si="290"/>
        <v>3.1091468340175324E-4</v>
      </c>
      <c r="EX334" s="15">
        <f t="shared" si="290"/>
        <v>2.8659918305910395E-3</v>
      </c>
      <c r="EY334" s="15">
        <f t="shared" si="290"/>
        <v>7.6411796777310166E-7</v>
      </c>
      <c r="EZ334" s="15">
        <f t="shared" si="290"/>
        <v>1.869512177002693E-4</v>
      </c>
      <c r="FA334" s="15">
        <f t="shared" si="290"/>
        <v>3.4261485974623903E-4</v>
      </c>
      <c r="FB334" s="15">
        <f t="shared" si="290"/>
        <v>3.6263135231711632E-4</v>
      </c>
      <c r="FC334" s="15">
        <f t="shared" si="271"/>
        <v>1.7024711548781426E-7</v>
      </c>
      <c r="FD334" s="15">
        <f t="shared" si="271"/>
        <v>3.2814582511745576E-4</v>
      </c>
      <c r="FE334" s="15">
        <f t="shared" si="271"/>
        <v>5.485984964179863E-2</v>
      </c>
      <c r="FF334" s="15">
        <f t="shared" si="271"/>
        <v>2.4978169367263878E-4</v>
      </c>
      <c r="FH334" s="15">
        <f>IFERROR(AL334*[1]Figure!$C$8+BG334*[1]Figure!$D$8+CB334*[1]Figure!$E$8,0)</f>
        <v>0.76486767102457109</v>
      </c>
      <c r="FI334" s="15">
        <f>IFERROR(AM334*[1]Figure!$C$8+BH334*[1]Figure!$D$8+CC334*[1]Figure!$E$8,0)</f>
        <v>14.709458443948531</v>
      </c>
      <c r="FJ334" s="15">
        <f>IFERROR(AN334*[1]Figure!$C$8+BI334*[1]Figure!$D$8+CD334*[1]Figure!$E$8,0)</f>
        <v>1.1707307993284467E-4</v>
      </c>
      <c r="FK334" s="15">
        <f>IFERROR(AO334*[1]Figure!$C$8+BJ334*[1]Figure!$D$8+CE334*[1]Figure!$E$8,0)</f>
        <v>0.32020924064598694</v>
      </c>
      <c r="FL334" s="15">
        <f>IFERROR(AP334*[1]Figure!$C$8+BK334*[1]Figure!$D$8+CF334*[1]Figure!$E$8,0)</f>
        <v>1.1174618812824493E-3</v>
      </c>
      <c r="FM334" s="15">
        <f>IFERROR(AQ334*[1]Figure!$C$8+BL334*[1]Figure!$D$8+CG334*[1]Figure!$E$8,0)</f>
        <v>8.2934740539095051E-6</v>
      </c>
      <c r="FN334" s="15">
        <f>IFERROR(AR334*[1]Figure!$C$8+BM334*[1]Figure!$D$8+CH334*[1]Figure!$E$8,0)</f>
        <v>0.77306073370386785</v>
      </c>
      <c r="FO334" s="15">
        <f>IFERROR(AS334*[1]Figure!$C$8+BN334*[1]Figure!$D$8+CI334*[1]Figure!$E$8,0)</f>
        <v>4.9925936449752815E-3</v>
      </c>
      <c r="FP334" s="15">
        <f>IFERROR(AT334*[1]Figure!$C$8+BO334*[1]Figure!$D$8+CJ334*[1]Figure!$E$8,0)</f>
        <v>1.8744037861369849E-2</v>
      </c>
      <c r="FQ334" s="15">
        <f>IFERROR(AU334*[1]Figure!$C$8+BP334*[1]Figure!$D$8+CK334*[1]Figure!$E$8,0)</f>
        <v>4.0960531661149947E-3</v>
      </c>
      <c r="FR334" s="15">
        <f>IFERROR(AV334*[1]Figure!$C$8+BQ334*[1]Figure!$D$8+CL334*[1]Figure!$E$8,0)</f>
        <v>3.1914534182571564E-4</v>
      </c>
      <c r="FS334" s="15">
        <f>IFERROR(AW334*[1]Figure!$C$8+BR334*[1]Figure!$D$8+CM334*[1]Figure!$E$8,0)</f>
        <v>2.9418615178807214E-3</v>
      </c>
      <c r="FT334" s="15">
        <f>IFERROR(AX334*[1]Figure!$C$8+BS334*[1]Figure!$D$8+CN334*[1]Figure!$E$8,0)</f>
        <v>7.8434600563719321E-7</v>
      </c>
      <c r="FU334" s="15">
        <f>IFERROR(AY334*[1]Figure!$C$8+BT334*[1]Figure!$D$8+CO334*[1]Figure!$E$8,0)</f>
        <v>1.919002654518882E-4</v>
      </c>
      <c r="FV334" s="15">
        <f>IFERROR(AZ334*[1]Figure!$C$8+BU334*[1]Figure!$D$8+CP334*[1]Figure!$E$8,0)</f>
        <v>3.5168469797546557E-4</v>
      </c>
      <c r="FW334" s="15">
        <f>IFERROR(BA334*[1]Figure!$C$8+BV334*[1]Figure!$D$8+CQ334*[1]Figure!$E$8,0)</f>
        <v>3.7223107518026923E-4</v>
      </c>
      <c r="FX334" s="15">
        <f>IFERROR(BB334*[1]Figure!$C$8+BW334*[1]Figure!$D$8+CR334*[1]Figure!$E$8,0)</f>
        <v>1.7475396553398734E-7</v>
      </c>
      <c r="FY334" s="15">
        <f>IFERROR(BC334*[1]Figure!$C$8+BX334*[1]Figure!$D$8+CS334*[1]Figure!$E$8,0)</f>
        <v>3.3683263324835747E-4</v>
      </c>
      <c r="FZ334" s="15">
        <f>IFERROR(BD334*[1]Figure!$C$8+BY334*[1]Figure!$D$8+CT334*[1]Figure!$E$8,0)</f>
        <v>5.6312121624103588E-2</v>
      </c>
      <c r="GA334" s="15">
        <f>IFERROR(BE334*[1]Figure!$C$8+BZ334*[1]Figure!$D$8+CU334*[1]Figure!$E$8,0)</f>
        <v>2.5639401502936855E-4</v>
      </c>
      <c r="GC334" s="15">
        <f>IFERROR(CW334*[1]Figure!$F$8+DR334*[1]Figure!$G$8+EM334*[1]Figure!$H$8,0)</f>
        <v>0.86993229180705911</v>
      </c>
      <c r="GD334" s="15">
        <f>IFERROR(CX334*[1]Figure!$F$8+DS334*[1]Figure!$G$8+EN334*[1]Figure!$H$8,0)</f>
        <v>16.72999576285369</v>
      </c>
      <c r="GE334" s="15">
        <f>IFERROR(CY334*[1]Figure!$F$8+DT334*[1]Figure!$G$8+EO334*[1]Figure!$H$8,0)</f>
        <v>1.3315460515995429E-4</v>
      </c>
      <c r="GF334" s="15">
        <f>IFERROR(CZ334*[1]Figure!$F$8+DU334*[1]Figure!$G$8+EP334*[1]Figure!$H$8,0)</f>
        <v>0.36419418564235922</v>
      </c>
      <c r="GG334" s="15">
        <f>IFERROR(DA334*[1]Figure!$F$8+DV334*[1]Figure!$G$8+EQ334*[1]Figure!$H$8,0)</f>
        <v>1.2709599479984299E-3</v>
      </c>
      <c r="GH334" s="15">
        <f>IFERROR(DB334*[1]Figure!$F$8+DW334*[1]Figure!$G$8+ER334*[1]Figure!$H$8,0)</f>
        <v>9.4326916459881414E-6</v>
      </c>
      <c r="GI334" s="15">
        <f>IFERROR(DC334*[1]Figure!$F$8+DX334*[1]Figure!$G$8+ES334*[1]Figure!$H$8,0)</f>
        <v>0.87925077925727657</v>
      </c>
      <c r="GJ334" s="15">
        <f>IFERROR(DD334*[1]Figure!$F$8+DY334*[1]Figure!$G$8+ET334*[1]Figure!$H$8,0)</f>
        <v>5.6783919574176656E-3</v>
      </c>
      <c r="GK334" s="15">
        <f>IFERROR(DE334*[1]Figure!$F$8+DZ334*[1]Figure!$G$8+EU334*[1]Figure!$H$8,0)</f>
        <v>2.1318777655508905E-2</v>
      </c>
      <c r="GL334" s="15">
        <f>IFERROR(DF334*[1]Figure!$F$8+EA334*[1]Figure!$G$8+EV334*[1]Figure!$H$8,0)</f>
        <v>4.6586998681599507E-3</v>
      </c>
      <c r="GM334" s="15">
        <f>IFERROR(DG334*[1]Figure!$F$8+EB334*[1]Figure!$G$8+EW334*[1]Figure!$H$8,0)</f>
        <v>3.629841463453266E-4</v>
      </c>
      <c r="GN334" s="15">
        <f>IFERROR(DH334*[1]Figure!$F$8+EC334*[1]Figure!$G$8+EX334*[1]Figure!$H$8,0)</f>
        <v>3.3459648372911239E-3</v>
      </c>
      <c r="GO334" s="15">
        <f>IFERROR(DI334*[1]Figure!$F$8+ED334*[1]Figure!$G$8+EY334*[1]Figure!$H$8,0)</f>
        <v>8.9208623151723784E-7</v>
      </c>
      <c r="GP334" s="15">
        <f>IFERROR(DJ334*[1]Figure!$F$8+EE334*[1]Figure!$G$8+EZ334*[1]Figure!$H$8,0)</f>
        <v>2.1826028742896262E-4</v>
      </c>
      <c r="GQ334" s="15">
        <f>IFERROR(DK334*[1]Figure!$F$8+EF334*[1]Figure!$G$8+FA334*[1]Figure!$H$8,0)</f>
        <v>3.9999321045096424E-4</v>
      </c>
      <c r="GR334" s="15">
        <f>IFERROR(DL334*[1]Figure!$F$8+EG334*[1]Figure!$G$8+FB334*[1]Figure!$H$8,0)</f>
        <v>4.2336190243158402E-4</v>
      </c>
      <c r="GS334" s="15">
        <f>IFERROR(DM334*[1]Figure!$F$8+EH334*[1]Figure!$G$8+FC334*[1]Figure!$H$8,0)</f>
        <v>1.9875871800897402E-7</v>
      </c>
      <c r="GT334" s="15">
        <f>IFERROR(DN334*[1]Figure!$F$8+EI334*[1]Figure!$G$8+FD334*[1]Figure!$H$8,0)</f>
        <v>3.8310101955889449E-4</v>
      </c>
      <c r="GU334" s="15">
        <f>IFERROR(DO334*[1]Figure!$F$8+EJ334*[1]Figure!$G$8+FE334*[1]Figure!$H$8,0)</f>
        <v>6.4047331161680876E-2</v>
      </c>
      <c r="GV334" s="15">
        <f>IFERROR(DP334*[1]Figure!$F$8+EK334*[1]Figure!$G$8+FF334*[1]Figure!$H$8,0)</f>
        <v>2.9161310060514626E-4</v>
      </c>
      <c r="GX334" s="15">
        <f>IFERROR(FH334*[1]Figure!$F$10+GC334*[1]Figure!$F$11,0)</f>
        <v>0.77103194958790833</v>
      </c>
      <c r="GY334" s="15">
        <f>IFERROR(FI334*[1]Figure!$F$10+GD334*[1]Figure!$F$11,0)</f>
        <v>14.828006008186501</v>
      </c>
      <c r="GZ334" s="15">
        <f>IFERROR(FJ334*[1]Figure!$F$10+GE334*[1]Figure!$F$11,0)</f>
        <v>1.1801660402768214E-4</v>
      </c>
      <c r="HA334" s="15">
        <f>IFERROR(FK334*[1]Figure!$F$10+GF334*[1]Figure!$F$11,0)</f>
        <v>0.32278989483320408</v>
      </c>
      <c r="HB334" s="15">
        <f>IFERROR(FL334*[1]Figure!$F$10+GG334*[1]Figure!$F$11,0)</f>
        <v>1.1264678133947436E-3</v>
      </c>
      <c r="HC334" s="15">
        <f>IFERROR(FM334*[1]Figure!$F$10+GH334*[1]Figure!$F$11,0)</f>
        <v>8.3603134383714299E-6</v>
      </c>
      <c r="HD334" s="15">
        <f>IFERROR(FN334*[1]Figure!$F$10+GI334*[1]Figure!$F$11,0)</f>
        <v>0.77929104240882996</v>
      </c>
      <c r="HE334" s="15">
        <f>IFERROR(FO334*[1]Figure!$F$10+GJ334*[1]Figure!$F$11,0)</f>
        <v>5.0328303279297982E-3</v>
      </c>
      <c r="HF334" s="15">
        <f>IFERROR(FP334*[1]Figure!$F$10+GK334*[1]Figure!$F$11,0)</f>
        <v>1.8895101208869489E-2</v>
      </c>
      <c r="HG334" s="15">
        <f>IFERROR(FQ334*[1]Figure!$F$10+GL334*[1]Figure!$F$11,0)</f>
        <v>4.1290643831956566E-3</v>
      </c>
      <c r="HH334" s="15">
        <f>IFERROR(FR334*[1]Figure!$F$10+GM334*[1]Figure!$F$11,0)</f>
        <v>3.2171742176023542E-4</v>
      </c>
      <c r="HI334" s="15">
        <f>IFERROR(FS334*[1]Figure!$F$10+GN334*[1]Figure!$F$11,0)</f>
        <v>2.9655707875726762E-3</v>
      </c>
      <c r="HJ334" s="15">
        <f>IFERROR(FT334*[1]Figure!$F$10+GO334*[1]Figure!$F$11,0)</f>
        <v>7.9066726544715743E-7</v>
      </c>
      <c r="HK334" s="15">
        <f>IFERROR(FU334*[1]Figure!$F$10+GP334*[1]Figure!$F$11,0)</f>
        <v>1.9344684237942289E-4</v>
      </c>
      <c r="HL334" s="15">
        <f>IFERROR(FV334*[1]Figure!$F$10+GQ334*[1]Figure!$F$11,0)</f>
        <v>3.5451902151522235E-4</v>
      </c>
      <c r="HM334" s="15">
        <f>IFERROR(FW334*[1]Figure!$F$10+GR334*[1]Figure!$F$11,0)</f>
        <v>3.752309876151458E-4</v>
      </c>
      <c r="HN334" s="15">
        <f>IFERROR(FX334*[1]Figure!$F$10+GS334*[1]Figure!$F$11,0)</f>
        <v>1.7616235572278473E-7</v>
      </c>
      <c r="HO334" s="15">
        <f>IFERROR(FY334*[1]Figure!$F$10+GT334*[1]Figure!$F$11,0)</f>
        <v>3.3954725992068626E-4</v>
      </c>
      <c r="HP334" s="15">
        <f>IFERROR(FZ334*[1]Figure!$F$10+GU334*[1]Figure!$F$11,0)</f>
        <v>5.6765956473363868E-2</v>
      </c>
      <c r="HQ334" s="15">
        <f>IFERROR(GA334*[1]Figure!$F$10+GV334*[1]Figure!$F$11,0)</f>
        <v>2.5846036479219273E-4</v>
      </c>
    </row>
    <row r="335" spans="1:225" s="15" customFormat="1" x14ac:dyDescent="0.2">
      <c r="A335" s="1"/>
      <c r="B335" s="4"/>
      <c r="C335" s="1" t="str">
        <f>C144</f>
        <v>Heat (anode)</v>
      </c>
      <c r="D335" s="1" t="str">
        <f>D144</f>
        <v>US</v>
      </c>
      <c r="E335" s="2">
        <f>E303</f>
        <v>0.2857142857142857</v>
      </c>
      <c r="F335" s="7">
        <f>SUM(E335:E338)</f>
        <v>0.99999999999999989</v>
      </c>
      <c r="G335" s="5" t="str">
        <f>G144</f>
        <v>-</v>
      </c>
      <c r="H335" s="5" t="str">
        <f>H144</f>
        <v>-</v>
      </c>
      <c r="I335" s="5" t="str">
        <f>I144</f>
        <v>-</v>
      </c>
      <c r="J335" s="5" t="str">
        <f>J144</f>
        <v>-</v>
      </c>
      <c r="K335" s="5" t="str">
        <f>K144</f>
        <v>-</v>
      </c>
      <c r="L335" s="5" t="str">
        <f>L144</f>
        <v>-</v>
      </c>
      <c r="M335" s="5" t="str">
        <f>M144</f>
        <v>MJ/kWh</v>
      </c>
      <c r="N335" s="5" t="str">
        <f>N144</f>
        <v>heat production, natural gas, at industrial furnace &gt;100kW | heat, district or industrial, natural gas | Cutoff, US</v>
      </c>
      <c r="O335" s="5">
        <f>O144</f>
        <v>1</v>
      </c>
      <c r="P335" s="5" t="str">
        <f>P144</f>
        <v>MJ</v>
      </c>
      <c r="Q335" s="5">
        <f>'[1]Unit factor_selected'!J97</f>
        <v>7.2330291417737905E-2</v>
      </c>
      <c r="R335" s="5">
        <f>'[1]Unit factor_selected'!K97</f>
        <v>1.16501563218455</v>
      </c>
      <c r="S335" s="5">
        <f>'[1]Unit factor_selected'!L97</f>
        <v>2.20203378162688E-5</v>
      </c>
      <c r="T335" s="5">
        <f>'[1]Unit factor_selected'!M97</f>
        <v>2.5362637371607499E-2</v>
      </c>
      <c r="U335" s="5">
        <f>'[1]Unit factor_selected'!N97</f>
        <v>1.7759307099869001E-4</v>
      </c>
      <c r="V335" s="5">
        <f>'[1]Unit factor_selected'!O97</f>
        <v>1.1685277267784501E-6</v>
      </c>
      <c r="W335" s="5">
        <f>'[1]Unit factor_selected'!P97</f>
        <v>7.3824719243562001E-2</v>
      </c>
      <c r="X335" s="5">
        <f>'[1]Unit factor_selected'!Q97</f>
        <v>4.68899762777373E-4</v>
      </c>
      <c r="Y335" s="5">
        <f>'[1]Unit factor_selected'!R97</f>
        <v>3.62349515785103E-3</v>
      </c>
      <c r="Z335" s="5">
        <f>'[1]Unit factor_selected'!S97</f>
        <v>3.4836319528183202E-4</v>
      </c>
      <c r="AA335" s="5">
        <f>'[1]Unit factor_selected'!T97</f>
        <v>2.2738797241086598E-5</v>
      </c>
      <c r="AB335" s="5">
        <f>'[1]Unit factor_selected'!U97</f>
        <v>2.2408356909574601E-4</v>
      </c>
      <c r="AC335" s="5">
        <f>'[1]Unit factor_selected'!V97</f>
        <v>2.6215057101080201E-7</v>
      </c>
      <c r="AD335" s="5">
        <f>'[1]Unit factor_selected'!W97</f>
        <v>1.5789113078908702E-5</v>
      </c>
      <c r="AE335" s="5">
        <f>'[1]Unit factor_selected'!X97</f>
        <v>4.2326627703415898E-5</v>
      </c>
      <c r="AF335" s="5">
        <f>'[1]Unit factor_selected'!Y97</f>
        <v>4.5027221579687799E-5</v>
      </c>
      <c r="AG335" s="5">
        <f>'[1]Unit factor_selected'!Z97</f>
        <v>1.3366527697313499E-8</v>
      </c>
      <c r="AH335" s="5">
        <f>'[1]Unit factor_selected'!AA97</f>
        <v>6.3341153208030005E-5</v>
      </c>
      <c r="AI335" s="5">
        <f>'[1]Unit factor_selected'!AB97</f>
        <v>4.2937573612692901E-3</v>
      </c>
      <c r="AJ335" s="5">
        <f>'[1]Unit factor_selected'!AC97</f>
        <v>2.0378428231162899E-5</v>
      </c>
      <c r="AK335" s="1"/>
      <c r="AL335" s="1">
        <f t="shared" si="285"/>
        <v>0</v>
      </c>
      <c r="AM335" s="1">
        <f t="shared" si="285"/>
        <v>0</v>
      </c>
      <c r="AN335" s="1">
        <f t="shared" si="285"/>
        <v>0</v>
      </c>
      <c r="AO335" s="1">
        <f t="shared" si="285"/>
        <v>0</v>
      </c>
      <c r="AP335" s="1">
        <f t="shared" si="285"/>
        <v>0</v>
      </c>
      <c r="AQ335" s="1">
        <f t="shared" si="285"/>
        <v>0</v>
      </c>
      <c r="AR335" s="1">
        <f t="shared" si="285"/>
        <v>0</v>
      </c>
      <c r="AS335" s="1">
        <f t="shared" si="285"/>
        <v>0</v>
      </c>
      <c r="AT335" s="1">
        <f t="shared" si="285"/>
        <v>0</v>
      </c>
      <c r="AU335" s="1">
        <f t="shared" si="285"/>
        <v>0</v>
      </c>
      <c r="AV335" s="1">
        <f t="shared" si="285"/>
        <v>0</v>
      </c>
      <c r="AW335" s="1">
        <f t="shared" si="285"/>
        <v>0</v>
      </c>
      <c r="AX335" s="1">
        <f t="shared" si="285"/>
        <v>0</v>
      </c>
      <c r="AY335" s="1">
        <f t="shared" si="285"/>
        <v>0</v>
      </c>
      <c r="AZ335" s="1">
        <f t="shared" si="285"/>
        <v>0</v>
      </c>
      <c r="BA335" s="1">
        <f t="shared" si="285"/>
        <v>0</v>
      </c>
      <c r="BB335" s="1">
        <f t="shared" si="266"/>
        <v>0</v>
      </c>
      <c r="BC335" s="1">
        <f t="shared" si="266"/>
        <v>0</v>
      </c>
      <c r="BD335" s="1">
        <f t="shared" si="266"/>
        <v>0</v>
      </c>
      <c r="BE335" s="1">
        <f t="shared" si="266"/>
        <v>0</v>
      </c>
      <c r="BF335" s="1"/>
      <c r="BG335" s="1">
        <f t="shared" si="286"/>
        <v>0</v>
      </c>
      <c r="BH335" s="1">
        <f t="shared" si="286"/>
        <v>0</v>
      </c>
      <c r="BI335" s="1">
        <f t="shared" si="286"/>
        <v>0</v>
      </c>
      <c r="BJ335" s="1">
        <f t="shared" si="286"/>
        <v>0</v>
      </c>
      <c r="BK335" s="1">
        <f t="shared" si="286"/>
        <v>0</v>
      </c>
      <c r="BL335" s="1">
        <f t="shared" si="286"/>
        <v>0</v>
      </c>
      <c r="BM335" s="1">
        <f t="shared" si="286"/>
        <v>0</v>
      </c>
      <c r="BN335" s="1">
        <f t="shared" si="286"/>
        <v>0</v>
      </c>
      <c r="BO335" s="1">
        <f t="shared" si="286"/>
        <v>0</v>
      </c>
      <c r="BP335" s="1">
        <f t="shared" si="286"/>
        <v>0</v>
      </c>
      <c r="BQ335" s="1">
        <f t="shared" si="286"/>
        <v>0</v>
      </c>
      <c r="BR335" s="1">
        <f t="shared" si="286"/>
        <v>0</v>
      </c>
      <c r="BS335" s="1">
        <f t="shared" si="286"/>
        <v>0</v>
      </c>
      <c r="BT335" s="1">
        <f t="shared" si="286"/>
        <v>0</v>
      </c>
      <c r="BU335" s="1">
        <f t="shared" si="286"/>
        <v>0</v>
      </c>
      <c r="BV335" s="1">
        <f t="shared" si="286"/>
        <v>0</v>
      </c>
      <c r="BW335" s="1">
        <f t="shared" si="267"/>
        <v>0</v>
      </c>
      <c r="BX335" s="1">
        <f t="shared" si="267"/>
        <v>0</v>
      </c>
      <c r="BY335" s="1">
        <f t="shared" si="267"/>
        <v>0</v>
      </c>
      <c r="BZ335" s="1">
        <f t="shared" si="267"/>
        <v>0</v>
      </c>
      <c r="CA335" s="1"/>
      <c r="CB335" s="1">
        <f t="shared" si="287"/>
        <v>0</v>
      </c>
      <c r="CC335" s="1">
        <f t="shared" si="287"/>
        <v>0</v>
      </c>
      <c r="CD335" s="1">
        <f t="shared" si="287"/>
        <v>0</v>
      </c>
      <c r="CE335" s="1">
        <f t="shared" si="287"/>
        <v>0</v>
      </c>
      <c r="CF335" s="1">
        <f t="shared" si="287"/>
        <v>0</v>
      </c>
      <c r="CG335" s="1">
        <f t="shared" si="287"/>
        <v>0</v>
      </c>
      <c r="CH335" s="1">
        <f t="shared" si="287"/>
        <v>0</v>
      </c>
      <c r="CI335" s="1">
        <f t="shared" si="287"/>
        <v>0</v>
      </c>
      <c r="CJ335" s="1">
        <f t="shared" si="287"/>
        <v>0</v>
      </c>
      <c r="CK335" s="1">
        <f t="shared" si="287"/>
        <v>0</v>
      </c>
      <c r="CL335" s="1">
        <f t="shared" si="287"/>
        <v>0</v>
      </c>
      <c r="CM335" s="1">
        <f t="shared" si="287"/>
        <v>0</v>
      </c>
      <c r="CN335" s="1">
        <f t="shared" si="287"/>
        <v>0</v>
      </c>
      <c r="CO335" s="1">
        <f t="shared" si="287"/>
        <v>0</v>
      </c>
      <c r="CP335" s="1">
        <f t="shared" si="287"/>
        <v>0</v>
      </c>
      <c r="CQ335" s="1">
        <f t="shared" si="287"/>
        <v>0</v>
      </c>
      <c r="CR335" s="1">
        <f t="shared" si="268"/>
        <v>0</v>
      </c>
      <c r="CS335" s="1">
        <f t="shared" si="268"/>
        <v>0</v>
      </c>
      <c r="CT335" s="1">
        <f t="shared" si="268"/>
        <v>0</v>
      </c>
      <c r="CU335" s="1">
        <f t="shared" si="268"/>
        <v>0</v>
      </c>
      <c r="CW335" s="15">
        <f t="shared" si="288"/>
        <v>0</v>
      </c>
      <c r="CX335" s="15">
        <f t="shared" si="288"/>
        <v>0</v>
      </c>
      <c r="CY335" s="15">
        <f t="shared" si="288"/>
        <v>0</v>
      </c>
      <c r="CZ335" s="15">
        <f t="shared" si="288"/>
        <v>0</v>
      </c>
      <c r="DA335" s="15">
        <f t="shared" si="288"/>
        <v>0</v>
      </c>
      <c r="DB335" s="15">
        <f t="shared" si="288"/>
        <v>0</v>
      </c>
      <c r="DC335" s="15">
        <f t="shared" si="288"/>
        <v>0</v>
      </c>
      <c r="DD335" s="15">
        <f t="shared" si="288"/>
        <v>0</v>
      </c>
      <c r="DE335" s="15">
        <f t="shared" si="288"/>
        <v>0</v>
      </c>
      <c r="DF335" s="15">
        <f t="shared" si="288"/>
        <v>0</v>
      </c>
      <c r="DG335" s="15">
        <f t="shared" si="288"/>
        <v>0</v>
      </c>
      <c r="DH335" s="15">
        <f t="shared" si="288"/>
        <v>0</v>
      </c>
      <c r="DI335" s="15">
        <f t="shared" si="288"/>
        <v>0</v>
      </c>
      <c r="DJ335" s="15">
        <f t="shared" si="288"/>
        <v>0</v>
      </c>
      <c r="DK335" s="15">
        <f t="shared" si="288"/>
        <v>0</v>
      </c>
      <c r="DL335" s="15">
        <f t="shared" si="288"/>
        <v>0</v>
      </c>
      <c r="DM335" s="15">
        <f t="shared" si="269"/>
        <v>0</v>
      </c>
      <c r="DN335" s="15">
        <f t="shared" si="269"/>
        <v>0</v>
      </c>
      <c r="DO335" s="15">
        <f t="shared" si="269"/>
        <v>0</v>
      </c>
      <c r="DP335" s="15">
        <f t="shared" si="269"/>
        <v>0</v>
      </c>
      <c r="DR335" s="15">
        <f t="shared" si="289"/>
        <v>0</v>
      </c>
      <c r="DS335" s="15">
        <f t="shared" si="289"/>
        <v>0</v>
      </c>
      <c r="DT335" s="15">
        <f t="shared" si="289"/>
        <v>0</v>
      </c>
      <c r="DU335" s="15">
        <f t="shared" si="289"/>
        <v>0</v>
      </c>
      <c r="DV335" s="15">
        <f t="shared" si="289"/>
        <v>0</v>
      </c>
      <c r="DW335" s="15">
        <f t="shared" si="289"/>
        <v>0</v>
      </c>
      <c r="DX335" s="15">
        <f t="shared" si="289"/>
        <v>0</v>
      </c>
      <c r="DY335" s="15">
        <f t="shared" si="289"/>
        <v>0</v>
      </c>
      <c r="DZ335" s="15">
        <f t="shared" si="289"/>
        <v>0</v>
      </c>
      <c r="EA335" s="15">
        <f t="shared" si="289"/>
        <v>0</v>
      </c>
      <c r="EB335" s="15">
        <f t="shared" si="289"/>
        <v>0</v>
      </c>
      <c r="EC335" s="15">
        <f t="shared" si="289"/>
        <v>0</v>
      </c>
      <c r="ED335" s="15">
        <f t="shared" si="289"/>
        <v>0</v>
      </c>
      <c r="EE335" s="15">
        <f t="shared" si="289"/>
        <v>0</v>
      </c>
      <c r="EF335" s="15">
        <f t="shared" si="289"/>
        <v>0</v>
      </c>
      <c r="EG335" s="15">
        <f t="shared" si="289"/>
        <v>0</v>
      </c>
      <c r="EH335" s="15">
        <f t="shared" si="270"/>
        <v>0</v>
      </c>
      <c r="EI335" s="15">
        <f t="shared" si="270"/>
        <v>0</v>
      </c>
      <c r="EJ335" s="15">
        <f t="shared" si="270"/>
        <v>0</v>
      </c>
      <c r="EK335" s="15">
        <f t="shared" si="270"/>
        <v>0</v>
      </c>
      <c r="EM335" s="15">
        <f t="shared" si="290"/>
        <v>0</v>
      </c>
      <c r="EN335" s="15">
        <f t="shared" si="290"/>
        <v>0</v>
      </c>
      <c r="EO335" s="15">
        <f t="shared" si="290"/>
        <v>0</v>
      </c>
      <c r="EP335" s="15">
        <f t="shared" si="290"/>
        <v>0</v>
      </c>
      <c r="EQ335" s="15">
        <f t="shared" si="290"/>
        <v>0</v>
      </c>
      <c r="ER335" s="15">
        <f t="shared" si="290"/>
        <v>0</v>
      </c>
      <c r="ES335" s="15">
        <f t="shared" si="290"/>
        <v>0</v>
      </c>
      <c r="ET335" s="15">
        <f t="shared" si="290"/>
        <v>0</v>
      </c>
      <c r="EU335" s="15">
        <f t="shared" si="290"/>
        <v>0</v>
      </c>
      <c r="EV335" s="15">
        <f t="shared" si="290"/>
        <v>0</v>
      </c>
      <c r="EW335" s="15">
        <f t="shared" si="290"/>
        <v>0</v>
      </c>
      <c r="EX335" s="15">
        <f t="shared" si="290"/>
        <v>0</v>
      </c>
      <c r="EY335" s="15">
        <f t="shared" si="290"/>
        <v>0</v>
      </c>
      <c r="EZ335" s="15">
        <f t="shared" si="290"/>
        <v>0</v>
      </c>
      <c r="FA335" s="15">
        <f t="shared" si="290"/>
        <v>0</v>
      </c>
      <c r="FB335" s="15">
        <f t="shared" si="290"/>
        <v>0</v>
      </c>
      <c r="FC335" s="15">
        <f t="shared" si="271"/>
        <v>0</v>
      </c>
      <c r="FD335" s="15">
        <f t="shared" si="271"/>
        <v>0</v>
      </c>
      <c r="FE335" s="15">
        <f t="shared" si="271"/>
        <v>0</v>
      </c>
      <c r="FF335" s="15">
        <f t="shared" si="271"/>
        <v>0</v>
      </c>
      <c r="FH335" s="15">
        <f>IFERROR(AL335*[1]Figure!$C$8+BG335*[1]Figure!$D$8+CB335*[1]Figure!$E$8,0)</f>
        <v>0</v>
      </c>
      <c r="FI335" s="15">
        <f>IFERROR(AM335*[1]Figure!$C$8+BH335*[1]Figure!$D$8+CC335*[1]Figure!$E$8,0)</f>
        <v>0</v>
      </c>
      <c r="FJ335" s="15">
        <f>IFERROR(AN335*[1]Figure!$C$8+BI335*[1]Figure!$D$8+CD335*[1]Figure!$E$8,0)</f>
        <v>0</v>
      </c>
      <c r="FK335" s="15">
        <f>IFERROR(AO335*[1]Figure!$C$8+BJ335*[1]Figure!$D$8+CE335*[1]Figure!$E$8,0)</f>
        <v>0</v>
      </c>
      <c r="FL335" s="15">
        <f>IFERROR(AP335*[1]Figure!$C$8+BK335*[1]Figure!$D$8+CF335*[1]Figure!$E$8,0)</f>
        <v>0</v>
      </c>
      <c r="FM335" s="15">
        <f>IFERROR(AQ335*[1]Figure!$C$8+BL335*[1]Figure!$D$8+CG335*[1]Figure!$E$8,0)</f>
        <v>0</v>
      </c>
      <c r="FN335" s="15">
        <f>IFERROR(AR335*[1]Figure!$C$8+BM335*[1]Figure!$D$8+CH335*[1]Figure!$E$8,0)</f>
        <v>0</v>
      </c>
      <c r="FO335" s="15">
        <f>IFERROR(AS335*[1]Figure!$C$8+BN335*[1]Figure!$D$8+CI335*[1]Figure!$E$8,0)</f>
        <v>0</v>
      </c>
      <c r="FP335" s="15">
        <f>IFERROR(AT335*[1]Figure!$C$8+BO335*[1]Figure!$D$8+CJ335*[1]Figure!$E$8,0)</f>
        <v>0</v>
      </c>
      <c r="FQ335" s="15">
        <f>IFERROR(AU335*[1]Figure!$C$8+BP335*[1]Figure!$D$8+CK335*[1]Figure!$E$8,0)</f>
        <v>0</v>
      </c>
      <c r="FR335" s="15">
        <f>IFERROR(AV335*[1]Figure!$C$8+BQ335*[1]Figure!$D$8+CL335*[1]Figure!$E$8,0)</f>
        <v>0</v>
      </c>
      <c r="FS335" s="15">
        <f>IFERROR(AW335*[1]Figure!$C$8+BR335*[1]Figure!$D$8+CM335*[1]Figure!$E$8,0)</f>
        <v>0</v>
      </c>
      <c r="FT335" s="15">
        <f>IFERROR(AX335*[1]Figure!$C$8+BS335*[1]Figure!$D$8+CN335*[1]Figure!$E$8,0)</f>
        <v>0</v>
      </c>
      <c r="FU335" s="15">
        <f>IFERROR(AY335*[1]Figure!$C$8+BT335*[1]Figure!$D$8+CO335*[1]Figure!$E$8,0)</f>
        <v>0</v>
      </c>
      <c r="FV335" s="15">
        <f>IFERROR(AZ335*[1]Figure!$C$8+BU335*[1]Figure!$D$8+CP335*[1]Figure!$E$8,0)</f>
        <v>0</v>
      </c>
      <c r="FW335" s="15">
        <f>IFERROR(BA335*[1]Figure!$C$8+BV335*[1]Figure!$D$8+CQ335*[1]Figure!$E$8,0)</f>
        <v>0</v>
      </c>
      <c r="FX335" s="15">
        <f>IFERROR(BB335*[1]Figure!$C$8+BW335*[1]Figure!$D$8+CR335*[1]Figure!$E$8,0)</f>
        <v>0</v>
      </c>
      <c r="FY335" s="15">
        <f>IFERROR(BC335*[1]Figure!$C$8+BX335*[1]Figure!$D$8+CS335*[1]Figure!$E$8,0)</f>
        <v>0</v>
      </c>
      <c r="FZ335" s="15">
        <f>IFERROR(BD335*[1]Figure!$C$8+BY335*[1]Figure!$D$8+CT335*[1]Figure!$E$8,0)</f>
        <v>0</v>
      </c>
      <c r="GA335" s="15">
        <f>IFERROR(BE335*[1]Figure!$C$8+BZ335*[1]Figure!$D$8+CU335*[1]Figure!$E$8,0)</f>
        <v>0</v>
      </c>
      <c r="GC335" s="15">
        <f>IFERROR(CW335*[1]Figure!$F$8+DR335*[1]Figure!$G$8+EM335*[1]Figure!$H$8,0)</f>
        <v>0</v>
      </c>
      <c r="GD335" s="15">
        <f>IFERROR(CX335*[1]Figure!$F$8+DS335*[1]Figure!$G$8+EN335*[1]Figure!$H$8,0)</f>
        <v>0</v>
      </c>
      <c r="GE335" s="15">
        <f>IFERROR(CY335*[1]Figure!$F$8+DT335*[1]Figure!$G$8+EO335*[1]Figure!$H$8,0)</f>
        <v>0</v>
      </c>
      <c r="GF335" s="15">
        <f>IFERROR(CZ335*[1]Figure!$F$8+DU335*[1]Figure!$G$8+EP335*[1]Figure!$H$8,0)</f>
        <v>0</v>
      </c>
      <c r="GG335" s="15">
        <f>IFERROR(DA335*[1]Figure!$F$8+DV335*[1]Figure!$G$8+EQ335*[1]Figure!$H$8,0)</f>
        <v>0</v>
      </c>
      <c r="GH335" s="15">
        <f>IFERROR(DB335*[1]Figure!$F$8+DW335*[1]Figure!$G$8+ER335*[1]Figure!$H$8,0)</f>
        <v>0</v>
      </c>
      <c r="GI335" s="15">
        <f>IFERROR(DC335*[1]Figure!$F$8+DX335*[1]Figure!$G$8+ES335*[1]Figure!$H$8,0)</f>
        <v>0</v>
      </c>
      <c r="GJ335" s="15">
        <f>IFERROR(DD335*[1]Figure!$F$8+DY335*[1]Figure!$G$8+ET335*[1]Figure!$H$8,0)</f>
        <v>0</v>
      </c>
      <c r="GK335" s="15">
        <f>IFERROR(DE335*[1]Figure!$F$8+DZ335*[1]Figure!$G$8+EU335*[1]Figure!$H$8,0)</f>
        <v>0</v>
      </c>
      <c r="GL335" s="15">
        <f>IFERROR(DF335*[1]Figure!$F$8+EA335*[1]Figure!$G$8+EV335*[1]Figure!$H$8,0)</f>
        <v>0</v>
      </c>
      <c r="GM335" s="15">
        <f>IFERROR(DG335*[1]Figure!$F$8+EB335*[1]Figure!$G$8+EW335*[1]Figure!$H$8,0)</f>
        <v>0</v>
      </c>
      <c r="GN335" s="15">
        <f>IFERROR(DH335*[1]Figure!$F$8+EC335*[1]Figure!$G$8+EX335*[1]Figure!$H$8,0)</f>
        <v>0</v>
      </c>
      <c r="GO335" s="15">
        <f>IFERROR(DI335*[1]Figure!$F$8+ED335*[1]Figure!$G$8+EY335*[1]Figure!$H$8,0)</f>
        <v>0</v>
      </c>
      <c r="GP335" s="15">
        <f>IFERROR(DJ335*[1]Figure!$F$8+EE335*[1]Figure!$G$8+EZ335*[1]Figure!$H$8,0)</f>
        <v>0</v>
      </c>
      <c r="GQ335" s="15">
        <f>IFERROR(DK335*[1]Figure!$F$8+EF335*[1]Figure!$G$8+FA335*[1]Figure!$H$8,0)</f>
        <v>0</v>
      </c>
      <c r="GR335" s="15">
        <f>IFERROR(DL335*[1]Figure!$F$8+EG335*[1]Figure!$G$8+FB335*[1]Figure!$H$8,0)</f>
        <v>0</v>
      </c>
      <c r="GS335" s="15">
        <f>IFERROR(DM335*[1]Figure!$F$8+EH335*[1]Figure!$G$8+FC335*[1]Figure!$H$8,0)</f>
        <v>0</v>
      </c>
      <c r="GT335" s="15">
        <f>IFERROR(DN335*[1]Figure!$F$8+EI335*[1]Figure!$G$8+FD335*[1]Figure!$H$8,0)</f>
        <v>0</v>
      </c>
      <c r="GU335" s="15">
        <f>IFERROR(DO335*[1]Figure!$F$8+EJ335*[1]Figure!$G$8+FE335*[1]Figure!$H$8,0)</f>
        <v>0</v>
      </c>
      <c r="GV335" s="15">
        <f>IFERROR(DP335*[1]Figure!$F$8+EK335*[1]Figure!$G$8+FF335*[1]Figure!$H$8,0)</f>
        <v>0</v>
      </c>
      <c r="GX335" s="15">
        <f>IFERROR(FH335*[1]Figure!$F$10+GC335*[1]Figure!$F$11,0)</f>
        <v>0</v>
      </c>
      <c r="GY335" s="15">
        <f>IFERROR(FI335*[1]Figure!$F$10+GD335*[1]Figure!$F$11,0)</f>
        <v>0</v>
      </c>
      <c r="GZ335" s="15">
        <f>IFERROR(FJ335*[1]Figure!$F$10+GE335*[1]Figure!$F$11,0)</f>
        <v>0</v>
      </c>
      <c r="HA335" s="15">
        <f>IFERROR(FK335*[1]Figure!$F$10+GF335*[1]Figure!$F$11,0)</f>
        <v>0</v>
      </c>
      <c r="HB335" s="15">
        <f>IFERROR(FL335*[1]Figure!$F$10+GG335*[1]Figure!$F$11,0)</f>
        <v>0</v>
      </c>
      <c r="HC335" s="15">
        <f>IFERROR(FM335*[1]Figure!$F$10+GH335*[1]Figure!$F$11,0)</f>
        <v>0</v>
      </c>
      <c r="HD335" s="15">
        <f>IFERROR(FN335*[1]Figure!$F$10+GI335*[1]Figure!$F$11,0)</f>
        <v>0</v>
      </c>
      <c r="HE335" s="15">
        <f>IFERROR(FO335*[1]Figure!$F$10+GJ335*[1]Figure!$F$11,0)</f>
        <v>0</v>
      </c>
      <c r="HF335" s="15">
        <f>IFERROR(FP335*[1]Figure!$F$10+GK335*[1]Figure!$F$11,0)</f>
        <v>0</v>
      </c>
      <c r="HG335" s="15">
        <f>IFERROR(FQ335*[1]Figure!$F$10+GL335*[1]Figure!$F$11,0)</f>
        <v>0</v>
      </c>
      <c r="HH335" s="15">
        <f>IFERROR(FR335*[1]Figure!$F$10+GM335*[1]Figure!$F$11,0)</f>
        <v>0</v>
      </c>
      <c r="HI335" s="15">
        <f>IFERROR(FS335*[1]Figure!$F$10+GN335*[1]Figure!$F$11,0)</f>
        <v>0</v>
      </c>
      <c r="HJ335" s="15">
        <f>IFERROR(FT335*[1]Figure!$F$10+GO335*[1]Figure!$F$11,0)</f>
        <v>0</v>
      </c>
      <c r="HK335" s="15">
        <f>IFERROR(FU335*[1]Figure!$F$10+GP335*[1]Figure!$F$11,0)</f>
        <v>0</v>
      </c>
      <c r="HL335" s="15">
        <f>IFERROR(FV335*[1]Figure!$F$10+GQ335*[1]Figure!$F$11,0)</f>
        <v>0</v>
      </c>
      <c r="HM335" s="15">
        <f>IFERROR(FW335*[1]Figure!$F$10+GR335*[1]Figure!$F$11,0)</f>
        <v>0</v>
      </c>
      <c r="HN335" s="15">
        <f>IFERROR(FX335*[1]Figure!$F$10+GS335*[1]Figure!$F$11,0)</f>
        <v>0</v>
      </c>
      <c r="HO335" s="15">
        <f>IFERROR(FY335*[1]Figure!$F$10+GT335*[1]Figure!$F$11,0)</f>
        <v>0</v>
      </c>
      <c r="HP335" s="15">
        <f>IFERROR(FZ335*[1]Figure!$F$10+GU335*[1]Figure!$F$11,0)</f>
        <v>0</v>
      </c>
      <c r="HQ335" s="15">
        <f>IFERROR(GA335*[1]Figure!$F$10+GV335*[1]Figure!$F$11,0)</f>
        <v>0</v>
      </c>
    </row>
    <row r="336" spans="1:225" s="15" customFormat="1" x14ac:dyDescent="0.2">
      <c r="A336" s="1"/>
      <c r="B336" s="4"/>
      <c r="C336" s="1" t="str">
        <f>C145</f>
        <v>Heat (anode)</v>
      </c>
      <c r="D336" s="1" t="str">
        <f>D145</f>
        <v>China</v>
      </c>
      <c r="E336" s="2"/>
      <c r="F336" s="7"/>
      <c r="G336" s="5" t="str">
        <f>G145</f>
        <v>-</v>
      </c>
      <c r="H336" s="5" t="str">
        <f>H145</f>
        <v>-</v>
      </c>
      <c r="I336" s="5" t="str">
        <f>I145</f>
        <v>-</v>
      </c>
      <c r="J336" s="5" t="str">
        <f>J145</f>
        <v>-</v>
      </c>
      <c r="K336" s="5" t="str">
        <f>K145</f>
        <v>-</v>
      </c>
      <c r="L336" s="5" t="str">
        <f>L145</f>
        <v>-</v>
      </c>
      <c r="M336" s="5" t="str">
        <f>M145</f>
        <v>MJ/kWh</v>
      </c>
      <c r="N336" s="5" t="str">
        <f>N145</f>
        <v>heat production, natural gas, at industrial furnace &gt;100kW | heat, district or industrial, natural gas | Cutoff, CN</v>
      </c>
      <c r="O336" s="5">
        <f>O145</f>
        <v>1</v>
      </c>
      <c r="P336" s="5" t="str">
        <f>P145</f>
        <v>MJ</v>
      </c>
      <c r="Q336" s="5">
        <f>Q331</f>
        <v>6.7911000979949995E-2</v>
      </c>
      <c r="R336" s="5">
        <f t="shared" ref="R336:AJ338" si="292">R331</f>
        <v>1.12976548062573</v>
      </c>
      <c r="S336" s="5">
        <f t="shared" si="292"/>
        <v>1.40888136426929E-5</v>
      </c>
      <c r="T336" s="5">
        <f t="shared" si="292"/>
        <v>2.46662548652926E-2</v>
      </c>
      <c r="U336" s="5">
        <f t="shared" si="292"/>
        <v>1.3470362037861801E-4</v>
      </c>
      <c r="V336" s="5">
        <f t="shared" si="292"/>
        <v>5.8480810969971801E-7</v>
      </c>
      <c r="W336" s="5">
        <f t="shared" si="292"/>
        <v>6.8653803041099803E-2</v>
      </c>
      <c r="X336" s="5">
        <f t="shared" si="292"/>
        <v>3.1644424678691299E-4</v>
      </c>
      <c r="Y336" s="5">
        <f t="shared" si="292"/>
        <v>3.4630821738106301E-3</v>
      </c>
      <c r="Z336" s="5">
        <f t="shared" si="292"/>
        <v>1.4020576605456599E-4</v>
      </c>
      <c r="AA336" s="5">
        <f t="shared" si="292"/>
        <v>1.47358764084449E-5</v>
      </c>
      <c r="AB336" s="5">
        <f t="shared" si="292"/>
        <v>1.8961103714611299E-4</v>
      </c>
      <c r="AC336" s="5">
        <f t="shared" si="292"/>
        <v>1.21435055904058E-7</v>
      </c>
      <c r="AD336" s="5">
        <f t="shared" si="292"/>
        <v>1.0600976807002001E-5</v>
      </c>
      <c r="AE336" s="5">
        <f t="shared" si="292"/>
        <v>3.9505117139209901E-5</v>
      </c>
      <c r="AF336" s="5">
        <f t="shared" si="292"/>
        <v>4.2354750823880399E-5</v>
      </c>
      <c r="AG336" s="5">
        <f t="shared" si="292"/>
        <v>7.0498011938915596E-9</v>
      </c>
      <c r="AH336" s="5">
        <f t="shared" si="292"/>
        <v>4.1106136526965401E-5</v>
      </c>
      <c r="AI336" s="5">
        <f t="shared" si="292"/>
        <v>3.9971808435602602E-3</v>
      </c>
      <c r="AJ336" s="5">
        <f t="shared" si="292"/>
        <v>8.9078738150358992E-6</v>
      </c>
      <c r="AK336" s="1"/>
      <c r="AL336" s="1">
        <f t="shared" si="285"/>
        <v>0</v>
      </c>
      <c r="AM336" s="1">
        <f t="shared" si="285"/>
        <v>0</v>
      </c>
      <c r="AN336" s="1">
        <f t="shared" si="285"/>
        <v>0</v>
      </c>
      <c r="AO336" s="1">
        <f t="shared" si="285"/>
        <v>0</v>
      </c>
      <c r="AP336" s="1">
        <f t="shared" si="285"/>
        <v>0</v>
      </c>
      <c r="AQ336" s="1">
        <f t="shared" si="285"/>
        <v>0</v>
      </c>
      <c r="AR336" s="1">
        <f t="shared" si="285"/>
        <v>0</v>
      </c>
      <c r="AS336" s="1">
        <f t="shared" si="285"/>
        <v>0</v>
      </c>
      <c r="AT336" s="1">
        <f t="shared" si="285"/>
        <v>0</v>
      </c>
      <c r="AU336" s="1">
        <f t="shared" si="285"/>
        <v>0</v>
      </c>
      <c r="AV336" s="1">
        <f t="shared" si="285"/>
        <v>0</v>
      </c>
      <c r="AW336" s="1">
        <f t="shared" si="285"/>
        <v>0</v>
      </c>
      <c r="AX336" s="1">
        <f t="shared" si="285"/>
        <v>0</v>
      </c>
      <c r="AY336" s="1">
        <f t="shared" si="285"/>
        <v>0</v>
      </c>
      <c r="AZ336" s="1">
        <f t="shared" si="285"/>
        <v>0</v>
      </c>
      <c r="BA336" s="1">
        <f t="shared" si="285"/>
        <v>0</v>
      </c>
      <c r="BB336" s="1">
        <f t="shared" si="266"/>
        <v>0</v>
      </c>
      <c r="BC336" s="1">
        <f t="shared" si="266"/>
        <v>0</v>
      </c>
      <c r="BD336" s="1">
        <f t="shared" si="266"/>
        <v>0</v>
      </c>
      <c r="BE336" s="1">
        <f t="shared" si="266"/>
        <v>0</v>
      </c>
      <c r="BF336" s="1"/>
      <c r="BG336" s="1">
        <f t="shared" si="286"/>
        <v>0</v>
      </c>
      <c r="BH336" s="1">
        <f t="shared" si="286"/>
        <v>0</v>
      </c>
      <c r="BI336" s="1">
        <f t="shared" si="286"/>
        <v>0</v>
      </c>
      <c r="BJ336" s="1">
        <f t="shared" si="286"/>
        <v>0</v>
      </c>
      <c r="BK336" s="1">
        <f t="shared" si="286"/>
        <v>0</v>
      </c>
      <c r="BL336" s="1">
        <f t="shared" si="286"/>
        <v>0</v>
      </c>
      <c r="BM336" s="1">
        <f t="shared" si="286"/>
        <v>0</v>
      </c>
      <c r="BN336" s="1">
        <f t="shared" si="286"/>
        <v>0</v>
      </c>
      <c r="BO336" s="1">
        <f t="shared" si="286"/>
        <v>0</v>
      </c>
      <c r="BP336" s="1">
        <f t="shared" si="286"/>
        <v>0</v>
      </c>
      <c r="BQ336" s="1">
        <f t="shared" si="286"/>
        <v>0</v>
      </c>
      <c r="BR336" s="1">
        <f t="shared" si="286"/>
        <v>0</v>
      </c>
      <c r="BS336" s="1">
        <f t="shared" si="286"/>
        <v>0</v>
      </c>
      <c r="BT336" s="1">
        <f t="shared" si="286"/>
        <v>0</v>
      </c>
      <c r="BU336" s="1">
        <f t="shared" si="286"/>
        <v>0</v>
      </c>
      <c r="BV336" s="1">
        <f t="shared" si="286"/>
        <v>0</v>
      </c>
      <c r="BW336" s="1">
        <f t="shared" si="267"/>
        <v>0</v>
      </c>
      <c r="BX336" s="1">
        <f t="shared" si="267"/>
        <v>0</v>
      </c>
      <c r="BY336" s="1">
        <f t="shared" si="267"/>
        <v>0</v>
      </c>
      <c r="BZ336" s="1">
        <f t="shared" si="267"/>
        <v>0</v>
      </c>
      <c r="CA336" s="1"/>
      <c r="CB336" s="1">
        <f t="shared" si="287"/>
        <v>0</v>
      </c>
      <c r="CC336" s="1">
        <f t="shared" si="287"/>
        <v>0</v>
      </c>
      <c r="CD336" s="1">
        <f t="shared" si="287"/>
        <v>0</v>
      </c>
      <c r="CE336" s="1">
        <f t="shared" si="287"/>
        <v>0</v>
      </c>
      <c r="CF336" s="1">
        <f t="shared" si="287"/>
        <v>0</v>
      </c>
      <c r="CG336" s="1">
        <f t="shared" si="287"/>
        <v>0</v>
      </c>
      <c r="CH336" s="1">
        <f t="shared" si="287"/>
        <v>0</v>
      </c>
      <c r="CI336" s="1">
        <f t="shared" si="287"/>
        <v>0</v>
      </c>
      <c r="CJ336" s="1">
        <f t="shared" si="287"/>
        <v>0</v>
      </c>
      <c r="CK336" s="1">
        <f t="shared" si="287"/>
        <v>0</v>
      </c>
      <c r="CL336" s="1">
        <f t="shared" si="287"/>
        <v>0</v>
      </c>
      <c r="CM336" s="1">
        <f t="shared" si="287"/>
        <v>0</v>
      </c>
      <c r="CN336" s="1">
        <f t="shared" si="287"/>
        <v>0</v>
      </c>
      <c r="CO336" s="1">
        <f t="shared" si="287"/>
        <v>0</v>
      </c>
      <c r="CP336" s="1">
        <f t="shared" si="287"/>
        <v>0</v>
      </c>
      <c r="CQ336" s="1">
        <f t="shared" si="287"/>
        <v>0</v>
      </c>
      <c r="CR336" s="1">
        <f t="shared" si="268"/>
        <v>0</v>
      </c>
      <c r="CS336" s="1">
        <f t="shared" si="268"/>
        <v>0</v>
      </c>
      <c r="CT336" s="1">
        <f t="shared" si="268"/>
        <v>0</v>
      </c>
      <c r="CU336" s="1">
        <f t="shared" si="268"/>
        <v>0</v>
      </c>
      <c r="CW336" s="15">
        <f t="shared" si="288"/>
        <v>0</v>
      </c>
      <c r="CX336" s="15">
        <f t="shared" si="288"/>
        <v>0</v>
      </c>
      <c r="CY336" s="15">
        <f t="shared" si="288"/>
        <v>0</v>
      </c>
      <c r="CZ336" s="15">
        <f t="shared" si="288"/>
        <v>0</v>
      </c>
      <c r="DA336" s="15">
        <f t="shared" si="288"/>
        <v>0</v>
      </c>
      <c r="DB336" s="15">
        <f t="shared" si="288"/>
        <v>0</v>
      </c>
      <c r="DC336" s="15">
        <f t="shared" si="288"/>
        <v>0</v>
      </c>
      <c r="DD336" s="15">
        <f t="shared" si="288"/>
        <v>0</v>
      </c>
      <c r="DE336" s="15">
        <f t="shared" si="288"/>
        <v>0</v>
      </c>
      <c r="DF336" s="15">
        <f t="shared" si="288"/>
        <v>0</v>
      </c>
      <c r="DG336" s="15">
        <f t="shared" si="288"/>
        <v>0</v>
      </c>
      <c r="DH336" s="15">
        <f t="shared" si="288"/>
        <v>0</v>
      </c>
      <c r="DI336" s="15">
        <f t="shared" si="288"/>
        <v>0</v>
      </c>
      <c r="DJ336" s="15">
        <f t="shared" si="288"/>
        <v>0</v>
      </c>
      <c r="DK336" s="15">
        <f t="shared" si="288"/>
        <v>0</v>
      </c>
      <c r="DL336" s="15">
        <f t="shared" si="288"/>
        <v>0</v>
      </c>
      <c r="DM336" s="15">
        <f t="shared" si="269"/>
        <v>0</v>
      </c>
      <c r="DN336" s="15">
        <f t="shared" si="269"/>
        <v>0</v>
      </c>
      <c r="DO336" s="15">
        <f t="shared" si="269"/>
        <v>0</v>
      </c>
      <c r="DP336" s="15">
        <f t="shared" si="269"/>
        <v>0</v>
      </c>
      <c r="DR336" s="15">
        <f t="shared" si="289"/>
        <v>0</v>
      </c>
      <c r="DS336" s="15">
        <f t="shared" si="289"/>
        <v>0</v>
      </c>
      <c r="DT336" s="15">
        <f t="shared" si="289"/>
        <v>0</v>
      </c>
      <c r="DU336" s="15">
        <f t="shared" si="289"/>
        <v>0</v>
      </c>
      <c r="DV336" s="15">
        <f t="shared" si="289"/>
        <v>0</v>
      </c>
      <c r="DW336" s="15">
        <f t="shared" si="289"/>
        <v>0</v>
      </c>
      <c r="DX336" s="15">
        <f t="shared" si="289"/>
        <v>0</v>
      </c>
      <c r="DY336" s="15">
        <f t="shared" si="289"/>
        <v>0</v>
      </c>
      <c r="DZ336" s="15">
        <f t="shared" si="289"/>
        <v>0</v>
      </c>
      <c r="EA336" s="15">
        <f t="shared" si="289"/>
        <v>0</v>
      </c>
      <c r="EB336" s="15">
        <f t="shared" si="289"/>
        <v>0</v>
      </c>
      <c r="EC336" s="15">
        <f t="shared" si="289"/>
        <v>0</v>
      </c>
      <c r="ED336" s="15">
        <f t="shared" si="289"/>
        <v>0</v>
      </c>
      <c r="EE336" s="15">
        <f t="shared" si="289"/>
        <v>0</v>
      </c>
      <c r="EF336" s="15">
        <f t="shared" si="289"/>
        <v>0</v>
      </c>
      <c r="EG336" s="15">
        <f t="shared" si="289"/>
        <v>0</v>
      </c>
      <c r="EH336" s="15">
        <f t="shared" si="270"/>
        <v>0</v>
      </c>
      <c r="EI336" s="15">
        <f t="shared" si="270"/>
        <v>0</v>
      </c>
      <c r="EJ336" s="15">
        <f t="shared" si="270"/>
        <v>0</v>
      </c>
      <c r="EK336" s="15">
        <f t="shared" si="270"/>
        <v>0</v>
      </c>
      <c r="EM336" s="15">
        <f t="shared" si="290"/>
        <v>0</v>
      </c>
      <c r="EN336" s="15">
        <f t="shared" si="290"/>
        <v>0</v>
      </c>
      <c r="EO336" s="15">
        <f t="shared" si="290"/>
        <v>0</v>
      </c>
      <c r="EP336" s="15">
        <f t="shared" si="290"/>
        <v>0</v>
      </c>
      <c r="EQ336" s="15">
        <f t="shared" si="290"/>
        <v>0</v>
      </c>
      <c r="ER336" s="15">
        <f t="shared" si="290"/>
        <v>0</v>
      </c>
      <c r="ES336" s="15">
        <f t="shared" si="290"/>
        <v>0</v>
      </c>
      <c r="ET336" s="15">
        <f t="shared" si="290"/>
        <v>0</v>
      </c>
      <c r="EU336" s="15">
        <f t="shared" si="290"/>
        <v>0</v>
      </c>
      <c r="EV336" s="15">
        <f t="shared" si="290"/>
        <v>0</v>
      </c>
      <c r="EW336" s="15">
        <f t="shared" si="290"/>
        <v>0</v>
      </c>
      <c r="EX336" s="15">
        <f t="shared" si="290"/>
        <v>0</v>
      </c>
      <c r="EY336" s="15">
        <f t="shared" si="290"/>
        <v>0</v>
      </c>
      <c r="EZ336" s="15">
        <f t="shared" si="290"/>
        <v>0</v>
      </c>
      <c r="FA336" s="15">
        <f t="shared" si="290"/>
        <v>0</v>
      </c>
      <c r="FB336" s="15">
        <f t="shared" si="290"/>
        <v>0</v>
      </c>
      <c r="FC336" s="15">
        <f t="shared" si="271"/>
        <v>0</v>
      </c>
      <c r="FD336" s="15">
        <f t="shared" si="271"/>
        <v>0</v>
      </c>
      <c r="FE336" s="15">
        <f t="shared" si="271"/>
        <v>0</v>
      </c>
      <c r="FF336" s="15">
        <f t="shared" si="271"/>
        <v>0</v>
      </c>
      <c r="FH336" s="15">
        <f>IFERROR(AL336*[1]Figure!$C$8+BG336*[1]Figure!$D$8+CB336*[1]Figure!$E$8,0)</f>
        <v>0</v>
      </c>
      <c r="FI336" s="15">
        <f>IFERROR(AM336*[1]Figure!$C$8+BH336*[1]Figure!$D$8+CC336*[1]Figure!$E$8,0)</f>
        <v>0</v>
      </c>
      <c r="FJ336" s="15">
        <f>IFERROR(AN336*[1]Figure!$C$8+BI336*[1]Figure!$D$8+CD336*[1]Figure!$E$8,0)</f>
        <v>0</v>
      </c>
      <c r="FK336" s="15">
        <f>IFERROR(AO336*[1]Figure!$C$8+BJ336*[1]Figure!$D$8+CE336*[1]Figure!$E$8,0)</f>
        <v>0</v>
      </c>
      <c r="FL336" s="15">
        <f>IFERROR(AP336*[1]Figure!$C$8+BK336*[1]Figure!$D$8+CF336*[1]Figure!$E$8,0)</f>
        <v>0</v>
      </c>
      <c r="FM336" s="15">
        <f>IFERROR(AQ336*[1]Figure!$C$8+BL336*[1]Figure!$D$8+CG336*[1]Figure!$E$8,0)</f>
        <v>0</v>
      </c>
      <c r="FN336" s="15">
        <f>IFERROR(AR336*[1]Figure!$C$8+BM336*[1]Figure!$D$8+CH336*[1]Figure!$E$8,0)</f>
        <v>0</v>
      </c>
      <c r="FO336" s="15">
        <f>IFERROR(AS336*[1]Figure!$C$8+BN336*[1]Figure!$D$8+CI336*[1]Figure!$E$8,0)</f>
        <v>0</v>
      </c>
      <c r="FP336" s="15">
        <f>IFERROR(AT336*[1]Figure!$C$8+BO336*[1]Figure!$D$8+CJ336*[1]Figure!$E$8,0)</f>
        <v>0</v>
      </c>
      <c r="FQ336" s="15">
        <f>IFERROR(AU336*[1]Figure!$C$8+BP336*[1]Figure!$D$8+CK336*[1]Figure!$E$8,0)</f>
        <v>0</v>
      </c>
      <c r="FR336" s="15">
        <f>IFERROR(AV336*[1]Figure!$C$8+BQ336*[1]Figure!$D$8+CL336*[1]Figure!$E$8,0)</f>
        <v>0</v>
      </c>
      <c r="FS336" s="15">
        <f>IFERROR(AW336*[1]Figure!$C$8+BR336*[1]Figure!$D$8+CM336*[1]Figure!$E$8,0)</f>
        <v>0</v>
      </c>
      <c r="FT336" s="15">
        <f>IFERROR(AX336*[1]Figure!$C$8+BS336*[1]Figure!$D$8+CN336*[1]Figure!$E$8,0)</f>
        <v>0</v>
      </c>
      <c r="FU336" s="15">
        <f>IFERROR(AY336*[1]Figure!$C$8+BT336*[1]Figure!$D$8+CO336*[1]Figure!$E$8,0)</f>
        <v>0</v>
      </c>
      <c r="FV336" s="15">
        <f>IFERROR(AZ336*[1]Figure!$C$8+BU336*[1]Figure!$D$8+CP336*[1]Figure!$E$8,0)</f>
        <v>0</v>
      </c>
      <c r="FW336" s="15">
        <f>IFERROR(BA336*[1]Figure!$C$8+BV336*[1]Figure!$D$8+CQ336*[1]Figure!$E$8,0)</f>
        <v>0</v>
      </c>
      <c r="FX336" s="15">
        <f>IFERROR(BB336*[1]Figure!$C$8+BW336*[1]Figure!$D$8+CR336*[1]Figure!$E$8,0)</f>
        <v>0</v>
      </c>
      <c r="FY336" s="15">
        <f>IFERROR(BC336*[1]Figure!$C$8+BX336*[1]Figure!$D$8+CS336*[1]Figure!$E$8,0)</f>
        <v>0</v>
      </c>
      <c r="FZ336" s="15">
        <f>IFERROR(BD336*[1]Figure!$C$8+BY336*[1]Figure!$D$8+CT336*[1]Figure!$E$8,0)</f>
        <v>0</v>
      </c>
      <c r="GA336" s="15">
        <f>IFERROR(BE336*[1]Figure!$C$8+BZ336*[1]Figure!$D$8+CU336*[1]Figure!$E$8,0)</f>
        <v>0</v>
      </c>
      <c r="GC336" s="15">
        <f>IFERROR(CW336*[1]Figure!$F$8+DR336*[1]Figure!$G$8+EM336*[1]Figure!$H$8,0)</f>
        <v>0</v>
      </c>
      <c r="GD336" s="15">
        <f>IFERROR(CX336*[1]Figure!$F$8+DS336*[1]Figure!$G$8+EN336*[1]Figure!$H$8,0)</f>
        <v>0</v>
      </c>
      <c r="GE336" s="15">
        <f>IFERROR(CY336*[1]Figure!$F$8+DT336*[1]Figure!$G$8+EO336*[1]Figure!$H$8,0)</f>
        <v>0</v>
      </c>
      <c r="GF336" s="15">
        <f>IFERROR(CZ336*[1]Figure!$F$8+DU336*[1]Figure!$G$8+EP336*[1]Figure!$H$8,0)</f>
        <v>0</v>
      </c>
      <c r="GG336" s="15">
        <f>IFERROR(DA336*[1]Figure!$F$8+DV336*[1]Figure!$G$8+EQ336*[1]Figure!$H$8,0)</f>
        <v>0</v>
      </c>
      <c r="GH336" s="15">
        <f>IFERROR(DB336*[1]Figure!$F$8+DW336*[1]Figure!$G$8+ER336*[1]Figure!$H$8,0)</f>
        <v>0</v>
      </c>
      <c r="GI336" s="15">
        <f>IFERROR(DC336*[1]Figure!$F$8+DX336*[1]Figure!$G$8+ES336*[1]Figure!$H$8,0)</f>
        <v>0</v>
      </c>
      <c r="GJ336" s="15">
        <f>IFERROR(DD336*[1]Figure!$F$8+DY336*[1]Figure!$G$8+ET336*[1]Figure!$H$8,0)</f>
        <v>0</v>
      </c>
      <c r="GK336" s="15">
        <f>IFERROR(DE336*[1]Figure!$F$8+DZ336*[1]Figure!$G$8+EU336*[1]Figure!$H$8,0)</f>
        <v>0</v>
      </c>
      <c r="GL336" s="15">
        <f>IFERROR(DF336*[1]Figure!$F$8+EA336*[1]Figure!$G$8+EV336*[1]Figure!$H$8,0)</f>
        <v>0</v>
      </c>
      <c r="GM336" s="15">
        <f>IFERROR(DG336*[1]Figure!$F$8+EB336*[1]Figure!$G$8+EW336*[1]Figure!$H$8,0)</f>
        <v>0</v>
      </c>
      <c r="GN336" s="15">
        <f>IFERROR(DH336*[1]Figure!$F$8+EC336*[1]Figure!$G$8+EX336*[1]Figure!$H$8,0)</f>
        <v>0</v>
      </c>
      <c r="GO336" s="15">
        <f>IFERROR(DI336*[1]Figure!$F$8+ED336*[1]Figure!$G$8+EY336*[1]Figure!$H$8,0)</f>
        <v>0</v>
      </c>
      <c r="GP336" s="15">
        <f>IFERROR(DJ336*[1]Figure!$F$8+EE336*[1]Figure!$G$8+EZ336*[1]Figure!$H$8,0)</f>
        <v>0</v>
      </c>
      <c r="GQ336" s="15">
        <f>IFERROR(DK336*[1]Figure!$F$8+EF336*[1]Figure!$G$8+FA336*[1]Figure!$H$8,0)</f>
        <v>0</v>
      </c>
      <c r="GR336" s="15">
        <f>IFERROR(DL336*[1]Figure!$F$8+EG336*[1]Figure!$G$8+FB336*[1]Figure!$H$8,0)</f>
        <v>0</v>
      </c>
      <c r="GS336" s="15">
        <f>IFERROR(DM336*[1]Figure!$F$8+EH336*[1]Figure!$G$8+FC336*[1]Figure!$H$8,0)</f>
        <v>0</v>
      </c>
      <c r="GT336" s="15">
        <f>IFERROR(DN336*[1]Figure!$F$8+EI336*[1]Figure!$G$8+FD336*[1]Figure!$H$8,0)</f>
        <v>0</v>
      </c>
      <c r="GU336" s="15">
        <f>IFERROR(DO336*[1]Figure!$F$8+EJ336*[1]Figure!$G$8+FE336*[1]Figure!$H$8,0)</f>
        <v>0</v>
      </c>
      <c r="GV336" s="15">
        <f>IFERROR(DP336*[1]Figure!$F$8+EK336*[1]Figure!$G$8+FF336*[1]Figure!$H$8,0)</f>
        <v>0</v>
      </c>
      <c r="GX336" s="15">
        <f>IFERROR(FH336*[1]Figure!$F$10+GC336*[1]Figure!$F$11,0)</f>
        <v>0</v>
      </c>
      <c r="GY336" s="15">
        <f>IFERROR(FI336*[1]Figure!$F$10+GD336*[1]Figure!$F$11,0)</f>
        <v>0</v>
      </c>
      <c r="GZ336" s="15">
        <f>IFERROR(FJ336*[1]Figure!$F$10+GE336*[1]Figure!$F$11,0)</f>
        <v>0</v>
      </c>
      <c r="HA336" s="15">
        <f>IFERROR(FK336*[1]Figure!$F$10+GF336*[1]Figure!$F$11,0)</f>
        <v>0</v>
      </c>
      <c r="HB336" s="15">
        <f>IFERROR(FL336*[1]Figure!$F$10+GG336*[1]Figure!$F$11,0)</f>
        <v>0</v>
      </c>
      <c r="HC336" s="15">
        <f>IFERROR(FM336*[1]Figure!$F$10+GH336*[1]Figure!$F$11,0)</f>
        <v>0</v>
      </c>
      <c r="HD336" s="15">
        <f>IFERROR(FN336*[1]Figure!$F$10+GI336*[1]Figure!$F$11,0)</f>
        <v>0</v>
      </c>
      <c r="HE336" s="15">
        <f>IFERROR(FO336*[1]Figure!$F$10+GJ336*[1]Figure!$F$11,0)</f>
        <v>0</v>
      </c>
      <c r="HF336" s="15">
        <f>IFERROR(FP336*[1]Figure!$F$10+GK336*[1]Figure!$F$11,0)</f>
        <v>0</v>
      </c>
      <c r="HG336" s="15">
        <f>IFERROR(FQ336*[1]Figure!$F$10+GL336*[1]Figure!$F$11,0)</f>
        <v>0</v>
      </c>
      <c r="HH336" s="15">
        <f>IFERROR(FR336*[1]Figure!$F$10+GM336*[1]Figure!$F$11,0)</f>
        <v>0</v>
      </c>
      <c r="HI336" s="15">
        <f>IFERROR(FS336*[1]Figure!$F$10+GN336*[1]Figure!$F$11,0)</f>
        <v>0</v>
      </c>
      <c r="HJ336" s="15">
        <f>IFERROR(FT336*[1]Figure!$F$10+GO336*[1]Figure!$F$11,0)</f>
        <v>0</v>
      </c>
      <c r="HK336" s="15">
        <f>IFERROR(FU336*[1]Figure!$F$10+GP336*[1]Figure!$F$11,0)</f>
        <v>0</v>
      </c>
      <c r="HL336" s="15">
        <f>IFERROR(FV336*[1]Figure!$F$10+GQ336*[1]Figure!$F$11,0)</f>
        <v>0</v>
      </c>
      <c r="HM336" s="15">
        <f>IFERROR(FW336*[1]Figure!$F$10+GR336*[1]Figure!$F$11,0)</f>
        <v>0</v>
      </c>
      <c r="HN336" s="15">
        <f>IFERROR(FX336*[1]Figure!$F$10+GS336*[1]Figure!$F$11,0)</f>
        <v>0</v>
      </c>
      <c r="HO336" s="15">
        <f>IFERROR(FY336*[1]Figure!$F$10+GT336*[1]Figure!$F$11,0)</f>
        <v>0</v>
      </c>
      <c r="HP336" s="15">
        <f>IFERROR(FZ336*[1]Figure!$F$10+GU336*[1]Figure!$F$11,0)</f>
        <v>0</v>
      </c>
      <c r="HQ336" s="15">
        <f>IFERROR(GA336*[1]Figure!$F$10+GV336*[1]Figure!$F$11,0)</f>
        <v>0</v>
      </c>
    </row>
    <row r="337" spans="1:225" s="15" customFormat="1" x14ac:dyDescent="0.2">
      <c r="A337" s="1"/>
      <c r="B337" s="4"/>
      <c r="C337" s="1" t="str">
        <f>C146</f>
        <v>Heat (anode)</v>
      </c>
      <c r="D337" s="1" t="str">
        <f>D146</f>
        <v>Japan</v>
      </c>
      <c r="E337" s="2">
        <f t="shared" ref="E337:E362" si="293">E305</f>
        <v>0.54285714285714282</v>
      </c>
      <c r="F337" s="7"/>
      <c r="G337" s="5" t="str">
        <f>G146</f>
        <v>-</v>
      </c>
      <c r="H337" s="5" t="str">
        <f>H146</f>
        <v>-</v>
      </c>
      <c r="I337" s="5" t="str">
        <f>I146</f>
        <v>-</v>
      </c>
      <c r="J337" s="5" t="str">
        <f>J146</f>
        <v>-</v>
      </c>
      <c r="K337" s="5" t="str">
        <f>K146</f>
        <v>-</v>
      </c>
      <c r="L337" s="5" t="str">
        <f>L146</f>
        <v>-</v>
      </c>
      <c r="M337" s="5" t="str">
        <f>M146</f>
        <v>MJ/kWh</v>
      </c>
      <c r="N337" s="5" t="str">
        <f>N146</f>
        <v>heat production, natural gas, at industrial furnace &gt;100kW | heat, district or industrial, natural gas | Cutoff, JP</v>
      </c>
      <c r="O337" s="5">
        <f>O146</f>
        <v>1</v>
      </c>
      <c r="P337" s="5" t="str">
        <f>P146</f>
        <v>MJ</v>
      </c>
      <c r="Q337" s="5">
        <f t="shared" ref="Q337:AF338" si="294">Q332</f>
        <v>8.0255835238889101E-2</v>
      </c>
      <c r="R337" s="5">
        <f t="shared" si="294"/>
        <v>1.3280389228243701</v>
      </c>
      <c r="S337" s="5">
        <f t="shared" si="294"/>
        <v>3.2625467366219097E-5</v>
      </c>
      <c r="T337" s="5">
        <f t="shared" si="294"/>
        <v>2.8866351921018999E-2</v>
      </c>
      <c r="U337" s="5">
        <f t="shared" si="294"/>
        <v>4.5067611718069598E-4</v>
      </c>
      <c r="V337" s="5">
        <f t="shared" si="294"/>
        <v>1.7932671974896699E-6</v>
      </c>
      <c r="W337" s="5">
        <f t="shared" si="294"/>
        <v>8.1484583681056696E-2</v>
      </c>
      <c r="X337" s="5">
        <f t="shared" si="294"/>
        <v>1.6287904140258201E-3</v>
      </c>
      <c r="Y337" s="5">
        <f t="shared" si="294"/>
        <v>9.1574308760159501E-3</v>
      </c>
      <c r="Z337" s="5">
        <f t="shared" si="294"/>
        <v>3.2641218854135499E-4</v>
      </c>
      <c r="AA337" s="5">
        <f t="shared" si="294"/>
        <v>3.1799128651825801E-4</v>
      </c>
      <c r="AB337" s="5">
        <f t="shared" si="294"/>
        <v>5.9619837332342495E-4</v>
      </c>
      <c r="AC337" s="5">
        <f t="shared" si="294"/>
        <v>3.8080593948843199E-7</v>
      </c>
      <c r="AD337" s="5">
        <f t="shared" si="294"/>
        <v>7.2343441805085905E-5</v>
      </c>
      <c r="AE337" s="5">
        <f t="shared" si="294"/>
        <v>7.7023534360772601E-5</v>
      </c>
      <c r="AF337" s="5">
        <f t="shared" si="294"/>
        <v>8.1320434095897697E-5</v>
      </c>
      <c r="AG337" s="5">
        <f t="shared" si="292"/>
        <v>4.7593400183627502E-9</v>
      </c>
      <c r="AH337" s="5">
        <f t="shared" si="292"/>
        <v>9.4186694126161696E-5</v>
      </c>
      <c r="AI337" s="5">
        <f t="shared" si="292"/>
        <v>2.9120398038930798E-2</v>
      </c>
      <c r="AJ337" s="5">
        <f t="shared" si="292"/>
        <v>4.4155716996994898E-5</v>
      </c>
      <c r="AK337" s="1"/>
      <c r="AL337" s="1">
        <f t="shared" si="285"/>
        <v>0</v>
      </c>
      <c r="AM337" s="1">
        <f t="shared" si="285"/>
        <v>0</v>
      </c>
      <c r="AN337" s="1">
        <f t="shared" si="285"/>
        <v>0</v>
      </c>
      <c r="AO337" s="1">
        <f t="shared" si="285"/>
        <v>0</v>
      </c>
      <c r="AP337" s="1">
        <f t="shared" si="285"/>
        <v>0</v>
      </c>
      <c r="AQ337" s="1">
        <f t="shared" si="285"/>
        <v>0</v>
      </c>
      <c r="AR337" s="1">
        <f t="shared" si="285"/>
        <v>0</v>
      </c>
      <c r="AS337" s="1">
        <f t="shared" si="285"/>
        <v>0</v>
      </c>
      <c r="AT337" s="1">
        <f t="shared" si="285"/>
        <v>0</v>
      </c>
      <c r="AU337" s="1">
        <f t="shared" si="285"/>
        <v>0</v>
      </c>
      <c r="AV337" s="1">
        <f t="shared" si="285"/>
        <v>0</v>
      </c>
      <c r="AW337" s="1">
        <f t="shared" si="285"/>
        <v>0</v>
      </c>
      <c r="AX337" s="1">
        <f t="shared" si="285"/>
        <v>0</v>
      </c>
      <c r="AY337" s="1">
        <f t="shared" si="285"/>
        <v>0</v>
      </c>
      <c r="AZ337" s="1">
        <f t="shared" si="285"/>
        <v>0</v>
      </c>
      <c r="BA337" s="1">
        <f t="shared" si="285"/>
        <v>0</v>
      </c>
      <c r="BB337" s="1">
        <f t="shared" si="266"/>
        <v>0</v>
      </c>
      <c r="BC337" s="1">
        <f t="shared" si="266"/>
        <v>0</v>
      </c>
      <c r="BD337" s="1">
        <f t="shared" si="266"/>
        <v>0</v>
      </c>
      <c r="BE337" s="1">
        <f t="shared" si="266"/>
        <v>0</v>
      </c>
      <c r="BF337" s="1"/>
      <c r="BG337" s="1">
        <f t="shared" si="286"/>
        <v>0</v>
      </c>
      <c r="BH337" s="1">
        <f t="shared" si="286"/>
        <v>0</v>
      </c>
      <c r="BI337" s="1">
        <f t="shared" si="286"/>
        <v>0</v>
      </c>
      <c r="BJ337" s="1">
        <f t="shared" si="286"/>
        <v>0</v>
      </c>
      <c r="BK337" s="1">
        <f t="shared" si="286"/>
        <v>0</v>
      </c>
      <c r="BL337" s="1">
        <f t="shared" si="286"/>
        <v>0</v>
      </c>
      <c r="BM337" s="1">
        <f t="shared" si="286"/>
        <v>0</v>
      </c>
      <c r="BN337" s="1">
        <f t="shared" si="286"/>
        <v>0</v>
      </c>
      <c r="BO337" s="1">
        <f t="shared" si="286"/>
        <v>0</v>
      </c>
      <c r="BP337" s="1">
        <f t="shared" si="286"/>
        <v>0</v>
      </c>
      <c r="BQ337" s="1">
        <f t="shared" si="286"/>
        <v>0</v>
      </c>
      <c r="BR337" s="1">
        <f t="shared" si="286"/>
        <v>0</v>
      </c>
      <c r="BS337" s="1">
        <f t="shared" si="286"/>
        <v>0</v>
      </c>
      <c r="BT337" s="1">
        <f t="shared" si="286"/>
        <v>0</v>
      </c>
      <c r="BU337" s="1">
        <f t="shared" si="286"/>
        <v>0</v>
      </c>
      <c r="BV337" s="1">
        <f t="shared" si="286"/>
        <v>0</v>
      </c>
      <c r="BW337" s="1">
        <f t="shared" si="267"/>
        <v>0</v>
      </c>
      <c r="BX337" s="1">
        <f t="shared" si="267"/>
        <v>0</v>
      </c>
      <c r="BY337" s="1">
        <f t="shared" si="267"/>
        <v>0</v>
      </c>
      <c r="BZ337" s="1">
        <f t="shared" si="267"/>
        <v>0</v>
      </c>
      <c r="CA337" s="1"/>
      <c r="CB337" s="1">
        <f t="shared" si="287"/>
        <v>0</v>
      </c>
      <c r="CC337" s="1">
        <f t="shared" si="287"/>
        <v>0</v>
      </c>
      <c r="CD337" s="1">
        <f t="shared" si="287"/>
        <v>0</v>
      </c>
      <c r="CE337" s="1">
        <f t="shared" si="287"/>
        <v>0</v>
      </c>
      <c r="CF337" s="1">
        <f t="shared" si="287"/>
        <v>0</v>
      </c>
      <c r="CG337" s="1">
        <f t="shared" si="287"/>
        <v>0</v>
      </c>
      <c r="CH337" s="1">
        <f t="shared" si="287"/>
        <v>0</v>
      </c>
      <c r="CI337" s="1">
        <f t="shared" si="287"/>
        <v>0</v>
      </c>
      <c r="CJ337" s="1">
        <f t="shared" si="287"/>
        <v>0</v>
      </c>
      <c r="CK337" s="1">
        <f t="shared" si="287"/>
        <v>0</v>
      </c>
      <c r="CL337" s="1">
        <f t="shared" si="287"/>
        <v>0</v>
      </c>
      <c r="CM337" s="1">
        <f t="shared" si="287"/>
        <v>0</v>
      </c>
      <c r="CN337" s="1">
        <f t="shared" si="287"/>
        <v>0</v>
      </c>
      <c r="CO337" s="1">
        <f t="shared" si="287"/>
        <v>0</v>
      </c>
      <c r="CP337" s="1">
        <f t="shared" si="287"/>
        <v>0</v>
      </c>
      <c r="CQ337" s="1">
        <f t="shared" si="287"/>
        <v>0</v>
      </c>
      <c r="CR337" s="1">
        <f t="shared" si="268"/>
        <v>0</v>
      </c>
      <c r="CS337" s="1">
        <f t="shared" si="268"/>
        <v>0</v>
      </c>
      <c r="CT337" s="1">
        <f t="shared" si="268"/>
        <v>0</v>
      </c>
      <c r="CU337" s="1">
        <f t="shared" si="268"/>
        <v>0</v>
      </c>
      <c r="CW337" s="15">
        <f t="shared" si="288"/>
        <v>0</v>
      </c>
      <c r="CX337" s="15">
        <f t="shared" si="288"/>
        <v>0</v>
      </c>
      <c r="CY337" s="15">
        <f t="shared" si="288"/>
        <v>0</v>
      </c>
      <c r="CZ337" s="15">
        <f t="shared" si="288"/>
        <v>0</v>
      </c>
      <c r="DA337" s="15">
        <f t="shared" si="288"/>
        <v>0</v>
      </c>
      <c r="DB337" s="15">
        <f t="shared" si="288"/>
        <v>0</v>
      </c>
      <c r="DC337" s="15">
        <f t="shared" si="288"/>
        <v>0</v>
      </c>
      <c r="DD337" s="15">
        <f t="shared" si="288"/>
        <v>0</v>
      </c>
      <c r="DE337" s="15">
        <f t="shared" si="288"/>
        <v>0</v>
      </c>
      <c r="DF337" s="15">
        <f t="shared" si="288"/>
        <v>0</v>
      </c>
      <c r="DG337" s="15">
        <f t="shared" si="288"/>
        <v>0</v>
      </c>
      <c r="DH337" s="15">
        <f t="shared" si="288"/>
        <v>0</v>
      </c>
      <c r="DI337" s="15">
        <f t="shared" si="288"/>
        <v>0</v>
      </c>
      <c r="DJ337" s="15">
        <f t="shared" si="288"/>
        <v>0</v>
      </c>
      <c r="DK337" s="15">
        <f t="shared" si="288"/>
        <v>0</v>
      </c>
      <c r="DL337" s="15">
        <f t="shared" si="288"/>
        <v>0</v>
      </c>
      <c r="DM337" s="15">
        <f t="shared" si="269"/>
        <v>0</v>
      </c>
      <c r="DN337" s="15">
        <f t="shared" si="269"/>
        <v>0</v>
      </c>
      <c r="DO337" s="15">
        <f t="shared" si="269"/>
        <v>0</v>
      </c>
      <c r="DP337" s="15">
        <f t="shared" si="269"/>
        <v>0</v>
      </c>
      <c r="DR337" s="15">
        <f t="shared" si="289"/>
        <v>0</v>
      </c>
      <c r="DS337" s="15">
        <f t="shared" si="289"/>
        <v>0</v>
      </c>
      <c r="DT337" s="15">
        <f t="shared" si="289"/>
        <v>0</v>
      </c>
      <c r="DU337" s="15">
        <f t="shared" si="289"/>
        <v>0</v>
      </c>
      <c r="DV337" s="15">
        <f t="shared" si="289"/>
        <v>0</v>
      </c>
      <c r="DW337" s="15">
        <f t="shared" si="289"/>
        <v>0</v>
      </c>
      <c r="DX337" s="15">
        <f t="shared" si="289"/>
        <v>0</v>
      </c>
      <c r="DY337" s="15">
        <f t="shared" si="289"/>
        <v>0</v>
      </c>
      <c r="DZ337" s="15">
        <f t="shared" si="289"/>
        <v>0</v>
      </c>
      <c r="EA337" s="15">
        <f t="shared" si="289"/>
        <v>0</v>
      </c>
      <c r="EB337" s="15">
        <f t="shared" si="289"/>
        <v>0</v>
      </c>
      <c r="EC337" s="15">
        <f t="shared" si="289"/>
        <v>0</v>
      </c>
      <c r="ED337" s="15">
        <f t="shared" si="289"/>
        <v>0</v>
      </c>
      <c r="EE337" s="15">
        <f t="shared" si="289"/>
        <v>0</v>
      </c>
      <c r="EF337" s="15">
        <f t="shared" si="289"/>
        <v>0</v>
      </c>
      <c r="EG337" s="15">
        <f t="shared" si="289"/>
        <v>0</v>
      </c>
      <c r="EH337" s="15">
        <f t="shared" si="270"/>
        <v>0</v>
      </c>
      <c r="EI337" s="15">
        <f t="shared" si="270"/>
        <v>0</v>
      </c>
      <c r="EJ337" s="15">
        <f t="shared" si="270"/>
        <v>0</v>
      </c>
      <c r="EK337" s="15">
        <f t="shared" si="270"/>
        <v>0</v>
      </c>
      <c r="EM337" s="15">
        <f t="shared" si="290"/>
        <v>0</v>
      </c>
      <c r="EN337" s="15">
        <f t="shared" si="290"/>
        <v>0</v>
      </c>
      <c r="EO337" s="15">
        <f t="shared" si="290"/>
        <v>0</v>
      </c>
      <c r="EP337" s="15">
        <f t="shared" si="290"/>
        <v>0</v>
      </c>
      <c r="EQ337" s="15">
        <f t="shared" si="290"/>
        <v>0</v>
      </c>
      <c r="ER337" s="15">
        <f t="shared" si="290"/>
        <v>0</v>
      </c>
      <c r="ES337" s="15">
        <f t="shared" si="290"/>
        <v>0</v>
      </c>
      <c r="ET337" s="15">
        <f t="shared" si="290"/>
        <v>0</v>
      </c>
      <c r="EU337" s="15">
        <f t="shared" si="290"/>
        <v>0</v>
      </c>
      <c r="EV337" s="15">
        <f t="shared" si="290"/>
        <v>0</v>
      </c>
      <c r="EW337" s="15">
        <f t="shared" si="290"/>
        <v>0</v>
      </c>
      <c r="EX337" s="15">
        <f t="shared" si="290"/>
        <v>0</v>
      </c>
      <c r="EY337" s="15">
        <f t="shared" si="290"/>
        <v>0</v>
      </c>
      <c r="EZ337" s="15">
        <f t="shared" si="290"/>
        <v>0</v>
      </c>
      <c r="FA337" s="15">
        <f t="shared" si="290"/>
        <v>0</v>
      </c>
      <c r="FB337" s="15">
        <f t="shared" si="290"/>
        <v>0</v>
      </c>
      <c r="FC337" s="15">
        <f t="shared" si="271"/>
        <v>0</v>
      </c>
      <c r="FD337" s="15">
        <f t="shared" si="271"/>
        <v>0</v>
      </c>
      <c r="FE337" s="15">
        <f t="shared" si="271"/>
        <v>0</v>
      </c>
      <c r="FF337" s="15">
        <f t="shared" si="271"/>
        <v>0</v>
      </c>
      <c r="FH337" s="15">
        <f>IFERROR(AL337*[1]Figure!$C$8+BG337*[1]Figure!$D$8+CB337*[1]Figure!$E$8,0)</f>
        <v>0</v>
      </c>
      <c r="FI337" s="15">
        <f>IFERROR(AM337*[1]Figure!$C$8+BH337*[1]Figure!$D$8+CC337*[1]Figure!$E$8,0)</f>
        <v>0</v>
      </c>
      <c r="FJ337" s="15">
        <f>IFERROR(AN337*[1]Figure!$C$8+BI337*[1]Figure!$D$8+CD337*[1]Figure!$E$8,0)</f>
        <v>0</v>
      </c>
      <c r="FK337" s="15">
        <f>IFERROR(AO337*[1]Figure!$C$8+BJ337*[1]Figure!$D$8+CE337*[1]Figure!$E$8,0)</f>
        <v>0</v>
      </c>
      <c r="FL337" s="15">
        <f>IFERROR(AP337*[1]Figure!$C$8+BK337*[1]Figure!$D$8+CF337*[1]Figure!$E$8,0)</f>
        <v>0</v>
      </c>
      <c r="FM337" s="15">
        <f>IFERROR(AQ337*[1]Figure!$C$8+BL337*[1]Figure!$D$8+CG337*[1]Figure!$E$8,0)</f>
        <v>0</v>
      </c>
      <c r="FN337" s="15">
        <f>IFERROR(AR337*[1]Figure!$C$8+BM337*[1]Figure!$D$8+CH337*[1]Figure!$E$8,0)</f>
        <v>0</v>
      </c>
      <c r="FO337" s="15">
        <f>IFERROR(AS337*[1]Figure!$C$8+BN337*[1]Figure!$D$8+CI337*[1]Figure!$E$8,0)</f>
        <v>0</v>
      </c>
      <c r="FP337" s="15">
        <f>IFERROR(AT337*[1]Figure!$C$8+BO337*[1]Figure!$D$8+CJ337*[1]Figure!$E$8,0)</f>
        <v>0</v>
      </c>
      <c r="FQ337" s="15">
        <f>IFERROR(AU337*[1]Figure!$C$8+BP337*[1]Figure!$D$8+CK337*[1]Figure!$E$8,0)</f>
        <v>0</v>
      </c>
      <c r="FR337" s="15">
        <f>IFERROR(AV337*[1]Figure!$C$8+BQ337*[1]Figure!$D$8+CL337*[1]Figure!$E$8,0)</f>
        <v>0</v>
      </c>
      <c r="FS337" s="15">
        <f>IFERROR(AW337*[1]Figure!$C$8+BR337*[1]Figure!$D$8+CM337*[1]Figure!$E$8,0)</f>
        <v>0</v>
      </c>
      <c r="FT337" s="15">
        <f>IFERROR(AX337*[1]Figure!$C$8+BS337*[1]Figure!$D$8+CN337*[1]Figure!$E$8,0)</f>
        <v>0</v>
      </c>
      <c r="FU337" s="15">
        <f>IFERROR(AY337*[1]Figure!$C$8+BT337*[1]Figure!$D$8+CO337*[1]Figure!$E$8,0)</f>
        <v>0</v>
      </c>
      <c r="FV337" s="15">
        <f>IFERROR(AZ337*[1]Figure!$C$8+BU337*[1]Figure!$D$8+CP337*[1]Figure!$E$8,0)</f>
        <v>0</v>
      </c>
      <c r="FW337" s="15">
        <f>IFERROR(BA337*[1]Figure!$C$8+BV337*[1]Figure!$D$8+CQ337*[1]Figure!$E$8,0)</f>
        <v>0</v>
      </c>
      <c r="FX337" s="15">
        <f>IFERROR(BB337*[1]Figure!$C$8+BW337*[1]Figure!$D$8+CR337*[1]Figure!$E$8,0)</f>
        <v>0</v>
      </c>
      <c r="FY337" s="15">
        <f>IFERROR(BC337*[1]Figure!$C$8+BX337*[1]Figure!$D$8+CS337*[1]Figure!$E$8,0)</f>
        <v>0</v>
      </c>
      <c r="FZ337" s="15">
        <f>IFERROR(BD337*[1]Figure!$C$8+BY337*[1]Figure!$D$8+CT337*[1]Figure!$E$8,0)</f>
        <v>0</v>
      </c>
      <c r="GA337" s="15">
        <f>IFERROR(BE337*[1]Figure!$C$8+BZ337*[1]Figure!$D$8+CU337*[1]Figure!$E$8,0)</f>
        <v>0</v>
      </c>
      <c r="GC337" s="15">
        <f>IFERROR(CW337*[1]Figure!$F$8+DR337*[1]Figure!$G$8+EM337*[1]Figure!$H$8,0)</f>
        <v>0</v>
      </c>
      <c r="GD337" s="15">
        <f>IFERROR(CX337*[1]Figure!$F$8+DS337*[1]Figure!$G$8+EN337*[1]Figure!$H$8,0)</f>
        <v>0</v>
      </c>
      <c r="GE337" s="15">
        <f>IFERROR(CY337*[1]Figure!$F$8+DT337*[1]Figure!$G$8+EO337*[1]Figure!$H$8,0)</f>
        <v>0</v>
      </c>
      <c r="GF337" s="15">
        <f>IFERROR(CZ337*[1]Figure!$F$8+DU337*[1]Figure!$G$8+EP337*[1]Figure!$H$8,0)</f>
        <v>0</v>
      </c>
      <c r="GG337" s="15">
        <f>IFERROR(DA337*[1]Figure!$F$8+DV337*[1]Figure!$G$8+EQ337*[1]Figure!$H$8,0)</f>
        <v>0</v>
      </c>
      <c r="GH337" s="15">
        <f>IFERROR(DB337*[1]Figure!$F$8+DW337*[1]Figure!$G$8+ER337*[1]Figure!$H$8,0)</f>
        <v>0</v>
      </c>
      <c r="GI337" s="15">
        <f>IFERROR(DC337*[1]Figure!$F$8+DX337*[1]Figure!$G$8+ES337*[1]Figure!$H$8,0)</f>
        <v>0</v>
      </c>
      <c r="GJ337" s="15">
        <f>IFERROR(DD337*[1]Figure!$F$8+DY337*[1]Figure!$G$8+ET337*[1]Figure!$H$8,0)</f>
        <v>0</v>
      </c>
      <c r="GK337" s="15">
        <f>IFERROR(DE337*[1]Figure!$F$8+DZ337*[1]Figure!$G$8+EU337*[1]Figure!$H$8,0)</f>
        <v>0</v>
      </c>
      <c r="GL337" s="15">
        <f>IFERROR(DF337*[1]Figure!$F$8+EA337*[1]Figure!$G$8+EV337*[1]Figure!$H$8,0)</f>
        <v>0</v>
      </c>
      <c r="GM337" s="15">
        <f>IFERROR(DG337*[1]Figure!$F$8+EB337*[1]Figure!$G$8+EW337*[1]Figure!$H$8,0)</f>
        <v>0</v>
      </c>
      <c r="GN337" s="15">
        <f>IFERROR(DH337*[1]Figure!$F$8+EC337*[1]Figure!$G$8+EX337*[1]Figure!$H$8,0)</f>
        <v>0</v>
      </c>
      <c r="GO337" s="15">
        <f>IFERROR(DI337*[1]Figure!$F$8+ED337*[1]Figure!$G$8+EY337*[1]Figure!$H$8,0)</f>
        <v>0</v>
      </c>
      <c r="GP337" s="15">
        <f>IFERROR(DJ337*[1]Figure!$F$8+EE337*[1]Figure!$G$8+EZ337*[1]Figure!$H$8,0)</f>
        <v>0</v>
      </c>
      <c r="GQ337" s="15">
        <f>IFERROR(DK337*[1]Figure!$F$8+EF337*[1]Figure!$G$8+FA337*[1]Figure!$H$8,0)</f>
        <v>0</v>
      </c>
      <c r="GR337" s="15">
        <f>IFERROR(DL337*[1]Figure!$F$8+EG337*[1]Figure!$G$8+FB337*[1]Figure!$H$8,0)</f>
        <v>0</v>
      </c>
      <c r="GS337" s="15">
        <f>IFERROR(DM337*[1]Figure!$F$8+EH337*[1]Figure!$G$8+FC337*[1]Figure!$H$8,0)</f>
        <v>0</v>
      </c>
      <c r="GT337" s="15">
        <f>IFERROR(DN337*[1]Figure!$F$8+EI337*[1]Figure!$G$8+FD337*[1]Figure!$H$8,0)</f>
        <v>0</v>
      </c>
      <c r="GU337" s="15">
        <f>IFERROR(DO337*[1]Figure!$F$8+EJ337*[1]Figure!$G$8+FE337*[1]Figure!$H$8,0)</f>
        <v>0</v>
      </c>
      <c r="GV337" s="15">
        <f>IFERROR(DP337*[1]Figure!$F$8+EK337*[1]Figure!$G$8+FF337*[1]Figure!$H$8,0)</f>
        <v>0</v>
      </c>
      <c r="GX337" s="15">
        <f>IFERROR(FH337*[1]Figure!$F$10+GC337*[1]Figure!$F$11,0)</f>
        <v>0</v>
      </c>
      <c r="GY337" s="15">
        <f>IFERROR(FI337*[1]Figure!$F$10+GD337*[1]Figure!$F$11,0)</f>
        <v>0</v>
      </c>
      <c r="GZ337" s="15">
        <f>IFERROR(FJ337*[1]Figure!$F$10+GE337*[1]Figure!$F$11,0)</f>
        <v>0</v>
      </c>
      <c r="HA337" s="15">
        <f>IFERROR(FK337*[1]Figure!$F$10+GF337*[1]Figure!$F$11,0)</f>
        <v>0</v>
      </c>
      <c r="HB337" s="15">
        <f>IFERROR(FL337*[1]Figure!$F$10+GG337*[1]Figure!$F$11,0)</f>
        <v>0</v>
      </c>
      <c r="HC337" s="15">
        <f>IFERROR(FM337*[1]Figure!$F$10+GH337*[1]Figure!$F$11,0)</f>
        <v>0</v>
      </c>
      <c r="HD337" s="15">
        <f>IFERROR(FN337*[1]Figure!$F$10+GI337*[1]Figure!$F$11,0)</f>
        <v>0</v>
      </c>
      <c r="HE337" s="15">
        <f>IFERROR(FO337*[1]Figure!$F$10+GJ337*[1]Figure!$F$11,0)</f>
        <v>0</v>
      </c>
      <c r="HF337" s="15">
        <f>IFERROR(FP337*[1]Figure!$F$10+GK337*[1]Figure!$F$11,0)</f>
        <v>0</v>
      </c>
      <c r="HG337" s="15">
        <f>IFERROR(FQ337*[1]Figure!$F$10+GL337*[1]Figure!$F$11,0)</f>
        <v>0</v>
      </c>
      <c r="HH337" s="15">
        <f>IFERROR(FR337*[1]Figure!$F$10+GM337*[1]Figure!$F$11,0)</f>
        <v>0</v>
      </c>
      <c r="HI337" s="15">
        <f>IFERROR(FS337*[1]Figure!$F$10+GN337*[1]Figure!$F$11,0)</f>
        <v>0</v>
      </c>
      <c r="HJ337" s="15">
        <f>IFERROR(FT337*[1]Figure!$F$10+GO337*[1]Figure!$F$11,0)</f>
        <v>0</v>
      </c>
      <c r="HK337" s="15">
        <f>IFERROR(FU337*[1]Figure!$F$10+GP337*[1]Figure!$F$11,0)</f>
        <v>0</v>
      </c>
      <c r="HL337" s="15">
        <f>IFERROR(FV337*[1]Figure!$F$10+GQ337*[1]Figure!$F$11,0)</f>
        <v>0</v>
      </c>
      <c r="HM337" s="15">
        <f>IFERROR(FW337*[1]Figure!$F$10+GR337*[1]Figure!$F$11,0)</f>
        <v>0</v>
      </c>
      <c r="HN337" s="15">
        <f>IFERROR(FX337*[1]Figure!$F$10+GS337*[1]Figure!$F$11,0)</f>
        <v>0</v>
      </c>
      <c r="HO337" s="15">
        <f>IFERROR(FY337*[1]Figure!$F$10+GT337*[1]Figure!$F$11,0)</f>
        <v>0</v>
      </c>
      <c r="HP337" s="15">
        <f>IFERROR(FZ337*[1]Figure!$F$10+GU337*[1]Figure!$F$11,0)</f>
        <v>0</v>
      </c>
      <c r="HQ337" s="15">
        <f>IFERROR(GA337*[1]Figure!$F$10+GV337*[1]Figure!$F$11,0)</f>
        <v>0</v>
      </c>
    </row>
    <row r="338" spans="1:225" s="15" customFormat="1" x14ac:dyDescent="0.2">
      <c r="A338" s="1"/>
      <c r="B338" s="4"/>
      <c r="C338" s="1" t="str">
        <f>C147</f>
        <v>Heat (anode)</v>
      </c>
      <c r="D338" s="1" t="str">
        <f>D147</f>
        <v>Korea</v>
      </c>
      <c r="E338" s="2">
        <f t="shared" si="293"/>
        <v>0.1714285714285714</v>
      </c>
      <c r="F338" s="7"/>
      <c r="G338" s="5" t="str">
        <f>G147</f>
        <v>-</v>
      </c>
      <c r="H338" s="5" t="str">
        <f>H147</f>
        <v>-</v>
      </c>
      <c r="I338" s="5" t="str">
        <f>I147</f>
        <v>-</v>
      </c>
      <c r="J338" s="5" t="str">
        <f>J147</f>
        <v>-</v>
      </c>
      <c r="K338" s="5" t="str">
        <f>K147</f>
        <v>-</v>
      </c>
      <c r="L338" s="5" t="str">
        <f>L147</f>
        <v>-</v>
      </c>
      <c r="M338" s="5" t="str">
        <f>M147</f>
        <v>MJ/kWh</v>
      </c>
      <c r="N338" s="5" t="str">
        <f>N147</f>
        <v>heat production, natural gas, at industrial furnace &gt;100kW | heat, district or industrial, natural gas | Cutoff, KR</v>
      </c>
      <c r="O338" s="5">
        <f>O147</f>
        <v>1</v>
      </c>
      <c r="P338" s="5" t="str">
        <f>P147</f>
        <v>MJ</v>
      </c>
      <c r="Q338" s="5">
        <f>Q333</f>
        <v>6.76380668220561E-2</v>
      </c>
      <c r="R338" s="5">
        <f t="shared" si="294"/>
        <v>1.1331469326975001</v>
      </c>
      <c r="S338" s="5">
        <f t="shared" si="294"/>
        <v>1.3363769547395101E-5</v>
      </c>
      <c r="T338" s="5">
        <f t="shared" si="294"/>
        <v>2.4674836095740699E-2</v>
      </c>
      <c r="U338" s="5">
        <f t="shared" si="294"/>
        <v>1.3790478552247099E-4</v>
      </c>
      <c r="V338" s="5">
        <f t="shared" si="294"/>
        <v>8.8156541306380197E-7</v>
      </c>
      <c r="W338" s="5">
        <f t="shared" si="294"/>
        <v>6.8354740712245801E-2</v>
      </c>
      <c r="X338" s="5">
        <f t="shared" si="294"/>
        <v>3.1950306154426801E-4</v>
      </c>
      <c r="Y338" s="5">
        <f t="shared" si="294"/>
        <v>3.65490143218206E-3</v>
      </c>
      <c r="Z338" s="5">
        <f t="shared" si="294"/>
        <v>3.5816391347293498E-4</v>
      </c>
      <c r="AA338" s="5">
        <f t="shared" si="294"/>
        <v>1.6743586132534901E-5</v>
      </c>
      <c r="AB338" s="5">
        <f t="shared" si="294"/>
        <v>1.94616790051269E-4</v>
      </c>
      <c r="AC338" s="5">
        <f t="shared" si="294"/>
        <v>1.4538930758673999E-7</v>
      </c>
      <c r="AD338" s="5">
        <f t="shared" si="294"/>
        <v>1.0769443261341801E-5</v>
      </c>
      <c r="AE338" s="5">
        <f t="shared" si="294"/>
        <v>3.8260035533256103E-5</v>
      </c>
      <c r="AF338" s="5">
        <f t="shared" si="294"/>
        <v>4.1124262322827097E-5</v>
      </c>
      <c r="AG338" s="5">
        <f t="shared" si="292"/>
        <v>7.0762297326614196E-9</v>
      </c>
      <c r="AH338" s="5">
        <f t="shared" si="292"/>
        <v>3.9084174521889901E-5</v>
      </c>
      <c r="AI338" s="5">
        <f t="shared" si="292"/>
        <v>4.0342261314306599E-3</v>
      </c>
      <c r="AJ338" s="5">
        <f t="shared" si="292"/>
        <v>1.2922772229057E-5</v>
      </c>
      <c r="AK338" s="1"/>
      <c r="AL338" s="1">
        <f t="shared" si="285"/>
        <v>0</v>
      </c>
      <c r="AM338" s="1">
        <f t="shared" si="285"/>
        <v>0</v>
      </c>
      <c r="AN338" s="1">
        <f t="shared" si="285"/>
        <v>0</v>
      </c>
      <c r="AO338" s="1">
        <f t="shared" si="285"/>
        <v>0</v>
      </c>
      <c r="AP338" s="1">
        <f t="shared" si="285"/>
        <v>0</v>
      </c>
      <c r="AQ338" s="1">
        <f t="shared" si="285"/>
        <v>0</v>
      </c>
      <c r="AR338" s="1">
        <f t="shared" si="285"/>
        <v>0</v>
      </c>
      <c r="AS338" s="1">
        <f t="shared" si="285"/>
        <v>0</v>
      </c>
      <c r="AT338" s="1">
        <f t="shared" si="285"/>
        <v>0</v>
      </c>
      <c r="AU338" s="1">
        <f t="shared" si="285"/>
        <v>0</v>
      </c>
      <c r="AV338" s="1">
        <f t="shared" si="285"/>
        <v>0</v>
      </c>
      <c r="AW338" s="1">
        <f t="shared" si="285"/>
        <v>0</v>
      </c>
      <c r="AX338" s="1">
        <f t="shared" si="285"/>
        <v>0</v>
      </c>
      <c r="AY338" s="1">
        <f t="shared" si="285"/>
        <v>0</v>
      </c>
      <c r="AZ338" s="1">
        <f t="shared" si="285"/>
        <v>0</v>
      </c>
      <c r="BA338" s="1">
        <f t="shared" si="285"/>
        <v>0</v>
      </c>
      <c r="BB338" s="1">
        <f t="shared" si="266"/>
        <v>0</v>
      </c>
      <c r="BC338" s="1">
        <f t="shared" si="266"/>
        <v>0</v>
      </c>
      <c r="BD338" s="1">
        <f t="shared" si="266"/>
        <v>0</v>
      </c>
      <c r="BE338" s="1">
        <f t="shared" si="266"/>
        <v>0</v>
      </c>
      <c r="BF338" s="1"/>
      <c r="BG338" s="1">
        <f t="shared" si="286"/>
        <v>0</v>
      </c>
      <c r="BH338" s="1">
        <f t="shared" si="286"/>
        <v>0</v>
      </c>
      <c r="BI338" s="1">
        <f t="shared" si="286"/>
        <v>0</v>
      </c>
      <c r="BJ338" s="1">
        <f t="shared" si="286"/>
        <v>0</v>
      </c>
      <c r="BK338" s="1">
        <f t="shared" si="286"/>
        <v>0</v>
      </c>
      <c r="BL338" s="1">
        <f t="shared" si="286"/>
        <v>0</v>
      </c>
      <c r="BM338" s="1">
        <f t="shared" si="286"/>
        <v>0</v>
      </c>
      <c r="BN338" s="1">
        <f t="shared" si="286"/>
        <v>0</v>
      </c>
      <c r="BO338" s="1">
        <f t="shared" si="286"/>
        <v>0</v>
      </c>
      <c r="BP338" s="1">
        <f t="shared" si="286"/>
        <v>0</v>
      </c>
      <c r="BQ338" s="1">
        <f t="shared" si="286"/>
        <v>0</v>
      </c>
      <c r="BR338" s="1">
        <f t="shared" si="286"/>
        <v>0</v>
      </c>
      <c r="BS338" s="1">
        <f t="shared" si="286"/>
        <v>0</v>
      </c>
      <c r="BT338" s="1">
        <f t="shared" si="286"/>
        <v>0</v>
      </c>
      <c r="BU338" s="1">
        <f t="shared" si="286"/>
        <v>0</v>
      </c>
      <c r="BV338" s="1">
        <f t="shared" si="286"/>
        <v>0</v>
      </c>
      <c r="BW338" s="1">
        <f t="shared" si="267"/>
        <v>0</v>
      </c>
      <c r="BX338" s="1">
        <f t="shared" si="267"/>
        <v>0</v>
      </c>
      <c r="BY338" s="1">
        <f t="shared" si="267"/>
        <v>0</v>
      </c>
      <c r="BZ338" s="1">
        <f t="shared" si="267"/>
        <v>0</v>
      </c>
      <c r="CA338" s="1"/>
      <c r="CB338" s="1">
        <f t="shared" si="287"/>
        <v>0</v>
      </c>
      <c r="CC338" s="1">
        <f t="shared" si="287"/>
        <v>0</v>
      </c>
      <c r="CD338" s="1">
        <f t="shared" si="287"/>
        <v>0</v>
      </c>
      <c r="CE338" s="1">
        <f t="shared" si="287"/>
        <v>0</v>
      </c>
      <c r="CF338" s="1">
        <f t="shared" si="287"/>
        <v>0</v>
      </c>
      <c r="CG338" s="1">
        <f t="shared" si="287"/>
        <v>0</v>
      </c>
      <c r="CH338" s="1">
        <f t="shared" si="287"/>
        <v>0</v>
      </c>
      <c r="CI338" s="1">
        <f t="shared" si="287"/>
        <v>0</v>
      </c>
      <c r="CJ338" s="1">
        <f t="shared" si="287"/>
        <v>0</v>
      </c>
      <c r="CK338" s="1">
        <f t="shared" si="287"/>
        <v>0</v>
      </c>
      <c r="CL338" s="1">
        <f t="shared" si="287"/>
        <v>0</v>
      </c>
      <c r="CM338" s="1">
        <f t="shared" si="287"/>
        <v>0</v>
      </c>
      <c r="CN338" s="1">
        <f t="shared" si="287"/>
        <v>0</v>
      </c>
      <c r="CO338" s="1">
        <f t="shared" si="287"/>
        <v>0</v>
      </c>
      <c r="CP338" s="1">
        <f t="shared" si="287"/>
        <v>0</v>
      </c>
      <c r="CQ338" s="1">
        <f t="shared" si="287"/>
        <v>0</v>
      </c>
      <c r="CR338" s="1">
        <f t="shared" si="268"/>
        <v>0</v>
      </c>
      <c r="CS338" s="1">
        <f t="shared" si="268"/>
        <v>0</v>
      </c>
      <c r="CT338" s="1">
        <f t="shared" si="268"/>
        <v>0</v>
      </c>
      <c r="CU338" s="1">
        <f t="shared" si="268"/>
        <v>0</v>
      </c>
      <c r="CW338" s="15">
        <f t="shared" si="288"/>
        <v>0</v>
      </c>
      <c r="CX338" s="15">
        <f t="shared" si="288"/>
        <v>0</v>
      </c>
      <c r="CY338" s="15">
        <f t="shared" si="288"/>
        <v>0</v>
      </c>
      <c r="CZ338" s="15">
        <f t="shared" si="288"/>
        <v>0</v>
      </c>
      <c r="DA338" s="15">
        <f t="shared" si="288"/>
        <v>0</v>
      </c>
      <c r="DB338" s="15">
        <f t="shared" si="288"/>
        <v>0</v>
      </c>
      <c r="DC338" s="15">
        <f t="shared" si="288"/>
        <v>0</v>
      </c>
      <c r="DD338" s="15">
        <f t="shared" si="288"/>
        <v>0</v>
      </c>
      <c r="DE338" s="15">
        <f t="shared" si="288"/>
        <v>0</v>
      </c>
      <c r="DF338" s="15">
        <f t="shared" si="288"/>
        <v>0</v>
      </c>
      <c r="DG338" s="15">
        <f t="shared" si="288"/>
        <v>0</v>
      </c>
      <c r="DH338" s="15">
        <f t="shared" si="288"/>
        <v>0</v>
      </c>
      <c r="DI338" s="15">
        <f t="shared" si="288"/>
        <v>0</v>
      </c>
      <c r="DJ338" s="15">
        <f t="shared" si="288"/>
        <v>0</v>
      </c>
      <c r="DK338" s="15">
        <f t="shared" si="288"/>
        <v>0</v>
      </c>
      <c r="DL338" s="15">
        <f t="shared" si="288"/>
        <v>0</v>
      </c>
      <c r="DM338" s="15">
        <f t="shared" si="269"/>
        <v>0</v>
      </c>
      <c r="DN338" s="15">
        <f t="shared" si="269"/>
        <v>0</v>
      </c>
      <c r="DO338" s="15">
        <f t="shared" si="269"/>
        <v>0</v>
      </c>
      <c r="DP338" s="15">
        <f t="shared" si="269"/>
        <v>0</v>
      </c>
      <c r="DR338" s="15">
        <f t="shared" si="289"/>
        <v>0</v>
      </c>
      <c r="DS338" s="15">
        <f t="shared" si="289"/>
        <v>0</v>
      </c>
      <c r="DT338" s="15">
        <f t="shared" si="289"/>
        <v>0</v>
      </c>
      <c r="DU338" s="15">
        <f t="shared" si="289"/>
        <v>0</v>
      </c>
      <c r="DV338" s="15">
        <f t="shared" si="289"/>
        <v>0</v>
      </c>
      <c r="DW338" s="15">
        <f t="shared" si="289"/>
        <v>0</v>
      </c>
      <c r="DX338" s="15">
        <f t="shared" si="289"/>
        <v>0</v>
      </c>
      <c r="DY338" s="15">
        <f t="shared" si="289"/>
        <v>0</v>
      </c>
      <c r="DZ338" s="15">
        <f t="shared" si="289"/>
        <v>0</v>
      </c>
      <c r="EA338" s="15">
        <f t="shared" si="289"/>
        <v>0</v>
      </c>
      <c r="EB338" s="15">
        <f t="shared" si="289"/>
        <v>0</v>
      </c>
      <c r="EC338" s="15">
        <f t="shared" si="289"/>
        <v>0</v>
      </c>
      <c r="ED338" s="15">
        <f t="shared" si="289"/>
        <v>0</v>
      </c>
      <c r="EE338" s="15">
        <f t="shared" si="289"/>
        <v>0</v>
      </c>
      <c r="EF338" s="15">
        <f t="shared" si="289"/>
        <v>0</v>
      </c>
      <c r="EG338" s="15">
        <f t="shared" si="289"/>
        <v>0</v>
      </c>
      <c r="EH338" s="15">
        <f t="shared" si="270"/>
        <v>0</v>
      </c>
      <c r="EI338" s="15">
        <f t="shared" si="270"/>
        <v>0</v>
      </c>
      <c r="EJ338" s="15">
        <f t="shared" si="270"/>
        <v>0</v>
      </c>
      <c r="EK338" s="15">
        <f t="shared" si="270"/>
        <v>0</v>
      </c>
      <c r="EM338" s="15">
        <f t="shared" si="290"/>
        <v>0</v>
      </c>
      <c r="EN338" s="15">
        <f t="shared" si="290"/>
        <v>0</v>
      </c>
      <c r="EO338" s="15">
        <f t="shared" si="290"/>
        <v>0</v>
      </c>
      <c r="EP338" s="15">
        <f t="shared" si="290"/>
        <v>0</v>
      </c>
      <c r="EQ338" s="15">
        <f t="shared" si="290"/>
        <v>0</v>
      </c>
      <c r="ER338" s="15">
        <f t="shared" si="290"/>
        <v>0</v>
      </c>
      <c r="ES338" s="15">
        <f t="shared" si="290"/>
        <v>0</v>
      </c>
      <c r="ET338" s="15">
        <f t="shared" si="290"/>
        <v>0</v>
      </c>
      <c r="EU338" s="15">
        <f t="shared" si="290"/>
        <v>0</v>
      </c>
      <c r="EV338" s="15">
        <f t="shared" si="290"/>
        <v>0</v>
      </c>
      <c r="EW338" s="15">
        <f t="shared" si="290"/>
        <v>0</v>
      </c>
      <c r="EX338" s="15">
        <f t="shared" si="290"/>
        <v>0</v>
      </c>
      <c r="EY338" s="15">
        <f t="shared" si="290"/>
        <v>0</v>
      </c>
      <c r="EZ338" s="15">
        <f t="shared" si="290"/>
        <v>0</v>
      </c>
      <c r="FA338" s="15">
        <f t="shared" si="290"/>
        <v>0</v>
      </c>
      <c r="FB338" s="15">
        <f t="shared" si="290"/>
        <v>0</v>
      </c>
      <c r="FC338" s="15">
        <f t="shared" si="271"/>
        <v>0</v>
      </c>
      <c r="FD338" s="15">
        <f t="shared" si="271"/>
        <v>0</v>
      </c>
      <c r="FE338" s="15">
        <f t="shared" si="271"/>
        <v>0</v>
      </c>
      <c r="FF338" s="15">
        <f t="shared" si="271"/>
        <v>0</v>
      </c>
      <c r="FH338" s="15">
        <f>IFERROR(AL338*[1]Figure!$C$8+BG338*[1]Figure!$D$8+CB338*[1]Figure!$E$8,0)</f>
        <v>0</v>
      </c>
      <c r="FI338" s="15">
        <f>IFERROR(AM338*[1]Figure!$C$8+BH338*[1]Figure!$D$8+CC338*[1]Figure!$E$8,0)</f>
        <v>0</v>
      </c>
      <c r="FJ338" s="15">
        <f>IFERROR(AN338*[1]Figure!$C$8+BI338*[1]Figure!$D$8+CD338*[1]Figure!$E$8,0)</f>
        <v>0</v>
      </c>
      <c r="FK338" s="15">
        <f>IFERROR(AO338*[1]Figure!$C$8+BJ338*[1]Figure!$D$8+CE338*[1]Figure!$E$8,0)</f>
        <v>0</v>
      </c>
      <c r="FL338" s="15">
        <f>IFERROR(AP338*[1]Figure!$C$8+BK338*[1]Figure!$D$8+CF338*[1]Figure!$E$8,0)</f>
        <v>0</v>
      </c>
      <c r="FM338" s="15">
        <f>IFERROR(AQ338*[1]Figure!$C$8+BL338*[1]Figure!$D$8+CG338*[1]Figure!$E$8,0)</f>
        <v>0</v>
      </c>
      <c r="FN338" s="15">
        <f>IFERROR(AR338*[1]Figure!$C$8+BM338*[1]Figure!$D$8+CH338*[1]Figure!$E$8,0)</f>
        <v>0</v>
      </c>
      <c r="FO338" s="15">
        <f>IFERROR(AS338*[1]Figure!$C$8+BN338*[1]Figure!$D$8+CI338*[1]Figure!$E$8,0)</f>
        <v>0</v>
      </c>
      <c r="FP338" s="15">
        <f>IFERROR(AT338*[1]Figure!$C$8+BO338*[1]Figure!$D$8+CJ338*[1]Figure!$E$8,0)</f>
        <v>0</v>
      </c>
      <c r="FQ338" s="15">
        <f>IFERROR(AU338*[1]Figure!$C$8+BP338*[1]Figure!$D$8+CK338*[1]Figure!$E$8,0)</f>
        <v>0</v>
      </c>
      <c r="FR338" s="15">
        <f>IFERROR(AV338*[1]Figure!$C$8+BQ338*[1]Figure!$D$8+CL338*[1]Figure!$E$8,0)</f>
        <v>0</v>
      </c>
      <c r="FS338" s="15">
        <f>IFERROR(AW338*[1]Figure!$C$8+BR338*[1]Figure!$D$8+CM338*[1]Figure!$E$8,0)</f>
        <v>0</v>
      </c>
      <c r="FT338" s="15">
        <f>IFERROR(AX338*[1]Figure!$C$8+BS338*[1]Figure!$D$8+CN338*[1]Figure!$E$8,0)</f>
        <v>0</v>
      </c>
      <c r="FU338" s="15">
        <f>IFERROR(AY338*[1]Figure!$C$8+BT338*[1]Figure!$D$8+CO338*[1]Figure!$E$8,0)</f>
        <v>0</v>
      </c>
      <c r="FV338" s="15">
        <f>IFERROR(AZ338*[1]Figure!$C$8+BU338*[1]Figure!$D$8+CP338*[1]Figure!$E$8,0)</f>
        <v>0</v>
      </c>
      <c r="FW338" s="15">
        <f>IFERROR(BA338*[1]Figure!$C$8+BV338*[1]Figure!$D$8+CQ338*[1]Figure!$E$8,0)</f>
        <v>0</v>
      </c>
      <c r="FX338" s="15">
        <f>IFERROR(BB338*[1]Figure!$C$8+BW338*[1]Figure!$D$8+CR338*[1]Figure!$E$8,0)</f>
        <v>0</v>
      </c>
      <c r="FY338" s="15">
        <f>IFERROR(BC338*[1]Figure!$C$8+BX338*[1]Figure!$D$8+CS338*[1]Figure!$E$8,0)</f>
        <v>0</v>
      </c>
      <c r="FZ338" s="15">
        <f>IFERROR(BD338*[1]Figure!$C$8+BY338*[1]Figure!$D$8+CT338*[1]Figure!$E$8,0)</f>
        <v>0</v>
      </c>
      <c r="GA338" s="15">
        <f>IFERROR(BE338*[1]Figure!$C$8+BZ338*[1]Figure!$D$8+CU338*[1]Figure!$E$8,0)</f>
        <v>0</v>
      </c>
      <c r="GC338" s="15">
        <f>IFERROR(CW338*[1]Figure!$F$8+DR338*[1]Figure!$G$8+EM338*[1]Figure!$H$8,0)</f>
        <v>0</v>
      </c>
      <c r="GD338" s="15">
        <f>IFERROR(CX338*[1]Figure!$F$8+DS338*[1]Figure!$G$8+EN338*[1]Figure!$H$8,0)</f>
        <v>0</v>
      </c>
      <c r="GE338" s="15">
        <f>IFERROR(CY338*[1]Figure!$F$8+DT338*[1]Figure!$G$8+EO338*[1]Figure!$H$8,0)</f>
        <v>0</v>
      </c>
      <c r="GF338" s="15">
        <f>IFERROR(CZ338*[1]Figure!$F$8+DU338*[1]Figure!$G$8+EP338*[1]Figure!$H$8,0)</f>
        <v>0</v>
      </c>
      <c r="GG338" s="15">
        <f>IFERROR(DA338*[1]Figure!$F$8+DV338*[1]Figure!$G$8+EQ338*[1]Figure!$H$8,0)</f>
        <v>0</v>
      </c>
      <c r="GH338" s="15">
        <f>IFERROR(DB338*[1]Figure!$F$8+DW338*[1]Figure!$G$8+ER338*[1]Figure!$H$8,0)</f>
        <v>0</v>
      </c>
      <c r="GI338" s="15">
        <f>IFERROR(DC338*[1]Figure!$F$8+DX338*[1]Figure!$G$8+ES338*[1]Figure!$H$8,0)</f>
        <v>0</v>
      </c>
      <c r="GJ338" s="15">
        <f>IFERROR(DD338*[1]Figure!$F$8+DY338*[1]Figure!$G$8+ET338*[1]Figure!$H$8,0)</f>
        <v>0</v>
      </c>
      <c r="GK338" s="15">
        <f>IFERROR(DE338*[1]Figure!$F$8+DZ338*[1]Figure!$G$8+EU338*[1]Figure!$H$8,0)</f>
        <v>0</v>
      </c>
      <c r="GL338" s="15">
        <f>IFERROR(DF338*[1]Figure!$F$8+EA338*[1]Figure!$G$8+EV338*[1]Figure!$H$8,0)</f>
        <v>0</v>
      </c>
      <c r="GM338" s="15">
        <f>IFERROR(DG338*[1]Figure!$F$8+EB338*[1]Figure!$G$8+EW338*[1]Figure!$H$8,0)</f>
        <v>0</v>
      </c>
      <c r="GN338" s="15">
        <f>IFERROR(DH338*[1]Figure!$F$8+EC338*[1]Figure!$G$8+EX338*[1]Figure!$H$8,0)</f>
        <v>0</v>
      </c>
      <c r="GO338" s="15">
        <f>IFERROR(DI338*[1]Figure!$F$8+ED338*[1]Figure!$G$8+EY338*[1]Figure!$H$8,0)</f>
        <v>0</v>
      </c>
      <c r="GP338" s="15">
        <f>IFERROR(DJ338*[1]Figure!$F$8+EE338*[1]Figure!$G$8+EZ338*[1]Figure!$H$8,0)</f>
        <v>0</v>
      </c>
      <c r="GQ338" s="15">
        <f>IFERROR(DK338*[1]Figure!$F$8+EF338*[1]Figure!$G$8+FA338*[1]Figure!$H$8,0)</f>
        <v>0</v>
      </c>
      <c r="GR338" s="15">
        <f>IFERROR(DL338*[1]Figure!$F$8+EG338*[1]Figure!$G$8+FB338*[1]Figure!$H$8,0)</f>
        <v>0</v>
      </c>
      <c r="GS338" s="15">
        <f>IFERROR(DM338*[1]Figure!$F$8+EH338*[1]Figure!$G$8+FC338*[1]Figure!$H$8,0)</f>
        <v>0</v>
      </c>
      <c r="GT338" s="15">
        <f>IFERROR(DN338*[1]Figure!$F$8+EI338*[1]Figure!$G$8+FD338*[1]Figure!$H$8,0)</f>
        <v>0</v>
      </c>
      <c r="GU338" s="15">
        <f>IFERROR(DO338*[1]Figure!$F$8+EJ338*[1]Figure!$G$8+FE338*[1]Figure!$H$8,0)</f>
        <v>0</v>
      </c>
      <c r="GV338" s="15">
        <f>IFERROR(DP338*[1]Figure!$F$8+EK338*[1]Figure!$G$8+FF338*[1]Figure!$H$8,0)</f>
        <v>0</v>
      </c>
      <c r="GX338" s="15">
        <f>IFERROR(FH338*[1]Figure!$F$10+GC338*[1]Figure!$F$11,0)</f>
        <v>0</v>
      </c>
      <c r="GY338" s="15">
        <f>IFERROR(FI338*[1]Figure!$F$10+GD338*[1]Figure!$F$11,0)</f>
        <v>0</v>
      </c>
      <c r="GZ338" s="15">
        <f>IFERROR(FJ338*[1]Figure!$F$10+GE338*[1]Figure!$F$11,0)</f>
        <v>0</v>
      </c>
      <c r="HA338" s="15">
        <f>IFERROR(FK338*[1]Figure!$F$10+GF338*[1]Figure!$F$11,0)</f>
        <v>0</v>
      </c>
      <c r="HB338" s="15">
        <f>IFERROR(FL338*[1]Figure!$F$10+GG338*[1]Figure!$F$11,0)</f>
        <v>0</v>
      </c>
      <c r="HC338" s="15">
        <f>IFERROR(FM338*[1]Figure!$F$10+GH338*[1]Figure!$F$11,0)</f>
        <v>0</v>
      </c>
      <c r="HD338" s="15">
        <f>IFERROR(FN338*[1]Figure!$F$10+GI338*[1]Figure!$F$11,0)</f>
        <v>0</v>
      </c>
      <c r="HE338" s="15">
        <f>IFERROR(FO338*[1]Figure!$F$10+GJ338*[1]Figure!$F$11,0)</f>
        <v>0</v>
      </c>
      <c r="HF338" s="15">
        <f>IFERROR(FP338*[1]Figure!$F$10+GK338*[1]Figure!$F$11,0)</f>
        <v>0</v>
      </c>
      <c r="HG338" s="15">
        <f>IFERROR(FQ338*[1]Figure!$F$10+GL338*[1]Figure!$F$11,0)</f>
        <v>0</v>
      </c>
      <c r="HH338" s="15">
        <f>IFERROR(FR338*[1]Figure!$F$10+GM338*[1]Figure!$F$11,0)</f>
        <v>0</v>
      </c>
      <c r="HI338" s="15">
        <f>IFERROR(FS338*[1]Figure!$F$10+GN338*[1]Figure!$F$11,0)</f>
        <v>0</v>
      </c>
      <c r="HJ338" s="15">
        <f>IFERROR(FT338*[1]Figure!$F$10+GO338*[1]Figure!$F$11,0)</f>
        <v>0</v>
      </c>
      <c r="HK338" s="15">
        <f>IFERROR(FU338*[1]Figure!$F$10+GP338*[1]Figure!$F$11,0)</f>
        <v>0</v>
      </c>
      <c r="HL338" s="15">
        <f>IFERROR(FV338*[1]Figure!$F$10+GQ338*[1]Figure!$F$11,0)</f>
        <v>0</v>
      </c>
      <c r="HM338" s="15">
        <f>IFERROR(FW338*[1]Figure!$F$10+GR338*[1]Figure!$F$11,0)</f>
        <v>0</v>
      </c>
      <c r="HN338" s="15">
        <f>IFERROR(FX338*[1]Figure!$F$10+GS338*[1]Figure!$F$11,0)</f>
        <v>0</v>
      </c>
      <c r="HO338" s="15">
        <f>IFERROR(FY338*[1]Figure!$F$10+GT338*[1]Figure!$F$11,0)</f>
        <v>0</v>
      </c>
      <c r="HP338" s="15">
        <f>IFERROR(FZ338*[1]Figure!$F$10+GU338*[1]Figure!$F$11,0)</f>
        <v>0</v>
      </c>
      <c r="HQ338" s="15">
        <f>IFERROR(GA338*[1]Figure!$F$10+GV338*[1]Figure!$F$11,0)</f>
        <v>0</v>
      </c>
    </row>
    <row r="339" spans="1:225" s="15" customFormat="1" x14ac:dyDescent="0.2">
      <c r="A339" s="1"/>
      <c r="B339" s="4"/>
      <c r="C339" s="1" t="str">
        <f>C148</f>
        <v>Heat (EV,cell)</v>
      </c>
      <c r="D339" s="1" t="str">
        <f>D148</f>
        <v>Poland</v>
      </c>
      <c r="E339" s="2">
        <f t="shared" si="293"/>
        <v>5.2207444930577503E-2</v>
      </c>
      <c r="F339" s="7">
        <f>SUM(E339:E345)</f>
        <v>0.99999999999999989</v>
      </c>
      <c r="G339" s="6">
        <f>G$237*$E339</f>
        <v>1.6009684654909751E-2</v>
      </c>
      <c r="H339" s="6">
        <f t="shared" ref="H339:I345" si="295">H$237*$E339</f>
        <v>1.525663730151796E-2</v>
      </c>
      <c r="I339" s="6">
        <f t="shared" si="295"/>
        <v>1.7648581485781221E-2</v>
      </c>
      <c r="J339" s="5" t="str">
        <f>J148</f>
        <v>-</v>
      </c>
      <c r="K339" s="5" t="str">
        <f>K148</f>
        <v>-</v>
      </c>
      <c r="L339" s="5" t="str">
        <f>L148</f>
        <v>-</v>
      </c>
      <c r="M339" s="5" t="str">
        <f>M148</f>
        <v>MJ/kWh</v>
      </c>
      <c r="N339" s="5" t="str">
        <f>N148</f>
        <v>heat production, natural gas, at industrial furnace &gt;100kW | heat, district or industrial, natural gas | Cutoff, PL</v>
      </c>
      <c r="O339" s="5">
        <f>O148</f>
        <v>1</v>
      </c>
      <c r="P339" s="5" t="str">
        <f>P148</f>
        <v>MJ</v>
      </c>
      <c r="Q339" s="5">
        <f>'[1]Unit factor_selected'!J98</f>
        <v>7.76172036079711E-2</v>
      </c>
      <c r="R339" s="5">
        <f>'[1]Unit factor_selected'!K98</f>
        <v>1.2334492330798601</v>
      </c>
      <c r="S339" s="5">
        <f>'[1]Unit factor_selected'!L98</f>
        <v>1.8845559066769299E-5</v>
      </c>
      <c r="T339" s="5">
        <f>'[1]Unit factor_selected'!M98</f>
        <v>2.6861542418406398E-2</v>
      </c>
      <c r="U339" s="5">
        <f>'[1]Unit factor_selected'!N98</f>
        <v>1.15772382420937E-4</v>
      </c>
      <c r="V339" s="5">
        <f>'[1]Unit factor_selected'!O98</f>
        <v>8.4441301983729495E-7</v>
      </c>
      <c r="W339" s="5">
        <f>'[1]Unit factor_selected'!P98</f>
        <v>7.9148724848107893E-2</v>
      </c>
      <c r="X339" s="5">
        <f>'[1]Unit factor_selected'!Q98</f>
        <v>5.34650799649301E-4</v>
      </c>
      <c r="Y339" s="5">
        <f>'[1]Unit factor_selected'!R98</f>
        <v>1.91914568732441E-3</v>
      </c>
      <c r="Z339" s="5">
        <f>'[1]Unit factor_selected'!S98</f>
        <v>2.8436884930436703E-4</v>
      </c>
      <c r="AA339" s="5">
        <f>'[1]Unit factor_selected'!T98</f>
        <v>3.8579556884854302E-5</v>
      </c>
      <c r="AB339" s="5">
        <f>'[1]Unit factor_selected'!U98</f>
        <v>1.6521029759626401E-4</v>
      </c>
      <c r="AC339" s="5">
        <f>'[1]Unit factor_selected'!V98</f>
        <v>8.5032099085209495E-8</v>
      </c>
      <c r="AD339" s="5">
        <f>'[1]Unit factor_selected'!W98</f>
        <v>2.05151655332958E-5</v>
      </c>
      <c r="AE339" s="5">
        <f>'[1]Unit factor_selected'!X98</f>
        <v>3.5325481223865997E-5</v>
      </c>
      <c r="AF339" s="5">
        <f>'[1]Unit factor_selected'!Y98</f>
        <v>3.8894325624004503E-5</v>
      </c>
      <c r="AG339" s="5">
        <f>'[1]Unit factor_selected'!Z98</f>
        <v>2.24475842794105E-8</v>
      </c>
      <c r="AH339" s="5">
        <f>'[1]Unit factor_selected'!AA98</f>
        <v>5.8368053652270399E-5</v>
      </c>
      <c r="AI339" s="5">
        <f>'[1]Unit factor_selected'!AB98</f>
        <v>5.7723705293067301E-3</v>
      </c>
      <c r="AJ339" s="5">
        <f>'[1]Unit factor_selected'!AC98</f>
        <v>2.5487273851333302E-5</v>
      </c>
      <c r="AK339" s="1"/>
      <c r="AL339" s="1">
        <f t="shared" si="285"/>
        <v>1.2426269535595407E-3</v>
      </c>
      <c r="AM339" s="1">
        <f t="shared" si="285"/>
        <v>1.9747133259448837E-2</v>
      </c>
      <c r="AN339" s="1">
        <f t="shared" si="285"/>
        <v>3.0171145780445176E-7</v>
      </c>
      <c r="AO339" s="1">
        <f t="shared" si="285"/>
        <v>4.3004482346316829E-4</v>
      </c>
      <c r="AP339" s="1">
        <f t="shared" si="285"/>
        <v>1.8534793343068185E-6</v>
      </c>
      <c r="AQ339" s="1">
        <f t="shared" si="285"/>
        <v>1.3518786166095144E-8</v>
      </c>
      <c r="AR339" s="1">
        <f t="shared" si="285"/>
        <v>1.2671461256564271E-3</v>
      </c>
      <c r="AS339" s="1">
        <f t="shared" si="285"/>
        <v>8.5595907028806412E-6</v>
      </c>
      <c r="AT339" s="1">
        <f t="shared" si="285"/>
        <v>3.0724917260893833E-5</v>
      </c>
      <c r="AU339" s="1">
        <f t="shared" si="285"/>
        <v>4.5526556030424682E-6</v>
      </c>
      <c r="AV339" s="1">
        <f t="shared" si="285"/>
        <v>6.1764653985266971E-7</v>
      </c>
      <c r="AW339" s="1">
        <f t="shared" si="285"/>
        <v>2.6449647662599811E-6</v>
      </c>
      <c r="AX339" s="1">
        <f t="shared" si="285"/>
        <v>1.3613370918992439E-9</v>
      </c>
      <c r="AY339" s="1">
        <f t="shared" si="285"/>
        <v>3.2844133083133918E-7</v>
      </c>
      <c r="AZ339" s="1">
        <f t="shared" si="285"/>
        <v>5.6554981467703004E-7</v>
      </c>
      <c r="BA339" s="1">
        <f t="shared" si="285"/>
        <v>6.2268588810568805E-7</v>
      </c>
      <c r="BB339" s="1">
        <f t="shared" si="266"/>
        <v>3.5937874557787163E-10</v>
      </c>
      <c r="BC339" s="1">
        <f t="shared" si="266"/>
        <v>9.3445413289370241E-7</v>
      </c>
      <c r="BD339" s="1">
        <f t="shared" si="266"/>
        <v>9.2413831885495234E-5</v>
      </c>
      <c r="BE339" s="1">
        <f t="shared" si="266"/>
        <v>4.0804321707317329E-7</v>
      </c>
      <c r="BF339" s="1"/>
      <c r="BG339" s="1">
        <f t="shared" si="286"/>
        <v>1.1841775238048862E-3</v>
      </c>
      <c r="BH339" s="1">
        <f t="shared" si="286"/>
        <v>1.8818287578934913E-2</v>
      </c>
      <c r="BI339" s="1">
        <f t="shared" si="286"/>
        <v>2.8751985942603247E-7</v>
      </c>
      <c r="BJ339" s="1">
        <f t="shared" si="286"/>
        <v>4.0981681003696602E-4</v>
      </c>
      <c r="BK339" s="1">
        <f t="shared" si="286"/>
        <v>1.7662972481288696E-6</v>
      </c>
      <c r="BL339" s="1">
        <f t="shared" si="286"/>
        <v>1.28829031763371E-8</v>
      </c>
      <c r="BM339" s="1">
        <f t="shared" si="286"/>
        <v>1.2075433878852243E-3</v>
      </c>
      <c r="BN339" s="1">
        <f t="shared" si="286"/>
        <v>8.1569733332159304E-6</v>
      </c>
      <c r="BO339" s="1">
        <f t="shared" si="286"/>
        <v>2.9279709680280917E-5</v>
      </c>
      <c r="BP339" s="1">
        <f t="shared" si="286"/>
        <v>4.3385123936867459E-6</v>
      </c>
      <c r="BQ339" s="1">
        <f t="shared" si="286"/>
        <v>5.8859430664550216E-7</v>
      </c>
      <c r="BR339" s="1">
        <f t="shared" si="286"/>
        <v>2.5205535889020446E-6</v>
      </c>
      <c r="BS339" s="1">
        <f t="shared" si="286"/>
        <v>1.2973038947297784E-9</v>
      </c>
      <c r="BT339" s="1">
        <f t="shared" si="286"/>
        <v>3.1299243972209628E-7</v>
      </c>
      <c r="BU339" s="1">
        <f t="shared" si="286"/>
        <v>5.3894805453410634E-7</v>
      </c>
      <c r="BV339" s="1">
        <f t="shared" si="286"/>
        <v>5.9339661913257286E-7</v>
      </c>
      <c r="BW339" s="1">
        <f t="shared" si="267"/>
        <v>3.4247465164622238E-10</v>
      </c>
      <c r="BX339" s="1">
        <f t="shared" si="267"/>
        <v>8.905002245682302E-7</v>
      </c>
      <c r="BY339" s="1">
        <f t="shared" si="267"/>
        <v>8.8066963535604026E-5</v>
      </c>
      <c r="BZ339" s="1">
        <f t="shared" si="267"/>
        <v>3.8885009295425494E-7</v>
      </c>
      <c r="CA339" s="1"/>
      <c r="CB339" s="1">
        <f t="shared" si="287"/>
        <v>1.36983354257375E-3</v>
      </c>
      <c r="CC339" s="1">
        <f t="shared" si="287"/>
        <v>2.1768629298584266E-2</v>
      </c>
      <c r="CD339" s="1">
        <f t="shared" si="287"/>
        <v>3.3259738483498108E-7</v>
      </c>
      <c r="CE339" s="1">
        <f t="shared" si="287"/>
        <v>4.7406812020501409E-4</v>
      </c>
      <c r="CF339" s="1">
        <f t="shared" si="287"/>
        <v>2.0432183249589321E-6</v>
      </c>
      <c r="CG339" s="1">
        <f t="shared" si="287"/>
        <v>1.4902691988253095E-8</v>
      </c>
      <c r="CH339" s="1">
        <f t="shared" si="287"/>
        <v>1.3968627199775091E-3</v>
      </c>
      <c r="CI339" s="1">
        <f t="shared" si="287"/>
        <v>9.4358282040487787E-6</v>
      </c>
      <c r="CJ339" s="1">
        <f t="shared" si="287"/>
        <v>3.3870199045830456E-5</v>
      </c>
      <c r="CK339" s="1">
        <f t="shared" si="287"/>
        <v>5.0187068089659615E-6</v>
      </c>
      <c r="CL339" s="1">
        <f t="shared" si="287"/>
        <v>6.8087445336768301E-7</v>
      </c>
      <c r="CM339" s="1">
        <f t="shared" si="287"/>
        <v>2.9157273994178306E-6</v>
      </c>
      <c r="CN339" s="1">
        <f t="shared" si="287"/>
        <v>1.5006959296123425E-9</v>
      </c>
      <c r="CO339" s="1">
        <f t="shared" si="287"/>
        <v>3.6206357060866129E-7</v>
      </c>
      <c r="CP339" s="1">
        <f t="shared" si="287"/>
        <v>6.2344463390383355E-7</v>
      </c>
      <c r="CQ339" s="1">
        <f t="shared" si="287"/>
        <v>6.8642967510975204E-7</v>
      </c>
      <c r="CR339" s="1">
        <f t="shared" si="268"/>
        <v>3.9616802031411776E-10</v>
      </c>
      <c r="CS339" s="1">
        <f t="shared" si="268"/>
        <v>1.0301133510485442E-6</v>
      </c>
      <c r="CT339" s="1">
        <f t="shared" si="268"/>
        <v>1.018741516525919E-4</v>
      </c>
      <c r="CU339" s="1">
        <f t="shared" si="268"/>
        <v>4.4981422941567672E-7</v>
      </c>
      <c r="CW339" s="15">
        <f t="shared" si="288"/>
        <v>0</v>
      </c>
      <c r="CX339" s="15">
        <f t="shared" si="288"/>
        <v>0</v>
      </c>
      <c r="CY339" s="15">
        <f t="shared" si="288"/>
        <v>0</v>
      </c>
      <c r="CZ339" s="15">
        <f t="shared" si="288"/>
        <v>0</v>
      </c>
      <c r="DA339" s="15">
        <f t="shared" si="288"/>
        <v>0</v>
      </c>
      <c r="DB339" s="15">
        <f t="shared" si="288"/>
        <v>0</v>
      </c>
      <c r="DC339" s="15">
        <f t="shared" si="288"/>
        <v>0</v>
      </c>
      <c r="DD339" s="15">
        <f t="shared" si="288"/>
        <v>0</v>
      </c>
      <c r="DE339" s="15">
        <f t="shared" si="288"/>
        <v>0</v>
      </c>
      <c r="DF339" s="15">
        <f t="shared" si="288"/>
        <v>0</v>
      </c>
      <c r="DG339" s="15">
        <f t="shared" si="288"/>
        <v>0</v>
      </c>
      <c r="DH339" s="15">
        <f t="shared" si="288"/>
        <v>0</v>
      </c>
      <c r="DI339" s="15">
        <f t="shared" si="288"/>
        <v>0</v>
      </c>
      <c r="DJ339" s="15">
        <f t="shared" si="288"/>
        <v>0</v>
      </c>
      <c r="DK339" s="15">
        <f t="shared" si="288"/>
        <v>0</v>
      </c>
      <c r="DL339" s="15">
        <f t="shared" si="288"/>
        <v>0</v>
      </c>
      <c r="DM339" s="15">
        <f t="shared" si="269"/>
        <v>0</v>
      </c>
      <c r="DN339" s="15">
        <f t="shared" si="269"/>
        <v>0</v>
      </c>
      <c r="DO339" s="15">
        <f t="shared" si="269"/>
        <v>0</v>
      </c>
      <c r="DP339" s="15">
        <f t="shared" si="269"/>
        <v>0</v>
      </c>
      <c r="DR339" s="15">
        <f t="shared" si="289"/>
        <v>0</v>
      </c>
      <c r="DS339" s="15">
        <f t="shared" si="289"/>
        <v>0</v>
      </c>
      <c r="DT339" s="15">
        <f t="shared" si="289"/>
        <v>0</v>
      </c>
      <c r="DU339" s="15">
        <f t="shared" si="289"/>
        <v>0</v>
      </c>
      <c r="DV339" s="15">
        <f t="shared" si="289"/>
        <v>0</v>
      </c>
      <c r="DW339" s="15">
        <f t="shared" si="289"/>
        <v>0</v>
      </c>
      <c r="DX339" s="15">
        <f t="shared" si="289"/>
        <v>0</v>
      </c>
      <c r="DY339" s="15">
        <f t="shared" si="289"/>
        <v>0</v>
      </c>
      <c r="DZ339" s="15">
        <f t="shared" si="289"/>
        <v>0</v>
      </c>
      <c r="EA339" s="15">
        <f t="shared" si="289"/>
        <v>0</v>
      </c>
      <c r="EB339" s="15">
        <f t="shared" si="289"/>
        <v>0</v>
      </c>
      <c r="EC339" s="15">
        <f t="shared" si="289"/>
        <v>0</v>
      </c>
      <c r="ED339" s="15">
        <f t="shared" si="289"/>
        <v>0</v>
      </c>
      <c r="EE339" s="15">
        <f t="shared" si="289"/>
        <v>0</v>
      </c>
      <c r="EF339" s="15">
        <f t="shared" si="289"/>
        <v>0</v>
      </c>
      <c r="EG339" s="15">
        <f t="shared" si="289"/>
        <v>0</v>
      </c>
      <c r="EH339" s="15">
        <f t="shared" si="270"/>
        <v>0</v>
      </c>
      <c r="EI339" s="15">
        <f t="shared" si="270"/>
        <v>0</v>
      </c>
      <c r="EJ339" s="15">
        <f t="shared" si="270"/>
        <v>0</v>
      </c>
      <c r="EK339" s="15">
        <f t="shared" si="270"/>
        <v>0</v>
      </c>
      <c r="EM339" s="15">
        <f t="shared" si="290"/>
        <v>0</v>
      </c>
      <c r="EN339" s="15">
        <f t="shared" si="290"/>
        <v>0</v>
      </c>
      <c r="EO339" s="15">
        <f t="shared" si="290"/>
        <v>0</v>
      </c>
      <c r="EP339" s="15">
        <f t="shared" si="290"/>
        <v>0</v>
      </c>
      <c r="EQ339" s="15">
        <f t="shared" si="290"/>
        <v>0</v>
      </c>
      <c r="ER339" s="15">
        <f t="shared" si="290"/>
        <v>0</v>
      </c>
      <c r="ES339" s="15">
        <f t="shared" si="290"/>
        <v>0</v>
      </c>
      <c r="ET339" s="15">
        <f t="shared" si="290"/>
        <v>0</v>
      </c>
      <c r="EU339" s="15">
        <f t="shared" si="290"/>
        <v>0</v>
      </c>
      <c r="EV339" s="15">
        <f t="shared" si="290"/>
        <v>0</v>
      </c>
      <c r="EW339" s="15">
        <f t="shared" si="290"/>
        <v>0</v>
      </c>
      <c r="EX339" s="15">
        <f t="shared" si="290"/>
        <v>0</v>
      </c>
      <c r="EY339" s="15">
        <f t="shared" si="290"/>
        <v>0</v>
      </c>
      <c r="EZ339" s="15">
        <f t="shared" si="290"/>
        <v>0</v>
      </c>
      <c r="FA339" s="15">
        <f t="shared" si="290"/>
        <v>0</v>
      </c>
      <c r="FB339" s="15">
        <f t="shared" si="290"/>
        <v>0</v>
      </c>
      <c r="FC339" s="15">
        <f t="shared" si="271"/>
        <v>0</v>
      </c>
      <c r="FD339" s="15">
        <f t="shared" si="271"/>
        <v>0</v>
      </c>
      <c r="FE339" s="15">
        <f t="shared" si="271"/>
        <v>0</v>
      </c>
      <c r="FF339" s="15">
        <f t="shared" si="271"/>
        <v>0</v>
      </c>
      <c r="FH339" s="15">
        <f>IFERROR(AL339*[1]Figure!$C$8+BG339*[1]Figure!$D$8+CB339*[1]Figure!$E$8,0)</f>
        <v>1.1972485539509673E-3</v>
      </c>
      <c r="FI339" s="15">
        <f>IFERROR(AM339*[1]Figure!$C$8+BH339*[1]Figure!$D$8+CC339*[1]Figure!$E$8,0)</f>
        <v>1.9026005086907483E-2</v>
      </c>
      <c r="FJ339" s="15">
        <f>IFERROR(AN339*[1]Figure!$C$8+BI339*[1]Figure!$D$8+CD339*[1]Figure!$E$8,0)</f>
        <v>2.9069352272786508E-7</v>
      </c>
      <c r="FK339" s="15">
        <f>IFERROR(AO339*[1]Figure!$C$8+BJ339*[1]Figure!$D$8+CE339*[1]Figure!$E$8,0)</f>
        <v>4.1434039520108244E-4</v>
      </c>
      <c r="FL339" s="15">
        <f>IFERROR(AP339*[1]Figure!$C$8+BK339*[1]Figure!$D$8+CF339*[1]Figure!$E$8,0)</f>
        <v>1.7857937544491806E-6</v>
      </c>
      <c r="FM339" s="15">
        <f>IFERROR(AQ339*[1]Figure!$C$8+BL339*[1]Figure!$D$8+CG339*[1]Figure!$E$8,0)</f>
        <v>1.3025105517119485E-8</v>
      </c>
      <c r="FN339" s="15">
        <f>IFERROR(AR339*[1]Figure!$C$8+BM339*[1]Figure!$D$8+CH339*[1]Figure!$E$8,0)</f>
        <v>1.2208723319906938E-3</v>
      </c>
      <c r="FO339" s="15">
        <f>IFERROR(AS339*[1]Figure!$C$8+BN339*[1]Figure!$D$8+CI339*[1]Figure!$E$8,0)</f>
        <v>8.2470105465525424E-6</v>
      </c>
      <c r="FP339" s="15">
        <f>IFERROR(AT339*[1]Figure!$C$8+BO339*[1]Figure!$D$8+CJ339*[1]Figure!$E$8,0)</f>
        <v>2.9602901060125506E-5</v>
      </c>
      <c r="FQ339" s="15">
        <f>IFERROR(AU339*[1]Figure!$C$8+BP339*[1]Figure!$D$8+CK339*[1]Figure!$E$8,0)</f>
        <v>4.3864011815982187E-6</v>
      </c>
      <c r="FR339" s="15">
        <f>IFERROR(AV339*[1]Figure!$C$8+BQ339*[1]Figure!$D$8+CL339*[1]Figure!$E$8,0)</f>
        <v>5.9509124968935824E-7</v>
      </c>
      <c r="FS339" s="15">
        <f>IFERROR(AW339*[1]Figure!$C$8+BR339*[1]Figure!$D$8+CM339*[1]Figure!$E$8,0)</f>
        <v>2.5483756268001221E-6</v>
      </c>
      <c r="FT339" s="15">
        <f>IFERROR(AX339*[1]Figure!$C$8+BS339*[1]Figure!$D$8+CN339*[1]Figure!$E$8,0)</f>
        <v>1.3116236212705729E-9</v>
      </c>
      <c r="FU339" s="15">
        <f>IFERROR(AY339*[1]Figure!$C$8+BT339*[1]Figure!$D$8+CO339*[1]Figure!$E$8,0)</f>
        <v>3.1644727105680844E-7</v>
      </c>
      <c r="FV339" s="15">
        <f>IFERROR(AZ339*[1]Figure!$C$8+BU339*[1]Figure!$D$8+CP339*[1]Figure!$E$8,0)</f>
        <v>5.4489699895027121E-7</v>
      </c>
      <c r="FW339" s="15">
        <f>IFERROR(BA339*[1]Figure!$C$8+BV339*[1]Figure!$D$8+CQ339*[1]Figure!$E$8,0)</f>
        <v>5.9994657042057115E-7</v>
      </c>
      <c r="FX339" s="15">
        <f>IFERROR(BB339*[1]Figure!$C$8+BW339*[1]Figure!$D$8+CR339*[1]Figure!$E$8,0)</f>
        <v>3.4625490959399434E-10</v>
      </c>
      <c r="FY339" s="15">
        <f>IFERROR(BC339*[1]Figure!$C$8+BX339*[1]Figure!$D$8+CS339*[1]Figure!$E$8,0)</f>
        <v>9.003296251829483E-7</v>
      </c>
      <c r="FZ339" s="15">
        <f>IFERROR(BD339*[1]Figure!$C$8+BY339*[1]Figure!$D$8+CT339*[1]Figure!$E$8,0)</f>
        <v>8.9039052527420902E-5</v>
      </c>
      <c r="GA339" s="15">
        <f>IFERROR(BE339*[1]Figure!$C$8+BZ339*[1]Figure!$D$8+CU339*[1]Figure!$E$8,0)</f>
        <v>3.9314224610286419E-7</v>
      </c>
      <c r="GC339" s="15">
        <f>IFERROR(CW339*[1]Figure!$F$8+DR339*[1]Figure!$G$8+EM339*[1]Figure!$H$8,0)</f>
        <v>0</v>
      </c>
      <c r="GD339" s="15">
        <f>IFERROR(CX339*[1]Figure!$F$8+DS339*[1]Figure!$G$8+EN339*[1]Figure!$H$8,0)</f>
        <v>0</v>
      </c>
      <c r="GE339" s="15">
        <f>IFERROR(CY339*[1]Figure!$F$8+DT339*[1]Figure!$G$8+EO339*[1]Figure!$H$8,0)</f>
        <v>0</v>
      </c>
      <c r="GF339" s="15">
        <f>IFERROR(CZ339*[1]Figure!$F$8+DU339*[1]Figure!$G$8+EP339*[1]Figure!$H$8,0)</f>
        <v>0</v>
      </c>
      <c r="GG339" s="15">
        <f>IFERROR(DA339*[1]Figure!$F$8+DV339*[1]Figure!$G$8+EQ339*[1]Figure!$H$8,0)</f>
        <v>0</v>
      </c>
      <c r="GH339" s="15">
        <f>IFERROR(DB339*[1]Figure!$F$8+DW339*[1]Figure!$G$8+ER339*[1]Figure!$H$8,0)</f>
        <v>0</v>
      </c>
      <c r="GI339" s="15">
        <f>IFERROR(DC339*[1]Figure!$F$8+DX339*[1]Figure!$G$8+ES339*[1]Figure!$H$8,0)</f>
        <v>0</v>
      </c>
      <c r="GJ339" s="15">
        <f>IFERROR(DD339*[1]Figure!$F$8+DY339*[1]Figure!$G$8+ET339*[1]Figure!$H$8,0)</f>
        <v>0</v>
      </c>
      <c r="GK339" s="15">
        <f>IFERROR(DE339*[1]Figure!$F$8+DZ339*[1]Figure!$G$8+EU339*[1]Figure!$H$8,0)</f>
        <v>0</v>
      </c>
      <c r="GL339" s="15">
        <f>IFERROR(DF339*[1]Figure!$F$8+EA339*[1]Figure!$G$8+EV339*[1]Figure!$H$8,0)</f>
        <v>0</v>
      </c>
      <c r="GM339" s="15">
        <f>IFERROR(DG339*[1]Figure!$F$8+EB339*[1]Figure!$G$8+EW339*[1]Figure!$H$8,0)</f>
        <v>0</v>
      </c>
      <c r="GN339" s="15">
        <f>IFERROR(DH339*[1]Figure!$F$8+EC339*[1]Figure!$G$8+EX339*[1]Figure!$H$8,0)</f>
        <v>0</v>
      </c>
      <c r="GO339" s="15">
        <f>IFERROR(DI339*[1]Figure!$F$8+ED339*[1]Figure!$G$8+EY339*[1]Figure!$H$8,0)</f>
        <v>0</v>
      </c>
      <c r="GP339" s="15">
        <f>IFERROR(DJ339*[1]Figure!$F$8+EE339*[1]Figure!$G$8+EZ339*[1]Figure!$H$8,0)</f>
        <v>0</v>
      </c>
      <c r="GQ339" s="15">
        <f>IFERROR(DK339*[1]Figure!$F$8+EF339*[1]Figure!$G$8+FA339*[1]Figure!$H$8,0)</f>
        <v>0</v>
      </c>
      <c r="GR339" s="15">
        <f>IFERROR(DL339*[1]Figure!$F$8+EG339*[1]Figure!$G$8+FB339*[1]Figure!$H$8,0)</f>
        <v>0</v>
      </c>
      <c r="GS339" s="15">
        <f>IFERROR(DM339*[1]Figure!$F$8+EH339*[1]Figure!$G$8+FC339*[1]Figure!$H$8,0)</f>
        <v>0</v>
      </c>
      <c r="GT339" s="15">
        <f>IFERROR(DN339*[1]Figure!$F$8+EI339*[1]Figure!$G$8+FD339*[1]Figure!$H$8,0)</f>
        <v>0</v>
      </c>
      <c r="GU339" s="15">
        <f>IFERROR(DO339*[1]Figure!$F$8+EJ339*[1]Figure!$G$8+FE339*[1]Figure!$H$8,0)</f>
        <v>0</v>
      </c>
      <c r="GV339" s="15">
        <f>IFERROR(DP339*[1]Figure!$F$8+EK339*[1]Figure!$G$8+FF339*[1]Figure!$H$8,0)</f>
        <v>0</v>
      </c>
      <c r="GX339" s="15">
        <f>IFERROR(FH339*[1]Figure!$F$10+GC339*[1]Figure!$F$11,0)</f>
        <v>1.1270044171412476E-3</v>
      </c>
      <c r="GY339" s="15">
        <f>IFERROR(FI339*[1]Figure!$F$10+GD339*[1]Figure!$F$11,0)</f>
        <v>1.7909724511870024E-2</v>
      </c>
      <c r="GZ339" s="15">
        <f>IFERROR(FJ339*[1]Figure!$F$10+GE339*[1]Figure!$F$11,0)</f>
        <v>2.736381539718868E-7</v>
      </c>
      <c r="HA339" s="15">
        <f>IFERROR(FK339*[1]Figure!$F$10+GF339*[1]Figure!$F$11,0)</f>
        <v>3.900305028982264E-4</v>
      </c>
      <c r="HB339" s="15">
        <f>IFERROR(FL339*[1]Figure!$F$10+GG339*[1]Figure!$F$11,0)</f>
        <v>1.681018901819366E-6</v>
      </c>
      <c r="HC339" s="15">
        <f>IFERROR(FM339*[1]Figure!$F$10+GH339*[1]Figure!$F$11,0)</f>
        <v>1.2260905559736996E-8</v>
      </c>
      <c r="HD339" s="15">
        <f>IFERROR(FN339*[1]Figure!$F$10+GI339*[1]Figure!$F$11,0)</f>
        <v>1.1492421572600188E-3</v>
      </c>
      <c r="HE339" s="15">
        <f>IFERROR(FO339*[1]Figure!$F$10+GJ339*[1]Figure!$F$11,0)</f>
        <v>7.7631476634515262E-6</v>
      </c>
      <c r="HF339" s="15">
        <f>IFERROR(FP339*[1]Figure!$F$10+GK339*[1]Figure!$F$11,0)</f>
        <v>2.7866060180117881E-5</v>
      </c>
      <c r="HG339" s="15">
        <f>IFERROR(FQ339*[1]Figure!$F$10+GL339*[1]Figure!$F$11,0)</f>
        <v>4.1290452936452143E-6</v>
      </c>
      <c r="HH339" s="15">
        <f>IFERROR(FR339*[1]Figure!$F$10+GM339*[1]Figure!$F$11,0)</f>
        <v>5.601764686111108E-7</v>
      </c>
      <c r="HI339" s="15">
        <f>IFERROR(FS339*[1]Figure!$F$10+GN339*[1]Figure!$F$11,0)</f>
        <v>2.3988590994418153E-6</v>
      </c>
      <c r="HJ339" s="15">
        <f>IFERROR(FT339*[1]Figure!$F$10+GO339*[1]Figure!$F$11,0)</f>
        <v>1.234668949835519E-9</v>
      </c>
      <c r="HK339" s="15">
        <f>IFERROR(FU339*[1]Figure!$F$10+GP339*[1]Figure!$F$11,0)</f>
        <v>2.9788089624029958E-7</v>
      </c>
      <c r="HL339" s="15">
        <f>IFERROR(FV339*[1]Figure!$F$10+GQ339*[1]Figure!$F$11,0)</f>
        <v>5.1292718013933439E-7</v>
      </c>
      <c r="HM339" s="15">
        <f>IFERROR(FW339*[1]Figure!$F$10+GR339*[1]Figure!$F$11,0)</f>
        <v>5.647469213317733E-7</v>
      </c>
      <c r="HN339" s="15">
        <f>IFERROR(FX339*[1]Figure!$F$10+GS339*[1]Figure!$F$11,0)</f>
        <v>3.2593968168221874E-10</v>
      </c>
      <c r="HO339" s="15">
        <f>IFERROR(FY339*[1]Figure!$F$10+GT339*[1]Figure!$F$11,0)</f>
        <v>8.4750610983478545E-7</v>
      </c>
      <c r="HP339" s="15">
        <f>IFERROR(FZ339*[1]Figure!$F$10+GU339*[1]Figure!$F$11,0)</f>
        <v>8.3815014990266254E-5</v>
      </c>
      <c r="HQ339" s="15">
        <f>IFERROR(GA339*[1]Figure!$F$10+GV339*[1]Figure!$F$11,0)</f>
        <v>3.7007607690199405E-7</v>
      </c>
    </row>
    <row r="340" spans="1:225" s="15" customFormat="1" x14ac:dyDescent="0.2">
      <c r="A340" s="1"/>
      <c r="B340" s="4"/>
      <c r="C340" s="1" t="str">
        <f>C149</f>
        <v>Heat (EV,cell)</v>
      </c>
      <c r="D340" s="1" t="str">
        <f>D149</f>
        <v>Hungary</v>
      </c>
      <c r="E340" s="2">
        <f t="shared" si="293"/>
        <v>1.43831803940009E-2</v>
      </c>
      <c r="F340" s="7"/>
      <c r="G340" s="6">
        <f t="shared" ref="G340:G345" si="296">G$237*$E340</f>
        <v>4.410677112217141E-3</v>
      </c>
      <c r="H340" s="6">
        <f t="shared" si="295"/>
        <v>4.2032121435050772E-3</v>
      </c>
      <c r="I340" s="6">
        <f t="shared" si="295"/>
        <v>4.8621941093987915E-3</v>
      </c>
      <c r="J340" s="5" t="str">
        <f>J149</f>
        <v>-</v>
      </c>
      <c r="K340" s="5" t="str">
        <f>K149</f>
        <v>-</v>
      </c>
      <c r="L340" s="5" t="str">
        <f>L149</f>
        <v>-</v>
      </c>
      <c r="M340" s="5" t="str">
        <f>M149</f>
        <v>MJ/kWh</v>
      </c>
      <c r="N340" s="5" t="str">
        <f>N149</f>
        <v>heat production, natural gas, at industrial furnace &gt;100kW | heat, district or industrial, natural gas | Cutoff, HU</v>
      </c>
      <c r="O340" s="5">
        <f>O149</f>
        <v>1</v>
      </c>
      <c r="P340" s="5" t="str">
        <f>P149</f>
        <v>MJ</v>
      </c>
      <c r="Q340" s="5">
        <f>'[1]Unit factor_selected'!J99</f>
        <v>8.5623330230979899E-2</v>
      </c>
      <c r="R340" s="5">
        <f>'[1]Unit factor_selected'!K99</f>
        <v>1.468584944332</v>
      </c>
      <c r="S340" s="5">
        <f>'[1]Unit factor_selected'!L99</f>
        <v>2.4439813615240499E-5</v>
      </c>
      <c r="T340" s="5">
        <f>'[1]Unit factor_selected'!M99</f>
        <v>3.2006534933118599E-2</v>
      </c>
      <c r="U340" s="5">
        <f>'[1]Unit factor_selected'!N99</f>
        <v>1.43497731062594E-4</v>
      </c>
      <c r="V340" s="5">
        <f>'[1]Unit factor_selected'!O99</f>
        <v>1.18725929008209E-6</v>
      </c>
      <c r="W340" s="5">
        <f>'[1]Unit factor_selected'!P99</f>
        <v>8.77774050192551E-2</v>
      </c>
      <c r="X340" s="5">
        <f>'[1]Unit factor_selected'!Q99</f>
        <v>7.05603584137153E-4</v>
      </c>
      <c r="Y340" s="5">
        <f>'[1]Unit factor_selected'!R99</f>
        <v>2.5945323383801699E-3</v>
      </c>
      <c r="Z340" s="5">
        <f>'[1]Unit factor_selected'!S99</f>
        <v>3.8755046496059099E-4</v>
      </c>
      <c r="AA340" s="5">
        <f>'[1]Unit factor_selected'!T99</f>
        <v>3.9042792748521101E-5</v>
      </c>
      <c r="AB340" s="5">
        <f>'[1]Unit factor_selected'!U99</f>
        <v>1.9387677733964E-4</v>
      </c>
      <c r="AC340" s="5">
        <f>'[1]Unit factor_selected'!V99</f>
        <v>1.1930492247521299E-7</v>
      </c>
      <c r="AD340" s="5">
        <f>'[1]Unit factor_selected'!W99</f>
        <v>2.72556308636361E-5</v>
      </c>
      <c r="AE340" s="5">
        <f>'[1]Unit factor_selected'!X99</f>
        <v>4.4271433554995701E-5</v>
      </c>
      <c r="AF340" s="5">
        <f>'[1]Unit factor_selected'!Y99</f>
        <v>4.8747280024538103E-5</v>
      </c>
      <c r="AG340" s="5">
        <f>'[1]Unit factor_selected'!Z99</f>
        <v>3.4013860038162803E-8</v>
      </c>
      <c r="AH340" s="5">
        <f>'[1]Unit factor_selected'!AA99</f>
        <v>7.4827480118249296E-5</v>
      </c>
      <c r="AI340" s="5">
        <f>'[1]Unit factor_selected'!AB99</f>
        <v>7.3789662187066698E-3</v>
      </c>
      <c r="AJ340" s="5">
        <f>'[1]Unit factor_selected'!AC99</f>
        <v>2.4731738697017002E-5</v>
      </c>
      <c r="AK340" s="1"/>
      <c r="AL340" s="1">
        <f t="shared" si="285"/>
        <v>3.7765686292159304E-4</v>
      </c>
      <c r="AM340" s="1">
        <f t="shared" si="285"/>
        <v>6.4774540013118366E-3</v>
      </c>
      <c r="AN340" s="1">
        <f t="shared" si="285"/>
        <v>1.0779612653959412E-7</v>
      </c>
      <c r="AO340" s="1">
        <f t="shared" si="285"/>
        <v>1.4117049107088459E-4</v>
      </c>
      <c r="AP340" s="1">
        <f t="shared" si="285"/>
        <v>6.3292215805287405E-7</v>
      </c>
      <c r="AQ340" s="1">
        <f t="shared" si="285"/>
        <v>5.2366173770322455E-9</v>
      </c>
      <c r="AR340" s="1">
        <f t="shared" si="285"/>
        <v>3.8715779128824246E-4</v>
      </c>
      <c r="AS340" s="1">
        <f t="shared" si="285"/>
        <v>3.1121895788521225E-6</v>
      </c>
      <c r="AT340" s="1">
        <f t="shared" si="285"/>
        <v>1.1443644401800633E-5</v>
      </c>
      <c r="AU340" s="1">
        <f t="shared" si="285"/>
        <v>1.7093599656307897E-6</v>
      </c>
      <c r="AV340" s="1">
        <f t="shared" si="285"/>
        <v>1.7220515237293939E-7</v>
      </c>
      <c r="AW340" s="1">
        <f t="shared" si="285"/>
        <v>8.5512786440236896E-7</v>
      </c>
      <c r="AX340" s="1">
        <f t="shared" si="285"/>
        <v>5.262154909362623E-10</v>
      </c>
      <c r="AY340" s="1">
        <f t="shared" si="285"/>
        <v>1.2021578722927887E-7</v>
      </c>
      <c r="AZ340" s="1">
        <f t="shared" si="285"/>
        <v>1.9526699870606148E-7</v>
      </c>
      <c r="BA340" s="1">
        <f t="shared" si="285"/>
        <v>2.1500851228707005E-7</v>
      </c>
      <c r="BB340" s="1">
        <f t="shared" si="266"/>
        <v>1.5002415396848193E-10</v>
      </c>
      <c r="BC340" s="1">
        <f t="shared" si="266"/>
        <v>3.3003985392244535E-7</v>
      </c>
      <c r="BD340" s="1">
        <f t="shared" si="266"/>
        <v>3.2546237412672973E-5</v>
      </c>
      <c r="BE340" s="1">
        <f t="shared" si="266"/>
        <v>1.0908371381626787E-7</v>
      </c>
      <c r="BF340" s="1"/>
      <c r="BG340" s="1">
        <f t="shared" si="286"/>
        <v>3.5989302139420012E-4</v>
      </c>
      <c r="BH340" s="1">
        <f t="shared" si="286"/>
        <v>6.1727740717849901E-3</v>
      </c>
      <c r="BI340" s="1">
        <f t="shared" si="286"/>
        <v>1.0272572137257959E-7</v>
      </c>
      <c r="BJ340" s="1">
        <f t="shared" si="286"/>
        <v>1.3453025630240356E-4</v>
      </c>
      <c r="BK340" s="1">
        <f t="shared" si="286"/>
        <v>6.0315140576772082E-7</v>
      </c>
      <c r="BL340" s="1">
        <f t="shared" si="286"/>
        <v>4.9903026655622576E-9</v>
      </c>
      <c r="BM340" s="1">
        <f t="shared" si="286"/>
        <v>3.6894705470229657E-4</v>
      </c>
      <c r="BN340" s="1">
        <f t="shared" si="286"/>
        <v>2.965801553345988E-6</v>
      </c>
      <c r="BO340" s="1">
        <f t="shared" si="286"/>
        <v>1.0905369831396154E-5</v>
      </c>
      <c r="BP340" s="1">
        <f t="shared" si="286"/>
        <v>1.628956820543395E-6</v>
      </c>
      <c r="BQ340" s="1">
        <f t="shared" si="286"/>
        <v>1.6410514059693586E-7</v>
      </c>
      <c r="BR340" s="1">
        <f t="shared" si="286"/>
        <v>8.1490522485760479E-7</v>
      </c>
      <c r="BS340" s="1">
        <f t="shared" si="286"/>
        <v>5.0146389892774702E-10</v>
      </c>
      <c r="BT340" s="1">
        <f t="shared" si="286"/>
        <v>1.1456119862492703E-7</v>
      </c>
      <c r="BU340" s="1">
        <f t="shared" si="286"/>
        <v>1.8608222712873608E-7</v>
      </c>
      <c r="BV340" s="1">
        <f t="shared" si="286"/>
        <v>2.0489515936198104E-7</v>
      </c>
      <c r="BW340" s="1">
        <f t="shared" si="267"/>
        <v>1.4296746955988796E-10</v>
      </c>
      <c r="BX340" s="1">
        <f t="shared" si="267"/>
        <v>3.1451577310091016E-7</v>
      </c>
      <c r="BY340" s="1">
        <f t="shared" si="267"/>
        <v>3.1015360416981613E-5</v>
      </c>
      <c r="BZ340" s="1">
        <f t="shared" si="267"/>
        <v>1.039527444212963E-7</v>
      </c>
      <c r="CA340" s="1"/>
      <c r="CB340" s="1">
        <f t="shared" si="287"/>
        <v>4.1631725187617793E-4</v>
      </c>
      <c r="CC340" s="1">
        <f t="shared" si="287"/>
        <v>7.1405450654828031E-3</v>
      </c>
      <c r="CD340" s="1">
        <f t="shared" si="287"/>
        <v>1.1883111779482673E-7</v>
      </c>
      <c r="CE340" s="1">
        <f t="shared" si="287"/>
        <v>1.5562198561407589E-4</v>
      </c>
      <c r="CF340" s="1">
        <f t="shared" si="287"/>
        <v>6.9771382268463657E-7</v>
      </c>
      <c r="CG340" s="1">
        <f t="shared" si="287"/>
        <v>5.7726851265661291E-9</v>
      </c>
      <c r="CH340" s="1">
        <f t="shared" si="287"/>
        <v>4.2679078162293404E-4</v>
      </c>
      <c r="CI340" s="1">
        <f t="shared" si="287"/>
        <v>3.4307815903623397E-6</v>
      </c>
      <c r="CJ340" s="1">
        <f t="shared" si="287"/>
        <v>1.2615119852316735E-5</v>
      </c>
      <c r="CK340" s="1">
        <f t="shared" si="287"/>
        <v>1.8843455878261483E-6</v>
      </c>
      <c r="CL340" s="1">
        <f t="shared" si="287"/>
        <v>1.8983363691633714E-7</v>
      </c>
      <c r="CM340" s="1">
        <f t="shared" si="287"/>
        <v>9.4266652473001873E-7</v>
      </c>
      <c r="CN340" s="1">
        <f t="shared" si="287"/>
        <v>5.8008369128126009E-10</v>
      </c>
      <c r="CO340" s="1">
        <f t="shared" si="287"/>
        <v>1.3252216783311934E-7</v>
      </c>
      <c r="CP340" s="1">
        <f t="shared" si="287"/>
        <v>2.152563034457401E-7</v>
      </c>
      <c r="CQ340" s="1">
        <f t="shared" si="287"/>
        <v>2.3701873778452254E-7</v>
      </c>
      <c r="CR340" s="1">
        <f t="shared" si="268"/>
        <v>1.6538198991547013E-10</v>
      </c>
      <c r="CS340" s="1">
        <f t="shared" si="268"/>
        <v>3.638257330521069E-7</v>
      </c>
      <c r="CT340" s="1">
        <f t="shared" si="268"/>
        <v>3.5877966082048244E-5</v>
      </c>
      <c r="CU340" s="1">
        <f t="shared" si="268"/>
        <v>1.202505142078262E-7</v>
      </c>
      <c r="CW340" s="15">
        <f t="shared" si="288"/>
        <v>0</v>
      </c>
      <c r="CX340" s="15">
        <f t="shared" si="288"/>
        <v>0</v>
      </c>
      <c r="CY340" s="15">
        <f t="shared" si="288"/>
        <v>0</v>
      </c>
      <c r="CZ340" s="15">
        <f t="shared" si="288"/>
        <v>0</v>
      </c>
      <c r="DA340" s="15">
        <f t="shared" si="288"/>
        <v>0</v>
      </c>
      <c r="DB340" s="15">
        <f t="shared" si="288"/>
        <v>0</v>
      </c>
      <c r="DC340" s="15">
        <f t="shared" si="288"/>
        <v>0</v>
      </c>
      <c r="DD340" s="15">
        <f t="shared" si="288"/>
        <v>0</v>
      </c>
      <c r="DE340" s="15">
        <f t="shared" si="288"/>
        <v>0</v>
      </c>
      <c r="DF340" s="15">
        <f t="shared" si="288"/>
        <v>0</v>
      </c>
      <c r="DG340" s="15">
        <f t="shared" si="288"/>
        <v>0</v>
      </c>
      <c r="DH340" s="15">
        <f t="shared" si="288"/>
        <v>0</v>
      </c>
      <c r="DI340" s="15">
        <f t="shared" si="288"/>
        <v>0</v>
      </c>
      <c r="DJ340" s="15">
        <f t="shared" si="288"/>
        <v>0</v>
      </c>
      <c r="DK340" s="15">
        <f t="shared" si="288"/>
        <v>0</v>
      </c>
      <c r="DL340" s="15">
        <f t="shared" si="288"/>
        <v>0</v>
      </c>
      <c r="DM340" s="15">
        <f t="shared" si="269"/>
        <v>0</v>
      </c>
      <c r="DN340" s="15">
        <f t="shared" si="269"/>
        <v>0</v>
      </c>
      <c r="DO340" s="15">
        <f t="shared" si="269"/>
        <v>0</v>
      </c>
      <c r="DP340" s="15">
        <f t="shared" si="269"/>
        <v>0</v>
      </c>
      <c r="DR340" s="15">
        <f t="shared" si="289"/>
        <v>0</v>
      </c>
      <c r="DS340" s="15">
        <f t="shared" si="289"/>
        <v>0</v>
      </c>
      <c r="DT340" s="15">
        <f t="shared" si="289"/>
        <v>0</v>
      </c>
      <c r="DU340" s="15">
        <f t="shared" si="289"/>
        <v>0</v>
      </c>
      <c r="DV340" s="15">
        <f t="shared" si="289"/>
        <v>0</v>
      </c>
      <c r="DW340" s="15">
        <f t="shared" si="289"/>
        <v>0</v>
      </c>
      <c r="DX340" s="15">
        <f t="shared" si="289"/>
        <v>0</v>
      </c>
      <c r="DY340" s="15">
        <f t="shared" si="289"/>
        <v>0</v>
      </c>
      <c r="DZ340" s="15">
        <f t="shared" si="289"/>
        <v>0</v>
      </c>
      <c r="EA340" s="15">
        <f t="shared" si="289"/>
        <v>0</v>
      </c>
      <c r="EB340" s="15">
        <f t="shared" si="289"/>
        <v>0</v>
      </c>
      <c r="EC340" s="15">
        <f t="shared" si="289"/>
        <v>0</v>
      </c>
      <c r="ED340" s="15">
        <f t="shared" si="289"/>
        <v>0</v>
      </c>
      <c r="EE340" s="15">
        <f t="shared" si="289"/>
        <v>0</v>
      </c>
      <c r="EF340" s="15">
        <f t="shared" si="289"/>
        <v>0</v>
      </c>
      <c r="EG340" s="15">
        <f t="shared" si="289"/>
        <v>0</v>
      </c>
      <c r="EH340" s="15">
        <f t="shared" si="270"/>
        <v>0</v>
      </c>
      <c r="EI340" s="15">
        <f t="shared" si="270"/>
        <v>0</v>
      </c>
      <c r="EJ340" s="15">
        <f t="shared" si="270"/>
        <v>0</v>
      </c>
      <c r="EK340" s="15">
        <f t="shared" si="270"/>
        <v>0</v>
      </c>
      <c r="EM340" s="15">
        <f t="shared" si="290"/>
        <v>0</v>
      </c>
      <c r="EN340" s="15">
        <f t="shared" si="290"/>
        <v>0</v>
      </c>
      <c r="EO340" s="15">
        <f t="shared" si="290"/>
        <v>0</v>
      </c>
      <c r="EP340" s="15">
        <f t="shared" si="290"/>
        <v>0</v>
      </c>
      <c r="EQ340" s="15">
        <f t="shared" si="290"/>
        <v>0</v>
      </c>
      <c r="ER340" s="15">
        <f t="shared" si="290"/>
        <v>0</v>
      </c>
      <c r="ES340" s="15">
        <f t="shared" si="290"/>
        <v>0</v>
      </c>
      <c r="ET340" s="15">
        <f t="shared" si="290"/>
        <v>0</v>
      </c>
      <c r="EU340" s="15">
        <f t="shared" si="290"/>
        <v>0</v>
      </c>
      <c r="EV340" s="15">
        <f t="shared" si="290"/>
        <v>0</v>
      </c>
      <c r="EW340" s="15">
        <f t="shared" si="290"/>
        <v>0</v>
      </c>
      <c r="EX340" s="15">
        <f t="shared" si="290"/>
        <v>0</v>
      </c>
      <c r="EY340" s="15">
        <f t="shared" si="290"/>
        <v>0</v>
      </c>
      <c r="EZ340" s="15">
        <f t="shared" si="290"/>
        <v>0</v>
      </c>
      <c r="FA340" s="15">
        <f t="shared" si="290"/>
        <v>0</v>
      </c>
      <c r="FB340" s="15">
        <f t="shared" si="290"/>
        <v>0</v>
      </c>
      <c r="FC340" s="15">
        <f t="shared" si="271"/>
        <v>0</v>
      </c>
      <c r="FD340" s="15">
        <f t="shared" si="271"/>
        <v>0</v>
      </c>
      <c r="FE340" s="15">
        <f t="shared" si="271"/>
        <v>0</v>
      </c>
      <c r="FF340" s="15">
        <f t="shared" si="271"/>
        <v>0</v>
      </c>
      <c r="FH340" s="15">
        <f>IFERROR(AL340*[1]Figure!$C$8+BG340*[1]Figure!$D$8+CB340*[1]Figure!$E$8,0)</f>
        <v>3.6386554446396144E-4</v>
      </c>
      <c r="FI340" s="15">
        <f>IFERROR(AM340*[1]Figure!$C$8+BH340*[1]Figure!$D$8+CC340*[1]Figure!$E$8,0)</f>
        <v>6.240909561908127E-3</v>
      </c>
      <c r="FJ340" s="15">
        <f>IFERROR(AN340*[1]Figure!$C$8+BI340*[1]Figure!$D$8+CD340*[1]Figure!$E$8,0)</f>
        <v>1.0385961470685312E-7</v>
      </c>
      <c r="FK340" s="15">
        <f>IFERROR(AO340*[1]Figure!$C$8+BJ340*[1]Figure!$D$8+CE340*[1]Figure!$E$8,0)</f>
        <v>1.3601521020529359E-4</v>
      </c>
      <c r="FL340" s="15">
        <f>IFERROR(AP340*[1]Figure!$C$8+BK340*[1]Figure!$D$8+CF340*[1]Figure!$E$8,0)</f>
        <v>6.0980903103838924E-7</v>
      </c>
      <c r="FM340" s="15">
        <f>IFERROR(AQ340*[1]Figure!$C$8+BL340*[1]Figure!$D$8+CG340*[1]Figure!$E$8,0)</f>
        <v>5.0453859577784843E-9</v>
      </c>
      <c r="FN340" s="15">
        <f>IFERROR(AR340*[1]Figure!$C$8+BM340*[1]Figure!$D$8+CH340*[1]Figure!$E$8,0)</f>
        <v>3.7301951679296876E-4</v>
      </c>
      <c r="FO340" s="15">
        <f>IFERROR(AS340*[1]Figure!$C$8+BN340*[1]Figure!$D$8+CI340*[1]Figure!$E$8,0)</f>
        <v>2.9985382678434218E-6</v>
      </c>
      <c r="FP340" s="15">
        <f>IFERROR(AT340*[1]Figure!$C$8+BO340*[1]Figure!$D$8+CJ340*[1]Figure!$E$8,0)</f>
        <v>1.1025744027793945E-5</v>
      </c>
      <c r="FQ340" s="15">
        <f>IFERROR(AU340*[1]Figure!$C$8+BP340*[1]Figure!$D$8+CK340*[1]Figure!$E$8,0)</f>
        <v>1.6469373541035767E-6</v>
      </c>
      <c r="FR340" s="15">
        <f>IFERROR(AV340*[1]Figure!$C$8+BQ340*[1]Figure!$D$8+CL340*[1]Figure!$E$8,0)</f>
        <v>1.6591654403666441E-7</v>
      </c>
      <c r="FS340" s="15">
        <f>IFERROR(AW340*[1]Figure!$C$8+BR340*[1]Figure!$D$8+CM340*[1]Figure!$E$8,0)</f>
        <v>8.2390020284543868E-7</v>
      </c>
      <c r="FT340" s="15">
        <f>IFERROR(AX340*[1]Figure!$C$8+BS340*[1]Figure!$D$8+CN340*[1]Figure!$E$8,0)</f>
        <v>5.0699909074509812E-10</v>
      </c>
      <c r="FU340" s="15">
        <f>IFERROR(AY340*[1]Figure!$C$8+BT340*[1]Figure!$D$8+CO340*[1]Figure!$E$8,0)</f>
        <v>1.1582573274307697E-7</v>
      </c>
      <c r="FV340" s="15">
        <f>IFERROR(AZ340*[1]Figure!$C$8+BU340*[1]Figure!$D$8+CP340*[1]Figure!$E$8,0)</f>
        <v>1.8813621510904699E-7</v>
      </c>
      <c r="FW340" s="15">
        <f>IFERROR(BA340*[1]Figure!$C$8+BV340*[1]Figure!$D$8+CQ340*[1]Figure!$E$8,0)</f>
        <v>2.0715680573760316E-7</v>
      </c>
      <c r="FX340" s="15">
        <f>IFERROR(BB340*[1]Figure!$C$8+BW340*[1]Figure!$D$8+CR340*[1]Figure!$E$8,0)</f>
        <v>1.4454555398300869E-10</v>
      </c>
      <c r="FY340" s="15">
        <f>IFERROR(BC340*[1]Figure!$C$8+BX340*[1]Figure!$D$8+CS340*[1]Figure!$E$8,0)</f>
        <v>3.1798741909061846E-7</v>
      </c>
      <c r="FZ340" s="15">
        <f>IFERROR(BD340*[1]Figure!$C$8+BY340*[1]Figure!$D$8+CT340*[1]Figure!$E$8,0)</f>
        <v>3.1357710024918212E-5</v>
      </c>
      <c r="GA340" s="15">
        <f>IFERROR(BE340*[1]Figure!$C$8+BZ340*[1]Figure!$D$8+CU340*[1]Figure!$E$8,0)</f>
        <v>1.0510018171746515E-7</v>
      </c>
      <c r="GC340" s="15">
        <f>IFERROR(CW340*[1]Figure!$F$8+DR340*[1]Figure!$G$8+EM340*[1]Figure!$H$8,0)</f>
        <v>0</v>
      </c>
      <c r="GD340" s="15">
        <f>IFERROR(CX340*[1]Figure!$F$8+DS340*[1]Figure!$G$8+EN340*[1]Figure!$H$8,0)</f>
        <v>0</v>
      </c>
      <c r="GE340" s="15">
        <f>IFERROR(CY340*[1]Figure!$F$8+DT340*[1]Figure!$G$8+EO340*[1]Figure!$H$8,0)</f>
        <v>0</v>
      </c>
      <c r="GF340" s="15">
        <f>IFERROR(CZ340*[1]Figure!$F$8+DU340*[1]Figure!$G$8+EP340*[1]Figure!$H$8,0)</f>
        <v>0</v>
      </c>
      <c r="GG340" s="15">
        <f>IFERROR(DA340*[1]Figure!$F$8+DV340*[1]Figure!$G$8+EQ340*[1]Figure!$H$8,0)</f>
        <v>0</v>
      </c>
      <c r="GH340" s="15">
        <f>IFERROR(DB340*[1]Figure!$F$8+DW340*[1]Figure!$G$8+ER340*[1]Figure!$H$8,0)</f>
        <v>0</v>
      </c>
      <c r="GI340" s="15">
        <f>IFERROR(DC340*[1]Figure!$F$8+DX340*[1]Figure!$G$8+ES340*[1]Figure!$H$8,0)</f>
        <v>0</v>
      </c>
      <c r="GJ340" s="15">
        <f>IFERROR(DD340*[1]Figure!$F$8+DY340*[1]Figure!$G$8+ET340*[1]Figure!$H$8,0)</f>
        <v>0</v>
      </c>
      <c r="GK340" s="15">
        <f>IFERROR(DE340*[1]Figure!$F$8+DZ340*[1]Figure!$G$8+EU340*[1]Figure!$H$8,0)</f>
        <v>0</v>
      </c>
      <c r="GL340" s="15">
        <f>IFERROR(DF340*[1]Figure!$F$8+EA340*[1]Figure!$G$8+EV340*[1]Figure!$H$8,0)</f>
        <v>0</v>
      </c>
      <c r="GM340" s="15">
        <f>IFERROR(DG340*[1]Figure!$F$8+EB340*[1]Figure!$G$8+EW340*[1]Figure!$H$8,0)</f>
        <v>0</v>
      </c>
      <c r="GN340" s="15">
        <f>IFERROR(DH340*[1]Figure!$F$8+EC340*[1]Figure!$G$8+EX340*[1]Figure!$H$8,0)</f>
        <v>0</v>
      </c>
      <c r="GO340" s="15">
        <f>IFERROR(DI340*[1]Figure!$F$8+ED340*[1]Figure!$G$8+EY340*[1]Figure!$H$8,0)</f>
        <v>0</v>
      </c>
      <c r="GP340" s="15">
        <f>IFERROR(DJ340*[1]Figure!$F$8+EE340*[1]Figure!$G$8+EZ340*[1]Figure!$H$8,0)</f>
        <v>0</v>
      </c>
      <c r="GQ340" s="15">
        <f>IFERROR(DK340*[1]Figure!$F$8+EF340*[1]Figure!$G$8+FA340*[1]Figure!$H$8,0)</f>
        <v>0</v>
      </c>
      <c r="GR340" s="15">
        <f>IFERROR(DL340*[1]Figure!$F$8+EG340*[1]Figure!$G$8+FB340*[1]Figure!$H$8,0)</f>
        <v>0</v>
      </c>
      <c r="GS340" s="15">
        <f>IFERROR(DM340*[1]Figure!$F$8+EH340*[1]Figure!$G$8+FC340*[1]Figure!$H$8,0)</f>
        <v>0</v>
      </c>
      <c r="GT340" s="15">
        <f>IFERROR(DN340*[1]Figure!$F$8+EI340*[1]Figure!$G$8+FD340*[1]Figure!$H$8,0)</f>
        <v>0</v>
      </c>
      <c r="GU340" s="15">
        <f>IFERROR(DO340*[1]Figure!$F$8+EJ340*[1]Figure!$G$8+FE340*[1]Figure!$H$8,0)</f>
        <v>0</v>
      </c>
      <c r="GV340" s="15">
        <f>IFERROR(DP340*[1]Figure!$F$8+EK340*[1]Figure!$G$8+FF340*[1]Figure!$H$8,0)</f>
        <v>0</v>
      </c>
      <c r="GX340" s="15">
        <f>IFERROR(FH340*[1]Figure!$F$10+GC340*[1]Figure!$F$11,0)</f>
        <v>3.4251707759689145E-4</v>
      </c>
      <c r="GY340" s="15">
        <f>IFERROR(FI340*[1]Figure!$F$10+GD340*[1]Figure!$F$11,0)</f>
        <v>5.8747472444536045E-3</v>
      </c>
      <c r="GZ340" s="15">
        <f>IFERROR(FJ340*[1]Figure!$F$10+GE340*[1]Figure!$F$11,0)</f>
        <v>9.7766035424257678E-8</v>
      </c>
      <c r="HA340" s="15">
        <f>IFERROR(FK340*[1]Figure!$F$10+GF340*[1]Figure!$F$11,0)</f>
        <v>1.2803502012501833E-4</v>
      </c>
      <c r="HB340" s="15">
        <f>IFERROR(FL340*[1]Figure!$F$10+GG340*[1]Figure!$F$11,0)</f>
        <v>5.7403073850029899E-7</v>
      </c>
      <c r="HC340" s="15">
        <f>IFERROR(FM340*[1]Figure!$F$10+GH340*[1]Figure!$F$11,0)</f>
        <v>4.7493665720740974E-9</v>
      </c>
      <c r="HD340" s="15">
        <f>IFERROR(FN340*[1]Figure!$F$10+GI340*[1]Figure!$F$11,0)</f>
        <v>3.5113397441011786E-4</v>
      </c>
      <c r="HE340" s="15">
        <f>IFERROR(FO340*[1]Figure!$F$10+GJ340*[1]Figure!$F$11,0)</f>
        <v>2.8226101102186022E-6</v>
      </c>
      <c r="HF340" s="15">
        <f>IFERROR(FP340*[1]Figure!$F$10+GK340*[1]Figure!$F$11,0)</f>
        <v>1.0378849221062755E-5</v>
      </c>
      <c r="HG340" s="15">
        <f>IFERROR(FQ340*[1]Figure!$F$10+GL340*[1]Figure!$F$11,0)</f>
        <v>1.5503093878914518E-6</v>
      </c>
      <c r="HH340" s="15">
        <f>IFERROR(FR340*[1]Figure!$F$10+GM340*[1]Figure!$F$11,0)</f>
        <v>1.5618200363580405E-7</v>
      </c>
      <c r="HI340" s="15">
        <f>IFERROR(FS340*[1]Figure!$F$10+GN340*[1]Figure!$F$11,0)</f>
        <v>7.755609015572944E-7</v>
      </c>
      <c r="HJ340" s="15">
        <f>IFERROR(FT340*[1]Figure!$F$10+GO340*[1]Figure!$F$11,0)</f>
        <v>4.7725279172040891E-10</v>
      </c>
      <c r="HK340" s="15">
        <f>IFERROR(FU340*[1]Figure!$F$10+GP340*[1]Figure!$F$11,0)</f>
        <v>1.0903008568212095E-7</v>
      </c>
      <c r="HL340" s="15">
        <f>IFERROR(FV340*[1]Figure!$F$10+GQ340*[1]Figure!$F$11,0)</f>
        <v>1.7709801757740563E-7</v>
      </c>
      <c r="HM340" s="15">
        <f>IFERROR(FW340*[1]Figure!$F$10+GR340*[1]Figure!$F$11,0)</f>
        <v>1.9500264530426956E-7</v>
      </c>
      <c r="HN340" s="15">
        <f>IFERROR(FX340*[1]Figure!$F$10+GS340*[1]Figure!$F$11,0)</f>
        <v>1.3606487748879843E-10</v>
      </c>
      <c r="HO340" s="15">
        <f>IFERROR(FY340*[1]Figure!$F$10+GT340*[1]Figure!$F$11,0)</f>
        <v>2.9933068177683435E-7</v>
      </c>
      <c r="HP340" s="15">
        <f>IFERROR(FZ340*[1]Figure!$F$10+GU340*[1]Figure!$F$11,0)</f>
        <v>2.9517912210370103E-5</v>
      </c>
      <c r="HQ340" s="15">
        <f>IFERROR(GA340*[1]Figure!$F$10+GV340*[1]Figure!$F$11,0)</f>
        <v>9.8933816747614135E-8</v>
      </c>
    </row>
    <row r="341" spans="1:225" s="15" customFormat="1" x14ac:dyDescent="0.2">
      <c r="A341" s="1"/>
      <c r="B341" s="4"/>
      <c r="C341" s="1" t="str">
        <f>C150</f>
        <v>Heat (EV,cell)</v>
      </c>
      <c r="D341" s="1" t="str">
        <f>D150</f>
        <v>MI, US</v>
      </c>
      <c r="E341" s="2">
        <f t="shared" si="293"/>
        <v>6.8727063945112937E-2</v>
      </c>
      <c r="F341" s="7"/>
      <c r="G341" s="6">
        <f t="shared" si="296"/>
        <v>2.1075511787297586E-2</v>
      </c>
      <c r="H341" s="6">
        <f t="shared" si="295"/>
        <v>2.008418318121322E-2</v>
      </c>
      <c r="I341" s="6">
        <f t="shared" si="295"/>
        <v>2.3232992725974518E-2</v>
      </c>
      <c r="J341" s="5" t="str">
        <f>J150</f>
        <v>-</v>
      </c>
      <c r="K341" s="5" t="str">
        <f>K150</f>
        <v>-</v>
      </c>
      <c r="L341" s="5" t="str">
        <f>L150</f>
        <v>-</v>
      </c>
      <c r="M341" s="5" t="str">
        <f>M150</f>
        <v>MJ/kWh</v>
      </c>
      <c r="N341" s="5" t="str">
        <f>N150</f>
        <v>heat production, natural gas, at industrial furnace &gt;100kW | heat, district or industrial, natural gas | Cutoff, US-RFC</v>
      </c>
      <c r="O341" s="5">
        <f>O150</f>
        <v>1</v>
      </c>
      <c r="P341" s="5" t="str">
        <f>P150</f>
        <v>MJ</v>
      </c>
      <c r="Q341" s="5">
        <f>'[1]Unit factor_selected'!J100</f>
        <v>7.2782267546568497E-2</v>
      </c>
      <c r="R341" s="5">
        <f>'[1]Unit factor_selected'!K100</f>
        <v>1.17039789836895</v>
      </c>
      <c r="S341" s="5">
        <f>'[1]Unit factor_selected'!L100</f>
        <v>2.2506988576900398E-5</v>
      </c>
      <c r="T341" s="5">
        <f>'[1]Unit factor_selected'!M100</f>
        <v>2.54545402736777E-2</v>
      </c>
      <c r="U341" s="5">
        <f>'[1]Unit factor_selected'!N100</f>
        <v>1.8328465661405401E-4</v>
      </c>
      <c r="V341" s="5">
        <f>'[1]Unit factor_selected'!O100</f>
        <v>1.2287790080515799E-6</v>
      </c>
      <c r="W341" s="5">
        <f>'[1]Unit factor_selected'!P100</f>
        <v>7.4284020865589495E-2</v>
      </c>
      <c r="X341" s="5">
        <f>'[1]Unit factor_selected'!Q100</f>
        <v>4.7783192057624302E-4</v>
      </c>
      <c r="Y341" s="5">
        <f>'[1]Unit factor_selected'!R100</f>
        <v>4.0112646926064302E-3</v>
      </c>
      <c r="Z341" s="5">
        <f>'[1]Unit factor_selected'!S100</f>
        <v>4.3274850129381798E-4</v>
      </c>
      <c r="AA341" s="5">
        <f>'[1]Unit factor_selected'!T100</f>
        <v>2.1353809821300601E-5</v>
      </c>
      <c r="AB341" s="5">
        <f>'[1]Unit factor_selected'!U100</f>
        <v>2.3200308400569999E-4</v>
      </c>
      <c r="AC341" s="5">
        <f>'[1]Unit factor_selected'!V100</f>
        <v>2.6772898905443999E-7</v>
      </c>
      <c r="AD341" s="5">
        <f>'[1]Unit factor_selected'!W100</f>
        <v>1.5947609851927301E-5</v>
      </c>
      <c r="AE341" s="5">
        <f>'[1]Unit factor_selected'!X100</f>
        <v>4.3295346578489999E-5</v>
      </c>
      <c r="AF341" s="5">
        <f>'[1]Unit factor_selected'!Y100</f>
        <v>4.6004502567944199E-5</v>
      </c>
      <c r="AG341" s="5">
        <f>'[1]Unit factor_selected'!Z100</f>
        <v>1.34632074024183E-8</v>
      </c>
      <c r="AH341" s="5">
        <f>'[1]Unit factor_selected'!AA100</f>
        <v>6.56582287137063E-5</v>
      </c>
      <c r="AI341" s="5">
        <f>'[1]Unit factor_selected'!AB100</f>
        <v>4.4478056863313901E-3</v>
      </c>
      <c r="AJ341" s="5">
        <f>'[1]Unit factor_selected'!AC100</f>
        <v>3.17057940251029E-5</v>
      </c>
      <c r="AK341" s="1"/>
      <c r="AL341" s="1">
        <f t="shared" si="285"/>
        <v>1.5339235375839508E-3</v>
      </c>
      <c r="AM341" s="1">
        <f t="shared" si="285"/>
        <v>2.4666734702903127E-2</v>
      </c>
      <c r="AN341" s="1">
        <f t="shared" si="285"/>
        <v>4.7434630304903648E-7</v>
      </c>
      <c r="AO341" s="1">
        <f t="shared" si="285"/>
        <v>5.3646746357813551E-4</v>
      </c>
      <c r="AP341" s="1">
        <f t="shared" si="285"/>
        <v>3.8628179409002859E-6</v>
      </c>
      <c r="AQ341" s="1">
        <f t="shared" si="285"/>
        <v>2.589714646817491E-8</v>
      </c>
      <c r="AR341" s="1">
        <f t="shared" si="285"/>
        <v>1.5655737573605914E-3</v>
      </c>
      <c r="AS341" s="1">
        <f t="shared" si="285"/>
        <v>1.0070552274451653E-5</v>
      </c>
      <c r="AT341" s="1">
        <f t="shared" si="285"/>
        <v>8.4539456310997449E-5</v>
      </c>
      <c r="AU341" s="1">
        <f t="shared" si="285"/>
        <v>9.1203961399532251E-6</v>
      </c>
      <c r="AV341" s="1">
        <f t="shared" si="285"/>
        <v>4.5004247059253177E-7</v>
      </c>
      <c r="AW341" s="1">
        <f t="shared" si="285"/>
        <v>4.8895837316515226E-6</v>
      </c>
      <c r="AX341" s="1">
        <f t="shared" si="285"/>
        <v>5.6425254646181167E-9</v>
      </c>
      <c r="AY341" s="1">
        <f t="shared" si="285"/>
        <v>3.3610403941351697E-7</v>
      </c>
      <c r="AZ341" s="1">
        <f t="shared" si="285"/>
        <v>9.1247158715010017E-7</v>
      </c>
      <c r="BA341" s="1">
        <f t="shared" si="285"/>
        <v>9.6956843613946997E-7</v>
      </c>
      <c r="BB341" s="1">
        <f t="shared" si="266"/>
        <v>2.8374398630449899E-10</v>
      </c>
      <c r="BC341" s="1">
        <f t="shared" si="266"/>
        <v>1.3837807731887979E-6</v>
      </c>
      <c r="BD341" s="1">
        <f t="shared" si="266"/>
        <v>9.3739781169886445E-5</v>
      </c>
      <c r="BE341" s="1">
        <f t="shared" si="266"/>
        <v>6.6821583570168555E-7</v>
      </c>
      <c r="BF341" s="1"/>
      <c r="BG341" s="1">
        <f t="shared" si="286"/>
        <v>1.4617723937493518E-3</v>
      </c>
      <c r="BH341" s="1">
        <f t="shared" si="286"/>
        <v>2.3506485785748966E-2</v>
      </c>
      <c r="BI341" s="1">
        <f t="shared" si="286"/>
        <v>4.5203448143594103E-7</v>
      </c>
      <c r="BJ341" s="1">
        <f t="shared" si="286"/>
        <v>5.1123364965011218E-4</v>
      </c>
      <c r="BK341" s="1">
        <f t="shared" si="286"/>
        <v>3.6811226177424239E-6</v>
      </c>
      <c r="BL341" s="1">
        <f t="shared" si="286"/>
        <v>2.4679022686937406E-8</v>
      </c>
      <c r="BM341" s="1">
        <f t="shared" si="286"/>
        <v>1.4919338825015644E-3</v>
      </c>
      <c r="BN341" s="1">
        <f t="shared" si="286"/>
        <v>9.5968638226841907E-6</v>
      </c>
      <c r="BO341" s="1">
        <f t="shared" si="286"/>
        <v>8.0562974874640478E-5</v>
      </c>
      <c r="BP341" s="1">
        <f t="shared" si="286"/>
        <v>8.6914001713805264E-6</v>
      </c>
      <c r="BQ341" s="1">
        <f t="shared" si="286"/>
        <v>4.2887382806779119E-7</v>
      </c>
      <c r="BR341" s="1">
        <f t="shared" si="286"/>
        <v>4.6595924377768773E-6</v>
      </c>
      <c r="BS341" s="1">
        <f t="shared" si="286"/>
        <v>5.3771180590904018E-9</v>
      </c>
      <c r="BT341" s="1">
        <f t="shared" si="286"/>
        <v>3.2029471756862855E-7</v>
      </c>
      <c r="BU341" s="1">
        <f t="shared" si="286"/>
        <v>8.6955167157650622E-7</v>
      </c>
      <c r="BV341" s="1">
        <f t="shared" si="286"/>
        <v>9.2396285673518522E-7</v>
      </c>
      <c r="BW341" s="1">
        <f t="shared" si="267"/>
        <v>2.7039752367683497E-10</v>
      </c>
      <c r="BX341" s="1">
        <f t="shared" si="267"/>
        <v>1.318691892840071E-6</v>
      </c>
      <c r="BY341" s="1">
        <f t="shared" si="267"/>
        <v>8.9330544158721433E-5</v>
      </c>
      <c r="BZ341" s="1">
        <f t="shared" si="267"/>
        <v>6.3678497510598225E-7</v>
      </c>
      <c r="CA341" s="1"/>
      <c r="CB341" s="1">
        <f t="shared" si="287"/>
        <v>1.6909498924893571E-3</v>
      </c>
      <c r="CC341" s="1">
        <f t="shared" si="287"/>
        <v>2.7191845859301678E-2</v>
      </c>
      <c r="CD341" s="1">
        <f t="shared" si="287"/>
        <v>5.2290470189071847E-7</v>
      </c>
      <c r="CE341" s="1">
        <f t="shared" si="287"/>
        <v>5.9138514902137937E-4</v>
      </c>
      <c r="CF341" s="1">
        <f t="shared" si="287"/>
        <v>4.2582510938970544E-6</v>
      </c>
      <c r="CG341" s="1">
        <f t="shared" si="287"/>
        <v>2.854821375589254E-8</v>
      </c>
      <c r="CH341" s="1">
        <f t="shared" si="287"/>
        <v>1.72584011642638E-3</v>
      </c>
      <c r="CI341" s="1">
        <f t="shared" si="287"/>
        <v>1.1101465534986287E-5</v>
      </c>
      <c r="CJ341" s="1">
        <f t="shared" si="287"/>
        <v>9.3193683425283596E-5</v>
      </c>
      <c r="CK341" s="1">
        <f t="shared" si="287"/>
        <v>1.0054042782735647E-5</v>
      </c>
      <c r="CL341" s="1">
        <f t="shared" si="287"/>
        <v>4.9611290825012007E-7</v>
      </c>
      <c r="CM341" s="1">
        <f t="shared" si="287"/>
        <v>5.3901259631080828E-6</v>
      </c>
      <c r="CN341" s="1">
        <f t="shared" si="287"/>
        <v>6.2201456552343151E-9</v>
      </c>
      <c r="CO341" s="1">
        <f t="shared" si="287"/>
        <v>3.7051070368650655E-7</v>
      </c>
      <c r="CP341" s="1">
        <f t="shared" si="287"/>
        <v>1.0058804721266038E-6</v>
      </c>
      <c r="CQ341" s="1">
        <f t="shared" si="287"/>
        <v>1.0688222735231236E-6</v>
      </c>
      <c r="CR341" s="1">
        <f t="shared" si="268"/>
        <v>3.1279059964867065E-10</v>
      </c>
      <c r="CS341" s="1">
        <f t="shared" si="268"/>
        <v>1.5254371501059097E-6</v>
      </c>
      <c r="CT341" s="1">
        <f t="shared" si="268"/>
        <v>1.0333583715708528E-4</v>
      </c>
      <c r="CU341" s="1">
        <f t="shared" si="268"/>
        <v>7.3662048195646202E-7</v>
      </c>
      <c r="CW341" s="15">
        <f t="shared" si="288"/>
        <v>0</v>
      </c>
      <c r="CX341" s="15">
        <f t="shared" si="288"/>
        <v>0</v>
      </c>
      <c r="CY341" s="15">
        <f t="shared" si="288"/>
        <v>0</v>
      </c>
      <c r="CZ341" s="15">
        <f t="shared" si="288"/>
        <v>0</v>
      </c>
      <c r="DA341" s="15">
        <f t="shared" si="288"/>
        <v>0</v>
      </c>
      <c r="DB341" s="15">
        <f t="shared" si="288"/>
        <v>0</v>
      </c>
      <c r="DC341" s="15">
        <f t="shared" si="288"/>
        <v>0</v>
      </c>
      <c r="DD341" s="15">
        <f t="shared" si="288"/>
        <v>0</v>
      </c>
      <c r="DE341" s="15">
        <f t="shared" si="288"/>
        <v>0</v>
      </c>
      <c r="DF341" s="15">
        <f t="shared" si="288"/>
        <v>0</v>
      </c>
      <c r="DG341" s="15">
        <f t="shared" si="288"/>
        <v>0</v>
      </c>
      <c r="DH341" s="15">
        <f t="shared" si="288"/>
        <v>0</v>
      </c>
      <c r="DI341" s="15">
        <f t="shared" si="288"/>
        <v>0</v>
      </c>
      <c r="DJ341" s="15">
        <f t="shared" si="288"/>
        <v>0</v>
      </c>
      <c r="DK341" s="15">
        <f t="shared" si="288"/>
        <v>0</v>
      </c>
      <c r="DL341" s="15">
        <f t="shared" si="288"/>
        <v>0</v>
      </c>
      <c r="DM341" s="15">
        <f t="shared" si="269"/>
        <v>0</v>
      </c>
      <c r="DN341" s="15">
        <f t="shared" si="269"/>
        <v>0</v>
      </c>
      <c r="DO341" s="15">
        <f t="shared" si="269"/>
        <v>0</v>
      </c>
      <c r="DP341" s="15">
        <f t="shared" si="269"/>
        <v>0</v>
      </c>
      <c r="DR341" s="15">
        <f t="shared" si="289"/>
        <v>0</v>
      </c>
      <c r="DS341" s="15">
        <f t="shared" si="289"/>
        <v>0</v>
      </c>
      <c r="DT341" s="15">
        <f t="shared" si="289"/>
        <v>0</v>
      </c>
      <c r="DU341" s="15">
        <f t="shared" si="289"/>
        <v>0</v>
      </c>
      <c r="DV341" s="15">
        <f t="shared" si="289"/>
        <v>0</v>
      </c>
      <c r="DW341" s="15">
        <f t="shared" si="289"/>
        <v>0</v>
      </c>
      <c r="DX341" s="15">
        <f t="shared" si="289"/>
        <v>0</v>
      </c>
      <c r="DY341" s="15">
        <f t="shared" si="289"/>
        <v>0</v>
      </c>
      <c r="DZ341" s="15">
        <f t="shared" si="289"/>
        <v>0</v>
      </c>
      <c r="EA341" s="15">
        <f t="shared" si="289"/>
        <v>0</v>
      </c>
      <c r="EB341" s="15">
        <f t="shared" si="289"/>
        <v>0</v>
      </c>
      <c r="EC341" s="15">
        <f t="shared" si="289"/>
        <v>0</v>
      </c>
      <c r="ED341" s="15">
        <f t="shared" si="289"/>
        <v>0</v>
      </c>
      <c r="EE341" s="15">
        <f t="shared" si="289"/>
        <v>0</v>
      </c>
      <c r="EF341" s="15">
        <f t="shared" si="289"/>
        <v>0</v>
      </c>
      <c r="EG341" s="15">
        <f t="shared" si="289"/>
        <v>0</v>
      </c>
      <c r="EH341" s="15">
        <f t="shared" si="270"/>
        <v>0</v>
      </c>
      <c r="EI341" s="15">
        <f t="shared" si="270"/>
        <v>0</v>
      </c>
      <c r="EJ341" s="15">
        <f t="shared" si="270"/>
        <v>0</v>
      </c>
      <c r="EK341" s="15">
        <f t="shared" si="270"/>
        <v>0</v>
      </c>
      <c r="EM341" s="15">
        <f t="shared" si="290"/>
        <v>0</v>
      </c>
      <c r="EN341" s="15">
        <f t="shared" si="290"/>
        <v>0</v>
      </c>
      <c r="EO341" s="15">
        <f t="shared" si="290"/>
        <v>0</v>
      </c>
      <c r="EP341" s="15">
        <f t="shared" si="290"/>
        <v>0</v>
      </c>
      <c r="EQ341" s="15">
        <f t="shared" si="290"/>
        <v>0</v>
      </c>
      <c r="ER341" s="15">
        <f t="shared" si="290"/>
        <v>0</v>
      </c>
      <c r="ES341" s="15">
        <f t="shared" si="290"/>
        <v>0</v>
      </c>
      <c r="ET341" s="15">
        <f t="shared" si="290"/>
        <v>0</v>
      </c>
      <c r="EU341" s="15">
        <f t="shared" si="290"/>
        <v>0</v>
      </c>
      <c r="EV341" s="15">
        <f t="shared" si="290"/>
        <v>0</v>
      </c>
      <c r="EW341" s="15">
        <f t="shared" si="290"/>
        <v>0</v>
      </c>
      <c r="EX341" s="15">
        <f t="shared" si="290"/>
        <v>0</v>
      </c>
      <c r="EY341" s="15">
        <f t="shared" si="290"/>
        <v>0</v>
      </c>
      <c r="EZ341" s="15">
        <f t="shared" si="290"/>
        <v>0</v>
      </c>
      <c r="FA341" s="15">
        <f t="shared" si="290"/>
        <v>0</v>
      </c>
      <c r="FB341" s="15">
        <f t="shared" si="290"/>
        <v>0</v>
      </c>
      <c r="FC341" s="15">
        <f t="shared" si="271"/>
        <v>0</v>
      </c>
      <c r="FD341" s="15">
        <f t="shared" si="271"/>
        <v>0</v>
      </c>
      <c r="FE341" s="15">
        <f t="shared" si="271"/>
        <v>0</v>
      </c>
      <c r="FF341" s="15">
        <f t="shared" si="271"/>
        <v>0</v>
      </c>
      <c r="FH341" s="15">
        <f>IFERROR(AL341*[1]Figure!$C$8+BG341*[1]Figure!$D$8+CB341*[1]Figure!$E$8,0)</f>
        <v>1.4779075345042734E-3</v>
      </c>
      <c r="FI341" s="15">
        <f>IFERROR(AM341*[1]Figure!$C$8+BH341*[1]Figure!$D$8+CC341*[1]Figure!$E$8,0)</f>
        <v>2.376595193686008E-2</v>
      </c>
      <c r="FJ341" s="15">
        <f>IFERROR(AN341*[1]Figure!$C$8+BI341*[1]Figure!$D$8+CD341*[1]Figure!$E$8,0)</f>
        <v>4.5702406806053129E-7</v>
      </c>
      <c r="FK341" s="15">
        <f>IFERROR(AO341*[1]Figure!$C$8+BJ341*[1]Figure!$D$8+CE341*[1]Figure!$E$8,0)</f>
        <v>5.1687668062472183E-4</v>
      </c>
      <c r="FL341" s="15">
        <f>IFERROR(AP341*[1]Figure!$C$8+BK341*[1]Figure!$D$8+CF341*[1]Figure!$E$8,0)</f>
        <v>3.7217550936513816E-6</v>
      </c>
      <c r="FM341" s="15">
        <f>IFERROR(AQ341*[1]Figure!$C$8+BL341*[1]Figure!$D$8+CG341*[1]Figure!$E$8,0)</f>
        <v>2.495143137822914E-8</v>
      </c>
      <c r="FN341" s="15">
        <f>IFERROR(AR341*[1]Figure!$C$8+BM341*[1]Figure!$D$8+CH341*[1]Figure!$E$8,0)</f>
        <v>1.5084019477722835E-3</v>
      </c>
      <c r="FO341" s="15">
        <f>IFERROR(AS341*[1]Figure!$C$8+BN341*[1]Figure!$D$8+CI341*[1]Figure!$E$8,0)</f>
        <v>9.7027946428631464E-6</v>
      </c>
      <c r="FP341" s="15">
        <f>IFERROR(AT341*[1]Figure!$C$8+BO341*[1]Figure!$D$8+CJ341*[1]Figure!$E$8,0)</f>
        <v>8.1452234341296157E-5</v>
      </c>
      <c r="FQ341" s="15">
        <f>IFERROR(AU341*[1]Figure!$C$8+BP341*[1]Figure!$D$8+CK341*[1]Figure!$E$8,0)</f>
        <v>8.7873364236467743E-6</v>
      </c>
      <c r="FR341" s="15">
        <f>IFERROR(AV341*[1]Figure!$C$8+BQ341*[1]Figure!$D$8+CL341*[1]Figure!$E$8,0)</f>
        <v>4.3360776586246162E-7</v>
      </c>
      <c r="FS341" s="15">
        <f>IFERROR(AW341*[1]Figure!$C$8+BR341*[1]Figure!$D$8+CM341*[1]Figure!$E$8,0)</f>
        <v>4.7110253285371551E-6</v>
      </c>
      <c r="FT341" s="15">
        <f>IFERROR(AX341*[1]Figure!$C$8+BS341*[1]Figure!$D$8+CN341*[1]Figure!$E$8,0)</f>
        <v>5.436471045307853E-9</v>
      </c>
      <c r="FU341" s="15">
        <f>IFERROR(AY341*[1]Figure!$C$8+BT341*[1]Figure!$D$8+CO341*[1]Figure!$E$8,0)</f>
        <v>3.2383015193113705E-7</v>
      </c>
      <c r="FV341" s="15">
        <f>IFERROR(AZ341*[1]Figure!$C$8+BU341*[1]Figure!$D$8+CP341*[1]Figure!$E$8,0)</f>
        <v>8.7914984067215964E-7</v>
      </c>
      <c r="FW341" s="15">
        <f>IFERROR(BA341*[1]Figure!$C$8+BV341*[1]Figure!$D$8+CQ341*[1]Figure!$E$8,0)</f>
        <v>9.3416162010593354E-7</v>
      </c>
      <c r="FX341" s="15">
        <f>IFERROR(BB341*[1]Figure!$C$8+BW341*[1]Figure!$D$8+CR341*[1]Figure!$E$8,0)</f>
        <v>2.7338218949961568E-10</v>
      </c>
      <c r="FY341" s="15">
        <f>IFERROR(BC341*[1]Figure!$C$8+BX341*[1]Figure!$D$8+CS341*[1]Figure!$E$8,0)</f>
        <v>1.3332477015243313E-6</v>
      </c>
      <c r="FZ341" s="15">
        <f>IFERROR(BD341*[1]Figure!$C$8+BY341*[1]Figure!$D$8+CT341*[1]Figure!$E$8,0)</f>
        <v>9.0316580637367567E-5</v>
      </c>
      <c r="GA341" s="15">
        <f>IFERROR(BE341*[1]Figure!$C$8+BZ341*[1]Figure!$D$8+CU341*[1]Figure!$E$8,0)</f>
        <v>6.4381384994852923E-7</v>
      </c>
      <c r="GC341" s="15">
        <f>IFERROR(CW341*[1]Figure!$F$8+DR341*[1]Figure!$G$8+EM341*[1]Figure!$H$8,0)</f>
        <v>0</v>
      </c>
      <c r="GD341" s="15">
        <f>IFERROR(CX341*[1]Figure!$F$8+DS341*[1]Figure!$G$8+EN341*[1]Figure!$H$8,0)</f>
        <v>0</v>
      </c>
      <c r="GE341" s="15">
        <f>IFERROR(CY341*[1]Figure!$F$8+DT341*[1]Figure!$G$8+EO341*[1]Figure!$H$8,0)</f>
        <v>0</v>
      </c>
      <c r="GF341" s="15">
        <f>IFERROR(CZ341*[1]Figure!$F$8+DU341*[1]Figure!$G$8+EP341*[1]Figure!$H$8,0)</f>
        <v>0</v>
      </c>
      <c r="GG341" s="15">
        <f>IFERROR(DA341*[1]Figure!$F$8+DV341*[1]Figure!$G$8+EQ341*[1]Figure!$H$8,0)</f>
        <v>0</v>
      </c>
      <c r="GH341" s="15">
        <f>IFERROR(DB341*[1]Figure!$F$8+DW341*[1]Figure!$G$8+ER341*[1]Figure!$H$8,0)</f>
        <v>0</v>
      </c>
      <c r="GI341" s="15">
        <f>IFERROR(DC341*[1]Figure!$F$8+DX341*[1]Figure!$G$8+ES341*[1]Figure!$H$8,0)</f>
        <v>0</v>
      </c>
      <c r="GJ341" s="15">
        <f>IFERROR(DD341*[1]Figure!$F$8+DY341*[1]Figure!$G$8+ET341*[1]Figure!$H$8,0)</f>
        <v>0</v>
      </c>
      <c r="GK341" s="15">
        <f>IFERROR(DE341*[1]Figure!$F$8+DZ341*[1]Figure!$G$8+EU341*[1]Figure!$H$8,0)</f>
        <v>0</v>
      </c>
      <c r="GL341" s="15">
        <f>IFERROR(DF341*[1]Figure!$F$8+EA341*[1]Figure!$G$8+EV341*[1]Figure!$H$8,0)</f>
        <v>0</v>
      </c>
      <c r="GM341" s="15">
        <f>IFERROR(DG341*[1]Figure!$F$8+EB341*[1]Figure!$G$8+EW341*[1]Figure!$H$8,0)</f>
        <v>0</v>
      </c>
      <c r="GN341" s="15">
        <f>IFERROR(DH341*[1]Figure!$F$8+EC341*[1]Figure!$G$8+EX341*[1]Figure!$H$8,0)</f>
        <v>0</v>
      </c>
      <c r="GO341" s="15">
        <f>IFERROR(DI341*[1]Figure!$F$8+ED341*[1]Figure!$G$8+EY341*[1]Figure!$H$8,0)</f>
        <v>0</v>
      </c>
      <c r="GP341" s="15">
        <f>IFERROR(DJ341*[1]Figure!$F$8+EE341*[1]Figure!$G$8+EZ341*[1]Figure!$H$8,0)</f>
        <v>0</v>
      </c>
      <c r="GQ341" s="15">
        <f>IFERROR(DK341*[1]Figure!$F$8+EF341*[1]Figure!$G$8+FA341*[1]Figure!$H$8,0)</f>
        <v>0</v>
      </c>
      <c r="GR341" s="15">
        <f>IFERROR(DL341*[1]Figure!$F$8+EG341*[1]Figure!$G$8+FB341*[1]Figure!$H$8,0)</f>
        <v>0</v>
      </c>
      <c r="GS341" s="15">
        <f>IFERROR(DM341*[1]Figure!$F$8+EH341*[1]Figure!$G$8+FC341*[1]Figure!$H$8,0)</f>
        <v>0</v>
      </c>
      <c r="GT341" s="15">
        <f>IFERROR(DN341*[1]Figure!$F$8+EI341*[1]Figure!$G$8+FD341*[1]Figure!$H$8,0)</f>
        <v>0</v>
      </c>
      <c r="GU341" s="15">
        <f>IFERROR(DO341*[1]Figure!$F$8+EJ341*[1]Figure!$G$8+FE341*[1]Figure!$H$8,0)</f>
        <v>0</v>
      </c>
      <c r="GV341" s="15">
        <f>IFERROR(DP341*[1]Figure!$F$8+EK341*[1]Figure!$G$8+FF341*[1]Figure!$H$8,0)</f>
        <v>0</v>
      </c>
      <c r="GX341" s="15">
        <f>IFERROR(FH341*[1]Figure!$F$10+GC341*[1]Figure!$F$11,0)</f>
        <v>1.3911967686376183E-3</v>
      </c>
      <c r="GY341" s="15">
        <f>IFERROR(FI341*[1]Figure!$F$10+GD341*[1]Figure!$F$11,0)</f>
        <v>2.2371572487616332E-2</v>
      </c>
      <c r="GZ341" s="15">
        <f>IFERROR(FJ341*[1]Figure!$F$10+GE341*[1]Figure!$F$11,0)</f>
        <v>4.3020986890678279E-7</v>
      </c>
      <c r="HA341" s="15">
        <f>IFERROR(FK341*[1]Figure!$F$10+GF341*[1]Figure!$F$11,0)</f>
        <v>4.8655085049718449E-4</v>
      </c>
      <c r="HB341" s="15">
        <f>IFERROR(FL341*[1]Figure!$F$10+GG341*[1]Figure!$F$11,0)</f>
        <v>3.5033948600073444E-6</v>
      </c>
      <c r="HC341" s="15">
        <f>IFERROR(FM341*[1]Figure!$F$10+GH341*[1]Figure!$F$11,0)</f>
        <v>2.3487498301386651E-8</v>
      </c>
      <c r="HD341" s="15">
        <f>IFERROR(FN341*[1]Figure!$F$10+GI341*[1]Figure!$F$11,0)</f>
        <v>1.419902034839665E-3</v>
      </c>
      <c r="HE341" s="15">
        <f>IFERROR(FO341*[1]Figure!$F$10+GJ341*[1]Figure!$F$11,0)</f>
        <v>9.1335190049175381E-6</v>
      </c>
      <c r="HF341" s="15">
        <f>IFERROR(FP341*[1]Figure!$F$10+GK341*[1]Figure!$F$11,0)</f>
        <v>7.6673325338945687E-5</v>
      </c>
      <c r="HG341" s="15">
        <f>IFERROR(FQ341*[1]Figure!$F$10+GL341*[1]Figure!$F$11,0)</f>
        <v>8.271771915426072E-6</v>
      </c>
      <c r="HH341" s="15">
        <f>IFERROR(FR341*[1]Figure!$F$10+GM341*[1]Figure!$F$11,0)</f>
        <v>4.0816743175098098E-7</v>
      </c>
      <c r="HI341" s="15">
        <f>IFERROR(FS341*[1]Figure!$F$10+GN341*[1]Figure!$F$11,0)</f>
        <v>4.4346233177769304E-6</v>
      </c>
      <c r="HJ341" s="15">
        <f>IFERROR(FT341*[1]Figure!$F$10+GO341*[1]Figure!$F$11,0)</f>
        <v>5.1175061865836852E-9</v>
      </c>
      <c r="HK341" s="15">
        <f>IFERROR(FU341*[1]Figure!$F$10+GP341*[1]Figure!$F$11,0)</f>
        <v>3.0483061384834168E-7</v>
      </c>
      <c r="HL341" s="15">
        <f>IFERROR(FV341*[1]Figure!$F$10+GQ341*[1]Figure!$F$11,0)</f>
        <v>8.2756897095164577E-7</v>
      </c>
      <c r="HM341" s="15">
        <f>IFERROR(FW341*[1]Figure!$F$10+GR341*[1]Figure!$F$11,0)</f>
        <v>8.7935313741571513E-7</v>
      </c>
      <c r="HN341" s="15">
        <f>IFERROR(FX341*[1]Figure!$F$10+GS341*[1]Figure!$F$11,0)</f>
        <v>2.5734249928058854E-10</v>
      </c>
      <c r="HO341" s="15">
        <f>IFERROR(FY341*[1]Figure!$F$10+GT341*[1]Figure!$F$11,0)</f>
        <v>1.2550243170499367E-6</v>
      </c>
      <c r="HP341" s="15">
        <f>IFERROR(FZ341*[1]Figure!$F$10+GU341*[1]Figure!$F$11,0)</f>
        <v>8.5017588856971433E-5</v>
      </c>
      <c r="HQ341" s="15">
        <f>IFERROR(GA341*[1]Figure!$F$10+GV341*[1]Figure!$F$11,0)</f>
        <v>6.0604045025927052E-7</v>
      </c>
    </row>
    <row r="342" spans="1:225" s="15" customFormat="1" x14ac:dyDescent="0.2">
      <c r="A342" s="1"/>
      <c r="B342" s="4"/>
      <c r="C342" s="1" t="str">
        <f>C151</f>
        <v>Heat (EV,cell)</v>
      </c>
      <c r="D342" s="1" t="str">
        <f>D151</f>
        <v>Korea</v>
      </c>
      <c r="E342" s="2">
        <f t="shared" si="293"/>
        <v>2.6977917967250645E-2</v>
      </c>
      <c r="F342" s="7"/>
      <c r="G342" s="6">
        <f t="shared" si="296"/>
        <v>8.2729189271000224E-3</v>
      </c>
      <c r="H342" s="6">
        <f t="shared" si="295"/>
        <v>7.8837857344629652E-3</v>
      </c>
      <c r="I342" s="6">
        <f t="shared" si="295"/>
        <v>9.1198100997829778E-3</v>
      </c>
      <c r="J342" s="5" t="str">
        <f>J151</f>
        <v>-</v>
      </c>
      <c r="K342" s="5" t="str">
        <f>K151</f>
        <v>-</v>
      </c>
      <c r="L342" s="5" t="str">
        <f>L151</f>
        <v>-</v>
      </c>
      <c r="M342" s="5" t="str">
        <f>M151</f>
        <v>MJ/kWh</v>
      </c>
      <c r="N342" s="5" t="str">
        <f>N151</f>
        <v>heat production, natural gas, at industrial furnace &gt;100kW | heat, district or industrial, natural gas | Cutoff, KR</v>
      </c>
      <c r="O342" s="5">
        <f>O151</f>
        <v>1</v>
      </c>
      <c r="P342" s="5" t="str">
        <f>P151</f>
        <v>MJ</v>
      </c>
      <c r="Q342" s="5">
        <f>Q333</f>
        <v>6.76380668220561E-2</v>
      </c>
      <c r="R342" s="5">
        <f t="shared" ref="R342:AJ342" si="297">R333</f>
        <v>1.1331469326975001</v>
      </c>
      <c r="S342" s="5">
        <f t="shared" si="297"/>
        <v>1.3363769547395101E-5</v>
      </c>
      <c r="T342" s="5">
        <f t="shared" si="297"/>
        <v>2.4674836095740699E-2</v>
      </c>
      <c r="U342" s="5">
        <f t="shared" si="297"/>
        <v>1.3790478552247099E-4</v>
      </c>
      <c r="V342" s="5">
        <f t="shared" si="297"/>
        <v>8.8156541306380197E-7</v>
      </c>
      <c r="W342" s="5">
        <f t="shared" si="297"/>
        <v>6.8354740712245801E-2</v>
      </c>
      <c r="X342" s="5">
        <f t="shared" si="297"/>
        <v>3.1950306154426801E-4</v>
      </c>
      <c r="Y342" s="5">
        <f t="shared" si="297"/>
        <v>3.65490143218206E-3</v>
      </c>
      <c r="Z342" s="5">
        <f t="shared" si="297"/>
        <v>3.5816391347293498E-4</v>
      </c>
      <c r="AA342" s="5">
        <f t="shared" si="297"/>
        <v>1.6743586132534901E-5</v>
      </c>
      <c r="AB342" s="5">
        <f t="shared" si="297"/>
        <v>1.94616790051269E-4</v>
      </c>
      <c r="AC342" s="5">
        <f t="shared" si="297"/>
        <v>1.4538930758673999E-7</v>
      </c>
      <c r="AD342" s="5">
        <f t="shared" si="297"/>
        <v>1.0769443261341801E-5</v>
      </c>
      <c r="AE342" s="5">
        <f t="shared" si="297"/>
        <v>3.8260035533256103E-5</v>
      </c>
      <c r="AF342" s="5">
        <f t="shared" si="297"/>
        <v>4.1124262322827097E-5</v>
      </c>
      <c r="AG342" s="5">
        <f t="shared" si="297"/>
        <v>7.0762297326614196E-9</v>
      </c>
      <c r="AH342" s="5">
        <f t="shared" si="297"/>
        <v>3.9084174521889901E-5</v>
      </c>
      <c r="AI342" s="5">
        <f t="shared" si="297"/>
        <v>4.0342261314306599E-3</v>
      </c>
      <c r="AJ342" s="5">
        <f t="shared" si="297"/>
        <v>1.2922772229057E-5</v>
      </c>
      <c r="AK342" s="1"/>
      <c r="AL342" s="1">
        <f t="shared" si="285"/>
        <v>5.5956424320464395E-4</v>
      </c>
      <c r="AM342" s="1">
        <f t="shared" si="285"/>
        <v>9.3744327066984847E-3</v>
      </c>
      <c r="AN342" s="1">
        <f t="shared" si="285"/>
        <v>1.1055738202604782E-7</v>
      </c>
      <c r="AO342" s="1">
        <f t="shared" si="285"/>
        <v>2.0413291855954404E-4</v>
      </c>
      <c r="AP342" s="1">
        <f t="shared" si="285"/>
        <v>1.1408751102865194E-6</v>
      </c>
      <c r="AQ342" s="1">
        <f t="shared" si="285"/>
        <v>7.2931191912122767E-9</v>
      </c>
      <c r="AR342" s="1">
        <f t="shared" si="285"/>
        <v>5.6549322819535273E-4</v>
      </c>
      <c r="AS342" s="1">
        <f t="shared" si="285"/>
        <v>2.6432229251159783E-6</v>
      </c>
      <c r="AT342" s="1">
        <f t="shared" si="285"/>
        <v>3.0236703234983944E-5</v>
      </c>
      <c r="AU342" s="1">
        <f t="shared" si="285"/>
        <v>2.9630610187744586E-6</v>
      </c>
      <c r="AV342" s="1">
        <f t="shared" si="285"/>
        <v>1.3851833062337745E-7</v>
      </c>
      <c r="AW342" s="1">
        <f t="shared" si="285"/>
        <v>1.6100489259465946E-6</v>
      </c>
      <c r="AX342" s="1">
        <f t="shared" si="285"/>
        <v>1.2027939545323082E-9</v>
      </c>
      <c r="AY342" s="1">
        <f t="shared" si="285"/>
        <v>8.9094730991084378E-8</v>
      </c>
      <c r="AZ342" s="1">
        <f t="shared" si="285"/>
        <v>3.1652217211459379E-7</v>
      </c>
      <c r="BA342" s="1">
        <f t="shared" si="285"/>
        <v>3.4021768813354262E-7</v>
      </c>
      <c r="BB342" s="1">
        <f t="shared" si="266"/>
        <v>5.8541074887842586E-11</v>
      </c>
      <c r="BC342" s="1">
        <f t="shared" si="266"/>
        <v>3.2334020715222341E-7</v>
      </c>
      <c r="BD342" s="1">
        <f t="shared" si="266"/>
        <v>3.3374825718914206E-5</v>
      </c>
      <c r="BE342" s="1">
        <f t="shared" si="266"/>
        <v>1.069090469643682E-7</v>
      </c>
      <c r="BF342" s="1"/>
      <c r="BG342" s="1">
        <f t="shared" si="286"/>
        <v>5.3324402631837868E-4</v>
      </c>
      <c r="BH342" s="1">
        <f t="shared" si="286"/>
        <v>8.9334876230510174E-3</v>
      </c>
      <c r="BI342" s="1">
        <f t="shared" si="286"/>
        <v>1.0535709571640409E-7</v>
      </c>
      <c r="BJ342" s="1">
        <f t="shared" si="286"/>
        <v>1.9453112081181236E-4</v>
      </c>
      <c r="BK342" s="1">
        <f t="shared" si="286"/>
        <v>1.0872117808162316E-6</v>
      </c>
      <c r="BL342" s="1">
        <f t="shared" si="286"/>
        <v>6.9500728275083531E-9</v>
      </c>
      <c r="BM342" s="1">
        <f t="shared" si="286"/>
        <v>5.3889412971011835E-4</v>
      </c>
      <c r="BN342" s="1">
        <f t="shared" si="286"/>
        <v>2.5188936787199427E-6</v>
      </c>
      <c r="BO342" s="1">
        <f t="shared" si="286"/>
        <v>2.8814459771905185E-5</v>
      </c>
      <c r="BP342" s="1">
        <f t="shared" si="286"/>
        <v>2.8236875516373525E-6</v>
      </c>
      <c r="BQ342" s="1">
        <f t="shared" si="286"/>
        <v>1.3200284549543059E-7</v>
      </c>
      <c r="BR342" s="1">
        <f t="shared" si="286"/>
        <v>1.5343170730931684E-6</v>
      </c>
      <c r="BS342" s="1">
        <f t="shared" si="286"/>
        <v>1.1462181490957888E-9</v>
      </c>
      <c r="BT342" s="1">
        <f t="shared" si="286"/>
        <v>8.4903983151874802E-8</v>
      </c>
      <c r="BU342" s="1">
        <f t="shared" si="286"/>
        <v>3.0163392233713062E-7</v>
      </c>
      <c r="BV342" s="1">
        <f t="shared" si="286"/>
        <v>3.2421487264101707E-7</v>
      </c>
      <c r="BW342" s="1">
        <f t="shared" si="267"/>
        <v>5.5787479020138779E-11</v>
      </c>
      <c r="BX342" s="1">
        <f t="shared" si="267"/>
        <v>3.0813125753893647E-7</v>
      </c>
      <c r="BY342" s="1">
        <f t="shared" si="267"/>
        <v>3.1804974424570752E-5</v>
      </c>
      <c r="BZ342" s="1">
        <f t="shared" si="267"/>
        <v>1.0188036734915375E-7</v>
      </c>
      <c r="CA342" s="1"/>
      <c r="CB342" s="1">
        <f t="shared" si="287"/>
        <v>6.1684632493358318E-4</v>
      </c>
      <c r="CC342" s="1">
        <f t="shared" si="287"/>
        <v>1.0334084841352764E-2</v>
      </c>
      <c r="CD342" s="1">
        <f t="shared" si="287"/>
        <v>1.2187504048950604E-7</v>
      </c>
      <c r="CE342" s="1">
        <f t="shared" si="287"/>
        <v>2.250298194364256E-4</v>
      </c>
      <c r="CF342" s="1">
        <f t="shared" si="287"/>
        <v>1.2576654558162363E-6</v>
      </c>
      <c r="CG342" s="1">
        <f t="shared" si="287"/>
        <v>8.0397091576786137E-9</v>
      </c>
      <c r="CH342" s="1">
        <f t="shared" si="287"/>
        <v>6.2338225471558599E-4</v>
      </c>
      <c r="CI342" s="1">
        <f t="shared" si="287"/>
        <v>2.9138072475829976E-6</v>
      </c>
      <c r="CJ342" s="1">
        <f t="shared" si="287"/>
        <v>3.333200699492522E-5</v>
      </c>
      <c r="CK342" s="1">
        <f t="shared" si="287"/>
        <v>3.2663868754682691E-6</v>
      </c>
      <c r="CL342" s="1">
        <f t="shared" si="287"/>
        <v>1.5269832591807799E-7</v>
      </c>
      <c r="CM342" s="1">
        <f t="shared" si="287"/>
        <v>1.7748681674969064E-6</v>
      </c>
      <c r="CN342" s="1">
        <f t="shared" si="287"/>
        <v>1.3259228757300053E-9</v>
      </c>
      <c r="CO342" s="1">
        <f t="shared" si="287"/>
        <v>9.8215277423824683E-8</v>
      </c>
      <c r="CP342" s="1">
        <f t="shared" si="287"/>
        <v>3.4892425847424461E-7</v>
      </c>
      <c r="CQ342" s="1">
        <f t="shared" si="287"/>
        <v>3.7504546287784315E-7</v>
      </c>
      <c r="CR342" s="1">
        <f t="shared" si="268"/>
        <v>6.453387138431022E-11</v>
      </c>
      <c r="CS342" s="1">
        <f t="shared" si="268"/>
        <v>3.5644024954641204E-7</v>
      </c>
      <c r="CT342" s="1">
        <f t="shared" si="268"/>
        <v>3.679137621822974E-5</v>
      </c>
      <c r="CU342" s="1">
        <f t="shared" si="268"/>
        <v>1.1785322869174901E-7</v>
      </c>
      <c r="CW342" s="15">
        <f t="shared" si="288"/>
        <v>0</v>
      </c>
      <c r="CX342" s="15">
        <f t="shared" si="288"/>
        <v>0</v>
      </c>
      <c r="CY342" s="15">
        <f t="shared" si="288"/>
        <v>0</v>
      </c>
      <c r="CZ342" s="15">
        <f t="shared" si="288"/>
        <v>0</v>
      </c>
      <c r="DA342" s="15">
        <f t="shared" si="288"/>
        <v>0</v>
      </c>
      <c r="DB342" s="15">
        <f t="shared" si="288"/>
        <v>0</v>
      </c>
      <c r="DC342" s="15">
        <f t="shared" si="288"/>
        <v>0</v>
      </c>
      <c r="DD342" s="15">
        <f t="shared" si="288"/>
        <v>0</v>
      </c>
      <c r="DE342" s="15">
        <f t="shared" si="288"/>
        <v>0</v>
      </c>
      <c r="DF342" s="15">
        <f t="shared" si="288"/>
        <v>0</v>
      </c>
      <c r="DG342" s="15">
        <f t="shared" si="288"/>
        <v>0</v>
      </c>
      <c r="DH342" s="15">
        <f t="shared" si="288"/>
        <v>0</v>
      </c>
      <c r="DI342" s="15">
        <f t="shared" si="288"/>
        <v>0</v>
      </c>
      <c r="DJ342" s="15">
        <f t="shared" si="288"/>
        <v>0</v>
      </c>
      <c r="DK342" s="15">
        <f t="shared" si="288"/>
        <v>0</v>
      </c>
      <c r="DL342" s="15">
        <f t="shared" si="288"/>
        <v>0</v>
      </c>
      <c r="DM342" s="15">
        <f t="shared" si="269"/>
        <v>0</v>
      </c>
      <c r="DN342" s="15">
        <f t="shared" si="269"/>
        <v>0</v>
      </c>
      <c r="DO342" s="15">
        <f t="shared" si="269"/>
        <v>0</v>
      </c>
      <c r="DP342" s="15">
        <f t="shared" si="269"/>
        <v>0</v>
      </c>
      <c r="DR342" s="15">
        <f t="shared" si="289"/>
        <v>0</v>
      </c>
      <c r="DS342" s="15">
        <f t="shared" si="289"/>
        <v>0</v>
      </c>
      <c r="DT342" s="15">
        <f t="shared" si="289"/>
        <v>0</v>
      </c>
      <c r="DU342" s="15">
        <f t="shared" si="289"/>
        <v>0</v>
      </c>
      <c r="DV342" s="15">
        <f t="shared" si="289"/>
        <v>0</v>
      </c>
      <c r="DW342" s="15">
        <f t="shared" si="289"/>
        <v>0</v>
      </c>
      <c r="DX342" s="15">
        <f t="shared" si="289"/>
        <v>0</v>
      </c>
      <c r="DY342" s="15">
        <f t="shared" si="289"/>
        <v>0</v>
      </c>
      <c r="DZ342" s="15">
        <f t="shared" si="289"/>
        <v>0</v>
      </c>
      <c r="EA342" s="15">
        <f t="shared" si="289"/>
        <v>0</v>
      </c>
      <c r="EB342" s="15">
        <f t="shared" si="289"/>
        <v>0</v>
      </c>
      <c r="EC342" s="15">
        <f t="shared" si="289"/>
        <v>0</v>
      </c>
      <c r="ED342" s="15">
        <f t="shared" si="289"/>
        <v>0</v>
      </c>
      <c r="EE342" s="15">
        <f t="shared" si="289"/>
        <v>0</v>
      </c>
      <c r="EF342" s="15">
        <f t="shared" si="289"/>
        <v>0</v>
      </c>
      <c r="EG342" s="15">
        <f t="shared" si="289"/>
        <v>0</v>
      </c>
      <c r="EH342" s="15">
        <f t="shared" si="270"/>
        <v>0</v>
      </c>
      <c r="EI342" s="15">
        <f t="shared" si="270"/>
        <v>0</v>
      </c>
      <c r="EJ342" s="15">
        <f t="shared" si="270"/>
        <v>0</v>
      </c>
      <c r="EK342" s="15">
        <f t="shared" si="270"/>
        <v>0</v>
      </c>
      <c r="EM342" s="15">
        <f t="shared" si="290"/>
        <v>0</v>
      </c>
      <c r="EN342" s="15">
        <f t="shared" si="290"/>
        <v>0</v>
      </c>
      <c r="EO342" s="15">
        <f t="shared" si="290"/>
        <v>0</v>
      </c>
      <c r="EP342" s="15">
        <f t="shared" si="290"/>
        <v>0</v>
      </c>
      <c r="EQ342" s="15">
        <f t="shared" si="290"/>
        <v>0</v>
      </c>
      <c r="ER342" s="15">
        <f t="shared" si="290"/>
        <v>0</v>
      </c>
      <c r="ES342" s="15">
        <f t="shared" si="290"/>
        <v>0</v>
      </c>
      <c r="ET342" s="15">
        <f t="shared" si="290"/>
        <v>0</v>
      </c>
      <c r="EU342" s="15">
        <f t="shared" si="290"/>
        <v>0</v>
      </c>
      <c r="EV342" s="15">
        <f t="shared" si="290"/>
        <v>0</v>
      </c>
      <c r="EW342" s="15">
        <f t="shared" si="290"/>
        <v>0</v>
      </c>
      <c r="EX342" s="15">
        <f t="shared" si="290"/>
        <v>0</v>
      </c>
      <c r="EY342" s="15">
        <f t="shared" si="290"/>
        <v>0</v>
      </c>
      <c r="EZ342" s="15">
        <f t="shared" si="290"/>
        <v>0</v>
      </c>
      <c r="FA342" s="15">
        <f t="shared" si="290"/>
        <v>0</v>
      </c>
      <c r="FB342" s="15">
        <f t="shared" si="290"/>
        <v>0</v>
      </c>
      <c r="FC342" s="15">
        <f t="shared" si="271"/>
        <v>0</v>
      </c>
      <c r="FD342" s="15">
        <f t="shared" si="271"/>
        <v>0</v>
      </c>
      <c r="FE342" s="15">
        <f t="shared" si="271"/>
        <v>0</v>
      </c>
      <c r="FF342" s="15">
        <f t="shared" si="271"/>
        <v>0</v>
      </c>
      <c r="FH342" s="15">
        <f>IFERROR(AL342*[1]Figure!$C$8+BG342*[1]Figure!$D$8+CB342*[1]Figure!$E$8,0)</f>
        <v>5.3913000929230767E-4</v>
      </c>
      <c r="FI342" s="15">
        <f>IFERROR(AM342*[1]Figure!$C$8+BH342*[1]Figure!$D$8+CC342*[1]Figure!$E$8,0)</f>
        <v>9.0320960526852397E-3</v>
      </c>
      <c r="FJ342" s="15">
        <f>IFERROR(AN342*[1]Figure!$C$8+BI342*[1]Figure!$D$8+CD342*[1]Figure!$E$8,0)</f>
        <v>1.0652003433542787E-7</v>
      </c>
      <c r="FK342" s="15">
        <f>IFERROR(AO342*[1]Figure!$C$8+BJ342*[1]Figure!$D$8+CE342*[1]Figure!$E$8,0)</f>
        <v>1.9667836824166737E-4</v>
      </c>
      <c r="FL342" s="15">
        <f>IFERROR(AP342*[1]Figure!$C$8+BK342*[1]Figure!$D$8+CF342*[1]Figure!$E$8,0)</f>
        <v>1.0992124966519467E-6</v>
      </c>
      <c r="FM342" s="15">
        <f>IFERROR(AQ342*[1]Figure!$C$8+BL342*[1]Figure!$D$8+CG342*[1]Figure!$E$8,0)</f>
        <v>7.0267881929156664E-9</v>
      </c>
      <c r="FN342" s="15">
        <f>IFERROR(AR342*[1]Figure!$C$8+BM342*[1]Figure!$D$8+CH342*[1]Figure!$E$8,0)</f>
        <v>5.4484247890049502E-4</v>
      </c>
      <c r="FO342" s="15">
        <f>IFERROR(AS342*[1]Figure!$C$8+BN342*[1]Figure!$D$8+CI342*[1]Figure!$E$8,0)</f>
        <v>2.5466973944191998E-6</v>
      </c>
      <c r="FP342" s="15">
        <f>IFERROR(AT342*[1]Figure!$C$8+BO342*[1]Figure!$D$8+CJ342*[1]Figure!$E$8,0)</f>
        <v>2.9132515692365019E-5</v>
      </c>
      <c r="FQ342" s="15">
        <f>IFERROR(AU342*[1]Figure!$C$8+BP342*[1]Figure!$D$8+CK342*[1]Figure!$E$8,0)</f>
        <v>2.8548556023464848E-6</v>
      </c>
      <c r="FR342" s="15">
        <f>IFERROR(AV342*[1]Figure!$C$8+BQ342*[1]Figure!$D$8+CL342*[1]Figure!$E$8,0)</f>
        <v>1.334599016699941E-7</v>
      </c>
      <c r="FS342" s="15">
        <f>IFERROR(AW342*[1]Figure!$C$8+BR342*[1]Figure!$D$8+CM342*[1]Figure!$E$8,0)</f>
        <v>1.5512529668362014E-6</v>
      </c>
      <c r="FT342" s="15">
        <f>IFERROR(AX342*[1]Figure!$C$8+BS342*[1]Figure!$D$8+CN342*[1]Figure!$E$8,0)</f>
        <v>1.1588701811430419E-9</v>
      </c>
      <c r="FU342" s="15">
        <f>IFERROR(AY342*[1]Figure!$C$8+BT342*[1]Figure!$D$8+CO342*[1]Figure!$E$8,0)</f>
        <v>8.5841158956170309E-8</v>
      </c>
      <c r="FV342" s="15">
        <f>IFERROR(AZ342*[1]Figure!$C$8+BU342*[1]Figure!$D$8+CP342*[1]Figure!$E$8,0)</f>
        <v>3.0496337760265623E-7</v>
      </c>
      <c r="FW342" s="15">
        <f>IFERROR(BA342*[1]Figure!$C$8+BV342*[1]Figure!$D$8+CQ342*[1]Figure!$E$8,0)</f>
        <v>3.2779357793554249E-7</v>
      </c>
      <c r="FX342" s="15">
        <f>IFERROR(BB342*[1]Figure!$C$8+BW342*[1]Figure!$D$8+CR342*[1]Figure!$E$8,0)</f>
        <v>5.6403264918272608E-11</v>
      </c>
      <c r="FY342" s="15">
        <f>IFERROR(BC342*[1]Figure!$C$8+BX342*[1]Figure!$D$8+CS342*[1]Figure!$E$8,0)</f>
        <v>3.115324308218917E-7</v>
      </c>
      <c r="FZ342" s="15">
        <f>IFERROR(BD342*[1]Figure!$C$8+BY342*[1]Figure!$D$8+CT342*[1]Figure!$E$8,0)</f>
        <v>3.2156039844359442E-5</v>
      </c>
      <c r="GA342" s="15">
        <f>IFERROR(BE342*[1]Figure!$C$8+BZ342*[1]Figure!$D$8+CU342*[1]Figure!$E$8,0)</f>
        <v>1.0300492960957882E-7</v>
      </c>
      <c r="GC342" s="15">
        <f>IFERROR(CW342*[1]Figure!$F$8+DR342*[1]Figure!$G$8+EM342*[1]Figure!$H$8,0)</f>
        <v>0</v>
      </c>
      <c r="GD342" s="15">
        <f>IFERROR(CX342*[1]Figure!$F$8+DS342*[1]Figure!$G$8+EN342*[1]Figure!$H$8,0)</f>
        <v>0</v>
      </c>
      <c r="GE342" s="15">
        <f>IFERROR(CY342*[1]Figure!$F$8+DT342*[1]Figure!$G$8+EO342*[1]Figure!$H$8,0)</f>
        <v>0</v>
      </c>
      <c r="GF342" s="15">
        <f>IFERROR(CZ342*[1]Figure!$F$8+DU342*[1]Figure!$G$8+EP342*[1]Figure!$H$8,0)</f>
        <v>0</v>
      </c>
      <c r="GG342" s="15">
        <f>IFERROR(DA342*[1]Figure!$F$8+DV342*[1]Figure!$G$8+EQ342*[1]Figure!$H$8,0)</f>
        <v>0</v>
      </c>
      <c r="GH342" s="15">
        <f>IFERROR(DB342*[1]Figure!$F$8+DW342*[1]Figure!$G$8+ER342*[1]Figure!$H$8,0)</f>
        <v>0</v>
      </c>
      <c r="GI342" s="15">
        <f>IFERROR(DC342*[1]Figure!$F$8+DX342*[1]Figure!$G$8+ES342*[1]Figure!$H$8,0)</f>
        <v>0</v>
      </c>
      <c r="GJ342" s="15">
        <f>IFERROR(DD342*[1]Figure!$F$8+DY342*[1]Figure!$G$8+ET342*[1]Figure!$H$8,0)</f>
        <v>0</v>
      </c>
      <c r="GK342" s="15">
        <f>IFERROR(DE342*[1]Figure!$F$8+DZ342*[1]Figure!$G$8+EU342*[1]Figure!$H$8,0)</f>
        <v>0</v>
      </c>
      <c r="GL342" s="15">
        <f>IFERROR(DF342*[1]Figure!$F$8+EA342*[1]Figure!$G$8+EV342*[1]Figure!$H$8,0)</f>
        <v>0</v>
      </c>
      <c r="GM342" s="15">
        <f>IFERROR(DG342*[1]Figure!$F$8+EB342*[1]Figure!$G$8+EW342*[1]Figure!$H$8,0)</f>
        <v>0</v>
      </c>
      <c r="GN342" s="15">
        <f>IFERROR(DH342*[1]Figure!$F$8+EC342*[1]Figure!$G$8+EX342*[1]Figure!$H$8,0)</f>
        <v>0</v>
      </c>
      <c r="GO342" s="15">
        <f>IFERROR(DI342*[1]Figure!$F$8+ED342*[1]Figure!$G$8+EY342*[1]Figure!$H$8,0)</f>
        <v>0</v>
      </c>
      <c r="GP342" s="15">
        <f>IFERROR(DJ342*[1]Figure!$F$8+EE342*[1]Figure!$G$8+EZ342*[1]Figure!$H$8,0)</f>
        <v>0</v>
      </c>
      <c r="GQ342" s="15">
        <f>IFERROR(DK342*[1]Figure!$F$8+EF342*[1]Figure!$G$8+FA342*[1]Figure!$H$8,0)</f>
        <v>0</v>
      </c>
      <c r="GR342" s="15">
        <f>IFERROR(DL342*[1]Figure!$F$8+EG342*[1]Figure!$G$8+FB342*[1]Figure!$H$8,0)</f>
        <v>0</v>
      </c>
      <c r="GS342" s="15">
        <f>IFERROR(DM342*[1]Figure!$F$8+EH342*[1]Figure!$G$8+FC342*[1]Figure!$H$8,0)</f>
        <v>0</v>
      </c>
      <c r="GT342" s="15">
        <f>IFERROR(DN342*[1]Figure!$F$8+EI342*[1]Figure!$G$8+FD342*[1]Figure!$H$8,0)</f>
        <v>0</v>
      </c>
      <c r="GU342" s="15">
        <f>IFERROR(DO342*[1]Figure!$F$8+EJ342*[1]Figure!$G$8+FE342*[1]Figure!$H$8,0)</f>
        <v>0</v>
      </c>
      <c r="GV342" s="15">
        <f>IFERROR(DP342*[1]Figure!$F$8+EK342*[1]Figure!$G$8+FF342*[1]Figure!$H$8,0)</f>
        <v>0</v>
      </c>
      <c r="GX342" s="15">
        <f>IFERROR(FH342*[1]Figure!$F$10+GC342*[1]Figure!$F$11,0)</f>
        <v>5.0749854729890671E-4</v>
      </c>
      <c r="GY342" s="15">
        <f>IFERROR(FI342*[1]Figure!$F$10+GD342*[1]Figure!$F$11,0)</f>
        <v>8.502171177261807E-3</v>
      </c>
      <c r="GZ342" s="15">
        <f>IFERROR(FJ342*[1]Figure!$F$10+GE342*[1]Figure!$F$11,0)</f>
        <v>1.0027036475750974E-7</v>
      </c>
      <c r="HA342" s="15">
        <f>IFERROR(FK342*[1]Figure!$F$10+GF342*[1]Figure!$F$11,0)</f>
        <v>1.8513899142581037E-4</v>
      </c>
      <c r="HB342" s="15">
        <f>IFERROR(FL342*[1]Figure!$F$10+GG342*[1]Figure!$F$11,0)</f>
        <v>1.0347202634034987E-6</v>
      </c>
      <c r="HC342" s="15">
        <f>IFERROR(FM342*[1]Figure!$F$10+GH342*[1]Figure!$F$11,0)</f>
        <v>6.6145173494661401E-9</v>
      </c>
      <c r="HD342" s="15">
        <f>IFERROR(FN342*[1]Figure!$F$10+GI342*[1]Figure!$F$11,0)</f>
        <v>5.128758588521065E-4</v>
      </c>
      <c r="HE342" s="15">
        <f>IFERROR(FO342*[1]Figure!$F$10+GJ342*[1]Figure!$F$11,0)</f>
        <v>2.3972793311472139E-6</v>
      </c>
      <c r="HF342" s="15">
        <f>IFERROR(FP342*[1]Figure!$F$10+GK342*[1]Figure!$F$11,0)</f>
        <v>2.7423272936420455E-5</v>
      </c>
      <c r="HG342" s="15">
        <f>IFERROR(FQ342*[1]Figure!$F$10+GL342*[1]Figure!$F$11,0)</f>
        <v>2.6873574944210741E-6</v>
      </c>
      <c r="HH342" s="15">
        <f>IFERROR(FR342*[1]Figure!$F$10+GM342*[1]Figure!$F$11,0)</f>
        <v>1.2562963487987632E-7</v>
      </c>
      <c r="HI342" s="15">
        <f>IFERROR(FS342*[1]Figure!$F$10+GN342*[1]Figure!$F$11,0)</f>
        <v>1.4602389286322444E-6</v>
      </c>
      <c r="HJ342" s="15">
        <f>IFERROR(FT342*[1]Figure!$F$10+GO342*[1]Figure!$F$11,0)</f>
        <v>1.0908777536055179E-9</v>
      </c>
      <c r="HK342" s="15">
        <f>IFERROR(FU342*[1]Figure!$F$10+GP342*[1]Figure!$F$11,0)</f>
        <v>8.0804746012739792E-8</v>
      </c>
      <c r="HL342" s="15">
        <f>IFERROR(FV342*[1]Figure!$F$10+GQ342*[1]Figure!$F$11,0)</f>
        <v>2.8707077781827385E-7</v>
      </c>
      <c r="HM342" s="15">
        <f>IFERROR(FW342*[1]Figure!$F$10+GR342*[1]Figure!$F$11,0)</f>
        <v>3.0856150047103734E-7</v>
      </c>
      <c r="HN342" s="15">
        <f>IFERROR(FX342*[1]Figure!$F$10+GS342*[1]Figure!$F$11,0)</f>
        <v>5.3094011677281627E-11</v>
      </c>
      <c r="HO342" s="15">
        <f>IFERROR(FY342*[1]Figure!$F$10+GT342*[1]Figure!$F$11,0)</f>
        <v>2.93254416102975E-7</v>
      </c>
      <c r="HP342" s="15">
        <f>IFERROR(FZ342*[1]Figure!$F$10+GU342*[1]Figure!$F$11,0)</f>
        <v>3.0269402976324027E-5</v>
      </c>
      <c r="HQ342" s="15">
        <f>IFERROR(GA342*[1]Figure!$F$10+GV342*[1]Figure!$F$11,0)</f>
        <v>9.6961495818246691E-8</v>
      </c>
    </row>
    <row r="343" spans="1:225" s="15" customFormat="1" x14ac:dyDescent="0.2">
      <c r="A343" s="1"/>
      <c r="B343" s="4"/>
      <c r="C343" s="1" t="str">
        <f>C152</f>
        <v>Heat (EV,cell)</v>
      </c>
      <c r="D343" s="1" t="str">
        <f>D152</f>
        <v>TN, US</v>
      </c>
      <c r="E343" s="2">
        <f t="shared" si="293"/>
        <v>3.4729362908164099E-2</v>
      </c>
      <c r="F343" s="7"/>
      <c r="G343" s="6">
        <f t="shared" si="296"/>
        <v>1.0649939853692746E-2</v>
      </c>
      <c r="H343" s="6">
        <f t="shared" si="295"/>
        <v>1.0148998755009356E-2</v>
      </c>
      <c r="I343" s="6">
        <f t="shared" si="295"/>
        <v>1.1740164492804303E-2</v>
      </c>
      <c r="J343" s="5" t="str">
        <f>J152</f>
        <v>-</v>
      </c>
      <c r="K343" s="5" t="str">
        <f>K152</f>
        <v>-</v>
      </c>
      <c r="L343" s="5" t="str">
        <f>L152</f>
        <v>-</v>
      </c>
      <c r="M343" s="5" t="str">
        <f>M152</f>
        <v>MJ/kWh</v>
      </c>
      <c r="N343" s="5" t="str">
        <f>N152</f>
        <v>heat production, natural gas, at industrial furnace &gt;100kW | heat, district or industrial, natural gas | Cutoff, US-SERC</v>
      </c>
      <c r="O343" s="5">
        <f>O152</f>
        <v>1</v>
      </c>
      <c r="P343" s="5" t="str">
        <f>P152</f>
        <v>MJ</v>
      </c>
      <c r="Q343" s="5">
        <f>'[1]Unit factor_selected'!J101</f>
        <v>7.2290894371041206E-2</v>
      </c>
      <c r="R343" s="5">
        <f>'[1]Unit factor_selected'!K101</f>
        <v>1.1651318390522101</v>
      </c>
      <c r="S343" s="5">
        <f>'[1]Unit factor_selected'!L101</f>
        <v>2.1461628327861302E-5</v>
      </c>
      <c r="T343" s="5">
        <f>'[1]Unit factor_selected'!M101</f>
        <v>2.53616266533894E-2</v>
      </c>
      <c r="U343" s="5">
        <f>'[1]Unit factor_selected'!N101</f>
        <v>1.73846778041047E-4</v>
      </c>
      <c r="V343" s="5">
        <f>'[1]Unit factor_selected'!O101</f>
        <v>1.07095569178468E-6</v>
      </c>
      <c r="W343" s="5">
        <f>'[1]Unit factor_selected'!P101</f>
        <v>7.3784747358496994E-2</v>
      </c>
      <c r="X343" s="5">
        <f>'[1]Unit factor_selected'!Q101</f>
        <v>4.6384307186477598E-4</v>
      </c>
      <c r="Y343" s="5">
        <f>'[1]Unit factor_selected'!R101</f>
        <v>3.4558133004472099E-3</v>
      </c>
      <c r="Z343" s="5">
        <f>'[1]Unit factor_selected'!S101</f>
        <v>3.9195452151208799E-4</v>
      </c>
      <c r="AA343" s="5">
        <f>'[1]Unit factor_selected'!T101</f>
        <v>2.29029851293151E-5</v>
      </c>
      <c r="AB343" s="5">
        <f>'[1]Unit factor_selected'!U101</f>
        <v>2.19003734190835E-4</v>
      </c>
      <c r="AC343" s="5">
        <f>'[1]Unit factor_selected'!V101</f>
        <v>2.5701898703626099E-7</v>
      </c>
      <c r="AD343" s="5">
        <f>'[1]Unit factor_selected'!W101</f>
        <v>1.57829689259479E-5</v>
      </c>
      <c r="AE343" s="5">
        <f>'[1]Unit factor_selected'!X101</f>
        <v>4.2103548927924803E-5</v>
      </c>
      <c r="AF343" s="5">
        <f>'[1]Unit factor_selected'!Y101</f>
        <v>4.48044126248476E-5</v>
      </c>
      <c r="AG343" s="5">
        <f>'[1]Unit factor_selected'!Z101</f>
        <v>1.33750595577638E-8</v>
      </c>
      <c r="AH343" s="5">
        <f>'[1]Unit factor_selected'!AA101</f>
        <v>6.2819614673519301E-5</v>
      </c>
      <c r="AI343" s="5">
        <f>'[1]Unit factor_selected'!AB101</f>
        <v>4.23634900580485E-3</v>
      </c>
      <c r="AJ343" s="5">
        <f>'[1]Unit factor_selected'!AC101</f>
        <v>1.67358013495633E-5</v>
      </c>
      <c r="AK343" s="1"/>
      <c r="AL343" s="1">
        <f t="shared" si="285"/>
        <v>7.6989367702124431E-4</v>
      </c>
      <c r="AM343" s="1">
        <f t="shared" si="285"/>
        <v>1.2408584007528454E-2</v>
      </c>
      <c r="AN343" s="1">
        <f t="shared" si="285"/>
        <v>2.2856505085403127E-7</v>
      </c>
      <c r="AO343" s="1">
        <f t="shared" si="285"/>
        <v>2.7009979845040794E-4</v>
      </c>
      <c r="AP343" s="1">
        <f t="shared" si="285"/>
        <v>1.8514577298954234E-6</v>
      </c>
      <c r="AQ343" s="1">
        <f t="shared" si="285"/>
        <v>1.1405613703476748E-8</v>
      </c>
      <c r="AR343" s="1">
        <f t="shared" si="285"/>
        <v>7.8580312148790769E-4</v>
      </c>
      <c r="AS343" s="1">
        <f t="shared" si="285"/>
        <v>4.9399008169119457E-6</v>
      </c>
      <c r="AT343" s="1">
        <f t="shared" si="285"/>
        <v>3.6804203795354204E-5</v>
      </c>
      <c r="AU343" s="1">
        <f t="shared" si="285"/>
        <v>4.1742920794866566E-6</v>
      </c>
      <c r="AV343" s="1">
        <f t="shared" si="285"/>
        <v>2.4391541409722521E-7</v>
      </c>
      <c r="AW343" s="1">
        <f t="shared" si="285"/>
        <v>2.3323765968665064E-6</v>
      </c>
      <c r="AX343" s="1">
        <f t="shared" si="285"/>
        <v>2.7372367531932151E-9</v>
      </c>
      <c r="AY343" s="1">
        <f t="shared" si="285"/>
        <v>1.6808766977404672E-7</v>
      </c>
      <c r="AZ343" s="1">
        <f t="shared" si="285"/>
        <v>4.4840026370940885E-7</v>
      </c>
      <c r="BA343" s="1">
        <f t="shared" si="285"/>
        <v>4.7716429963465886E-7</v>
      </c>
      <c r="BB343" s="1">
        <f t="shared" si="266"/>
        <v>1.4244357982974276E-10</v>
      </c>
      <c r="BC343" s="1">
        <f t="shared" si="266"/>
        <v>6.6902511790513477E-7</v>
      </c>
      <c r="BD343" s="1">
        <f t="shared" si="266"/>
        <v>4.5116862111072716E-5</v>
      </c>
      <c r="BE343" s="1">
        <f t="shared" si="266"/>
        <v>1.7823527777619903E-7</v>
      </c>
      <c r="BF343" s="1"/>
      <c r="BG343" s="1">
        <f t="shared" si="286"/>
        <v>7.3368019697021012E-4</v>
      </c>
      <c r="BH343" s="1">
        <f t="shared" si="286"/>
        <v>1.1824921583962643E-2</v>
      </c>
      <c r="BI343" s="1">
        <f t="shared" si="286"/>
        <v>2.1781403917993789E-7</v>
      </c>
      <c r="BJ343" s="1">
        <f t="shared" si="286"/>
        <v>2.5739511733026112E-4</v>
      </c>
      <c r="BK343" s="1">
        <f t="shared" si="286"/>
        <v>1.7643707339009739E-6</v>
      </c>
      <c r="BL343" s="1">
        <f t="shared" si="286"/>
        <v>1.0869127982592901E-8</v>
      </c>
      <c r="BM343" s="1">
        <f t="shared" si="286"/>
        <v>7.4884130908006588E-4</v>
      </c>
      <c r="BN343" s="1">
        <f t="shared" si="286"/>
        <v>4.7075427588753269E-6</v>
      </c>
      <c r="BO343" s="1">
        <f t="shared" si="286"/>
        <v>3.5073044883783506E-5</v>
      </c>
      <c r="BP343" s="1">
        <f t="shared" si="286"/>
        <v>3.9779459508464693E-6</v>
      </c>
      <c r="BQ343" s="1">
        <f t="shared" si="286"/>
        <v>2.3244236756341677E-7</v>
      </c>
      <c r="BR343" s="1">
        <f t="shared" si="286"/>
        <v>2.2226686256451845E-6</v>
      </c>
      <c r="BS343" s="1">
        <f t="shared" si="286"/>
        <v>2.6084853794447786E-9</v>
      </c>
      <c r="BT343" s="1">
        <f t="shared" si="286"/>
        <v>1.6018133197979661E-7</v>
      </c>
      <c r="BU343" s="1">
        <f t="shared" si="286"/>
        <v>4.2730886565098436E-7</v>
      </c>
      <c r="BV343" s="1">
        <f t="shared" si="286"/>
        <v>4.5471992794850377E-7</v>
      </c>
      <c r="BW343" s="1">
        <f t="shared" si="267"/>
        <v>1.3574346279992081E-10</v>
      </c>
      <c r="BX343" s="1">
        <f t="shared" si="267"/>
        <v>6.3755619111171491E-7</v>
      </c>
      <c r="BY343" s="1">
        <f t="shared" si="267"/>
        <v>4.299470078569855E-5</v>
      </c>
      <c r="BZ343" s="1">
        <f t="shared" si="267"/>
        <v>1.6985162706080185E-7</v>
      </c>
      <c r="CA343" s="1"/>
      <c r="CB343" s="1">
        <f t="shared" si="287"/>
        <v>8.4870699124796442E-4</v>
      </c>
      <c r="CC343" s="1">
        <f t="shared" si="287"/>
        <v>1.3678839446276535E-2</v>
      </c>
      <c r="CD343" s="1">
        <f t="shared" si="287"/>
        <v>2.5196304685252026E-7</v>
      </c>
      <c r="CE343" s="1">
        <f t="shared" si="287"/>
        <v>2.9774966871588148E-4</v>
      </c>
      <c r="CF343" s="1">
        <f t="shared" si="287"/>
        <v>2.0409897707459306E-6</v>
      </c>
      <c r="CG343" s="1">
        <f t="shared" si="287"/>
        <v>1.257319598605717E-8</v>
      </c>
      <c r="CH343" s="1">
        <f t="shared" si="287"/>
        <v>8.6624507104876255E-4</v>
      </c>
      <c r="CI343" s="1">
        <f t="shared" si="287"/>
        <v>5.4455939625401181E-6</v>
      </c>
      <c r="CJ343" s="1">
        <f t="shared" si="287"/>
        <v>4.0571816603671187E-5</v>
      </c>
      <c r="CK343" s="1">
        <f t="shared" si="287"/>
        <v>4.6016105562503159E-6</v>
      </c>
      <c r="CL343" s="1">
        <f t="shared" si="287"/>
        <v>2.6888481279441012E-7</v>
      </c>
      <c r="CM343" s="1">
        <f t="shared" si="287"/>
        <v>2.571139863938793E-6</v>
      </c>
      <c r="CN343" s="1">
        <f t="shared" si="287"/>
        <v>3.0174451855796407E-9</v>
      </c>
      <c r="CO343" s="1">
        <f t="shared" si="287"/>
        <v>1.8529465137544722E-7</v>
      </c>
      <c r="CP343" s="1">
        <f t="shared" si="287"/>
        <v>4.9430259014467148E-7</v>
      </c>
      <c r="CQ343" s="1">
        <f t="shared" si="287"/>
        <v>5.2601117421918863E-7</v>
      </c>
      <c r="CR343" s="1">
        <f t="shared" si="268"/>
        <v>1.5702539930920139E-10</v>
      </c>
      <c r="CS343" s="1">
        <f t="shared" si="268"/>
        <v>7.3751260964169949E-7</v>
      </c>
      <c r="CT343" s="1">
        <f t="shared" si="268"/>
        <v>4.9735434177076911E-5</v>
      </c>
      <c r="CU343" s="1">
        <f t="shared" si="268"/>
        <v>1.964810607627694E-7</v>
      </c>
      <c r="CW343" s="15">
        <f t="shared" si="288"/>
        <v>0</v>
      </c>
      <c r="CX343" s="15">
        <f t="shared" si="288"/>
        <v>0</v>
      </c>
      <c r="CY343" s="15">
        <f t="shared" si="288"/>
        <v>0</v>
      </c>
      <c r="CZ343" s="15">
        <f t="shared" si="288"/>
        <v>0</v>
      </c>
      <c r="DA343" s="15">
        <f t="shared" si="288"/>
        <v>0</v>
      </c>
      <c r="DB343" s="15">
        <f t="shared" si="288"/>
        <v>0</v>
      </c>
      <c r="DC343" s="15">
        <f t="shared" si="288"/>
        <v>0</v>
      </c>
      <c r="DD343" s="15">
        <f t="shared" si="288"/>
        <v>0</v>
      </c>
      <c r="DE343" s="15">
        <f t="shared" si="288"/>
        <v>0</v>
      </c>
      <c r="DF343" s="15">
        <f t="shared" si="288"/>
        <v>0</v>
      </c>
      <c r="DG343" s="15">
        <f t="shared" si="288"/>
        <v>0</v>
      </c>
      <c r="DH343" s="15">
        <f t="shared" si="288"/>
        <v>0</v>
      </c>
      <c r="DI343" s="15">
        <f t="shared" si="288"/>
        <v>0</v>
      </c>
      <c r="DJ343" s="15">
        <f t="shared" si="288"/>
        <v>0</v>
      </c>
      <c r="DK343" s="15">
        <f t="shared" si="288"/>
        <v>0</v>
      </c>
      <c r="DL343" s="15">
        <f t="shared" si="288"/>
        <v>0</v>
      </c>
      <c r="DM343" s="15">
        <f t="shared" si="269"/>
        <v>0</v>
      </c>
      <c r="DN343" s="15">
        <f t="shared" si="269"/>
        <v>0</v>
      </c>
      <c r="DO343" s="15">
        <f t="shared" si="269"/>
        <v>0</v>
      </c>
      <c r="DP343" s="15">
        <f t="shared" si="269"/>
        <v>0</v>
      </c>
      <c r="DR343" s="15">
        <f t="shared" si="289"/>
        <v>0</v>
      </c>
      <c r="DS343" s="15">
        <f t="shared" si="289"/>
        <v>0</v>
      </c>
      <c r="DT343" s="15">
        <f t="shared" si="289"/>
        <v>0</v>
      </c>
      <c r="DU343" s="15">
        <f t="shared" si="289"/>
        <v>0</v>
      </c>
      <c r="DV343" s="15">
        <f t="shared" si="289"/>
        <v>0</v>
      </c>
      <c r="DW343" s="15">
        <f t="shared" si="289"/>
        <v>0</v>
      </c>
      <c r="DX343" s="15">
        <f t="shared" si="289"/>
        <v>0</v>
      </c>
      <c r="DY343" s="15">
        <f t="shared" si="289"/>
        <v>0</v>
      </c>
      <c r="DZ343" s="15">
        <f t="shared" si="289"/>
        <v>0</v>
      </c>
      <c r="EA343" s="15">
        <f t="shared" si="289"/>
        <v>0</v>
      </c>
      <c r="EB343" s="15">
        <f t="shared" si="289"/>
        <v>0</v>
      </c>
      <c r="EC343" s="15">
        <f t="shared" si="289"/>
        <v>0</v>
      </c>
      <c r="ED343" s="15">
        <f t="shared" si="289"/>
        <v>0</v>
      </c>
      <c r="EE343" s="15">
        <f t="shared" si="289"/>
        <v>0</v>
      </c>
      <c r="EF343" s="15">
        <f t="shared" si="289"/>
        <v>0</v>
      </c>
      <c r="EG343" s="15">
        <f t="shared" si="289"/>
        <v>0</v>
      </c>
      <c r="EH343" s="15">
        <f t="shared" si="270"/>
        <v>0</v>
      </c>
      <c r="EI343" s="15">
        <f t="shared" si="270"/>
        <v>0</v>
      </c>
      <c r="EJ343" s="15">
        <f t="shared" si="270"/>
        <v>0</v>
      </c>
      <c r="EK343" s="15">
        <f t="shared" si="270"/>
        <v>0</v>
      </c>
      <c r="EM343" s="15">
        <f t="shared" si="290"/>
        <v>0</v>
      </c>
      <c r="EN343" s="15">
        <f t="shared" si="290"/>
        <v>0</v>
      </c>
      <c r="EO343" s="15">
        <f t="shared" si="290"/>
        <v>0</v>
      </c>
      <c r="EP343" s="15">
        <f t="shared" si="290"/>
        <v>0</v>
      </c>
      <c r="EQ343" s="15">
        <f t="shared" si="290"/>
        <v>0</v>
      </c>
      <c r="ER343" s="15">
        <f t="shared" si="290"/>
        <v>0</v>
      </c>
      <c r="ES343" s="15">
        <f t="shared" si="290"/>
        <v>0</v>
      </c>
      <c r="ET343" s="15">
        <f t="shared" si="290"/>
        <v>0</v>
      </c>
      <c r="EU343" s="15">
        <f t="shared" si="290"/>
        <v>0</v>
      </c>
      <c r="EV343" s="15">
        <f t="shared" si="290"/>
        <v>0</v>
      </c>
      <c r="EW343" s="15">
        <f t="shared" si="290"/>
        <v>0</v>
      </c>
      <c r="EX343" s="15">
        <f t="shared" si="290"/>
        <v>0</v>
      </c>
      <c r="EY343" s="15">
        <f t="shared" si="290"/>
        <v>0</v>
      </c>
      <c r="EZ343" s="15">
        <f t="shared" si="290"/>
        <v>0</v>
      </c>
      <c r="FA343" s="15">
        <f t="shared" si="290"/>
        <v>0</v>
      </c>
      <c r="FB343" s="15">
        <f t="shared" si="290"/>
        <v>0</v>
      </c>
      <c r="FC343" s="15">
        <f t="shared" si="271"/>
        <v>0</v>
      </c>
      <c r="FD343" s="15">
        <f t="shared" si="271"/>
        <v>0</v>
      </c>
      <c r="FE343" s="15">
        <f t="shared" si="271"/>
        <v>0</v>
      </c>
      <c r="FF343" s="15">
        <f t="shared" si="271"/>
        <v>0</v>
      </c>
      <c r="FH343" s="15">
        <f>IFERROR(AL343*[1]Figure!$C$8+BG343*[1]Figure!$D$8+CB343*[1]Figure!$E$8,0)</f>
        <v>7.4177860770626824E-4</v>
      </c>
      <c r="FI343" s="15">
        <f>IFERROR(AM343*[1]Figure!$C$8+BH343*[1]Figure!$D$8+CC343*[1]Figure!$E$8,0)</f>
        <v>1.195544585367044E-2</v>
      </c>
      <c r="FJ343" s="15">
        <f>IFERROR(AN343*[1]Figure!$C$8+BI343*[1]Figure!$D$8+CD343*[1]Figure!$E$8,0)</f>
        <v>2.2021828500890176E-7</v>
      </c>
      <c r="FK343" s="15">
        <f>IFERROR(AO343*[1]Figure!$C$8+BJ343*[1]Figure!$D$8+CE343*[1]Figure!$E$8,0)</f>
        <v>2.6023626172833042E-4</v>
      </c>
      <c r="FL343" s="15">
        <f>IFERROR(AP343*[1]Figure!$C$8+BK343*[1]Figure!$D$8+CF343*[1]Figure!$E$8,0)</f>
        <v>1.7838459752293022E-6</v>
      </c>
      <c r="FM343" s="15">
        <f>IFERROR(AQ343*[1]Figure!$C$8+BL343*[1]Figure!$D$8+CG343*[1]Figure!$E$8,0)</f>
        <v>1.0989102139056869E-8</v>
      </c>
      <c r="FN343" s="15">
        <f>IFERROR(AR343*[1]Figure!$C$8+BM343*[1]Figure!$D$8+CH343*[1]Figure!$E$8,0)</f>
        <v>7.5710706917840479E-4</v>
      </c>
      <c r="FO343" s="15">
        <f>IFERROR(AS343*[1]Figure!$C$8+BN343*[1]Figure!$D$8+CI343*[1]Figure!$E$8,0)</f>
        <v>4.759504928464152E-6</v>
      </c>
      <c r="FP343" s="15">
        <f>IFERROR(AT343*[1]Figure!$C$8+BO343*[1]Figure!$D$8+CJ343*[1]Figure!$E$8,0)</f>
        <v>3.546018348232552E-5</v>
      </c>
      <c r="FQ343" s="15">
        <f>IFERROR(AU343*[1]Figure!$C$8+BP343*[1]Figure!$D$8+CK343*[1]Figure!$E$8,0)</f>
        <v>4.0218547824175382E-6</v>
      </c>
      <c r="FR343" s="15">
        <f>IFERROR(AV343*[1]Figure!$C$8+BQ343*[1]Figure!$D$8+CL343*[1]Figure!$E$8,0)</f>
        <v>2.3500808185250884E-7</v>
      </c>
      <c r="FS343" s="15">
        <f>IFERROR(AW343*[1]Figure!$C$8+BR343*[1]Figure!$D$8+CM343*[1]Figure!$E$8,0)</f>
        <v>2.2472025895370238E-6</v>
      </c>
      <c r="FT343" s="15">
        <f>IFERROR(AX343*[1]Figure!$C$8+BS343*[1]Figure!$D$8+CN343*[1]Figure!$E$8,0)</f>
        <v>2.6372780142862012E-9</v>
      </c>
      <c r="FU343" s="15">
        <f>IFERROR(AY343*[1]Figure!$C$8+BT343*[1]Figure!$D$8+CO343*[1]Figure!$E$8,0)</f>
        <v>1.6194942415943867E-7</v>
      </c>
      <c r="FV343" s="15">
        <f>IFERROR(AZ343*[1]Figure!$C$8+BU343*[1]Figure!$D$8+CP343*[1]Figure!$E$8,0)</f>
        <v>4.3202552928657281E-7</v>
      </c>
      <c r="FW343" s="15">
        <f>IFERROR(BA343*[1]Figure!$C$8+BV343*[1]Figure!$D$8+CQ343*[1]Figure!$E$8,0)</f>
        <v>4.597391567100336E-7</v>
      </c>
      <c r="FX343" s="15">
        <f>IFERROR(BB343*[1]Figure!$C$8+BW343*[1]Figure!$D$8+CR343*[1]Figure!$E$8,0)</f>
        <v>1.3724180815669649E-10</v>
      </c>
      <c r="FY343" s="15">
        <f>IFERROR(BC343*[1]Figure!$C$8+BX343*[1]Figure!$D$8+CS343*[1]Figure!$E$8,0)</f>
        <v>6.445935786877477E-7</v>
      </c>
      <c r="FZ343" s="15">
        <f>IFERROR(BD343*[1]Figure!$C$8+BY343*[1]Figure!$D$8+CT343*[1]Figure!$E$8,0)</f>
        <v>4.3469279148143626E-5</v>
      </c>
      <c r="GA343" s="15">
        <f>IFERROR(BE343*[1]Figure!$C$8+BZ343*[1]Figure!$D$8+CU343*[1]Figure!$E$8,0)</f>
        <v>1.7172646059972862E-7</v>
      </c>
      <c r="GC343" s="15">
        <f>IFERROR(CW343*[1]Figure!$F$8+DR343*[1]Figure!$G$8+EM343*[1]Figure!$H$8,0)</f>
        <v>0</v>
      </c>
      <c r="GD343" s="15">
        <f>IFERROR(CX343*[1]Figure!$F$8+DS343*[1]Figure!$G$8+EN343*[1]Figure!$H$8,0)</f>
        <v>0</v>
      </c>
      <c r="GE343" s="15">
        <f>IFERROR(CY343*[1]Figure!$F$8+DT343*[1]Figure!$G$8+EO343*[1]Figure!$H$8,0)</f>
        <v>0</v>
      </c>
      <c r="GF343" s="15">
        <f>IFERROR(CZ343*[1]Figure!$F$8+DU343*[1]Figure!$G$8+EP343*[1]Figure!$H$8,0)</f>
        <v>0</v>
      </c>
      <c r="GG343" s="15">
        <f>IFERROR(DA343*[1]Figure!$F$8+DV343*[1]Figure!$G$8+EQ343*[1]Figure!$H$8,0)</f>
        <v>0</v>
      </c>
      <c r="GH343" s="15">
        <f>IFERROR(DB343*[1]Figure!$F$8+DW343*[1]Figure!$G$8+ER343*[1]Figure!$H$8,0)</f>
        <v>0</v>
      </c>
      <c r="GI343" s="15">
        <f>IFERROR(DC343*[1]Figure!$F$8+DX343*[1]Figure!$G$8+ES343*[1]Figure!$H$8,0)</f>
        <v>0</v>
      </c>
      <c r="GJ343" s="15">
        <f>IFERROR(DD343*[1]Figure!$F$8+DY343*[1]Figure!$G$8+ET343*[1]Figure!$H$8,0)</f>
        <v>0</v>
      </c>
      <c r="GK343" s="15">
        <f>IFERROR(DE343*[1]Figure!$F$8+DZ343*[1]Figure!$G$8+EU343*[1]Figure!$H$8,0)</f>
        <v>0</v>
      </c>
      <c r="GL343" s="15">
        <f>IFERROR(DF343*[1]Figure!$F$8+EA343*[1]Figure!$G$8+EV343*[1]Figure!$H$8,0)</f>
        <v>0</v>
      </c>
      <c r="GM343" s="15">
        <f>IFERROR(DG343*[1]Figure!$F$8+EB343*[1]Figure!$G$8+EW343*[1]Figure!$H$8,0)</f>
        <v>0</v>
      </c>
      <c r="GN343" s="15">
        <f>IFERROR(DH343*[1]Figure!$F$8+EC343*[1]Figure!$G$8+EX343*[1]Figure!$H$8,0)</f>
        <v>0</v>
      </c>
      <c r="GO343" s="15">
        <f>IFERROR(DI343*[1]Figure!$F$8+ED343*[1]Figure!$G$8+EY343*[1]Figure!$H$8,0)</f>
        <v>0</v>
      </c>
      <c r="GP343" s="15">
        <f>IFERROR(DJ343*[1]Figure!$F$8+EE343*[1]Figure!$G$8+EZ343*[1]Figure!$H$8,0)</f>
        <v>0</v>
      </c>
      <c r="GQ343" s="15">
        <f>IFERROR(DK343*[1]Figure!$F$8+EF343*[1]Figure!$G$8+FA343*[1]Figure!$H$8,0)</f>
        <v>0</v>
      </c>
      <c r="GR343" s="15">
        <f>IFERROR(DL343*[1]Figure!$F$8+EG343*[1]Figure!$G$8+FB343*[1]Figure!$H$8,0)</f>
        <v>0</v>
      </c>
      <c r="GS343" s="15">
        <f>IFERROR(DM343*[1]Figure!$F$8+EH343*[1]Figure!$G$8+FC343*[1]Figure!$H$8,0)</f>
        <v>0</v>
      </c>
      <c r="GT343" s="15">
        <f>IFERROR(DN343*[1]Figure!$F$8+EI343*[1]Figure!$G$8+FD343*[1]Figure!$H$8,0)</f>
        <v>0</v>
      </c>
      <c r="GU343" s="15">
        <f>IFERROR(DO343*[1]Figure!$F$8+EJ343*[1]Figure!$G$8+FE343*[1]Figure!$H$8,0)</f>
        <v>0</v>
      </c>
      <c r="GV343" s="15">
        <f>IFERROR(DP343*[1]Figure!$F$8+EK343*[1]Figure!$G$8+FF343*[1]Figure!$H$8,0)</f>
        <v>0</v>
      </c>
      <c r="GX343" s="15">
        <f>IFERROR(FH343*[1]Figure!$F$10+GC343*[1]Figure!$F$11,0)</f>
        <v>6.9825748769297442E-4</v>
      </c>
      <c r="GY343" s="15">
        <f>IFERROR(FI343*[1]Figure!$F$10+GD343*[1]Figure!$F$11,0)</f>
        <v>1.1254004226202987E-2</v>
      </c>
      <c r="GZ343" s="15">
        <f>IFERROR(FJ343*[1]Figure!$F$10+GE343*[1]Figure!$F$11,0)</f>
        <v>2.0729779052250735E-7</v>
      </c>
      <c r="HA343" s="15">
        <f>IFERROR(FK343*[1]Figure!$F$10+GF343*[1]Figure!$F$11,0)</f>
        <v>2.4496786026618632E-4</v>
      </c>
      <c r="HB343" s="15">
        <f>IFERROR(FL343*[1]Figure!$F$10+GG343*[1]Figure!$F$11,0)</f>
        <v>1.6791854013510005E-6</v>
      </c>
      <c r="HC343" s="15">
        <f>IFERROR(FM343*[1]Figure!$F$10+GH343*[1]Figure!$F$11,0)</f>
        <v>1.0344357159808802E-8</v>
      </c>
      <c r="HD343" s="15">
        <f>IFERROR(FN343*[1]Figure!$F$10+GI343*[1]Figure!$F$11,0)</f>
        <v>7.1268660830462046E-4</v>
      </c>
      <c r="HE343" s="15">
        <f>IFERROR(FO343*[1]Figure!$F$10+GJ343*[1]Figure!$F$11,0)</f>
        <v>4.4802585562398731E-6</v>
      </c>
      <c r="HF343" s="15">
        <f>IFERROR(FP343*[1]Figure!$F$10+GK343*[1]Figure!$F$11,0)</f>
        <v>3.3379688190341024E-5</v>
      </c>
      <c r="HG343" s="15">
        <f>IFERROR(FQ343*[1]Figure!$F$10+GL343*[1]Figure!$F$11,0)</f>
        <v>3.7858873079673386E-6</v>
      </c>
      <c r="HH343" s="15">
        <f>IFERROR(FR343*[1]Figure!$F$10+GM343*[1]Figure!$F$11,0)</f>
        <v>2.2121985066311997E-7</v>
      </c>
      <c r="HI343" s="15">
        <f>IFERROR(FS343*[1]Figure!$F$10+GN343*[1]Figure!$F$11,0)</f>
        <v>2.1153562777434745E-6</v>
      </c>
      <c r="HJ343" s="15">
        <f>IFERROR(FT343*[1]Figure!$F$10+GO343*[1]Figure!$F$11,0)</f>
        <v>2.4825454677072619E-9</v>
      </c>
      <c r="HK343" s="15">
        <f>IFERROR(FU343*[1]Figure!$F$10+GP343*[1]Figure!$F$11,0)</f>
        <v>1.5244763986463231E-7</v>
      </c>
      <c r="HL343" s="15">
        <f>IFERROR(FV343*[1]Figure!$F$10+GQ343*[1]Figure!$F$11,0)</f>
        <v>4.0667802706211788E-7</v>
      </c>
      <c r="HM343" s="15">
        <f>IFERROR(FW343*[1]Figure!$F$10+GR343*[1]Figure!$F$11,0)</f>
        <v>4.3276565975808211E-7</v>
      </c>
      <c r="HN343" s="15">
        <f>IFERROR(FX343*[1]Figure!$F$10+GS343*[1]Figure!$F$11,0)</f>
        <v>1.2918965197211936E-10</v>
      </c>
      <c r="HO343" s="15">
        <f>IFERROR(FY343*[1]Figure!$F$10+GT343*[1]Figure!$F$11,0)</f>
        <v>6.0677443129467986E-7</v>
      </c>
      <c r="HP343" s="15">
        <f>IFERROR(FZ343*[1]Figure!$F$10+GU343*[1]Figure!$F$11,0)</f>
        <v>4.0918879749935502E-5</v>
      </c>
      <c r="HQ343" s="15">
        <f>IFERROR(GA343*[1]Figure!$F$10+GV343*[1]Figure!$F$11,0)</f>
        <v>1.6165104480372817E-7</v>
      </c>
    </row>
    <row r="344" spans="1:225" s="15" customFormat="1" x14ac:dyDescent="0.2">
      <c r="A344" s="1"/>
      <c r="B344" s="4"/>
      <c r="C344" s="1" t="str">
        <f>C153</f>
        <v>Heat (EV,cell)</v>
      </c>
      <c r="D344" s="1" t="str">
        <f>D153</f>
        <v>NV, US</v>
      </c>
      <c r="E344" s="2">
        <f t="shared" si="293"/>
        <v>0.58711020187182972</v>
      </c>
      <c r="F344" s="7"/>
      <c r="G344" s="6">
        <f t="shared" si="296"/>
        <v>0.18004039849387865</v>
      </c>
      <c r="H344" s="6">
        <f t="shared" si="295"/>
        <v>0.17157184033599887</v>
      </c>
      <c r="I344" s="6">
        <f t="shared" si="295"/>
        <v>0.19847097004357903</v>
      </c>
      <c r="J344" s="5" t="str">
        <f>J153</f>
        <v>-</v>
      </c>
      <c r="K344" s="5" t="str">
        <f>K153</f>
        <v>-</v>
      </c>
      <c r="L344" s="5" t="str">
        <f>L153</f>
        <v>-</v>
      </c>
      <c r="M344" s="5" t="str">
        <f>M153</f>
        <v>MJ/kWh</v>
      </c>
      <c r="N344" s="5" t="str">
        <f>N153</f>
        <v>heat production, natural gas, at industrial furnace &gt;100kW | heat, district or industrial, natural gas | Cutoff, US-WECC</v>
      </c>
      <c r="O344" s="5">
        <f>O153</f>
        <v>1</v>
      </c>
      <c r="P344" s="5" t="str">
        <f>P153</f>
        <v>MJ</v>
      </c>
      <c r="Q344" s="5">
        <f>'[1]Unit factor_selected'!J102</f>
        <v>7.2034502968421302E-2</v>
      </c>
      <c r="R344" s="5">
        <f>'[1]Unit factor_selected'!K102</f>
        <v>1.1610970561201699</v>
      </c>
      <c r="S344" s="5">
        <f>'[1]Unit factor_selected'!L102</f>
        <v>2.1540242620791801E-5</v>
      </c>
      <c r="T344" s="5">
        <f>'[1]Unit factor_selected'!M102</f>
        <v>2.52910095230061E-2</v>
      </c>
      <c r="U344" s="5">
        <f>'[1]Unit factor_selected'!N102</f>
        <v>1.7385554705893799E-4</v>
      </c>
      <c r="V344" s="5">
        <f>'[1]Unit factor_selected'!O102</f>
        <v>1.0582697723713099E-6</v>
      </c>
      <c r="W344" s="5">
        <f>'[1]Unit factor_selected'!P102</f>
        <v>7.3524758228043594E-2</v>
      </c>
      <c r="X344" s="5">
        <f>'[1]Unit factor_selected'!Q102</f>
        <v>4.6086882361913803E-4</v>
      </c>
      <c r="Y344" s="5">
        <f>'[1]Unit factor_selected'!R102</f>
        <v>3.3936153078921601E-3</v>
      </c>
      <c r="Z344" s="5">
        <f>'[1]Unit factor_selected'!S102</f>
        <v>2.47281460916179E-4</v>
      </c>
      <c r="AA344" s="5">
        <f>'[1]Unit factor_selected'!T102</f>
        <v>2.3751061531718601E-5</v>
      </c>
      <c r="AB344" s="5">
        <f>'[1]Unit factor_selected'!U102</f>
        <v>2.1885449887133301E-4</v>
      </c>
      <c r="AC344" s="5">
        <f>'[1]Unit factor_selected'!V102</f>
        <v>2.5337009719306102E-7</v>
      </c>
      <c r="AD344" s="5">
        <f>'[1]Unit factor_selected'!W102</f>
        <v>1.5698334296043898E-5</v>
      </c>
      <c r="AE344" s="5">
        <f>'[1]Unit factor_selected'!X102</f>
        <v>4.1956862795326499E-5</v>
      </c>
      <c r="AF344" s="5">
        <f>'[1]Unit factor_selected'!Y102</f>
        <v>4.4651660565341199E-5</v>
      </c>
      <c r="AG344" s="5">
        <f>'[1]Unit factor_selected'!Z102</f>
        <v>1.3287972637684799E-8</v>
      </c>
      <c r="AH344" s="5">
        <f>'[1]Unit factor_selected'!AA102</f>
        <v>6.2132984491301802E-5</v>
      </c>
      <c r="AI344" s="5">
        <f>'[1]Unit factor_selected'!AB102</f>
        <v>4.27266476631224E-3</v>
      </c>
      <c r="AJ344" s="5">
        <f>'[1]Unit factor_selected'!AC102</f>
        <v>1.7430224760931699E-5</v>
      </c>
      <c r="AK344" s="1"/>
      <c r="AL344" s="1">
        <f t="shared" si="285"/>
        <v>1.2969120619743056E-2</v>
      </c>
      <c r="AM344" s="1">
        <f t="shared" si="285"/>
        <v>0.20904437667394477</v>
      </c>
      <c r="AN344" s="1">
        <f t="shared" si="285"/>
        <v>3.8781138651021852E-6</v>
      </c>
      <c r="AO344" s="1">
        <f t="shared" si="285"/>
        <v>4.5534034328344984E-3</v>
      </c>
      <c r="AP344" s="1">
        <f t="shared" si="285"/>
        <v>3.1301021972862471E-5</v>
      </c>
      <c r="AQ344" s="1">
        <f t="shared" si="285"/>
        <v>1.905313115317569E-7</v>
      </c>
      <c r="AR344" s="1">
        <f t="shared" si="285"/>
        <v>1.3237426770543051E-2</v>
      </c>
      <c r="AS344" s="1">
        <f t="shared" si="285"/>
        <v>8.2975006657794688E-5</v>
      </c>
      <c r="AT344" s="1">
        <f t="shared" si="285"/>
        <v>6.1098785236783117E-4</v>
      </c>
      <c r="AU344" s="1">
        <f t="shared" si="285"/>
        <v>4.4520652763497343E-5</v>
      </c>
      <c r="AV344" s="1">
        <f t="shared" si="285"/>
        <v>4.2761505828232486E-6</v>
      </c>
      <c r="AW344" s="1">
        <f t="shared" si="285"/>
        <v>3.9402651188972909E-5</v>
      </c>
      <c r="AX344" s="1">
        <f t="shared" si="285"/>
        <v>4.561685326507147E-8</v>
      </c>
      <c r="AY344" s="1">
        <f t="shared" si="285"/>
        <v>2.8263343623498656E-6</v>
      </c>
      <c r="AZ344" s="1">
        <f t="shared" si="285"/>
        <v>7.5539302972235742E-6</v>
      </c>
      <c r="BA344" s="1">
        <f t="shared" si="285"/>
        <v>8.039102761597436E-6</v>
      </c>
      <c r="BB344" s="1">
        <f t="shared" si="266"/>
        <v>2.3923718888645271E-9</v>
      </c>
      <c r="BC344" s="1">
        <f t="shared" si="266"/>
        <v>1.1186447287427958E-5</v>
      </c>
      <c r="BD344" s="1">
        <f t="shared" si="266"/>
        <v>7.692522671576106E-4</v>
      </c>
      <c r="BE344" s="1">
        <f t="shared" si="266"/>
        <v>3.1381446117960138E-6</v>
      </c>
      <c r="BF344" s="1"/>
      <c r="BG344" s="1">
        <f t="shared" si="286"/>
        <v>1.2359092241981015E-2</v>
      </c>
      <c r="BH344" s="1">
        <f t="shared" si="286"/>
        <v>0.19921155872724811</v>
      </c>
      <c r="BI344" s="1">
        <f t="shared" si="286"/>
        <v>3.695699067733169E-6</v>
      </c>
      <c r="BJ344" s="1">
        <f t="shared" si="286"/>
        <v>4.3392250478174292E-3</v>
      </c>
      <c r="BK344" s="1">
        <f t="shared" si="286"/>
        <v>2.9828716161523848E-5</v>
      </c>
      <c r="BL344" s="1">
        <f t="shared" si="286"/>
        <v>1.8156929241770427E-7</v>
      </c>
      <c r="BM344" s="1">
        <f t="shared" si="286"/>
        <v>1.2614778079444815E-2</v>
      </c>
      <c r="BN344" s="1">
        <f t="shared" si="286"/>
        <v>7.9072112221822375E-5</v>
      </c>
      <c r="BO344" s="1">
        <f t="shared" si="286"/>
        <v>5.8224882376747529E-4</v>
      </c>
      <c r="BP344" s="1">
        <f t="shared" si="286"/>
        <v>4.2426535330363206E-5</v>
      </c>
      <c r="BQ344" s="1">
        <f t="shared" si="286"/>
        <v>4.0750133369305089E-6</v>
      </c>
      <c r="BR344" s="1">
        <f t="shared" si="286"/>
        <v>3.7549269137167396E-5</v>
      </c>
      <c r="BS344" s="1">
        <f t="shared" si="286"/>
        <v>4.3471173861524382E-8</v>
      </c>
      <c r="BT344" s="1">
        <f t="shared" si="286"/>
        <v>2.6933921053819788E-6</v>
      </c>
      <c r="BU344" s="1">
        <f t="shared" si="286"/>
        <v>7.1986161645191691E-6</v>
      </c>
      <c r="BV344" s="1">
        <f t="shared" si="286"/>
        <v>7.6609675772539375E-6</v>
      </c>
      <c r="BW344" s="1">
        <f t="shared" si="267"/>
        <v>2.2798419197819781E-9</v>
      </c>
      <c r="BX344" s="1">
        <f t="shared" si="267"/>
        <v>1.0660270494740726E-5</v>
      </c>
      <c r="BY344" s="1">
        <f t="shared" si="267"/>
        <v>7.3306895709497155E-4</v>
      </c>
      <c r="BZ344" s="1">
        <f t="shared" si="267"/>
        <v>2.9905357397031476E-6</v>
      </c>
      <c r="CA344" s="1"/>
      <c r="CB344" s="1">
        <f t="shared" si="287"/>
        <v>1.4296757680749648E-2</v>
      </c>
      <c r="CC344" s="1">
        <f t="shared" si="287"/>
        <v>0.23044405904291404</v>
      </c>
      <c r="CD344" s="1">
        <f t="shared" si="287"/>
        <v>4.2751128479225939E-6</v>
      </c>
      <c r="CE344" s="1">
        <f t="shared" si="287"/>
        <v>5.0195311934124152E-3</v>
      </c>
      <c r="CF344" s="1">
        <f t="shared" si="287"/>
        <v>3.4505279072244523E-5</v>
      </c>
      <c r="CG344" s="1">
        <f t="shared" si="287"/>
        <v>2.1003582829033145E-7</v>
      </c>
      <c r="CH344" s="1">
        <f t="shared" si="287"/>
        <v>1.459253008773943E-2</v>
      </c>
      <c r="CI344" s="1">
        <f t="shared" si="287"/>
        <v>9.1469082486533447E-5</v>
      </c>
      <c r="CJ344" s="1">
        <f t="shared" si="287"/>
        <v>6.7353412211209609E-4</v>
      </c>
      <c r="CK344" s="1">
        <f t="shared" si="287"/>
        <v>4.9078191421827418E-5</v>
      </c>
      <c r="CL344" s="1">
        <f t="shared" si="287"/>
        <v>4.7138962217649246E-6</v>
      </c>
      <c r="CM344" s="1">
        <f t="shared" si="287"/>
        <v>4.3436264689394835E-5</v>
      </c>
      <c r="CN344" s="1">
        <f t="shared" si="287"/>
        <v>5.0286608969942722E-8</v>
      </c>
      <c r="CO344" s="1">
        <f t="shared" si="287"/>
        <v>3.115663635804218E-6</v>
      </c>
      <c r="CP344" s="1">
        <f t="shared" si="287"/>
        <v>8.3272192589738006E-6</v>
      </c>
      <c r="CQ344" s="1">
        <f t="shared" si="287"/>
        <v>8.8620583864598913E-6</v>
      </c>
      <c r="CR344" s="1">
        <f t="shared" si="268"/>
        <v>2.6372768193138377E-9</v>
      </c>
      <c r="CS344" s="1">
        <f t="shared" si="268"/>
        <v>1.233159370369132E-5</v>
      </c>
      <c r="CT344" s="1">
        <f t="shared" si="268"/>
        <v>8.4799992084101216E-4</v>
      </c>
      <c r="CU344" s="1">
        <f t="shared" si="268"/>
        <v>3.4593936163797249E-6</v>
      </c>
      <c r="CW344" s="15">
        <f t="shared" si="288"/>
        <v>0</v>
      </c>
      <c r="CX344" s="15">
        <f t="shared" si="288"/>
        <v>0</v>
      </c>
      <c r="CY344" s="15">
        <f t="shared" si="288"/>
        <v>0</v>
      </c>
      <c r="CZ344" s="15">
        <f t="shared" si="288"/>
        <v>0</v>
      </c>
      <c r="DA344" s="15">
        <f t="shared" si="288"/>
        <v>0</v>
      </c>
      <c r="DB344" s="15">
        <f t="shared" si="288"/>
        <v>0</v>
      </c>
      <c r="DC344" s="15">
        <f t="shared" si="288"/>
        <v>0</v>
      </c>
      <c r="DD344" s="15">
        <f t="shared" si="288"/>
        <v>0</v>
      </c>
      <c r="DE344" s="15">
        <f t="shared" si="288"/>
        <v>0</v>
      </c>
      <c r="DF344" s="15">
        <f t="shared" si="288"/>
        <v>0</v>
      </c>
      <c r="DG344" s="15">
        <f t="shared" si="288"/>
        <v>0</v>
      </c>
      <c r="DH344" s="15">
        <f t="shared" si="288"/>
        <v>0</v>
      </c>
      <c r="DI344" s="15">
        <f t="shared" si="288"/>
        <v>0</v>
      </c>
      <c r="DJ344" s="15">
        <f t="shared" si="288"/>
        <v>0</v>
      </c>
      <c r="DK344" s="15">
        <f t="shared" si="288"/>
        <v>0</v>
      </c>
      <c r="DL344" s="15">
        <f t="shared" si="288"/>
        <v>0</v>
      </c>
      <c r="DM344" s="15">
        <f t="shared" si="269"/>
        <v>0</v>
      </c>
      <c r="DN344" s="15">
        <f t="shared" si="269"/>
        <v>0</v>
      </c>
      <c r="DO344" s="15">
        <f t="shared" si="269"/>
        <v>0</v>
      </c>
      <c r="DP344" s="15">
        <f t="shared" si="269"/>
        <v>0</v>
      </c>
      <c r="DR344" s="15">
        <f t="shared" si="289"/>
        <v>0</v>
      </c>
      <c r="DS344" s="15">
        <f t="shared" si="289"/>
        <v>0</v>
      </c>
      <c r="DT344" s="15">
        <f t="shared" si="289"/>
        <v>0</v>
      </c>
      <c r="DU344" s="15">
        <f t="shared" si="289"/>
        <v>0</v>
      </c>
      <c r="DV344" s="15">
        <f t="shared" si="289"/>
        <v>0</v>
      </c>
      <c r="DW344" s="15">
        <f t="shared" si="289"/>
        <v>0</v>
      </c>
      <c r="DX344" s="15">
        <f t="shared" si="289"/>
        <v>0</v>
      </c>
      <c r="DY344" s="15">
        <f t="shared" si="289"/>
        <v>0</v>
      </c>
      <c r="DZ344" s="15">
        <f t="shared" si="289"/>
        <v>0</v>
      </c>
      <c r="EA344" s="15">
        <f t="shared" si="289"/>
        <v>0</v>
      </c>
      <c r="EB344" s="15">
        <f t="shared" si="289"/>
        <v>0</v>
      </c>
      <c r="EC344" s="15">
        <f t="shared" si="289"/>
        <v>0</v>
      </c>
      <c r="ED344" s="15">
        <f t="shared" si="289"/>
        <v>0</v>
      </c>
      <c r="EE344" s="15">
        <f t="shared" si="289"/>
        <v>0</v>
      </c>
      <c r="EF344" s="15">
        <f t="shared" si="289"/>
        <v>0</v>
      </c>
      <c r="EG344" s="15">
        <f t="shared" si="289"/>
        <v>0</v>
      </c>
      <c r="EH344" s="15">
        <f t="shared" si="270"/>
        <v>0</v>
      </c>
      <c r="EI344" s="15">
        <f t="shared" si="270"/>
        <v>0</v>
      </c>
      <c r="EJ344" s="15">
        <f t="shared" si="270"/>
        <v>0</v>
      </c>
      <c r="EK344" s="15">
        <f t="shared" si="270"/>
        <v>0</v>
      </c>
      <c r="EM344" s="15">
        <f t="shared" si="290"/>
        <v>0</v>
      </c>
      <c r="EN344" s="15">
        <f t="shared" si="290"/>
        <v>0</v>
      </c>
      <c r="EO344" s="15">
        <f t="shared" si="290"/>
        <v>0</v>
      </c>
      <c r="EP344" s="15">
        <f t="shared" si="290"/>
        <v>0</v>
      </c>
      <c r="EQ344" s="15">
        <f t="shared" si="290"/>
        <v>0</v>
      </c>
      <c r="ER344" s="15">
        <f t="shared" si="290"/>
        <v>0</v>
      </c>
      <c r="ES344" s="15">
        <f t="shared" si="290"/>
        <v>0</v>
      </c>
      <c r="ET344" s="15">
        <f t="shared" si="290"/>
        <v>0</v>
      </c>
      <c r="EU344" s="15">
        <f t="shared" si="290"/>
        <v>0</v>
      </c>
      <c r="EV344" s="15">
        <f t="shared" si="290"/>
        <v>0</v>
      </c>
      <c r="EW344" s="15">
        <f t="shared" si="290"/>
        <v>0</v>
      </c>
      <c r="EX344" s="15">
        <f t="shared" si="290"/>
        <v>0</v>
      </c>
      <c r="EY344" s="15">
        <f t="shared" si="290"/>
        <v>0</v>
      </c>
      <c r="EZ344" s="15">
        <f t="shared" si="290"/>
        <v>0</v>
      </c>
      <c r="FA344" s="15">
        <f t="shared" si="290"/>
        <v>0</v>
      </c>
      <c r="FB344" s="15">
        <f t="shared" si="290"/>
        <v>0</v>
      </c>
      <c r="FC344" s="15">
        <f t="shared" si="271"/>
        <v>0</v>
      </c>
      <c r="FD344" s="15">
        <f t="shared" si="271"/>
        <v>0</v>
      </c>
      <c r="FE344" s="15">
        <f t="shared" si="271"/>
        <v>0</v>
      </c>
      <c r="FF344" s="15">
        <f t="shared" si="271"/>
        <v>0</v>
      </c>
      <c r="FH344" s="15">
        <f>IFERROR(AL344*[1]Figure!$C$8+BG344*[1]Figure!$D$8+CB344*[1]Figure!$E$8,0)</f>
        <v>1.249551272288498E-2</v>
      </c>
      <c r="FI344" s="15">
        <f>IFERROR(AM344*[1]Figure!$C$8+BH344*[1]Figure!$D$8+CC344*[1]Figure!$E$8,0)</f>
        <v>0.20141046914163011</v>
      </c>
      <c r="FJ344" s="15">
        <f>IFERROR(AN344*[1]Figure!$C$8+BI344*[1]Figure!$D$8+CD344*[1]Figure!$E$8,0)</f>
        <v>3.7364924394651108E-6</v>
      </c>
      <c r="FK344" s="15">
        <f>IFERROR(AO344*[1]Figure!$C$8+BJ344*[1]Figure!$D$8+CE344*[1]Figure!$E$8,0)</f>
        <v>4.3871217020525219E-3</v>
      </c>
      <c r="FL344" s="15">
        <f>IFERROR(AP344*[1]Figure!$C$8+BK344*[1]Figure!$D$8+CF344*[1]Figure!$E$8,0)</f>
        <v>3.0157967511366568E-5</v>
      </c>
      <c r="FM344" s="15">
        <f>IFERROR(AQ344*[1]Figure!$C$8+BL344*[1]Figure!$D$8+CG344*[1]Figure!$E$8,0)</f>
        <v>1.8357346632498192E-7</v>
      </c>
      <c r="FN344" s="15">
        <f>IFERROR(AR344*[1]Figure!$C$8+BM344*[1]Figure!$D$8+CH344*[1]Figure!$E$8,0)</f>
        <v>1.2754020837602173E-2</v>
      </c>
      <c r="FO344" s="15">
        <f>IFERROR(AS344*[1]Figure!$C$8+BN344*[1]Figure!$D$8+CI344*[1]Figure!$E$8,0)</f>
        <v>7.9944915447511733E-5</v>
      </c>
      <c r="FP344" s="15">
        <f>IFERROR(AT344*[1]Figure!$C$8+BO344*[1]Figure!$D$8+CJ344*[1]Figure!$E$8,0)</f>
        <v>5.8867572494993589E-4</v>
      </c>
      <c r="FQ344" s="15">
        <f>IFERROR(AU344*[1]Figure!$C$8+BP344*[1]Figure!$D$8+CK344*[1]Figure!$E$8,0)</f>
        <v>4.2894842244781818E-5</v>
      </c>
      <c r="FR344" s="15">
        <f>IFERROR(AV344*[1]Figure!$C$8+BQ344*[1]Figure!$D$8+CL344*[1]Figure!$E$8,0)</f>
        <v>4.1199936047551803E-6</v>
      </c>
      <c r="FS344" s="15">
        <f>IFERROR(AW344*[1]Figure!$C$8+BR344*[1]Figure!$D$8+CM344*[1]Figure!$E$8,0)</f>
        <v>3.7963740463458244E-5</v>
      </c>
      <c r="FT344" s="15">
        <f>IFERROR(AX344*[1]Figure!$C$8+BS344*[1]Figure!$D$8+CN344*[1]Figure!$E$8,0)</f>
        <v>4.3951011565421837E-8</v>
      </c>
      <c r="FU344" s="15">
        <f>IFERROR(AY344*[1]Figure!$C$8+BT344*[1]Figure!$D$8+CO344*[1]Figure!$E$8,0)</f>
        <v>2.7231219463027436E-6</v>
      </c>
      <c r="FV344" s="15">
        <f>IFERROR(AZ344*[1]Figure!$C$8+BU344*[1]Figure!$D$8+CP344*[1]Figure!$E$8,0)</f>
        <v>7.2780749677855606E-6</v>
      </c>
      <c r="FW344" s="15">
        <f>IFERROR(BA344*[1]Figure!$C$8+BV344*[1]Figure!$D$8+CQ344*[1]Figure!$E$8,0)</f>
        <v>7.7455298461177179E-6</v>
      </c>
      <c r="FX344" s="15">
        <f>IFERROR(BB344*[1]Figure!$C$8+BW344*[1]Figure!$D$8+CR344*[1]Figure!$E$8,0)</f>
        <v>2.3050069662912369E-9</v>
      </c>
      <c r="FY344" s="15">
        <f>IFERROR(BC344*[1]Figure!$C$8+BX344*[1]Figure!$D$8+CS344*[1]Figure!$E$8,0)</f>
        <v>1.077793926838407E-5</v>
      </c>
      <c r="FZ344" s="15">
        <f>IFERROR(BD344*[1]Figure!$C$8+BY344*[1]Figure!$D$8+CT344*[1]Figure!$E$8,0)</f>
        <v>7.4116062092469571E-4</v>
      </c>
      <c r="GA344" s="15">
        <f>IFERROR(BE344*[1]Figure!$C$8+BZ344*[1]Figure!$D$8+CU344*[1]Figure!$E$8,0)</f>
        <v>3.0235454717921285E-6</v>
      </c>
      <c r="GC344" s="15">
        <f>IFERROR(CW344*[1]Figure!$F$8+DR344*[1]Figure!$G$8+EM344*[1]Figure!$H$8,0)</f>
        <v>0</v>
      </c>
      <c r="GD344" s="15">
        <f>IFERROR(CX344*[1]Figure!$F$8+DS344*[1]Figure!$G$8+EN344*[1]Figure!$H$8,0)</f>
        <v>0</v>
      </c>
      <c r="GE344" s="15">
        <f>IFERROR(CY344*[1]Figure!$F$8+DT344*[1]Figure!$G$8+EO344*[1]Figure!$H$8,0)</f>
        <v>0</v>
      </c>
      <c r="GF344" s="15">
        <f>IFERROR(CZ344*[1]Figure!$F$8+DU344*[1]Figure!$G$8+EP344*[1]Figure!$H$8,0)</f>
        <v>0</v>
      </c>
      <c r="GG344" s="15">
        <f>IFERROR(DA344*[1]Figure!$F$8+DV344*[1]Figure!$G$8+EQ344*[1]Figure!$H$8,0)</f>
        <v>0</v>
      </c>
      <c r="GH344" s="15">
        <f>IFERROR(DB344*[1]Figure!$F$8+DW344*[1]Figure!$G$8+ER344*[1]Figure!$H$8,0)</f>
        <v>0</v>
      </c>
      <c r="GI344" s="15">
        <f>IFERROR(DC344*[1]Figure!$F$8+DX344*[1]Figure!$G$8+ES344*[1]Figure!$H$8,0)</f>
        <v>0</v>
      </c>
      <c r="GJ344" s="15">
        <f>IFERROR(DD344*[1]Figure!$F$8+DY344*[1]Figure!$G$8+ET344*[1]Figure!$H$8,0)</f>
        <v>0</v>
      </c>
      <c r="GK344" s="15">
        <f>IFERROR(DE344*[1]Figure!$F$8+DZ344*[1]Figure!$G$8+EU344*[1]Figure!$H$8,0)</f>
        <v>0</v>
      </c>
      <c r="GL344" s="15">
        <f>IFERROR(DF344*[1]Figure!$F$8+EA344*[1]Figure!$G$8+EV344*[1]Figure!$H$8,0)</f>
        <v>0</v>
      </c>
      <c r="GM344" s="15">
        <f>IFERROR(DG344*[1]Figure!$F$8+EB344*[1]Figure!$G$8+EW344*[1]Figure!$H$8,0)</f>
        <v>0</v>
      </c>
      <c r="GN344" s="15">
        <f>IFERROR(DH344*[1]Figure!$F$8+EC344*[1]Figure!$G$8+EX344*[1]Figure!$H$8,0)</f>
        <v>0</v>
      </c>
      <c r="GO344" s="15">
        <f>IFERROR(DI344*[1]Figure!$F$8+ED344*[1]Figure!$G$8+EY344*[1]Figure!$H$8,0)</f>
        <v>0</v>
      </c>
      <c r="GP344" s="15">
        <f>IFERROR(DJ344*[1]Figure!$F$8+EE344*[1]Figure!$G$8+EZ344*[1]Figure!$H$8,0)</f>
        <v>0</v>
      </c>
      <c r="GQ344" s="15">
        <f>IFERROR(DK344*[1]Figure!$F$8+EF344*[1]Figure!$G$8+FA344*[1]Figure!$H$8,0)</f>
        <v>0</v>
      </c>
      <c r="GR344" s="15">
        <f>IFERROR(DL344*[1]Figure!$F$8+EG344*[1]Figure!$G$8+FB344*[1]Figure!$H$8,0)</f>
        <v>0</v>
      </c>
      <c r="GS344" s="15">
        <f>IFERROR(DM344*[1]Figure!$F$8+EH344*[1]Figure!$G$8+FC344*[1]Figure!$H$8,0)</f>
        <v>0</v>
      </c>
      <c r="GT344" s="15">
        <f>IFERROR(DN344*[1]Figure!$F$8+EI344*[1]Figure!$G$8+FD344*[1]Figure!$H$8,0)</f>
        <v>0</v>
      </c>
      <c r="GU344" s="15">
        <f>IFERROR(DO344*[1]Figure!$F$8+EJ344*[1]Figure!$G$8+FE344*[1]Figure!$H$8,0)</f>
        <v>0</v>
      </c>
      <c r="GV344" s="15">
        <f>IFERROR(DP344*[1]Figure!$F$8+EK344*[1]Figure!$G$8+FF344*[1]Figure!$H$8,0)</f>
        <v>0</v>
      </c>
      <c r="GX344" s="15">
        <f>IFERROR(FH344*[1]Figure!$F$10+GC344*[1]Figure!$F$11,0)</f>
        <v>1.1762384666628524E-2</v>
      </c>
      <c r="GY344" s="15">
        <f>IFERROR(FI344*[1]Figure!$F$10+GD344*[1]Figure!$F$11,0)</f>
        <v>0.1895934537837031</v>
      </c>
      <c r="GZ344" s="15">
        <f>IFERROR(FJ344*[1]Figure!$F$10+GE344*[1]Figure!$F$11,0)</f>
        <v>3.5172675464885271E-6</v>
      </c>
      <c r="HA344" s="15">
        <f>IFERROR(FK344*[1]Figure!$F$10+GF344*[1]Figure!$F$11,0)</f>
        <v>4.1297235402231371E-3</v>
      </c>
      <c r="HB344" s="15">
        <f>IFERROR(FL344*[1]Figure!$F$10+GG344*[1]Figure!$F$11,0)</f>
        <v>2.8388560157496193E-5</v>
      </c>
      <c r="HC344" s="15">
        <f>IFERROR(FM344*[1]Figure!$F$10+GH344*[1]Figure!$F$11,0)</f>
        <v>1.7280297122552021E-7</v>
      </c>
      <c r="HD344" s="15">
        <f>IFERROR(FN344*[1]Figure!$F$10+GI344*[1]Figure!$F$11,0)</f>
        <v>1.200572577252646E-2</v>
      </c>
      <c r="HE344" s="15">
        <f>IFERROR(FO344*[1]Figure!$F$10+GJ344*[1]Figure!$F$11,0)</f>
        <v>7.5254442813901454E-5</v>
      </c>
      <c r="HF344" s="15">
        <f>IFERROR(FP344*[1]Figure!$F$10+GK344*[1]Figure!$F$11,0)</f>
        <v>5.5413735108973434E-4</v>
      </c>
      <c r="HG344" s="15">
        <f>IFERROR(FQ344*[1]Figure!$F$10+GL344*[1]Figure!$F$11,0)</f>
        <v>4.0378145810168964E-5</v>
      </c>
      <c r="HH344" s="15">
        <f>IFERROR(FR344*[1]Figure!$F$10+GM344*[1]Figure!$F$11,0)</f>
        <v>3.8782681973846355E-6</v>
      </c>
      <c r="HI344" s="15">
        <f>IFERROR(FS344*[1]Figure!$F$10+GN344*[1]Figure!$F$11,0)</f>
        <v>3.5736358212610214E-5</v>
      </c>
      <c r="HJ344" s="15">
        <f>IFERROR(FT344*[1]Figure!$F$10+GO344*[1]Figure!$F$11,0)</f>
        <v>4.1372348296931052E-8</v>
      </c>
      <c r="HK344" s="15">
        <f>IFERROR(FU344*[1]Figure!$F$10+GP344*[1]Figure!$F$11,0)</f>
        <v>2.5633528240812989E-6</v>
      </c>
      <c r="HL344" s="15">
        <f>IFERROR(FV344*[1]Figure!$F$10+GQ344*[1]Figure!$F$11,0)</f>
        <v>6.8510608009599615E-6</v>
      </c>
      <c r="HM344" s="15">
        <f>IFERROR(FW344*[1]Figure!$F$10+GR344*[1]Figure!$F$11,0)</f>
        <v>7.291089490872367E-6</v>
      </c>
      <c r="HN344" s="15">
        <f>IFERROR(FX344*[1]Figure!$F$10+GS344*[1]Figure!$F$11,0)</f>
        <v>2.1697691961947949E-9</v>
      </c>
      <c r="HO344" s="15">
        <f>IFERROR(FY344*[1]Figure!$F$10+GT344*[1]Figure!$F$11,0)</f>
        <v>1.0145583490632822E-5</v>
      </c>
      <c r="HP344" s="15">
        <f>IFERROR(FZ344*[1]Figure!$F$10+GU344*[1]Figure!$F$11,0)</f>
        <v>6.9767575900324765E-4</v>
      </c>
      <c r="HQ344" s="15">
        <f>IFERROR(GA344*[1]Figure!$F$10+GV344*[1]Figure!$F$11,0)</f>
        <v>2.8461501088408922E-6</v>
      </c>
    </row>
    <row r="345" spans="1:225" s="15" customFormat="1" x14ac:dyDescent="0.2">
      <c r="A345" s="1"/>
      <c r="B345" s="4"/>
      <c r="C345" s="1" t="str">
        <f>C154</f>
        <v>Heat (EV,cell)</v>
      </c>
      <c r="D345" s="1" t="str">
        <f>D154</f>
        <v>Japan</v>
      </c>
      <c r="E345" s="2">
        <f t="shared" si="293"/>
        <v>0.21586482798306408</v>
      </c>
      <c r="F345" s="7"/>
      <c r="G345" s="6">
        <f t="shared" si="296"/>
        <v>6.6196072776415135E-2</v>
      </c>
      <c r="H345" s="6">
        <f t="shared" si="295"/>
        <v>6.3082408860872463E-2</v>
      </c>
      <c r="I345" s="6">
        <f t="shared" si="295"/>
        <v>7.2972504431871477E-2</v>
      </c>
      <c r="J345" s="5" t="str">
        <f>J154</f>
        <v>-</v>
      </c>
      <c r="K345" s="5" t="str">
        <f>K154</f>
        <v>-</v>
      </c>
      <c r="L345" s="5" t="str">
        <f>L154</f>
        <v>-</v>
      </c>
      <c r="M345" s="5" t="str">
        <f>M154</f>
        <v>MJ/kWh</v>
      </c>
      <c r="N345" s="5" t="str">
        <f>N154</f>
        <v>heat production, natural gas, at industrial furnace &gt;100kW | heat, district or industrial, natural gas | Cutoff, JP</v>
      </c>
      <c r="O345" s="5">
        <f>O154</f>
        <v>1</v>
      </c>
      <c r="P345" s="5" t="str">
        <f>P154</f>
        <v>MJ</v>
      </c>
      <c r="Q345" s="5">
        <f>Q332</f>
        <v>8.0255835238889101E-2</v>
      </c>
      <c r="R345" s="5">
        <f t="shared" ref="R345:AJ346" si="298">R332</f>
        <v>1.3280389228243701</v>
      </c>
      <c r="S345" s="5">
        <f t="shared" si="298"/>
        <v>3.2625467366219097E-5</v>
      </c>
      <c r="T345" s="5">
        <f t="shared" si="298"/>
        <v>2.8866351921018999E-2</v>
      </c>
      <c r="U345" s="5">
        <f t="shared" si="298"/>
        <v>4.5067611718069598E-4</v>
      </c>
      <c r="V345" s="5">
        <f t="shared" si="298"/>
        <v>1.7932671974896699E-6</v>
      </c>
      <c r="W345" s="5">
        <f t="shared" si="298"/>
        <v>8.1484583681056696E-2</v>
      </c>
      <c r="X345" s="5">
        <f t="shared" si="298"/>
        <v>1.6287904140258201E-3</v>
      </c>
      <c r="Y345" s="5">
        <f t="shared" si="298"/>
        <v>9.1574308760159501E-3</v>
      </c>
      <c r="Z345" s="5">
        <f t="shared" si="298"/>
        <v>3.2641218854135499E-4</v>
      </c>
      <c r="AA345" s="5">
        <f t="shared" si="298"/>
        <v>3.1799128651825801E-4</v>
      </c>
      <c r="AB345" s="5">
        <f t="shared" si="298"/>
        <v>5.9619837332342495E-4</v>
      </c>
      <c r="AC345" s="5">
        <f t="shared" si="298"/>
        <v>3.8080593948843199E-7</v>
      </c>
      <c r="AD345" s="5">
        <f t="shared" si="298"/>
        <v>7.2343441805085905E-5</v>
      </c>
      <c r="AE345" s="5">
        <f t="shared" si="298"/>
        <v>7.7023534360772601E-5</v>
      </c>
      <c r="AF345" s="5">
        <f t="shared" si="298"/>
        <v>8.1320434095897697E-5</v>
      </c>
      <c r="AG345" s="5">
        <f t="shared" si="298"/>
        <v>4.7593400183627502E-9</v>
      </c>
      <c r="AH345" s="5">
        <f t="shared" si="298"/>
        <v>9.4186694126161696E-5</v>
      </c>
      <c r="AI345" s="5">
        <f t="shared" si="298"/>
        <v>2.9120398038930798E-2</v>
      </c>
      <c r="AJ345" s="5">
        <f t="shared" si="298"/>
        <v>4.4155716996994898E-5</v>
      </c>
      <c r="AK345" s="1"/>
      <c r="AL345" s="1">
        <f t="shared" si="285"/>
        <v>5.3126211102054854E-3</v>
      </c>
      <c r="AM345" s="1">
        <f t="shared" si="285"/>
        <v>8.7910961185193967E-2</v>
      </c>
      <c r="AN345" s="1">
        <f t="shared" si="285"/>
        <v>2.1596778121387963E-6</v>
      </c>
      <c r="AO345" s="1">
        <f t="shared" si="285"/>
        <v>1.9108391325533844E-3</v>
      </c>
      <c r="AP345" s="1">
        <f t="shared" si="285"/>
        <v>2.9832989051485546E-5</v>
      </c>
      <c r="AQ345" s="1">
        <f t="shared" si="285"/>
        <v>1.187072459125842E-7</v>
      </c>
      <c r="AR345" s="1">
        <f t="shared" si="285"/>
        <v>5.3939594315071185E-3</v>
      </c>
      <c r="AS345" s="1">
        <f t="shared" si="285"/>
        <v>1.0781952878438053E-4</v>
      </c>
      <c r="AT345" s="1">
        <f t="shared" si="285"/>
        <v>6.061859607137428E-4</v>
      </c>
      <c r="AU345" s="1">
        <f t="shared" si="285"/>
        <v>2.1607204987792472E-5</v>
      </c>
      <c r="AV345" s="1">
        <f t="shared" si="285"/>
        <v>2.1049774344628485E-5</v>
      </c>
      <c r="AW345" s="1">
        <f t="shared" si="285"/>
        <v>3.9465990909697756E-5</v>
      </c>
      <c r="AX345" s="1">
        <f t="shared" si="285"/>
        <v>2.5207857684067382E-8</v>
      </c>
      <c r="AY345" s="1">
        <f t="shared" si="285"/>
        <v>4.7888517386258193E-6</v>
      </c>
      <c r="AZ345" s="1">
        <f t="shared" si="285"/>
        <v>5.0986554860424148E-6</v>
      </c>
      <c r="BA345" s="1">
        <f t="shared" ref="BA345:BA362" si="299">IFERROR($G345*AF345,0)</f>
        <v>5.3830933736217143E-6</v>
      </c>
      <c r="BB345" s="1">
        <f t="shared" si="266"/>
        <v>3.1504961822324554E-10</v>
      </c>
      <c r="BC345" s="1">
        <f t="shared" si="266"/>
        <v>6.2347892589453512E-6</v>
      </c>
      <c r="BD345" s="1">
        <f t="shared" si="266"/>
        <v>1.9276559878632397E-3</v>
      </c>
      <c r="BE345" s="1">
        <f t="shared" si="266"/>
        <v>2.9229350558278652E-6</v>
      </c>
      <c r="BF345" s="1"/>
      <c r="BG345" s="1">
        <f t="shared" si="286"/>
        <v>5.062731412010418E-3</v>
      </c>
      <c r="BH345" s="1">
        <f t="shared" si="286"/>
        <v>8.3775894312759558E-2</v>
      </c>
      <c r="BI345" s="1">
        <f t="shared" si="286"/>
        <v>2.0580930716728849E-6</v>
      </c>
      <c r="BJ345" s="1">
        <f t="shared" si="286"/>
        <v>1.8209590142035518E-3</v>
      </c>
      <c r="BK345" s="1">
        <f t="shared" si="286"/>
        <v>2.8429735087823133E-5</v>
      </c>
      <c r="BL345" s="1">
        <f t="shared" si="286"/>
        <v>1.1312361454883429E-7</v>
      </c>
      <c r="BM345" s="1">
        <f t="shared" si="286"/>
        <v>5.1402438236263946E-3</v>
      </c>
      <c r="BN345" s="1">
        <f t="shared" si="286"/>
        <v>1.0274802284624653E-4</v>
      </c>
      <c r="BO345" s="1">
        <f t="shared" si="286"/>
        <v>5.776727986360156E-4</v>
      </c>
      <c r="BP345" s="1">
        <f t="shared" si="286"/>
        <v>2.0590867134737944E-5</v>
      </c>
      <c r="BQ345" s="1">
        <f t="shared" si="286"/>
        <v>2.0059656350339593E-5</v>
      </c>
      <c r="BR345" s="1">
        <f t="shared" si="286"/>
        <v>3.7609629548175369E-5</v>
      </c>
      <c r="BS345" s="1">
        <f t="shared" si="286"/>
        <v>2.4022155971457926E-8</v>
      </c>
      <c r="BT345" s="1">
        <f t="shared" si="286"/>
        <v>4.5635985743511629E-6</v>
      </c>
      <c r="BU345" s="1">
        <f t="shared" si="286"/>
        <v>4.8588300864557165E-6</v>
      </c>
      <c r="BV345" s="1">
        <f t="shared" ref="BV345:BV362" si="300">IFERROR($H345*AF345,0)</f>
        <v>5.1298888723810523E-6</v>
      </c>
      <c r="BW345" s="1">
        <f t="shared" si="267"/>
        <v>3.0023063294627126E-10</v>
      </c>
      <c r="BX345" s="1">
        <f t="shared" si="267"/>
        <v>5.9415235481204668E-6</v>
      </c>
      <c r="BY345" s="1">
        <f t="shared" si="267"/>
        <v>1.8369848552831814E-3</v>
      </c>
      <c r="BZ345" s="1">
        <f t="shared" si="267"/>
        <v>2.7854489931494079E-6</v>
      </c>
      <c r="CA345" s="1"/>
      <c r="CB345" s="1">
        <f t="shared" si="287"/>
        <v>5.856469292653382E-3</v>
      </c>
      <c r="CC345" s="1">
        <f t="shared" si="287"/>
        <v>9.6910326181499168E-2</v>
      </c>
      <c r="CD345" s="1">
        <f t="shared" si="287"/>
        <v>2.3807620619733015E-6</v>
      </c>
      <c r="CE345" s="1">
        <f t="shared" si="287"/>
        <v>2.1064499934885204E-3</v>
      </c>
      <c r="CF345" s="1">
        <f t="shared" si="287"/>
        <v>3.2886964958306968E-5</v>
      </c>
      <c r="CG345" s="1">
        <f t="shared" si="287"/>
        <v>1.3085919851634469E-7</v>
      </c>
      <c r="CH345" s="1">
        <f t="shared" si="287"/>
        <v>5.9461341437951117E-3</v>
      </c>
      <c r="CI345" s="1">
        <f t="shared" si="287"/>
        <v>1.1885691570608893E-4</v>
      </c>
      <c r="CJ345" s="1">
        <f t="shared" si="287"/>
        <v>6.6824066518463064E-4</v>
      </c>
      <c r="CK345" s="1">
        <f t="shared" si="287"/>
        <v>2.3819114874950894E-5</v>
      </c>
      <c r="CL345" s="1">
        <f t="shared" si="287"/>
        <v>2.3204620564750096E-5</v>
      </c>
      <c r="CM345" s="1">
        <f t="shared" si="287"/>
        <v>4.3506088439618191E-5</v>
      </c>
      <c r="CN345" s="1">
        <f t="shared" si="287"/>
        <v>2.7788363107002586E-8</v>
      </c>
      <c r="CO345" s="1">
        <f t="shared" si="287"/>
        <v>5.2790821277384671E-6</v>
      </c>
      <c r="CP345" s="1">
        <f t="shared" si="287"/>
        <v>5.6206002024998838E-6</v>
      </c>
      <c r="CQ345" s="1">
        <f t="shared" ref="CQ345:CQ362" si="301">IFERROR($I345*AF345,0)</f>
        <v>5.9341557374646074E-6</v>
      </c>
      <c r="CR345" s="1">
        <f t="shared" si="268"/>
        <v>3.4730096058275905E-10</v>
      </c>
      <c r="CS345" s="1">
        <f t="shared" si="268"/>
        <v>6.8730389545446572E-6</v>
      </c>
      <c r="CT345" s="1">
        <f t="shared" si="268"/>
        <v>2.124988374953739E-3</v>
      </c>
      <c r="CU345" s="1">
        <f t="shared" si="268"/>
        <v>3.222153254255673E-6</v>
      </c>
      <c r="CW345" s="15">
        <f t="shared" si="288"/>
        <v>0</v>
      </c>
      <c r="CX345" s="15">
        <f t="shared" si="288"/>
        <v>0</v>
      </c>
      <c r="CY345" s="15">
        <f t="shared" si="288"/>
        <v>0</v>
      </c>
      <c r="CZ345" s="15">
        <f t="shared" si="288"/>
        <v>0</v>
      </c>
      <c r="DA345" s="15">
        <f t="shared" si="288"/>
        <v>0</v>
      </c>
      <c r="DB345" s="15">
        <f t="shared" si="288"/>
        <v>0</v>
      </c>
      <c r="DC345" s="15">
        <f t="shared" si="288"/>
        <v>0</v>
      </c>
      <c r="DD345" s="15">
        <f t="shared" si="288"/>
        <v>0</v>
      </c>
      <c r="DE345" s="15">
        <f t="shared" si="288"/>
        <v>0</v>
      </c>
      <c r="DF345" s="15">
        <f t="shared" si="288"/>
        <v>0</v>
      </c>
      <c r="DG345" s="15">
        <f t="shared" si="288"/>
        <v>0</v>
      </c>
      <c r="DH345" s="15">
        <f t="shared" si="288"/>
        <v>0</v>
      </c>
      <c r="DI345" s="15">
        <f t="shared" si="288"/>
        <v>0</v>
      </c>
      <c r="DJ345" s="15">
        <f t="shared" si="288"/>
        <v>0</v>
      </c>
      <c r="DK345" s="15">
        <f t="shared" si="288"/>
        <v>0</v>
      </c>
      <c r="DL345" s="15">
        <f t="shared" ref="DL345:DL362" si="302">IFERROR($J345*AF345,0)</f>
        <v>0</v>
      </c>
      <c r="DM345" s="15">
        <f t="shared" si="269"/>
        <v>0</v>
      </c>
      <c r="DN345" s="15">
        <f t="shared" si="269"/>
        <v>0</v>
      </c>
      <c r="DO345" s="15">
        <f t="shared" si="269"/>
        <v>0</v>
      </c>
      <c r="DP345" s="15">
        <f t="shared" si="269"/>
        <v>0</v>
      </c>
      <c r="DR345" s="15">
        <f t="shared" si="289"/>
        <v>0</v>
      </c>
      <c r="DS345" s="15">
        <f t="shared" si="289"/>
        <v>0</v>
      </c>
      <c r="DT345" s="15">
        <f t="shared" si="289"/>
        <v>0</v>
      </c>
      <c r="DU345" s="15">
        <f t="shared" si="289"/>
        <v>0</v>
      </c>
      <c r="DV345" s="15">
        <f t="shared" si="289"/>
        <v>0</v>
      </c>
      <c r="DW345" s="15">
        <f t="shared" si="289"/>
        <v>0</v>
      </c>
      <c r="DX345" s="15">
        <f t="shared" si="289"/>
        <v>0</v>
      </c>
      <c r="DY345" s="15">
        <f t="shared" si="289"/>
        <v>0</v>
      </c>
      <c r="DZ345" s="15">
        <f t="shared" si="289"/>
        <v>0</v>
      </c>
      <c r="EA345" s="15">
        <f t="shared" si="289"/>
        <v>0</v>
      </c>
      <c r="EB345" s="15">
        <f t="shared" si="289"/>
        <v>0</v>
      </c>
      <c r="EC345" s="15">
        <f t="shared" si="289"/>
        <v>0</v>
      </c>
      <c r="ED345" s="15">
        <f t="shared" si="289"/>
        <v>0</v>
      </c>
      <c r="EE345" s="15">
        <f t="shared" si="289"/>
        <v>0</v>
      </c>
      <c r="EF345" s="15">
        <f t="shared" si="289"/>
        <v>0</v>
      </c>
      <c r="EG345" s="15">
        <f t="shared" ref="EG345:EG362" si="303">IFERROR($K345*AF345,0)</f>
        <v>0</v>
      </c>
      <c r="EH345" s="15">
        <f t="shared" si="270"/>
        <v>0</v>
      </c>
      <c r="EI345" s="15">
        <f t="shared" si="270"/>
        <v>0</v>
      </c>
      <c r="EJ345" s="15">
        <f t="shared" si="270"/>
        <v>0</v>
      </c>
      <c r="EK345" s="15">
        <f t="shared" si="270"/>
        <v>0</v>
      </c>
      <c r="EM345" s="15">
        <f t="shared" si="290"/>
        <v>0</v>
      </c>
      <c r="EN345" s="15">
        <f t="shared" si="290"/>
        <v>0</v>
      </c>
      <c r="EO345" s="15">
        <f t="shared" si="290"/>
        <v>0</v>
      </c>
      <c r="EP345" s="15">
        <f t="shared" si="290"/>
        <v>0</v>
      </c>
      <c r="EQ345" s="15">
        <f t="shared" si="290"/>
        <v>0</v>
      </c>
      <c r="ER345" s="15">
        <f t="shared" si="290"/>
        <v>0</v>
      </c>
      <c r="ES345" s="15">
        <f t="shared" si="290"/>
        <v>0</v>
      </c>
      <c r="ET345" s="15">
        <f t="shared" si="290"/>
        <v>0</v>
      </c>
      <c r="EU345" s="15">
        <f t="shared" si="290"/>
        <v>0</v>
      </c>
      <c r="EV345" s="15">
        <f t="shared" si="290"/>
        <v>0</v>
      </c>
      <c r="EW345" s="15">
        <f t="shared" si="290"/>
        <v>0</v>
      </c>
      <c r="EX345" s="15">
        <f t="shared" si="290"/>
        <v>0</v>
      </c>
      <c r="EY345" s="15">
        <f t="shared" si="290"/>
        <v>0</v>
      </c>
      <c r="EZ345" s="15">
        <f t="shared" si="290"/>
        <v>0</v>
      </c>
      <c r="FA345" s="15">
        <f t="shared" si="290"/>
        <v>0</v>
      </c>
      <c r="FB345" s="15">
        <f t="shared" ref="FB345:FB362" si="304">IFERROR($L345*AF345,0)</f>
        <v>0</v>
      </c>
      <c r="FC345" s="15">
        <f t="shared" si="271"/>
        <v>0</v>
      </c>
      <c r="FD345" s="15">
        <f t="shared" si="271"/>
        <v>0</v>
      </c>
      <c r="FE345" s="15">
        <f t="shared" si="271"/>
        <v>0</v>
      </c>
      <c r="FF345" s="15">
        <f t="shared" si="271"/>
        <v>0</v>
      </c>
      <c r="FH345" s="15">
        <f>IFERROR(AL345*[1]Figure!$C$8+BG345*[1]Figure!$D$8+CB345*[1]Figure!$E$8,0)</f>
        <v>5.1186141775397551E-3</v>
      </c>
      <c r="FI345" s="15">
        <f>IFERROR(AM345*[1]Figure!$C$8+BH345*[1]Figure!$D$8+CC345*[1]Figure!$E$8,0)</f>
        <v>8.4700618197535299E-2</v>
      </c>
      <c r="FJ345" s="15">
        <f>IFERROR(AN345*[1]Figure!$C$8+BI345*[1]Figure!$D$8+CD345*[1]Figure!$E$8,0)</f>
        <v>2.080810439670919E-6</v>
      </c>
      <c r="FK345" s="15">
        <f>IFERROR(AO345*[1]Figure!$C$8+BJ345*[1]Figure!$D$8+CE345*[1]Figure!$E$8,0)</f>
        <v>1.8410588807277488E-3</v>
      </c>
      <c r="FL345" s="15">
        <f>IFERROR(AP345*[1]Figure!$C$8+BK345*[1]Figure!$D$8+CF345*[1]Figure!$E$8,0)</f>
        <v>2.8743544391671447E-5</v>
      </c>
      <c r="FM345" s="15">
        <f>IFERROR(AQ345*[1]Figure!$C$8+BL345*[1]Figure!$D$8+CG345*[1]Figure!$E$8,0)</f>
        <v>1.1437228051848587E-7</v>
      </c>
      <c r="FN345" s="15">
        <f>IFERROR(AR345*[1]Figure!$C$8+BM345*[1]Figure!$D$8+CH345*[1]Figure!$E$8,0)</f>
        <v>5.1969821763025578E-3</v>
      </c>
      <c r="FO345" s="15">
        <f>IFERROR(AS345*[1]Figure!$C$8+BN345*[1]Figure!$D$8+CI345*[1]Figure!$E$8,0)</f>
        <v>1.0388216234566738E-4</v>
      </c>
      <c r="FP345" s="15">
        <f>IFERROR(AT345*[1]Figure!$C$8+BO345*[1]Figure!$D$8+CJ345*[1]Figure!$E$8,0)</f>
        <v>5.8404918934919247E-4</v>
      </c>
      <c r="FQ345" s="15">
        <f>IFERROR(AU345*[1]Figure!$C$8+BP345*[1]Figure!$D$8+CK345*[1]Figure!$E$8,0)</f>
        <v>2.0818150493560125E-5</v>
      </c>
      <c r="FR345" s="15">
        <f>IFERROR(AV345*[1]Figure!$C$8+BQ345*[1]Figure!$D$8+CL345*[1]Figure!$E$8,0)</f>
        <v>2.0281076169247177E-5</v>
      </c>
      <c r="FS345" s="15">
        <f>IFERROR(AW345*[1]Figure!$C$8+BR345*[1]Figure!$D$8+CM345*[1]Figure!$E$8,0)</f>
        <v>3.8024767136691309E-5</v>
      </c>
      <c r="FT345" s="15">
        <f>IFERROR(AX345*[1]Figure!$C$8+BS345*[1]Figure!$D$8+CN345*[1]Figure!$E$8,0)</f>
        <v>2.4287314124323289E-8</v>
      </c>
      <c r="FU345" s="15">
        <f>IFERROR(AY345*[1]Figure!$C$8+BT345*[1]Figure!$D$8+CO345*[1]Figure!$E$8,0)</f>
        <v>4.6139718784722294E-6</v>
      </c>
      <c r="FV345" s="15">
        <f>IFERROR(AZ345*[1]Figure!$C$8+BU345*[1]Figure!$D$8+CP345*[1]Figure!$E$8,0)</f>
        <v>4.9124621756129932E-6</v>
      </c>
      <c r="FW345" s="15">
        <f>IFERROR(BA345*[1]Figure!$C$8+BV345*[1]Figure!$D$8+CQ345*[1]Figure!$E$8,0)</f>
        <v>5.1865129264177218E-6</v>
      </c>
      <c r="FX345" s="15">
        <f>IFERROR(BB345*[1]Figure!$C$8+BW345*[1]Figure!$D$8+CR345*[1]Figure!$E$8,0)</f>
        <v>3.0354459861031153E-10</v>
      </c>
      <c r="FY345" s="15">
        <f>IFERROR(BC345*[1]Figure!$C$8+BX345*[1]Figure!$D$8+CS345*[1]Figure!$E$8,0)</f>
        <v>6.0071064796066144E-6</v>
      </c>
      <c r="FZ345" s="15">
        <f>IFERROR(BD345*[1]Figure!$C$8+BY345*[1]Figure!$D$8+CT345*[1]Figure!$E$8,0)</f>
        <v>1.8572616161054521E-3</v>
      </c>
      <c r="GA345" s="15">
        <f>IFERROR(BE345*[1]Figure!$C$8+BZ345*[1]Figure!$D$8+CU345*[1]Figure!$E$8,0)</f>
        <v>2.8161949641106214E-6</v>
      </c>
      <c r="GC345" s="15">
        <f>IFERROR(CW345*[1]Figure!$F$8+DR345*[1]Figure!$G$8+EM345*[1]Figure!$H$8,0)</f>
        <v>0</v>
      </c>
      <c r="GD345" s="15">
        <f>IFERROR(CX345*[1]Figure!$F$8+DS345*[1]Figure!$G$8+EN345*[1]Figure!$H$8,0)</f>
        <v>0</v>
      </c>
      <c r="GE345" s="15">
        <f>IFERROR(CY345*[1]Figure!$F$8+DT345*[1]Figure!$G$8+EO345*[1]Figure!$H$8,0)</f>
        <v>0</v>
      </c>
      <c r="GF345" s="15">
        <f>IFERROR(CZ345*[1]Figure!$F$8+DU345*[1]Figure!$G$8+EP345*[1]Figure!$H$8,0)</f>
        <v>0</v>
      </c>
      <c r="GG345" s="15">
        <f>IFERROR(DA345*[1]Figure!$F$8+DV345*[1]Figure!$G$8+EQ345*[1]Figure!$H$8,0)</f>
        <v>0</v>
      </c>
      <c r="GH345" s="15">
        <f>IFERROR(DB345*[1]Figure!$F$8+DW345*[1]Figure!$G$8+ER345*[1]Figure!$H$8,0)</f>
        <v>0</v>
      </c>
      <c r="GI345" s="15">
        <f>IFERROR(DC345*[1]Figure!$F$8+DX345*[1]Figure!$G$8+ES345*[1]Figure!$H$8,0)</f>
        <v>0</v>
      </c>
      <c r="GJ345" s="15">
        <f>IFERROR(DD345*[1]Figure!$F$8+DY345*[1]Figure!$G$8+ET345*[1]Figure!$H$8,0)</f>
        <v>0</v>
      </c>
      <c r="GK345" s="15">
        <f>IFERROR(DE345*[1]Figure!$F$8+DZ345*[1]Figure!$G$8+EU345*[1]Figure!$H$8,0)</f>
        <v>0</v>
      </c>
      <c r="GL345" s="15">
        <f>IFERROR(DF345*[1]Figure!$F$8+EA345*[1]Figure!$G$8+EV345*[1]Figure!$H$8,0)</f>
        <v>0</v>
      </c>
      <c r="GM345" s="15">
        <f>IFERROR(DG345*[1]Figure!$F$8+EB345*[1]Figure!$G$8+EW345*[1]Figure!$H$8,0)</f>
        <v>0</v>
      </c>
      <c r="GN345" s="15">
        <f>IFERROR(DH345*[1]Figure!$F$8+EC345*[1]Figure!$G$8+EX345*[1]Figure!$H$8,0)</f>
        <v>0</v>
      </c>
      <c r="GO345" s="15">
        <f>IFERROR(DI345*[1]Figure!$F$8+ED345*[1]Figure!$G$8+EY345*[1]Figure!$H$8,0)</f>
        <v>0</v>
      </c>
      <c r="GP345" s="15">
        <f>IFERROR(DJ345*[1]Figure!$F$8+EE345*[1]Figure!$G$8+EZ345*[1]Figure!$H$8,0)</f>
        <v>0</v>
      </c>
      <c r="GQ345" s="15">
        <f>IFERROR(DK345*[1]Figure!$F$8+EF345*[1]Figure!$G$8+FA345*[1]Figure!$H$8,0)</f>
        <v>0</v>
      </c>
      <c r="GR345" s="15">
        <f>IFERROR(DL345*[1]Figure!$F$8+EG345*[1]Figure!$G$8+FB345*[1]Figure!$H$8,0)</f>
        <v>0</v>
      </c>
      <c r="GS345" s="15">
        <f>IFERROR(DM345*[1]Figure!$F$8+EH345*[1]Figure!$G$8+FC345*[1]Figure!$H$8,0)</f>
        <v>0</v>
      </c>
      <c r="GT345" s="15">
        <f>IFERROR(DN345*[1]Figure!$F$8+EI345*[1]Figure!$G$8+FD345*[1]Figure!$H$8,0)</f>
        <v>0</v>
      </c>
      <c r="GU345" s="15">
        <f>IFERROR(DO345*[1]Figure!$F$8+EJ345*[1]Figure!$G$8+FE345*[1]Figure!$H$8,0)</f>
        <v>0</v>
      </c>
      <c r="GV345" s="15">
        <f>IFERROR(DP345*[1]Figure!$F$8+EK345*[1]Figure!$G$8+FF345*[1]Figure!$H$8,0)</f>
        <v>0</v>
      </c>
      <c r="GX345" s="15">
        <f>IFERROR(FH345*[1]Figure!$F$10+GC345*[1]Figure!$F$11,0)</f>
        <v>4.8182983965127197E-3</v>
      </c>
      <c r="GY345" s="15">
        <f>IFERROR(FI345*[1]Figure!$F$10+GD345*[1]Figure!$F$11,0)</f>
        <v>7.9731122270477225E-2</v>
      </c>
      <c r="GZ345" s="15">
        <f>IFERROR(FJ345*[1]Figure!$F$10+GE345*[1]Figure!$F$11,0)</f>
        <v>1.9587265726936004E-6</v>
      </c>
      <c r="HA345" s="15">
        <f>IFERROR(FK345*[1]Figure!$F$10+GF345*[1]Figure!$F$11,0)</f>
        <v>1.7330415509378596E-3</v>
      </c>
      <c r="HB345" s="15">
        <f>IFERROR(FL345*[1]Figure!$F$10+GG345*[1]Figure!$F$11,0)</f>
        <v>2.7057123090111446E-5</v>
      </c>
      <c r="HC345" s="15">
        <f>IFERROR(FM345*[1]Figure!$F$10+GH345*[1]Figure!$F$11,0)</f>
        <v>1.0766190939841418E-7</v>
      </c>
      <c r="HD345" s="15">
        <f>IFERROR(FN345*[1]Figure!$F$10+GI345*[1]Figure!$F$11,0)</f>
        <v>4.8920684424039722E-3</v>
      </c>
      <c r="HE345" s="15">
        <f>IFERROR(FO345*[1]Figure!$F$10+GJ345*[1]Figure!$F$11,0)</f>
        <v>9.778726016364527E-5</v>
      </c>
      <c r="HF345" s="15">
        <f>IFERROR(FP345*[1]Figure!$F$10+GK345*[1]Figure!$F$11,0)</f>
        <v>5.4978226037703955E-4</v>
      </c>
      <c r="HG345" s="15">
        <f>IFERROR(FQ345*[1]Figure!$F$10+GL345*[1]Figure!$F$11,0)</f>
        <v>1.9596722406159937E-5</v>
      </c>
      <c r="HH345" s="15">
        <f>IFERROR(FR345*[1]Figure!$F$10+GM345*[1]Figure!$F$11,0)</f>
        <v>1.9091158934116994E-5</v>
      </c>
      <c r="HI345" s="15">
        <f>IFERROR(FS345*[1]Figure!$F$10+GN345*[1]Figure!$F$11,0)</f>
        <v>3.5793804371196191E-5</v>
      </c>
      <c r="HJ345" s="15">
        <f>IFERROR(FT345*[1]Figure!$F$10+GO345*[1]Figure!$F$11,0)</f>
        <v>2.2862345674405684E-8</v>
      </c>
      <c r="HK345" s="15">
        <f>IFERROR(FU345*[1]Figure!$F$10+GP345*[1]Figure!$F$11,0)</f>
        <v>4.3432641204231216E-6</v>
      </c>
      <c r="HL345" s="15">
        <f>IFERROR(FV345*[1]Figure!$F$10+GQ345*[1]Figure!$F$11,0)</f>
        <v>4.6242416018669799E-6</v>
      </c>
      <c r="HM345" s="15">
        <f>IFERROR(FW345*[1]Figure!$F$10+GR345*[1]Figure!$F$11,0)</f>
        <v>4.8822134370874663E-6</v>
      </c>
      <c r="HN345" s="15">
        <f>IFERROR(FX345*[1]Figure!$F$10+GS345*[1]Figure!$F$11,0)</f>
        <v>2.8573524044297862E-10</v>
      </c>
      <c r="HO345" s="15">
        <f>IFERROR(FY345*[1]Figure!$F$10+GT345*[1]Figure!$F$11,0)</f>
        <v>5.6546616944435475E-6</v>
      </c>
      <c r="HP345" s="15">
        <f>IFERROR(FZ345*[1]Figure!$F$10+GU345*[1]Figure!$F$11,0)</f>
        <v>1.7482936506628347E-3</v>
      </c>
      <c r="HQ345" s="15">
        <f>IFERROR(GA345*[1]Figure!$F$10+GV345*[1]Figure!$F$11,0)</f>
        <v>2.6509651263388301E-6</v>
      </c>
    </row>
    <row r="346" spans="1:225" s="15" customFormat="1" x14ac:dyDescent="0.2">
      <c r="A346" s="1"/>
      <c r="B346" s="4"/>
      <c r="C346" s="1" t="str">
        <f>C155</f>
        <v>Heat (PHEV,cell)</v>
      </c>
      <c r="D346" s="1" t="str">
        <f>D155</f>
        <v>Korea</v>
      </c>
      <c r="E346" s="2">
        <f t="shared" si="293"/>
        <v>0.17846268236354415</v>
      </c>
      <c r="F346" s="7">
        <f>SUM(E346:E349)</f>
        <v>0.99999999999999989</v>
      </c>
      <c r="G346" s="5" t="str">
        <f>G155</f>
        <v>-</v>
      </c>
      <c r="H346" s="5" t="str">
        <f>H155</f>
        <v>-</v>
      </c>
      <c r="I346" s="5" t="str">
        <f>I155</f>
        <v>-</v>
      </c>
      <c r="J346" s="5">
        <f>J$238*$E346</f>
        <v>8.2994914447922633E-2</v>
      </c>
      <c r="K346" s="5">
        <f t="shared" ref="K346:L349" si="305">K$238*$E346</f>
        <v>6.3910523949931561E-2</v>
      </c>
      <c r="L346" s="5">
        <f t="shared" si="305"/>
        <v>7.1096483947704528E-2</v>
      </c>
      <c r="M346" s="5" t="str">
        <f>M155</f>
        <v>MJ/kWh</v>
      </c>
      <c r="N346" s="5" t="str">
        <f>N155</f>
        <v>heat production, natural gas, at industrial furnace &gt;100kW | heat, district or industrial, natural gas | Cutoff, KR</v>
      </c>
      <c r="O346" s="5">
        <f>O155</f>
        <v>1</v>
      </c>
      <c r="P346" s="5" t="str">
        <f>P155</f>
        <v>MJ</v>
      </c>
      <c r="Q346" s="5">
        <f>Q333</f>
        <v>6.76380668220561E-2</v>
      </c>
      <c r="R346" s="5">
        <f t="shared" si="298"/>
        <v>1.1331469326975001</v>
      </c>
      <c r="S346" s="5">
        <f t="shared" si="298"/>
        <v>1.3363769547395101E-5</v>
      </c>
      <c r="T346" s="5">
        <f t="shared" si="298"/>
        <v>2.4674836095740699E-2</v>
      </c>
      <c r="U346" s="5">
        <f t="shared" si="298"/>
        <v>1.3790478552247099E-4</v>
      </c>
      <c r="V346" s="5">
        <f t="shared" si="298"/>
        <v>8.8156541306380197E-7</v>
      </c>
      <c r="W346" s="5">
        <f t="shared" si="298"/>
        <v>6.8354740712245801E-2</v>
      </c>
      <c r="X346" s="5">
        <f t="shared" si="298"/>
        <v>3.1950306154426801E-4</v>
      </c>
      <c r="Y346" s="5">
        <f t="shared" si="298"/>
        <v>3.65490143218206E-3</v>
      </c>
      <c r="Z346" s="5">
        <f t="shared" si="298"/>
        <v>3.5816391347293498E-4</v>
      </c>
      <c r="AA346" s="5">
        <f t="shared" si="298"/>
        <v>1.6743586132534901E-5</v>
      </c>
      <c r="AB346" s="5">
        <f t="shared" si="298"/>
        <v>1.94616790051269E-4</v>
      </c>
      <c r="AC346" s="5">
        <f t="shared" si="298"/>
        <v>1.4538930758673999E-7</v>
      </c>
      <c r="AD346" s="5">
        <f t="shared" si="298"/>
        <v>1.0769443261341801E-5</v>
      </c>
      <c r="AE346" s="5">
        <f t="shared" si="298"/>
        <v>3.8260035533256103E-5</v>
      </c>
      <c r="AF346" s="5">
        <f t="shared" si="298"/>
        <v>4.1124262322827097E-5</v>
      </c>
      <c r="AG346" s="5">
        <f t="shared" si="298"/>
        <v>7.0762297326614196E-9</v>
      </c>
      <c r="AH346" s="5">
        <f t="shared" si="298"/>
        <v>3.9084174521889901E-5</v>
      </c>
      <c r="AI346" s="5">
        <f t="shared" si="298"/>
        <v>4.0342261314306599E-3</v>
      </c>
      <c r="AJ346" s="5">
        <f t="shared" si="298"/>
        <v>1.2922772229057E-5</v>
      </c>
      <c r="AK346" s="1"/>
      <c r="AL346" s="1">
        <f t="shared" ref="AL346:AZ362" si="306">IFERROR($G346*Q346,0)</f>
        <v>0</v>
      </c>
      <c r="AM346" s="1">
        <f t="shared" si="306"/>
        <v>0</v>
      </c>
      <c r="AN346" s="1">
        <f t="shared" si="306"/>
        <v>0</v>
      </c>
      <c r="AO346" s="1">
        <f t="shared" si="306"/>
        <v>0</v>
      </c>
      <c r="AP346" s="1">
        <f t="shared" si="306"/>
        <v>0</v>
      </c>
      <c r="AQ346" s="1">
        <f t="shared" si="306"/>
        <v>0</v>
      </c>
      <c r="AR346" s="1">
        <f t="shared" si="306"/>
        <v>0</v>
      </c>
      <c r="AS346" s="1">
        <f t="shared" si="306"/>
        <v>0</v>
      </c>
      <c r="AT346" s="1">
        <f t="shared" si="306"/>
        <v>0</v>
      </c>
      <c r="AU346" s="1">
        <f t="shared" si="306"/>
        <v>0</v>
      </c>
      <c r="AV346" s="1">
        <f t="shared" si="306"/>
        <v>0</v>
      </c>
      <c r="AW346" s="1">
        <f t="shared" si="306"/>
        <v>0</v>
      </c>
      <c r="AX346" s="1">
        <f t="shared" si="306"/>
        <v>0</v>
      </c>
      <c r="AY346" s="1">
        <f t="shared" si="306"/>
        <v>0</v>
      </c>
      <c r="AZ346" s="1">
        <f t="shared" si="306"/>
        <v>0</v>
      </c>
      <c r="BA346" s="1">
        <f t="shared" si="299"/>
        <v>0</v>
      </c>
      <c r="BB346" s="1">
        <f t="shared" si="266"/>
        <v>0</v>
      </c>
      <c r="BC346" s="1">
        <f t="shared" si="266"/>
        <v>0</v>
      </c>
      <c r="BD346" s="1">
        <f t="shared" si="266"/>
        <v>0</v>
      </c>
      <c r="BE346" s="1">
        <f t="shared" si="266"/>
        <v>0</v>
      </c>
      <c r="BF346" s="1"/>
      <c r="BG346" s="1">
        <f t="shared" ref="BG346:BU362" si="307">IFERROR($H346*Q346,0)</f>
        <v>0</v>
      </c>
      <c r="BH346" s="1">
        <f t="shared" si="307"/>
        <v>0</v>
      </c>
      <c r="BI346" s="1">
        <f t="shared" si="307"/>
        <v>0</v>
      </c>
      <c r="BJ346" s="1">
        <f t="shared" si="307"/>
        <v>0</v>
      </c>
      <c r="BK346" s="1">
        <f t="shared" si="307"/>
        <v>0</v>
      </c>
      <c r="BL346" s="1">
        <f t="shared" si="307"/>
        <v>0</v>
      </c>
      <c r="BM346" s="1">
        <f t="shared" si="307"/>
        <v>0</v>
      </c>
      <c r="BN346" s="1">
        <f t="shared" si="307"/>
        <v>0</v>
      </c>
      <c r="BO346" s="1">
        <f t="shared" si="307"/>
        <v>0</v>
      </c>
      <c r="BP346" s="1">
        <f t="shared" si="307"/>
        <v>0</v>
      </c>
      <c r="BQ346" s="1">
        <f t="shared" si="307"/>
        <v>0</v>
      </c>
      <c r="BR346" s="1">
        <f t="shared" si="307"/>
        <v>0</v>
      </c>
      <c r="BS346" s="1">
        <f t="shared" si="307"/>
        <v>0</v>
      </c>
      <c r="BT346" s="1">
        <f t="shared" si="307"/>
        <v>0</v>
      </c>
      <c r="BU346" s="1">
        <f t="shared" si="307"/>
        <v>0</v>
      </c>
      <c r="BV346" s="1">
        <f t="shared" si="300"/>
        <v>0</v>
      </c>
      <c r="BW346" s="1">
        <f t="shared" si="267"/>
        <v>0</v>
      </c>
      <c r="BX346" s="1">
        <f t="shared" si="267"/>
        <v>0</v>
      </c>
      <c r="BY346" s="1">
        <f t="shared" si="267"/>
        <v>0</v>
      </c>
      <c r="BZ346" s="1">
        <f t="shared" si="267"/>
        <v>0</v>
      </c>
      <c r="CA346" s="1"/>
      <c r="CB346" s="1">
        <f t="shared" ref="CB346:CP362" si="308">IFERROR($I346*Q346,0)</f>
        <v>0</v>
      </c>
      <c r="CC346" s="1">
        <f t="shared" si="308"/>
        <v>0</v>
      </c>
      <c r="CD346" s="1">
        <f t="shared" si="308"/>
        <v>0</v>
      </c>
      <c r="CE346" s="1">
        <f t="shared" si="308"/>
        <v>0</v>
      </c>
      <c r="CF346" s="1">
        <f t="shared" si="308"/>
        <v>0</v>
      </c>
      <c r="CG346" s="1">
        <f t="shared" si="308"/>
        <v>0</v>
      </c>
      <c r="CH346" s="1">
        <f t="shared" si="308"/>
        <v>0</v>
      </c>
      <c r="CI346" s="1">
        <f t="shared" si="308"/>
        <v>0</v>
      </c>
      <c r="CJ346" s="1">
        <f t="shared" si="308"/>
        <v>0</v>
      </c>
      <c r="CK346" s="1">
        <f t="shared" si="308"/>
        <v>0</v>
      </c>
      <c r="CL346" s="1">
        <f t="shared" si="308"/>
        <v>0</v>
      </c>
      <c r="CM346" s="1">
        <f t="shared" si="308"/>
        <v>0</v>
      </c>
      <c r="CN346" s="1">
        <f t="shared" si="308"/>
        <v>0</v>
      </c>
      <c r="CO346" s="1">
        <f t="shared" si="308"/>
        <v>0</v>
      </c>
      <c r="CP346" s="1">
        <f t="shared" si="308"/>
        <v>0</v>
      </c>
      <c r="CQ346" s="1">
        <f t="shared" si="301"/>
        <v>0</v>
      </c>
      <c r="CR346" s="1">
        <f t="shared" si="268"/>
        <v>0</v>
      </c>
      <c r="CS346" s="1">
        <f t="shared" si="268"/>
        <v>0</v>
      </c>
      <c r="CT346" s="1">
        <f t="shared" si="268"/>
        <v>0</v>
      </c>
      <c r="CU346" s="1">
        <f t="shared" si="268"/>
        <v>0</v>
      </c>
      <c r="CW346" s="15">
        <f t="shared" ref="CW346:DK362" si="309">IFERROR($J346*Q346,0)</f>
        <v>5.6136155693194204E-3</v>
      </c>
      <c r="CX346" s="15">
        <f t="shared" si="309"/>
        <v>9.4045432736154969E-2</v>
      </c>
      <c r="CY346" s="15">
        <f t="shared" si="309"/>
        <v>1.1091249102878102E-6</v>
      </c>
      <c r="CZ346" s="15">
        <f t="shared" si="309"/>
        <v>2.0478859107825125E-3</v>
      </c>
      <c r="DA346" s="15">
        <f t="shared" si="309"/>
        <v>1.14453958763966E-5</v>
      </c>
      <c r="DB346" s="15">
        <f t="shared" si="309"/>
        <v>7.3165446037477817E-8</v>
      </c>
      <c r="DC346" s="15">
        <f t="shared" si="309"/>
        <v>5.6730958575227745E-3</v>
      </c>
      <c r="DD346" s="15">
        <f t="shared" si="309"/>
        <v>2.6517129258715883E-5</v>
      </c>
      <c r="DE346" s="15">
        <f t="shared" si="309"/>
        <v>3.0333823167953997E-4</v>
      </c>
      <c r="DF346" s="15">
        <f t="shared" si="309"/>
        <v>2.9725783357019403E-5</v>
      </c>
      <c r="DG346" s="15">
        <f t="shared" si="309"/>
        <v>1.389632498621158E-6</v>
      </c>
      <c r="DH346" s="15">
        <f t="shared" si="309"/>
        <v>1.615220384043439E-5</v>
      </c>
      <c r="DI346" s="15">
        <f t="shared" si="309"/>
        <v>1.2066573144804194E-8</v>
      </c>
      <c r="DJ346" s="15">
        <f t="shared" si="309"/>
        <v>8.9380902212681961E-7</v>
      </c>
      <c r="DK346" s="15">
        <f t="shared" si="309"/>
        <v>3.1753883758570703E-6</v>
      </c>
      <c r="DL346" s="15">
        <f t="shared" si="302"/>
        <v>3.413104633216963E-6</v>
      </c>
      <c r="DM346" s="15">
        <f t="shared" si="269"/>
        <v>5.8729108127608098E-10</v>
      </c>
      <c r="DN346" s="15">
        <f t="shared" si="269"/>
        <v>3.2437877207119296E-6</v>
      </c>
      <c r="DO346" s="15">
        <f t="shared" si="269"/>
        <v>3.3482025264166149E-4</v>
      </c>
      <c r="DP346" s="15">
        <f t="shared" si="269"/>
        <v>1.0725243755805762E-6</v>
      </c>
      <c r="DR346" s="15">
        <f t="shared" ref="DR346:EF362" si="310">IFERROR($K346*Q346,0)</f>
        <v>4.3227842895580881E-3</v>
      </c>
      <c r="DS346" s="15">
        <f t="shared" si="310"/>
        <v>7.2420014180955061E-2</v>
      </c>
      <c r="DT346" s="15">
        <f t="shared" si="310"/>
        <v>8.5408551372016062E-7</v>
      </c>
      <c r="DU346" s="15">
        <f t="shared" si="310"/>
        <v>1.5769817032574717E-3</v>
      </c>
      <c r="DV346" s="15">
        <f t="shared" si="310"/>
        <v>8.8135670979440574E-6</v>
      </c>
      <c r="DW346" s="15">
        <f t="shared" si="310"/>
        <v>5.6341307445045427E-8</v>
      </c>
      <c r="DX346" s="15">
        <f t="shared" si="310"/>
        <v>4.3685872933813472E-3</v>
      </c>
      <c r="DY346" s="15">
        <f t="shared" si="310"/>
        <v>2.0419608066901398E-5</v>
      </c>
      <c r="DZ346" s="15">
        <f t="shared" si="310"/>
        <v>2.3358666551611071E-4</v>
      </c>
      <c r="EA346" s="15">
        <f t="shared" si="310"/>
        <v>2.2890443370013225E-5</v>
      </c>
      <c r="EB346" s="15">
        <f t="shared" si="310"/>
        <v>1.0700913625311137E-6</v>
      </c>
      <c r="EC346" s="15">
        <f t="shared" si="310"/>
        <v>1.243806102163043E-5</v>
      </c>
      <c r="ED346" s="15">
        <f t="shared" si="310"/>
        <v>9.2919068245863123E-9</v>
      </c>
      <c r="EE346" s="15">
        <f t="shared" si="310"/>
        <v>6.8828076148141417E-7</v>
      </c>
      <c r="EF346" s="15">
        <f t="shared" si="310"/>
        <v>2.4452189172733966E-6</v>
      </c>
      <c r="EG346" s="15">
        <f t="shared" si="303"/>
        <v>2.6282731521063093E-6</v>
      </c>
      <c r="EH346" s="15">
        <f t="shared" si="270"/>
        <v>4.5224554980447549E-10</v>
      </c>
      <c r="EI346" s="15">
        <f t="shared" si="270"/>
        <v>2.4978900718445494E-6</v>
      </c>
      <c r="EJ346" s="15">
        <f t="shared" si="270"/>
        <v>2.5782950579223893E-4</v>
      </c>
      <c r="EK346" s="15">
        <f t="shared" si="270"/>
        <v>8.2590114404465793E-7</v>
      </c>
      <c r="EM346" s="15">
        <f t="shared" ref="EM346:FA362" si="311">IFERROR($L346*Q346,0)</f>
        <v>4.8088287320680774E-3</v>
      </c>
      <c r="EN346" s="15">
        <f t="shared" si="311"/>
        <v>8.0562762710918445E-2</v>
      </c>
      <c r="EO346" s="15">
        <f t="shared" si="311"/>
        <v>9.5011702710719843E-7</v>
      </c>
      <c r="EP346" s="15">
        <f t="shared" si="311"/>
        <v>1.7542940883930689E-3</v>
      </c>
      <c r="EQ346" s="15">
        <f t="shared" si="311"/>
        <v>9.8045453702099938E-6</v>
      </c>
      <c r="ER346" s="15">
        <f t="shared" si="311"/>
        <v>6.2676201238742112E-8</v>
      </c>
      <c r="ES346" s="15">
        <f t="shared" si="311"/>
        <v>4.859781725797689E-3</v>
      </c>
      <c r="ET346" s="15">
        <f t="shared" si="311"/>
        <v>2.2715544286324502E-5</v>
      </c>
      <c r="EU346" s="15">
        <f t="shared" si="311"/>
        <v>2.5985064100357411E-4</v>
      </c>
      <c r="EV346" s="15">
        <f t="shared" si="311"/>
        <v>2.5464194924875556E-5</v>
      </c>
      <c r="EW346" s="15">
        <f t="shared" si="311"/>
        <v>1.1904101026987758E-6</v>
      </c>
      <c r="EX346" s="15">
        <f t="shared" si="311"/>
        <v>1.3836569489833828E-5</v>
      </c>
      <c r="EY346" s="15">
        <f t="shared" si="311"/>
        <v>1.0336668573008536E-8</v>
      </c>
      <c r="EZ346" s="15">
        <f t="shared" si="311"/>
        <v>7.6566954995570199E-7</v>
      </c>
      <c r="FA346" s="15">
        <f t="shared" si="311"/>
        <v>2.7201540021287473E-6</v>
      </c>
      <c r="FB346" s="15">
        <f t="shared" si="304"/>
        <v>2.9237904560960666E-6</v>
      </c>
      <c r="FC346" s="15">
        <f t="shared" si="271"/>
        <v>5.0309505359843214E-10</v>
      </c>
      <c r="FD346" s="15">
        <f t="shared" si="271"/>
        <v>2.7787473865048277E-6</v>
      </c>
      <c r="FE346" s="15">
        <f t="shared" si="271"/>
        <v>2.8681929339467006E-4</v>
      </c>
      <c r="FF346" s="15">
        <f t="shared" si="271"/>
        <v>9.1876366834299288E-7</v>
      </c>
      <c r="FH346" s="15">
        <f>IFERROR(AL346*[1]Figure!$C$8+BG346*[1]Figure!$D$8+CB346*[1]Figure!$E$8,0)</f>
        <v>0</v>
      </c>
      <c r="FI346" s="15">
        <f>IFERROR(AM346*[1]Figure!$C$8+BH346*[1]Figure!$D$8+CC346*[1]Figure!$E$8,0)</f>
        <v>0</v>
      </c>
      <c r="FJ346" s="15">
        <f>IFERROR(AN346*[1]Figure!$C$8+BI346*[1]Figure!$D$8+CD346*[1]Figure!$E$8,0)</f>
        <v>0</v>
      </c>
      <c r="FK346" s="15">
        <f>IFERROR(AO346*[1]Figure!$C$8+BJ346*[1]Figure!$D$8+CE346*[1]Figure!$E$8,0)</f>
        <v>0</v>
      </c>
      <c r="FL346" s="15">
        <f>IFERROR(AP346*[1]Figure!$C$8+BK346*[1]Figure!$D$8+CF346*[1]Figure!$E$8,0)</f>
        <v>0</v>
      </c>
      <c r="FM346" s="15">
        <f>IFERROR(AQ346*[1]Figure!$C$8+BL346*[1]Figure!$D$8+CG346*[1]Figure!$E$8,0)</f>
        <v>0</v>
      </c>
      <c r="FN346" s="15">
        <f>IFERROR(AR346*[1]Figure!$C$8+BM346*[1]Figure!$D$8+CH346*[1]Figure!$E$8,0)</f>
        <v>0</v>
      </c>
      <c r="FO346" s="15">
        <f>IFERROR(AS346*[1]Figure!$C$8+BN346*[1]Figure!$D$8+CI346*[1]Figure!$E$8,0)</f>
        <v>0</v>
      </c>
      <c r="FP346" s="15">
        <f>IFERROR(AT346*[1]Figure!$C$8+BO346*[1]Figure!$D$8+CJ346*[1]Figure!$E$8,0)</f>
        <v>0</v>
      </c>
      <c r="FQ346" s="15">
        <f>IFERROR(AU346*[1]Figure!$C$8+BP346*[1]Figure!$D$8+CK346*[1]Figure!$E$8,0)</f>
        <v>0</v>
      </c>
      <c r="FR346" s="15">
        <f>IFERROR(AV346*[1]Figure!$C$8+BQ346*[1]Figure!$D$8+CL346*[1]Figure!$E$8,0)</f>
        <v>0</v>
      </c>
      <c r="FS346" s="15">
        <f>IFERROR(AW346*[1]Figure!$C$8+BR346*[1]Figure!$D$8+CM346*[1]Figure!$E$8,0)</f>
        <v>0</v>
      </c>
      <c r="FT346" s="15">
        <f>IFERROR(AX346*[1]Figure!$C$8+BS346*[1]Figure!$D$8+CN346*[1]Figure!$E$8,0)</f>
        <v>0</v>
      </c>
      <c r="FU346" s="15">
        <f>IFERROR(AY346*[1]Figure!$C$8+BT346*[1]Figure!$D$8+CO346*[1]Figure!$E$8,0)</f>
        <v>0</v>
      </c>
      <c r="FV346" s="15">
        <f>IFERROR(AZ346*[1]Figure!$C$8+BU346*[1]Figure!$D$8+CP346*[1]Figure!$E$8,0)</f>
        <v>0</v>
      </c>
      <c r="FW346" s="15">
        <f>IFERROR(BA346*[1]Figure!$C$8+BV346*[1]Figure!$D$8+CQ346*[1]Figure!$E$8,0)</f>
        <v>0</v>
      </c>
      <c r="FX346" s="15">
        <f>IFERROR(BB346*[1]Figure!$C$8+BW346*[1]Figure!$D$8+CR346*[1]Figure!$E$8,0)</f>
        <v>0</v>
      </c>
      <c r="FY346" s="15">
        <f>IFERROR(BC346*[1]Figure!$C$8+BX346*[1]Figure!$D$8+CS346*[1]Figure!$E$8,0)</f>
        <v>0</v>
      </c>
      <c r="FZ346" s="15">
        <f>IFERROR(BD346*[1]Figure!$C$8+BY346*[1]Figure!$D$8+CT346*[1]Figure!$E$8,0)</f>
        <v>0</v>
      </c>
      <c r="GA346" s="15">
        <f>IFERROR(BE346*[1]Figure!$C$8+BZ346*[1]Figure!$D$8+CU346*[1]Figure!$E$8,0)</f>
        <v>0</v>
      </c>
      <c r="GC346" s="15">
        <f>IFERROR(CW346*[1]Figure!$F$8+DR346*[1]Figure!$G$8+EM346*[1]Figure!$H$8,0)</f>
        <v>4.6171031055363713E-3</v>
      </c>
      <c r="GD346" s="15">
        <f>IFERROR(CX346*[1]Figure!$F$8+DS346*[1]Figure!$G$8+EN346*[1]Figure!$H$8,0)</f>
        <v>7.7350765150499295E-2</v>
      </c>
      <c r="GE346" s="15">
        <f>IFERROR(CY346*[1]Figure!$F$8+DT346*[1]Figure!$G$8+EO346*[1]Figure!$H$8,0)</f>
        <v>9.1223633048645779E-7</v>
      </c>
      <c r="GF346" s="15">
        <f>IFERROR(CZ346*[1]Figure!$F$8+DU346*[1]Figure!$G$8+EP346*[1]Figure!$H$8,0)</f>
        <v>1.6843512495110975E-3</v>
      </c>
      <c r="GG346" s="15">
        <f>IFERROR(DA346*[1]Figure!$F$8+DV346*[1]Figure!$G$8+EQ346*[1]Figure!$H$8,0)</f>
        <v>9.41364298863284E-6</v>
      </c>
      <c r="GH346" s="15">
        <f>IFERROR(DB346*[1]Figure!$F$8+DW346*[1]Figure!$G$8+ER346*[1]Figure!$H$8,0)</f>
        <v>6.017733205028645E-8</v>
      </c>
      <c r="GI346" s="15">
        <f>IFERROR(DC346*[1]Figure!$F$8+DX346*[1]Figure!$G$8+ES346*[1]Figure!$H$8,0)</f>
        <v>4.6660246285709804E-3</v>
      </c>
      <c r="GJ346" s="15">
        <f>IFERROR(DD346*[1]Figure!$F$8+DY346*[1]Figure!$G$8+ET346*[1]Figure!$H$8,0)</f>
        <v>2.1809886754530611E-5</v>
      </c>
      <c r="GK346" s="15">
        <f>IFERROR(DE346*[1]Figure!$F$8+DZ346*[1]Figure!$G$8+EU346*[1]Figure!$H$8,0)</f>
        <v>2.4949052428349899E-4</v>
      </c>
      <c r="GL346" s="15">
        <f>IFERROR(DF346*[1]Figure!$F$8+EA346*[1]Figure!$G$8+EV346*[1]Figure!$H$8,0)</f>
        <v>2.4448950049644224E-5</v>
      </c>
      <c r="GM346" s="15">
        <f>IFERROR(DG346*[1]Figure!$F$8+EB346*[1]Figure!$G$8+EW346*[1]Figure!$H$8,0)</f>
        <v>1.142949039831718E-6</v>
      </c>
      <c r="GN346" s="15">
        <f>IFERROR(DH346*[1]Figure!$F$8+EC346*[1]Figure!$G$8+EX346*[1]Figure!$H$8,0)</f>
        <v>1.3284912297969765E-5</v>
      </c>
      <c r="GO346" s="15">
        <f>IFERROR(DI346*[1]Figure!$F$8+ED346*[1]Figure!$G$8+EY346*[1]Figure!$H$8,0)</f>
        <v>9.9245507021442972E-9</v>
      </c>
      <c r="GP346" s="15">
        <f>IFERROR(DJ346*[1]Figure!$F$8+EE346*[1]Figure!$G$8+EZ346*[1]Figure!$H$8,0)</f>
        <v>7.3514268315286297E-7</v>
      </c>
      <c r="GQ346" s="15">
        <f>IFERROR(DK346*[1]Figure!$F$8+EF346*[1]Figure!$G$8+FA346*[1]Figure!$H$8,0)</f>
        <v>2.6117028055113578E-6</v>
      </c>
      <c r="GR346" s="15">
        <f>IFERROR(DL346*[1]Figure!$F$8+EG346*[1]Figure!$G$8+FB346*[1]Figure!$H$8,0)</f>
        <v>2.8072203746323067E-6</v>
      </c>
      <c r="GS346" s="15">
        <f>IFERROR(DM346*[1]Figure!$F$8+EH346*[1]Figure!$G$8+FC346*[1]Figure!$H$8,0)</f>
        <v>4.8303690228334457E-10</v>
      </c>
      <c r="GT346" s="15">
        <f>IFERROR(DN346*[1]Figure!$F$8+EI346*[1]Figure!$G$8+FD346*[1]Figure!$H$8,0)</f>
        <v>2.6679601005908485E-6</v>
      </c>
      <c r="GU346" s="15">
        <f>IFERROR(DO346*[1]Figure!$F$8+EJ346*[1]Figure!$G$8+FE346*[1]Figure!$H$8,0)</f>
        <v>2.7538394982321669E-4</v>
      </c>
      <c r="GV346" s="15">
        <f>IFERROR(DP346*[1]Figure!$F$8+EK346*[1]Figure!$G$8+FF346*[1]Figure!$H$8,0)</f>
        <v>8.8213301465117902E-7</v>
      </c>
      <c r="GX346" s="15">
        <f>IFERROR(FH346*[1]Figure!$F$10+GC346*[1]Figure!$F$11,0)</f>
        <v>2.708914712317634E-4</v>
      </c>
      <c r="GY346" s="15">
        <f>IFERROR(FI346*[1]Figure!$F$10+GD346*[1]Figure!$F$11,0)</f>
        <v>4.5382704465481427E-3</v>
      </c>
      <c r="GZ346" s="15">
        <f>IFERROR(FJ346*[1]Figure!$F$10+GE346*[1]Figure!$F$11,0)</f>
        <v>5.3522097303875123E-8</v>
      </c>
      <c r="HA346" s="15">
        <f>IFERROR(FK346*[1]Figure!$F$10+GF346*[1]Figure!$F$11,0)</f>
        <v>9.8823088335194179E-5</v>
      </c>
      <c r="HB346" s="15">
        <f>IFERROR(FL346*[1]Figure!$F$10+GG346*[1]Figure!$F$11,0)</f>
        <v>5.5231073262876172E-7</v>
      </c>
      <c r="HC346" s="15">
        <f>IFERROR(FM346*[1]Figure!$F$10+GH346*[1]Figure!$F$11,0)</f>
        <v>3.5306826902689857E-9</v>
      </c>
      <c r="HD346" s="15">
        <f>IFERROR(FN346*[1]Figure!$F$10+GI346*[1]Figure!$F$11,0)</f>
        <v>2.737617609018929E-4</v>
      </c>
      <c r="HE346" s="15">
        <f>IFERROR(FO346*[1]Figure!$F$10+GJ346*[1]Figure!$F$11,0)</f>
        <v>1.2796145494885148E-6</v>
      </c>
      <c r="HF346" s="15">
        <f>IFERROR(FP346*[1]Figure!$F$10+GK346*[1]Figure!$F$11,0)</f>
        <v>1.4637935007450881E-5</v>
      </c>
      <c r="HG346" s="15">
        <f>IFERROR(FQ346*[1]Figure!$F$10+GL346*[1]Figure!$F$11,0)</f>
        <v>1.4344518408259846E-6</v>
      </c>
      <c r="HH346" s="15">
        <f>IFERROR(FR346*[1]Figure!$F$10+GM346*[1]Figure!$F$11,0)</f>
        <v>6.7058313376559787E-8</v>
      </c>
      <c r="HI346" s="15">
        <f>IFERROR(FS346*[1]Figure!$F$10+GN346*[1]Figure!$F$11,0)</f>
        <v>7.7944316064042178E-7</v>
      </c>
      <c r="HJ346" s="15">
        <f>IFERROR(FT346*[1]Figure!$F$10+GO346*[1]Figure!$F$11,0)</f>
        <v>5.8228635565758662E-10</v>
      </c>
      <c r="HK346" s="15">
        <f>IFERROR(FU346*[1]Figure!$F$10+GP346*[1]Figure!$F$11,0)</f>
        <v>4.31317816502195E-8</v>
      </c>
      <c r="HL346" s="15">
        <f>IFERROR(FV346*[1]Figure!$F$10+GQ346*[1]Figure!$F$11,0)</f>
        <v>1.5323201566730151E-7</v>
      </c>
      <c r="HM346" s="15">
        <f>IFERROR(FW346*[1]Figure!$F$10+GR346*[1]Figure!$F$11,0)</f>
        <v>1.6470328688221604E-7</v>
      </c>
      <c r="HN346" s="15">
        <f>IFERROR(FX346*[1]Figure!$F$10+GS346*[1]Figure!$F$11,0)</f>
        <v>2.834040612215606E-11</v>
      </c>
      <c r="HO346" s="15">
        <f>IFERROR(FY346*[1]Figure!$F$10+GT346*[1]Figure!$F$11,0)</f>
        <v>1.5653270466714838E-7</v>
      </c>
      <c r="HP346" s="15">
        <f>IFERROR(FZ346*[1]Figure!$F$10+GU346*[1]Figure!$F$11,0)</f>
        <v>1.6157136112419358E-5</v>
      </c>
      <c r="HQ346" s="15">
        <f>IFERROR(GA346*[1]Figure!$F$10+GV346*[1]Figure!$F$11,0)</f>
        <v>5.1755896435240684E-8</v>
      </c>
    </row>
    <row r="347" spans="1:225" s="15" customFormat="1" x14ac:dyDescent="0.2">
      <c r="A347" s="1"/>
      <c r="B347" s="4"/>
      <c r="C347" s="1" t="str">
        <f>C156</f>
        <v>Heat (PHEV,cell)</v>
      </c>
      <c r="D347" s="1" t="str">
        <f>D156</f>
        <v>MI, US</v>
      </c>
      <c r="E347" s="2">
        <f t="shared" si="293"/>
        <v>0.27063549822565197</v>
      </c>
      <c r="F347" s="7"/>
      <c r="G347" s="5" t="str">
        <f>G156</f>
        <v>-</v>
      </c>
      <c r="H347" s="5" t="str">
        <f>H156</f>
        <v>-</v>
      </c>
      <c r="I347" s="5" t="str">
        <f>I156</f>
        <v>-</v>
      </c>
      <c r="J347" s="5">
        <f>J$238*$E347</f>
        <v>0.12586031838327477</v>
      </c>
      <c r="K347" s="5">
        <f t="shared" si="305"/>
        <v>9.6919178071176768E-2</v>
      </c>
      <c r="L347" s="5">
        <f t="shared" si="305"/>
        <v>0.10781655918453026</v>
      </c>
      <c r="M347" s="5" t="str">
        <f>M156</f>
        <v>MJ/kWh</v>
      </c>
      <c r="N347" s="5" t="str">
        <f>N156</f>
        <v>heat production, natural gas, at industrial furnace &gt;100kW | heat, district or industrial, natural gas | Cutoff, US-RFC</v>
      </c>
      <c r="O347" s="5">
        <f>O156</f>
        <v>1</v>
      </c>
      <c r="P347" s="5" t="str">
        <f>P156</f>
        <v>MJ</v>
      </c>
      <c r="Q347" s="5">
        <f>Q341</f>
        <v>7.2782267546568497E-2</v>
      </c>
      <c r="R347" s="5">
        <f t="shared" ref="R347:AJ347" si="312">R341</f>
        <v>1.17039789836895</v>
      </c>
      <c r="S347" s="5">
        <f t="shared" si="312"/>
        <v>2.2506988576900398E-5</v>
      </c>
      <c r="T347" s="5">
        <f t="shared" si="312"/>
        <v>2.54545402736777E-2</v>
      </c>
      <c r="U347" s="5">
        <f t="shared" si="312"/>
        <v>1.8328465661405401E-4</v>
      </c>
      <c r="V347" s="5">
        <f t="shared" si="312"/>
        <v>1.2287790080515799E-6</v>
      </c>
      <c r="W347" s="5">
        <f t="shared" si="312"/>
        <v>7.4284020865589495E-2</v>
      </c>
      <c r="X347" s="5">
        <f t="shared" si="312"/>
        <v>4.7783192057624302E-4</v>
      </c>
      <c r="Y347" s="5">
        <f t="shared" si="312"/>
        <v>4.0112646926064302E-3</v>
      </c>
      <c r="Z347" s="5">
        <f t="shared" si="312"/>
        <v>4.3274850129381798E-4</v>
      </c>
      <c r="AA347" s="5">
        <f t="shared" si="312"/>
        <v>2.1353809821300601E-5</v>
      </c>
      <c r="AB347" s="5">
        <f t="shared" si="312"/>
        <v>2.3200308400569999E-4</v>
      </c>
      <c r="AC347" s="5">
        <f t="shared" si="312"/>
        <v>2.6772898905443999E-7</v>
      </c>
      <c r="AD347" s="5">
        <f t="shared" si="312"/>
        <v>1.5947609851927301E-5</v>
      </c>
      <c r="AE347" s="5">
        <f t="shared" si="312"/>
        <v>4.3295346578489999E-5</v>
      </c>
      <c r="AF347" s="5">
        <f t="shared" si="312"/>
        <v>4.6004502567944199E-5</v>
      </c>
      <c r="AG347" s="5">
        <f t="shared" si="312"/>
        <v>1.34632074024183E-8</v>
      </c>
      <c r="AH347" s="5">
        <f t="shared" si="312"/>
        <v>6.56582287137063E-5</v>
      </c>
      <c r="AI347" s="5">
        <f t="shared" si="312"/>
        <v>4.4478056863313901E-3</v>
      </c>
      <c r="AJ347" s="5">
        <f t="shared" si="312"/>
        <v>3.17057940251029E-5</v>
      </c>
      <c r="AK347" s="1"/>
      <c r="AL347" s="1">
        <f t="shared" si="306"/>
        <v>0</v>
      </c>
      <c r="AM347" s="1">
        <f t="shared" si="306"/>
        <v>0</v>
      </c>
      <c r="AN347" s="1">
        <f t="shared" si="306"/>
        <v>0</v>
      </c>
      <c r="AO347" s="1">
        <f t="shared" si="306"/>
        <v>0</v>
      </c>
      <c r="AP347" s="1">
        <f t="shared" si="306"/>
        <v>0</v>
      </c>
      <c r="AQ347" s="1">
        <f t="shared" si="306"/>
        <v>0</v>
      </c>
      <c r="AR347" s="1">
        <f t="shared" si="306"/>
        <v>0</v>
      </c>
      <c r="AS347" s="1">
        <f t="shared" si="306"/>
        <v>0</v>
      </c>
      <c r="AT347" s="1">
        <f t="shared" si="306"/>
        <v>0</v>
      </c>
      <c r="AU347" s="1">
        <f t="shared" si="306"/>
        <v>0</v>
      </c>
      <c r="AV347" s="1">
        <f t="shared" si="306"/>
        <v>0</v>
      </c>
      <c r="AW347" s="1">
        <f t="shared" si="306"/>
        <v>0</v>
      </c>
      <c r="AX347" s="1">
        <f t="shared" si="306"/>
        <v>0</v>
      </c>
      <c r="AY347" s="1">
        <f t="shared" si="306"/>
        <v>0</v>
      </c>
      <c r="AZ347" s="1">
        <f t="shared" si="306"/>
        <v>0</v>
      </c>
      <c r="BA347" s="1">
        <f t="shared" si="299"/>
        <v>0</v>
      </c>
      <c r="BB347" s="1">
        <f t="shared" si="266"/>
        <v>0</v>
      </c>
      <c r="BC347" s="1">
        <f t="shared" si="266"/>
        <v>0</v>
      </c>
      <c r="BD347" s="1">
        <f t="shared" si="266"/>
        <v>0</v>
      </c>
      <c r="BE347" s="1">
        <f t="shared" si="266"/>
        <v>0</v>
      </c>
      <c r="BF347" s="1"/>
      <c r="BG347" s="1">
        <f t="shared" si="307"/>
        <v>0</v>
      </c>
      <c r="BH347" s="1">
        <f t="shared" si="307"/>
        <v>0</v>
      </c>
      <c r="BI347" s="1">
        <f t="shared" si="307"/>
        <v>0</v>
      </c>
      <c r="BJ347" s="1">
        <f t="shared" si="307"/>
        <v>0</v>
      </c>
      <c r="BK347" s="1">
        <f t="shared" si="307"/>
        <v>0</v>
      </c>
      <c r="BL347" s="1">
        <f t="shared" si="307"/>
        <v>0</v>
      </c>
      <c r="BM347" s="1">
        <f t="shared" si="307"/>
        <v>0</v>
      </c>
      <c r="BN347" s="1">
        <f t="shared" si="307"/>
        <v>0</v>
      </c>
      <c r="BO347" s="1">
        <f t="shared" si="307"/>
        <v>0</v>
      </c>
      <c r="BP347" s="1">
        <f t="shared" si="307"/>
        <v>0</v>
      </c>
      <c r="BQ347" s="1">
        <f t="shared" si="307"/>
        <v>0</v>
      </c>
      <c r="BR347" s="1">
        <f t="shared" si="307"/>
        <v>0</v>
      </c>
      <c r="BS347" s="1">
        <f t="shared" si="307"/>
        <v>0</v>
      </c>
      <c r="BT347" s="1">
        <f t="shared" si="307"/>
        <v>0</v>
      </c>
      <c r="BU347" s="1">
        <f t="shared" si="307"/>
        <v>0</v>
      </c>
      <c r="BV347" s="1">
        <f t="shared" si="300"/>
        <v>0</v>
      </c>
      <c r="BW347" s="1">
        <f t="shared" si="267"/>
        <v>0</v>
      </c>
      <c r="BX347" s="1">
        <f t="shared" si="267"/>
        <v>0</v>
      </c>
      <c r="BY347" s="1">
        <f t="shared" si="267"/>
        <v>0</v>
      </c>
      <c r="BZ347" s="1">
        <f t="shared" si="267"/>
        <v>0</v>
      </c>
      <c r="CA347" s="1"/>
      <c r="CB347" s="1">
        <f t="shared" si="308"/>
        <v>0</v>
      </c>
      <c r="CC347" s="1">
        <f t="shared" si="308"/>
        <v>0</v>
      </c>
      <c r="CD347" s="1">
        <f t="shared" si="308"/>
        <v>0</v>
      </c>
      <c r="CE347" s="1">
        <f t="shared" si="308"/>
        <v>0</v>
      </c>
      <c r="CF347" s="1">
        <f t="shared" si="308"/>
        <v>0</v>
      </c>
      <c r="CG347" s="1">
        <f t="shared" si="308"/>
        <v>0</v>
      </c>
      <c r="CH347" s="1">
        <f t="shared" si="308"/>
        <v>0</v>
      </c>
      <c r="CI347" s="1">
        <f t="shared" si="308"/>
        <v>0</v>
      </c>
      <c r="CJ347" s="1">
        <f t="shared" si="308"/>
        <v>0</v>
      </c>
      <c r="CK347" s="1">
        <f t="shared" si="308"/>
        <v>0</v>
      </c>
      <c r="CL347" s="1">
        <f t="shared" si="308"/>
        <v>0</v>
      </c>
      <c r="CM347" s="1">
        <f t="shared" si="308"/>
        <v>0</v>
      </c>
      <c r="CN347" s="1">
        <f t="shared" si="308"/>
        <v>0</v>
      </c>
      <c r="CO347" s="1">
        <f t="shared" si="308"/>
        <v>0</v>
      </c>
      <c r="CP347" s="1">
        <f t="shared" si="308"/>
        <v>0</v>
      </c>
      <c r="CQ347" s="1">
        <f t="shared" si="301"/>
        <v>0</v>
      </c>
      <c r="CR347" s="1">
        <f t="shared" si="268"/>
        <v>0</v>
      </c>
      <c r="CS347" s="1">
        <f t="shared" si="268"/>
        <v>0</v>
      </c>
      <c r="CT347" s="1">
        <f t="shared" si="268"/>
        <v>0</v>
      </c>
      <c r="CU347" s="1">
        <f t="shared" si="268"/>
        <v>0</v>
      </c>
      <c r="CW347" s="15">
        <f t="shared" si="309"/>
        <v>9.1603993660677972E-3</v>
      </c>
      <c r="CX347" s="15">
        <f t="shared" si="309"/>
        <v>0.14730665212383173</v>
      </c>
      <c r="CY347" s="15">
        <f t="shared" si="309"/>
        <v>2.8327367481374124E-6</v>
      </c>
      <c r="CZ347" s="15">
        <f t="shared" si="309"/>
        <v>3.2037165431449653E-3</v>
      </c>
      <c r="DA347" s="15">
        <f t="shared" si="309"/>
        <v>2.3068265236214024E-5</v>
      </c>
      <c r="DB347" s="15">
        <f t="shared" si="309"/>
        <v>1.5465451717605641E-7</v>
      </c>
      <c r="DC347" s="15">
        <f t="shared" si="309"/>
        <v>9.3494105169329208E-3</v>
      </c>
      <c r="DD347" s="15">
        <f t="shared" si="309"/>
        <v>6.0140077657417609E-5</v>
      </c>
      <c r="DE347" s="15">
        <f t="shared" si="309"/>
        <v>5.0485905133103412E-4</v>
      </c>
      <c r="DF347" s="15">
        <f t="shared" si="309"/>
        <v>5.4465864152724924E-5</v>
      </c>
      <c r="DG347" s="15">
        <f t="shared" si="309"/>
        <v>2.6875973028047936E-6</v>
      </c>
      <c r="DH347" s="15">
        <f t="shared" si="309"/>
        <v>2.9199982018859042E-5</v>
      </c>
      <c r="DI347" s="15">
        <f t="shared" si="309"/>
        <v>3.3696455802824103E-8</v>
      </c>
      <c r="DJ347" s="15">
        <f t="shared" si="309"/>
        <v>2.0071712534158197E-6</v>
      </c>
      <c r="DK347" s="15">
        <f t="shared" si="309"/>
        <v>5.4491661048829769E-6</v>
      </c>
      <c r="DL347" s="15">
        <f t="shared" si="302"/>
        <v>5.7901413402656383E-6</v>
      </c>
      <c r="DM347" s="15">
        <f t="shared" si="269"/>
        <v>1.694483570128429E-9</v>
      </c>
      <c r="DN347" s="15">
        <f t="shared" si="269"/>
        <v>8.2637655703889489E-6</v>
      </c>
      <c r="DO347" s="15">
        <f t="shared" si="269"/>
        <v>5.5980223978860876E-4</v>
      </c>
      <c r="DP347" s="15">
        <f t="shared" si="269"/>
        <v>3.9905013305939815E-6</v>
      </c>
      <c r="DR347" s="15">
        <f t="shared" si="310"/>
        <v>7.0539975487699021E-3</v>
      </c>
      <c r="DS347" s="15">
        <f t="shared" si="310"/>
        <v>0.11343400232615132</v>
      </c>
      <c r="DT347" s="15">
        <f t="shared" si="310"/>
        <v>2.1813588337305511E-6</v>
      </c>
      <c r="DU347" s="15">
        <f t="shared" si="310"/>
        <v>2.4670331215045096E-3</v>
      </c>
      <c r="DV347" s="15">
        <f t="shared" si="310"/>
        <v>1.7763798272091986E-5</v>
      </c>
      <c r="DW347" s="15">
        <f t="shared" si="310"/>
        <v>1.1909225149147503E-7</v>
      </c>
      <c r="DX347" s="15">
        <f t="shared" si="310"/>
        <v>7.1995462461150791E-3</v>
      </c>
      <c r="DY347" s="15">
        <f t="shared" si="310"/>
        <v>4.6311076998421288E-5</v>
      </c>
      <c r="DZ347" s="15">
        <f t="shared" si="310"/>
        <v>3.8876847703334675E-4</v>
      </c>
      <c r="EA347" s="15">
        <f t="shared" si="310"/>
        <v>4.1941629056930417E-5</v>
      </c>
      <c r="EB347" s="15">
        <f t="shared" si="310"/>
        <v>2.0695936965686764E-6</v>
      </c>
      <c r="EC347" s="15">
        <f t="shared" si="310"/>
        <v>2.2485548211810619E-5</v>
      </c>
      <c r="ED347" s="15">
        <f t="shared" si="310"/>
        <v>2.5948073564983405E-8</v>
      </c>
      <c r="EE347" s="15">
        <f t="shared" si="310"/>
        <v>1.5456292390485951E-6</v>
      </c>
      <c r="EF347" s="15">
        <f t="shared" si="310"/>
        <v>4.1961494046939864E-6</v>
      </c>
      <c r="EG347" s="15">
        <f t="shared" si="303"/>
        <v>4.4587185764584928E-6</v>
      </c>
      <c r="EH347" s="15">
        <f t="shared" si="270"/>
        <v>1.3048429956441644E-9</v>
      </c>
      <c r="EI347" s="15">
        <f t="shared" si="270"/>
        <v>6.3635415605417522E-6</v>
      </c>
      <c r="EJ347" s="15">
        <f t="shared" si="270"/>
        <v>4.3107767133954459E-4</v>
      </c>
      <c r="EK347" s="15">
        <f t="shared" si="270"/>
        <v>3.0728994970070003E-6</v>
      </c>
      <c r="EM347" s="15">
        <f t="shared" si="311"/>
        <v>7.8471336565189183E-3</v>
      </c>
      <c r="EN347" s="15">
        <f t="shared" si="311"/>
        <v>0.12618827427894574</v>
      </c>
      <c r="EO347" s="15">
        <f t="shared" si="311"/>
        <v>2.4266260659669281E-6</v>
      </c>
      <c r="EP347" s="15">
        <f t="shared" si="311"/>
        <v>2.7444209479319808E-3</v>
      </c>
      <c r="EQ347" s="15">
        <f t="shared" si="311"/>
        <v>1.976112102744546E-5</v>
      </c>
      <c r="ER347" s="15">
        <f t="shared" si="311"/>
        <v>1.3248272464630156E-7</v>
      </c>
      <c r="ES347" s="15">
        <f t="shared" si="311"/>
        <v>8.0090475321197112E-3</v>
      </c>
      <c r="ET347" s="15">
        <f t="shared" si="311"/>
        <v>5.1518193545066269E-5</v>
      </c>
      <c r="EU347" s="15">
        <f t="shared" si="311"/>
        <v>4.3248075713521775E-4</v>
      </c>
      <c r="EV347" s="15">
        <f t="shared" si="311"/>
        <v>4.6657454401761692E-5</v>
      </c>
      <c r="EW347" s="15">
        <f t="shared" si="311"/>
        <v>2.3022943004134597E-6</v>
      </c>
      <c r="EX347" s="15">
        <f t="shared" si="311"/>
        <v>2.5013774237694097E-5</v>
      </c>
      <c r="EY347" s="15">
        <f t="shared" si="311"/>
        <v>2.8865618393802481E-8</v>
      </c>
      <c r="EZ347" s="15">
        <f t="shared" si="311"/>
        <v>1.7194164214521178E-6</v>
      </c>
      <c r="FA347" s="15">
        <f t="shared" si="311"/>
        <v>4.6679552967945166E-6</v>
      </c>
      <c r="FB347" s="15">
        <f t="shared" si="304"/>
        <v>4.9600471738716298E-6</v>
      </c>
      <c r="FC347" s="15">
        <f t="shared" si="271"/>
        <v>1.4515566977164386E-9</v>
      </c>
      <c r="FD347" s="15">
        <f t="shared" si="271"/>
        <v>7.0790443020627392E-6</v>
      </c>
      <c r="FE347" s="15">
        <f t="shared" si="271"/>
        <v>4.7954710502163856E-4</v>
      </c>
      <c r="FF347" s="15">
        <f t="shared" si="271"/>
        <v>3.4184096180000327E-6</v>
      </c>
      <c r="FH347" s="15">
        <f>IFERROR(AL347*[1]Figure!$C$8+BG347*[1]Figure!$D$8+CB347*[1]Figure!$E$8,0)</f>
        <v>0</v>
      </c>
      <c r="FI347" s="15">
        <f>IFERROR(AM347*[1]Figure!$C$8+BH347*[1]Figure!$D$8+CC347*[1]Figure!$E$8,0)</f>
        <v>0</v>
      </c>
      <c r="FJ347" s="15">
        <f>IFERROR(AN347*[1]Figure!$C$8+BI347*[1]Figure!$D$8+CD347*[1]Figure!$E$8,0)</f>
        <v>0</v>
      </c>
      <c r="FK347" s="15">
        <f>IFERROR(AO347*[1]Figure!$C$8+BJ347*[1]Figure!$D$8+CE347*[1]Figure!$E$8,0)</f>
        <v>0</v>
      </c>
      <c r="FL347" s="15">
        <f>IFERROR(AP347*[1]Figure!$C$8+BK347*[1]Figure!$D$8+CF347*[1]Figure!$E$8,0)</f>
        <v>0</v>
      </c>
      <c r="FM347" s="15">
        <f>IFERROR(AQ347*[1]Figure!$C$8+BL347*[1]Figure!$D$8+CG347*[1]Figure!$E$8,0)</f>
        <v>0</v>
      </c>
      <c r="FN347" s="15">
        <f>IFERROR(AR347*[1]Figure!$C$8+BM347*[1]Figure!$D$8+CH347*[1]Figure!$E$8,0)</f>
        <v>0</v>
      </c>
      <c r="FO347" s="15">
        <f>IFERROR(AS347*[1]Figure!$C$8+BN347*[1]Figure!$D$8+CI347*[1]Figure!$E$8,0)</f>
        <v>0</v>
      </c>
      <c r="FP347" s="15">
        <f>IFERROR(AT347*[1]Figure!$C$8+BO347*[1]Figure!$D$8+CJ347*[1]Figure!$E$8,0)</f>
        <v>0</v>
      </c>
      <c r="FQ347" s="15">
        <f>IFERROR(AU347*[1]Figure!$C$8+BP347*[1]Figure!$D$8+CK347*[1]Figure!$E$8,0)</f>
        <v>0</v>
      </c>
      <c r="FR347" s="15">
        <f>IFERROR(AV347*[1]Figure!$C$8+BQ347*[1]Figure!$D$8+CL347*[1]Figure!$E$8,0)</f>
        <v>0</v>
      </c>
      <c r="FS347" s="15">
        <f>IFERROR(AW347*[1]Figure!$C$8+BR347*[1]Figure!$D$8+CM347*[1]Figure!$E$8,0)</f>
        <v>0</v>
      </c>
      <c r="FT347" s="15">
        <f>IFERROR(AX347*[1]Figure!$C$8+BS347*[1]Figure!$D$8+CN347*[1]Figure!$E$8,0)</f>
        <v>0</v>
      </c>
      <c r="FU347" s="15">
        <f>IFERROR(AY347*[1]Figure!$C$8+BT347*[1]Figure!$D$8+CO347*[1]Figure!$E$8,0)</f>
        <v>0</v>
      </c>
      <c r="FV347" s="15">
        <f>IFERROR(AZ347*[1]Figure!$C$8+BU347*[1]Figure!$D$8+CP347*[1]Figure!$E$8,0)</f>
        <v>0</v>
      </c>
      <c r="FW347" s="15">
        <f>IFERROR(BA347*[1]Figure!$C$8+BV347*[1]Figure!$D$8+CQ347*[1]Figure!$E$8,0)</f>
        <v>0</v>
      </c>
      <c r="FX347" s="15">
        <f>IFERROR(BB347*[1]Figure!$C$8+BW347*[1]Figure!$D$8+CR347*[1]Figure!$E$8,0)</f>
        <v>0</v>
      </c>
      <c r="FY347" s="15">
        <f>IFERROR(BC347*[1]Figure!$C$8+BX347*[1]Figure!$D$8+CS347*[1]Figure!$E$8,0)</f>
        <v>0</v>
      </c>
      <c r="FZ347" s="15">
        <f>IFERROR(BD347*[1]Figure!$C$8+BY347*[1]Figure!$D$8+CT347*[1]Figure!$E$8,0)</f>
        <v>0</v>
      </c>
      <c r="GA347" s="15">
        <f>IFERROR(BE347*[1]Figure!$C$8+BZ347*[1]Figure!$D$8+CU347*[1]Figure!$E$8,0)</f>
        <v>0</v>
      </c>
      <c r="GC347" s="15">
        <f>IFERROR(CW347*[1]Figure!$F$8+DR347*[1]Figure!$G$8+EM347*[1]Figure!$H$8,0)</f>
        <v>7.5342723132273024E-3</v>
      </c>
      <c r="GD347" s="15">
        <f>IFERROR(CX347*[1]Figure!$F$8+DS347*[1]Figure!$G$8+EN347*[1]Figure!$H$8,0)</f>
        <v>0.121157210106136</v>
      </c>
      <c r="GE347" s="15">
        <f>IFERROR(CY347*[1]Figure!$F$8+DT347*[1]Figure!$G$8+EO347*[1]Figure!$H$8,0)</f>
        <v>2.3298776831948103E-6</v>
      </c>
      <c r="GF347" s="15">
        <f>IFERROR(CZ347*[1]Figure!$F$8+DU347*[1]Figure!$G$8+EP347*[1]Figure!$H$8,0)</f>
        <v>2.6350022401705349E-3</v>
      </c>
      <c r="GG347" s="15">
        <f>IFERROR(DA347*[1]Figure!$F$8+DV347*[1]Figure!$G$8+EQ347*[1]Figure!$H$8,0)</f>
        <v>1.8973254891833158E-5</v>
      </c>
      <c r="GH347" s="15">
        <f>IFERROR(DB347*[1]Figure!$F$8+DW347*[1]Figure!$G$8+ER347*[1]Figure!$H$8,0)</f>
        <v>1.2720070384608973E-7</v>
      </c>
      <c r="GI347" s="15">
        <f>IFERROR(DC347*[1]Figure!$F$8+DX347*[1]Figure!$G$8+ES347*[1]Figure!$H$8,0)</f>
        <v>7.6897307625749776E-3</v>
      </c>
      <c r="GJ347" s="15">
        <f>IFERROR(DD347*[1]Figure!$F$8+DY347*[1]Figure!$G$8+ET347*[1]Figure!$H$8,0)</f>
        <v>4.9464188612567513E-5</v>
      </c>
      <c r="GK347" s="15">
        <f>IFERROR(DE347*[1]Figure!$F$8+DZ347*[1]Figure!$G$8+EU347*[1]Figure!$H$8,0)</f>
        <v>4.1523796294466709E-4</v>
      </c>
      <c r="GL347" s="15">
        <f>IFERROR(DF347*[1]Figure!$F$8+EA347*[1]Figure!$G$8+EV347*[1]Figure!$H$8,0)</f>
        <v>4.4797244738252794E-5</v>
      </c>
      <c r="GM347" s="15">
        <f>IFERROR(DG347*[1]Figure!$F$8+EB347*[1]Figure!$G$8+EW347*[1]Figure!$H$8,0)</f>
        <v>2.2105029637281715E-6</v>
      </c>
      <c r="GN347" s="15">
        <f>IFERROR(DH347*[1]Figure!$F$8+EC347*[1]Figure!$G$8+EX347*[1]Figure!$H$8,0)</f>
        <v>2.4016487412803974E-5</v>
      </c>
      <c r="GO347" s="15">
        <f>IFERROR(DI347*[1]Figure!$F$8+ED347*[1]Figure!$G$8+EY347*[1]Figure!$H$8,0)</f>
        <v>2.7714760444782351E-8</v>
      </c>
      <c r="GP347" s="15">
        <f>IFERROR(DJ347*[1]Figure!$F$8+EE347*[1]Figure!$G$8+EZ347*[1]Figure!$H$8,0)</f>
        <v>1.6508641379254716E-6</v>
      </c>
      <c r="GQ347" s="15">
        <f>IFERROR(DK347*[1]Figure!$F$8+EF347*[1]Figure!$G$8+FA347*[1]Figure!$H$8,0)</f>
        <v>4.4818462245516708E-6</v>
      </c>
      <c r="GR347" s="15">
        <f>IFERROR(DL347*[1]Figure!$F$8+EG347*[1]Figure!$G$8+FB347*[1]Figure!$H$8,0)</f>
        <v>4.7622925427499701E-6</v>
      </c>
      <c r="GS347" s="15">
        <f>IFERROR(DM347*[1]Figure!$F$8+EH347*[1]Figure!$G$8+FC347*[1]Figure!$H$8,0)</f>
        <v>1.3936838490828183E-9</v>
      </c>
      <c r="GT347" s="15">
        <f>IFERROR(DN347*[1]Figure!$F$8+EI347*[1]Figure!$G$8+FD347*[1]Figure!$H$8,0)</f>
        <v>6.7968063019842876E-6</v>
      </c>
      <c r="GU347" s="15">
        <f>IFERROR(DO347*[1]Figure!$F$8+EJ347*[1]Figure!$G$8+FE347*[1]Figure!$H$8,0)</f>
        <v>4.6042779878629261E-4</v>
      </c>
      <c r="GV347" s="15">
        <f>IFERROR(DP347*[1]Figure!$F$8+EK347*[1]Figure!$G$8+FF347*[1]Figure!$H$8,0)</f>
        <v>3.2821193148369146E-6</v>
      </c>
      <c r="GX347" s="15">
        <f>IFERROR(FH347*[1]Figure!$F$10+GC347*[1]Figure!$F$11,0)</f>
        <v>4.4204559979255315E-4</v>
      </c>
      <c r="GY347" s="15">
        <f>IFERROR(FI347*[1]Figure!$F$10+GD347*[1]Figure!$F$11,0)</f>
        <v>7.1084518031732978E-3</v>
      </c>
      <c r="GZ347" s="15">
        <f>IFERROR(FJ347*[1]Figure!$F$10+GE347*[1]Figure!$F$11,0)</f>
        <v>1.3669696754960689E-7</v>
      </c>
      <c r="HA347" s="15">
        <f>IFERROR(FK347*[1]Figure!$F$10+GF347*[1]Figure!$F$11,0)</f>
        <v>1.5459902393838052E-4</v>
      </c>
      <c r="HB347" s="15">
        <f>IFERROR(FL347*[1]Figure!$F$10+GG347*[1]Figure!$F$11,0)</f>
        <v>1.1131856521767788E-6</v>
      </c>
      <c r="HC347" s="15">
        <f>IFERROR(FM347*[1]Figure!$F$10+GH347*[1]Figure!$F$11,0)</f>
        <v>7.4630314764391901E-9</v>
      </c>
      <c r="HD347" s="15">
        <f>IFERROR(FN347*[1]Figure!$F$10+GI347*[1]Figure!$F$11,0)</f>
        <v>4.5116655011499742E-4</v>
      </c>
      <c r="HE347" s="15">
        <f>IFERROR(FO347*[1]Figure!$F$10+GJ347*[1]Figure!$F$11,0)</f>
        <v>2.9021285685555926E-6</v>
      </c>
      <c r="HF347" s="15">
        <f>IFERROR(FP347*[1]Figure!$F$10+GK347*[1]Figure!$F$11,0)</f>
        <v>2.4362553775002591E-5</v>
      </c>
      <c r="HG347" s="15">
        <f>IFERROR(FQ347*[1]Figure!$F$10+GL347*[1]Figure!$F$11,0)</f>
        <v>2.628312874304963E-6</v>
      </c>
      <c r="HH347" s="15">
        <f>IFERROR(FR347*[1]Figure!$F$10+GM347*[1]Figure!$F$11,0)</f>
        <v>1.2969309680099379E-7</v>
      </c>
      <c r="HI347" s="15">
        <f>IFERROR(FS347*[1]Figure!$F$10+GN347*[1]Figure!$F$11,0)</f>
        <v>1.4090786929302948E-6</v>
      </c>
      <c r="HJ347" s="15">
        <f>IFERROR(FT347*[1]Figure!$F$10+GO347*[1]Figure!$F$11,0)</f>
        <v>1.6260612033377582E-9</v>
      </c>
      <c r="HK347" s="15">
        <f>IFERROR(FU347*[1]Figure!$F$10+GP347*[1]Figure!$F$11,0)</f>
        <v>9.6858355749115485E-8</v>
      </c>
      <c r="HL347" s="15">
        <f>IFERROR(FV347*[1]Figure!$F$10+GQ347*[1]Figure!$F$11,0)</f>
        <v>2.6295577331758207E-7</v>
      </c>
      <c r="HM347" s="15">
        <f>IFERROR(FW347*[1]Figure!$F$10+GR347*[1]Figure!$F$11,0)</f>
        <v>2.794099251963158E-7</v>
      </c>
      <c r="HN347" s="15">
        <f>IFERROR(FX347*[1]Figure!$F$10+GS347*[1]Figure!$F$11,0)</f>
        <v>8.1769252208660148E-11</v>
      </c>
      <c r="HO347" s="15">
        <f>IFERROR(FY347*[1]Figure!$F$10+GT347*[1]Figure!$F$11,0)</f>
        <v>3.9877750544796463E-7</v>
      </c>
      <c r="HP347" s="15">
        <f>IFERROR(FZ347*[1]Figure!$F$10+GU347*[1]Figure!$F$11,0)</f>
        <v>2.7013900482244404E-5</v>
      </c>
      <c r="HQ347" s="15">
        <f>IFERROR(GA347*[1]Figure!$F$10+GV347*[1]Figure!$F$11,0)</f>
        <v>1.9256622813734458E-7</v>
      </c>
    </row>
    <row r="348" spans="1:225" s="15" customFormat="1" x14ac:dyDescent="0.2">
      <c r="A348" s="1"/>
      <c r="B348" s="4"/>
      <c r="C348" s="1" t="str">
        <f>C157</f>
        <v>Heat (PHEV,cell)</v>
      </c>
      <c r="D348" s="1" t="str">
        <f>D157</f>
        <v>Japan</v>
      </c>
      <c r="E348" s="2">
        <f t="shared" si="293"/>
        <v>0.51231589027206659</v>
      </c>
      <c r="F348" s="7"/>
      <c r="G348" s="5" t="str">
        <f>G157</f>
        <v>-</v>
      </c>
      <c r="H348" s="5" t="str">
        <f>H157</f>
        <v>-</v>
      </c>
      <c r="I348" s="5" t="str">
        <f>I157</f>
        <v>-</v>
      </c>
      <c r="J348" s="5">
        <f>J$238*$E348</f>
        <v>0.23825492769869555</v>
      </c>
      <c r="K348" s="5">
        <f t="shared" si="305"/>
        <v>0.18346903981003898</v>
      </c>
      <c r="L348" s="5">
        <f t="shared" si="305"/>
        <v>0.20409789871186257</v>
      </c>
      <c r="M348" s="5" t="str">
        <f>M157</f>
        <v>MJ/kWh</v>
      </c>
      <c r="N348" s="5" t="str">
        <f>N157</f>
        <v>heat production, natural gas, at industrial furnace &gt;100kW | heat, district or industrial, natural gas | Cutoff, JP</v>
      </c>
      <c r="O348" s="5">
        <f>O157</f>
        <v>1</v>
      </c>
      <c r="P348" s="5" t="str">
        <f>P157</f>
        <v>MJ</v>
      </c>
      <c r="Q348" s="5">
        <f>Q332</f>
        <v>8.0255835238889101E-2</v>
      </c>
      <c r="R348" s="5">
        <f t="shared" ref="R348:AJ348" si="313">R332</f>
        <v>1.3280389228243701</v>
      </c>
      <c r="S348" s="5">
        <f t="shared" si="313"/>
        <v>3.2625467366219097E-5</v>
      </c>
      <c r="T348" s="5">
        <f t="shared" si="313"/>
        <v>2.8866351921018999E-2</v>
      </c>
      <c r="U348" s="5">
        <f t="shared" si="313"/>
        <v>4.5067611718069598E-4</v>
      </c>
      <c r="V348" s="5">
        <f t="shared" si="313"/>
        <v>1.7932671974896699E-6</v>
      </c>
      <c r="W348" s="5">
        <f t="shared" si="313"/>
        <v>8.1484583681056696E-2</v>
      </c>
      <c r="X348" s="5">
        <f t="shared" si="313"/>
        <v>1.6287904140258201E-3</v>
      </c>
      <c r="Y348" s="5">
        <f t="shared" si="313"/>
        <v>9.1574308760159501E-3</v>
      </c>
      <c r="Z348" s="5">
        <f t="shared" si="313"/>
        <v>3.2641218854135499E-4</v>
      </c>
      <c r="AA348" s="5">
        <f t="shared" si="313"/>
        <v>3.1799128651825801E-4</v>
      </c>
      <c r="AB348" s="5">
        <f t="shared" si="313"/>
        <v>5.9619837332342495E-4</v>
      </c>
      <c r="AC348" s="5">
        <f t="shared" si="313"/>
        <v>3.8080593948843199E-7</v>
      </c>
      <c r="AD348" s="5">
        <f t="shared" si="313"/>
        <v>7.2343441805085905E-5</v>
      </c>
      <c r="AE348" s="5">
        <f t="shared" si="313"/>
        <v>7.7023534360772601E-5</v>
      </c>
      <c r="AF348" s="5">
        <f t="shared" si="313"/>
        <v>8.1320434095897697E-5</v>
      </c>
      <c r="AG348" s="5">
        <f t="shared" si="313"/>
        <v>4.7593400183627502E-9</v>
      </c>
      <c r="AH348" s="5">
        <f t="shared" si="313"/>
        <v>9.4186694126161696E-5</v>
      </c>
      <c r="AI348" s="5">
        <f t="shared" si="313"/>
        <v>2.9120398038930798E-2</v>
      </c>
      <c r="AJ348" s="5">
        <f t="shared" si="313"/>
        <v>4.4155716996994898E-5</v>
      </c>
      <c r="AK348" s="1"/>
      <c r="AL348" s="1">
        <f t="shared" si="306"/>
        <v>0</v>
      </c>
      <c r="AM348" s="1">
        <f t="shared" si="306"/>
        <v>0</v>
      </c>
      <c r="AN348" s="1">
        <f t="shared" si="306"/>
        <v>0</v>
      </c>
      <c r="AO348" s="1">
        <f t="shared" si="306"/>
        <v>0</v>
      </c>
      <c r="AP348" s="1">
        <f t="shared" si="306"/>
        <v>0</v>
      </c>
      <c r="AQ348" s="1">
        <f t="shared" si="306"/>
        <v>0</v>
      </c>
      <c r="AR348" s="1">
        <f t="shared" si="306"/>
        <v>0</v>
      </c>
      <c r="AS348" s="1">
        <f t="shared" si="306"/>
        <v>0</v>
      </c>
      <c r="AT348" s="1">
        <f t="shared" si="306"/>
        <v>0</v>
      </c>
      <c r="AU348" s="1">
        <f t="shared" si="306"/>
        <v>0</v>
      </c>
      <c r="AV348" s="1">
        <f t="shared" si="306"/>
        <v>0</v>
      </c>
      <c r="AW348" s="1">
        <f t="shared" si="306"/>
        <v>0</v>
      </c>
      <c r="AX348" s="1">
        <f t="shared" si="306"/>
        <v>0</v>
      </c>
      <c r="AY348" s="1">
        <f t="shared" si="306"/>
        <v>0</v>
      </c>
      <c r="AZ348" s="1">
        <f t="shared" si="306"/>
        <v>0</v>
      </c>
      <c r="BA348" s="1">
        <f t="shared" si="299"/>
        <v>0</v>
      </c>
      <c r="BB348" s="1">
        <f t="shared" si="266"/>
        <v>0</v>
      </c>
      <c r="BC348" s="1">
        <f t="shared" si="266"/>
        <v>0</v>
      </c>
      <c r="BD348" s="1">
        <f t="shared" si="266"/>
        <v>0</v>
      </c>
      <c r="BE348" s="1">
        <f t="shared" si="266"/>
        <v>0</v>
      </c>
      <c r="BF348" s="1"/>
      <c r="BG348" s="1">
        <f t="shared" si="307"/>
        <v>0</v>
      </c>
      <c r="BH348" s="1">
        <f t="shared" si="307"/>
        <v>0</v>
      </c>
      <c r="BI348" s="1">
        <f t="shared" si="307"/>
        <v>0</v>
      </c>
      <c r="BJ348" s="1">
        <f t="shared" si="307"/>
        <v>0</v>
      </c>
      <c r="BK348" s="1">
        <f t="shared" si="307"/>
        <v>0</v>
      </c>
      <c r="BL348" s="1">
        <f t="shared" si="307"/>
        <v>0</v>
      </c>
      <c r="BM348" s="1">
        <f t="shared" si="307"/>
        <v>0</v>
      </c>
      <c r="BN348" s="1">
        <f t="shared" si="307"/>
        <v>0</v>
      </c>
      <c r="BO348" s="1">
        <f t="shared" si="307"/>
        <v>0</v>
      </c>
      <c r="BP348" s="1">
        <f t="shared" si="307"/>
        <v>0</v>
      </c>
      <c r="BQ348" s="1">
        <f t="shared" si="307"/>
        <v>0</v>
      </c>
      <c r="BR348" s="1">
        <f t="shared" si="307"/>
        <v>0</v>
      </c>
      <c r="BS348" s="1">
        <f t="shared" si="307"/>
        <v>0</v>
      </c>
      <c r="BT348" s="1">
        <f t="shared" si="307"/>
        <v>0</v>
      </c>
      <c r="BU348" s="1">
        <f t="shared" si="307"/>
        <v>0</v>
      </c>
      <c r="BV348" s="1">
        <f t="shared" si="300"/>
        <v>0</v>
      </c>
      <c r="BW348" s="1">
        <f t="shared" si="267"/>
        <v>0</v>
      </c>
      <c r="BX348" s="1">
        <f t="shared" si="267"/>
        <v>0</v>
      </c>
      <c r="BY348" s="1">
        <f t="shared" si="267"/>
        <v>0</v>
      </c>
      <c r="BZ348" s="1">
        <f t="shared" si="267"/>
        <v>0</v>
      </c>
      <c r="CA348" s="1"/>
      <c r="CB348" s="1">
        <f t="shared" si="308"/>
        <v>0</v>
      </c>
      <c r="CC348" s="1">
        <f t="shared" si="308"/>
        <v>0</v>
      </c>
      <c r="CD348" s="1">
        <f t="shared" si="308"/>
        <v>0</v>
      </c>
      <c r="CE348" s="1">
        <f t="shared" si="308"/>
        <v>0</v>
      </c>
      <c r="CF348" s="1">
        <f t="shared" si="308"/>
        <v>0</v>
      </c>
      <c r="CG348" s="1">
        <f t="shared" si="308"/>
        <v>0</v>
      </c>
      <c r="CH348" s="1">
        <f t="shared" si="308"/>
        <v>0</v>
      </c>
      <c r="CI348" s="1">
        <f t="shared" si="308"/>
        <v>0</v>
      </c>
      <c r="CJ348" s="1">
        <f t="shared" si="308"/>
        <v>0</v>
      </c>
      <c r="CK348" s="1">
        <f t="shared" si="308"/>
        <v>0</v>
      </c>
      <c r="CL348" s="1">
        <f t="shared" si="308"/>
        <v>0</v>
      </c>
      <c r="CM348" s="1">
        <f t="shared" si="308"/>
        <v>0</v>
      </c>
      <c r="CN348" s="1">
        <f t="shared" si="308"/>
        <v>0</v>
      </c>
      <c r="CO348" s="1">
        <f t="shared" si="308"/>
        <v>0</v>
      </c>
      <c r="CP348" s="1">
        <f t="shared" si="308"/>
        <v>0</v>
      </c>
      <c r="CQ348" s="1">
        <f t="shared" si="301"/>
        <v>0</v>
      </c>
      <c r="CR348" s="1">
        <f t="shared" si="268"/>
        <v>0</v>
      </c>
      <c r="CS348" s="1">
        <f t="shared" si="268"/>
        <v>0</v>
      </c>
      <c r="CT348" s="1">
        <f t="shared" si="268"/>
        <v>0</v>
      </c>
      <c r="CU348" s="1">
        <f t="shared" si="268"/>
        <v>0</v>
      </c>
      <c r="CW348" s="15">
        <f t="shared" si="309"/>
        <v>1.9121348222239945E-2</v>
      </c>
      <c r="CX348" s="15">
        <f t="shared" si="309"/>
        <v>0.31641181753857384</v>
      </c>
      <c r="CY348" s="15">
        <f t="shared" si="309"/>
        <v>7.7731783684746822E-6</v>
      </c>
      <c r="CZ348" s="15">
        <f t="shared" si="309"/>
        <v>6.8775505898674835E-3</v>
      </c>
      <c r="DA348" s="15">
        <f t="shared" si="309"/>
        <v>1.0737580571441556E-4</v>
      </c>
      <c r="DB348" s="15">
        <f t="shared" si="309"/>
        <v>4.2725474648234368E-7</v>
      </c>
      <c r="DC348" s="15">
        <f t="shared" si="309"/>
        <v>1.9414103593488472E-2</v>
      </c>
      <c r="DD348" s="15">
        <f t="shared" si="309"/>
        <v>3.8806734233005018E-4</v>
      </c>
      <c r="DE348" s="15">
        <f t="shared" si="309"/>
        <v>2.1818030312709823E-3</v>
      </c>
      <c r="DF348" s="15">
        <f t="shared" si="309"/>
        <v>7.7769312380893512E-5</v>
      </c>
      <c r="DG348" s="15">
        <f t="shared" si="309"/>
        <v>7.5762990978222737E-5</v>
      </c>
      <c r="DH348" s="15">
        <f t="shared" si="309"/>
        <v>1.4204720033025251E-4</v>
      </c>
      <c r="DI348" s="15">
        <f t="shared" si="309"/>
        <v>9.0728891580050194E-8</v>
      </c>
      <c r="DJ348" s="15">
        <f t="shared" si="309"/>
        <v>1.7236181496745532E-5</v>
      </c>
      <c r="DK348" s="15">
        <f t="shared" si="309"/>
        <v>1.835123661022387E-5</v>
      </c>
      <c r="DL348" s="15">
        <f t="shared" si="302"/>
        <v>1.9374994145944641E-5</v>
      </c>
      <c r="DM348" s="15">
        <f t="shared" si="269"/>
        <v>1.1339362119685254E-9</v>
      </c>
      <c r="DN348" s="15">
        <f t="shared" si="269"/>
        <v>2.2440443999207807E-5</v>
      </c>
      <c r="DO348" s="15">
        <f t="shared" si="269"/>
        <v>6.9380783293226927E-3</v>
      </c>
      <c r="DP348" s="15">
        <f t="shared" si="269"/>
        <v>1.0520317160603081E-5</v>
      </c>
      <c r="DR348" s="15">
        <f t="shared" si="310"/>
        <v>1.4724461030431674E-2</v>
      </c>
      <c r="DS348" s="15">
        <f t="shared" si="310"/>
        <v>0.24365402600094563</v>
      </c>
      <c r="DT348" s="15">
        <f t="shared" si="310"/>
        <v>5.9857631710339794E-6</v>
      </c>
      <c r="DU348" s="15">
        <f t="shared" si="310"/>
        <v>5.2960818697680295E-3</v>
      </c>
      <c r="DV348" s="15">
        <f t="shared" si="310"/>
        <v>8.2685114484458899E-5</v>
      </c>
      <c r="DW348" s="15">
        <f t="shared" si="310"/>
        <v>3.2900901084626931E-7</v>
      </c>
      <c r="DX348" s="15">
        <f t="shared" si="310"/>
        <v>1.4949898327284245E-2</v>
      </c>
      <c r="DY348" s="15">
        <f t="shared" si="310"/>
        <v>2.9883261331311304E-4</v>
      </c>
      <c r="DZ348" s="15">
        <f t="shared" si="310"/>
        <v>1.6801050499494505E-3</v>
      </c>
      <c r="EA348" s="15">
        <f t="shared" si="310"/>
        <v>5.9886530813975811E-5</v>
      </c>
      <c r="EB348" s="15">
        <f t="shared" si="310"/>
        <v>5.8341556005463793E-5</v>
      </c>
      <c r="EC348" s="15">
        <f t="shared" si="310"/>
        <v>1.0938394308995593E-4</v>
      </c>
      <c r="ED348" s="15">
        <f t="shared" si="310"/>
        <v>6.986610007190242E-8</v>
      </c>
      <c r="EE348" s="15">
        <f t="shared" si="310"/>
        <v>1.3272781804532545E-5</v>
      </c>
      <c r="EF348" s="15">
        <f t="shared" si="310"/>
        <v>1.4131433891946493E-5</v>
      </c>
      <c r="EG348" s="15">
        <f t="shared" si="303"/>
        <v>1.4919781960509906E-5</v>
      </c>
      <c r="EH348" s="15">
        <f t="shared" si="270"/>
        <v>8.7319154329850708E-10</v>
      </c>
      <c r="EI348" s="15">
        <f t="shared" si="270"/>
        <v>1.7280342334208724E-5</v>
      </c>
      <c r="EJ348" s="15">
        <f t="shared" si="270"/>
        <v>5.3426914670887758E-3</v>
      </c>
      <c r="EK348" s="15">
        <f t="shared" si="270"/>
        <v>8.1012069995624724E-6</v>
      </c>
      <c r="EM348" s="15">
        <f t="shared" si="311"/>
        <v>1.6380047331622717E-2</v>
      </c>
      <c r="EN348" s="15">
        <f t="shared" si="311"/>
        <v>0.27104995355601935</v>
      </c>
      <c r="EO348" s="15">
        <f t="shared" si="311"/>
        <v>6.6587893339377627E-6</v>
      </c>
      <c r="EP348" s="15">
        <f t="shared" si="311"/>
        <v>5.8915617705571155E-3</v>
      </c>
      <c r="EQ348" s="15">
        <f t="shared" si="311"/>
        <v>9.198204851620119E-5</v>
      </c>
      <c r="ER348" s="15">
        <f t="shared" si="311"/>
        <v>3.6600206683655229E-7</v>
      </c>
      <c r="ES348" s="15">
        <f t="shared" si="311"/>
        <v>1.66308323067146E-2</v>
      </c>
      <c r="ET348" s="15">
        <f t="shared" si="311"/>
        <v>3.324327009446945E-4</v>
      </c>
      <c r="EU348" s="15">
        <f t="shared" si="311"/>
        <v>1.8690123993939864E-3</v>
      </c>
      <c r="EV348" s="15">
        <f t="shared" si="311"/>
        <v>6.662004179523086E-5</v>
      </c>
      <c r="EW348" s="15">
        <f t="shared" si="311"/>
        <v>6.4901353387058298E-5</v>
      </c>
      <c r="EX348" s="15">
        <f t="shared" si="311"/>
        <v>1.2168283521074161E-4</v>
      </c>
      <c r="EY348" s="15">
        <f t="shared" si="311"/>
        <v>7.7721692066585664E-8</v>
      </c>
      <c r="EZ348" s="15">
        <f t="shared" si="311"/>
        <v>1.4765144458001947E-5</v>
      </c>
      <c r="FA348" s="15">
        <f t="shared" si="311"/>
        <v>1.5720341514394633E-5</v>
      </c>
      <c r="FB348" s="15">
        <f t="shared" si="304"/>
        <v>1.6597329721309223E-5</v>
      </c>
      <c r="FC348" s="15">
        <f t="shared" si="271"/>
        <v>9.7137129700311464E-10</v>
      </c>
      <c r="FD348" s="15">
        <f t="shared" si="271"/>
        <v>1.922330635776653E-5</v>
      </c>
      <c r="FE348" s="15">
        <f t="shared" si="271"/>
        <v>5.9434120493988196E-3</v>
      </c>
      <c r="FF348" s="15">
        <f t="shared" si="271"/>
        <v>9.0120890552023327E-6</v>
      </c>
      <c r="FH348" s="15">
        <f>IFERROR(AL348*[1]Figure!$C$8+BG348*[1]Figure!$D$8+CB348*[1]Figure!$E$8,0)</f>
        <v>0</v>
      </c>
      <c r="FI348" s="15">
        <f>IFERROR(AM348*[1]Figure!$C$8+BH348*[1]Figure!$D$8+CC348*[1]Figure!$E$8,0)</f>
        <v>0</v>
      </c>
      <c r="FJ348" s="15">
        <f>IFERROR(AN348*[1]Figure!$C$8+BI348*[1]Figure!$D$8+CD348*[1]Figure!$E$8,0)</f>
        <v>0</v>
      </c>
      <c r="FK348" s="15">
        <f>IFERROR(AO348*[1]Figure!$C$8+BJ348*[1]Figure!$D$8+CE348*[1]Figure!$E$8,0)</f>
        <v>0</v>
      </c>
      <c r="FL348" s="15">
        <f>IFERROR(AP348*[1]Figure!$C$8+BK348*[1]Figure!$D$8+CF348*[1]Figure!$E$8,0)</f>
        <v>0</v>
      </c>
      <c r="FM348" s="15">
        <f>IFERROR(AQ348*[1]Figure!$C$8+BL348*[1]Figure!$D$8+CG348*[1]Figure!$E$8,0)</f>
        <v>0</v>
      </c>
      <c r="FN348" s="15">
        <f>IFERROR(AR348*[1]Figure!$C$8+BM348*[1]Figure!$D$8+CH348*[1]Figure!$E$8,0)</f>
        <v>0</v>
      </c>
      <c r="FO348" s="15">
        <f>IFERROR(AS348*[1]Figure!$C$8+BN348*[1]Figure!$D$8+CI348*[1]Figure!$E$8,0)</f>
        <v>0</v>
      </c>
      <c r="FP348" s="15">
        <f>IFERROR(AT348*[1]Figure!$C$8+BO348*[1]Figure!$D$8+CJ348*[1]Figure!$E$8,0)</f>
        <v>0</v>
      </c>
      <c r="FQ348" s="15">
        <f>IFERROR(AU348*[1]Figure!$C$8+BP348*[1]Figure!$D$8+CK348*[1]Figure!$E$8,0)</f>
        <v>0</v>
      </c>
      <c r="FR348" s="15">
        <f>IFERROR(AV348*[1]Figure!$C$8+BQ348*[1]Figure!$D$8+CL348*[1]Figure!$E$8,0)</f>
        <v>0</v>
      </c>
      <c r="FS348" s="15">
        <f>IFERROR(AW348*[1]Figure!$C$8+BR348*[1]Figure!$D$8+CM348*[1]Figure!$E$8,0)</f>
        <v>0</v>
      </c>
      <c r="FT348" s="15">
        <f>IFERROR(AX348*[1]Figure!$C$8+BS348*[1]Figure!$D$8+CN348*[1]Figure!$E$8,0)</f>
        <v>0</v>
      </c>
      <c r="FU348" s="15">
        <f>IFERROR(AY348*[1]Figure!$C$8+BT348*[1]Figure!$D$8+CO348*[1]Figure!$E$8,0)</f>
        <v>0</v>
      </c>
      <c r="FV348" s="15">
        <f>IFERROR(AZ348*[1]Figure!$C$8+BU348*[1]Figure!$D$8+CP348*[1]Figure!$E$8,0)</f>
        <v>0</v>
      </c>
      <c r="FW348" s="15">
        <f>IFERROR(BA348*[1]Figure!$C$8+BV348*[1]Figure!$D$8+CQ348*[1]Figure!$E$8,0)</f>
        <v>0</v>
      </c>
      <c r="FX348" s="15">
        <f>IFERROR(BB348*[1]Figure!$C$8+BW348*[1]Figure!$D$8+CR348*[1]Figure!$E$8,0)</f>
        <v>0</v>
      </c>
      <c r="FY348" s="15">
        <f>IFERROR(BC348*[1]Figure!$C$8+BX348*[1]Figure!$D$8+CS348*[1]Figure!$E$8,0)</f>
        <v>0</v>
      </c>
      <c r="FZ348" s="15">
        <f>IFERROR(BD348*[1]Figure!$C$8+BY348*[1]Figure!$D$8+CT348*[1]Figure!$E$8,0)</f>
        <v>0</v>
      </c>
      <c r="GA348" s="15">
        <f>IFERROR(BE348*[1]Figure!$C$8+BZ348*[1]Figure!$D$8+CU348*[1]Figure!$E$8,0)</f>
        <v>0</v>
      </c>
      <c r="GC348" s="15">
        <f>IFERROR(CW348*[1]Figure!$F$8+DR348*[1]Figure!$G$8+EM348*[1]Figure!$H$8,0)</f>
        <v>1.5726982934396037E-2</v>
      </c>
      <c r="GD348" s="15">
        <f>IFERROR(CX348*[1]Figure!$F$8+DS348*[1]Figure!$G$8+EN348*[1]Figure!$H$8,0)</f>
        <v>0.26024332577566817</v>
      </c>
      <c r="GE348" s="15">
        <f>IFERROR(CY348*[1]Figure!$F$8+DT348*[1]Figure!$G$8+EO348*[1]Figure!$H$8,0)</f>
        <v>6.3933066918801766E-6</v>
      </c>
      <c r="GF348" s="15">
        <f>IFERROR(CZ348*[1]Figure!$F$8+DU348*[1]Figure!$G$8+EP348*[1]Figure!$H$8,0)</f>
        <v>5.6566681125281371E-3</v>
      </c>
      <c r="GG348" s="15">
        <f>IFERROR(DA348*[1]Figure!$F$8+DV348*[1]Figure!$G$8+EQ348*[1]Figure!$H$8,0)</f>
        <v>8.8314769670557128E-5</v>
      </c>
      <c r="GH348" s="15">
        <f>IFERROR(DB348*[1]Figure!$F$8+DW348*[1]Figure!$G$8+ER348*[1]Figure!$H$8,0)</f>
        <v>3.5140974519527817E-7</v>
      </c>
      <c r="GI348" s="15">
        <f>IFERROR(DC348*[1]Figure!$F$8+DX348*[1]Figure!$G$8+ES348*[1]Figure!$H$8,0)</f>
        <v>1.5967769236390331E-2</v>
      </c>
      <c r="GJ348" s="15">
        <f>IFERROR(DD348*[1]Figure!$F$8+DY348*[1]Figure!$G$8+ET348*[1]Figure!$H$8,0)</f>
        <v>3.1917877334207033E-4</v>
      </c>
      <c r="GK348" s="15">
        <f>IFERROR(DE348*[1]Figure!$F$8+DZ348*[1]Figure!$G$8+EU348*[1]Figure!$H$8,0)</f>
        <v>1.7944957981102397E-3</v>
      </c>
      <c r="GL348" s="15">
        <f>IFERROR(DF348*[1]Figure!$F$8+EA348*[1]Figure!$G$8+EV348*[1]Figure!$H$8,0)</f>
        <v>6.3963933631597811E-5</v>
      </c>
      <c r="GM348" s="15">
        <f>IFERROR(DG348*[1]Figure!$F$8+EB348*[1]Figure!$G$8+EW348*[1]Figure!$H$8,0)</f>
        <v>6.2313768481421996E-5</v>
      </c>
      <c r="GN348" s="15">
        <f>IFERROR(DH348*[1]Figure!$F$8+EC348*[1]Figure!$G$8+EX348*[1]Figure!$H$8,0)</f>
        <v>1.168314006684054E-4</v>
      </c>
      <c r="GO348" s="15">
        <f>IFERROR(DI348*[1]Figure!$F$8+ED348*[1]Figure!$G$8+EY348*[1]Figure!$H$8,0)</f>
        <v>7.4622966589589487E-8</v>
      </c>
      <c r="GP348" s="15">
        <f>IFERROR(DJ348*[1]Figure!$F$8+EE348*[1]Figure!$G$8+EZ348*[1]Figure!$H$8,0)</f>
        <v>1.4176465440767711E-5</v>
      </c>
      <c r="GQ348" s="15">
        <f>IFERROR(DK348*[1]Figure!$F$8+EF348*[1]Figure!$G$8+FA348*[1]Figure!$H$8,0)</f>
        <v>1.5093579262281001E-5</v>
      </c>
      <c r="GR348" s="15">
        <f>IFERROR(DL348*[1]Figure!$F$8+EG348*[1]Figure!$G$8+FB348*[1]Figure!$H$8,0)</f>
        <v>1.5935602382518591E-5</v>
      </c>
      <c r="GS348" s="15">
        <f>IFERROR(DM348*[1]Figure!$F$8+EH348*[1]Figure!$G$8+FC348*[1]Figure!$H$8,0)</f>
        <v>9.3264320313882222E-10</v>
      </c>
      <c r="GT348" s="15">
        <f>IFERROR(DN348*[1]Figure!$F$8+EI348*[1]Figure!$G$8+FD348*[1]Figure!$H$8,0)</f>
        <v>1.8456882627414892E-5</v>
      </c>
      <c r="GU348" s="15">
        <f>IFERROR(DO348*[1]Figure!$F$8+EJ348*[1]Figure!$G$8+FE348*[1]Figure!$H$8,0)</f>
        <v>5.7064511463605794E-3</v>
      </c>
      <c r="GV348" s="15">
        <f>IFERROR(DP348*[1]Figure!$F$8+EK348*[1]Figure!$G$8+FF348*[1]Figure!$H$8,0)</f>
        <v>8.6527815155210171E-6</v>
      </c>
      <c r="GX348" s="15">
        <f>IFERROR(FH348*[1]Figure!$F$10+GC348*[1]Figure!$F$11,0)</f>
        <v>9.2272263533098114E-4</v>
      </c>
      <c r="GY348" s="15">
        <f>IFERROR(FI348*[1]Figure!$F$10+GD348*[1]Figure!$F$11,0)</f>
        <v>1.526881591903027E-2</v>
      </c>
      <c r="GZ348" s="15">
        <f>IFERROR(FJ348*[1]Figure!$F$10+GE348*[1]Figure!$F$11,0)</f>
        <v>3.7510365616972819E-7</v>
      </c>
      <c r="HA348" s="15">
        <f>IFERROR(FK348*[1]Figure!$F$10+GF348*[1]Figure!$F$11,0)</f>
        <v>3.3188410833518437E-4</v>
      </c>
      <c r="HB348" s="15">
        <f>IFERROR(FL348*[1]Figure!$F$10+GG348*[1]Figure!$F$11,0)</f>
        <v>5.1815429157006676E-6</v>
      </c>
      <c r="HC348" s="15">
        <f>IFERROR(FM348*[1]Figure!$F$10+GH348*[1]Figure!$F$11,0)</f>
        <v>2.0617668851055315E-8</v>
      </c>
      <c r="HD348" s="15">
        <f>IFERROR(FN348*[1]Figure!$F$10+GI348*[1]Figure!$F$11,0)</f>
        <v>9.368498822450638E-4</v>
      </c>
      <c r="HE348" s="15">
        <f>IFERROR(FO348*[1]Figure!$F$10+GJ348*[1]Figure!$F$11,0)</f>
        <v>1.8726635624165586E-5</v>
      </c>
      <c r="HF348" s="15">
        <f>IFERROR(FP348*[1]Figure!$F$10+GK348*[1]Figure!$F$11,0)</f>
        <v>1.0528541290022334E-4</v>
      </c>
      <c r="HG348" s="15">
        <f>IFERROR(FQ348*[1]Figure!$F$10+GL348*[1]Figure!$F$11,0)</f>
        <v>3.7528475520629468E-6</v>
      </c>
      <c r="HH348" s="15">
        <f>IFERROR(FR348*[1]Figure!$F$10+GM348*[1]Figure!$F$11,0)</f>
        <v>3.6560302068382987E-6</v>
      </c>
      <c r="HI348" s="15">
        <f>IFERROR(FS348*[1]Figure!$F$10+GN348*[1]Figure!$F$11,0)</f>
        <v>6.8546509119932953E-6</v>
      </c>
      <c r="HJ348" s="15">
        <f>IFERROR(FT348*[1]Figure!$F$10+GO348*[1]Figure!$F$11,0)</f>
        <v>4.378226941237923E-9</v>
      </c>
      <c r="HK348" s="15">
        <f>IFERROR(FU348*[1]Figure!$F$10+GP348*[1]Figure!$F$11,0)</f>
        <v>8.3175174830099147E-7</v>
      </c>
      <c r="HL348" s="15">
        <f>IFERROR(FV348*[1]Figure!$F$10+GQ348*[1]Figure!$F$11,0)</f>
        <v>8.8556001437562549E-7</v>
      </c>
      <c r="HM348" s="15">
        <f>IFERROR(FW348*[1]Figure!$F$10+GR348*[1]Figure!$F$11,0)</f>
        <v>9.349626109039139E-7</v>
      </c>
      <c r="HN348" s="15">
        <f>IFERROR(FX348*[1]Figure!$F$10+GS348*[1]Figure!$F$11,0)</f>
        <v>5.4719395183017038E-11</v>
      </c>
      <c r="HO348" s="15">
        <f>IFERROR(FY348*[1]Figure!$F$10+GT348*[1]Figure!$F$11,0)</f>
        <v>1.0828894168070703E-6</v>
      </c>
      <c r="HP348" s="15">
        <f>IFERROR(FZ348*[1]Figure!$F$10+GU348*[1]Figure!$F$11,0)</f>
        <v>3.3480494396934639E-4</v>
      </c>
      <c r="HQ348" s="15">
        <f>IFERROR(GA348*[1]Figure!$F$10+GV348*[1]Figure!$F$11,0)</f>
        <v>5.0766999597125004E-7</v>
      </c>
    </row>
    <row r="349" spans="1:225" s="15" customFormat="1" x14ac:dyDescent="0.2">
      <c r="A349" s="1"/>
      <c r="B349" s="4"/>
      <c r="C349" s="1" t="str">
        <f>C158</f>
        <v>Heat (PHEV,cell)</v>
      </c>
      <c r="D349" s="1" t="str">
        <f>D158</f>
        <v>Poland</v>
      </c>
      <c r="E349" s="2">
        <f t="shared" si="293"/>
        <v>3.858592913873711E-2</v>
      </c>
      <c r="F349" s="7"/>
      <c r="G349" s="5" t="str">
        <f>G158</f>
        <v>-</v>
      </c>
      <c r="H349" s="5" t="str">
        <f>H158</f>
        <v>-</v>
      </c>
      <c r="I349" s="5" t="str">
        <f>I158</f>
        <v>-</v>
      </c>
      <c r="J349" s="5">
        <f>J$238*$E349</f>
        <v>1.794456883282438E-2</v>
      </c>
      <c r="K349" s="5">
        <f t="shared" si="305"/>
        <v>1.3818277948596931E-2</v>
      </c>
      <c r="L349" s="5">
        <f t="shared" si="305"/>
        <v>1.5371974999406856E-2</v>
      </c>
      <c r="M349" s="5" t="str">
        <f>M158</f>
        <v>MJ/kWh</v>
      </c>
      <c r="N349" s="5" t="str">
        <f>N158</f>
        <v>heat production, natural gas, at industrial furnace &gt;100kW | heat, district or industrial, natural gas | Cutoff, PL</v>
      </c>
      <c r="O349" s="5">
        <f>O158</f>
        <v>1</v>
      </c>
      <c r="P349" s="5" t="str">
        <f>P158</f>
        <v>MJ</v>
      </c>
      <c r="Q349" s="5">
        <f>Q339</f>
        <v>7.76172036079711E-2</v>
      </c>
      <c r="R349" s="5">
        <f t="shared" ref="R349:AJ349" si="314">R339</f>
        <v>1.2334492330798601</v>
      </c>
      <c r="S349" s="5">
        <f t="shared" si="314"/>
        <v>1.8845559066769299E-5</v>
      </c>
      <c r="T349" s="5">
        <f t="shared" si="314"/>
        <v>2.6861542418406398E-2</v>
      </c>
      <c r="U349" s="5">
        <f t="shared" si="314"/>
        <v>1.15772382420937E-4</v>
      </c>
      <c r="V349" s="5">
        <f t="shared" si="314"/>
        <v>8.4441301983729495E-7</v>
      </c>
      <c r="W349" s="5">
        <f t="shared" si="314"/>
        <v>7.9148724848107893E-2</v>
      </c>
      <c r="X349" s="5">
        <f t="shared" si="314"/>
        <v>5.34650799649301E-4</v>
      </c>
      <c r="Y349" s="5">
        <f t="shared" si="314"/>
        <v>1.91914568732441E-3</v>
      </c>
      <c r="Z349" s="5">
        <f t="shared" si="314"/>
        <v>2.8436884930436703E-4</v>
      </c>
      <c r="AA349" s="5">
        <f t="shared" si="314"/>
        <v>3.8579556884854302E-5</v>
      </c>
      <c r="AB349" s="5">
        <f t="shared" si="314"/>
        <v>1.6521029759626401E-4</v>
      </c>
      <c r="AC349" s="5">
        <f t="shared" si="314"/>
        <v>8.5032099085209495E-8</v>
      </c>
      <c r="AD349" s="5">
        <f t="shared" si="314"/>
        <v>2.05151655332958E-5</v>
      </c>
      <c r="AE349" s="5">
        <f t="shared" si="314"/>
        <v>3.5325481223865997E-5</v>
      </c>
      <c r="AF349" s="5">
        <f t="shared" si="314"/>
        <v>3.8894325624004503E-5</v>
      </c>
      <c r="AG349" s="5">
        <f t="shared" si="314"/>
        <v>2.24475842794105E-8</v>
      </c>
      <c r="AH349" s="5">
        <f t="shared" si="314"/>
        <v>5.8368053652270399E-5</v>
      </c>
      <c r="AI349" s="5">
        <f t="shared" si="314"/>
        <v>5.7723705293067301E-3</v>
      </c>
      <c r="AJ349" s="5">
        <f t="shared" si="314"/>
        <v>2.5487273851333302E-5</v>
      </c>
      <c r="AK349" s="1"/>
      <c r="AL349" s="1">
        <f t="shared" si="306"/>
        <v>0</v>
      </c>
      <c r="AM349" s="1">
        <f t="shared" si="306"/>
        <v>0</v>
      </c>
      <c r="AN349" s="1">
        <f t="shared" si="306"/>
        <v>0</v>
      </c>
      <c r="AO349" s="1">
        <f t="shared" si="306"/>
        <v>0</v>
      </c>
      <c r="AP349" s="1">
        <f t="shared" si="306"/>
        <v>0</v>
      </c>
      <c r="AQ349" s="1">
        <f t="shared" si="306"/>
        <v>0</v>
      </c>
      <c r="AR349" s="1">
        <f t="shared" si="306"/>
        <v>0</v>
      </c>
      <c r="AS349" s="1">
        <f t="shared" si="306"/>
        <v>0</v>
      </c>
      <c r="AT349" s="1">
        <f t="shared" si="306"/>
        <v>0</v>
      </c>
      <c r="AU349" s="1">
        <f t="shared" si="306"/>
        <v>0</v>
      </c>
      <c r="AV349" s="1">
        <f t="shared" si="306"/>
        <v>0</v>
      </c>
      <c r="AW349" s="1">
        <f t="shared" si="306"/>
        <v>0</v>
      </c>
      <c r="AX349" s="1">
        <f t="shared" si="306"/>
        <v>0</v>
      </c>
      <c r="AY349" s="1">
        <f t="shared" si="306"/>
        <v>0</v>
      </c>
      <c r="AZ349" s="1">
        <f t="shared" si="306"/>
        <v>0</v>
      </c>
      <c r="BA349" s="1">
        <f t="shared" si="299"/>
        <v>0</v>
      </c>
      <c r="BB349" s="1">
        <f t="shared" si="266"/>
        <v>0</v>
      </c>
      <c r="BC349" s="1">
        <f t="shared" si="266"/>
        <v>0</v>
      </c>
      <c r="BD349" s="1">
        <f t="shared" si="266"/>
        <v>0</v>
      </c>
      <c r="BE349" s="1">
        <f t="shared" si="266"/>
        <v>0</v>
      </c>
      <c r="BF349" s="1"/>
      <c r="BG349" s="1">
        <f t="shared" si="307"/>
        <v>0</v>
      </c>
      <c r="BH349" s="1">
        <f t="shared" si="307"/>
        <v>0</v>
      </c>
      <c r="BI349" s="1">
        <f t="shared" si="307"/>
        <v>0</v>
      </c>
      <c r="BJ349" s="1">
        <f t="shared" si="307"/>
        <v>0</v>
      </c>
      <c r="BK349" s="1">
        <f t="shared" si="307"/>
        <v>0</v>
      </c>
      <c r="BL349" s="1">
        <f t="shared" si="307"/>
        <v>0</v>
      </c>
      <c r="BM349" s="1">
        <f t="shared" si="307"/>
        <v>0</v>
      </c>
      <c r="BN349" s="1">
        <f t="shared" si="307"/>
        <v>0</v>
      </c>
      <c r="BO349" s="1">
        <f t="shared" si="307"/>
        <v>0</v>
      </c>
      <c r="BP349" s="1">
        <f t="shared" si="307"/>
        <v>0</v>
      </c>
      <c r="BQ349" s="1">
        <f t="shared" si="307"/>
        <v>0</v>
      </c>
      <c r="BR349" s="1">
        <f t="shared" si="307"/>
        <v>0</v>
      </c>
      <c r="BS349" s="1">
        <f t="shared" si="307"/>
        <v>0</v>
      </c>
      <c r="BT349" s="1">
        <f t="shared" si="307"/>
        <v>0</v>
      </c>
      <c r="BU349" s="1">
        <f t="shared" si="307"/>
        <v>0</v>
      </c>
      <c r="BV349" s="1">
        <f t="shared" si="300"/>
        <v>0</v>
      </c>
      <c r="BW349" s="1">
        <f t="shared" si="267"/>
        <v>0</v>
      </c>
      <c r="BX349" s="1">
        <f t="shared" si="267"/>
        <v>0</v>
      </c>
      <c r="BY349" s="1">
        <f t="shared" si="267"/>
        <v>0</v>
      </c>
      <c r="BZ349" s="1">
        <f t="shared" si="267"/>
        <v>0</v>
      </c>
      <c r="CA349" s="1"/>
      <c r="CB349" s="1">
        <f t="shared" si="308"/>
        <v>0</v>
      </c>
      <c r="CC349" s="1">
        <f t="shared" si="308"/>
        <v>0</v>
      </c>
      <c r="CD349" s="1">
        <f t="shared" si="308"/>
        <v>0</v>
      </c>
      <c r="CE349" s="1">
        <f t="shared" si="308"/>
        <v>0</v>
      </c>
      <c r="CF349" s="1">
        <f t="shared" si="308"/>
        <v>0</v>
      </c>
      <c r="CG349" s="1">
        <f t="shared" si="308"/>
        <v>0</v>
      </c>
      <c r="CH349" s="1">
        <f t="shared" si="308"/>
        <v>0</v>
      </c>
      <c r="CI349" s="1">
        <f t="shared" si="308"/>
        <v>0</v>
      </c>
      <c r="CJ349" s="1">
        <f t="shared" si="308"/>
        <v>0</v>
      </c>
      <c r="CK349" s="1">
        <f t="shared" si="308"/>
        <v>0</v>
      </c>
      <c r="CL349" s="1">
        <f t="shared" si="308"/>
        <v>0</v>
      </c>
      <c r="CM349" s="1">
        <f t="shared" si="308"/>
        <v>0</v>
      </c>
      <c r="CN349" s="1">
        <f t="shared" si="308"/>
        <v>0</v>
      </c>
      <c r="CO349" s="1">
        <f t="shared" si="308"/>
        <v>0</v>
      </c>
      <c r="CP349" s="1">
        <f t="shared" si="308"/>
        <v>0</v>
      </c>
      <c r="CQ349" s="1">
        <f t="shared" si="301"/>
        <v>0</v>
      </c>
      <c r="CR349" s="1">
        <f t="shared" si="268"/>
        <v>0</v>
      </c>
      <c r="CS349" s="1">
        <f t="shared" si="268"/>
        <v>0</v>
      </c>
      <c r="CT349" s="1">
        <f t="shared" si="268"/>
        <v>0</v>
      </c>
      <c r="CU349" s="1">
        <f t="shared" si="268"/>
        <v>0</v>
      </c>
      <c r="CW349" s="15">
        <f t="shared" si="309"/>
        <v>1.3928072527545823E-3</v>
      </c>
      <c r="CX349" s="15">
        <f t="shared" si="309"/>
        <v>2.2133714664795991E-2</v>
      </c>
      <c r="CY349" s="15">
        <f t="shared" si="309"/>
        <v>3.3817543186669928E-7</v>
      </c>
      <c r="CZ349" s="15">
        <f t="shared" si="309"/>
        <v>4.820187968829255E-4</v>
      </c>
      <c r="DA349" s="15">
        <f t="shared" si="309"/>
        <v>2.0774854852925713E-6</v>
      </c>
      <c r="DB349" s="15">
        <f t="shared" si="309"/>
        <v>1.5152627557803436E-8</v>
      </c>
      <c r="DC349" s="15">
        <f t="shared" si="309"/>
        <v>1.4202897410671494E-3</v>
      </c>
      <c r="DD349" s="15">
        <f t="shared" si="309"/>
        <v>9.5940780758314784E-6</v>
      </c>
      <c r="DE349" s="15">
        <f t="shared" si="309"/>
        <v>3.443824188641093E-5</v>
      </c>
      <c r="DF349" s="15">
        <f t="shared" si="309"/>
        <v>5.1028763902532772E-6</v>
      </c>
      <c r="DG349" s="15">
        <f t="shared" si="309"/>
        <v>6.9229351406013172E-7</v>
      </c>
      <c r="DH349" s="15">
        <f t="shared" si="309"/>
        <v>2.9646275571075599E-6</v>
      </c>
      <c r="DI349" s="15">
        <f t="shared" si="309"/>
        <v>1.5258643550340848E-9</v>
      </c>
      <c r="DJ349" s="15">
        <f t="shared" si="309"/>
        <v>3.6813580002901276E-7</v>
      </c>
      <c r="DK349" s="15">
        <f t="shared" si="309"/>
        <v>6.3390052937430862E-7</v>
      </c>
      <c r="DL349" s="15">
        <f t="shared" si="302"/>
        <v>6.9794190336623384E-7</v>
      </c>
      <c r="DM349" s="15">
        <f t="shared" si="269"/>
        <v>4.028122212325082E-10</v>
      </c>
      <c r="DN349" s="15">
        <f t="shared" si="269"/>
        <v>1.0473895564011526E-6</v>
      </c>
      <c r="DO349" s="15">
        <f t="shared" si="269"/>
        <v>1.0358270029171151E-4</v>
      </c>
      <c r="DP349" s="15">
        <f t="shared" si="269"/>
        <v>4.5735813998629537E-7</v>
      </c>
      <c r="DR349" s="15">
        <f t="shared" si="310"/>
        <v>1.0725360930477852E-3</v>
      </c>
      <c r="DS349" s="15">
        <f t="shared" si="310"/>
        <v>1.7044144338181227E-2</v>
      </c>
      <c r="DT349" s="15">
        <f t="shared" si="310"/>
        <v>2.6041317328131913E-7</v>
      </c>
      <c r="DU349" s="15">
        <f t="shared" si="310"/>
        <v>3.7118025926556619E-4</v>
      </c>
      <c r="DV349" s="15">
        <f t="shared" si="310"/>
        <v>1.5997749590637647E-6</v>
      </c>
      <c r="DW349" s="15">
        <f t="shared" si="310"/>
        <v>1.1668333811525835E-8</v>
      </c>
      <c r="DX349" s="15">
        <f t="shared" si="310"/>
        <v>1.0936990792281753E-3</v>
      </c>
      <c r="DY349" s="15">
        <f t="shared" si="310"/>
        <v>7.3879533549936512E-6</v>
      </c>
      <c r="DZ349" s="15">
        <f t="shared" si="310"/>
        <v>2.6519288531299796E-5</v>
      </c>
      <c r="EA349" s="15">
        <f t="shared" si="310"/>
        <v>3.9294877996104182E-6</v>
      </c>
      <c r="EB349" s="15">
        <f t="shared" si="310"/>
        <v>5.3310304016862313E-7</v>
      </c>
      <c r="EC349" s="15">
        <f t="shared" si="310"/>
        <v>2.2829218121555916E-6</v>
      </c>
      <c r="ED349" s="15">
        <f t="shared" si="310"/>
        <v>1.1749971797120595E-9</v>
      </c>
      <c r="EE349" s="15">
        <f t="shared" si="310"/>
        <v>2.8348425950055712E-7</v>
      </c>
      <c r="EF349" s="15">
        <f t="shared" si="310"/>
        <v>4.8813731821932244E-7</v>
      </c>
      <c r="EG349" s="15">
        <f t="shared" si="303"/>
        <v>5.3745260209573002E-7</v>
      </c>
      <c r="EH349" s="15">
        <f t="shared" si="270"/>
        <v>3.1018695884744923E-10</v>
      </c>
      <c r="EI349" s="15">
        <f t="shared" si="270"/>
        <v>8.0654598868569063E-7</v>
      </c>
      <c r="EJ349" s="15">
        <f t="shared" si="270"/>
        <v>7.9764220396249988E-5</v>
      </c>
      <c r="EK349" s="15">
        <f t="shared" si="270"/>
        <v>3.5219023422973014E-7</v>
      </c>
      <c r="EM349" s="15">
        <f t="shared" si="311"/>
        <v>1.1931297133856034E-3</v>
      </c>
      <c r="EN349" s="15">
        <f t="shared" si="311"/>
        <v>1.8960550773941168E-2</v>
      </c>
      <c r="EO349" s="15">
        <f t="shared" si="311"/>
        <v>2.8969346282422289E-7</v>
      </c>
      <c r="EP349" s="15">
        <f t="shared" si="311"/>
        <v>4.1291495850124995E-4</v>
      </c>
      <c r="EQ349" s="15">
        <f t="shared" si="311"/>
        <v>1.7796501681964133E-6</v>
      </c>
      <c r="ER349" s="15">
        <f t="shared" si="311"/>
        <v>1.2980295830112543E-8</v>
      </c>
      <c r="ES349" s="15">
        <f t="shared" si="311"/>
        <v>1.2166722196000467E-3</v>
      </c>
      <c r="ET349" s="15">
        <f t="shared" si="311"/>
        <v>8.2186387256219383E-6</v>
      </c>
      <c r="EU349" s="15">
        <f t="shared" si="311"/>
        <v>2.9501059525770317E-5</v>
      </c>
      <c r="EV349" s="15">
        <f t="shared" si="311"/>
        <v>4.3713108421168255E-6</v>
      </c>
      <c r="EW349" s="15">
        <f t="shared" si="311"/>
        <v>5.93043983922175E-7</v>
      </c>
      <c r="EX349" s="15">
        <f t="shared" si="311"/>
        <v>2.5396085642943371E-6</v>
      </c>
      <c r="EY349" s="15">
        <f t="shared" si="311"/>
        <v>1.3071113012849269E-9</v>
      </c>
      <c r="EZ349" s="15">
        <f t="shared" si="311"/>
        <v>3.1535861168651626E-7</v>
      </c>
      <c r="FA349" s="15">
        <f t="shared" si="311"/>
        <v>5.4302241421528446E-7</v>
      </c>
      <c r="FB349" s="15">
        <f t="shared" si="304"/>
        <v>5.9788260111098664E-7</v>
      </c>
      <c r="FC349" s="15">
        <f t="shared" si="271"/>
        <v>3.4506370434017659E-10</v>
      </c>
      <c r="FD349" s="15">
        <f t="shared" si="271"/>
        <v>8.9723226150673862E-7</v>
      </c>
      <c r="FE349" s="15">
        <f t="shared" si="271"/>
        <v>8.8732735463815978E-5</v>
      </c>
      <c r="FF349" s="15">
        <f t="shared" si="271"/>
        <v>3.9178973644573159E-7</v>
      </c>
      <c r="FH349" s="15">
        <f>IFERROR(AL349*[1]Figure!$C$8+BG349*[1]Figure!$D$8+CB349*[1]Figure!$E$8,0)</f>
        <v>0</v>
      </c>
      <c r="FI349" s="15">
        <f>IFERROR(AM349*[1]Figure!$C$8+BH349*[1]Figure!$D$8+CC349*[1]Figure!$E$8,0)</f>
        <v>0</v>
      </c>
      <c r="FJ349" s="15">
        <f>IFERROR(AN349*[1]Figure!$C$8+BI349*[1]Figure!$D$8+CD349*[1]Figure!$E$8,0)</f>
        <v>0</v>
      </c>
      <c r="FK349" s="15">
        <f>IFERROR(AO349*[1]Figure!$C$8+BJ349*[1]Figure!$D$8+CE349*[1]Figure!$E$8,0)</f>
        <v>0</v>
      </c>
      <c r="FL349" s="15">
        <f>IFERROR(AP349*[1]Figure!$C$8+BK349*[1]Figure!$D$8+CF349*[1]Figure!$E$8,0)</f>
        <v>0</v>
      </c>
      <c r="FM349" s="15">
        <f>IFERROR(AQ349*[1]Figure!$C$8+BL349*[1]Figure!$D$8+CG349*[1]Figure!$E$8,0)</f>
        <v>0</v>
      </c>
      <c r="FN349" s="15">
        <f>IFERROR(AR349*[1]Figure!$C$8+BM349*[1]Figure!$D$8+CH349*[1]Figure!$E$8,0)</f>
        <v>0</v>
      </c>
      <c r="FO349" s="15">
        <f>IFERROR(AS349*[1]Figure!$C$8+BN349*[1]Figure!$D$8+CI349*[1]Figure!$E$8,0)</f>
        <v>0</v>
      </c>
      <c r="FP349" s="15">
        <f>IFERROR(AT349*[1]Figure!$C$8+BO349*[1]Figure!$D$8+CJ349*[1]Figure!$E$8,0)</f>
        <v>0</v>
      </c>
      <c r="FQ349" s="15">
        <f>IFERROR(AU349*[1]Figure!$C$8+BP349*[1]Figure!$D$8+CK349*[1]Figure!$E$8,0)</f>
        <v>0</v>
      </c>
      <c r="FR349" s="15">
        <f>IFERROR(AV349*[1]Figure!$C$8+BQ349*[1]Figure!$D$8+CL349*[1]Figure!$E$8,0)</f>
        <v>0</v>
      </c>
      <c r="FS349" s="15">
        <f>IFERROR(AW349*[1]Figure!$C$8+BR349*[1]Figure!$D$8+CM349*[1]Figure!$E$8,0)</f>
        <v>0</v>
      </c>
      <c r="FT349" s="15">
        <f>IFERROR(AX349*[1]Figure!$C$8+BS349*[1]Figure!$D$8+CN349*[1]Figure!$E$8,0)</f>
        <v>0</v>
      </c>
      <c r="FU349" s="15">
        <f>IFERROR(AY349*[1]Figure!$C$8+BT349*[1]Figure!$D$8+CO349*[1]Figure!$E$8,0)</f>
        <v>0</v>
      </c>
      <c r="FV349" s="15">
        <f>IFERROR(AZ349*[1]Figure!$C$8+BU349*[1]Figure!$D$8+CP349*[1]Figure!$E$8,0)</f>
        <v>0</v>
      </c>
      <c r="FW349" s="15">
        <f>IFERROR(BA349*[1]Figure!$C$8+BV349*[1]Figure!$D$8+CQ349*[1]Figure!$E$8,0)</f>
        <v>0</v>
      </c>
      <c r="FX349" s="15">
        <f>IFERROR(BB349*[1]Figure!$C$8+BW349*[1]Figure!$D$8+CR349*[1]Figure!$E$8,0)</f>
        <v>0</v>
      </c>
      <c r="FY349" s="15">
        <f>IFERROR(BC349*[1]Figure!$C$8+BX349*[1]Figure!$D$8+CS349*[1]Figure!$E$8,0)</f>
        <v>0</v>
      </c>
      <c r="FZ349" s="15">
        <f>IFERROR(BD349*[1]Figure!$C$8+BY349*[1]Figure!$D$8+CT349*[1]Figure!$E$8,0)</f>
        <v>0</v>
      </c>
      <c r="GA349" s="15">
        <f>IFERROR(BE349*[1]Figure!$C$8+BZ349*[1]Figure!$D$8+CU349*[1]Figure!$E$8,0)</f>
        <v>0</v>
      </c>
      <c r="GC349" s="15">
        <f>IFERROR(CW349*[1]Figure!$F$8+DR349*[1]Figure!$G$8+EM349*[1]Figure!$H$8,0)</f>
        <v>1.1455602209836408E-3</v>
      </c>
      <c r="GD349" s="15">
        <f>IFERROR(CX349*[1]Figure!$F$8+DS349*[1]Figure!$G$8+EN349*[1]Figure!$H$8,0)</f>
        <v>1.8204602978945203E-2</v>
      </c>
      <c r="GE349" s="15">
        <f>IFERROR(CY349*[1]Figure!$F$8+DT349*[1]Figure!$G$8+EO349*[1]Figure!$H$8,0)</f>
        <v>2.781435275371269E-7</v>
      </c>
      <c r="GF349" s="15">
        <f>IFERROR(CZ349*[1]Figure!$F$8+DU349*[1]Figure!$G$8+EP349*[1]Figure!$H$8,0)</f>
        <v>3.9645224303895061E-4</v>
      </c>
      <c r="GG349" s="15">
        <f>IFERROR(DA349*[1]Figure!$F$8+DV349*[1]Figure!$G$8+EQ349*[1]Figure!$H$8,0)</f>
        <v>1.7086963949357096E-6</v>
      </c>
      <c r="GH349" s="15">
        <f>IFERROR(DB349*[1]Figure!$F$8+DW349*[1]Figure!$G$8+ER349*[1]Figure!$H$8,0)</f>
        <v>1.2462777846159521E-8</v>
      </c>
      <c r="GI349" s="15">
        <f>IFERROR(DC349*[1]Figure!$F$8+DX349*[1]Figure!$G$8+ES349*[1]Figure!$H$8,0)</f>
        <v>1.1681640991026416E-3</v>
      </c>
      <c r="GJ349" s="15">
        <f>IFERROR(DD349*[1]Figure!$F$8+DY349*[1]Figure!$G$8+ET349*[1]Figure!$H$8,0)</f>
        <v>7.8909656587065424E-6</v>
      </c>
      <c r="GK349" s="15">
        <f>IFERROR(DE349*[1]Figure!$F$8+DZ349*[1]Figure!$G$8+EU349*[1]Figure!$H$8,0)</f>
        <v>2.8324866852654458E-5</v>
      </c>
      <c r="GL349" s="15">
        <f>IFERROR(DF349*[1]Figure!$F$8+EA349*[1]Figure!$G$8+EV349*[1]Figure!$H$8,0)</f>
        <v>4.1970288377732717E-6</v>
      </c>
      <c r="GM349" s="15">
        <f>IFERROR(DG349*[1]Figure!$F$8+EB349*[1]Figure!$G$8+EW349*[1]Figure!$H$8,0)</f>
        <v>5.6939961317964698E-7</v>
      </c>
      <c r="GN349" s="15">
        <f>IFERROR(DH349*[1]Figure!$F$8+EC349*[1]Figure!$G$8+EX349*[1]Figure!$H$8,0)</f>
        <v>2.4383556251144419E-6</v>
      </c>
      <c r="GO349" s="15">
        <f>IFERROR(DI349*[1]Figure!$F$8+ED349*[1]Figure!$G$8+EY349*[1]Figure!$H$8,0)</f>
        <v>1.254997419267392E-9</v>
      </c>
      <c r="GP349" s="15">
        <f>IFERROR(DJ349*[1]Figure!$F$8+EE349*[1]Figure!$G$8+EZ349*[1]Figure!$H$8,0)</f>
        <v>3.0278541958995255E-7</v>
      </c>
      <c r="GQ349" s="15">
        <f>IFERROR(DK349*[1]Figure!$F$8+EF349*[1]Figure!$G$8+FA349*[1]Figure!$H$8,0)</f>
        <v>5.2137237875198935E-7</v>
      </c>
      <c r="GR349" s="15">
        <f>IFERROR(DL349*[1]Figure!$F$8+EG349*[1]Figure!$G$8+FB349*[1]Figure!$H$8,0)</f>
        <v>5.7404531709086873E-7</v>
      </c>
      <c r="GS349" s="15">
        <f>IFERROR(DM349*[1]Figure!$F$8+EH349*[1]Figure!$G$8+FC349*[1]Figure!$H$8,0)</f>
        <v>3.3130618487045729E-10</v>
      </c>
      <c r="GT349" s="15">
        <f>IFERROR(DN349*[1]Figure!$F$8+EI349*[1]Figure!$G$8+FD349*[1]Figure!$H$8,0)</f>
        <v>8.6146005437141396E-7</v>
      </c>
      <c r="GU349" s="15">
        <f>IFERROR(DO349*[1]Figure!$F$8+EJ349*[1]Figure!$G$8+FE349*[1]Figure!$H$8,0)</f>
        <v>8.5195005124778504E-5</v>
      </c>
      <c r="GV349" s="15">
        <f>IFERROR(DP349*[1]Figure!$F$8+EK349*[1]Figure!$G$8+FF349*[1]Figure!$H$8,0)</f>
        <v>3.7616927315332273E-7</v>
      </c>
      <c r="GX349" s="15">
        <f>IFERROR(FH349*[1]Figure!$F$10+GC349*[1]Figure!$F$11,0)</f>
        <v>6.721151478612954E-5</v>
      </c>
      <c r="GY349" s="15">
        <f>IFERROR(FI349*[1]Figure!$F$10+GD349*[1]Figure!$F$11,0)</f>
        <v>1.0680878402397551E-3</v>
      </c>
      <c r="GZ349" s="15">
        <f>IFERROR(FJ349*[1]Figure!$F$10+GE349*[1]Figure!$F$11,0)</f>
        <v>1.6319044142154095E-8</v>
      </c>
      <c r="HA349" s="15">
        <f>IFERROR(FK349*[1]Figure!$F$10+GF349*[1]Figure!$F$11,0)</f>
        <v>2.3260371045466996E-5</v>
      </c>
      <c r="HB349" s="15">
        <f>IFERROR(FL349*[1]Figure!$F$10+GG349*[1]Figure!$F$11,0)</f>
        <v>1.0025144982305362E-7</v>
      </c>
      <c r="HC349" s="15">
        <f>IFERROR(FM349*[1]Figure!$F$10+GH349*[1]Figure!$F$11,0)</f>
        <v>7.3120745827238382E-10</v>
      </c>
      <c r="HD349" s="15">
        <f>IFERROR(FN349*[1]Figure!$F$10+GI349*[1]Figure!$F$11,0)</f>
        <v>6.8537713846284219E-5</v>
      </c>
      <c r="HE349" s="15">
        <f>IFERROR(FO349*[1]Figure!$F$10+GJ349*[1]Figure!$F$11,0)</f>
        <v>4.6297326437504597E-7</v>
      </c>
      <c r="HF349" s="15">
        <f>IFERROR(FP349*[1]Figure!$F$10+GK349*[1]Figure!$F$11,0)</f>
        <v>1.6618569433631915E-6</v>
      </c>
      <c r="HG349" s="15">
        <f>IFERROR(FQ349*[1]Figure!$F$10+GL349*[1]Figure!$F$11,0)</f>
        <v>2.4624516513465659E-7</v>
      </c>
      <c r="HH349" s="15">
        <f>IFERROR(FR349*[1]Figure!$F$10+GM349*[1]Figure!$F$11,0)</f>
        <v>3.3407419199297423E-8</v>
      </c>
      <c r="HI349" s="15">
        <f>IFERROR(FS349*[1]Figure!$F$10+GN349*[1]Figure!$F$11,0)</f>
        <v>1.4306151012340522E-7</v>
      </c>
      <c r="HJ349" s="15">
        <f>IFERROR(FT349*[1]Figure!$F$10+GO349*[1]Figure!$F$11,0)</f>
        <v>7.3632338184034491E-11</v>
      </c>
      <c r="HK349" s="15">
        <f>IFERROR(FU349*[1]Figure!$F$10+GP349*[1]Figure!$F$11,0)</f>
        <v>1.7764816142376466E-8</v>
      </c>
      <c r="HL349" s="15">
        <f>IFERROR(FV349*[1]Figure!$F$10+GQ349*[1]Figure!$F$11,0)</f>
        <v>3.0589598610084145E-8</v>
      </c>
      <c r="HM349" s="15">
        <f>IFERROR(FW349*[1]Figure!$F$10+GR349*[1]Figure!$F$11,0)</f>
        <v>3.3679988717164371E-8</v>
      </c>
      <c r="HN349" s="15">
        <f>IFERROR(FX349*[1]Figure!$F$10+GS349*[1]Figure!$F$11,0)</f>
        <v>1.9438166702433796E-11</v>
      </c>
      <c r="HO349" s="15">
        <f>IFERROR(FY349*[1]Figure!$F$10+GT349*[1]Figure!$F$11,0)</f>
        <v>5.0542986847368095E-8</v>
      </c>
      <c r="HP349" s="15">
        <f>IFERROR(FZ349*[1]Figure!$F$10+GU349*[1]Figure!$F$11,0)</f>
        <v>4.9985022539729089E-6</v>
      </c>
      <c r="HQ349" s="15">
        <f>IFERROR(GA349*[1]Figure!$F$10+GV349*[1]Figure!$F$11,0)</f>
        <v>2.2070342703522704E-8</v>
      </c>
    </row>
    <row r="350" spans="1:225" s="15" customFormat="1" x14ac:dyDescent="0.2">
      <c r="A350" s="1"/>
      <c r="B350" s="4"/>
      <c r="C350" s="1" t="str">
        <f>C159</f>
        <v>Heat (EV,pack)</v>
      </c>
      <c r="D350" s="1" t="str">
        <f>D159</f>
        <v>Belgium</v>
      </c>
      <c r="E350" s="2">
        <f t="shared" si="293"/>
        <v>3.5814567727706512E-2</v>
      </c>
      <c r="F350" s="7">
        <f>SUM(E350:E357)</f>
        <v>0.99999999999999989</v>
      </c>
      <c r="G350" s="5" t="str">
        <f>G159</f>
        <v>-</v>
      </c>
      <c r="H350" s="5" t="str">
        <f>H159</f>
        <v>-</v>
      </c>
      <c r="I350" s="5" t="str">
        <f>I159</f>
        <v>-</v>
      </c>
      <c r="J350" s="5" t="str">
        <f>J159</f>
        <v>-</v>
      </c>
      <c r="K350" s="5" t="str">
        <f>K159</f>
        <v>-</v>
      </c>
      <c r="L350" s="5" t="str">
        <f>L159</f>
        <v>-</v>
      </c>
      <c r="M350" s="5" t="str">
        <f>M159</f>
        <v>MJ/kWh</v>
      </c>
      <c r="N350" s="5" t="str">
        <f>N159</f>
        <v>heat production, natural gas, at industrial furnace &gt;100kW | heat, district or industrial, natural gas | Cutoff, BE</v>
      </c>
      <c r="O350" s="5">
        <f>O159</f>
        <v>1</v>
      </c>
      <c r="P350" s="5" t="str">
        <f>P159</f>
        <v>MJ</v>
      </c>
      <c r="Q350" s="5">
        <f>'[1]Unit factor_selected'!J103</f>
        <v>7.1719199734360195E-2</v>
      </c>
      <c r="R350" s="5">
        <f>'[1]Unit factor_selected'!K103</f>
        <v>1.23945031468804</v>
      </c>
      <c r="S350" s="5">
        <f>'[1]Unit factor_selected'!L103</f>
        <v>1.17509918012913E-5</v>
      </c>
      <c r="T350" s="5">
        <f>'[1]Unit factor_selected'!M103</f>
        <v>2.69928304624142E-2</v>
      </c>
      <c r="U350" s="5">
        <f>'[1]Unit factor_selected'!N103</f>
        <v>9.2291850663040498E-5</v>
      </c>
      <c r="V350" s="5">
        <f>'[1]Unit factor_selected'!O103</f>
        <v>3.6346161716660301E-7</v>
      </c>
      <c r="W350" s="5">
        <f>'[1]Unit factor_selected'!P103</f>
        <v>7.2633992090612207E-2</v>
      </c>
      <c r="X350" s="5">
        <f>'[1]Unit factor_selected'!Q103</f>
        <v>4.2422533486667201E-4</v>
      </c>
      <c r="Y350" s="5">
        <f>'[1]Unit factor_selected'!R103</f>
        <v>1.2564408909479601E-3</v>
      </c>
      <c r="Z350" s="5">
        <f>'[1]Unit factor_selected'!S103</f>
        <v>3.4431882889187E-4</v>
      </c>
      <c r="AA350" s="5">
        <f>'[1]Unit factor_selected'!T103</f>
        <v>2.6476125019555301E-5</v>
      </c>
      <c r="AB350" s="5">
        <f>'[1]Unit factor_selected'!U103</f>
        <v>2.2950355616246199E-4</v>
      </c>
      <c r="AC350" s="5">
        <f>'[1]Unit factor_selected'!V103</f>
        <v>4.8754056102543998E-8</v>
      </c>
      <c r="AD350" s="5">
        <f>'[1]Unit factor_selected'!W103</f>
        <v>1.68571835078873E-5</v>
      </c>
      <c r="AE350" s="5">
        <f>'[1]Unit factor_selected'!X103</f>
        <v>3.2433685824597497E-5</v>
      </c>
      <c r="AF350" s="5">
        <f>'[1]Unit factor_selected'!Y103</f>
        <v>3.4497661290005297E-5</v>
      </c>
      <c r="AG350" s="5">
        <f>'[1]Unit factor_selected'!Z103</f>
        <v>1.7693351985248301E-8</v>
      </c>
      <c r="AH350" s="5">
        <f>'[1]Unit factor_selected'!AA103</f>
        <v>3.5143833622567601E-5</v>
      </c>
      <c r="AI350" s="5">
        <f>'[1]Unit factor_selected'!AB103</f>
        <v>4.8798702140898003E-3</v>
      </c>
      <c r="AJ350" s="5">
        <f>'[1]Unit factor_selected'!AC103</f>
        <v>1.7468522478378399E-5</v>
      </c>
      <c r="AK350" s="1"/>
      <c r="AL350" s="1">
        <f t="shared" si="306"/>
        <v>0</v>
      </c>
      <c r="AM350" s="1">
        <f t="shared" si="306"/>
        <v>0</v>
      </c>
      <c r="AN350" s="1">
        <f t="shared" si="306"/>
        <v>0</v>
      </c>
      <c r="AO350" s="1">
        <f t="shared" si="306"/>
        <v>0</v>
      </c>
      <c r="AP350" s="1">
        <f t="shared" si="306"/>
        <v>0</v>
      </c>
      <c r="AQ350" s="1">
        <f t="shared" si="306"/>
        <v>0</v>
      </c>
      <c r="AR350" s="1">
        <f t="shared" si="306"/>
        <v>0</v>
      </c>
      <c r="AS350" s="1">
        <f t="shared" si="306"/>
        <v>0</v>
      </c>
      <c r="AT350" s="1">
        <f t="shared" si="306"/>
        <v>0</v>
      </c>
      <c r="AU350" s="1">
        <f t="shared" si="306"/>
        <v>0</v>
      </c>
      <c r="AV350" s="1">
        <f t="shared" si="306"/>
        <v>0</v>
      </c>
      <c r="AW350" s="1">
        <f t="shared" si="306"/>
        <v>0</v>
      </c>
      <c r="AX350" s="1">
        <f t="shared" si="306"/>
        <v>0</v>
      </c>
      <c r="AY350" s="1">
        <f t="shared" si="306"/>
        <v>0</v>
      </c>
      <c r="AZ350" s="1">
        <f t="shared" si="306"/>
        <v>0</v>
      </c>
      <c r="BA350" s="1">
        <f t="shared" si="299"/>
        <v>0</v>
      </c>
      <c r="BB350" s="1">
        <f t="shared" si="266"/>
        <v>0</v>
      </c>
      <c r="BC350" s="1">
        <f t="shared" si="266"/>
        <v>0</v>
      </c>
      <c r="BD350" s="1">
        <f t="shared" si="266"/>
        <v>0</v>
      </c>
      <c r="BE350" s="1">
        <f t="shared" si="266"/>
        <v>0</v>
      </c>
      <c r="BF350" s="1"/>
      <c r="BG350" s="1">
        <f t="shared" si="307"/>
        <v>0</v>
      </c>
      <c r="BH350" s="1">
        <f t="shared" si="307"/>
        <v>0</v>
      </c>
      <c r="BI350" s="1">
        <f t="shared" si="307"/>
        <v>0</v>
      </c>
      <c r="BJ350" s="1">
        <f t="shared" si="307"/>
        <v>0</v>
      </c>
      <c r="BK350" s="1">
        <f t="shared" si="307"/>
        <v>0</v>
      </c>
      <c r="BL350" s="1">
        <f t="shared" si="307"/>
        <v>0</v>
      </c>
      <c r="BM350" s="1">
        <f t="shared" si="307"/>
        <v>0</v>
      </c>
      <c r="BN350" s="1">
        <f t="shared" si="307"/>
        <v>0</v>
      </c>
      <c r="BO350" s="1">
        <f t="shared" si="307"/>
        <v>0</v>
      </c>
      <c r="BP350" s="1">
        <f t="shared" si="307"/>
        <v>0</v>
      </c>
      <c r="BQ350" s="1">
        <f t="shared" si="307"/>
        <v>0</v>
      </c>
      <c r="BR350" s="1">
        <f t="shared" si="307"/>
        <v>0</v>
      </c>
      <c r="BS350" s="1">
        <f t="shared" si="307"/>
        <v>0</v>
      </c>
      <c r="BT350" s="1">
        <f t="shared" si="307"/>
        <v>0</v>
      </c>
      <c r="BU350" s="1">
        <f t="shared" si="307"/>
        <v>0</v>
      </c>
      <c r="BV350" s="1">
        <f t="shared" si="300"/>
        <v>0</v>
      </c>
      <c r="BW350" s="1">
        <f t="shared" si="267"/>
        <v>0</v>
      </c>
      <c r="BX350" s="1">
        <f t="shared" si="267"/>
        <v>0</v>
      </c>
      <c r="BY350" s="1">
        <f t="shared" si="267"/>
        <v>0</v>
      </c>
      <c r="BZ350" s="1">
        <f t="shared" si="267"/>
        <v>0</v>
      </c>
      <c r="CA350" s="1"/>
      <c r="CB350" s="1">
        <f t="shared" si="308"/>
        <v>0</v>
      </c>
      <c r="CC350" s="1">
        <f t="shared" si="308"/>
        <v>0</v>
      </c>
      <c r="CD350" s="1">
        <f t="shared" si="308"/>
        <v>0</v>
      </c>
      <c r="CE350" s="1">
        <f t="shared" si="308"/>
        <v>0</v>
      </c>
      <c r="CF350" s="1">
        <f t="shared" si="308"/>
        <v>0</v>
      </c>
      <c r="CG350" s="1">
        <f t="shared" si="308"/>
        <v>0</v>
      </c>
      <c r="CH350" s="1">
        <f t="shared" si="308"/>
        <v>0</v>
      </c>
      <c r="CI350" s="1">
        <f t="shared" si="308"/>
        <v>0</v>
      </c>
      <c r="CJ350" s="1">
        <f t="shared" si="308"/>
        <v>0</v>
      </c>
      <c r="CK350" s="1">
        <f t="shared" si="308"/>
        <v>0</v>
      </c>
      <c r="CL350" s="1">
        <f t="shared" si="308"/>
        <v>0</v>
      </c>
      <c r="CM350" s="1">
        <f t="shared" si="308"/>
        <v>0</v>
      </c>
      <c r="CN350" s="1">
        <f t="shared" si="308"/>
        <v>0</v>
      </c>
      <c r="CO350" s="1">
        <f t="shared" si="308"/>
        <v>0</v>
      </c>
      <c r="CP350" s="1">
        <f t="shared" si="308"/>
        <v>0</v>
      </c>
      <c r="CQ350" s="1">
        <f t="shared" si="301"/>
        <v>0</v>
      </c>
      <c r="CR350" s="1">
        <f t="shared" si="268"/>
        <v>0</v>
      </c>
      <c r="CS350" s="1">
        <f t="shared" si="268"/>
        <v>0</v>
      </c>
      <c r="CT350" s="1">
        <f t="shared" si="268"/>
        <v>0</v>
      </c>
      <c r="CU350" s="1">
        <f t="shared" si="268"/>
        <v>0</v>
      </c>
      <c r="CW350" s="15">
        <f t="shared" si="309"/>
        <v>0</v>
      </c>
      <c r="CX350" s="15">
        <f t="shared" si="309"/>
        <v>0</v>
      </c>
      <c r="CY350" s="15">
        <f t="shared" si="309"/>
        <v>0</v>
      </c>
      <c r="CZ350" s="15">
        <f t="shared" si="309"/>
        <v>0</v>
      </c>
      <c r="DA350" s="15">
        <f t="shared" si="309"/>
        <v>0</v>
      </c>
      <c r="DB350" s="15">
        <f t="shared" si="309"/>
        <v>0</v>
      </c>
      <c r="DC350" s="15">
        <f t="shared" si="309"/>
        <v>0</v>
      </c>
      <c r="DD350" s="15">
        <f t="shared" si="309"/>
        <v>0</v>
      </c>
      <c r="DE350" s="15">
        <f t="shared" si="309"/>
        <v>0</v>
      </c>
      <c r="DF350" s="15">
        <f t="shared" si="309"/>
        <v>0</v>
      </c>
      <c r="DG350" s="15">
        <f t="shared" si="309"/>
        <v>0</v>
      </c>
      <c r="DH350" s="15">
        <f t="shared" si="309"/>
        <v>0</v>
      </c>
      <c r="DI350" s="15">
        <f t="shared" si="309"/>
        <v>0</v>
      </c>
      <c r="DJ350" s="15">
        <f t="shared" si="309"/>
        <v>0</v>
      </c>
      <c r="DK350" s="15">
        <f t="shared" si="309"/>
        <v>0</v>
      </c>
      <c r="DL350" s="15">
        <f t="shared" si="302"/>
        <v>0</v>
      </c>
      <c r="DM350" s="15">
        <f t="shared" si="269"/>
        <v>0</v>
      </c>
      <c r="DN350" s="15">
        <f t="shared" si="269"/>
        <v>0</v>
      </c>
      <c r="DO350" s="15">
        <f t="shared" si="269"/>
        <v>0</v>
      </c>
      <c r="DP350" s="15">
        <f t="shared" si="269"/>
        <v>0</v>
      </c>
      <c r="DR350" s="15">
        <f t="shared" si="310"/>
        <v>0</v>
      </c>
      <c r="DS350" s="15">
        <f t="shared" si="310"/>
        <v>0</v>
      </c>
      <c r="DT350" s="15">
        <f t="shared" si="310"/>
        <v>0</v>
      </c>
      <c r="DU350" s="15">
        <f t="shared" si="310"/>
        <v>0</v>
      </c>
      <c r="DV350" s="15">
        <f t="shared" si="310"/>
        <v>0</v>
      </c>
      <c r="DW350" s="15">
        <f t="shared" si="310"/>
        <v>0</v>
      </c>
      <c r="DX350" s="15">
        <f t="shared" si="310"/>
        <v>0</v>
      </c>
      <c r="DY350" s="15">
        <f t="shared" si="310"/>
        <v>0</v>
      </c>
      <c r="DZ350" s="15">
        <f t="shared" si="310"/>
        <v>0</v>
      </c>
      <c r="EA350" s="15">
        <f t="shared" si="310"/>
        <v>0</v>
      </c>
      <c r="EB350" s="15">
        <f t="shared" si="310"/>
        <v>0</v>
      </c>
      <c r="EC350" s="15">
        <f t="shared" si="310"/>
        <v>0</v>
      </c>
      <c r="ED350" s="15">
        <f t="shared" si="310"/>
        <v>0</v>
      </c>
      <c r="EE350" s="15">
        <f t="shared" si="310"/>
        <v>0</v>
      </c>
      <c r="EF350" s="15">
        <f t="shared" si="310"/>
        <v>0</v>
      </c>
      <c r="EG350" s="15">
        <f t="shared" si="303"/>
        <v>0</v>
      </c>
      <c r="EH350" s="15">
        <f t="shared" si="270"/>
        <v>0</v>
      </c>
      <c r="EI350" s="15">
        <f t="shared" si="270"/>
        <v>0</v>
      </c>
      <c r="EJ350" s="15">
        <f t="shared" si="270"/>
        <v>0</v>
      </c>
      <c r="EK350" s="15">
        <f t="shared" si="270"/>
        <v>0</v>
      </c>
      <c r="EM350" s="15">
        <f t="shared" si="311"/>
        <v>0</v>
      </c>
      <c r="EN350" s="15">
        <f t="shared" si="311"/>
        <v>0</v>
      </c>
      <c r="EO350" s="15">
        <f t="shared" si="311"/>
        <v>0</v>
      </c>
      <c r="EP350" s="15">
        <f t="shared" si="311"/>
        <v>0</v>
      </c>
      <c r="EQ350" s="15">
        <f t="shared" si="311"/>
        <v>0</v>
      </c>
      <c r="ER350" s="15">
        <f t="shared" si="311"/>
        <v>0</v>
      </c>
      <c r="ES350" s="15">
        <f t="shared" si="311"/>
        <v>0</v>
      </c>
      <c r="ET350" s="15">
        <f t="shared" si="311"/>
        <v>0</v>
      </c>
      <c r="EU350" s="15">
        <f t="shared" si="311"/>
        <v>0</v>
      </c>
      <c r="EV350" s="15">
        <f t="shared" si="311"/>
        <v>0</v>
      </c>
      <c r="EW350" s="15">
        <f t="shared" si="311"/>
        <v>0</v>
      </c>
      <c r="EX350" s="15">
        <f t="shared" si="311"/>
        <v>0</v>
      </c>
      <c r="EY350" s="15">
        <f t="shared" si="311"/>
        <v>0</v>
      </c>
      <c r="EZ350" s="15">
        <f t="shared" si="311"/>
        <v>0</v>
      </c>
      <c r="FA350" s="15">
        <f t="shared" si="311"/>
        <v>0</v>
      </c>
      <c r="FB350" s="15">
        <f t="shared" si="304"/>
        <v>0</v>
      </c>
      <c r="FC350" s="15">
        <f t="shared" si="271"/>
        <v>0</v>
      </c>
      <c r="FD350" s="15">
        <f t="shared" si="271"/>
        <v>0</v>
      </c>
      <c r="FE350" s="15">
        <f t="shared" si="271"/>
        <v>0</v>
      </c>
      <c r="FF350" s="15">
        <f t="shared" si="271"/>
        <v>0</v>
      </c>
      <c r="FH350" s="15">
        <f>IFERROR(AL350*[1]Figure!$C$8+BG350*[1]Figure!$D$8+CB350*[1]Figure!$E$8,0)</f>
        <v>0</v>
      </c>
      <c r="FI350" s="15">
        <f>IFERROR(AM350*[1]Figure!$C$8+BH350*[1]Figure!$D$8+CC350*[1]Figure!$E$8,0)</f>
        <v>0</v>
      </c>
      <c r="FJ350" s="15">
        <f>IFERROR(AN350*[1]Figure!$C$8+BI350*[1]Figure!$D$8+CD350*[1]Figure!$E$8,0)</f>
        <v>0</v>
      </c>
      <c r="FK350" s="15">
        <f>IFERROR(AO350*[1]Figure!$C$8+BJ350*[1]Figure!$D$8+CE350*[1]Figure!$E$8,0)</f>
        <v>0</v>
      </c>
      <c r="FL350" s="15">
        <f>IFERROR(AP350*[1]Figure!$C$8+BK350*[1]Figure!$D$8+CF350*[1]Figure!$E$8,0)</f>
        <v>0</v>
      </c>
      <c r="FM350" s="15">
        <f>IFERROR(AQ350*[1]Figure!$C$8+BL350*[1]Figure!$D$8+CG350*[1]Figure!$E$8,0)</f>
        <v>0</v>
      </c>
      <c r="FN350" s="15">
        <f>IFERROR(AR350*[1]Figure!$C$8+BM350*[1]Figure!$D$8+CH350*[1]Figure!$E$8,0)</f>
        <v>0</v>
      </c>
      <c r="FO350" s="15">
        <f>IFERROR(AS350*[1]Figure!$C$8+BN350*[1]Figure!$D$8+CI350*[1]Figure!$E$8,0)</f>
        <v>0</v>
      </c>
      <c r="FP350" s="15">
        <f>IFERROR(AT350*[1]Figure!$C$8+BO350*[1]Figure!$D$8+CJ350*[1]Figure!$E$8,0)</f>
        <v>0</v>
      </c>
      <c r="FQ350" s="15">
        <f>IFERROR(AU350*[1]Figure!$C$8+BP350*[1]Figure!$D$8+CK350*[1]Figure!$E$8,0)</f>
        <v>0</v>
      </c>
      <c r="FR350" s="15">
        <f>IFERROR(AV350*[1]Figure!$C$8+BQ350*[1]Figure!$D$8+CL350*[1]Figure!$E$8,0)</f>
        <v>0</v>
      </c>
      <c r="FS350" s="15">
        <f>IFERROR(AW350*[1]Figure!$C$8+BR350*[1]Figure!$D$8+CM350*[1]Figure!$E$8,0)</f>
        <v>0</v>
      </c>
      <c r="FT350" s="15">
        <f>IFERROR(AX350*[1]Figure!$C$8+BS350*[1]Figure!$D$8+CN350*[1]Figure!$E$8,0)</f>
        <v>0</v>
      </c>
      <c r="FU350" s="15">
        <f>IFERROR(AY350*[1]Figure!$C$8+BT350*[1]Figure!$D$8+CO350*[1]Figure!$E$8,0)</f>
        <v>0</v>
      </c>
      <c r="FV350" s="15">
        <f>IFERROR(AZ350*[1]Figure!$C$8+BU350*[1]Figure!$D$8+CP350*[1]Figure!$E$8,0)</f>
        <v>0</v>
      </c>
      <c r="FW350" s="15">
        <f>IFERROR(BA350*[1]Figure!$C$8+BV350*[1]Figure!$D$8+CQ350*[1]Figure!$E$8,0)</f>
        <v>0</v>
      </c>
      <c r="FX350" s="15">
        <f>IFERROR(BB350*[1]Figure!$C$8+BW350*[1]Figure!$D$8+CR350*[1]Figure!$E$8,0)</f>
        <v>0</v>
      </c>
      <c r="FY350" s="15">
        <f>IFERROR(BC350*[1]Figure!$C$8+BX350*[1]Figure!$D$8+CS350*[1]Figure!$E$8,0)</f>
        <v>0</v>
      </c>
      <c r="FZ350" s="15">
        <f>IFERROR(BD350*[1]Figure!$C$8+BY350*[1]Figure!$D$8+CT350*[1]Figure!$E$8,0)</f>
        <v>0</v>
      </c>
      <c r="GA350" s="15">
        <f>IFERROR(BE350*[1]Figure!$C$8+BZ350*[1]Figure!$D$8+CU350*[1]Figure!$E$8,0)</f>
        <v>0</v>
      </c>
      <c r="GC350" s="15">
        <f>IFERROR(CW350*[1]Figure!$F$8+DR350*[1]Figure!$G$8+EM350*[1]Figure!$H$8,0)</f>
        <v>0</v>
      </c>
      <c r="GD350" s="15">
        <f>IFERROR(CX350*[1]Figure!$F$8+DS350*[1]Figure!$G$8+EN350*[1]Figure!$H$8,0)</f>
        <v>0</v>
      </c>
      <c r="GE350" s="15">
        <f>IFERROR(CY350*[1]Figure!$F$8+DT350*[1]Figure!$G$8+EO350*[1]Figure!$H$8,0)</f>
        <v>0</v>
      </c>
      <c r="GF350" s="15">
        <f>IFERROR(CZ350*[1]Figure!$F$8+DU350*[1]Figure!$G$8+EP350*[1]Figure!$H$8,0)</f>
        <v>0</v>
      </c>
      <c r="GG350" s="15">
        <f>IFERROR(DA350*[1]Figure!$F$8+DV350*[1]Figure!$G$8+EQ350*[1]Figure!$H$8,0)</f>
        <v>0</v>
      </c>
      <c r="GH350" s="15">
        <f>IFERROR(DB350*[1]Figure!$F$8+DW350*[1]Figure!$G$8+ER350*[1]Figure!$H$8,0)</f>
        <v>0</v>
      </c>
      <c r="GI350" s="15">
        <f>IFERROR(DC350*[1]Figure!$F$8+DX350*[1]Figure!$G$8+ES350*[1]Figure!$H$8,0)</f>
        <v>0</v>
      </c>
      <c r="GJ350" s="15">
        <f>IFERROR(DD350*[1]Figure!$F$8+DY350*[1]Figure!$G$8+ET350*[1]Figure!$H$8,0)</f>
        <v>0</v>
      </c>
      <c r="GK350" s="15">
        <f>IFERROR(DE350*[1]Figure!$F$8+DZ350*[1]Figure!$G$8+EU350*[1]Figure!$H$8,0)</f>
        <v>0</v>
      </c>
      <c r="GL350" s="15">
        <f>IFERROR(DF350*[1]Figure!$F$8+EA350*[1]Figure!$G$8+EV350*[1]Figure!$H$8,0)</f>
        <v>0</v>
      </c>
      <c r="GM350" s="15">
        <f>IFERROR(DG350*[1]Figure!$F$8+EB350*[1]Figure!$G$8+EW350*[1]Figure!$H$8,0)</f>
        <v>0</v>
      </c>
      <c r="GN350" s="15">
        <f>IFERROR(DH350*[1]Figure!$F$8+EC350*[1]Figure!$G$8+EX350*[1]Figure!$H$8,0)</f>
        <v>0</v>
      </c>
      <c r="GO350" s="15">
        <f>IFERROR(DI350*[1]Figure!$F$8+ED350*[1]Figure!$G$8+EY350*[1]Figure!$H$8,0)</f>
        <v>0</v>
      </c>
      <c r="GP350" s="15">
        <f>IFERROR(DJ350*[1]Figure!$F$8+EE350*[1]Figure!$G$8+EZ350*[1]Figure!$H$8,0)</f>
        <v>0</v>
      </c>
      <c r="GQ350" s="15">
        <f>IFERROR(DK350*[1]Figure!$F$8+EF350*[1]Figure!$G$8+FA350*[1]Figure!$H$8,0)</f>
        <v>0</v>
      </c>
      <c r="GR350" s="15">
        <f>IFERROR(DL350*[1]Figure!$F$8+EG350*[1]Figure!$G$8+FB350*[1]Figure!$H$8,0)</f>
        <v>0</v>
      </c>
      <c r="GS350" s="15">
        <f>IFERROR(DM350*[1]Figure!$F$8+EH350*[1]Figure!$G$8+FC350*[1]Figure!$H$8,0)</f>
        <v>0</v>
      </c>
      <c r="GT350" s="15">
        <f>IFERROR(DN350*[1]Figure!$F$8+EI350*[1]Figure!$G$8+FD350*[1]Figure!$H$8,0)</f>
        <v>0</v>
      </c>
      <c r="GU350" s="15">
        <f>IFERROR(DO350*[1]Figure!$F$8+EJ350*[1]Figure!$G$8+FE350*[1]Figure!$H$8,0)</f>
        <v>0</v>
      </c>
      <c r="GV350" s="15">
        <f>IFERROR(DP350*[1]Figure!$F$8+EK350*[1]Figure!$G$8+FF350*[1]Figure!$H$8,0)</f>
        <v>0</v>
      </c>
      <c r="GX350" s="15">
        <f>IFERROR(FH350*[1]Figure!$F$10+GC350*[1]Figure!$F$11,0)</f>
        <v>0</v>
      </c>
      <c r="GY350" s="15">
        <f>IFERROR(FI350*[1]Figure!$F$10+GD350*[1]Figure!$F$11,0)</f>
        <v>0</v>
      </c>
      <c r="GZ350" s="15">
        <f>IFERROR(FJ350*[1]Figure!$F$10+GE350*[1]Figure!$F$11,0)</f>
        <v>0</v>
      </c>
      <c r="HA350" s="15">
        <f>IFERROR(FK350*[1]Figure!$F$10+GF350*[1]Figure!$F$11,0)</f>
        <v>0</v>
      </c>
      <c r="HB350" s="15">
        <f>IFERROR(FL350*[1]Figure!$F$10+GG350*[1]Figure!$F$11,0)</f>
        <v>0</v>
      </c>
      <c r="HC350" s="15">
        <f>IFERROR(FM350*[1]Figure!$F$10+GH350*[1]Figure!$F$11,0)</f>
        <v>0</v>
      </c>
      <c r="HD350" s="15">
        <f>IFERROR(FN350*[1]Figure!$F$10+GI350*[1]Figure!$F$11,0)</f>
        <v>0</v>
      </c>
      <c r="HE350" s="15">
        <f>IFERROR(FO350*[1]Figure!$F$10+GJ350*[1]Figure!$F$11,0)</f>
        <v>0</v>
      </c>
      <c r="HF350" s="15">
        <f>IFERROR(FP350*[1]Figure!$F$10+GK350*[1]Figure!$F$11,0)</f>
        <v>0</v>
      </c>
      <c r="HG350" s="15">
        <f>IFERROR(FQ350*[1]Figure!$F$10+GL350*[1]Figure!$F$11,0)</f>
        <v>0</v>
      </c>
      <c r="HH350" s="15">
        <f>IFERROR(FR350*[1]Figure!$F$10+GM350*[1]Figure!$F$11,0)</f>
        <v>0</v>
      </c>
      <c r="HI350" s="15">
        <f>IFERROR(FS350*[1]Figure!$F$10+GN350*[1]Figure!$F$11,0)</f>
        <v>0</v>
      </c>
      <c r="HJ350" s="15">
        <f>IFERROR(FT350*[1]Figure!$F$10+GO350*[1]Figure!$F$11,0)</f>
        <v>0</v>
      </c>
      <c r="HK350" s="15">
        <f>IFERROR(FU350*[1]Figure!$F$10+GP350*[1]Figure!$F$11,0)</f>
        <v>0</v>
      </c>
      <c r="HL350" s="15">
        <f>IFERROR(FV350*[1]Figure!$F$10+GQ350*[1]Figure!$F$11,0)</f>
        <v>0</v>
      </c>
      <c r="HM350" s="15">
        <f>IFERROR(FW350*[1]Figure!$F$10+GR350*[1]Figure!$F$11,0)</f>
        <v>0</v>
      </c>
      <c r="HN350" s="15">
        <f>IFERROR(FX350*[1]Figure!$F$10+GS350*[1]Figure!$F$11,0)</f>
        <v>0</v>
      </c>
      <c r="HO350" s="15">
        <f>IFERROR(FY350*[1]Figure!$F$10+GT350*[1]Figure!$F$11,0)</f>
        <v>0</v>
      </c>
      <c r="HP350" s="15">
        <f>IFERROR(FZ350*[1]Figure!$F$10+GU350*[1]Figure!$F$11,0)</f>
        <v>0</v>
      </c>
      <c r="HQ350" s="15">
        <f>IFERROR(GA350*[1]Figure!$F$10+GV350*[1]Figure!$F$11,0)</f>
        <v>0</v>
      </c>
    </row>
    <row r="351" spans="1:225" s="15" customFormat="1" x14ac:dyDescent="0.2">
      <c r="A351" s="1"/>
      <c r="B351" s="4"/>
      <c r="C351" s="1" t="str">
        <f>C160</f>
        <v>Heat (EV,pack)</v>
      </c>
      <c r="D351" s="1" t="str">
        <f>D160</f>
        <v>Hungary</v>
      </c>
      <c r="E351" s="2">
        <f t="shared" si="293"/>
        <v>2.6607649312808002E-2</v>
      </c>
      <c r="F351" s="7"/>
      <c r="G351" s="5" t="str">
        <f>G160</f>
        <v>-</v>
      </c>
      <c r="H351" s="5" t="str">
        <f>H160</f>
        <v>-</v>
      </c>
      <c r="I351" s="5" t="str">
        <f>I160</f>
        <v>-</v>
      </c>
      <c r="J351" s="5" t="str">
        <f>J160</f>
        <v>-</v>
      </c>
      <c r="K351" s="5" t="str">
        <f>K160</f>
        <v>-</v>
      </c>
      <c r="L351" s="5" t="str">
        <f>L160</f>
        <v>-</v>
      </c>
      <c r="M351" s="5" t="str">
        <f>M160</f>
        <v>MJ/kWh</v>
      </c>
      <c r="N351" s="5" t="str">
        <f>N160</f>
        <v>heat production, natural gas, at industrial furnace &gt;100kW | heat, district or industrial, natural gas | Cutoff, HU</v>
      </c>
      <c r="O351" s="5">
        <f>O160</f>
        <v>1</v>
      </c>
      <c r="P351" s="5" t="str">
        <f>P160</f>
        <v>MJ</v>
      </c>
      <c r="Q351" s="5">
        <f>Q340</f>
        <v>8.5623330230979899E-2</v>
      </c>
      <c r="R351" s="5">
        <f t="shared" ref="R351:AJ352" si="315">R340</f>
        <v>1.468584944332</v>
      </c>
      <c r="S351" s="5">
        <f t="shared" si="315"/>
        <v>2.4439813615240499E-5</v>
      </c>
      <c r="T351" s="5">
        <f t="shared" si="315"/>
        <v>3.2006534933118599E-2</v>
      </c>
      <c r="U351" s="5">
        <f t="shared" si="315"/>
        <v>1.43497731062594E-4</v>
      </c>
      <c r="V351" s="5">
        <f t="shared" si="315"/>
        <v>1.18725929008209E-6</v>
      </c>
      <c r="W351" s="5">
        <f t="shared" si="315"/>
        <v>8.77774050192551E-2</v>
      </c>
      <c r="X351" s="5">
        <f t="shared" si="315"/>
        <v>7.05603584137153E-4</v>
      </c>
      <c r="Y351" s="5">
        <f t="shared" si="315"/>
        <v>2.5945323383801699E-3</v>
      </c>
      <c r="Z351" s="5">
        <f t="shared" si="315"/>
        <v>3.8755046496059099E-4</v>
      </c>
      <c r="AA351" s="5">
        <f t="shared" si="315"/>
        <v>3.9042792748521101E-5</v>
      </c>
      <c r="AB351" s="5">
        <f t="shared" si="315"/>
        <v>1.9387677733964E-4</v>
      </c>
      <c r="AC351" s="5">
        <f t="shared" si="315"/>
        <v>1.1930492247521299E-7</v>
      </c>
      <c r="AD351" s="5">
        <f t="shared" si="315"/>
        <v>2.72556308636361E-5</v>
      </c>
      <c r="AE351" s="5">
        <f t="shared" si="315"/>
        <v>4.4271433554995701E-5</v>
      </c>
      <c r="AF351" s="5">
        <f t="shared" si="315"/>
        <v>4.8747280024538103E-5</v>
      </c>
      <c r="AG351" s="5">
        <f t="shared" si="315"/>
        <v>3.4013860038162803E-8</v>
      </c>
      <c r="AH351" s="5">
        <f t="shared" si="315"/>
        <v>7.4827480118249296E-5</v>
      </c>
      <c r="AI351" s="5">
        <f t="shared" si="315"/>
        <v>7.3789662187066698E-3</v>
      </c>
      <c r="AJ351" s="5">
        <f t="shared" si="315"/>
        <v>2.4731738697017002E-5</v>
      </c>
      <c r="AK351" s="1"/>
      <c r="AL351" s="1">
        <f t="shared" si="306"/>
        <v>0</v>
      </c>
      <c r="AM351" s="1">
        <f t="shared" si="306"/>
        <v>0</v>
      </c>
      <c r="AN351" s="1">
        <f t="shared" si="306"/>
        <v>0</v>
      </c>
      <c r="AO351" s="1">
        <f t="shared" si="306"/>
        <v>0</v>
      </c>
      <c r="AP351" s="1">
        <f t="shared" si="306"/>
        <v>0</v>
      </c>
      <c r="AQ351" s="1">
        <f t="shared" si="306"/>
        <v>0</v>
      </c>
      <c r="AR351" s="1">
        <f t="shared" si="306"/>
        <v>0</v>
      </c>
      <c r="AS351" s="1">
        <f t="shared" si="306"/>
        <v>0</v>
      </c>
      <c r="AT351" s="1">
        <f t="shared" si="306"/>
        <v>0</v>
      </c>
      <c r="AU351" s="1">
        <f t="shared" si="306"/>
        <v>0</v>
      </c>
      <c r="AV351" s="1">
        <f t="shared" si="306"/>
        <v>0</v>
      </c>
      <c r="AW351" s="1">
        <f t="shared" si="306"/>
        <v>0</v>
      </c>
      <c r="AX351" s="1">
        <f t="shared" si="306"/>
        <v>0</v>
      </c>
      <c r="AY351" s="1">
        <f t="shared" si="306"/>
        <v>0</v>
      </c>
      <c r="AZ351" s="1">
        <f t="shared" si="306"/>
        <v>0</v>
      </c>
      <c r="BA351" s="1">
        <f t="shared" si="299"/>
        <v>0</v>
      </c>
      <c r="BB351" s="1">
        <f t="shared" si="266"/>
        <v>0</v>
      </c>
      <c r="BC351" s="1">
        <f t="shared" si="266"/>
        <v>0</v>
      </c>
      <c r="BD351" s="1">
        <f t="shared" si="266"/>
        <v>0</v>
      </c>
      <c r="BE351" s="1">
        <f t="shared" si="266"/>
        <v>0</v>
      </c>
      <c r="BF351" s="1"/>
      <c r="BG351" s="1">
        <f t="shared" si="307"/>
        <v>0</v>
      </c>
      <c r="BH351" s="1">
        <f t="shared" si="307"/>
        <v>0</v>
      </c>
      <c r="BI351" s="1">
        <f t="shared" si="307"/>
        <v>0</v>
      </c>
      <c r="BJ351" s="1">
        <f t="shared" si="307"/>
        <v>0</v>
      </c>
      <c r="BK351" s="1">
        <f t="shared" si="307"/>
        <v>0</v>
      </c>
      <c r="BL351" s="1">
        <f t="shared" si="307"/>
        <v>0</v>
      </c>
      <c r="BM351" s="1">
        <f t="shared" si="307"/>
        <v>0</v>
      </c>
      <c r="BN351" s="1">
        <f t="shared" si="307"/>
        <v>0</v>
      </c>
      <c r="BO351" s="1">
        <f t="shared" si="307"/>
        <v>0</v>
      </c>
      <c r="BP351" s="1">
        <f t="shared" si="307"/>
        <v>0</v>
      </c>
      <c r="BQ351" s="1">
        <f t="shared" si="307"/>
        <v>0</v>
      </c>
      <c r="BR351" s="1">
        <f t="shared" si="307"/>
        <v>0</v>
      </c>
      <c r="BS351" s="1">
        <f t="shared" si="307"/>
        <v>0</v>
      </c>
      <c r="BT351" s="1">
        <f t="shared" si="307"/>
        <v>0</v>
      </c>
      <c r="BU351" s="1">
        <f t="shared" si="307"/>
        <v>0</v>
      </c>
      <c r="BV351" s="1">
        <f t="shared" si="300"/>
        <v>0</v>
      </c>
      <c r="BW351" s="1">
        <f t="shared" si="267"/>
        <v>0</v>
      </c>
      <c r="BX351" s="1">
        <f t="shared" si="267"/>
        <v>0</v>
      </c>
      <c r="BY351" s="1">
        <f t="shared" si="267"/>
        <v>0</v>
      </c>
      <c r="BZ351" s="1">
        <f t="shared" si="267"/>
        <v>0</v>
      </c>
      <c r="CA351" s="1"/>
      <c r="CB351" s="1">
        <f t="shared" si="308"/>
        <v>0</v>
      </c>
      <c r="CC351" s="1">
        <f t="shared" si="308"/>
        <v>0</v>
      </c>
      <c r="CD351" s="1">
        <f t="shared" si="308"/>
        <v>0</v>
      </c>
      <c r="CE351" s="1">
        <f t="shared" si="308"/>
        <v>0</v>
      </c>
      <c r="CF351" s="1">
        <f t="shared" si="308"/>
        <v>0</v>
      </c>
      <c r="CG351" s="1">
        <f t="shared" si="308"/>
        <v>0</v>
      </c>
      <c r="CH351" s="1">
        <f t="shared" si="308"/>
        <v>0</v>
      </c>
      <c r="CI351" s="1">
        <f t="shared" si="308"/>
        <v>0</v>
      </c>
      <c r="CJ351" s="1">
        <f t="shared" si="308"/>
        <v>0</v>
      </c>
      <c r="CK351" s="1">
        <f t="shared" si="308"/>
        <v>0</v>
      </c>
      <c r="CL351" s="1">
        <f t="shared" si="308"/>
        <v>0</v>
      </c>
      <c r="CM351" s="1">
        <f t="shared" si="308"/>
        <v>0</v>
      </c>
      <c r="CN351" s="1">
        <f t="shared" si="308"/>
        <v>0</v>
      </c>
      <c r="CO351" s="1">
        <f t="shared" si="308"/>
        <v>0</v>
      </c>
      <c r="CP351" s="1">
        <f t="shared" si="308"/>
        <v>0</v>
      </c>
      <c r="CQ351" s="1">
        <f t="shared" si="301"/>
        <v>0</v>
      </c>
      <c r="CR351" s="1">
        <f t="shared" si="268"/>
        <v>0</v>
      </c>
      <c r="CS351" s="1">
        <f t="shared" si="268"/>
        <v>0</v>
      </c>
      <c r="CT351" s="1">
        <f t="shared" si="268"/>
        <v>0</v>
      </c>
      <c r="CU351" s="1">
        <f t="shared" si="268"/>
        <v>0</v>
      </c>
      <c r="CW351" s="15">
        <f t="shared" si="309"/>
        <v>0</v>
      </c>
      <c r="CX351" s="15">
        <f t="shared" si="309"/>
        <v>0</v>
      </c>
      <c r="CY351" s="15">
        <f t="shared" si="309"/>
        <v>0</v>
      </c>
      <c r="CZ351" s="15">
        <f t="shared" si="309"/>
        <v>0</v>
      </c>
      <c r="DA351" s="15">
        <f t="shared" si="309"/>
        <v>0</v>
      </c>
      <c r="DB351" s="15">
        <f t="shared" si="309"/>
        <v>0</v>
      </c>
      <c r="DC351" s="15">
        <f t="shared" si="309"/>
        <v>0</v>
      </c>
      <c r="DD351" s="15">
        <f t="shared" si="309"/>
        <v>0</v>
      </c>
      <c r="DE351" s="15">
        <f t="shared" si="309"/>
        <v>0</v>
      </c>
      <c r="DF351" s="15">
        <f t="shared" si="309"/>
        <v>0</v>
      </c>
      <c r="DG351" s="15">
        <f t="shared" si="309"/>
        <v>0</v>
      </c>
      <c r="DH351" s="15">
        <f t="shared" si="309"/>
        <v>0</v>
      </c>
      <c r="DI351" s="15">
        <f t="shared" si="309"/>
        <v>0</v>
      </c>
      <c r="DJ351" s="15">
        <f t="shared" si="309"/>
        <v>0</v>
      </c>
      <c r="DK351" s="15">
        <f t="shared" si="309"/>
        <v>0</v>
      </c>
      <c r="DL351" s="15">
        <f t="shared" si="302"/>
        <v>0</v>
      </c>
      <c r="DM351" s="15">
        <f t="shared" si="269"/>
        <v>0</v>
      </c>
      <c r="DN351" s="15">
        <f t="shared" si="269"/>
        <v>0</v>
      </c>
      <c r="DO351" s="15">
        <f t="shared" si="269"/>
        <v>0</v>
      </c>
      <c r="DP351" s="15">
        <f t="shared" si="269"/>
        <v>0</v>
      </c>
      <c r="DR351" s="15">
        <f t="shared" si="310"/>
        <v>0</v>
      </c>
      <c r="DS351" s="15">
        <f t="shared" si="310"/>
        <v>0</v>
      </c>
      <c r="DT351" s="15">
        <f t="shared" si="310"/>
        <v>0</v>
      </c>
      <c r="DU351" s="15">
        <f t="shared" si="310"/>
        <v>0</v>
      </c>
      <c r="DV351" s="15">
        <f t="shared" si="310"/>
        <v>0</v>
      </c>
      <c r="DW351" s="15">
        <f t="shared" si="310"/>
        <v>0</v>
      </c>
      <c r="DX351" s="15">
        <f t="shared" si="310"/>
        <v>0</v>
      </c>
      <c r="DY351" s="15">
        <f t="shared" si="310"/>
        <v>0</v>
      </c>
      <c r="DZ351" s="15">
        <f t="shared" si="310"/>
        <v>0</v>
      </c>
      <c r="EA351" s="15">
        <f t="shared" si="310"/>
        <v>0</v>
      </c>
      <c r="EB351" s="15">
        <f t="shared" si="310"/>
        <v>0</v>
      </c>
      <c r="EC351" s="15">
        <f t="shared" si="310"/>
        <v>0</v>
      </c>
      <c r="ED351" s="15">
        <f t="shared" si="310"/>
        <v>0</v>
      </c>
      <c r="EE351" s="15">
        <f t="shared" si="310"/>
        <v>0</v>
      </c>
      <c r="EF351" s="15">
        <f t="shared" si="310"/>
        <v>0</v>
      </c>
      <c r="EG351" s="15">
        <f t="shared" si="303"/>
        <v>0</v>
      </c>
      <c r="EH351" s="15">
        <f t="shared" si="270"/>
        <v>0</v>
      </c>
      <c r="EI351" s="15">
        <f t="shared" si="270"/>
        <v>0</v>
      </c>
      <c r="EJ351" s="15">
        <f t="shared" si="270"/>
        <v>0</v>
      </c>
      <c r="EK351" s="15">
        <f t="shared" si="270"/>
        <v>0</v>
      </c>
      <c r="EM351" s="15">
        <f t="shared" si="311"/>
        <v>0</v>
      </c>
      <c r="EN351" s="15">
        <f t="shared" si="311"/>
        <v>0</v>
      </c>
      <c r="EO351" s="15">
        <f t="shared" si="311"/>
        <v>0</v>
      </c>
      <c r="EP351" s="15">
        <f t="shared" si="311"/>
        <v>0</v>
      </c>
      <c r="EQ351" s="15">
        <f t="shared" si="311"/>
        <v>0</v>
      </c>
      <c r="ER351" s="15">
        <f t="shared" si="311"/>
        <v>0</v>
      </c>
      <c r="ES351" s="15">
        <f t="shared" si="311"/>
        <v>0</v>
      </c>
      <c r="ET351" s="15">
        <f t="shared" si="311"/>
        <v>0</v>
      </c>
      <c r="EU351" s="15">
        <f t="shared" si="311"/>
        <v>0</v>
      </c>
      <c r="EV351" s="15">
        <f t="shared" si="311"/>
        <v>0</v>
      </c>
      <c r="EW351" s="15">
        <f t="shared" si="311"/>
        <v>0</v>
      </c>
      <c r="EX351" s="15">
        <f t="shared" si="311"/>
        <v>0</v>
      </c>
      <c r="EY351" s="15">
        <f t="shared" si="311"/>
        <v>0</v>
      </c>
      <c r="EZ351" s="15">
        <f t="shared" si="311"/>
        <v>0</v>
      </c>
      <c r="FA351" s="15">
        <f t="shared" si="311"/>
        <v>0</v>
      </c>
      <c r="FB351" s="15">
        <f t="shared" si="304"/>
        <v>0</v>
      </c>
      <c r="FC351" s="15">
        <f t="shared" si="271"/>
        <v>0</v>
      </c>
      <c r="FD351" s="15">
        <f t="shared" si="271"/>
        <v>0</v>
      </c>
      <c r="FE351" s="15">
        <f t="shared" si="271"/>
        <v>0</v>
      </c>
      <c r="FF351" s="15">
        <f t="shared" si="271"/>
        <v>0</v>
      </c>
      <c r="FH351" s="15">
        <f>IFERROR(AL351*[1]Figure!$C$8+BG351*[1]Figure!$D$8+CB351*[1]Figure!$E$8,0)</f>
        <v>0</v>
      </c>
      <c r="FI351" s="15">
        <f>IFERROR(AM351*[1]Figure!$C$8+BH351*[1]Figure!$D$8+CC351*[1]Figure!$E$8,0)</f>
        <v>0</v>
      </c>
      <c r="FJ351" s="15">
        <f>IFERROR(AN351*[1]Figure!$C$8+BI351*[1]Figure!$D$8+CD351*[1]Figure!$E$8,0)</f>
        <v>0</v>
      </c>
      <c r="FK351" s="15">
        <f>IFERROR(AO351*[1]Figure!$C$8+BJ351*[1]Figure!$D$8+CE351*[1]Figure!$E$8,0)</f>
        <v>0</v>
      </c>
      <c r="FL351" s="15">
        <f>IFERROR(AP351*[1]Figure!$C$8+BK351*[1]Figure!$D$8+CF351*[1]Figure!$E$8,0)</f>
        <v>0</v>
      </c>
      <c r="FM351" s="15">
        <f>IFERROR(AQ351*[1]Figure!$C$8+BL351*[1]Figure!$D$8+CG351*[1]Figure!$E$8,0)</f>
        <v>0</v>
      </c>
      <c r="FN351" s="15">
        <f>IFERROR(AR351*[1]Figure!$C$8+BM351*[1]Figure!$D$8+CH351*[1]Figure!$E$8,0)</f>
        <v>0</v>
      </c>
      <c r="FO351" s="15">
        <f>IFERROR(AS351*[1]Figure!$C$8+BN351*[1]Figure!$D$8+CI351*[1]Figure!$E$8,0)</f>
        <v>0</v>
      </c>
      <c r="FP351" s="15">
        <f>IFERROR(AT351*[1]Figure!$C$8+BO351*[1]Figure!$D$8+CJ351*[1]Figure!$E$8,0)</f>
        <v>0</v>
      </c>
      <c r="FQ351" s="15">
        <f>IFERROR(AU351*[1]Figure!$C$8+BP351*[1]Figure!$D$8+CK351*[1]Figure!$E$8,0)</f>
        <v>0</v>
      </c>
      <c r="FR351" s="15">
        <f>IFERROR(AV351*[1]Figure!$C$8+BQ351*[1]Figure!$D$8+CL351*[1]Figure!$E$8,0)</f>
        <v>0</v>
      </c>
      <c r="FS351" s="15">
        <f>IFERROR(AW351*[1]Figure!$C$8+BR351*[1]Figure!$D$8+CM351*[1]Figure!$E$8,0)</f>
        <v>0</v>
      </c>
      <c r="FT351" s="15">
        <f>IFERROR(AX351*[1]Figure!$C$8+BS351*[1]Figure!$D$8+CN351*[1]Figure!$E$8,0)</f>
        <v>0</v>
      </c>
      <c r="FU351" s="15">
        <f>IFERROR(AY351*[1]Figure!$C$8+BT351*[1]Figure!$D$8+CO351*[1]Figure!$E$8,0)</f>
        <v>0</v>
      </c>
      <c r="FV351" s="15">
        <f>IFERROR(AZ351*[1]Figure!$C$8+BU351*[1]Figure!$D$8+CP351*[1]Figure!$E$8,0)</f>
        <v>0</v>
      </c>
      <c r="FW351" s="15">
        <f>IFERROR(BA351*[1]Figure!$C$8+BV351*[1]Figure!$D$8+CQ351*[1]Figure!$E$8,0)</f>
        <v>0</v>
      </c>
      <c r="FX351" s="15">
        <f>IFERROR(BB351*[1]Figure!$C$8+BW351*[1]Figure!$D$8+CR351*[1]Figure!$E$8,0)</f>
        <v>0</v>
      </c>
      <c r="FY351" s="15">
        <f>IFERROR(BC351*[1]Figure!$C$8+BX351*[1]Figure!$D$8+CS351*[1]Figure!$E$8,0)</f>
        <v>0</v>
      </c>
      <c r="FZ351" s="15">
        <f>IFERROR(BD351*[1]Figure!$C$8+BY351*[1]Figure!$D$8+CT351*[1]Figure!$E$8,0)</f>
        <v>0</v>
      </c>
      <c r="GA351" s="15">
        <f>IFERROR(BE351*[1]Figure!$C$8+BZ351*[1]Figure!$D$8+CU351*[1]Figure!$E$8,0)</f>
        <v>0</v>
      </c>
      <c r="GC351" s="15">
        <f>IFERROR(CW351*[1]Figure!$F$8+DR351*[1]Figure!$G$8+EM351*[1]Figure!$H$8,0)</f>
        <v>0</v>
      </c>
      <c r="GD351" s="15">
        <f>IFERROR(CX351*[1]Figure!$F$8+DS351*[1]Figure!$G$8+EN351*[1]Figure!$H$8,0)</f>
        <v>0</v>
      </c>
      <c r="GE351" s="15">
        <f>IFERROR(CY351*[1]Figure!$F$8+DT351*[1]Figure!$G$8+EO351*[1]Figure!$H$8,0)</f>
        <v>0</v>
      </c>
      <c r="GF351" s="15">
        <f>IFERROR(CZ351*[1]Figure!$F$8+DU351*[1]Figure!$G$8+EP351*[1]Figure!$H$8,0)</f>
        <v>0</v>
      </c>
      <c r="GG351" s="15">
        <f>IFERROR(DA351*[1]Figure!$F$8+DV351*[1]Figure!$G$8+EQ351*[1]Figure!$H$8,0)</f>
        <v>0</v>
      </c>
      <c r="GH351" s="15">
        <f>IFERROR(DB351*[1]Figure!$F$8+DW351*[1]Figure!$G$8+ER351*[1]Figure!$H$8,0)</f>
        <v>0</v>
      </c>
      <c r="GI351" s="15">
        <f>IFERROR(DC351*[1]Figure!$F$8+DX351*[1]Figure!$G$8+ES351*[1]Figure!$H$8,0)</f>
        <v>0</v>
      </c>
      <c r="GJ351" s="15">
        <f>IFERROR(DD351*[1]Figure!$F$8+DY351*[1]Figure!$G$8+ET351*[1]Figure!$H$8,0)</f>
        <v>0</v>
      </c>
      <c r="GK351" s="15">
        <f>IFERROR(DE351*[1]Figure!$F$8+DZ351*[1]Figure!$G$8+EU351*[1]Figure!$H$8,0)</f>
        <v>0</v>
      </c>
      <c r="GL351" s="15">
        <f>IFERROR(DF351*[1]Figure!$F$8+EA351*[1]Figure!$G$8+EV351*[1]Figure!$H$8,0)</f>
        <v>0</v>
      </c>
      <c r="GM351" s="15">
        <f>IFERROR(DG351*[1]Figure!$F$8+EB351*[1]Figure!$G$8+EW351*[1]Figure!$H$8,0)</f>
        <v>0</v>
      </c>
      <c r="GN351" s="15">
        <f>IFERROR(DH351*[1]Figure!$F$8+EC351*[1]Figure!$G$8+EX351*[1]Figure!$H$8,0)</f>
        <v>0</v>
      </c>
      <c r="GO351" s="15">
        <f>IFERROR(DI351*[1]Figure!$F$8+ED351*[1]Figure!$G$8+EY351*[1]Figure!$H$8,0)</f>
        <v>0</v>
      </c>
      <c r="GP351" s="15">
        <f>IFERROR(DJ351*[1]Figure!$F$8+EE351*[1]Figure!$G$8+EZ351*[1]Figure!$H$8,0)</f>
        <v>0</v>
      </c>
      <c r="GQ351" s="15">
        <f>IFERROR(DK351*[1]Figure!$F$8+EF351*[1]Figure!$G$8+FA351*[1]Figure!$H$8,0)</f>
        <v>0</v>
      </c>
      <c r="GR351" s="15">
        <f>IFERROR(DL351*[1]Figure!$F$8+EG351*[1]Figure!$G$8+FB351*[1]Figure!$H$8,0)</f>
        <v>0</v>
      </c>
      <c r="GS351" s="15">
        <f>IFERROR(DM351*[1]Figure!$F$8+EH351*[1]Figure!$G$8+FC351*[1]Figure!$H$8,0)</f>
        <v>0</v>
      </c>
      <c r="GT351" s="15">
        <f>IFERROR(DN351*[1]Figure!$F$8+EI351*[1]Figure!$G$8+FD351*[1]Figure!$H$8,0)</f>
        <v>0</v>
      </c>
      <c r="GU351" s="15">
        <f>IFERROR(DO351*[1]Figure!$F$8+EJ351*[1]Figure!$G$8+FE351*[1]Figure!$H$8,0)</f>
        <v>0</v>
      </c>
      <c r="GV351" s="15">
        <f>IFERROR(DP351*[1]Figure!$F$8+EK351*[1]Figure!$G$8+FF351*[1]Figure!$H$8,0)</f>
        <v>0</v>
      </c>
      <c r="GX351" s="15">
        <f>IFERROR(FH351*[1]Figure!$F$10+GC351*[1]Figure!$F$11,0)</f>
        <v>0</v>
      </c>
      <c r="GY351" s="15">
        <f>IFERROR(FI351*[1]Figure!$F$10+GD351*[1]Figure!$F$11,0)</f>
        <v>0</v>
      </c>
      <c r="GZ351" s="15">
        <f>IFERROR(FJ351*[1]Figure!$F$10+GE351*[1]Figure!$F$11,0)</f>
        <v>0</v>
      </c>
      <c r="HA351" s="15">
        <f>IFERROR(FK351*[1]Figure!$F$10+GF351*[1]Figure!$F$11,0)</f>
        <v>0</v>
      </c>
      <c r="HB351" s="15">
        <f>IFERROR(FL351*[1]Figure!$F$10+GG351*[1]Figure!$F$11,0)</f>
        <v>0</v>
      </c>
      <c r="HC351" s="15">
        <f>IFERROR(FM351*[1]Figure!$F$10+GH351*[1]Figure!$F$11,0)</f>
        <v>0</v>
      </c>
      <c r="HD351" s="15">
        <f>IFERROR(FN351*[1]Figure!$F$10+GI351*[1]Figure!$F$11,0)</f>
        <v>0</v>
      </c>
      <c r="HE351" s="15">
        <f>IFERROR(FO351*[1]Figure!$F$10+GJ351*[1]Figure!$F$11,0)</f>
        <v>0</v>
      </c>
      <c r="HF351" s="15">
        <f>IFERROR(FP351*[1]Figure!$F$10+GK351*[1]Figure!$F$11,0)</f>
        <v>0</v>
      </c>
      <c r="HG351" s="15">
        <f>IFERROR(FQ351*[1]Figure!$F$10+GL351*[1]Figure!$F$11,0)</f>
        <v>0</v>
      </c>
      <c r="HH351" s="15">
        <f>IFERROR(FR351*[1]Figure!$F$10+GM351*[1]Figure!$F$11,0)</f>
        <v>0</v>
      </c>
      <c r="HI351" s="15">
        <f>IFERROR(FS351*[1]Figure!$F$10+GN351*[1]Figure!$F$11,0)</f>
        <v>0</v>
      </c>
      <c r="HJ351" s="15">
        <f>IFERROR(FT351*[1]Figure!$F$10+GO351*[1]Figure!$F$11,0)</f>
        <v>0</v>
      </c>
      <c r="HK351" s="15">
        <f>IFERROR(FU351*[1]Figure!$F$10+GP351*[1]Figure!$F$11,0)</f>
        <v>0</v>
      </c>
      <c r="HL351" s="15">
        <f>IFERROR(FV351*[1]Figure!$F$10+GQ351*[1]Figure!$F$11,0)</f>
        <v>0</v>
      </c>
      <c r="HM351" s="15">
        <f>IFERROR(FW351*[1]Figure!$F$10+GR351*[1]Figure!$F$11,0)</f>
        <v>0</v>
      </c>
      <c r="HN351" s="15">
        <f>IFERROR(FX351*[1]Figure!$F$10+GS351*[1]Figure!$F$11,0)</f>
        <v>0</v>
      </c>
      <c r="HO351" s="15">
        <f>IFERROR(FY351*[1]Figure!$F$10+GT351*[1]Figure!$F$11,0)</f>
        <v>0</v>
      </c>
      <c r="HP351" s="15">
        <f>IFERROR(FZ351*[1]Figure!$F$10+GU351*[1]Figure!$F$11,0)</f>
        <v>0</v>
      </c>
      <c r="HQ351" s="15">
        <f>IFERROR(GA351*[1]Figure!$F$10+GV351*[1]Figure!$F$11,0)</f>
        <v>0</v>
      </c>
    </row>
    <row r="352" spans="1:225" s="15" customFormat="1" x14ac:dyDescent="0.2">
      <c r="A352" s="1"/>
      <c r="B352" s="4"/>
      <c r="C352" s="1" t="str">
        <f>C161</f>
        <v>Heat (EV,pack)</v>
      </c>
      <c r="D352" s="1" t="str">
        <f>D161</f>
        <v>MI, US</v>
      </c>
      <c r="E352" s="2">
        <f t="shared" si="293"/>
        <v>6.8727063945112937E-2</v>
      </c>
      <c r="F352" s="7"/>
      <c r="G352" s="5" t="str">
        <f>G161</f>
        <v>-</v>
      </c>
      <c r="H352" s="5" t="str">
        <f>H161</f>
        <v>-</v>
      </c>
      <c r="I352" s="5" t="str">
        <f>I161</f>
        <v>-</v>
      </c>
      <c r="J352" s="5" t="str">
        <f>J161</f>
        <v>-</v>
      </c>
      <c r="K352" s="5" t="str">
        <f>K161</f>
        <v>-</v>
      </c>
      <c r="L352" s="5" t="str">
        <f>L161</f>
        <v>-</v>
      </c>
      <c r="M352" s="5" t="str">
        <f>M161</f>
        <v>MJ/kWh</v>
      </c>
      <c r="N352" s="5" t="str">
        <f>N161</f>
        <v>heat production, natural gas, at industrial furnace &gt;100kW | heat, district or industrial, natural gas | Cutoff, US-RFC</v>
      </c>
      <c r="O352" s="5">
        <f>O161</f>
        <v>1</v>
      </c>
      <c r="P352" s="5" t="str">
        <f>P161</f>
        <v>MJ</v>
      </c>
      <c r="Q352" s="5">
        <f>Q341</f>
        <v>7.2782267546568497E-2</v>
      </c>
      <c r="R352" s="5">
        <f t="shared" si="315"/>
        <v>1.17039789836895</v>
      </c>
      <c r="S352" s="5">
        <f t="shared" si="315"/>
        <v>2.2506988576900398E-5</v>
      </c>
      <c r="T352" s="5">
        <f t="shared" si="315"/>
        <v>2.54545402736777E-2</v>
      </c>
      <c r="U352" s="5">
        <f t="shared" si="315"/>
        <v>1.8328465661405401E-4</v>
      </c>
      <c r="V352" s="5">
        <f t="shared" si="315"/>
        <v>1.2287790080515799E-6</v>
      </c>
      <c r="W352" s="5">
        <f t="shared" si="315"/>
        <v>7.4284020865589495E-2</v>
      </c>
      <c r="X352" s="5">
        <f t="shared" si="315"/>
        <v>4.7783192057624302E-4</v>
      </c>
      <c r="Y352" s="5">
        <f t="shared" si="315"/>
        <v>4.0112646926064302E-3</v>
      </c>
      <c r="Z352" s="5">
        <f t="shared" si="315"/>
        <v>4.3274850129381798E-4</v>
      </c>
      <c r="AA352" s="5">
        <f t="shared" si="315"/>
        <v>2.1353809821300601E-5</v>
      </c>
      <c r="AB352" s="5">
        <f t="shared" si="315"/>
        <v>2.3200308400569999E-4</v>
      </c>
      <c r="AC352" s="5">
        <f t="shared" si="315"/>
        <v>2.6772898905443999E-7</v>
      </c>
      <c r="AD352" s="5">
        <f t="shared" si="315"/>
        <v>1.5947609851927301E-5</v>
      </c>
      <c r="AE352" s="5">
        <f t="shared" si="315"/>
        <v>4.3295346578489999E-5</v>
      </c>
      <c r="AF352" s="5">
        <f t="shared" si="315"/>
        <v>4.6004502567944199E-5</v>
      </c>
      <c r="AG352" s="5">
        <f t="shared" si="315"/>
        <v>1.34632074024183E-8</v>
      </c>
      <c r="AH352" s="5">
        <f t="shared" si="315"/>
        <v>6.56582287137063E-5</v>
      </c>
      <c r="AI352" s="5">
        <f t="shared" si="315"/>
        <v>4.4478056863313901E-3</v>
      </c>
      <c r="AJ352" s="5">
        <f t="shared" si="315"/>
        <v>3.17057940251029E-5</v>
      </c>
      <c r="AK352" s="1"/>
      <c r="AL352" s="1">
        <f t="shared" si="306"/>
        <v>0</v>
      </c>
      <c r="AM352" s="1">
        <f t="shared" si="306"/>
        <v>0</v>
      </c>
      <c r="AN352" s="1">
        <f t="shared" si="306"/>
        <v>0</v>
      </c>
      <c r="AO352" s="1">
        <f t="shared" si="306"/>
        <v>0</v>
      </c>
      <c r="AP352" s="1">
        <f t="shared" si="306"/>
        <v>0</v>
      </c>
      <c r="AQ352" s="1">
        <f t="shared" si="306"/>
        <v>0</v>
      </c>
      <c r="AR352" s="1">
        <f t="shared" si="306"/>
        <v>0</v>
      </c>
      <c r="AS352" s="1">
        <f t="shared" si="306"/>
        <v>0</v>
      </c>
      <c r="AT352" s="1">
        <f t="shared" si="306"/>
        <v>0</v>
      </c>
      <c r="AU352" s="1">
        <f t="shared" si="306"/>
        <v>0</v>
      </c>
      <c r="AV352" s="1">
        <f t="shared" si="306"/>
        <v>0</v>
      </c>
      <c r="AW352" s="1">
        <f t="shared" si="306"/>
        <v>0</v>
      </c>
      <c r="AX352" s="1">
        <f t="shared" si="306"/>
        <v>0</v>
      </c>
      <c r="AY352" s="1">
        <f t="shared" si="306"/>
        <v>0</v>
      </c>
      <c r="AZ352" s="1">
        <f t="shared" si="306"/>
        <v>0</v>
      </c>
      <c r="BA352" s="1">
        <f t="shared" si="299"/>
        <v>0</v>
      </c>
      <c r="BB352" s="1">
        <f t="shared" si="266"/>
        <v>0</v>
      </c>
      <c r="BC352" s="1">
        <f t="shared" si="266"/>
        <v>0</v>
      </c>
      <c r="BD352" s="1">
        <f t="shared" si="266"/>
        <v>0</v>
      </c>
      <c r="BE352" s="1">
        <f t="shared" si="266"/>
        <v>0</v>
      </c>
      <c r="BF352" s="1"/>
      <c r="BG352" s="1">
        <f t="shared" si="307"/>
        <v>0</v>
      </c>
      <c r="BH352" s="1">
        <f t="shared" si="307"/>
        <v>0</v>
      </c>
      <c r="BI352" s="1">
        <f t="shared" si="307"/>
        <v>0</v>
      </c>
      <c r="BJ352" s="1">
        <f t="shared" si="307"/>
        <v>0</v>
      </c>
      <c r="BK352" s="1">
        <f t="shared" si="307"/>
        <v>0</v>
      </c>
      <c r="BL352" s="1">
        <f t="shared" si="307"/>
        <v>0</v>
      </c>
      <c r="BM352" s="1">
        <f t="shared" si="307"/>
        <v>0</v>
      </c>
      <c r="BN352" s="1">
        <f t="shared" si="307"/>
        <v>0</v>
      </c>
      <c r="BO352" s="1">
        <f t="shared" si="307"/>
        <v>0</v>
      </c>
      <c r="BP352" s="1">
        <f t="shared" si="307"/>
        <v>0</v>
      </c>
      <c r="BQ352" s="1">
        <f t="shared" si="307"/>
        <v>0</v>
      </c>
      <c r="BR352" s="1">
        <f t="shared" si="307"/>
        <v>0</v>
      </c>
      <c r="BS352" s="1">
        <f t="shared" si="307"/>
        <v>0</v>
      </c>
      <c r="BT352" s="1">
        <f t="shared" si="307"/>
        <v>0</v>
      </c>
      <c r="BU352" s="1">
        <f t="shared" si="307"/>
        <v>0</v>
      </c>
      <c r="BV352" s="1">
        <f t="shared" si="300"/>
        <v>0</v>
      </c>
      <c r="BW352" s="1">
        <f t="shared" si="267"/>
        <v>0</v>
      </c>
      <c r="BX352" s="1">
        <f t="shared" si="267"/>
        <v>0</v>
      </c>
      <c r="BY352" s="1">
        <f t="shared" si="267"/>
        <v>0</v>
      </c>
      <c r="BZ352" s="1">
        <f t="shared" si="267"/>
        <v>0</v>
      </c>
      <c r="CA352" s="1"/>
      <c r="CB352" s="1">
        <f t="shared" si="308"/>
        <v>0</v>
      </c>
      <c r="CC352" s="1">
        <f t="shared" si="308"/>
        <v>0</v>
      </c>
      <c r="CD352" s="1">
        <f t="shared" si="308"/>
        <v>0</v>
      </c>
      <c r="CE352" s="1">
        <f t="shared" si="308"/>
        <v>0</v>
      </c>
      <c r="CF352" s="1">
        <f t="shared" si="308"/>
        <v>0</v>
      </c>
      <c r="CG352" s="1">
        <f t="shared" si="308"/>
        <v>0</v>
      </c>
      <c r="CH352" s="1">
        <f t="shared" si="308"/>
        <v>0</v>
      </c>
      <c r="CI352" s="1">
        <f t="shared" si="308"/>
        <v>0</v>
      </c>
      <c r="CJ352" s="1">
        <f t="shared" si="308"/>
        <v>0</v>
      </c>
      <c r="CK352" s="1">
        <f t="shared" si="308"/>
        <v>0</v>
      </c>
      <c r="CL352" s="1">
        <f t="shared" si="308"/>
        <v>0</v>
      </c>
      <c r="CM352" s="1">
        <f t="shared" si="308"/>
        <v>0</v>
      </c>
      <c r="CN352" s="1">
        <f t="shared" si="308"/>
        <v>0</v>
      </c>
      <c r="CO352" s="1">
        <f t="shared" si="308"/>
        <v>0</v>
      </c>
      <c r="CP352" s="1">
        <f t="shared" si="308"/>
        <v>0</v>
      </c>
      <c r="CQ352" s="1">
        <f t="shared" si="301"/>
        <v>0</v>
      </c>
      <c r="CR352" s="1">
        <f t="shared" si="268"/>
        <v>0</v>
      </c>
      <c r="CS352" s="1">
        <f t="shared" si="268"/>
        <v>0</v>
      </c>
      <c r="CT352" s="1">
        <f t="shared" si="268"/>
        <v>0</v>
      </c>
      <c r="CU352" s="1">
        <f t="shared" si="268"/>
        <v>0</v>
      </c>
      <c r="CW352" s="15">
        <f t="shared" si="309"/>
        <v>0</v>
      </c>
      <c r="CX352" s="15">
        <f t="shared" si="309"/>
        <v>0</v>
      </c>
      <c r="CY352" s="15">
        <f t="shared" si="309"/>
        <v>0</v>
      </c>
      <c r="CZ352" s="15">
        <f t="shared" si="309"/>
        <v>0</v>
      </c>
      <c r="DA352" s="15">
        <f t="shared" si="309"/>
        <v>0</v>
      </c>
      <c r="DB352" s="15">
        <f t="shared" si="309"/>
        <v>0</v>
      </c>
      <c r="DC352" s="15">
        <f t="shared" si="309"/>
        <v>0</v>
      </c>
      <c r="DD352" s="15">
        <f t="shared" si="309"/>
        <v>0</v>
      </c>
      <c r="DE352" s="15">
        <f t="shared" si="309"/>
        <v>0</v>
      </c>
      <c r="DF352" s="15">
        <f t="shared" si="309"/>
        <v>0</v>
      </c>
      <c r="DG352" s="15">
        <f t="shared" si="309"/>
        <v>0</v>
      </c>
      <c r="DH352" s="15">
        <f t="shared" si="309"/>
        <v>0</v>
      </c>
      <c r="DI352" s="15">
        <f t="shared" si="309"/>
        <v>0</v>
      </c>
      <c r="DJ352" s="15">
        <f t="shared" si="309"/>
        <v>0</v>
      </c>
      <c r="DK352" s="15">
        <f t="shared" si="309"/>
        <v>0</v>
      </c>
      <c r="DL352" s="15">
        <f t="shared" si="302"/>
        <v>0</v>
      </c>
      <c r="DM352" s="15">
        <f t="shared" si="269"/>
        <v>0</v>
      </c>
      <c r="DN352" s="15">
        <f t="shared" si="269"/>
        <v>0</v>
      </c>
      <c r="DO352" s="15">
        <f t="shared" si="269"/>
        <v>0</v>
      </c>
      <c r="DP352" s="15">
        <f t="shared" si="269"/>
        <v>0</v>
      </c>
      <c r="DR352" s="15">
        <f t="shared" si="310"/>
        <v>0</v>
      </c>
      <c r="DS352" s="15">
        <f t="shared" si="310"/>
        <v>0</v>
      </c>
      <c r="DT352" s="15">
        <f t="shared" si="310"/>
        <v>0</v>
      </c>
      <c r="DU352" s="15">
        <f t="shared" si="310"/>
        <v>0</v>
      </c>
      <c r="DV352" s="15">
        <f t="shared" si="310"/>
        <v>0</v>
      </c>
      <c r="DW352" s="15">
        <f t="shared" si="310"/>
        <v>0</v>
      </c>
      <c r="DX352" s="15">
        <f t="shared" si="310"/>
        <v>0</v>
      </c>
      <c r="DY352" s="15">
        <f t="shared" si="310"/>
        <v>0</v>
      </c>
      <c r="DZ352" s="15">
        <f t="shared" si="310"/>
        <v>0</v>
      </c>
      <c r="EA352" s="15">
        <f t="shared" si="310"/>
        <v>0</v>
      </c>
      <c r="EB352" s="15">
        <f t="shared" si="310"/>
        <v>0</v>
      </c>
      <c r="EC352" s="15">
        <f t="shared" si="310"/>
        <v>0</v>
      </c>
      <c r="ED352" s="15">
        <f t="shared" si="310"/>
        <v>0</v>
      </c>
      <c r="EE352" s="15">
        <f t="shared" si="310"/>
        <v>0</v>
      </c>
      <c r="EF352" s="15">
        <f t="shared" si="310"/>
        <v>0</v>
      </c>
      <c r="EG352" s="15">
        <f t="shared" si="303"/>
        <v>0</v>
      </c>
      <c r="EH352" s="15">
        <f t="shared" si="270"/>
        <v>0</v>
      </c>
      <c r="EI352" s="15">
        <f t="shared" si="270"/>
        <v>0</v>
      </c>
      <c r="EJ352" s="15">
        <f t="shared" si="270"/>
        <v>0</v>
      </c>
      <c r="EK352" s="15">
        <f t="shared" si="270"/>
        <v>0</v>
      </c>
      <c r="EM352" s="15">
        <f t="shared" si="311"/>
        <v>0</v>
      </c>
      <c r="EN352" s="15">
        <f t="shared" si="311"/>
        <v>0</v>
      </c>
      <c r="EO352" s="15">
        <f t="shared" si="311"/>
        <v>0</v>
      </c>
      <c r="EP352" s="15">
        <f t="shared" si="311"/>
        <v>0</v>
      </c>
      <c r="EQ352" s="15">
        <f t="shared" si="311"/>
        <v>0</v>
      </c>
      <c r="ER352" s="15">
        <f t="shared" si="311"/>
        <v>0</v>
      </c>
      <c r="ES352" s="15">
        <f t="shared" si="311"/>
        <v>0</v>
      </c>
      <c r="ET352" s="15">
        <f t="shared" si="311"/>
        <v>0</v>
      </c>
      <c r="EU352" s="15">
        <f t="shared" si="311"/>
        <v>0</v>
      </c>
      <c r="EV352" s="15">
        <f t="shared" si="311"/>
        <v>0</v>
      </c>
      <c r="EW352" s="15">
        <f t="shared" si="311"/>
        <v>0</v>
      </c>
      <c r="EX352" s="15">
        <f t="shared" si="311"/>
        <v>0</v>
      </c>
      <c r="EY352" s="15">
        <f t="shared" si="311"/>
        <v>0</v>
      </c>
      <c r="EZ352" s="15">
        <f t="shared" si="311"/>
        <v>0</v>
      </c>
      <c r="FA352" s="15">
        <f t="shared" si="311"/>
        <v>0</v>
      </c>
      <c r="FB352" s="15">
        <f t="shared" si="304"/>
        <v>0</v>
      </c>
      <c r="FC352" s="15">
        <f t="shared" si="271"/>
        <v>0</v>
      </c>
      <c r="FD352" s="15">
        <f t="shared" si="271"/>
        <v>0</v>
      </c>
      <c r="FE352" s="15">
        <f t="shared" si="271"/>
        <v>0</v>
      </c>
      <c r="FF352" s="15">
        <f t="shared" si="271"/>
        <v>0</v>
      </c>
      <c r="FH352" s="15">
        <f>IFERROR(AL352*[1]Figure!$C$8+BG352*[1]Figure!$D$8+CB352*[1]Figure!$E$8,0)</f>
        <v>0</v>
      </c>
      <c r="FI352" s="15">
        <f>IFERROR(AM352*[1]Figure!$C$8+BH352*[1]Figure!$D$8+CC352*[1]Figure!$E$8,0)</f>
        <v>0</v>
      </c>
      <c r="FJ352" s="15">
        <f>IFERROR(AN352*[1]Figure!$C$8+BI352*[1]Figure!$D$8+CD352*[1]Figure!$E$8,0)</f>
        <v>0</v>
      </c>
      <c r="FK352" s="15">
        <f>IFERROR(AO352*[1]Figure!$C$8+BJ352*[1]Figure!$D$8+CE352*[1]Figure!$E$8,0)</f>
        <v>0</v>
      </c>
      <c r="FL352" s="15">
        <f>IFERROR(AP352*[1]Figure!$C$8+BK352*[1]Figure!$D$8+CF352*[1]Figure!$E$8,0)</f>
        <v>0</v>
      </c>
      <c r="FM352" s="15">
        <f>IFERROR(AQ352*[1]Figure!$C$8+BL352*[1]Figure!$D$8+CG352*[1]Figure!$E$8,0)</f>
        <v>0</v>
      </c>
      <c r="FN352" s="15">
        <f>IFERROR(AR352*[1]Figure!$C$8+BM352*[1]Figure!$D$8+CH352*[1]Figure!$E$8,0)</f>
        <v>0</v>
      </c>
      <c r="FO352" s="15">
        <f>IFERROR(AS352*[1]Figure!$C$8+BN352*[1]Figure!$D$8+CI352*[1]Figure!$E$8,0)</f>
        <v>0</v>
      </c>
      <c r="FP352" s="15">
        <f>IFERROR(AT352*[1]Figure!$C$8+BO352*[1]Figure!$D$8+CJ352*[1]Figure!$E$8,0)</f>
        <v>0</v>
      </c>
      <c r="FQ352" s="15">
        <f>IFERROR(AU352*[1]Figure!$C$8+BP352*[1]Figure!$D$8+CK352*[1]Figure!$E$8,0)</f>
        <v>0</v>
      </c>
      <c r="FR352" s="15">
        <f>IFERROR(AV352*[1]Figure!$C$8+BQ352*[1]Figure!$D$8+CL352*[1]Figure!$E$8,0)</f>
        <v>0</v>
      </c>
      <c r="FS352" s="15">
        <f>IFERROR(AW352*[1]Figure!$C$8+BR352*[1]Figure!$D$8+CM352*[1]Figure!$E$8,0)</f>
        <v>0</v>
      </c>
      <c r="FT352" s="15">
        <f>IFERROR(AX352*[1]Figure!$C$8+BS352*[1]Figure!$D$8+CN352*[1]Figure!$E$8,0)</f>
        <v>0</v>
      </c>
      <c r="FU352" s="15">
        <f>IFERROR(AY352*[1]Figure!$C$8+BT352*[1]Figure!$D$8+CO352*[1]Figure!$E$8,0)</f>
        <v>0</v>
      </c>
      <c r="FV352" s="15">
        <f>IFERROR(AZ352*[1]Figure!$C$8+BU352*[1]Figure!$D$8+CP352*[1]Figure!$E$8,0)</f>
        <v>0</v>
      </c>
      <c r="FW352" s="15">
        <f>IFERROR(BA352*[1]Figure!$C$8+BV352*[1]Figure!$D$8+CQ352*[1]Figure!$E$8,0)</f>
        <v>0</v>
      </c>
      <c r="FX352" s="15">
        <f>IFERROR(BB352*[1]Figure!$C$8+BW352*[1]Figure!$D$8+CR352*[1]Figure!$E$8,0)</f>
        <v>0</v>
      </c>
      <c r="FY352" s="15">
        <f>IFERROR(BC352*[1]Figure!$C$8+BX352*[1]Figure!$D$8+CS352*[1]Figure!$E$8,0)</f>
        <v>0</v>
      </c>
      <c r="FZ352" s="15">
        <f>IFERROR(BD352*[1]Figure!$C$8+BY352*[1]Figure!$D$8+CT352*[1]Figure!$E$8,0)</f>
        <v>0</v>
      </c>
      <c r="GA352" s="15">
        <f>IFERROR(BE352*[1]Figure!$C$8+BZ352*[1]Figure!$D$8+CU352*[1]Figure!$E$8,0)</f>
        <v>0</v>
      </c>
      <c r="GC352" s="15">
        <f>IFERROR(CW352*[1]Figure!$F$8+DR352*[1]Figure!$G$8+EM352*[1]Figure!$H$8,0)</f>
        <v>0</v>
      </c>
      <c r="GD352" s="15">
        <f>IFERROR(CX352*[1]Figure!$F$8+DS352*[1]Figure!$G$8+EN352*[1]Figure!$H$8,0)</f>
        <v>0</v>
      </c>
      <c r="GE352" s="15">
        <f>IFERROR(CY352*[1]Figure!$F$8+DT352*[1]Figure!$G$8+EO352*[1]Figure!$H$8,0)</f>
        <v>0</v>
      </c>
      <c r="GF352" s="15">
        <f>IFERROR(CZ352*[1]Figure!$F$8+DU352*[1]Figure!$G$8+EP352*[1]Figure!$H$8,0)</f>
        <v>0</v>
      </c>
      <c r="GG352" s="15">
        <f>IFERROR(DA352*[1]Figure!$F$8+DV352*[1]Figure!$G$8+EQ352*[1]Figure!$H$8,0)</f>
        <v>0</v>
      </c>
      <c r="GH352" s="15">
        <f>IFERROR(DB352*[1]Figure!$F$8+DW352*[1]Figure!$G$8+ER352*[1]Figure!$H$8,0)</f>
        <v>0</v>
      </c>
      <c r="GI352" s="15">
        <f>IFERROR(DC352*[1]Figure!$F$8+DX352*[1]Figure!$G$8+ES352*[1]Figure!$H$8,0)</f>
        <v>0</v>
      </c>
      <c r="GJ352" s="15">
        <f>IFERROR(DD352*[1]Figure!$F$8+DY352*[1]Figure!$G$8+ET352*[1]Figure!$H$8,0)</f>
        <v>0</v>
      </c>
      <c r="GK352" s="15">
        <f>IFERROR(DE352*[1]Figure!$F$8+DZ352*[1]Figure!$G$8+EU352*[1]Figure!$H$8,0)</f>
        <v>0</v>
      </c>
      <c r="GL352" s="15">
        <f>IFERROR(DF352*[1]Figure!$F$8+EA352*[1]Figure!$G$8+EV352*[1]Figure!$H$8,0)</f>
        <v>0</v>
      </c>
      <c r="GM352" s="15">
        <f>IFERROR(DG352*[1]Figure!$F$8+EB352*[1]Figure!$G$8+EW352*[1]Figure!$H$8,0)</f>
        <v>0</v>
      </c>
      <c r="GN352" s="15">
        <f>IFERROR(DH352*[1]Figure!$F$8+EC352*[1]Figure!$G$8+EX352*[1]Figure!$H$8,0)</f>
        <v>0</v>
      </c>
      <c r="GO352" s="15">
        <f>IFERROR(DI352*[1]Figure!$F$8+ED352*[1]Figure!$G$8+EY352*[1]Figure!$H$8,0)</f>
        <v>0</v>
      </c>
      <c r="GP352" s="15">
        <f>IFERROR(DJ352*[1]Figure!$F$8+EE352*[1]Figure!$G$8+EZ352*[1]Figure!$H$8,0)</f>
        <v>0</v>
      </c>
      <c r="GQ352" s="15">
        <f>IFERROR(DK352*[1]Figure!$F$8+EF352*[1]Figure!$G$8+FA352*[1]Figure!$H$8,0)</f>
        <v>0</v>
      </c>
      <c r="GR352" s="15">
        <f>IFERROR(DL352*[1]Figure!$F$8+EG352*[1]Figure!$G$8+FB352*[1]Figure!$H$8,0)</f>
        <v>0</v>
      </c>
      <c r="GS352" s="15">
        <f>IFERROR(DM352*[1]Figure!$F$8+EH352*[1]Figure!$G$8+FC352*[1]Figure!$H$8,0)</f>
        <v>0</v>
      </c>
      <c r="GT352" s="15">
        <f>IFERROR(DN352*[1]Figure!$F$8+EI352*[1]Figure!$G$8+FD352*[1]Figure!$H$8,0)</f>
        <v>0</v>
      </c>
      <c r="GU352" s="15">
        <f>IFERROR(DO352*[1]Figure!$F$8+EJ352*[1]Figure!$G$8+FE352*[1]Figure!$H$8,0)</f>
        <v>0</v>
      </c>
      <c r="GV352" s="15">
        <f>IFERROR(DP352*[1]Figure!$F$8+EK352*[1]Figure!$G$8+FF352*[1]Figure!$H$8,0)</f>
        <v>0</v>
      </c>
      <c r="GX352" s="15">
        <f>IFERROR(FH352*[1]Figure!$F$10+GC352*[1]Figure!$F$11,0)</f>
        <v>0</v>
      </c>
      <c r="GY352" s="15">
        <f>IFERROR(FI352*[1]Figure!$F$10+GD352*[1]Figure!$F$11,0)</f>
        <v>0</v>
      </c>
      <c r="GZ352" s="15">
        <f>IFERROR(FJ352*[1]Figure!$F$10+GE352*[1]Figure!$F$11,0)</f>
        <v>0</v>
      </c>
      <c r="HA352" s="15">
        <f>IFERROR(FK352*[1]Figure!$F$10+GF352*[1]Figure!$F$11,0)</f>
        <v>0</v>
      </c>
      <c r="HB352" s="15">
        <f>IFERROR(FL352*[1]Figure!$F$10+GG352*[1]Figure!$F$11,0)</f>
        <v>0</v>
      </c>
      <c r="HC352" s="15">
        <f>IFERROR(FM352*[1]Figure!$F$10+GH352*[1]Figure!$F$11,0)</f>
        <v>0</v>
      </c>
      <c r="HD352" s="15">
        <f>IFERROR(FN352*[1]Figure!$F$10+GI352*[1]Figure!$F$11,0)</f>
        <v>0</v>
      </c>
      <c r="HE352" s="15">
        <f>IFERROR(FO352*[1]Figure!$F$10+GJ352*[1]Figure!$F$11,0)</f>
        <v>0</v>
      </c>
      <c r="HF352" s="15">
        <f>IFERROR(FP352*[1]Figure!$F$10+GK352*[1]Figure!$F$11,0)</f>
        <v>0</v>
      </c>
      <c r="HG352" s="15">
        <f>IFERROR(FQ352*[1]Figure!$F$10+GL352*[1]Figure!$F$11,0)</f>
        <v>0</v>
      </c>
      <c r="HH352" s="15">
        <f>IFERROR(FR352*[1]Figure!$F$10+GM352*[1]Figure!$F$11,0)</f>
        <v>0</v>
      </c>
      <c r="HI352" s="15">
        <f>IFERROR(FS352*[1]Figure!$F$10+GN352*[1]Figure!$F$11,0)</f>
        <v>0</v>
      </c>
      <c r="HJ352" s="15">
        <f>IFERROR(FT352*[1]Figure!$F$10+GO352*[1]Figure!$F$11,0)</f>
        <v>0</v>
      </c>
      <c r="HK352" s="15">
        <f>IFERROR(FU352*[1]Figure!$F$10+GP352*[1]Figure!$F$11,0)</f>
        <v>0</v>
      </c>
      <c r="HL352" s="15">
        <f>IFERROR(FV352*[1]Figure!$F$10+GQ352*[1]Figure!$F$11,0)</f>
        <v>0</v>
      </c>
      <c r="HM352" s="15">
        <f>IFERROR(FW352*[1]Figure!$F$10+GR352*[1]Figure!$F$11,0)</f>
        <v>0</v>
      </c>
      <c r="HN352" s="15">
        <f>IFERROR(FX352*[1]Figure!$F$10+GS352*[1]Figure!$F$11,0)</f>
        <v>0</v>
      </c>
      <c r="HO352" s="15">
        <f>IFERROR(FY352*[1]Figure!$F$10+GT352*[1]Figure!$F$11,0)</f>
        <v>0</v>
      </c>
      <c r="HP352" s="15">
        <f>IFERROR(FZ352*[1]Figure!$F$10+GU352*[1]Figure!$F$11,0)</f>
        <v>0</v>
      </c>
      <c r="HQ352" s="15">
        <f>IFERROR(GA352*[1]Figure!$F$10+GV352*[1]Figure!$F$11,0)</f>
        <v>0</v>
      </c>
    </row>
    <row r="353" spans="1:225" s="15" customFormat="1" x14ac:dyDescent="0.2">
      <c r="A353" s="1"/>
      <c r="B353" s="4"/>
      <c r="C353" s="1" t="str">
        <f>C162</f>
        <v>Heat (EV,pack)</v>
      </c>
      <c r="D353" s="1" t="str">
        <f>D162</f>
        <v>Korea</v>
      </c>
      <c r="E353" s="2">
        <f t="shared" si="293"/>
        <v>1.4753449048443543E-2</v>
      </c>
      <c r="F353" s="7"/>
      <c r="G353" s="5" t="str">
        <f>G162</f>
        <v>-</v>
      </c>
      <c r="H353" s="5" t="str">
        <f>H162</f>
        <v>-</v>
      </c>
      <c r="I353" s="5" t="str">
        <f>I162</f>
        <v>-</v>
      </c>
      <c r="J353" s="5" t="str">
        <f>J162</f>
        <v>-</v>
      </c>
      <c r="K353" s="5" t="str">
        <f>K162</f>
        <v>-</v>
      </c>
      <c r="L353" s="5" t="str">
        <f>L162</f>
        <v>-</v>
      </c>
      <c r="M353" s="5" t="str">
        <f>M162</f>
        <v>MJ/kWh</v>
      </c>
      <c r="N353" s="5" t="str">
        <f>N162</f>
        <v>heat production, natural gas, at industrial furnace &gt;100kW | heat, district or industrial, natural gas | Cutoff, KR</v>
      </c>
      <c r="O353" s="5">
        <f>O162</f>
        <v>1</v>
      </c>
      <c r="P353" s="5" t="str">
        <f>P162</f>
        <v>MJ</v>
      </c>
      <c r="Q353" s="5">
        <f>Q333</f>
        <v>6.76380668220561E-2</v>
      </c>
      <c r="R353" s="5">
        <f t="shared" ref="R353:AJ353" si="316">R333</f>
        <v>1.1331469326975001</v>
      </c>
      <c r="S353" s="5">
        <f t="shared" si="316"/>
        <v>1.3363769547395101E-5</v>
      </c>
      <c r="T353" s="5">
        <f t="shared" si="316"/>
        <v>2.4674836095740699E-2</v>
      </c>
      <c r="U353" s="5">
        <f t="shared" si="316"/>
        <v>1.3790478552247099E-4</v>
      </c>
      <c r="V353" s="5">
        <f t="shared" si="316"/>
        <v>8.8156541306380197E-7</v>
      </c>
      <c r="W353" s="5">
        <f t="shared" si="316"/>
        <v>6.8354740712245801E-2</v>
      </c>
      <c r="X353" s="5">
        <f t="shared" si="316"/>
        <v>3.1950306154426801E-4</v>
      </c>
      <c r="Y353" s="5">
        <f t="shared" si="316"/>
        <v>3.65490143218206E-3</v>
      </c>
      <c r="Z353" s="5">
        <f t="shared" si="316"/>
        <v>3.5816391347293498E-4</v>
      </c>
      <c r="AA353" s="5">
        <f t="shared" si="316"/>
        <v>1.6743586132534901E-5</v>
      </c>
      <c r="AB353" s="5">
        <f t="shared" si="316"/>
        <v>1.94616790051269E-4</v>
      </c>
      <c r="AC353" s="5">
        <f t="shared" si="316"/>
        <v>1.4538930758673999E-7</v>
      </c>
      <c r="AD353" s="5">
        <f t="shared" si="316"/>
        <v>1.0769443261341801E-5</v>
      </c>
      <c r="AE353" s="5">
        <f t="shared" si="316"/>
        <v>3.8260035533256103E-5</v>
      </c>
      <c r="AF353" s="5">
        <f t="shared" si="316"/>
        <v>4.1124262322827097E-5</v>
      </c>
      <c r="AG353" s="5">
        <f t="shared" si="316"/>
        <v>7.0762297326614196E-9</v>
      </c>
      <c r="AH353" s="5">
        <f t="shared" si="316"/>
        <v>3.9084174521889901E-5</v>
      </c>
      <c r="AI353" s="5">
        <f t="shared" si="316"/>
        <v>4.0342261314306599E-3</v>
      </c>
      <c r="AJ353" s="5">
        <f t="shared" si="316"/>
        <v>1.2922772229057E-5</v>
      </c>
      <c r="AK353" s="1"/>
      <c r="AL353" s="1">
        <f t="shared" si="306"/>
        <v>0</v>
      </c>
      <c r="AM353" s="1">
        <f t="shared" si="306"/>
        <v>0</v>
      </c>
      <c r="AN353" s="1">
        <f t="shared" si="306"/>
        <v>0</v>
      </c>
      <c r="AO353" s="1">
        <f t="shared" si="306"/>
        <v>0</v>
      </c>
      <c r="AP353" s="1">
        <f t="shared" si="306"/>
        <v>0</v>
      </c>
      <c r="AQ353" s="1">
        <f t="shared" si="306"/>
        <v>0</v>
      </c>
      <c r="AR353" s="1">
        <f t="shared" si="306"/>
        <v>0</v>
      </c>
      <c r="AS353" s="1">
        <f t="shared" si="306"/>
        <v>0</v>
      </c>
      <c r="AT353" s="1">
        <f t="shared" si="306"/>
        <v>0</v>
      </c>
      <c r="AU353" s="1">
        <f t="shared" si="306"/>
        <v>0</v>
      </c>
      <c r="AV353" s="1">
        <f t="shared" si="306"/>
        <v>0</v>
      </c>
      <c r="AW353" s="1">
        <f t="shared" si="306"/>
        <v>0</v>
      </c>
      <c r="AX353" s="1">
        <f t="shared" si="306"/>
        <v>0</v>
      </c>
      <c r="AY353" s="1">
        <f t="shared" si="306"/>
        <v>0</v>
      </c>
      <c r="AZ353" s="1">
        <f t="shared" si="306"/>
        <v>0</v>
      </c>
      <c r="BA353" s="1">
        <f t="shared" si="299"/>
        <v>0</v>
      </c>
      <c r="BB353" s="1">
        <f t="shared" si="266"/>
        <v>0</v>
      </c>
      <c r="BC353" s="1">
        <f t="shared" si="266"/>
        <v>0</v>
      </c>
      <c r="BD353" s="1">
        <f t="shared" si="266"/>
        <v>0</v>
      </c>
      <c r="BE353" s="1">
        <f t="shared" si="266"/>
        <v>0</v>
      </c>
      <c r="BF353" s="1"/>
      <c r="BG353" s="1">
        <f t="shared" si="307"/>
        <v>0</v>
      </c>
      <c r="BH353" s="1">
        <f t="shared" si="307"/>
        <v>0</v>
      </c>
      <c r="BI353" s="1">
        <f t="shared" si="307"/>
        <v>0</v>
      </c>
      <c r="BJ353" s="1">
        <f t="shared" si="307"/>
        <v>0</v>
      </c>
      <c r="BK353" s="1">
        <f t="shared" si="307"/>
        <v>0</v>
      </c>
      <c r="BL353" s="1">
        <f t="shared" si="307"/>
        <v>0</v>
      </c>
      <c r="BM353" s="1">
        <f t="shared" si="307"/>
        <v>0</v>
      </c>
      <c r="BN353" s="1">
        <f t="shared" si="307"/>
        <v>0</v>
      </c>
      <c r="BO353" s="1">
        <f t="shared" si="307"/>
        <v>0</v>
      </c>
      <c r="BP353" s="1">
        <f t="shared" si="307"/>
        <v>0</v>
      </c>
      <c r="BQ353" s="1">
        <f t="shared" si="307"/>
        <v>0</v>
      </c>
      <c r="BR353" s="1">
        <f t="shared" si="307"/>
        <v>0</v>
      </c>
      <c r="BS353" s="1">
        <f t="shared" si="307"/>
        <v>0</v>
      </c>
      <c r="BT353" s="1">
        <f t="shared" si="307"/>
        <v>0</v>
      </c>
      <c r="BU353" s="1">
        <f t="shared" si="307"/>
        <v>0</v>
      </c>
      <c r="BV353" s="1">
        <f t="shared" si="300"/>
        <v>0</v>
      </c>
      <c r="BW353" s="1">
        <f t="shared" si="267"/>
        <v>0</v>
      </c>
      <c r="BX353" s="1">
        <f t="shared" si="267"/>
        <v>0</v>
      </c>
      <c r="BY353" s="1">
        <f t="shared" si="267"/>
        <v>0</v>
      </c>
      <c r="BZ353" s="1">
        <f t="shared" si="267"/>
        <v>0</v>
      </c>
      <c r="CA353" s="1"/>
      <c r="CB353" s="1">
        <f t="shared" si="308"/>
        <v>0</v>
      </c>
      <c r="CC353" s="1">
        <f t="shared" si="308"/>
        <v>0</v>
      </c>
      <c r="CD353" s="1">
        <f t="shared" si="308"/>
        <v>0</v>
      </c>
      <c r="CE353" s="1">
        <f t="shared" si="308"/>
        <v>0</v>
      </c>
      <c r="CF353" s="1">
        <f t="shared" si="308"/>
        <v>0</v>
      </c>
      <c r="CG353" s="1">
        <f t="shared" si="308"/>
        <v>0</v>
      </c>
      <c r="CH353" s="1">
        <f t="shared" si="308"/>
        <v>0</v>
      </c>
      <c r="CI353" s="1">
        <f t="shared" si="308"/>
        <v>0</v>
      </c>
      <c r="CJ353" s="1">
        <f t="shared" si="308"/>
        <v>0</v>
      </c>
      <c r="CK353" s="1">
        <f t="shared" si="308"/>
        <v>0</v>
      </c>
      <c r="CL353" s="1">
        <f t="shared" si="308"/>
        <v>0</v>
      </c>
      <c r="CM353" s="1">
        <f t="shared" si="308"/>
        <v>0</v>
      </c>
      <c r="CN353" s="1">
        <f t="shared" si="308"/>
        <v>0</v>
      </c>
      <c r="CO353" s="1">
        <f t="shared" si="308"/>
        <v>0</v>
      </c>
      <c r="CP353" s="1">
        <f t="shared" si="308"/>
        <v>0</v>
      </c>
      <c r="CQ353" s="1">
        <f t="shared" si="301"/>
        <v>0</v>
      </c>
      <c r="CR353" s="1">
        <f t="shared" si="268"/>
        <v>0</v>
      </c>
      <c r="CS353" s="1">
        <f t="shared" si="268"/>
        <v>0</v>
      </c>
      <c r="CT353" s="1">
        <f t="shared" si="268"/>
        <v>0</v>
      </c>
      <c r="CU353" s="1">
        <f t="shared" si="268"/>
        <v>0</v>
      </c>
      <c r="CW353" s="15">
        <f t="shared" si="309"/>
        <v>0</v>
      </c>
      <c r="CX353" s="15">
        <f t="shared" si="309"/>
        <v>0</v>
      </c>
      <c r="CY353" s="15">
        <f t="shared" si="309"/>
        <v>0</v>
      </c>
      <c r="CZ353" s="15">
        <f t="shared" si="309"/>
        <v>0</v>
      </c>
      <c r="DA353" s="15">
        <f t="shared" si="309"/>
        <v>0</v>
      </c>
      <c r="DB353" s="15">
        <f t="shared" si="309"/>
        <v>0</v>
      </c>
      <c r="DC353" s="15">
        <f t="shared" si="309"/>
        <v>0</v>
      </c>
      <c r="DD353" s="15">
        <f t="shared" si="309"/>
        <v>0</v>
      </c>
      <c r="DE353" s="15">
        <f t="shared" si="309"/>
        <v>0</v>
      </c>
      <c r="DF353" s="15">
        <f t="shared" si="309"/>
        <v>0</v>
      </c>
      <c r="DG353" s="15">
        <f t="shared" si="309"/>
        <v>0</v>
      </c>
      <c r="DH353" s="15">
        <f t="shared" si="309"/>
        <v>0</v>
      </c>
      <c r="DI353" s="15">
        <f t="shared" si="309"/>
        <v>0</v>
      </c>
      <c r="DJ353" s="15">
        <f t="shared" si="309"/>
        <v>0</v>
      </c>
      <c r="DK353" s="15">
        <f t="shared" si="309"/>
        <v>0</v>
      </c>
      <c r="DL353" s="15">
        <f t="shared" si="302"/>
        <v>0</v>
      </c>
      <c r="DM353" s="15">
        <f t="shared" si="269"/>
        <v>0</v>
      </c>
      <c r="DN353" s="15">
        <f t="shared" si="269"/>
        <v>0</v>
      </c>
      <c r="DO353" s="15">
        <f t="shared" si="269"/>
        <v>0</v>
      </c>
      <c r="DP353" s="15">
        <f t="shared" si="269"/>
        <v>0</v>
      </c>
      <c r="DR353" s="15">
        <f t="shared" si="310"/>
        <v>0</v>
      </c>
      <c r="DS353" s="15">
        <f t="shared" si="310"/>
        <v>0</v>
      </c>
      <c r="DT353" s="15">
        <f t="shared" si="310"/>
        <v>0</v>
      </c>
      <c r="DU353" s="15">
        <f t="shared" si="310"/>
        <v>0</v>
      </c>
      <c r="DV353" s="15">
        <f t="shared" si="310"/>
        <v>0</v>
      </c>
      <c r="DW353" s="15">
        <f t="shared" si="310"/>
        <v>0</v>
      </c>
      <c r="DX353" s="15">
        <f t="shared" si="310"/>
        <v>0</v>
      </c>
      <c r="DY353" s="15">
        <f t="shared" si="310"/>
        <v>0</v>
      </c>
      <c r="DZ353" s="15">
        <f t="shared" si="310"/>
        <v>0</v>
      </c>
      <c r="EA353" s="15">
        <f t="shared" si="310"/>
        <v>0</v>
      </c>
      <c r="EB353" s="15">
        <f t="shared" si="310"/>
        <v>0</v>
      </c>
      <c r="EC353" s="15">
        <f t="shared" si="310"/>
        <v>0</v>
      </c>
      <c r="ED353" s="15">
        <f t="shared" si="310"/>
        <v>0</v>
      </c>
      <c r="EE353" s="15">
        <f t="shared" si="310"/>
        <v>0</v>
      </c>
      <c r="EF353" s="15">
        <f t="shared" si="310"/>
        <v>0</v>
      </c>
      <c r="EG353" s="15">
        <f t="shared" si="303"/>
        <v>0</v>
      </c>
      <c r="EH353" s="15">
        <f t="shared" si="270"/>
        <v>0</v>
      </c>
      <c r="EI353" s="15">
        <f t="shared" si="270"/>
        <v>0</v>
      </c>
      <c r="EJ353" s="15">
        <f t="shared" si="270"/>
        <v>0</v>
      </c>
      <c r="EK353" s="15">
        <f t="shared" si="270"/>
        <v>0</v>
      </c>
      <c r="EM353" s="15">
        <f t="shared" si="311"/>
        <v>0</v>
      </c>
      <c r="EN353" s="15">
        <f t="shared" si="311"/>
        <v>0</v>
      </c>
      <c r="EO353" s="15">
        <f t="shared" si="311"/>
        <v>0</v>
      </c>
      <c r="EP353" s="15">
        <f t="shared" si="311"/>
        <v>0</v>
      </c>
      <c r="EQ353" s="15">
        <f t="shared" si="311"/>
        <v>0</v>
      </c>
      <c r="ER353" s="15">
        <f t="shared" si="311"/>
        <v>0</v>
      </c>
      <c r="ES353" s="15">
        <f t="shared" si="311"/>
        <v>0</v>
      </c>
      <c r="ET353" s="15">
        <f t="shared" si="311"/>
        <v>0</v>
      </c>
      <c r="EU353" s="15">
        <f t="shared" si="311"/>
        <v>0</v>
      </c>
      <c r="EV353" s="15">
        <f t="shared" si="311"/>
        <v>0</v>
      </c>
      <c r="EW353" s="15">
        <f t="shared" si="311"/>
        <v>0</v>
      </c>
      <c r="EX353" s="15">
        <f t="shared" si="311"/>
        <v>0</v>
      </c>
      <c r="EY353" s="15">
        <f t="shared" si="311"/>
        <v>0</v>
      </c>
      <c r="EZ353" s="15">
        <f t="shared" si="311"/>
        <v>0</v>
      </c>
      <c r="FA353" s="15">
        <f t="shared" si="311"/>
        <v>0</v>
      </c>
      <c r="FB353" s="15">
        <f t="shared" si="304"/>
        <v>0</v>
      </c>
      <c r="FC353" s="15">
        <f t="shared" si="271"/>
        <v>0</v>
      </c>
      <c r="FD353" s="15">
        <f t="shared" si="271"/>
        <v>0</v>
      </c>
      <c r="FE353" s="15">
        <f t="shared" si="271"/>
        <v>0</v>
      </c>
      <c r="FF353" s="15">
        <f t="shared" si="271"/>
        <v>0</v>
      </c>
      <c r="FH353" s="15">
        <f>IFERROR(AL353*[1]Figure!$C$8+BG353*[1]Figure!$D$8+CB353*[1]Figure!$E$8,0)</f>
        <v>0</v>
      </c>
      <c r="FI353" s="15">
        <f>IFERROR(AM353*[1]Figure!$C$8+BH353*[1]Figure!$D$8+CC353*[1]Figure!$E$8,0)</f>
        <v>0</v>
      </c>
      <c r="FJ353" s="15">
        <f>IFERROR(AN353*[1]Figure!$C$8+BI353*[1]Figure!$D$8+CD353*[1]Figure!$E$8,0)</f>
        <v>0</v>
      </c>
      <c r="FK353" s="15">
        <f>IFERROR(AO353*[1]Figure!$C$8+BJ353*[1]Figure!$D$8+CE353*[1]Figure!$E$8,0)</f>
        <v>0</v>
      </c>
      <c r="FL353" s="15">
        <f>IFERROR(AP353*[1]Figure!$C$8+BK353*[1]Figure!$D$8+CF353*[1]Figure!$E$8,0)</f>
        <v>0</v>
      </c>
      <c r="FM353" s="15">
        <f>IFERROR(AQ353*[1]Figure!$C$8+BL353*[1]Figure!$D$8+CG353*[1]Figure!$E$8,0)</f>
        <v>0</v>
      </c>
      <c r="FN353" s="15">
        <f>IFERROR(AR353*[1]Figure!$C$8+BM353*[1]Figure!$D$8+CH353*[1]Figure!$E$8,0)</f>
        <v>0</v>
      </c>
      <c r="FO353" s="15">
        <f>IFERROR(AS353*[1]Figure!$C$8+BN353*[1]Figure!$D$8+CI353*[1]Figure!$E$8,0)</f>
        <v>0</v>
      </c>
      <c r="FP353" s="15">
        <f>IFERROR(AT353*[1]Figure!$C$8+BO353*[1]Figure!$D$8+CJ353*[1]Figure!$E$8,0)</f>
        <v>0</v>
      </c>
      <c r="FQ353" s="15">
        <f>IFERROR(AU353*[1]Figure!$C$8+BP353*[1]Figure!$D$8+CK353*[1]Figure!$E$8,0)</f>
        <v>0</v>
      </c>
      <c r="FR353" s="15">
        <f>IFERROR(AV353*[1]Figure!$C$8+BQ353*[1]Figure!$D$8+CL353*[1]Figure!$E$8,0)</f>
        <v>0</v>
      </c>
      <c r="FS353" s="15">
        <f>IFERROR(AW353*[1]Figure!$C$8+BR353*[1]Figure!$D$8+CM353*[1]Figure!$E$8,0)</f>
        <v>0</v>
      </c>
      <c r="FT353" s="15">
        <f>IFERROR(AX353*[1]Figure!$C$8+BS353*[1]Figure!$D$8+CN353*[1]Figure!$E$8,0)</f>
        <v>0</v>
      </c>
      <c r="FU353" s="15">
        <f>IFERROR(AY353*[1]Figure!$C$8+BT353*[1]Figure!$D$8+CO353*[1]Figure!$E$8,0)</f>
        <v>0</v>
      </c>
      <c r="FV353" s="15">
        <f>IFERROR(AZ353*[1]Figure!$C$8+BU353*[1]Figure!$D$8+CP353*[1]Figure!$E$8,0)</f>
        <v>0</v>
      </c>
      <c r="FW353" s="15">
        <f>IFERROR(BA353*[1]Figure!$C$8+BV353*[1]Figure!$D$8+CQ353*[1]Figure!$E$8,0)</f>
        <v>0</v>
      </c>
      <c r="FX353" s="15">
        <f>IFERROR(BB353*[1]Figure!$C$8+BW353*[1]Figure!$D$8+CR353*[1]Figure!$E$8,0)</f>
        <v>0</v>
      </c>
      <c r="FY353" s="15">
        <f>IFERROR(BC353*[1]Figure!$C$8+BX353*[1]Figure!$D$8+CS353*[1]Figure!$E$8,0)</f>
        <v>0</v>
      </c>
      <c r="FZ353" s="15">
        <f>IFERROR(BD353*[1]Figure!$C$8+BY353*[1]Figure!$D$8+CT353*[1]Figure!$E$8,0)</f>
        <v>0</v>
      </c>
      <c r="GA353" s="15">
        <f>IFERROR(BE353*[1]Figure!$C$8+BZ353*[1]Figure!$D$8+CU353*[1]Figure!$E$8,0)</f>
        <v>0</v>
      </c>
      <c r="GC353" s="15">
        <f>IFERROR(CW353*[1]Figure!$F$8+DR353*[1]Figure!$G$8+EM353*[1]Figure!$H$8,0)</f>
        <v>0</v>
      </c>
      <c r="GD353" s="15">
        <f>IFERROR(CX353*[1]Figure!$F$8+DS353*[1]Figure!$G$8+EN353*[1]Figure!$H$8,0)</f>
        <v>0</v>
      </c>
      <c r="GE353" s="15">
        <f>IFERROR(CY353*[1]Figure!$F$8+DT353*[1]Figure!$G$8+EO353*[1]Figure!$H$8,0)</f>
        <v>0</v>
      </c>
      <c r="GF353" s="15">
        <f>IFERROR(CZ353*[1]Figure!$F$8+DU353*[1]Figure!$G$8+EP353*[1]Figure!$H$8,0)</f>
        <v>0</v>
      </c>
      <c r="GG353" s="15">
        <f>IFERROR(DA353*[1]Figure!$F$8+DV353*[1]Figure!$G$8+EQ353*[1]Figure!$H$8,0)</f>
        <v>0</v>
      </c>
      <c r="GH353" s="15">
        <f>IFERROR(DB353*[1]Figure!$F$8+DW353*[1]Figure!$G$8+ER353*[1]Figure!$H$8,0)</f>
        <v>0</v>
      </c>
      <c r="GI353" s="15">
        <f>IFERROR(DC353*[1]Figure!$F$8+DX353*[1]Figure!$G$8+ES353*[1]Figure!$H$8,0)</f>
        <v>0</v>
      </c>
      <c r="GJ353" s="15">
        <f>IFERROR(DD353*[1]Figure!$F$8+DY353*[1]Figure!$G$8+ET353*[1]Figure!$H$8,0)</f>
        <v>0</v>
      </c>
      <c r="GK353" s="15">
        <f>IFERROR(DE353*[1]Figure!$F$8+DZ353*[1]Figure!$G$8+EU353*[1]Figure!$H$8,0)</f>
        <v>0</v>
      </c>
      <c r="GL353" s="15">
        <f>IFERROR(DF353*[1]Figure!$F$8+EA353*[1]Figure!$G$8+EV353*[1]Figure!$H$8,0)</f>
        <v>0</v>
      </c>
      <c r="GM353" s="15">
        <f>IFERROR(DG353*[1]Figure!$F$8+EB353*[1]Figure!$G$8+EW353*[1]Figure!$H$8,0)</f>
        <v>0</v>
      </c>
      <c r="GN353" s="15">
        <f>IFERROR(DH353*[1]Figure!$F$8+EC353*[1]Figure!$G$8+EX353*[1]Figure!$H$8,0)</f>
        <v>0</v>
      </c>
      <c r="GO353" s="15">
        <f>IFERROR(DI353*[1]Figure!$F$8+ED353*[1]Figure!$G$8+EY353*[1]Figure!$H$8,0)</f>
        <v>0</v>
      </c>
      <c r="GP353" s="15">
        <f>IFERROR(DJ353*[1]Figure!$F$8+EE353*[1]Figure!$G$8+EZ353*[1]Figure!$H$8,0)</f>
        <v>0</v>
      </c>
      <c r="GQ353" s="15">
        <f>IFERROR(DK353*[1]Figure!$F$8+EF353*[1]Figure!$G$8+FA353*[1]Figure!$H$8,0)</f>
        <v>0</v>
      </c>
      <c r="GR353" s="15">
        <f>IFERROR(DL353*[1]Figure!$F$8+EG353*[1]Figure!$G$8+FB353*[1]Figure!$H$8,0)</f>
        <v>0</v>
      </c>
      <c r="GS353" s="15">
        <f>IFERROR(DM353*[1]Figure!$F$8+EH353*[1]Figure!$G$8+FC353*[1]Figure!$H$8,0)</f>
        <v>0</v>
      </c>
      <c r="GT353" s="15">
        <f>IFERROR(DN353*[1]Figure!$F$8+EI353*[1]Figure!$G$8+FD353*[1]Figure!$H$8,0)</f>
        <v>0</v>
      </c>
      <c r="GU353" s="15">
        <f>IFERROR(DO353*[1]Figure!$F$8+EJ353*[1]Figure!$G$8+FE353*[1]Figure!$H$8,0)</f>
        <v>0</v>
      </c>
      <c r="GV353" s="15">
        <f>IFERROR(DP353*[1]Figure!$F$8+EK353*[1]Figure!$G$8+FF353*[1]Figure!$H$8,0)</f>
        <v>0</v>
      </c>
      <c r="GX353" s="15">
        <f>IFERROR(FH353*[1]Figure!$F$10+GC353*[1]Figure!$F$11,0)</f>
        <v>0</v>
      </c>
      <c r="GY353" s="15">
        <f>IFERROR(FI353*[1]Figure!$F$10+GD353*[1]Figure!$F$11,0)</f>
        <v>0</v>
      </c>
      <c r="GZ353" s="15">
        <f>IFERROR(FJ353*[1]Figure!$F$10+GE353*[1]Figure!$F$11,0)</f>
        <v>0</v>
      </c>
      <c r="HA353" s="15">
        <f>IFERROR(FK353*[1]Figure!$F$10+GF353*[1]Figure!$F$11,0)</f>
        <v>0</v>
      </c>
      <c r="HB353" s="15">
        <f>IFERROR(FL353*[1]Figure!$F$10+GG353*[1]Figure!$F$11,0)</f>
        <v>0</v>
      </c>
      <c r="HC353" s="15">
        <f>IFERROR(FM353*[1]Figure!$F$10+GH353*[1]Figure!$F$11,0)</f>
        <v>0</v>
      </c>
      <c r="HD353" s="15">
        <f>IFERROR(FN353*[1]Figure!$F$10+GI353*[1]Figure!$F$11,0)</f>
        <v>0</v>
      </c>
      <c r="HE353" s="15">
        <f>IFERROR(FO353*[1]Figure!$F$10+GJ353*[1]Figure!$F$11,0)</f>
        <v>0</v>
      </c>
      <c r="HF353" s="15">
        <f>IFERROR(FP353*[1]Figure!$F$10+GK353*[1]Figure!$F$11,0)</f>
        <v>0</v>
      </c>
      <c r="HG353" s="15">
        <f>IFERROR(FQ353*[1]Figure!$F$10+GL353*[1]Figure!$F$11,0)</f>
        <v>0</v>
      </c>
      <c r="HH353" s="15">
        <f>IFERROR(FR353*[1]Figure!$F$10+GM353*[1]Figure!$F$11,0)</f>
        <v>0</v>
      </c>
      <c r="HI353" s="15">
        <f>IFERROR(FS353*[1]Figure!$F$10+GN353*[1]Figure!$F$11,0)</f>
        <v>0</v>
      </c>
      <c r="HJ353" s="15">
        <f>IFERROR(FT353*[1]Figure!$F$10+GO353*[1]Figure!$F$11,0)</f>
        <v>0</v>
      </c>
      <c r="HK353" s="15">
        <f>IFERROR(FU353*[1]Figure!$F$10+GP353*[1]Figure!$F$11,0)</f>
        <v>0</v>
      </c>
      <c r="HL353" s="15">
        <f>IFERROR(FV353*[1]Figure!$F$10+GQ353*[1]Figure!$F$11,0)</f>
        <v>0</v>
      </c>
      <c r="HM353" s="15">
        <f>IFERROR(FW353*[1]Figure!$F$10+GR353*[1]Figure!$F$11,0)</f>
        <v>0</v>
      </c>
      <c r="HN353" s="15">
        <f>IFERROR(FX353*[1]Figure!$F$10+GS353*[1]Figure!$F$11,0)</f>
        <v>0</v>
      </c>
      <c r="HO353" s="15">
        <f>IFERROR(FY353*[1]Figure!$F$10+GT353*[1]Figure!$F$11,0)</f>
        <v>0</v>
      </c>
      <c r="HP353" s="15">
        <f>IFERROR(FZ353*[1]Figure!$F$10+GU353*[1]Figure!$F$11,0)</f>
        <v>0</v>
      </c>
      <c r="HQ353" s="15">
        <f>IFERROR(GA353*[1]Figure!$F$10+GV353*[1]Figure!$F$11,0)</f>
        <v>0</v>
      </c>
    </row>
    <row r="354" spans="1:225" s="15" customFormat="1" x14ac:dyDescent="0.2">
      <c r="A354" s="1"/>
      <c r="B354" s="4"/>
      <c r="C354" s="1" t="str">
        <f>C163</f>
        <v>Heat (EV,pack)</v>
      </c>
      <c r="D354" s="1" t="str">
        <f>D163</f>
        <v>Poland</v>
      </c>
      <c r="E354" s="2">
        <f t="shared" si="293"/>
        <v>1.6392877202870991E-2</v>
      </c>
      <c r="F354" s="7"/>
      <c r="G354" s="5" t="str">
        <f>G163</f>
        <v>-</v>
      </c>
      <c r="H354" s="5" t="str">
        <f>H163</f>
        <v>-</v>
      </c>
      <c r="I354" s="5" t="str">
        <f>I163</f>
        <v>-</v>
      </c>
      <c r="J354" s="5" t="str">
        <f>J163</f>
        <v>-</v>
      </c>
      <c r="K354" s="5" t="str">
        <f>K163</f>
        <v>-</v>
      </c>
      <c r="L354" s="5" t="str">
        <f>L163</f>
        <v>-</v>
      </c>
      <c r="M354" s="5" t="str">
        <f>M163</f>
        <v>MJ/kWh</v>
      </c>
      <c r="N354" s="5" t="str">
        <f>N163</f>
        <v>heat production, natural gas, at industrial furnace &gt;100kW | heat, district or industrial, natural gas | Cutoff, PL</v>
      </c>
      <c r="O354" s="5">
        <f>O163</f>
        <v>1</v>
      </c>
      <c r="P354" s="5" t="str">
        <f>P163</f>
        <v>MJ</v>
      </c>
      <c r="Q354" s="5">
        <f>Q339</f>
        <v>7.76172036079711E-2</v>
      </c>
      <c r="R354" s="5">
        <f t="shared" ref="R354:AJ354" si="317">R339</f>
        <v>1.2334492330798601</v>
      </c>
      <c r="S354" s="5">
        <f t="shared" si="317"/>
        <v>1.8845559066769299E-5</v>
      </c>
      <c r="T354" s="5">
        <f t="shared" si="317"/>
        <v>2.6861542418406398E-2</v>
      </c>
      <c r="U354" s="5">
        <f t="shared" si="317"/>
        <v>1.15772382420937E-4</v>
      </c>
      <c r="V354" s="5">
        <f t="shared" si="317"/>
        <v>8.4441301983729495E-7</v>
      </c>
      <c r="W354" s="5">
        <f t="shared" si="317"/>
        <v>7.9148724848107893E-2</v>
      </c>
      <c r="X354" s="5">
        <f t="shared" si="317"/>
        <v>5.34650799649301E-4</v>
      </c>
      <c r="Y354" s="5">
        <f t="shared" si="317"/>
        <v>1.91914568732441E-3</v>
      </c>
      <c r="Z354" s="5">
        <f t="shared" si="317"/>
        <v>2.8436884930436703E-4</v>
      </c>
      <c r="AA354" s="5">
        <f t="shared" si="317"/>
        <v>3.8579556884854302E-5</v>
      </c>
      <c r="AB354" s="5">
        <f t="shared" si="317"/>
        <v>1.6521029759626401E-4</v>
      </c>
      <c r="AC354" s="5">
        <f t="shared" si="317"/>
        <v>8.5032099085209495E-8</v>
      </c>
      <c r="AD354" s="5">
        <f t="shared" si="317"/>
        <v>2.05151655332958E-5</v>
      </c>
      <c r="AE354" s="5">
        <f t="shared" si="317"/>
        <v>3.5325481223865997E-5</v>
      </c>
      <c r="AF354" s="5">
        <f t="shared" si="317"/>
        <v>3.8894325624004503E-5</v>
      </c>
      <c r="AG354" s="5">
        <f t="shared" si="317"/>
        <v>2.24475842794105E-8</v>
      </c>
      <c r="AH354" s="5">
        <f t="shared" si="317"/>
        <v>5.8368053652270399E-5</v>
      </c>
      <c r="AI354" s="5">
        <f t="shared" si="317"/>
        <v>5.7723705293067301E-3</v>
      </c>
      <c r="AJ354" s="5">
        <f t="shared" si="317"/>
        <v>2.5487273851333302E-5</v>
      </c>
      <c r="AK354" s="1"/>
      <c r="AL354" s="1">
        <f t="shared" si="306"/>
        <v>0</v>
      </c>
      <c r="AM354" s="1">
        <f t="shared" si="306"/>
        <v>0</v>
      </c>
      <c r="AN354" s="1">
        <f t="shared" si="306"/>
        <v>0</v>
      </c>
      <c r="AO354" s="1">
        <f t="shared" si="306"/>
        <v>0</v>
      </c>
      <c r="AP354" s="1">
        <f t="shared" si="306"/>
        <v>0</v>
      </c>
      <c r="AQ354" s="1">
        <f t="shared" si="306"/>
        <v>0</v>
      </c>
      <c r="AR354" s="1">
        <f t="shared" si="306"/>
        <v>0</v>
      </c>
      <c r="AS354" s="1">
        <f t="shared" si="306"/>
        <v>0</v>
      </c>
      <c r="AT354" s="1">
        <f t="shared" si="306"/>
        <v>0</v>
      </c>
      <c r="AU354" s="1">
        <f t="shared" si="306"/>
        <v>0</v>
      </c>
      <c r="AV354" s="1">
        <f t="shared" si="306"/>
        <v>0</v>
      </c>
      <c r="AW354" s="1">
        <f t="shared" si="306"/>
        <v>0</v>
      </c>
      <c r="AX354" s="1">
        <f t="shared" si="306"/>
        <v>0</v>
      </c>
      <c r="AY354" s="1">
        <f t="shared" si="306"/>
        <v>0</v>
      </c>
      <c r="AZ354" s="1">
        <f t="shared" si="306"/>
        <v>0</v>
      </c>
      <c r="BA354" s="1">
        <f t="shared" si="299"/>
        <v>0</v>
      </c>
      <c r="BB354" s="1">
        <f t="shared" si="266"/>
        <v>0</v>
      </c>
      <c r="BC354" s="1">
        <f t="shared" si="266"/>
        <v>0</v>
      </c>
      <c r="BD354" s="1">
        <f t="shared" si="266"/>
        <v>0</v>
      </c>
      <c r="BE354" s="1">
        <f t="shared" si="266"/>
        <v>0</v>
      </c>
      <c r="BF354" s="1"/>
      <c r="BG354" s="1">
        <f t="shared" si="307"/>
        <v>0</v>
      </c>
      <c r="BH354" s="1">
        <f t="shared" si="307"/>
        <v>0</v>
      </c>
      <c r="BI354" s="1">
        <f t="shared" si="307"/>
        <v>0</v>
      </c>
      <c r="BJ354" s="1">
        <f t="shared" si="307"/>
        <v>0</v>
      </c>
      <c r="BK354" s="1">
        <f t="shared" si="307"/>
        <v>0</v>
      </c>
      <c r="BL354" s="1">
        <f t="shared" si="307"/>
        <v>0</v>
      </c>
      <c r="BM354" s="1">
        <f t="shared" si="307"/>
        <v>0</v>
      </c>
      <c r="BN354" s="1">
        <f t="shared" si="307"/>
        <v>0</v>
      </c>
      <c r="BO354" s="1">
        <f t="shared" si="307"/>
        <v>0</v>
      </c>
      <c r="BP354" s="1">
        <f t="shared" si="307"/>
        <v>0</v>
      </c>
      <c r="BQ354" s="1">
        <f t="shared" si="307"/>
        <v>0</v>
      </c>
      <c r="BR354" s="1">
        <f t="shared" si="307"/>
        <v>0</v>
      </c>
      <c r="BS354" s="1">
        <f t="shared" si="307"/>
        <v>0</v>
      </c>
      <c r="BT354" s="1">
        <f t="shared" si="307"/>
        <v>0</v>
      </c>
      <c r="BU354" s="1">
        <f t="shared" si="307"/>
        <v>0</v>
      </c>
      <c r="BV354" s="1">
        <f t="shared" si="300"/>
        <v>0</v>
      </c>
      <c r="BW354" s="1">
        <f t="shared" si="267"/>
        <v>0</v>
      </c>
      <c r="BX354" s="1">
        <f t="shared" si="267"/>
        <v>0</v>
      </c>
      <c r="BY354" s="1">
        <f t="shared" si="267"/>
        <v>0</v>
      </c>
      <c r="BZ354" s="1">
        <f t="shared" si="267"/>
        <v>0</v>
      </c>
      <c r="CA354" s="1"/>
      <c r="CB354" s="1">
        <f t="shared" si="308"/>
        <v>0</v>
      </c>
      <c r="CC354" s="1">
        <f t="shared" si="308"/>
        <v>0</v>
      </c>
      <c r="CD354" s="1">
        <f t="shared" si="308"/>
        <v>0</v>
      </c>
      <c r="CE354" s="1">
        <f t="shared" si="308"/>
        <v>0</v>
      </c>
      <c r="CF354" s="1">
        <f t="shared" si="308"/>
        <v>0</v>
      </c>
      <c r="CG354" s="1">
        <f t="shared" si="308"/>
        <v>0</v>
      </c>
      <c r="CH354" s="1">
        <f t="shared" si="308"/>
        <v>0</v>
      </c>
      <c r="CI354" s="1">
        <f t="shared" si="308"/>
        <v>0</v>
      </c>
      <c r="CJ354" s="1">
        <f t="shared" si="308"/>
        <v>0</v>
      </c>
      <c r="CK354" s="1">
        <f t="shared" si="308"/>
        <v>0</v>
      </c>
      <c r="CL354" s="1">
        <f t="shared" si="308"/>
        <v>0</v>
      </c>
      <c r="CM354" s="1">
        <f t="shared" si="308"/>
        <v>0</v>
      </c>
      <c r="CN354" s="1">
        <f t="shared" si="308"/>
        <v>0</v>
      </c>
      <c r="CO354" s="1">
        <f t="shared" si="308"/>
        <v>0</v>
      </c>
      <c r="CP354" s="1">
        <f t="shared" si="308"/>
        <v>0</v>
      </c>
      <c r="CQ354" s="1">
        <f t="shared" si="301"/>
        <v>0</v>
      </c>
      <c r="CR354" s="1">
        <f t="shared" si="268"/>
        <v>0</v>
      </c>
      <c r="CS354" s="1">
        <f t="shared" si="268"/>
        <v>0</v>
      </c>
      <c r="CT354" s="1">
        <f t="shared" si="268"/>
        <v>0</v>
      </c>
      <c r="CU354" s="1">
        <f t="shared" si="268"/>
        <v>0</v>
      </c>
      <c r="CW354" s="15">
        <f t="shared" si="309"/>
        <v>0</v>
      </c>
      <c r="CX354" s="15">
        <f t="shared" si="309"/>
        <v>0</v>
      </c>
      <c r="CY354" s="15">
        <f t="shared" si="309"/>
        <v>0</v>
      </c>
      <c r="CZ354" s="15">
        <f t="shared" si="309"/>
        <v>0</v>
      </c>
      <c r="DA354" s="15">
        <f t="shared" si="309"/>
        <v>0</v>
      </c>
      <c r="DB354" s="15">
        <f t="shared" si="309"/>
        <v>0</v>
      </c>
      <c r="DC354" s="15">
        <f t="shared" si="309"/>
        <v>0</v>
      </c>
      <c r="DD354" s="15">
        <f t="shared" si="309"/>
        <v>0</v>
      </c>
      <c r="DE354" s="15">
        <f t="shared" si="309"/>
        <v>0</v>
      </c>
      <c r="DF354" s="15">
        <f t="shared" si="309"/>
        <v>0</v>
      </c>
      <c r="DG354" s="15">
        <f t="shared" si="309"/>
        <v>0</v>
      </c>
      <c r="DH354" s="15">
        <f t="shared" si="309"/>
        <v>0</v>
      </c>
      <c r="DI354" s="15">
        <f t="shared" si="309"/>
        <v>0</v>
      </c>
      <c r="DJ354" s="15">
        <f t="shared" si="309"/>
        <v>0</v>
      </c>
      <c r="DK354" s="15">
        <f t="shared" si="309"/>
        <v>0</v>
      </c>
      <c r="DL354" s="15">
        <f t="shared" si="302"/>
        <v>0</v>
      </c>
      <c r="DM354" s="15">
        <f t="shared" si="269"/>
        <v>0</v>
      </c>
      <c r="DN354" s="15">
        <f t="shared" si="269"/>
        <v>0</v>
      </c>
      <c r="DO354" s="15">
        <f t="shared" si="269"/>
        <v>0</v>
      </c>
      <c r="DP354" s="15">
        <f t="shared" si="269"/>
        <v>0</v>
      </c>
      <c r="DR354" s="15">
        <f t="shared" si="310"/>
        <v>0</v>
      </c>
      <c r="DS354" s="15">
        <f t="shared" si="310"/>
        <v>0</v>
      </c>
      <c r="DT354" s="15">
        <f t="shared" si="310"/>
        <v>0</v>
      </c>
      <c r="DU354" s="15">
        <f t="shared" si="310"/>
        <v>0</v>
      </c>
      <c r="DV354" s="15">
        <f t="shared" si="310"/>
        <v>0</v>
      </c>
      <c r="DW354" s="15">
        <f t="shared" si="310"/>
        <v>0</v>
      </c>
      <c r="DX354" s="15">
        <f t="shared" si="310"/>
        <v>0</v>
      </c>
      <c r="DY354" s="15">
        <f t="shared" si="310"/>
        <v>0</v>
      </c>
      <c r="DZ354" s="15">
        <f t="shared" si="310"/>
        <v>0</v>
      </c>
      <c r="EA354" s="15">
        <f t="shared" si="310"/>
        <v>0</v>
      </c>
      <c r="EB354" s="15">
        <f t="shared" si="310"/>
        <v>0</v>
      </c>
      <c r="EC354" s="15">
        <f t="shared" si="310"/>
        <v>0</v>
      </c>
      <c r="ED354" s="15">
        <f t="shared" si="310"/>
        <v>0</v>
      </c>
      <c r="EE354" s="15">
        <f t="shared" si="310"/>
        <v>0</v>
      </c>
      <c r="EF354" s="15">
        <f t="shared" si="310"/>
        <v>0</v>
      </c>
      <c r="EG354" s="15">
        <f t="shared" si="303"/>
        <v>0</v>
      </c>
      <c r="EH354" s="15">
        <f t="shared" si="270"/>
        <v>0</v>
      </c>
      <c r="EI354" s="15">
        <f t="shared" si="270"/>
        <v>0</v>
      </c>
      <c r="EJ354" s="15">
        <f t="shared" si="270"/>
        <v>0</v>
      </c>
      <c r="EK354" s="15">
        <f t="shared" si="270"/>
        <v>0</v>
      </c>
      <c r="EM354" s="15">
        <f t="shared" si="311"/>
        <v>0</v>
      </c>
      <c r="EN354" s="15">
        <f t="shared" si="311"/>
        <v>0</v>
      </c>
      <c r="EO354" s="15">
        <f t="shared" si="311"/>
        <v>0</v>
      </c>
      <c r="EP354" s="15">
        <f t="shared" si="311"/>
        <v>0</v>
      </c>
      <c r="EQ354" s="15">
        <f t="shared" si="311"/>
        <v>0</v>
      </c>
      <c r="ER354" s="15">
        <f t="shared" si="311"/>
        <v>0</v>
      </c>
      <c r="ES354" s="15">
        <f t="shared" si="311"/>
        <v>0</v>
      </c>
      <c r="ET354" s="15">
        <f t="shared" si="311"/>
        <v>0</v>
      </c>
      <c r="EU354" s="15">
        <f t="shared" si="311"/>
        <v>0</v>
      </c>
      <c r="EV354" s="15">
        <f t="shared" si="311"/>
        <v>0</v>
      </c>
      <c r="EW354" s="15">
        <f t="shared" si="311"/>
        <v>0</v>
      </c>
      <c r="EX354" s="15">
        <f t="shared" si="311"/>
        <v>0</v>
      </c>
      <c r="EY354" s="15">
        <f t="shared" si="311"/>
        <v>0</v>
      </c>
      <c r="EZ354" s="15">
        <f t="shared" si="311"/>
        <v>0</v>
      </c>
      <c r="FA354" s="15">
        <f t="shared" si="311"/>
        <v>0</v>
      </c>
      <c r="FB354" s="15">
        <f t="shared" si="304"/>
        <v>0</v>
      </c>
      <c r="FC354" s="15">
        <f t="shared" si="271"/>
        <v>0</v>
      </c>
      <c r="FD354" s="15">
        <f t="shared" si="271"/>
        <v>0</v>
      </c>
      <c r="FE354" s="15">
        <f t="shared" si="271"/>
        <v>0</v>
      </c>
      <c r="FF354" s="15">
        <f t="shared" si="271"/>
        <v>0</v>
      </c>
      <c r="FH354" s="15">
        <f>IFERROR(AL354*[1]Figure!$C$8+BG354*[1]Figure!$D$8+CB354*[1]Figure!$E$8,0)</f>
        <v>0</v>
      </c>
      <c r="FI354" s="15">
        <f>IFERROR(AM354*[1]Figure!$C$8+BH354*[1]Figure!$D$8+CC354*[1]Figure!$E$8,0)</f>
        <v>0</v>
      </c>
      <c r="FJ354" s="15">
        <f>IFERROR(AN354*[1]Figure!$C$8+BI354*[1]Figure!$D$8+CD354*[1]Figure!$E$8,0)</f>
        <v>0</v>
      </c>
      <c r="FK354" s="15">
        <f>IFERROR(AO354*[1]Figure!$C$8+BJ354*[1]Figure!$D$8+CE354*[1]Figure!$E$8,0)</f>
        <v>0</v>
      </c>
      <c r="FL354" s="15">
        <f>IFERROR(AP354*[1]Figure!$C$8+BK354*[1]Figure!$D$8+CF354*[1]Figure!$E$8,0)</f>
        <v>0</v>
      </c>
      <c r="FM354" s="15">
        <f>IFERROR(AQ354*[1]Figure!$C$8+BL354*[1]Figure!$D$8+CG354*[1]Figure!$E$8,0)</f>
        <v>0</v>
      </c>
      <c r="FN354" s="15">
        <f>IFERROR(AR354*[1]Figure!$C$8+BM354*[1]Figure!$D$8+CH354*[1]Figure!$E$8,0)</f>
        <v>0</v>
      </c>
      <c r="FO354" s="15">
        <f>IFERROR(AS354*[1]Figure!$C$8+BN354*[1]Figure!$D$8+CI354*[1]Figure!$E$8,0)</f>
        <v>0</v>
      </c>
      <c r="FP354" s="15">
        <f>IFERROR(AT354*[1]Figure!$C$8+BO354*[1]Figure!$D$8+CJ354*[1]Figure!$E$8,0)</f>
        <v>0</v>
      </c>
      <c r="FQ354" s="15">
        <f>IFERROR(AU354*[1]Figure!$C$8+BP354*[1]Figure!$D$8+CK354*[1]Figure!$E$8,0)</f>
        <v>0</v>
      </c>
      <c r="FR354" s="15">
        <f>IFERROR(AV354*[1]Figure!$C$8+BQ354*[1]Figure!$D$8+CL354*[1]Figure!$E$8,0)</f>
        <v>0</v>
      </c>
      <c r="FS354" s="15">
        <f>IFERROR(AW354*[1]Figure!$C$8+BR354*[1]Figure!$D$8+CM354*[1]Figure!$E$8,0)</f>
        <v>0</v>
      </c>
      <c r="FT354" s="15">
        <f>IFERROR(AX354*[1]Figure!$C$8+BS354*[1]Figure!$D$8+CN354*[1]Figure!$E$8,0)</f>
        <v>0</v>
      </c>
      <c r="FU354" s="15">
        <f>IFERROR(AY354*[1]Figure!$C$8+BT354*[1]Figure!$D$8+CO354*[1]Figure!$E$8,0)</f>
        <v>0</v>
      </c>
      <c r="FV354" s="15">
        <f>IFERROR(AZ354*[1]Figure!$C$8+BU354*[1]Figure!$D$8+CP354*[1]Figure!$E$8,0)</f>
        <v>0</v>
      </c>
      <c r="FW354" s="15">
        <f>IFERROR(BA354*[1]Figure!$C$8+BV354*[1]Figure!$D$8+CQ354*[1]Figure!$E$8,0)</f>
        <v>0</v>
      </c>
      <c r="FX354" s="15">
        <f>IFERROR(BB354*[1]Figure!$C$8+BW354*[1]Figure!$D$8+CR354*[1]Figure!$E$8,0)</f>
        <v>0</v>
      </c>
      <c r="FY354" s="15">
        <f>IFERROR(BC354*[1]Figure!$C$8+BX354*[1]Figure!$D$8+CS354*[1]Figure!$E$8,0)</f>
        <v>0</v>
      </c>
      <c r="FZ354" s="15">
        <f>IFERROR(BD354*[1]Figure!$C$8+BY354*[1]Figure!$D$8+CT354*[1]Figure!$E$8,0)</f>
        <v>0</v>
      </c>
      <c r="GA354" s="15">
        <f>IFERROR(BE354*[1]Figure!$C$8+BZ354*[1]Figure!$D$8+CU354*[1]Figure!$E$8,0)</f>
        <v>0</v>
      </c>
      <c r="GC354" s="15">
        <f>IFERROR(CW354*[1]Figure!$F$8+DR354*[1]Figure!$G$8+EM354*[1]Figure!$H$8,0)</f>
        <v>0</v>
      </c>
      <c r="GD354" s="15">
        <f>IFERROR(CX354*[1]Figure!$F$8+DS354*[1]Figure!$G$8+EN354*[1]Figure!$H$8,0)</f>
        <v>0</v>
      </c>
      <c r="GE354" s="15">
        <f>IFERROR(CY354*[1]Figure!$F$8+DT354*[1]Figure!$G$8+EO354*[1]Figure!$H$8,0)</f>
        <v>0</v>
      </c>
      <c r="GF354" s="15">
        <f>IFERROR(CZ354*[1]Figure!$F$8+DU354*[1]Figure!$G$8+EP354*[1]Figure!$H$8,0)</f>
        <v>0</v>
      </c>
      <c r="GG354" s="15">
        <f>IFERROR(DA354*[1]Figure!$F$8+DV354*[1]Figure!$G$8+EQ354*[1]Figure!$H$8,0)</f>
        <v>0</v>
      </c>
      <c r="GH354" s="15">
        <f>IFERROR(DB354*[1]Figure!$F$8+DW354*[1]Figure!$G$8+ER354*[1]Figure!$H$8,0)</f>
        <v>0</v>
      </c>
      <c r="GI354" s="15">
        <f>IFERROR(DC354*[1]Figure!$F$8+DX354*[1]Figure!$G$8+ES354*[1]Figure!$H$8,0)</f>
        <v>0</v>
      </c>
      <c r="GJ354" s="15">
        <f>IFERROR(DD354*[1]Figure!$F$8+DY354*[1]Figure!$G$8+ET354*[1]Figure!$H$8,0)</f>
        <v>0</v>
      </c>
      <c r="GK354" s="15">
        <f>IFERROR(DE354*[1]Figure!$F$8+DZ354*[1]Figure!$G$8+EU354*[1]Figure!$H$8,0)</f>
        <v>0</v>
      </c>
      <c r="GL354" s="15">
        <f>IFERROR(DF354*[1]Figure!$F$8+EA354*[1]Figure!$G$8+EV354*[1]Figure!$H$8,0)</f>
        <v>0</v>
      </c>
      <c r="GM354" s="15">
        <f>IFERROR(DG354*[1]Figure!$F$8+EB354*[1]Figure!$G$8+EW354*[1]Figure!$H$8,0)</f>
        <v>0</v>
      </c>
      <c r="GN354" s="15">
        <f>IFERROR(DH354*[1]Figure!$F$8+EC354*[1]Figure!$G$8+EX354*[1]Figure!$H$8,0)</f>
        <v>0</v>
      </c>
      <c r="GO354" s="15">
        <f>IFERROR(DI354*[1]Figure!$F$8+ED354*[1]Figure!$G$8+EY354*[1]Figure!$H$8,0)</f>
        <v>0</v>
      </c>
      <c r="GP354" s="15">
        <f>IFERROR(DJ354*[1]Figure!$F$8+EE354*[1]Figure!$G$8+EZ354*[1]Figure!$H$8,0)</f>
        <v>0</v>
      </c>
      <c r="GQ354" s="15">
        <f>IFERROR(DK354*[1]Figure!$F$8+EF354*[1]Figure!$G$8+FA354*[1]Figure!$H$8,0)</f>
        <v>0</v>
      </c>
      <c r="GR354" s="15">
        <f>IFERROR(DL354*[1]Figure!$F$8+EG354*[1]Figure!$G$8+FB354*[1]Figure!$H$8,0)</f>
        <v>0</v>
      </c>
      <c r="GS354" s="15">
        <f>IFERROR(DM354*[1]Figure!$F$8+EH354*[1]Figure!$G$8+FC354*[1]Figure!$H$8,0)</f>
        <v>0</v>
      </c>
      <c r="GT354" s="15">
        <f>IFERROR(DN354*[1]Figure!$F$8+EI354*[1]Figure!$G$8+FD354*[1]Figure!$H$8,0)</f>
        <v>0</v>
      </c>
      <c r="GU354" s="15">
        <f>IFERROR(DO354*[1]Figure!$F$8+EJ354*[1]Figure!$G$8+FE354*[1]Figure!$H$8,0)</f>
        <v>0</v>
      </c>
      <c r="GV354" s="15">
        <f>IFERROR(DP354*[1]Figure!$F$8+EK354*[1]Figure!$G$8+FF354*[1]Figure!$H$8,0)</f>
        <v>0</v>
      </c>
      <c r="GX354" s="15">
        <f>IFERROR(FH354*[1]Figure!$F$10+GC354*[1]Figure!$F$11,0)</f>
        <v>0</v>
      </c>
      <c r="GY354" s="15">
        <f>IFERROR(FI354*[1]Figure!$F$10+GD354*[1]Figure!$F$11,0)</f>
        <v>0</v>
      </c>
      <c r="GZ354" s="15">
        <f>IFERROR(FJ354*[1]Figure!$F$10+GE354*[1]Figure!$F$11,0)</f>
        <v>0</v>
      </c>
      <c r="HA354" s="15">
        <f>IFERROR(FK354*[1]Figure!$F$10+GF354*[1]Figure!$F$11,0)</f>
        <v>0</v>
      </c>
      <c r="HB354" s="15">
        <f>IFERROR(FL354*[1]Figure!$F$10+GG354*[1]Figure!$F$11,0)</f>
        <v>0</v>
      </c>
      <c r="HC354" s="15">
        <f>IFERROR(FM354*[1]Figure!$F$10+GH354*[1]Figure!$F$11,0)</f>
        <v>0</v>
      </c>
      <c r="HD354" s="15">
        <f>IFERROR(FN354*[1]Figure!$F$10+GI354*[1]Figure!$F$11,0)</f>
        <v>0</v>
      </c>
      <c r="HE354" s="15">
        <f>IFERROR(FO354*[1]Figure!$F$10+GJ354*[1]Figure!$F$11,0)</f>
        <v>0</v>
      </c>
      <c r="HF354" s="15">
        <f>IFERROR(FP354*[1]Figure!$F$10+GK354*[1]Figure!$F$11,0)</f>
        <v>0</v>
      </c>
      <c r="HG354" s="15">
        <f>IFERROR(FQ354*[1]Figure!$F$10+GL354*[1]Figure!$F$11,0)</f>
        <v>0</v>
      </c>
      <c r="HH354" s="15">
        <f>IFERROR(FR354*[1]Figure!$F$10+GM354*[1]Figure!$F$11,0)</f>
        <v>0</v>
      </c>
      <c r="HI354" s="15">
        <f>IFERROR(FS354*[1]Figure!$F$10+GN354*[1]Figure!$F$11,0)</f>
        <v>0</v>
      </c>
      <c r="HJ354" s="15">
        <f>IFERROR(FT354*[1]Figure!$F$10+GO354*[1]Figure!$F$11,0)</f>
        <v>0</v>
      </c>
      <c r="HK354" s="15">
        <f>IFERROR(FU354*[1]Figure!$F$10+GP354*[1]Figure!$F$11,0)</f>
        <v>0</v>
      </c>
      <c r="HL354" s="15">
        <f>IFERROR(FV354*[1]Figure!$F$10+GQ354*[1]Figure!$F$11,0)</f>
        <v>0</v>
      </c>
      <c r="HM354" s="15">
        <f>IFERROR(FW354*[1]Figure!$F$10+GR354*[1]Figure!$F$11,0)</f>
        <v>0</v>
      </c>
      <c r="HN354" s="15">
        <f>IFERROR(FX354*[1]Figure!$F$10+GS354*[1]Figure!$F$11,0)</f>
        <v>0</v>
      </c>
      <c r="HO354" s="15">
        <f>IFERROR(FY354*[1]Figure!$F$10+GT354*[1]Figure!$F$11,0)</f>
        <v>0</v>
      </c>
      <c r="HP354" s="15">
        <f>IFERROR(FZ354*[1]Figure!$F$10+GU354*[1]Figure!$F$11,0)</f>
        <v>0</v>
      </c>
      <c r="HQ354" s="15">
        <f>IFERROR(GA354*[1]Figure!$F$10+GV354*[1]Figure!$F$11,0)</f>
        <v>0</v>
      </c>
    </row>
    <row r="355" spans="1:225" s="15" customFormat="1" x14ac:dyDescent="0.2">
      <c r="A355" s="1"/>
      <c r="B355" s="4"/>
      <c r="C355" s="1" t="str">
        <f>C164</f>
        <v>Heat (EV,pack)</v>
      </c>
      <c r="D355" s="1" t="str">
        <f>D164</f>
        <v>TN, US</v>
      </c>
      <c r="E355" s="2">
        <f t="shared" si="293"/>
        <v>3.4729362908164099E-2</v>
      </c>
      <c r="F355" s="7"/>
      <c r="G355" s="5" t="str">
        <f>G164</f>
        <v>-</v>
      </c>
      <c r="H355" s="5" t="str">
        <f>H164</f>
        <v>-</v>
      </c>
      <c r="I355" s="5" t="str">
        <f>I164</f>
        <v>-</v>
      </c>
      <c r="J355" s="5" t="str">
        <f>J164</f>
        <v>-</v>
      </c>
      <c r="K355" s="5" t="str">
        <f>K164</f>
        <v>-</v>
      </c>
      <c r="L355" s="5" t="str">
        <f>L164</f>
        <v>-</v>
      </c>
      <c r="M355" s="5" t="str">
        <f>M164</f>
        <v>MJ/kWh</v>
      </c>
      <c r="N355" s="5" t="str">
        <f>N164</f>
        <v>heat production, natural gas, at industrial furnace &gt;100kW | heat, district or industrial, natural gas | Cutoff, US-SERC</v>
      </c>
      <c r="O355" s="5">
        <f>O164</f>
        <v>1</v>
      </c>
      <c r="P355" s="5" t="str">
        <f>P164</f>
        <v>MJ</v>
      </c>
      <c r="Q355" s="5">
        <f>Q343</f>
        <v>7.2290894371041206E-2</v>
      </c>
      <c r="R355" s="5">
        <f t="shared" ref="R355:AJ356" si="318">R343</f>
        <v>1.1651318390522101</v>
      </c>
      <c r="S355" s="5">
        <f t="shared" si="318"/>
        <v>2.1461628327861302E-5</v>
      </c>
      <c r="T355" s="5">
        <f t="shared" si="318"/>
        <v>2.53616266533894E-2</v>
      </c>
      <c r="U355" s="5">
        <f t="shared" si="318"/>
        <v>1.73846778041047E-4</v>
      </c>
      <c r="V355" s="5">
        <f t="shared" si="318"/>
        <v>1.07095569178468E-6</v>
      </c>
      <c r="W355" s="5">
        <f t="shared" si="318"/>
        <v>7.3784747358496994E-2</v>
      </c>
      <c r="X355" s="5">
        <f t="shared" si="318"/>
        <v>4.6384307186477598E-4</v>
      </c>
      <c r="Y355" s="5">
        <f t="shared" si="318"/>
        <v>3.4558133004472099E-3</v>
      </c>
      <c r="Z355" s="5">
        <f t="shared" si="318"/>
        <v>3.9195452151208799E-4</v>
      </c>
      <c r="AA355" s="5">
        <f t="shared" si="318"/>
        <v>2.29029851293151E-5</v>
      </c>
      <c r="AB355" s="5">
        <f t="shared" si="318"/>
        <v>2.19003734190835E-4</v>
      </c>
      <c r="AC355" s="5">
        <f t="shared" si="318"/>
        <v>2.5701898703626099E-7</v>
      </c>
      <c r="AD355" s="5">
        <f t="shared" si="318"/>
        <v>1.57829689259479E-5</v>
      </c>
      <c r="AE355" s="5">
        <f t="shared" si="318"/>
        <v>4.2103548927924803E-5</v>
      </c>
      <c r="AF355" s="5">
        <f t="shared" si="318"/>
        <v>4.48044126248476E-5</v>
      </c>
      <c r="AG355" s="5">
        <f t="shared" si="318"/>
        <v>1.33750595577638E-8</v>
      </c>
      <c r="AH355" s="5">
        <f t="shared" si="318"/>
        <v>6.2819614673519301E-5</v>
      </c>
      <c r="AI355" s="5">
        <f t="shared" si="318"/>
        <v>4.23634900580485E-3</v>
      </c>
      <c r="AJ355" s="5">
        <f t="shared" si="318"/>
        <v>1.67358013495633E-5</v>
      </c>
      <c r="AK355" s="1"/>
      <c r="AL355" s="1">
        <f t="shared" si="306"/>
        <v>0</v>
      </c>
      <c r="AM355" s="1">
        <f t="shared" si="306"/>
        <v>0</v>
      </c>
      <c r="AN355" s="1">
        <f t="shared" si="306"/>
        <v>0</v>
      </c>
      <c r="AO355" s="1">
        <f t="shared" si="306"/>
        <v>0</v>
      </c>
      <c r="AP355" s="1">
        <f t="shared" si="306"/>
        <v>0</v>
      </c>
      <c r="AQ355" s="1">
        <f t="shared" si="306"/>
        <v>0</v>
      </c>
      <c r="AR355" s="1">
        <f t="shared" si="306"/>
        <v>0</v>
      </c>
      <c r="AS355" s="1">
        <f t="shared" si="306"/>
        <v>0</v>
      </c>
      <c r="AT355" s="1">
        <f t="shared" si="306"/>
        <v>0</v>
      </c>
      <c r="AU355" s="1">
        <f t="shared" si="306"/>
        <v>0</v>
      </c>
      <c r="AV355" s="1">
        <f t="shared" si="306"/>
        <v>0</v>
      </c>
      <c r="AW355" s="1">
        <f t="shared" si="306"/>
        <v>0</v>
      </c>
      <c r="AX355" s="1">
        <f t="shared" si="306"/>
        <v>0</v>
      </c>
      <c r="AY355" s="1">
        <f t="shared" si="306"/>
        <v>0</v>
      </c>
      <c r="AZ355" s="1">
        <f t="shared" si="306"/>
        <v>0</v>
      </c>
      <c r="BA355" s="1">
        <f t="shared" si="299"/>
        <v>0</v>
      </c>
      <c r="BB355" s="1">
        <f t="shared" si="266"/>
        <v>0</v>
      </c>
      <c r="BC355" s="1">
        <f t="shared" si="266"/>
        <v>0</v>
      </c>
      <c r="BD355" s="1">
        <f t="shared" si="266"/>
        <v>0</v>
      </c>
      <c r="BE355" s="1">
        <f t="shared" si="266"/>
        <v>0</v>
      </c>
      <c r="BF355" s="1"/>
      <c r="BG355" s="1">
        <f t="shared" si="307"/>
        <v>0</v>
      </c>
      <c r="BH355" s="1">
        <f t="shared" si="307"/>
        <v>0</v>
      </c>
      <c r="BI355" s="1">
        <f t="shared" si="307"/>
        <v>0</v>
      </c>
      <c r="BJ355" s="1">
        <f t="shared" si="307"/>
        <v>0</v>
      </c>
      <c r="BK355" s="1">
        <f t="shared" si="307"/>
        <v>0</v>
      </c>
      <c r="BL355" s="1">
        <f t="shared" si="307"/>
        <v>0</v>
      </c>
      <c r="BM355" s="1">
        <f t="shared" si="307"/>
        <v>0</v>
      </c>
      <c r="BN355" s="1">
        <f t="shared" si="307"/>
        <v>0</v>
      </c>
      <c r="BO355" s="1">
        <f t="shared" si="307"/>
        <v>0</v>
      </c>
      <c r="BP355" s="1">
        <f t="shared" si="307"/>
        <v>0</v>
      </c>
      <c r="BQ355" s="1">
        <f t="shared" si="307"/>
        <v>0</v>
      </c>
      <c r="BR355" s="1">
        <f t="shared" si="307"/>
        <v>0</v>
      </c>
      <c r="BS355" s="1">
        <f t="shared" si="307"/>
        <v>0</v>
      </c>
      <c r="BT355" s="1">
        <f t="shared" si="307"/>
        <v>0</v>
      </c>
      <c r="BU355" s="1">
        <f t="shared" si="307"/>
        <v>0</v>
      </c>
      <c r="BV355" s="1">
        <f t="shared" si="300"/>
        <v>0</v>
      </c>
      <c r="BW355" s="1">
        <f t="shared" si="267"/>
        <v>0</v>
      </c>
      <c r="BX355" s="1">
        <f t="shared" si="267"/>
        <v>0</v>
      </c>
      <c r="BY355" s="1">
        <f t="shared" si="267"/>
        <v>0</v>
      </c>
      <c r="BZ355" s="1">
        <f t="shared" si="267"/>
        <v>0</v>
      </c>
      <c r="CA355" s="1"/>
      <c r="CB355" s="1">
        <f t="shared" si="308"/>
        <v>0</v>
      </c>
      <c r="CC355" s="1">
        <f t="shared" si="308"/>
        <v>0</v>
      </c>
      <c r="CD355" s="1">
        <f t="shared" si="308"/>
        <v>0</v>
      </c>
      <c r="CE355" s="1">
        <f t="shared" si="308"/>
        <v>0</v>
      </c>
      <c r="CF355" s="1">
        <f t="shared" si="308"/>
        <v>0</v>
      </c>
      <c r="CG355" s="1">
        <f t="shared" si="308"/>
        <v>0</v>
      </c>
      <c r="CH355" s="1">
        <f t="shared" si="308"/>
        <v>0</v>
      </c>
      <c r="CI355" s="1">
        <f t="shared" si="308"/>
        <v>0</v>
      </c>
      <c r="CJ355" s="1">
        <f t="shared" si="308"/>
        <v>0</v>
      </c>
      <c r="CK355" s="1">
        <f t="shared" si="308"/>
        <v>0</v>
      </c>
      <c r="CL355" s="1">
        <f t="shared" si="308"/>
        <v>0</v>
      </c>
      <c r="CM355" s="1">
        <f t="shared" si="308"/>
        <v>0</v>
      </c>
      <c r="CN355" s="1">
        <f t="shared" si="308"/>
        <v>0</v>
      </c>
      <c r="CO355" s="1">
        <f t="shared" si="308"/>
        <v>0</v>
      </c>
      <c r="CP355" s="1">
        <f t="shared" si="308"/>
        <v>0</v>
      </c>
      <c r="CQ355" s="1">
        <f t="shared" si="301"/>
        <v>0</v>
      </c>
      <c r="CR355" s="1">
        <f t="shared" si="268"/>
        <v>0</v>
      </c>
      <c r="CS355" s="1">
        <f t="shared" si="268"/>
        <v>0</v>
      </c>
      <c r="CT355" s="1">
        <f t="shared" si="268"/>
        <v>0</v>
      </c>
      <c r="CU355" s="1">
        <f t="shared" si="268"/>
        <v>0</v>
      </c>
      <c r="CW355" s="15">
        <f t="shared" si="309"/>
        <v>0</v>
      </c>
      <c r="CX355" s="15">
        <f t="shared" si="309"/>
        <v>0</v>
      </c>
      <c r="CY355" s="15">
        <f t="shared" si="309"/>
        <v>0</v>
      </c>
      <c r="CZ355" s="15">
        <f t="shared" si="309"/>
        <v>0</v>
      </c>
      <c r="DA355" s="15">
        <f t="shared" si="309"/>
        <v>0</v>
      </c>
      <c r="DB355" s="15">
        <f t="shared" si="309"/>
        <v>0</v>
      </c>
      <c r="DC355" s="15">
        <f t="shared" si="309"/>
        <v>0</v>
      </c>
      <c r="DD355" s="15">
        <f t="shared" si="309"/>
        <v>0</v>
      </c>
      <c r="DE355" s="15">
        <f t="shared" si="309"/>
        <v>0</v>
      </c>
      <c r="DF355" s="15">
        <f t="shared" si="309"/>
        <v>0</v>
      </c>
      <c r="DG355" s="15">
        <f t="shared" si="309"/>
        <v>0</v>
      </c>
      <c r="DH355" s="15">
        <f t="shared" si="309"/>
        <v>0</v>
      </c>
      <c r="DI355" s="15">
        <f t="shared" si="309"/>
        <v>0</v>
      </c>
      <c r="DJ355" s="15">
        <f t="shared" si="309"/>
        <v>0</v>
      </c>
      <c r="DK355" s="15">
        <f t="shared" si="309"/>
        <v>0</v>
      </c>
      <c r="DL355" s="15">
        <f t="shared" si="302"/>
        <v>0</v>
      </c>
      <c r="DM355" s="15">
        <f t="shared" si="269"/>
        <v>0</v>
      </c>
      <c r="DN355" s="15">
        <f t="shared" si="269"/>
        <v>0</v>
      </c>
      <c r="DO355" s="15">
        <f t="shared" si="269"/>
        <v>0</v>
      </c>
      <c r="DP355" s="15">
        <f t="shared" si="269"/>
        <v>0</v>
      </c>
      <c r="DR355" s="15">
        <f t="shared" si="310"/>
        <v>0</v>
      </c>
      <c r="DS355" s="15">
        <f t="shared" si="310"/>
        <v>0</v>
      </c>
      <c r="DT355" s="15">
        <f t="shared" si="310"/>
        <v>0</v>
      </c>
      <c r="DU355" s="15">
        <f t="shared" si="310"/>
        <v>0</v>
      </c>
      <c r="DV355" s="15">
        <f t="shared" si="310"/>
        <v>0</v>
      </c>
      <c r="DW355" s="15">
        <f t="shared" si="310"/>
        <v>0</v>
      </c>
      <c r="DX355" s="15">
        <f t="shared" si="310"/>
        <v>0</v>
      </c>
      <c r="DY355" s="15">
        <f t="shared" si="310"/>
        <v>0</v>
      </c>
      <c r="DZ355" s="15">
        <f t="shared" si="310"/>
        <v>0</v>
      </c>
      <c r="EA355" s="15">
        <f t="shared" si="310"/>
        <v>0</v>
      </c>
      <c r="EB355" s="15">
        <f t="shared" si="310"/>
        <v>0</v>
      </c>
      <c r="EC355" s="15">
        <f t="shared" si="310"/>
        <v>0</v>
      </c>
      <c r="ED355" s="15">
        <f t="shared" si="310"/>
        <v>0</v>
      </c>
      <c r="EE355" s="15">
        <f t="shared" si="310"/>
        <v>0</v>
      </c>
      <c r="EF355" s="15">
        <f t="shared" si="310"/>
        <v>0</v>
      </c>
      <c r="EG355" s="15">
        <f t="shared" si="303"/>
        <v>0</v>
      </c>
      <c r="EH355" s="15">
        <f t="shared" si="270"/>
        <v>0</v>
      </c>
      <c r="EI355" s="15">
        <f t="shared" si="270"/>
        <v>0</v>
      </c>
      <c r="EJ355" s="15">
        <f t="shared" si="270"/>
        <v>0</v>
      </c>
      <c r="EK355" s="15">
        <f t="shared" si="270"/>
        <v>0</v>
      </c>
      <c r="EM355" s="15">
        <f t="shared" si="311"/>
        <v>0</v>
      </c>
      <c r="EN355" s="15">
        <f t="shared" si="311"/>
        <v>0</v>
      </c>
      <c r="EO355" s="15">
        <f t="shared" si="311"/>
        <v>0</v>
      </c>
      <c r="EP355" s="15">
        <f t="shared" si="311"/>
        <v>0</v>
      </c>
      <c r="EQ355" s="15">
        <f t="shared" si="311"/>
        <v>0</v>
      </c>
      <c r="ER355" s="15">
        <f t="shared" si="311"/>
        <v>0</v>
      </c>
      <c r="ES355" s="15">
        <f t="shared" si="311"/>
        <v>0</v>
      </c>
      <c r="ET355" s="15">
        <f t="shared" si="311"/>
        <v>0</v>
      </c>
      <c r="EU355" s="15">
        <f t="shared" si="311"/>
        <v>0</v>
      </c>
      <c r="EV355" s="15">
        <f t="shared" si="311"/>
        <v>0</v>
      </c>
      <c r="EW355" s="15">
        <f t="shared" si="311"/>
        <v>0</v>
      </c>
      <c r="EX355" s="15">
        <f t="shared" si="311"/>
        <v>0</v>
      </c>
      <c r="EY355" s="15">
        <f t="shared" si="311"/>
        <v>0</v>
      </c>
      <c r="EZ355" s="15">
        <f t="shared" si="311"/>
        <v>0</v>
      </c>
      <c r="FA355" s="15">
        <f t="shared" si="311"/>
        <v>0</v>
      </c>
      <c r="FB355" s="15">
        <f t="shared" si="304"/>
        <v>0</v>
      </c>
      <c r="FC355" s="15">
        <f t="shared" si="271"/>
        <v>0</v>
      </c>
      <c r="FD355" s="15">
        <f t="shared" si="271"/>
        <v>0</v>
      </c>
      <c r="FE355" s="15">
        <f t="shared" si="271"/>
        <v>0</v>
      </c>
      <c r="FF355" s="15">
        <f t="shared" si="271"/>
        <v>0</v>
      </c>
      <c r="FH355" s="15">
        <f>IFERROR(AL355*[1]Figure!$C$8+BG355*[1]Figure!$D$8+CB355*[1]Figure!$E$8,0)</f>
        <v>0</v>
      </c>
      <c r="FI355" s="15">
        <f>IFERROR(AM355*[1]Figure!$C$8+BH355*[1]Figure!$D$8+CC355*[1]Figure!$E$8,0)</f>
        <v>0</v>
      </c>
      <c r="FJ355" s="15">
        <f>IFERROR(AN355*[1]Figure!$C$8+BI355*[1]Figure!$D$8+CD355*[1]Figure!$E$8,0)</f>
        <v>0</v>
      </c>
      <c r="FK355" s="15">
        <f>IFERROR(AO355*[1]Figure!$C$8+BJ355*[1]Figure!$D$8+CE355*[1]Figure!$E$8,0)</f>
        <v>0</v>
      </c>
      <c r="FL355" s="15">
        <f>IFERROR(AP355*[1]Figure!$C$8+BK355*[1]Figure!$D$8+CF355*[1]Figure!$E$8,0)</f>
        <v>0</v>
      </c>
      <c r="FM355" s="15">
        <f>IFERROR(AQ355*[1]Figure!$C$8+BL355*[1]Figure!$D$8+CG355*[1]Figure!$E$8,0)</f>
        <v>0</v>
      </c>
      <c r="FN355" s="15">
        <f>IFERROR(AR355*[1]Figure!$C$8+BM355*[1]Figure!$D$8+CH355*[1]Figure!$E$8,0)</f>
        <v>0</v>
      </c>
      <c r="FO355" s="15">
        <f>IFERROR(AS355*[1]Figure!$C$8+BN355*[1]Figure!$D$8+CI355*[1]Figure!$E$8,0)</f>
        <v>0</v>
      </c>
      <c r="FP355" s="15">
        <f>IFERROR(AT355*[1]Figure!$C$8+BO355*[1]Figure!$D$8+CJ355*[1]Figure!$E$8,0)</f>
        <v>0</v>
      </c>
      <c r="FQ355" s="15">
        <f>IFERROR(AU355*[1]Figure!$C$8+BP355*[1]Figure!$D$8+CK355*[1]Figure!$E$8,0)</f>
        <v>0</v>
      </c>
      <c r="FR355" s="15">
        <f>IFERROR(AV355*[1]Figure!$C$8+BQ355*[1]Figure!$D$8+CL355*[1]Figure!$E$8,0)</f>
        <v>0</v>
      </c>
      <c r="FS355" s="15">
        <f>IFERROR(AW355*[1]Figure!$C$8+BR355*[1]Figure!$D$8+CM355*[1]Figure!$E$8,0)</f>
        <v>0</v>
      </c>
      <c r="FT355" s="15">
        <f>IFERROR(AX355*[1]Figure!$C$8+BS355*[1]Figure!$D$8+CN355*[1]Figure!$E$8,0)</f>
        <v>0</v>
      </c>
      <c r="FU355" s="15">
        <f>IFERROR(AY355*[1]Figure!$C$8+BT355*[1]Figure!$D$8+CO355*[1]Figure!$E$8,0)</f>
        <v>0</v>
      </c>
      <c r="FV355" s="15">
        <f>IFERROR(AZ355*[1]Figure!$C$8+BU355*[1]Figure!$D$8+CP355*[1]Figure!$E$8,0)</f>
        <v>0</v>
      </c>
      <c r="FW355" s="15">
        <f>IFERROR(BA355*[1]Figure!$C$8+BV355*[1]Figure!$D$8+CQ355*[1]Figure!$E$8,0)</f>
        <v>0</v>
      </c>
      <c r="FX355" s="15">
        <f>IFERROR(BB355*[1]Figure!$C$8+BW355*[1]Figure!$D$8+CR355*[1]Figure!$E$8,0)</f>
        <v>0</v>
      </c>
      <c r="FY355" s="15">
        <f>IFERROR(BC355*[1]Figure!$C$8+BX355*[1]Figure!$D$8+CS355*[1]Figure!$E$8,0)</f>
        <v>0</v>
      </c>
      <c r="FZ355" s="15">
        <f>IFERROR(BD355*[1]Figure!$C$8+BY355*[1]Figure!$D$8+CT355*[1]Figure!$E$8,0)</f>
        <v>0</v>
      </c>
      <c r="GA355" s="15">
        <f>IFERROR(BE355*[1]Figure!$C$8+BZ355*[1]Figure!$D$8+CU355*[1]Figure!$E$8,0)</f>
        <v>0</v>
      </c>
      <c r="GC355" s="15">
        <f>IFERROR(CW355*[1]Figure!$F$8+DR355*[1]Figure!$G$8+EM355*[1]Figure!$H$8,0)</f>
        <v>0</v>
      </c>
      <c r="GD355" s="15">
        <f>IFERROR(CX355*[1]Figure!$F$8+DS355*[1]Figure!$G$8+EN355*[1]Figure!$H$8,0)</f>
        <v>0</v>
      </c>
      <c r="GE355" s="15">
        <f>IFERROR(CY355*[1]Figure!$F$8+DT355*[1]Figure!$G$8+EO355*[1]Figure!$H$8,0)</f>
        <v>0</v>
      </c>
      <c r="GF355" s="15">
        <f>IFERROR(CZ355*[1]Figure!$F$8+DU355*[1]Figure!$G$8+EP355*[1]Figure!$H$8,0)</f>
        <v>0</v>
      </c>
      <c r="GG355" s="15">
        <f>IFERROR(DA355*[1]Figure!$F$8+DV355*[1]Figure!$G$8+EQ355*[1]Figure!$H$8,0)</f>
        <v>0</v>
      </c>
      <c r="GH355" s="15">
        <f>IFERROR(DB355*[1]Figure!$F$8+DW355*[1]Figure!$G$8+ER355*[1]Figure!$H$8,0)</f>
        <v>0</v>
      </c>
      <c r="GI355" s="15">
        <f>IFERROR(DC355*[1]Figure!$F$8+DX355*[1]Figure!$G$8+ES355*[1]Figure!$H$8,0)</f>
        <v>0</v>
      </c>
      <c r="GJ355" s="15">
        <f>IFERROR(DD355*[1]Figure!$F$8+DY355*[1]Figure!$G$8+ET355*[1]Figure!$H$8,0)</f>
        <v>0</v>
      </c>
      <c r="GK355" s="15">
        <f>IFERROR(DE355*[1]Figure!$F$8+DZ355*[1]Figure!$G$8+EU355*[1]Figure!$H$8,0)</f>
        <v>0</v>
      </c>
      <c r="GL355" s="15">
        <f>IFERROR(DF355*[1]Figure!$F$8+EA355*[1]Figure!$G$8+EV355*[1]Figure!$H$8,0)</f>
        <v>0</v>
      </c>
      <c r="GM355" s="15">
        <f>IFERROR(DG355*[1]Figure!$F$8+EB355*[1]Figure!$G$8+EW355*[1]Figure!$H$8,0)</f>
        <v>0</v>
      </c>
      <c r="GN355" s="15">
        <f>IFERROR(DH355*[1]Figure!$F$8+EC355*[1]Figure!$G$8+EX355*[1]Figure!$H$8,0)</f>
        <v>0</v>
      </c>
      <c r="GO355" s="15">
        <f>IFERROR(DI355*[1]Figure!$F$8+ED355*[1]Figure!$G$8+EY355*[1]Figure!$H$8,0)</f>
        <v>0</v>
      </c>
      <c r="GP355" s="15">
        <f>IFERROR(DJ355*[1]Figure!$F$8+EE355*[1]Figure!$G$8+EZ355*[1]Figure!$H$8,0)</f>
        <v>0</v>
      </c>
      <c r="GQ355" s="15">
        <f>IFERROR(DK355*[1]Figure!$F$8+EF355*[1]Figure!$G$8+FA355*[1]Figure!$H$8,0)</f>
        <v>0</v>
      </c>
      <c r="GR355" s="15">
        <f>IFERROR(DL355*[1]Figure!$F$8+EG355*[1]Figure!$G$8+FB355*[1]Figure!$H$8,0)</f>
        <v>0</v>
      </c>
      <c r="GS355" s="15">
        <f>IFERROR(DM355*[1]Figure!$F$8+EH355*[1]Figure!$G$8+FC355*[1]Figure!$H$8,0)</f>
        <v>0</v>
      </c>
      <c r="GT355" s="15">
        <f>IFERROR(DN355*[1]Figure!$F$8+EI355*[1]Figure!$G$8+FD355*[1]Figure!$H$8,0)</f>
        <v>0</v>
      </c>
      <c r="GU355" s="15">
        <f>IFERROR(DO355*[1]Figure!$F$8+EJ355*[1]Figure!$G$8+FE355*[1]Figure!$H$8,0)</f>
        <v>0</v>
      </c>
      <c r="GV355" s="15">
        <f>IFERROR(DP355*[1]Figure!$F$8+EK355*[1]Figure!$G$8+FF355*[1]Figure!$H$8,0)</f>
        <v>0</v>
      </c>
      <c r="GX355" s="15">
        <f>IFERROR(FH355*[1]Figure!$F$10+GC355*[1]Figure!$F$11,0)</f>
        <v>0</v>
      </c>
      <c r="GY355" s="15">
        <f>IFERROR(FI355*[1]Figure!$F$10+GD355*[1]Figure!$F$11,0)</f>
        <v>0</v>
      </c>
      <c r="GZ355" s="15">
        <f>IFERROR(FJ355*[1]Figure!$F$10+GE355*[1]Figure!$F$11,0)</f>
        <v>0</v>
      </c>
      <c r="HA355" s="15">
        <f>IFERROR(FK355*[1]Figure!$F$10+GF355*[1]Figure!$F$11,0)</f>
        <v>0</v>
      </c>
      <c r="HB355" s="15">
        <f>IFERROR(FL355*[1]Figure!$F$10+GG355*[1]Figure!$F$11,0)</f>
        <v>0</v>
      </c>
      <c r="HC355" s="15">
        <f>IFERROR(FM355*[1]Figure!$F$10+GH355*[1]Figure!$F$11,0)</f>
        <v>0</v>
      </c>
      <c r="HD355" s="15">
        <f>IFERROR(FN355*[1]Figure!$F$10+GI355*[1]Figure!$F$11,0)</f>
        <v>0</v>
      </c>
      <c r="HE355" s="15">
        <f>IFERROR(FO355*[1]Figure!$F$10+GJ355*[1]Figure!$F$11,0)</f>
        <v>0</v>
      </c>
      <c r="HF355" s="15">
        <f>IFERROR(FP355*[1]Figure!$F$10+GK355*[1]Figure!$F$11,0)</f>
        <v>0</v>
      </c>
      <c r="HG355" s="15">
        <f>IFERROR(FQ355*[1]Figure!$F$10+GL355*[1]Figure!$F$11,0)</f>
        <v>0</v>
      </c>
      <c r="HH355" s="15">
        <f>IFERROR(FR355*[1]Figure!$F$10+GM355*[1]Figure!$F$11,0)</f>
        <v>0</v>
      </c>
      <c r="HI355" s="15">
        <f>IFERROR(FS355*[1]Figure!$F$10+GN355*[1]Figure!$F$11,0)</f>
        <v>0</v>
      </c>
      <c r="HJ355" s="15">
        <f>IFERROR(FT355*[1]Figure!$F$10+GO355*[1]Figure!$F$11,0)</f>
        <v>0</v>
      </c>
      <c r="HK355" s="15">
        <f>IFERROR(FU355*[1]Figure!$F$10+GP355*[1]Figure!$F$11,0)</f>
        <v>0</v>
      </c>
      <c r="HL355" s="15">
        <f>IFERROR(FV355*[1]Figure!$F$10+GQ355*[1]Figure!$F$11,0)</f>
        <v>0</v>
      </c>
      <c r="HM355" s="15">
        <f>IFERROR(FW355*[1]Figure!$F$10+GR355*[1]Figure!$F$11,0)</f>
        <v>0</v>
      </c>
      <c r="HN355" s="15">
        <f>IFERROR(FX355*[1]Figure!$F$10+GS355*[1]Figure!$F$11,0)</f>
        <v>0</v>
      </c>
      <c r="HO355" s="15">
        <f>IFERROR(FY355*[1]Figure!$F$10+GT355*[1]Figure!$F$11,0)</f>
        <v>0</v>
      </c>
      <c r="HP355" s="15">
        <f>IFERROR(FZ355*[1]Figure!$F$10+GU355*[1]Figure!$F$11,0)</f>
        <v>0</v>
      </c>
      <c r="HQ355" s="15">
        <f>IFERROR(GA355*[1]Figure!$F$10+GV355*[1]Figure!$F$11,0)</f>
        <v>0</v>
      </c>
    </row>
    <row r="356" spans="1:225" s="15" customFormat="1" x14ac:dyDescent="0.2">
      <c r="A356" s="1"/>
      <c r="B356" s="4"/>
      <c r="C356" s="1" t="str">
        <f>C165</f>
        <v>Heat (EV,pack)</v>
      </c>
      <c r="D356" s="1" t="str">
        <f>D165</f>
        <v>NV, US</v>
      </c>
      <c r="E356" s="2">
        <f t="shared" si="293"/>
        <v>0.58711020187182972</v>
      </c>
      <c r="F356" s="7"/>
      <c r="G356" s="5" t="str">
        <f>G165</f>
        <v>-</v>
      </c>
      <c r="H356" s="5" t="str">
        <f>H165</f>
        <v>-</v>
      </c>
      <c r="I356" s="5" t="str">
        <f>I165</f>
        <v>-</v>
      </c>
      <c r="J356" s="5" t="str">
        <f>J165</f>
        <v>-</v>
      </c>
      <c r="K356" s="5" t="str">
        <f>K165</f>
        <v>-</v>
      </c>
      <c r="L356" s="5" t="str">
        <f>L165</f>
        <v>-</v>
      </c>
      <c r="M356" s="5" t="str">
        <f>M165</f>
        <v>MJ/kWh</v>
      </c>
      <c r="N356" s="5" t="str">
        <f>N165</f>
        <v>heat production, natural gas, at industrial furnace &gt;100kW | heat, district or industrial, natural gas | Cutoff, US-WECC</v>
      </c>
      <c r="O356" s="5">
        <f>O165</f>
        <v>1</v>
      </c>
      <c r="P356" s="5" t="str">
        <f>P165</f>
        <v>MJ</v>
      </c>
      <c r="Q356" s="5">
        <f>Q344</f>
        <v>7.2034502968421302E-2</v>
      </c>
      <c r="R356" s="5">
        <f t="shared" si="318"/>
        <v>1.1610970561201699</v>
      </c>
      <c r="S356" s="5">
        <f t="shared" si="318"/>
        <v>2.1540242620791801E-5</v>
      </c>
      <c r="T356" s="5">
        <f t="shared" si="318"/>
        <v>2.52910095230061E-2</v>
      </c>
      <c r="U356" s="5">
        <f t="shared" si="318"/>
        <v>1.7385554705893799E-4</v>
      </c>
      <c r="V356" s="5">
        <f t="shared" si="318"/>
        <v>1.0582697723713099E-6</v>
      </c>
      <c r="W356" s="5">
        <f t="shared" si="318"/>
        <v>7.3524758228043594E-2</v>
      </c>
      <c r="X356" s="5">
        <f t="shared" si="318"/>
        <v>4.6086882361913803E-4</v>
      </c>
      <c r="Y356" s="5">
        <f t="shared" si="318"/>
        <v>3.3936153078921601E-3</v>
      </c>
      <c r="Z356" s="5">
        <f t="shared" si="318"/>
        <v>2.47281460916179E-4</v>
      </c>
      <c r="AA356" s="5">
        <f t="shared" si="318"/>
        <v>2.3751061531718601E-5</v>
      </c>
      <c r="AB356" s="5">
        <f t="shared" si="318"/>
        <v>2.1885449887133301E-4</v>
      </c>
      <c r="AC356" s="5">
        <f t="shared" si="318"/>
        <v>2.5337009719306102E-7</v>
      </c>
      <c r="AD356" s="5">
        <f t="shared" si="318"/>
        <v>1.5698334296043898E-5</v>
      </c>
      <c r="AE356" s="5">
        <f t="shared" si="318"/>
        <v>4.1956862795326499E-5</v>
      </c>
      <c r="AF356" s="5">
        <f t="shared" si="318"/>
        <v>4.4651660565341199E-5</v>
      </c>
      <c r="AG356" s="5">
        <f t="shared" si="318"/>
        <v>1.3287972637684799E-8</v>
      </c>
      <c r="AH356" s="5">
        <f t="shared" si="318"/>
        <v>6.2132984491301802E-5</v>
      </c>
      <c r="AI356" s="5">
        <f t="shared" si="318"/>
        <v>4.27266476631224E-3</v>
      </c>
      <c r="AJ356" s="5">
        <f t="shared" si="318"/>
        <v>1.7430224760931699E-5</v>
      </c>
      <c r="AK356" s="1"/>
      <c r="AL356" s="1">
        <f t="shared" si="306"/>
        <v>0</v>
      </c>
      <c r="AM356" s="1">
        <f t="shared" si="306"/>
        <v>0</v>
      </c>
      <c r="AN356" s="1">
        <f t="shared" si="306"/>
        <v>0</v>
      </c>
      <c r="AO356" s="1">
        <f t="shared" si="306"/>
        <v>0</v>
      </c>
      <c r="AP356" s="1">
        <f t="shared" si="306"/>
        <v>0</v>
      </c>
      <c r="AQ356" s="1">
        <f t="shared" si="306"/>
        <v>0</v>
      </c>
      <c r="AR356" s="1">
        <f t="shared" si="306"/>
        <v>0</v>
      </c>
      <c r="AS356" s="1">
        <f t="shared" si="306"/>
        <v>0</v>
      </c>
      <c r="AT356" s="1">
        <f t="shared" si="306"/>
        <v>0</v>
      </c>
      <c r="AU356" s="1">
        <f t="shared" si="306"/>
        <v>0</v>
      </c>
      <c r="AV356" s="1">
        <f t="shared" si="306"/>
        <v>0</v>
      </c>
      <c r="AW356" s="1">
        <f t="shared" si="306"/>
        <v>0</v>
      </c>
      <c r="AX356" s="1">
        <f t="shared" si="306"/>
        <v>0</v>
      </c>
      <c r="AY356" s="1">
        <f t="shared" si="306"/>
        <v>0</v>
      </c>
      <c r="AZ356" s="1">
        <f t="shared" si="306"/>
        <v>0</v>
      </c>
      <c r="BA356" s="1">
        <f t="shared" si="299"/>
        <v>0</v>
      </c>
      <c r="BB356" s="1">
        <f t="shared" si="266"/>
        <v>0</v>
      </c>
      <c r="BC356" s="1">
        <f t="shared" si="266"/>
        <v>0</v>
      </c>
      <c r="BD356" s="1">
        <f t="shared" si="266"/>
        <v>0</v>
      </c>
      <c r="BE356" s="1">
        <f t="shared" si="266"/>
        <v>0</v>
      </c>
      <c r="BF356" s="1"/>
      <c r="BG356" s="1">
        <f t="shared" si="307"/>
        <v>0</v>
      </c>
      <c r="BH356" s="1">
        <f t="shared" si="307"/>
        <v>0</v>
      </c>
      <c r="BI356" s="1">
        <f t="shared" si="307"/>
        <v>0</v>
      </c>
      <c r="BJ356" s="1">
        <f t="shared" si="307"/>
        <v>0</v>
      </c>
      <c r="BK356" s="1">
        <f t="shared" si="307"/>
        <v>0</v>
      </c>
      <c r="BL356" s="1">
        <f t="shared" si="307"/>
        <v>0</v>
      </c>
      <c r="BM356" s="1">
        <f t="shared" si="307"/>
        <v>0</v>
      </c>
      <c r="BN356" s="1">
        <f t="shared" si="307"/>
        <v>0</v>
      </c>
      <c r="BO356" s="1">
        <f t="shared" si="307"/>
        <v>0</v>
      </c>
      <c r="BP356" s="1">
        <f t="shared" si="307"/>
        <v>0</v>
      </c>
      <c r="BQ356" s="1">
        <f t="shared" si="307"/>
        <v>0</v>
      </c>
      <c r="BR356" s="1">
        <f t="shared" si="307"/>
        <v>0</v>
      </c>
      <c r="BS356" s="1">
        <f t="shared" si="307"/>
        <v>0</v>
      </c>
      <c r="BT356" s="1">
        <f t="shared" si="307"/>
        <v>0</v>
      </c>
      <c r="BU356" s="1">
        <f t="shared" si="307"/>
        <v>0</v>
      </c>
      <c r="BV356" s="1">
        <f t="shared" si="300"/>
        <v>0</v>
      </c>
      <c r="BW356" s="1">
        <f t="shared" si="267"/>
        <v>0</v>
      </c>
      <c r="BX356" s="1">
        <f t="shared" si="267"/>
        <v>0</v>
      </c>
      <c r="BY356" s="1">
        <f t="shared" si="267"/>
        <v>0</v>
      </c>
      <c r="BZ356" s="1">
        <f t="shared" si="267"/>
        <v>0</v>
      </c>
      <c r="CA356" s="1"/>
      <c r="CB356" s="1">
        <f t="shared" si="308"/>
        <v>0</v>
      </c>
      <c r="CC356" s="1">
        <f t="shared" si="308"/>
        <v>0</v>
      </c>
      <c r="CD356" s="1">
        <f t="shared" si="308"/>
        <v>0</v>
      </c>
      <c r="CE356" s="1">
        <f t="shared" si="308"/>
        <v>0</v>
      </c>
      <c r="CF356" s="1">
        <f t="shared" si="308"/>
        <v>0</v>
      </c>
      <c r="CG356" s="1">
        <f t="shared" si="308"/>
        <v>0</v>
      </c>
      <c r="CH356" s="1">
        <f t="shared" si="308"/>
        <v>0</v>
      </c>
      <c r="CI356" s="1">
        <f t="shared" si="308"/>
        <v>0</v>
      </c>
      <c r="CJ356" s="1">
        <f t="shared" si="308"/>
        <v>0</v>
      </c>
      <c r="CK356" s="1">
        <f t="shared" si="308"/>
        <v>0</v>
      </c>
      <c r="CL356" s="1">
        <f t="shared" si="308"/>
        <v>0</v>
      </c>
      <c r="CM356" s="1">
        <f t="shared" si="308"/>
        <v>0</v>
      </c>
      <c r="CN356" s="1">
        <f t="shared" si="308"/>
        <v>0</v>
      </c>
      <c r="CO356" s="1">
        <f t="shared" si="308"/>
        <v>0</v>
      </c>
      <c r="CP356" s="1">
        <f t="shared" si="308"/>
        <v>0</v>
      </c>
      <c r="CQ356" s="1">
        <f t="shared" si="301"/>
        <v>0</v>
      </c>
      <c r="CR356" s="1">
        <f t="shared" si="268"/>
        <v>0</v>
      </c>
      <c r="CS356" s="1">
        <f t="shared" si="268"/>
        <v>0</v>
      </c>
      <c r="CT356" s="1">
        <f t="shared" si="268"/>
        <v>0</v>
      </c>
      <c r="CU356" s="1">
        <f t="shared" si="268"/>
        <v>0</v>
      </c>
      <c r="CW356" s="15">
        <f t="shared" si="309"/>
        <v>0</v>
      </c>
      <c r="CX356" s="15">
        <f t="shared" si="309"/>
        <v>0</v>
      </c>
      <c r="CY356" s="15">
        <f t="shared" si="309"/>
        <v>0</v>
      </c>
      <c r="CZ356" s="15">
        <f t="shared" si="309"/>
        <v>0</v>
      </c>
      <c r="DA356" s="15">
        <f t="shared" si="309"/>
        <v>0</v>
      </c>
      <c r="DB356" s="15">
        <f t="shared" si="309"/>
        <v>0</v>
      </c>
      <c r="DC356" s="15">
        <f t="shared" si="309"/>
        <v>0</v>
      </c>
      <c r="DD356" s="15">
        <f t="shared" si="309"/>
        <v>0</v>
      </c>
      <c r="DE356" s="15">
        <f t="shared" si="309"/>
        <v>0</v>
      </c>
      <c r="DF356" s="15">
        <f t="shared" si="309"/>
        <v>0</v>
      </c>
      <c r="DG356" s="15">
        <f t="shared" si="309"/>
        <v>0</v>
      </c>
      <c r="DH356" s="15">
        <f t="shared" si="309"/>
        <v>0</v>
      </c>
      <c r="DI356" s="15">
        <f t="shared" si="309"/>
        <v>0</v>
      </c>
      <c r="DJ356" s="15">
        <f t="shared" si="309"/>
        <v>0</v>
      </c>
      <c r="DK356" s="15">
        <f t="shared" si="309"/>
        <v>0</v>
      </c>
      <c r="DL356" s="15">
        <f t="shared" si="302"/>
        <v>0</v>
      </c>
      <c r="DM356" s="15">
        <f t="shared" si="269"/>
        <v>0</v>
      </c>
      <c r="DN356" s="15">
        <f t="shared" si="269"/>
        <v>0</v>
      </c>
      <c r="DO356" s="15">
        <f t="shared" si="269"/>
        <v>0</v>
      </c>
      <c r="DP356" s="15">
        <f t="shared" si="269"/>
        <v>0</v>
      </c>
      <c r="DR356" s="15">
        <f t="shared" si="310"/>
        <v>0</v>
      </c>
      <c r="DS356" s="15">
        <f t="shared" si="310"/>
        <v>0</v>
      </c>
      <c r="DT356" s="15">
        <f t="shared" si="310"/>
        <v>0</v>
      </c>
      <c r="DU356" s="15">
        <f t="shared" si="310"/>
        <v>0</v>
      </c>
      <c r="DV356" s="15">
        <f t="shared" si="310"/>
        <v>0</v>
      </c>
      <c r="DW356" s="15">
        <f t="shared" si="310"/>
        <v>0</v>
      </c>
      <c r="DX356" s="15">
        <f t="shared" si="310"/>
        <v>0</v>
      </c>
      <c r="DY356" s="15">
        <f t="shared" si="310"/>
        <v>0</v>
      </c>
      <c r="DZ356" s="15">
        <f t="shared" si="310"/>
        <v>0</v>
      </c>
      <c r="EA356" s="15">
        <f t="shared" si="310"/>
        <v>0</v>
      </c>
      <c r="EB356" s="15">
        <f t="shared" si="310"/>
        <v>0</v>
      </c>
      <c r="EC356" s="15">
        <f t="shared" si="310"/>
        <v>0</v>
      </c>
      <c r="ED356" s="15">
        <f t="shared" si="310"/>
        <v>0</v>
      </c>
      <c r="EE356" s="15">
        <f t="shared" si="310"/>
        <v>0</v>
      </c>
      <c r="EF356" s="15">
        <f t="shared" si="310"/>
        <v>0</v>
      </c>
      <c r="EG356" s="15">
        <f t="shared" si="303"/>
        <v>0</v>
      </c>
      <c r="EH356" s="15">
        <f t="shared" si="270"/>
        <v>0</v>
      </c>
      <c r="EI356" s="15">
        <f t="shared" si="270"/>
        <v>0</v>
      </c>
      <c r="EJ356" s="15">
        <f t="shared" si="270"/>
        <v>0</v>
      </c>
      <c r="EK356" s="15">
        <f t="shared" si="270"/>
        <v>0</v>
      </c>
      <c r="EM356" s="15">
        <f t="shared" si="311"/>
        <v>0</v>
      </c>
      <c r="EN356" s="15">
        <f t="shared" si="311"/>
        <v>0</v>
      </c>
      <c r="EO356" s="15">
        <f t="shared" si="311"/>
        <v>0</v>
      </c>
      <c r="EP356" s="15">
        <f t="shared" si="311"/>
        <v>0</v>
      </c>
      <c r="EQ356" s="15">
        <f t="shared" si="311"/>
        <v>0</v>
      </c>
      <c r="ER356" s="15">
        <f t="shared" si="311"/>
        <v>0</v>
      </c>
      <c r="ES356" s="15">
        <f t="shared" si="311"/>
        <v>0</v>
      </c>
      <c r="ET356" s="15">
        <f t="shared" si="311"/>
        <v>0</v>
      </c>
      <c r="EU356" s="15">
        <f t="shared" si="311"/>
        <v>0</v>
      </c>
      <c r="EV356" s="15">
        <f t="shared" si="311"/>
        <v>0</v>
      </c>
      <c r="EW356" s="15">
        <f t="shared" si="311"/>
        <v>0</v>
      </c>
      <c r="EX356" s="15">
        <f t="shared" si="311"/>
        <v>0</v>
      </c>
      <c r="EY356" s="15">
        <f t="shared" si="311"/>
        <v>0</v>
      </c>
      <c r="EZ356" s="15">
        <f t="shared" si="311"/>
        <v>0</v>
      </c>
      <c r="FA356" s="15">
        <f t="shared" si="311"/>
        <v>0</v>
      </c>
      <c r="FB356" s="15">
        <f t="shared" si="304"/>
        <v>0</v>
      </c>
      <c r="FC356" s="15">
        <f t="shared" si="271"/>
        <v>0</v>
      </c>
      <c r="FD356" s="15">
        <f t="shared" si="271"/>
        <v>0</v>
      </c>
      <c r="FE356" s="15">
        <f t="shared" si="271"/>
        <v>0</v>
      </c>
      <c r="FF356" s="15">
        <f t="shared" si="271"/>
        <v>0</v>
      </c>
      <c r="FH356" s="15">
        <f>IFERROR(AL356*[1]Figure!$C$8+BG356*[1]Figure!$D$8+CB356*[1]Figure!$E$8,0)</f>
        <v>0</v>
      </c>
      <c r="FI356" s="15">
        <f>IFERROR(AM356*[1]Figure!$C$8+BH356*[1]Figure!$D$8+CC356*[1]Figure!$E$8,0)</f>
        <v>0</v>
      </c>
      <c r="FJ356" s="15">
        <f>IFERROR(AN356*[1]Figure!$C$8+BI356*[1]Figure!$D$8+CD356*[1]Figure!$E$8,0)</f>
        <v>0</v>
      </c>
      <c r="FK356" s="15">
        <f>IFERROR(AO356*[1]Figure!$C$8+BJ356*[1]Figure!$D$8+CE356*[1]Figure!$E$8,0)</f>
        <v>0</v>
      </c>
      <c r="FL356" s="15">
        <f>IFERROR(AP356*[1]Figure!$C$8+BK356*[1]Figure!$D$8+CF356*[1]Figure!$E$8,0)</f>
        <v>0</v>
      </c>
      <c r="FM356" s="15">
        <f>IFERROR(AQ356*[1]Figure!$C$8+BL356*[1]Figure!$D$8+CG356*[1]Figure!$E$8,0)</f>
        <v>0</v>
      </c>
      <c r="FN356" s="15">
        <f>IFERROR(AR356*[1]Figure!$C$8+BM356*[1]Figure!$D$8+CH356*[1]Figure!$E$8,0)</f>
        <v>0</v>
      </c>
      <c r="FO356" s="15">
        <f>IFERROR(AS356*[1]Figure!$C$8+BN356*[1]Figure!$D$8+CI356*[1]Figure!$E$8,0)</f>
        <v>0</v>
      </c>
      <c r="FP356" s="15">
        <f>IFERROR(AT356*[1]Figure!$C$8+BO356*[1]Figure!$D$8+CJ356*[1]Figure!$E$8,0)</f>
        <v>0</v>
      </c>
      <c r="FQ356" s="15">
        <f>IFERROR(AU356*[1]Figure!$C$8+BP356*[1]Figure!$D$8+CK356*[1]Figure!$E$8,0)</f>
        <v>0</v>
      </c>
      <c r="FR356" s="15">
        <f>IFERROR(AV356*[1]Figure!$C$8+BQ356*[1]Figure!$D$8+CL356*[1]Figure!$E$8,0)</f>
        <v>0</v>
      </c>
      <c r="FS356" s="15">
        <f>IFERROR(AW356*[1]Figure!$C$8+BR356*[1]Figure!$D$8+CM356*[1]Figure!$E$8,0)</f>
        <v>0</v>
      </c>
      <c r="FT356" s="15">
        <f>IFERROR(AX356*[1]Figure!$C$8+BS356*[1]Figure!$D$8+CN356*[1]Figure!$E$8,0)</f>
        <v>0</v>
      </c>
      <c r="FU356" s="15">
        <f>IFERROR(AY356*[1]Figure!$C$8+BT356*[1]Figure!$D$8+CO356*[1]Figure!$E$8,0)</f>
        <v>0</v>
      </c>
      <c r="FV356" s="15">
        <f>IFERROR(AZ356*[1]Figure!$C$8+BU356*[1]Figure!$D$8+CP356*[1]Figure!$E$8,0)</f>
        <v>0</v>
      </c>
      <c r="FW356" s="15">
        <f>IFERROR(BA356*[1]Figure!$C$8+BV356*[1]Figure!$D$8+CQ356*[1]Figure!$E$8,0)</f>
        <v>0</v>
      </c>
      <c r="FX356" s="15">
        <f>IFERROR(BB356*[1]Figure!$C$8+BW356*[1]Figure!$D$8+CR356*[1]Figure!$E$8,0)</f>
        <v>0</v>
      </c>
      <c r="FY356" s="15">
        <f>IFERROR(BC356*[1]Figure!$C$8+BX356*[1]Figure!$D$8+CS356*[1]Figure!$E$8,0)</f>
        <v>0</v>
      </c>
      <c r="FZ356" s="15">
        <f>IFERROR(BD356*[1]Figure!$C$8+BY356*[1]Figure!$D$8+CT356*[1]Figure!$E$8,0)</f>
        <v>0</v>
      </c>
      <c r="GA356" s="15">
        <f>IFERROR(BE356*[1]Figure!$C$8+BZ356*[1]Figure!$D$8+CU356*[1]Figure!$E$8,0)</f>
        <v>0</v>
      </c>
      <c r="GC356" s="15">
        <f>IFERROR(CW356*[1]Figure!$F$8+DR356*[1]Figure!$G$8+EM356*[1]Figure!$H$8,0)</f>
        <v>0</v>
      </c>
      <c r="GD356" s="15">
        <f>IFERROR(CX356*[1]Figure!$F$8+DS356*[1]Figure!$G$8+EN356*[1]Figure!$H$8,0)</f>
        <v>0</v>
      </c>
      <c r="GE356" s="15">
        <f>IFERROR(CY356*[1]Figure!$F$8+DT356*[1]Figure!$G$8+EO356*[1]Figure!$H$8,0)</f>
        <v>0</v>
      </c>
      <c r="GF356" s="15">
        <f>IFERROR(CZ356*[1]Figure!$F$8+DU356*[1]Figure!$G$8+EP356*[1]Figure!$H$8,0)</f>
        <v>0</v>
      </c>
      <c r="GG356" s="15">
        <f>IFERROR(DA356*[1]Figure!$F$8+DV356*[1]Figure!$G$8+EQ356*[1]Figure!$H$8,0)</f>
        <v>0</v>
      </c>
      <c r="GH356" s="15">
        <f>IFERROR(DB356*[1]Figure!$F$8+DW356*[1]Figure!$G$8+ER356*[1]Figure!$H$8,0)</f>
        <v>0</v>
      </c>
      <c r="GI356" s="15">
        <f>IFERROR(DC356*[1]Figure!$F$8+DX356*[1]Figure!$G$8+ES356*[1]Figure!$H$8,0)</f>
        <v>0</v>
      </c>
      <c r="GJ356" s="15">
        <f>IFERROR(DD356*[1]Figure!$F$8+DY356*[1]Figure!$G$8+ET356*[1]Figure!$H$8,0)</f>
        <v>0</v>
      </c>
      <c r="GK356" s="15">
        <f>IFERROR(DE356*[1]Figure!$F$8+DZ356*[1]Figure!$G$8+EU356*[1]Figure!$H$8,0)</f>
        <v>0</v>
      </c>
      <c r="GL356" s="15">
        <f>IFERROR(DF356*[1]Figure!$F$8+EA356*[1]Figure!$G$8+EV356*[1]Figure!$H$8,0)</f>
        <v>0</v>
      </c>
      <c r="GM356" s="15">
        <f>IFERROR(DG356*[1]Figure!$F$8+EB356*[1]Figure!$G$8+EW356*[1]Figure!$H$8,0)</f>
        <v>0</v>
      </c>
      <c r="GN356" s="15">
        <f>IFERROR(DH356*[1]Figure!$F$8+EC356*[1]Figure!$G$8+EX356*[1]Figure!$H$8,0)</f>
        <v>0</v>
      </c>
      <c r="GO356" s="15">
        <f>IFERROR(DI356*[1]Figure!$F$8+ED356*[1]Figure!$G$8+EY356*[1]Figure!$H$8,0)</f>
        <v>0</v>
      </c>
      <c r="GP356" s="15">
        <f>IFERROR(DJ356*[1]Figure!$F$8+EE356*[1]Figure!$G$8+EZ356*[1]Figure!$H$8,0)</f>
        <v>0</v>
      </c>
      <c r="GQ356" s="15">
        <f>IFERROR(DK356*[1]Figure!$F$8+EF356*[1]Figure!$G$8+FA356*[1]Figure!$H$8,0)</f>
        <v>0</v>
      </c>
      <c r="GR356" s="15">
        <f>IFERROR(DL356*[1]Figure!$F$8+EG356*[1]Figure!$G$8+FB356*[1]Figure!$H$8,0)</f>
        <v>0</v>
      </c>
      <c r="GS356" s="15">
        <f>IFERROR(DM356*[1]Figure!$F$8+EH356*[1]Figure!$G$8+FC356*[1]Figure!$H$8,0)</f>
        <v>0</v>
      </c>
      <c r="GT356" s="15">
        <f>IFERROR(DN356*[1]Figure!$F$8+EI356*[1]Figure!$G$8+FD356*[1]Figure!$H$8,0)</f>
        <v>0</v>
      </c>
      <c r="GU356" s="15">
        <f>IFERROR(DO356*[1]Figure!$F$8+EJ356*[1]Figure!$G$8+FE356*[1]Figure!$H$8,0)</f>
        <v>0</v>
      </c>
      <c r="GV356" s="15">
        <f>IFERROR(DP356*[1]Figure!$F$8+EK356*[1]Figure!$G$8+FF356*[1]Figure!$H$8,0)</f>
        <v>0</v>
      </c>
      <c r="GX356" s="15">
        <f>IFERROR(FH356*[1]Figure!$F$10+GC356*[1]Figure!$F$11,0)</f>
        <v>0</v>
      </c>
      <c r="GY356" s="15">
        <f>IFERROR(FI356*[1]Figure!$F$10+GD356*[1]Figure!$F$11,0)</f>
        <v>0</v>
      </c>
      <c r="GZ356" s="15">
        <f>IFERROR(FJ356*[1]Figure!$F$10+GE356*[1]Figure!$F$11,0)</f>
        <v>0</v>
      </c>
      <c r="HA356" s="15">
        <f>IFERROR(FK356*[1]Figure!$F$10+GF356*[1]Figure!$F$11,0)</f>
        <v>0</v>
      </c>
      <c r="HB356" s="15">
        <f>IFERROR(FL356*[1]Figure!$F$10+GG356*[1]Figure!$F$11,0)</f>
        <v>0</v>
      </c>
      <c r="HC356" s="15">
        <f>IFERROR(FM356*[1]Figure!$F$10+GH356*[1]Figure!$F$11,0)</f>
        <v>0</v>
      </c>
      <c r="HD356" s="15">
        <f>IFERROR(FN356*[1]Figure!$F$10+GI356*[1]Figure!$F$11,0)</f>
        <v>0</v>
      </c>
      <c r="HE356" s="15">
        <f>IFERROR(FO356*[1]Figure!$F$10+GJ356*[1]Figure!$F$11,0)</f>
        <v>0</v>
      </c>
      <c r="HF356" s="15">
        <f>IFERROR(FP356*[1]Figure!$F$10+GK356*[1]Figure!$F$11,0)</f>
        <v>0</v>
      </c>
      <c r="HG356" s="15">
        <f>IFERROR(FQ356*[1]Figure!$F$10+GL356*[1]Figure!$F$11,0)</f>
        <v>0</v>
      </c>
      <c r="HH356" s="15">
        <f>IFERROR(FR356*[1]Figure!$F$10+GM356*[1]Figure!$F$11,0)</f>
        <v>0</v>
      </c>
      <c r="HI356" s="15">
        <f>IFERROR(FS356*[1]Figure!$F$10+GN356*[1]Figure!$F$11,0)</f>
        <v>0</v>
      </c>
      <c r="HJ356" s="15">
        <f>IFERROR(FT356*[1]Figure!$F$10+GO356*[1]Figure!$F$11,0)</f>
        <v>0</v>
      </c>
      <c r="HK356" s="15">
        <f>IFERROR(FU356*[1]Figure!$F$10+GP356*[1]Figure!$F$11,0)</f>
        <v>0</v>
      </c>
      <c r="HL356" s="15">
        <f>IFERROR(FV356*[1]Figure!$F$10+GQ356*[1]Figure!$F$11,0)</f>
        <v>0</v>
      </c>
      <c r="HM356" s="15">
        <f>IFERROR(FW356*[1]Figure!$F$10+GR356*[1]Figure!$F$11,0)</f>
        <v>0</v>
      </c>
      <c r="HN356" s="15">
        <f>IFERROR(FX356*[1]Figure!$F$10+GS356*[1]Figure!$F$11,0)</f>
        <v>0</v>
      </c>
      <c r="HO356" s="15">
        <f>IFERROR(FY356*[1]Figure!$F$10+GT356*[1]Figure!$F$11,0)</f>
        <v>0</v>
      </c>
      <c r="HP356" s="15">
        <f>IFERROR(FZ356*[1]Figure!$F$10+GU356*[1]Figure!$F$11,0)</f>
        <v>0</v>
      </c>
      <c r="HQ356" s="15">
        <f>IFERROR(GA356*[1]Figure!$F$10+GV356*[1]Figure!$F$11,0)</f>
        <v>0</v>
      </c>
    </row>
    <row r="357" spans="1:225" s="15" customFormat="1" x14ac:dyDescent="0.2">
      <c r="A357" s="1"/>
      <c r="B357" s="4"/>
      <c r="C357" s="1" t="str">
        <f>C166</f>
        <v>Heat (EV,pack)</v>
      </c>
      <c r="D357" s="1" t="str">
        <f>D166</f>
        <v>CA, US</v>
      </c>
      <c r="E357" s="2">
        <f t="shared" si="293"/>
        <v>0.21586482798306408</v>
      </c>
      <c r="F357" s="7"/>
      <c r="G357" s="5" t="str">
        <f>G166</f>
        <v>-</v>
      </c>
      <c r="H357" s="5" t="str">
        <f>H166</f>
        <v>-</v>
      </c>
      <c r="I357" s="5" t="str">
        <f>I166</f>
        <v>-</v>
      </c>
      <c r="J357" s="5" t="str">
        <f>J166</f>
        <v>-</v>
      </c>
      <c r="K357" s="5" t="str">
        <f>K166</f>
        <v>-</v>
      </c>
      <c r="L357" s="5" t="str">
        <f>L166</f>
        <v>-</v>
      </c>
      <c r="M357" s="5" t="str">
        <f>M166</f>
        <v>MJ/kWh</v>
      </c>
      <c r="N357" s="5" t="str">
        <f>N166</f>
        <v>heat production, natural gas, at industrial furnace &gt;100kW | heat, district or industrial, natural gas | Cutoff, US-WECC</v>
      </c>
      <c r="O357" s="5">
        <f>O166</f>
        <v>1</v>
      </c>
      <c r="P357" s="5" t="str">
        <f>P166</f>
        <v>MJ</v>
      </c>
      <c r="Q357" s="5">
        <f>Q356</f>
        <v>7.2034502968421302E-2</v>
      </c>
      <c r="R357" s="5">
        <f t="shared" ref="R357:AJ357" si="319">R356</f>
        <v>1.1610970561201699</v>
      </c>
      <c r="S357" s="5">
        <f t="shared" si="319"/>
        <v>2.1540242620791801E-5</v>
      </c>
      <c r="T357" s="5">
        <f t="shared" si="319"/>
        <v>2.52910095230061E-2</v>
      </c>
      <c r="U357" s="5">
        <f t="shared" si="319"/>
        <v>1.7385554705893799E-4</v>
      </c>
      <c r="V357" s="5">
        <f t="shared" si="319"/>
        <v>1.0582697723713099E-6</v>
      </c>
      <c r="W357" s="5">
        <f t="shared" si="319"/>
        <v>7.3524758228043594E-2</v>
      </c>
      <c r="X357" s="5">
        <f t="shared" si="319"/>
        <v>4.6086882361913803E-4</v>
      </c>
      <c r="Y357" s="5">
        <f t="shared" si="319"/>
        <v>3.3936153078921601E-3</v>
      </c>
      <c r="Z357" s="5">
        <f t="shared" si="319"/>
        <v>2.47281460916179E-4</v>
      </c>
      <c r="AA357" s="5">
        <f t="shared" si="319"/>
        <v>2.3751061531718601E-5</v>
      </c>
      <c r="AB357" s="5">
        <f t="shared" si="319"/>
        <v>2.1885449887133301E-4</v>
      </c>
      <c r="AC357" s="5">
        <f t="shared" si="319"/>
        <v>2.5337009719306102E-7</v>
      </c>
      <c r="AD357" s="5">
        <f t="shared" si="319"/>
        <v>1.5698334296043898E-5</v>
      </c>
      <c r="AE357" s="5">
        <f t="shared" si="319"/>
        <v>4.1956862795326499E-5</v>
      </c>
      <c r="AF357" s="5">
        <f t="shared" si="319"/>
        <v>4.4651660565341199E-5</v>
      </c>
      <c r="AG357" s="5">
        <f t="shared" si="319"/>
        <v>1.3287972637684799E-8</v>
      </c>
      <c r="AH357" s="5">
        <f t="shared" si="319"/>
        <v>6.2132984491301802E-5</v>
      </c>
      <c r="AI357" s="5">
        <f t="shared" si="319"/>
        <v>4.27266476631224E-3</v>
      </c>
      <c r="AJ357" s="5">
        <f t="shared" si="319"/>
        <v>1.7430224760931699E-5</v>
      </c>
      <c r="AK357" s="1"/>
      <c r="AL357" s="1">
        <f t="shared" si="306"/>
        <v>0</v>
      </c>
      <c r="AM357" s="1">
        <f t="shared" si="306"/>
        <v>0</v>
      </c>
      <c r="AN357" s="1">
        <f t="shared" si="306"/>
        <v>0</v>
      </c>
      <c r="AO357" s="1">
        <f t="shared" si="306"/>
        <v>0</v>
      </c>
      <c r="AP357" s="1">
        <f t="shared" si="306"/>
        <v>0</v>
      </c>
      <c r="AQ357" s="1">
        <f t="shared" si="306"/>
        <v>0</v>
      </c>
      <c r="AR357" s="1">
        <f t="shared" si="306"/>
        <v>0</v>
      </c>
      <c r="AS357" s="1">
        <f t="shared" si="306"/>
        <v>0</v>
      </c>
      <c r="AT357" s="1">
        <f t="shared" si="306"/>
        <v>0</v>
      </c>
      <c r="AU357" s="1">
        <f t="shared" si="306"/>
        <v>0</v>
      </c>
      <c r="AV357" s="1">
        <f t="shared" si="306"/>
        <v>0</v>
      </c>
      <c r="AW357" s="1">
        <f t="shared" si="306"/>
        <v>0</v>
      </c>
      <c r="AX357" s="1">
        <f t="shared" si="306"/>
        <v>0</v>
      </c>
      <c r="AY357" s="1">
        <f t="shared" si="306"/>
        <v>0</v>
      </c>
      <c r="AZ357" s="1">
        <f t="shared" si="306"/>
        <v>0</v>
      </c>
      <c r="BA357" s="1">
        <f t="shared" si="299"/>
        <v>0</v>
      </c>
      <c r="BB357" s="1">
        <f t="shared" si="266"/>
        <v>0</v>
      </c>
      <c r="BC357" s="1">
        <f t="shared" si="266"/>
        <v>0</v>
      </c>
      <c r="BD357" s="1">
        <f t="shared" si="266"/>
        <v>0</v>
      </c>
      <c r="BE357" s="1">
        <f t="shared" si="266"/>
        <v>0</v>
      </c>
      <c r="BF357" s="1"/>
      <c r="BG357" s="1">
        <f t="shared" si="307"/>
        <v>0</v>
      </c>
      <c r="BH357" s="1">
        <f t="shared" si="307"/>
        <v>0</v>
      </c>
      <c r="BI357" s="1">
        <f t="shared" si="307"/>
        <v>0</v>
      </c>
      <c r="BJ357" s="1">
        <f t="shared" si="307"/>
        <v>0</v>
      </c>
      <c r="BK357" s="1">
        <f t="shared" si="307"/>
        <v>0</v>
      </c>
      <c r="BL357" s="1">
        <f t="shared" si="307"/>
        <v>0</v>
      </c>
      <c r="BM357" s="1">
        <f t="shared" si="307"/>
        <v>0</v>
      </c>
      <c r="BN357" s="1">
        <f t="shared" si="307"/>
        <v>0</v>
      </c>
      <c r="BO357" s="1">
        <f t="shared" si="307"/>
        <v>0</v>
      </c>
      <c r="BP357" s="1">
        <f t="shared" si="307"/>
        <v>0</v>
      </c>
      <c r="BQ357" s="1">
        <f t="shared" si="307"/>
        <v>0</v>
      </c>
      <c r="BR357" s="1">
        <f t="shared" si="307"/>
        <v>0</v>
      </c>
      <c r="BS357" s="1">
        <f t="shared" si="307"/>
        <v>0</v>
      </c>
      <c r="BT357" s="1">
        <f t="shared" si="307"/>
        <v>0</v>
      </c>
      <c r="BU357" s="1">
        <f t="shared" si="307"/>
        <v>0</v>
      </c>
      <c r="BV357" s="1">
        <f t="shared" si="300"/>
        <v>0</v>
      </c>
      <c r="BW357" s="1">
        <f t="shared" si="267"/>
        <v>0</v>
      </c>
      <c r="BX357" s="1">
        <f t="shared" si="267"/>
        <v>0</v>
      </c>
      <c r="BY357" s="1">
        <f t="shared" si="267"/>
        <v>0</v>
      </c>
      <c r="BZ357" s="1">
        <f t="shared" si="267"/>
        <v>0</v>
      </c>
      <c r="CA357" s="1"/>
      <c r="CB357" s="1">
        <f t="shared" si="308"/>
        <v>0</v>
      </c>
      <c r="CC357" s="1">
        <f t="shared" si="308"/>
        <v>0</v>
      </c>
      <c r="CD357" s="1">
        <f t="shared" si="308"/>
        <v>0</v>
      </c>
      <c r="CE357" s="1">
        <f t="shared" si="308"/>
        <v>0</v>
      </c>
      <c r="CF357" s="1">
        <f t="shared" si="308"/>
        <v>0</v>
      </c>
      <c r="CG357" s="1">
        <f t="shared" si="308"/>
        <v>0</v>
      </c>
      <c r="CH357" s="1">
        <f t="shared" si="308"/>
        <v>0</v>
      </c>
      <c r="CI357" s="1">
        <f t="shared" si="308"/>
        <v>0</v>
      </c>
      <c r="CJ357" s="1">
        <f t="shared" si="308"/>
        <v>0</v>
      </c>
      <c r="CK357" s="1">
        <f t="shared" si="308"/>
        <v>0</v>
      </c>
      <c r="CL357" s="1">
        <f t="shared" si="308"/>
        <v>0</v>
      </c>
      <c r="CM357" s="1">
        <f t="shared" si="308"/>
        <v>0</v>
      </c>
      <c r="CN357" s="1">
        <f t="shared" si="308"/>
        <v>0</v>
      </c>
      <c r="CO357" s="1">
        <f t="shared" si="308"/>
        <v>0</v>
      </c>
      <c r="CP357" s="1">
        <f t="shared" si="308"/>
        <v>0</v>
      </c>
      <c r="CQ357" s="1">
        <f t="shared" si="301"/>
        <v>0</v>
      </c>
      <c r="CR357" s="1">
        <f t="shared" si="268"/>
        <v>0</v>
      </c>
      <c r="CS357" s="1">
        <f t="shared" si="268"/>
        <v>0</v>
      </c>
      <c r="CT357" s="1">
        <f t="shared" si="268"/>
        <v>0</v>
      </c>
      <c r="CU357" s="1">
        <f t="shared" si="268"/>
        <v>0</v>
      </c>
      <c r="CW357" s="15">
        <f t="shared" si="309"/>
        <v>0</v>
      </c>
      <c r="CX357" s="15">
        <f t="shared" si="309"/>
        <v>0</v>
      </c>
      <c r="CY357" s="15">
        <f t="shared" si="309"/>
        <v>0</v>
      </c>
      <c r="CZ357" s="15">
        <f t="shared" si="309"/>
        <v>0</v>
      </c>
      <c r="DA357" s="15">
        <f t="shared" si="309"/>
        <v>0</v>
      </c>
      <c r="DB357" s="15">
        <f t="shared" si="309"/>
        <v>0</v>
      </c>
      <c r="DC357" s="15">
        <f t="shared" si="309"/>
        <v>0</v>
      </c>
      <c r="DD357" s="15">
        <f t="shared" si="309"/>
        <v>0</v>
      </c>
      <c r="DE357" s="15">
        <f t="shared" si="309"/>
        <v>0</v>
      </c>
      <c r="DF357" s="15">
        <f t="shared" si="309"/>
        <v>0</v>
      </c>
      <c r="DG357" s="15">
        <f t="shared" si="309"/>
        <v>0</v>
      </c>
      <c r="DH357" s="15">
        <f t="shared" si="309"/>
        <v>0</v>
      </c>
      <c r="DI357" s="15">
        <f t="shared" si="309"/>
        <v>0</v>
      </c>
      <c r="DJ357" s="15">
        <f t="shared" si="309"/>
        <v>0</v>
      </c>
      <c r="DK357" s="15">
        <f t="shared" si="309"/>
        <v>0</v>
      </c>
      <c r="DL357" s="15">
        <f t="shared" si="302"/>
        <v>0</v>
      </c>
      <c r="DM357" s="15">
        <f t="shared" si="269"/>
        <v>0</v>
      </c>
      <c r="DN357" s="15">
        <f t="shared" si="269"/>
        <v>0</v>
      </c>
      <c r="DO357" s="15">
        <f t="shared" si="269"/>
        <v>0</v>
      </c>
      <c r="DP357" s="15">
        <f t="shared" si="269"/>
        <v>0</v>
      </c>
      <c r="DR357" s="15">
        <f t="shared" si="310"/>
        <v>0</v>
      </c>
      <c r="DS357" s="15">
        <f t="shared" si="310"/>
        <v>0</v>
      </c>
      <c r="DT357" s="15">
        <f t="shared" si="310"/>
        <v>0</v>
      </c>
      <c r="DU357" s="15">
        <f t="shared" si="310"/>
        <v>0</v>
      </c>
      <c r="DV357" s="15">
        <f t="shared" si="310"/>
        <v>0</v>
      </c>
      <c r="DW357" s="15">
        <f t="shared" si="310"/>
        <v>0</v>
      </c>
      <c r="DX357" s="15">
        <f t="shared" si="310"/>
        <v>0</v>
      </c>
      <c r="DY357" s="15">
        <f t="shared" si="310"/>
        <v>0</v>
      </c>
      <c r="DZ357" s="15">
        <f t="shared" si="310"/>
        <v>0</v>
      </c>
      <c r="EA357" s="15">
        <f t="shared" si="310"/>
        <v>0</v>
      </c>
      <c r="EB357" s="15">
        <f t="shared" si="310"/>
        <v>0</v>
      </c>
      <c r="EC357" s="15">
        <f t="shared" si="310"/>
        <v>0</v>
      </c>
      <c r="ED357" s="15">
        <f t="shared" si="310"/>
        <v>0</v>
      </c>
      <c r="EE357" s="15">
        <f t="shared" si="310"/>
        <v>0</v>
      </c>
      <c r="EF357" s="15">
        <f t="shared" si="310"/>
        <v>0</v>
      </c>
      <c r="EG357" s="15">
        <f t="shared" si="303"/>
        <v>0</v>
      </c>
      <c r="EH357" s="15">
        <f t="shared" si="270"/>
        <v>0</v>
      </c>
      <c r="EI357" s="15">
        <f t="shared" si="270"/>
        <v>0</v>
      </c>
      <c r="EJ357" s="15">
        <f t="shared" si="270"/>
        <v>0</v>
      </c>
      <c r="EK357" s="15">
        <f t="shared" si="270"/>
        <v>0</v>
      </c>
      <c r="EM357" s="15">
        <f t="shared" si="311"/>
        <v>0</v>
      </c>
      <c r="EN357" s="15">
        <f t="shared" si="311"/>
        <v>0</v>
      </c>
      <c r="EO357" s="15">
        <f t="shared" si="311"/>
        <v>0</v>
      </c>
      <c r="EP357" s="15">
        <f t="shared" si="311"/>
        <v>0</v>
      </c>
      <c r="EQ357" s="15">
        <f t="shared" si="311"/>
        <v>0</v>
      </c>
      <c r="ER357" s="15">
        <f t="shared" si="311"/>
        <v>0</v>
      </c>
      <c r="ES357" s="15">
        <f t="shared" si="311"/>
        <v>0</v>
      </c>
      <c r="ET357" s="15">
        <f t="shared" si="311"/>
        <v>0</v>
      </c>
      <c r="EU357" s="15">
        <f t="shared" si="311"/>
        <v>0</v>
      </c>
      <c r="EV357" s="15">
        <f t="shared" si="311"/>
        <v>0</v>
      </c>
      <c r="EW357" s="15">
        <f t="shared" si="311"/>
        <v>0</v>
      </c>
      <c r="EX357" s="15">
        <f t="shared" si="311"/>
        <v>0</v>
      </c>
      <c r="EY357" s="15">
        <f t="shared" si="311"/>
        <v>0</v>
      </c>
      <c r="EZ357" s="15">
        <f t="shared" si="311"/>
        <v>0</v>
      </c>
      <c r="FA357" s="15">
        <f t="shared" si="311"/>
        <v>0</v>
      </c>
      <c r="FB357" s="15">
        <f t="shared" si="304"/>
        <v>0</v>
      </c>
      <c r="FC357" s="15">
        <f t="shared" si="271"/>
        <v>0</v>
      </c>
      <c r="FD357" s="15">
        <f t="shared" si="271"/>
        <v>0</v>
      </c>
      <c r="FE357" s="15">
        <f t="shared" si="271"/>
        <v>0</v>
      </c>
      <c r="FF357" s="15">
        <f t="shared" si="271"/>
        <v>0</v>
      </c>
      <c r="FH357" s="15">
        <f>IFERROR(AL357*[1]Figure!$C$8+BG357*[1]Figure!$D$8+CB357*[1]Figure!$E$8,0)</f>
        <v>0</v>
      </c>
      <c r="FI357" s="15">
        <f>IFERROR(AM357*[1]Figure!$C$8+BH357*[1]Figure!$D$8+CC357*[1]Figure!$E$8,0)</f>
        <v>0</v>
      </c>
      <c r="FJ357" s="15">
        <f>IFERROR(AN357*[1]Figure!$C$8+BI357*[1]Figure!$D$8+CD357*[1]Figure!$E$8,0)</f>
        <v>0</v>
      </c>
      <c r="FK357" s="15">
        <f>IFERROR(AO357*[1]Figure!$C$8+BJ357*[1]Figure!$D$8+CE357*[1]Figure!$E$8,0)</f>
        <v>0</v>
      </c>
      <c r="FL357" s="15">
        <f>IFERROR(AP357*[1]Figure!$C$8+BK357*[1]Figure!$D$8+CF357*[1]Figure!$E$8,0)</f>
        <v>0</v>
      </c>
      <c r="FM357" s="15">
        <f>IFERROR(AQ357*[1]Figure!$C$8+BL357*[1]Figure!$D$8+CG357*[1]Figure!$E$8,0)</f>
        <v>0</v>
      </c>
      <c r="FN357" s="15">
        <f>IFERROR(AR357*[1]Figure!$C$8+BM357*[1]Figure!$D$8+CH357*[1]Figure!$E$8,0)</f>
        <v>0</v>
      </c>
      <c r="FO357" s="15">
        <f>IFERROR(AS357*[1]Figure!$C$8+BN357*[1]Figure!$D$8+CI357*[1]Figure!$E$8,0)</f>
        <v>0</v>
      </c>
      <c r="FP357" s="15">
        <f>IFERROR(AT357*[1]Figure!$C$8+BO357*[1]Figure!$D$8+CJ357*[1]Figure!$E$8,0)</f>
        <v>0</v>
      </c>
      <c r="FQ357" s="15">
        <f>IFERROR(AU357*[1]Figure!$C$8+BP357*[1]Figure!$D$8+CK357*[1]Figure!$E$8,0)</f>
        <v>0</v>
      </c>
      <c r="FR357" s="15">
        <f>IFERROR(AV357*[1]Figure!$C$8+BQ357*[1]Figure!$D$8+CL357*[1]Figure!$E$8,0)</f>
        <v>0</v>
      </c>
      <c r="FS357" s="15">
        <f>IFERROR(AW357*[1]Figure!$C$8+BR357*[1]Figure!$D$8+CM357*[1]Figure!$E$8,0)</f>
        <v>0</v>
      </c>
      <c r="FT357" s="15">
        <f>IFERROR(AX357*[1]Figure!$C$8+BS357*[1]Figure!$D$8+CN357*[1]Figure!$E$8,0)</f>
        <v>0</v>
      </c>
      <c r="FU357" s="15">
        <f>IFERROR(AY357*[1]Figure!$C$8+BT357*[1]Figure!$D$8+CO357*[1]Figure!$E$8,0)</f>
        <v>0</v>
      </c>
      <c r="FV357" s="15">
        <f>IFERROR(AZ357*[1]Figure!$C$8+BU357*[1]Figure!$D$8+CP357*[1]Figure!$E$8,0)</f>
        <v>0</v>
      </c>
      <c r="FW357" s="15">
        <f>IFERROR(BA357*[1]Figure!$C$8+BV357*[1]Figure!$D$8+CQ357*[1]Figure!$E$8,0)</f>
        <v>0</v>
      </c>
      <c r="FX357" s="15">
        <f>IFERROR(BB357*[1]Figure!$C$8+BW357*[1]Figure!$D$8+CR357*[1]Figure!$E$8,0)</f>
        <v>0</v>
      </c>
      <c r="FY357" s="15">
        <f>IFERROR(BC357*[1]Figure!$C$8+BX357*[1]Figure!$D$8+CS357*[1]Figure!$E$8,0)</f>
        <v>0</v>
      </c>
      <c r="FZ357" s="15">
        <f>IFERROR(BD357*[1]Figure!$C$8+BY357*[1]Figure!$D$8+CT357*[1]Figure!$E$8,0)</f>
        <v>0</v>
      </c>
      <c r="GA357" s="15">
        <f>IFERROR(BE357*[1]Figure!$C$8+BZ357*[1]Figure!$D$8+CU357*[1]Figure!$E$8,0)</f>
        <v>0</v>
      </c>
      <c r="GC357" s="15">
        <f>IFERROR(CW357*[1]Figure!$F$8+DR357*[1]Figure!$G$8+EM357*[1]Figure!$H$8,0)</f>
        <v>0</v>
      </c>
      <c r="GD357" s="15">
        <f>IFERROR(CX357*[1]Figure!$F$8+DS357*[1]Figure!$G$8+EN357*[1]Figure!$H$8,0)</f>
        <v>0</v>
      </c>
      <c r="GE357" s="15">
        <f>IFERROR(CY357*[1]Figure!$F$8+DT357*[1]Figure!$G$8+EO357*[1]Figure!$H$8,0)</f>
        <v>0</v>
      </c>
      <c r="GF357" s="15">
        <f>IFERROR(CZ357*[1]Figure!$F$8+DU357*[1]Figure!$G$8+EP357*[1]Figure!$H$8,0)</f>
        <v>0</v>
      </c>
      <c r="GG357" s="15">
        <f>IFERROR(DA357*[1]Figure!$F$8+DV357*[1]Figure!$G$8+EQ357*[1]Figure!$H$8,0)</f>
        <v>0</v>
      </c>
      <c r="GH357" s="15">
        <f>IFERROR(DB357*[1]Figure!$F$8+DW357*[1]Figure!$G$8+ER357*[1]Figure!$H$8,0)</f>
        <v>0</v>
      </c>
      <c r="GI357" s="15">
        <f>IFERROR(DC357*[1]Figure!$F$8+DX357*[1]Figure!$G$8+ES357*[1]Figure!$H$8,0)</f>
        <v>0</v>
      </c>
      <c r="GJ357" s="15">
        <f>IFERROR(DD357*[1]Figure!$F$8+DY357*[1]Figure!$G$8+ET357*[1]Figure!$H$8,0)</f>
        <v>0</v>
      </c>
      <c r="GK357" s="15">
        <f>IFERROR(DE357*[1]Figure!$F$8+DZ357*[1]Figure!$G$8+EU357*[1]Figure!$H$8,0)</f>
        <v>0</v>
      </c>
      <c r="GL357" s="15">
        <f>IFERROR(DF357*[1]Figure!$F$8+EA357*[1]Figure!$G$8+EV357*[1]Figure!$H$8,0)</f>
        <v>0</v>
      </c>
      <c r="GM357" s="15">
        <f>IFERROR(DG357*[1]Figure!$F$8+EB357*[1]Figure!$G$8+EW357*[1]Figure!$H$8,0)</f>
        <v>0</v>
      </c>
      <c r="GN357" s="15">
        <f>IFERROR(DH357*[1]Figure!$F$8+EC357*[1]Figure!$G$8+EX357*[1]Figure!$H$8,0)</f>
        <v>0</v>
      </c>
      <c r="GO357" s="15">
        <f>IFERROR(DI357*[1]Figure!$F$8+ED357*[1]Figure!$G$8+EY357*[1]Figure!$H$8,0)</f>
        <v>0</v>
      </c>
      <c r="GP357" s="15">
        <f>IFERROR(DJ357*[1]Figure!$F$8+EE357*[1]Figure!$G$8+EZ357*[1]Figure!$H$8,0)</f>
        <v>0</v>
      </c>
      <c r="GQ357" s="15">
        <f>IFERROR(DK357*[1]Figure!$F$8+EF357*[1]Figure!$G$8+FA357*[1]Figure!$H$8,0)</f>
        <v>0</v>
      </c>
      <c r="GR357" s="15">
        <f>IFERROR(DL357*[1]Figure!$F$8+EG357*[1]Figure!$G$8+FB357*[1]Figure!$H$8,0)</f>
        <v>0</v>
      </c>
      <c r="GS357" s="15">
        <f>IFERROR(DM357*[1]Figure!$F$8+EH357*[1]Figure!$G$8+FC357*[1]Figure!$H$8,0)</f>
        <v>0</v>
      </c>
      <c r="GT357" s="15">
        <f>IFERROR(DN357*[1]Figure!$F$8+EI357*[1]Figure!$G$8+FD357*[1]Figure!$H$8,0)</f>
        <v>0</v>
      </c>
      <c r="GU357" s="15">
        <f>IFERROR(DO357*[1]Figure!$F$8+EJ357*[1]Figure!$G$8+FE357*[1]Figure!$H$8,0)</f>
        <v>0</v>
      </c>
      <c r="GV357" s="15">
        <f>IFERROR(DP357*[1]Figure!$F$8+EK357*[1]Figure!$G$8+FF357*[1]Figure!$H$8,0)</f>
        <v>0</v>
      </c>
      <c r="GX357" s="15">
        <f>IFERROR(FH357*[1]Figure!$F$10+GC357*[1]Figure!$F$11,0)</f>
        <v>0</v>
      </c>
      <c r="GY357" s="15">
        <f>IFERROR(FI357*[1]Figure!$F$10+GD357*[1]Figure!$F$11,0)</f>
        <v>0</v>
      </c>
      <c r="GZ357" s="15">
        <f>IFERROR(FJ357*[1]Figure!$F$10+GE357*[1]Figure!$F$11,0)</f>
        <v>0</v>
      </c>
      <c r="HA357" s="15">
        <f>IFERROR(FK357*[1]Figure!$F$10+GF357*[1]Figure!$F$11,0)</f>
        <v>0</v>
      </c>
      <c r="HB357" s="15">
        <f>IFERROR(FL357*[1]Figure!$F$10+GG357*[1]Figure!$F$11,0)</f>
        <v>0</v>
      </c>
      <c r="HC357" s="15">
        <f>IFERROR(FM357*[1]Figure!$F$10+GH357*[1]Figure!$F$11,0)</f>
        <v>0</v>
      </c>
      <c r="HD357" s="15">
        <f>IFERROR(FN357*[1]Figure!$F$10+GI357*[1]Figure!$F$11,0)</f>
        <v>0</v>
      </c>
      <c r="HE357" s="15">
        <f>IFERROR(FO357*[1]Figure!$F$10+GJ357*[1]Figure!$F$11,0)</f>
        <v>0</v>
      </c>
      <c r="HF357" s="15">
        <f>IFERROR(FP357*[1]Figure!$F$10+GK357*[1]Figure!$F$11,0)</f>
        <v>0</v>
      </c>
      <c r="HG357" s="15">
        <f>IFERROR(FQ357*[1]Figure!$F$10+GL357*[1]Figure!$F$11,0)</f>
        <v>0</v>
      </c>
      <c r="HH357" s="15">
        <f>IFERROR(FR357*[1]Figure!$F$10+GM357*[1]Figure!$F$11,0)</f>
        <v>0</v>
      </c>
      <c r="HI357" s="15">
        <f>IFERROR(FS357*[1]Figure!$F$10+GN357*[1]Figure!$F$11,0)</f>
        <v>0</v>
      </c>
      <c r="HJ357" s="15">
        <f>IFERROR(FT357*[1]Figure!$F$10+GO357*[1]Figure!$F$11,0)</f>
        <v>0</v>
      </c>
      <c r="HK357" s="15">
        <f>IFERROR(FU357*[1]Figure!$F$10+GP357*[1]Figure!$F$11,0)</f>
        <v>0</v>
      </c>
      <c r="HL357" s="15">
        <f>IFERROR(FV357*[1]Figure!$F$10+GQ357*[1]Figure!$F$11,0)</f>
        <v>0</v>
      </c>
      <c r="HM357" s="15">
        <f>IFERROR(FW357*[1]Figure!$F$10+GR357*[1]Figure!$F$11,0)</f>
        <v>0</v>
      </c>
      <c r="HN357" s="15">
        <f>IFERROR(FX357*[1]Figure!$F$10+GS357*[1]Figure!$F$11,0)</f>
        <v>0</v>
      </c>
      <c r="HO357" s="15">
        <f>IFERROR(FY357*[1]Figure!$F$10+GT357*[1]Figure!$F$11,0)</f>
        <v>0</v>
      </c>
      <c r="HP357" s="15">
        <f>IFERROR(FZ357*[1]Figure!$F$10+GU357*[1]Figure!$F$11,0)</f>
        <v>0</v>
      </c>
      <c r="HQ357" s="15">
        <f>IFERROR(GA357*[1]Figure!$F$10+GV357*[1]Figure!$F$11,0)</f>
        <v>0</v>
      </c>
    </row>
    <row r="358" spans="1:225" s="15" customFormat="1" x14ac:dyDescent="0.2">
      <c r="A358" s="1"/>
      <c r="B358" s="4"/>
      <c r="C358" s="1" t="str">
        <f>C167</f>
        <v>Heat (PHEV,pack)</v>
      </c>
      <c r="D358" s="1" t="str">
        <f>D167</f>
        <v>Germany</v>
      </c>
      <c r="E358" s="2">
        <f t="shared" si="293"/>
        <v>0.15475378809215343</v>
      </c>
      <c r="F358" s="7">
        <f>SUM(E358:E362)</f>
        <v>0.99999999999999989</v>
      </c>
      <c r="G358" s="5" t="str">
        <f>G167</f>
        <v>-</v>
      </c>
      <c r="H358" s="5" t="str">
        <f>H167</f>
        <v>-</v>
      </c>
      <c r="I358" s="5" t="str">
        <f>I167</f>
        <v>-</v>
      </c>
      <c r="J358" s="5" t="str">
        <f>J167</f>
        <v>-</v>
      </c>
      <c r="K358" s="5" t="str">
        <f>K167</f>
        <v>-</v>
      </c>
      <c r="L358" s="5" t="str">
        <f>L167</f>
        <v>-</v>
      </c>
      <c r="M358" s="5" t="str">
        <f>M167</f>
        <v>MJ/kWh</v>
      </c>
      <c r="N358" s="5" t="str">
        <f>N167</f>
        <v>heat production, natural gas, at industrial furnace &gt;100kW | heat, district or industrial, natural gas | Cutoff, DE</v>
      </c>
      <c r="O358" s="5">
        <f>O167</f>
        <v>1</v>
      </c>
      <c r="P358" s="5" t="str">
        <f>P167</f>
        <v>MJ</v>
      </c>
      <c r="Q358" s="5">
        <f>'[1]Unit factor_selected'!J104</f>
        <v>7.2847579946668503E-2</v>
      </c>
      <c r="R358" s="5">
        <f>'[1]Unit factor_selected'!K104</f>
        <v>1.33080674362387</v>
      </c>
      <c r="S358" s="5">
        <f>'[1]Unit factor_selected'!L104</f>
        <v>1.38276612313566E-5</v>
      </c>
      <c r="T358" s="5">
        <f>'[1]Unit factor_selected'!M104</f>
        <v>2.9004453651437799E-2</v>
      </c>
      <c r="U358" s="5">
        <f>'[1]Unit factor_selected'!N104</f>
        <v>1.2433246196952999E-4</v>
      </c>
      <c r="V358" s="5">
        <f>'[1]Unit factor_selected'!O104</f>
        <v>1.2164676569445799E-6</v>
      </c>
      <c r="W358" s="5">
        <f>'[1]Unit factor_selected'!P104</f>
        <v>7.3814884584757198E-2</v>
      </c>
      <c r="X358" s="5">
        <f>'[1]Unit factor_selected'!Q104</f>
        <v>5.1589260164311499E-4</v>
      </c>
      <c r="Y358" s="5">
        <f>'[1]Unit factor_selected'!R104</f>
        <v>2.2036004192619901E-3</v>
      </c>
      <c r="Z358" s="5">
        <f>'[1]Unit factor_selected'!S104</f>
        <v>2.5151741564323601E-4</v>
      </c>
      <c r="AA358" s="5">
        <f>'[1]Unit factor_selected'!T104</f>
        <v>3.0415115594076299E-5</v>
      </c>
      <c r="AB358" s="5">
        <f>'[1]Unit factor_selected'!U104</f>
        <v>2.5952060279352799E-4</v>
      </c>
      <c r="AC358" s="5">
        <f>'[1]Unit factor_selected'!V104</f>
        <v>1.01201919601468E-7</v>
      </c>
      <c r="AD358" s="5">
        <f>'[1]Unit factor_selected'!W104</f>
        <v>1.9373392489753401E-5</v>
      </c>
      <c r="AE358" s="5">
        <f>'[1]Unit factor_selected'!X104</f>
        <v>3.3771139623399301E-5</v>
      </c>
      <c r="AF358" s="5">
        <f>'[1]Unit factor_selected'!Y104</f>
        <v>3.6478904700620197E-5</v>
      </c>
      <c r="AG358" s="5">
        <f>'[1]Unit factor_selected'!Z104</f>
        <v>1.9544155930342399E-8</v>
      </c>
      <c r="AH358" s="5">
        <f>'[1]Unit factor_selected'!AA104</f>
        <v>4.1900804111051503E-5</v>
      </c>
      <c r="AI358" s="5">
        <f>'[1]Unit factor_selected'!AB104</f>
        <v>5.8869188794868996E-3</v>
      </c>
      <c r="AJ358" s="5">
        <f>'[1]Unit factor_selected'!AC104</f>
        <v>2.4076417814117401E-5</v>
      </c>
      <c r="AK358" s="1"/>
      <c r="AL358" s="1">
        <f t="shared" si="306"/>
        <v>0</v>
      </c>
      <c r="AM358" s="1">
        <f t="shared" si="306"/>
        <v>0</v>
      </c>
      <c r="AN358" s="1">
        <f t="shared" si="306"/>
        <v>0</v>
      </c>
      <c r="AO358" s="1">
        <f t="shared" si="306"/>
        <v>0</v>
      </c>
      <c r="AP358" s="1">
        <f t="shared" si="306"/>
        <v>0</v>
      </c>
      <c r="AQ358" s="1">
        <f t="shared" si="306"/>
        <v>0</v>
      </c>
      <c r="AR358" s="1">
        <f t="shared" si="306"/>
        <v>0</v>
      </c>
      <c r="AS358" s="1">
        <f t="shared" si="306"/>
        <v>0</v>
      </c>
      <c r="AT358" s="1">
        <f t="shared" si="306"/>
        <v>0</v>
      </c>
      <c r="AU358" s="1">
        <f t="shared" si="306"/>
        <v>0</v>
      </c>
      <c r="AV358" s="1">
        <f t="shared" si="306"/>
        <v>0</v>
      </c>
      <c r="AW358" s="1">
        <f t="shared" si="306"/>
        <v>0</v>
      </c>
      <c r="AX358" s="1">
        <f t="shared" si="306"/>
        <v>0</v>
      </c>
      <c r="AY358" s="1">
        <f t="shared" si="306"/>
        <v>0</v>
      </c>
      <c r="AZ358" s="1">
        <f t="shared" si="306"/>
        <v>0</v>
      </c>
      <c r="BA358" s="1">
        <f t="shared" si="299"/>
        <v>0</v>
      </c>
      <c r="BB358" s="1">
        <f t="shared" si="266"/>
        <v>0</v>
      </c>
      <c r="BC358" s="1">
        <f t="shared" si="266"/>
        <v>0</v>
      </c>
      <c r="BD358" s="1">
        <f t="shared" si="266"/>
        <v>0</v>
      </c>
      <c r="BE358" s="1">
        <f t="shared" si="266"/>
        <v>0</v>
      </c>
      <c r="BF358" s="1"/>
      <c r="BG358" s="1">
        <f t="shared" si="307"/>
        <v>0</v>
      </c>
      <c r="BH358" s="1">
        <f t="shared" si="307"/>
        <v>0</v>
      </c>
      <c r="BI358" s="1">
        <f t="shared" si="307"/>
        <v>0</v>
      </c>
      <c r="BJ358" s="1">
        <f t="shared" si="307"/>
        <v>0</v>
      </c>
      <c r="BK358" s="1">
        <f t="shared" si="307"/>
        <v>0</v>
      </c>
      <c r="BL358" s="1">
        <f t="shared" si="307"/>
        <v>0</v>
      </c>
      <c r="BM358" s="1">
        <f t="shared" si="307"/>
        <v>0</v>
      </c>
      <c r="BN358" s="1">
        <f t="shared" si="307"/>
        <v>0</v>
      </c>
      <c r="BO358" s="1">
        <f t="shared" si="307"/>
        <v>0</v>
      </c>
      <c r="BP358" s="1">
        <f t="shared" si="307"/>
        <v>0</v>
      </c>
      <c r="BQ358" s="1">
        <f t="shared" si="307"/>
        <v>0</v>
      </c>
      <c r="BR358" s="1">
        <f t="shared" si="307"/>
        <v>0</v>
      </c>
      <c r="BS358" s="1">
        <f t="shared" si="307"/>
        <v>0</v>
      </c>
      <c r="BT358" s="1">
        <f t="shared" si="307"/>
        <v>0</v>
      </c>
      <c r="BU358" s="1">
        <f t="shared" si="307"/>
        <v>0</v>
      </c>
      <c r="BV358" s="1">
        <f t="shared" si="300"/>
        <v>0</v>
      </c>
      <c r="BW358" s="1">
        <f t="shared" si="267"/>
        <v>0</v>
      </c>
      <c r="BX358" s="1">
        <f t="shared" si="267"/>
        <v>0</v>
      </c>
      <c r="BY358" s="1">
        <f t="shared" si="267"/>
        <v>0</v>
      </c>
      <c r="BZ358" s="1">
        <f t="shared" si="267"/>
        <v>0</v>
      </c>
      <c r="CA358" s="1"/>
      <c r="CB358" s="1">
        <f t="shared" si="308"/>
        <v>0</v>
      </c>
      <c r="CC358" s="1">
        <f t="shared" si="308"/>
        <v>0</v>
      </c>
      <c r="CD358" s="1">
        <f t="shared" si="308"/>
        <v>0</v>
      </c>
      <c r="CE358" s="1">
        <f t="shared" si="308"/>
        <v>0</v>
      </c>
      <c r="CF358" s="1">
        <f t="shared" si="308"/>
        <v>0</v>
      </c>
      <c r="CG358" s="1">
        <f t="shared" si="308"/>
        <v>0</v>
      </c>
      <c r="CH358" s="1">
        <f t="shared" si="308"/>
        <v>0</v>
      </c>
      <c r="CI358" s="1">
        <f t="shared" si="308"/>
        <v>0</v>
      </c>
      <c r="CJ358" s="1">
        <f t="shared" si="308"/>
        <v>0</v>
      </c>
      <c r="CK358" s="1">
        <f t="shared" si="308"/>
        <v>0</v>
      </c>
      <c r="CL358" s="1">
        <f t="shared" si="308"/>
        <v>0</v>
      </c>
      <c r="CM358" s="1">
        <f t="shared" si="308"/>
        <v>0</v>
      </c>
      <c r="CN358" s="1">
        <f t="shared" si="308"/>
        <v>0</v>
      </c>
      <c r="CO358" s="1">
        <f t="shared" si="308"/>
        <v>0</v>
      </c>
      <c r="CP358" s="1">
        <f t="shared" si="308"/>
        <v>0</v>
      </c>
      <c r="CQ358" s="1">
        <f t="shared" si="301"/>
        <v>0</v>
      </c>
      <c r="CR358" s="1">
        <f t="shared" si="268"/>
        <v>0</v>
      </c>
      <c r="CS358" s="1">
        <f t="shared" si="268"/>
        <v>0</v>
      </c>
      <c r="CT358" s="1">
        <f t="shared" si="268"/>
        <v>0</v>
      </c>
      <c r="CU358" s="1">
        <f t="shared" si="268"/>
        <v>0</v>
      </c>
      <c r="CW358" s="15">
        <f t="shared" si="309"/>
        <v>0</v>
      </c>
      <c r="CX358" s="15">
        <f t="shared" si="309"/>
        <v>0</v>
      </c>
      <c r="CY358" s="15">
        <f t="shared" si="309"/>
        <v>0</v>
      </c>
      <c r="CZ358" s="15">
        <f t="shared" si="309"/>
        <v>0</v>
      </c>
      <c r="DA358" s="15">
        <f t="shared" si="309"/>
        <v>0</v>
      </c>
      <c r="DB358" s="15">
        <f t="shared" si="309"/>
        <v>0</v>
      </c>
      <c r="DC358" s="15">
        <f t="shared" si="309"/>
        <v>0</v>
      </c>
      <c r="DD358" s="15">
        <f t="shared" si="309"/>
        <v>0</v>
      </c>
      <c r="DE358" s="15">
        <f t="shared" si="309"/>
        <v>0</v>
      </c>
      <c r="DF358" s="15">
        <f t="shared" si="309"/>
        <v>0</v>
      </c>
      <c r="DG358" s="15">
        <f t="shared" si="309"/>
        <v>0</v>
      </c>
      <c r="DH358" s="15">
        <f t="shared" si="309"/>
        <v>0</v>
      </c>
      <c r="DI358" s="15">
        <f t="shared" si="309"/>
        <v>0</v>
      </c>
      <c r="DJ358" s="15">
        <f t="shared" si="309"/>
        <v>0</v>
      </c>
      <c r="DK358" s="15">
        <f t="shared" si="309"/>
        <v>0</v>
      </c>
      <c r="DL358" s="15">
        <f t="shared" si="302"/>
        <v>0</v>
      </c>
      <c r="DM358" s="15">
        <f t="shared" si="269"/>
        <v>0</v>
      </c>
      <c r="DN358" s="15">
        <f t="shared" si="269"/>
        <v>0</v>
      </c>
      <c r="DO358" s="15">
        <f t="shared" si="269"/>
        <v>0</v>
      </c>
      <c r="DP358" s="15">
        <f t="shared" si="269"/>
        <v>0</v>
      </c>
      <c r="DR358" s="15">
        <f t="shared" si="310"/>
        <v>0</v>
      </c>
      <c r="DS358" s="15">
        <f t="shared" si="310"/>
        <v>0</v>
      </c>
      <c r="DT358" s="15">
        <f t="shared" si="310"/>
        <v>0</v>
      </c>
      <c r="DU358" s="15">
        <f t="shared" si="310"/>
        <v>0</v>
      </c>
      <c r="DV358" s="15">
        <f t="shared" si="310"/>
        <v>0</v>
      </c>
      <c r="DW358" s="15">
        <f t="shared" si="310"/>
        <v>0</v>
      </c>
      <c r="DX358" s="15">
        <f t="shared" si="310"/>
        <v>0</v>
      </c>
      <c r="DY358" s="15">
        <f t="shared" si="310"/>
        <v>0</v>
      </c>
      <c r="DZ358" s="15">
        <f t="shared" si="310"/>
        <v>0</v>
      </c>
      <c r="EA358" s="15">
        <f t="shared" si="310"/>
        <v>0</v>
      </c>
      <c r="EB358" s="15">
        <f t="shared" si="310"/>
        <v>0</v>
      </c>
      <c r="EC358" s="15">
        <f t="shared" si="310"/>
        <v>0</v>
      </c>
      <c r="ED358" s="15">
        <f t="shared" si="310"/>
        <v>0</v>
      </c>
      <c r="EE358" s="15">
        <f t="shared" si="310"/>
        <v>0</v>
      </c>
      <c r="EF358" s="15">
        <f t="shared" si="310"/>
        <v>0</v>
      </c>
      <c r="EG358" s="15">
        <f t="shared" si="303"/>
        <v>0</v>
      </c>
      <c r="EH358" s="15">
        <f t="shared" si="270"/>
        <v>0</v>
      </c>
      <c r="EI358" s="15">
        <f t="shared" si="270"/>
        <v>0</v>
      </c>
      <c r="EJ358" s="15">
        <f t="shared" si="270"/>
        <v>0</v>
      </c>
      <c r="EK358" s="15">
        <f t="shared" si="270"/>
        <v>0</v>
      </c>
      <c r="EM358" s="15">
        <f t="shared" si="311"/>
        <v>0</v>
      </c>
      <c r="EN358" s="15">
        <f t="shared" si="311"/>
        <v>0</v>
      </c>
      <c r="EO358" s="15">
        <f t="shared" si="311"/>
        <v>0</v>
      </c>
      <c r="EP358" s="15">
        <f t="shared" si="311"/>
        <v>0</v>
      </c>
      <c r="EQ358" s="15">
        <f t="shared" si="311"/>
        <v>0</v>
      </c>
      <c r="ER358" s="15">
        <f t="shared" si="311"/>
        <v>0</v>
      </c>
      <c r="ES358" s="15">
        <f t="shared" si="311"/>
        <v>0</v>
      </c>
      <c r="ET358" s="15">
        <f t="shared" si="311"/>
        <v>0</v>
      </c>
      <c r="EU358" s="15">
        <f t="shared" si="311"/>
        <v>0</v>
      </c>
      <c r="EV358" s="15">
        <f t="shared" si="311"/>
        <v>0</v>
      </c>
      <c r="EW358" s="15">
        <f t="shared" si="311"/>
        <v>0</v>
      </c>
      <c r="EX358" s="15">
        <f t="shared" si="311"/>
        <v>0</v>
      </c>
      <c r="EY358" s="15">
        <f t="shared" si="311"/>
        <v>0</v>
      </c>
      <c r="EZ358" s="15">
        <f t="shared" si="311"/>
        <v>0</v>
      </c>
      <c r="FA358" s="15">
        <f t="shared" si="311"/>
        <v>0</v>
      </c>
      <c r="FB358" s="15">
        <f t="shared" si="304"/>
        <v>0</v>
      </c>
      <c r="FC358" s="15">
        <f t="shared" si="271"/>
        <v>0</v>
      </c>
      <c r="FD358" s="15">
        <f t="shared" si="271"/>
        <v>0</v>
      </c>
      <c r="FE358" s="15">
        <f t="shared" si="271"/>
        <v>0</v>
      </c>
      <c r="FF358" s="15">
        <f t="shared" si="271"/>
        <v>0</v>
      </c>
      <c r="FH358" s="15">
        <f>IFERROR(AL358*[1]Figure!$C$8+BG358*[1]Figure!$D$8+CB358*[1]Figure!$E$8,0)</f>
        <v>0</v>
      </c>
      <c r="FI358" s="15">
        <f>IFERROR(AM358*[1]Figure!$C$8+BH358*[1]Figure!$D$8+CC358*[1]Figure!$E$8,0)</f>
        <v>0</v>
      </c>
      <c r="FJ358" s="15">
        <f>IFERROR(AN358*[1]Figure!$C$8+BI358*[1]Figure!$D$8+CD358*[1]Figure!$E$8,0)</f>
        <v>0</v>
      </c>
      <c r="FK358" s="15">
        <f>IFERROR(AO358*[1]Figure!$C$8+BJ358*[1]Figure!$D$8+CE358*[1]Figure!$E$8,0)</f>
        <v>0</v>
      </c>
      <c r="FL358" s="15">
        <f>IFERROR(AP358*[1]Figure!$C$8+BK358*[1]Figure!$D$8+CF358*[1]Figure!$E$8,0)</f>
        <v>0</v>
      </c>
      <c r="FM358" s="15">
        <f>IFERROR(AQ358*[1]Figure!$C$8+BL358*[1]Figure!$D$8+CG358*[1]Figure!$E$8,0)</f>
        <v>0</v>
      </c>
      <c r="FN358" s="15">
        <f>IFERROR(AR358*[1]Figure!$C$8+BM358*[1]Figure!$D$8+CH358*[1]Figure!$E$8,0)</f>
        <v>0</v>
      </c>
      <c r="FO358" s="15">
        <f>IFERROR(AS358*[1]Figure!$C$8+BN358*[1]Figure!$D$8+CI358*[1]Figure!$E$8,0)</f>
        <v>0</v>
      </c>
      <c r="FP358" s="15">
        <f>IFERROR(AT358*[1]Figure!$C$8+BO358*[1]Figure!$D$8+CJ358*[1]Figure!$E$8,0)</f>
        <v>0</v>
      </c>
      <c r="FQ358" s="15">
        <f>IFERROR(AU358*[1]Figure!$C$8+BP358*[1]Figure!$D$8+CK358*[1]Figure!$E$8,0)</f>
        <v>0</v>
      </c>
      <c r="FR358" s="15">
        <f>IFERROR(AV358*[1]Figure!$C$8+BQ358*[1]Figure!$D$8+CL358*[1]Figure!$E$8,0)</f>
        <v>0</v>
      </c>
      <c r="FS358" s="15">
        <f>IFERROR(AW358*[1]Figure!$C$8+BR358*[1]Figure!$D$8+CM358*[1]Figure!$E$8,0)</f>
        <v>0</v>
      </c>
      <c r="FT358" s="15">
        <f>IFERROR(AX358*[1]Figure!$C$8+BS358*[1]Figure!$D$8+CN358*[1]Figure!$E$8,0)</f>
        <v>0</v>
      </c>
      <c r="FU358" s="15">
        <f>IFERROR(AY358*[1]Figure!$C$8+BT358*[1]Figure!$D$8+CO358*[1]Figure!$E$8,0)</f>
        <v>0</v>
      </c>
      <c r="FV358" s="15">
        <f>IFERROR(AZ358*[1]Figure!$C$8+BU358*[1]Figure!$D$8+CP358*[1]Figure!$E$8,0)</f>
        <v>0</v>
      </c>
      <c r="FW358" s="15">
        <f>IFERROR(BA358*[1]Figure!$C$8+BV358*[1]Figure!$D$8+CQ358*[1]Figure!$E$8,0)</f>
        <v>0</v>
      </c>
      <c r="FX358" s="15">
        <f>IFERROR(BB358*[1]Figure!$C$8+BW358*[1]Figure!$D$8+CR358*[1]Figure!$E$8,0)</f>
        <v>0</v>
      </c>
      <c r="FY358" s="15">
        <f>IFERROR(BC358*[1]Figure!$C$8+BX358*[1]Figure!$D$8+CS358*[1]Figure!$E$8,0)</f>
        <v>0</v>
      </c>
      <c r="FZ358" s="15">
        <f>IFERROR(BD358*[1]Figure!$C$8+BY358*[1]Figure!$D$8+CT358*[1]Figure!$E$8,0)</f>
        <v>0</v>
      </c>
      <c r="GA358" s="15">
        <f>IFERROR(BE358*[1]Figure!$C$8+BZ358*[1]Figure!$D$8+CU358*[1]Figure!$E$8,0)</f>
        <v>0</v>
      </c>
      <c r="GC358" s="15">
        <f>IFERROR(CW358*[1]Figure!$F$8+DR358*[1]Figure!$G$8+EM358*[1]Figure!$H$8,0)</f>
        <v>0</v>
      </c>
      <c r="GD358" s="15">
        <f>IFERROR(CX358*[1]Figure!$F$8+DS358*[1]Figure!$G$8+EN358*[1]Figure!$H$8,0)</f>
        <v>0</v>
      </c>
      <c r="GE358" s="15">
        <f>IFERROR(CY358*[1]Figure!$F$8+DT358*[1]Figure!$G$8+EO358*[1]Figure!$H$8,0)</f>
        <v>0</v>
      </c>
      <c r="GF358" s="15">
        <f>IFERROR(CZ358*[1]Figure!$F$8+DU358*[1]Figure!$G$8+EP358*[1]Figure!$H$8,0)</f>
        <v>0</v>
      </c>
      <c r="GG358" s="15">
        <f>IFERROR(DA358*[1]Figure!$F$8+DV358*[1]Figure!$G$8+EQ358*[1]Figure!$H$8,0)</f>
        <v>0</v>
      </c>
      <c r="GH358" s="15">
        <f>IFERROR(DB358*[1]Figure!$F$8+DW358*[1]Figure!$G$8+ER358*[1]Figure!$H$8,0)</f>
        <v>0</v>
      </c>
      <c r="GI358" s="15">
        <f>IFERROR(DC358*[1]Figure!$F$8+DX358*[1]Figure!$G$8+ES358*[1]Figure!$H$8,0)</f>
        <v>0</v>
      </c>
      <c r="GJ358" s="15">
        <f>IFERROR(DD358*[1]Figure!$F$8+DY358*[1]Figure!$G$8+ET358*[1]Figure!$H$8,0)</f>
        <v>0</v>
      </c>
      <c r="GK358" s="15">
        <f>IFERROR(DE358*[1]Figure!$F$8+DZ358*[1]Figure!$G$8+EU358*[1]Figure!$H$8,0)</f>
        <v>0</v>
      </c>
      <c r="GL358" s="15">
        <f>IFERROR(DF358*[1]Figure!$F$8+EA358*[1]Figure!$G$8+EV358*[1]Figure!$H$8,0)</f>
        <v>0</v>
      </c>
      <c r="GM358" s="15">
        <f>IFERROR(DG358*[1]Figure!$F$8+EB358*[1]Figure!$G$8+EW358*[1]Figure!$H$8,0)</f>
        <v>0</v>
      </c>
      <c r="GN358" s="15">
        <f>IFERROR(DH358*[1]Figure!$F$8+EC358*[1]Figure!$G$8+EX358*[1]Figure!$H$8,0)</f>
        <v>0</v>
      </c>
      <c r="GO358" s="15">
        <f>IFERROR(DI358*[1]Figure!$F$8+ED358*[1]Figure!$G$8+EY358*[1]Figure!$H$8,0)</f>
        <v>0</v>
      </c>
      <c r="GP358" s="15">
        <f>IFERROR(DJ358*[1]Figure!$F$8+EE358*[1]Figure!$G$8+EZ358*[1]Figure!$H$8,0)</f>
        <v>0</v>
      </c>
      <c r="GQ358" s="15">
        <f>IFERROR(DK358*[1]Figure!$F$8+EF358*[1]Figure!$G$8+FA358*[1]Figure!$H$8,0)</f>
        <v>0</v>
      </c>
      <c r="GR358" s="15">
        <f>IFERROR(DL358*[1]Figure!$F$8+EG358*[1]Figure!$G$8+FB358*[1]Figure!$H$8,0)</f>
        <v>0</v>
      </c>
      <c r="GS358" s="15">
        <f>IFERROR(DM358*[1]Figure!$F$8+EH358*[1]Figure!$G$8+FC358*[1]Figure!$H$8,0)</f>
        <v>0</v>
      </c>
      <c r="GT358" s="15">
        <f>IFERROR(DN358*[1]Figure!$F$8+EI358*[1]Figure!$G$8+FD358*[1]Figure!$H$8,0)</f>
        <v>0</v>
      </c>
      <c r="GU358" s="15">
        <f>IFERROR(DO358*[1]Figure!$F$8+EJ358*[1]Figure!$G$8+FE358*[1]Figure!$H$8,0)</f>
        <v>0</v>
      </c>
      <c r="GV358" s="15">
        <f>IFERROR(DP358*[1]Figure!$F$8+EK358*[1]Figure!$G$8+FF358*[1]Figure!$H$8,0)</f>
        <v>0</v>
      </c>
      <c r="GX358" s="15">
        <f>IFERROR(FH358*[1]Figure!$F$10+GC358*[1]Figure!$F$11,0)</f>
        <v>0</v>
      </c>
      <c r="GY358" s="15">
        <f>IFERROR(FI358*[1]Figure!$F$10+GD358*[1]Figure!$F$11,0)</f>
        <v>0</v>
      </c>
      <c r="GZ358" s="15">
        <f>IFERROR(FJ358*[1]Figure!$F$10+GE358*[1]Figure!$F$11,0)</f>
        <v>0</v>
      </c>
      <c r="HA358" s="15">
        <f>IFERROR(FK358*[1]Figure!$F$10+GF358*[1]Figure!$F$11,0)</f>
        <v>0</v>
      </c>
      <c r="HB358" s="15">
        <f>IFERROR(FL358*[1]Figure!$F$10+GG358*[1]Figure!$F$11,0)</f>
        <v>0</v>
      </c>
      <c r="HC358" s="15">
        <f>IFERROR(FM358*[1]Figure!$F$10+GH358*[1]Figure!$F$11,0)</f>
        <v>0</v>
      </c>
      <c r="HD358" s="15">
        <f>IFERROR(FN358*[1]Figure!$F$10+GI358*[1]Figure!$F$11,0)</f>
        <v>0</v>
      </c>
      <c r="HE358" s="15">
        <f>IFERROR(FO358*[1]Figure!$F$10+GJ358*[1]Figure!$F$11,0)</f>
        <v>0</v>
      </c>
      <c r="HF358" s="15">
        <f>IFERROR(FP358*[1]Figure!$F$10+GK358*[1]Figure!$F$11,0)</f>
        <v>0</v>
      </c>
      <c r="HG358" s="15">
        <f>IFERROR(FQ358*[1]Figure!$F$10+GL358*[1]Figure!$F$11,0)</f>
        <v>0</v>
      </c>
      <c r="HH358" s="15">
        <f>IFERROR(FR358*[1]Figure!$F$10+GM358*[1]Figure!$F$11,0)</f>
        <v>0</v>
      </c>
      <c r="HI358" s="15">
        <f>IFERROR(FS358*[1]Figure!$F$10+GN358*[1]Figure!$F$11,0)</f>
        <v>0</v>
      </c>
      <c r="HJ358" s="15">
        <f>IFERROR(FT358*[1]Figure!$F$10+GO358*[1]Figure!$F$11,0)</f>
        <v>0</v>
      </c>
      <c r="HK358" s="15">
        <f>IFERROR(FU358*[1]Figure!$F$10+GP358*[1]Figure!$F$11,0)</f>
        <v>0</v>
      </c>
      <c r="HL358" s="15">
        <f>IFERROR(FV358*[1]Figure!$F$10+GQ358*[1]Figure!$F$11,0)</f>
        <v>0</v>
      </c>
      <c r="HM358" s="15">
        <f>IFERROR(FW358*[1]Figure!$F$10+GR358*[1]Figure!$F$11,0)</f>
        <v>0</v>
      </c>
      <c r="HN358" s="15">
        <f>IFERROR(FX358*[1]Figure!$F$10+GS358*[1]Figure!$F$11,0)</f>
        <v>0</v>
      </c>
      <c r="HO358" s="15">
        <f>IFERROR(FY358*[1]Figure!$F$10+GT358*[1]Figure!$F$11,0)</f>
        <v>0</v>
      </c>
      <c r="HP358" s="15">
        <f>IFERROR(FZ358*[1]Figure!$F$10+GU358*[1]Figure!$F$11,0)</f>
        <v>0</v>
      </c>
      <c r="HQ358" s="15">
        <f>IFERROR(GA358*[1]Figure!$F$10+GV358*[1]Figure!$F$11,0)</f>
        <v>0</v>
      </c>
    </row>
    <row r="359" spans="1:225" s="15" customFormat="1" x14ac:dyDescent="0.2">
      <c r="A359" s="1"/>
      <c r="B359" s="4"/>
      <c r="C359" s="1" t="str">
        <f>C168</f>
        <v>Heat (PHEV,pack)</v>
      </c>
      <c r="D359" s="1" t="str">
        <f>D168</f>
        <v>MI, US</v>
      </c>
      <c r="E359" s="2">
        <f t="shared" si="293"/>
        <v>0.27063549822565197</v>
      </c>
      <c r="F359" s="7"/>
      <c r="G359" s="5" t="str">
        <f>G168</f>
        <v>-</v>
      </c>
      <c r="H359" s="5" t="str">
        <f>H168</f>
        <v>-</v>
      </c>
      <c r="I359" s="5" t="str">
        <f>I168</f>
        <v>-</v>
      </c>
      <c r="J359" s="5" t="str">
        <f>J168</f>
        <v>-</v>
      </c>
      <c r="K359" s="5" t="str">
        <f>K168</f>
        <v>-</v>
      </c>
      <c r="L359" s="5" t="str">
        <f>L168</f>
        <v>-</v>
      </c>
      <c r="M359" s="5" t="str">
        <f>M168</f>
        <v>MJ/kWh</v>
      </c>
      <c r="N359" s="5" t="str">
        <f>N168</f>
        <v>heat production, natural gas, at industrial furnace &gt;100kW | heat, district or industrial, natural gas | Cutoff, US-RFC</v>
      </c>
      <c r="O359" s="5">
        <f>O168</f>
        <v>1</v>
      </c>
      <c r="P359" s="5" t="str">
        <f>P168</f>
        <v>MJ</v>
      </c>
      <c r="Q359" s="5">
        <f>Q341</f>
        <v>7.2782267546568497E-2</v>
      </c>
      <c r="R359" s="5">
        <f t="shared" ref="R359:AJ359" si="320">R341</f>
        <v>1.17039789836895</v>
      </c>
      <c r="S359" s="5">
        <f t="shared" si="320"/>
        <v>2.2506988576900398E-5</v>
      </c>
      <c r="T359" s="5">
        <f t="shared" si="320"/>
        <v>2.54545402736777E-2</v>
      </c>
      <c r="U359" s="5">
        <f t="shared" si="320"/>
        <v>1.8328465661405401E-4</v>
      </c>
      <c r="V359" s="5">
        <f t="shared" si="320"/>
        <v>1.2287790080515799E-6</v>
      </c>
      <c r="W359" s="5">
        <f t="shared" si="320"/>
        <v>7.4284020865589495E-2</v>
      </c>
      <c r="X359" s="5">
        <f t="shared" si="320"/>
        <v>4.7783192057624302E-4</v>
      </c>
      <c r="Y359" s="5">
        <f t="shared" si="320"/>
        <v>4.0112646926064302E-3</v>
      </c>
      <c r="Z359" s="5">
        <f t="shared" si="320"/>
        <v>4.3274850129381798E-4</v>
      </c>
      <c r="AA359" s="5">
        <f t="shared" si="320"/>
        <v>2.1353809821300601E-5</v>
      </c>
      <c r="AB359" s="5">
        <f t="shared" si="320"/>
        <v>2.3200308400569999E-4</v>
      </c>
      <c r="AC359" s="5">
        <f t="shared" si="320"/>
        <v>2.6772898905443999E-7</v>
      </c>
      <c r="AD359" s="5">
        <f t="shared" si="320"/>
        <v>1.5947609851927301E-5</v>
      </c>
      <c r="AE359" s="5">
        <f t="shared" si="320"/>
        <v>4.3295346578489999E-5</v>
      </c>
      <c r="AF359" s="5">
        <f t="shared" si="320"/>
        <v>4.6004502567944199E-5</v>
      </c>
      <c r="AG359" s="5">
        <f t="shared" si="320"/>
        <v>1.34632074024183E-8</v>
      </c>
      <c r="AH359" s="5">
        <f t="shared" si="320"/>
        <v>6.56582287137063E-5</v>
      </c>
      <c r="AI359" s="5">
        <f t="shared" si="320"/>
        <v>4.4478056863313901E-3</v>
      </c>
      <c r="AJ359" s="5">
        <f t="shared" si="320"/>
        <v>3.17057940251029E-5</v>
      </c>
      <c r="AK359" s="1"/>
      <c r="AL359" s="1">
        <f t="shared" si="306"/>
        <v>0</v>
      </c>
      <c r="AM359" s="1">
        <f t="shared" si="306"/>
        <v>0</v>
      </c>
      <c r="AN359" s="1">
        <f t="shared" si="306"/>
        <v>0</v>
      </c>
      <c r="AO359" s="1">
        <f t="shared" si="306"/>
        <v>0</v>
      </c>
      <c r="AP359" s="1">
        <f t="shared" si="306"/>
        <v>0</v>
      </c>
      <c r="AQ359" s="1">
        <f t="shared" si="306"/>
        <v>0</v>
      </c>
      <c r="AR359" s="1">
        <f t="shared" si="306"/>
        <v>0</v>
      </c>
      <c r="AS359" s="1">
        <f t="shared" si="306"/>
        <v>0</v>
      </c>
      <c r="AT359" s="1">
        <f t="shared" si="306"/>
        <v>0</v>
      </c>
      <c r="AU359" s="1">
        <f t="shared" si="306"/>
        <v>0</v>
      </c>
      <c r="AV359" s="1">
        <f t="shared" si="306"/>
        <v>0</v>
      </c>
      <c r="AW359" s="1">
        <f t="shared" si="306"/>
        <v>0</v>
      </c>
      <c r="AX359" s="1">
        <f t="shared" si="306"/>
        <v>0</v>
      </c>
      <c r="AY359" s="1">
        <f t="shared" si="306"/>
        <v>0</v>
      </c>
      <c r="AZ359" s="1">
        <f t="shared" si="306"/>
        <v>0</v>
      </c>
      <c r="BA359" s="1">
        <f t="shared" si="299"/>
        <v>0</v>
      </c>
      <c r="BB359" s="1">
        <f t="shared" si="266"/>
        <v>0</v>
      </c>
      <c r="BC359" s="1">
        <f t="shared" si="266"/>
        <v>0</v>
      </c>
      <c r="BD359" s="1">
        <f t="shared" si="266"/>
        <v>0</v>
      </c>
      <c r="BE359" s="1">
        <f t="shared" si="266"/>
        <v>0</v>
      </c>
      <c r="BF359" s="1"/>
      <c r="BG359" s="1">
        <f t="shared" si="307"/>
        <v>0</v>
      </c>
      <c r="BH359" s="1">
        <f t="shared" si="307"/>
        <v>0</v>
      </c>
      <c r="BI359" s="1">
        <f t="shared" si="307"/>
        <v>0</v>
      </c>
      <c r="BJ359" s="1">
        <f t="shared" si="307"/>
        <v>0</v>
      </c>
      <c r="BK359" s="1">
        <f t="shared" si="307"/>
        <v>0</v>
      </c>
      <c r="BL359" s="1">
        <f t="shared" si="307"/>
        <v>0</v>
      </c>
      <c r="BM359" s="1">
        <f t="shared" si="307"/>
        <v>0</v>
      </c>
      <c r="BN359" s="1">
        <f t="shared" si="307"/>
        <v>0</v>
      </c>
      <c r="BO359" s="1">
        <f t="shared" si="307"/>
        <v>0</v>
      </c>
      <c r="BP359" s="1">
        <f t="shared" si="307"/>
        <v>0</v>
      </c>
      <c r="BQ359" s="1">
        <f t="shared" si="307"/>
        <v>0</v>
      </c>
      <c r="BR359" s="1">
        <f t="shared" si="307"/>
        <v>0</v>
      </c>
      <c r="BS359" s="1">
        <f t="shared" si="307"/>
        <v>0</v>
      </c>
      <c r="BT359" s="1">
        <f t="shared" si="307"/>
        <v>0</v>
      </c>
      <c r="BU359" s="1">
        <f t="shared" si="307"/>
        <v>0</v>
      </c>
      <c r="BV359" s="1">
        <f t="shared" si="300"/>
        <v>0</v>
      </c>
      <c r="BW359" s="1">
        <f t="shared" si="267"/>
        <v>0</v>
      </c>
      <c r="BX359" s="1">
        <f t="shared" si="267"/>
        <v>0</v>
      </c>
      <c r="BY359" s="1">
        <f t="shared" si="267"/>
        <v>0</v>
      </c>
      <c r="BZ359" s="1">
        <f t="shared" si="267"/>
        <v>0</v>
      </c>
      <c r="CA359" s="1"/>
      <c r="CB359" s="1">
        <f t="shared" si="308"/>
        <v>0</v>
      </c>
      <c r="CC359" s="1">
        <f t="shared" si="308"/>
        <v>0</v>
      </c>
      <c r="CD359" s="1">
        <f t="shared" si="308"/>
        <v>0</v>
      </c>
      <c r="CE359" s="1">
        <f t="shared" si="308"/>
        <v>0</v>
      </c>
      <c r="CF359" s="1">
        <f t="shared" si="308"/>
        <v>0</v>
      </c>
      <c r="CG359" s="1">
        <f t="shared" si="308"/>
        <v>0</v>
      </c>
      <c r="CH359" s="1">
        <f t="shared" si="308"/>
        <v>0</v>
      </c>
      <c r="CI359" s="1">
        <f t="shared" si="308"/>
        <v>0</v>
      </c>
      <c r="CJ359" s="1">
        <f t="shared" si="308"/>
        <v>0</v>
      </c>
      <c r="CK359" s="1">
        <f t="shared" si="308"/>
        <v>0</v>
      </c>
      <c r="CL359" s="1">
        <f t="shared" si="308"/>
        <v>0</v>
      </c>
      <c r="CM359" s="1">
        <f t="shared" si="308"/>
        <v>0</v>
      </c>
      <c r="CN359" s="1">
        <f t="shared" si="308"/>
        <v>0</v>
      </c>
      <c r="CO359" s="1">
        <f t="shared" si="308"/>
        <v>0</v>
      </c>
      <c r="CP359" s="1">
        <f t="shared" si="308"/>
        <v>0</v>
      </c>
      <c r="CQ359" s="1">
        <f t="shared" si="301"/>
        <v>0</v>
      </c>
      <c r="CR359" s="1">
        <f t="shared" si="268"/>
        <v>0</v>
      </c>
      <c r="CS359" s="1">
        <f t="shared" si="268"/>
        <v>0</v>
      </c>
      <c r="CT359" s="1">
        <f t="shared" si="268"/>
        <v>0</v>
      </c>
      <c r="CU359" s="1">
        <f t="shared" si="268"/>
        <v>0</v>
      </c>
      <c r="CW359" s="15">
        <f t="shared" si="309"/>
        <v>0</v>
      </c>
      <c r="CX359" s="15">
        <f t="shared" si="309"/>
        <v>0</v>
      </c>
      <c r="CY359" s="15">
        <f t="shared" si="309"/>
        <v>0</v>
      </c>
      <c r="CZ359" s="15">
        <f t="shared" si="309"/>
        <v>0</v>
      </c>
      <c r="DA359" s="15">
        <f t="shared" si="309"/>
        <v>0</v>
      </c>
      <c r="DB359" s="15">
        <f t="shared" si="309"/>
        <v>0</v>
      </c>
      <c r="DC359" s="15">
        <f t="shared" si="309"/>
        <v>0</v>
      </c>
      <c r="DD359" s="15">
        <f t="shared" si="309"/>
        <v>0</v>
      </c>
      <c r="DE359" s="15">
        <f t="shared" si="309"/>
        <v>0</v>
      </c>
      <c r="DF359" s="15">
        <f t="shared" si="309"/>
        <v>0</v>
      </c>
      <c r="DG359" s="15">
        <f t="shared" si="309"/>
        <v>0</v>
      </c>
      <c r="DH359" s="15">
        <f t="shared" si="309"/>
        <v>0</v>
      </c>
      <c r="DI359" s="15">
        <f t="shared" si="309"/>
        <v>0</v>
      </c>
      <c r="DJ359" s="15">
        <f t="shared" si="309"/>
        <v>0</v>
      </c>
      <c r="DK359" s="15">
        <f t="shared" si="309"/>
        <v>0</v>
      </c>
      <c r="DL359" s="15">
        <f t="shared" si="302"/>
        <v>0</v>
      </c>
      <c r="DM359" s="15">
        <f t="shared" si="269"/>
        <v>0</v>
      </c>
      <c r="DN359" s="15">
        <f t="shared" si="269"/>
        <v>0</v>
      </c>
      <c r="DO359" s="15">
        <f t="shared" si="269"/>
        <v>0</v>
      </c>
      <c r="DP359" s="15">
        <f t="shared" si="269"/>
        <v>0</v>
      </c>
      <c r="DR359" s="15">
        <f t="shared" si="310"/>
        <v>0</v>
      </c>
      <c r="DS359" s="15">
        <f t="shared" si="310"/>
        <v>0</v>
      </c>
      <c r="DT359" s="15">
        <f t="shared" si="310"/>
        <v>0</v>
      </c>
      <c r="DU359" s="15">
        <f t="shared" si="310"/>
        <v>0</v>
      </c>
      <c r="DV359" s="15">
        <f t="shared" si="310"/>
        <v>0</v>
      </c>
      <c r="DW359" s="15">
        <f t="shared" si="310"/>
        <v>0</v>
      </c>
      <c r="DX359" s="15">
        <f t="shared" si="310"/>
        <v>0</v>
      </c>
      <c r="DY359" s="15">
        <f t="shared" si="310"/>
        <v>0</v>
      </c>
      <c r="DZ359" s="15">
        <f t="shared" si="310"/>
        <v>0</v>
      </c>
      <c r="EA359" s="15">
        <f t="shared" si="310"/>
        <v>0</v>
      </c>
      <c r="EB359" s="15">
        <f t="shared" si="310"/>
        <v>0</v>
      </c>
      <c r="EC359" s="15">
        <f t="shared" si="310"/>
        <v>0</v>
      </c>
      <c r="ED359" s="15">
        <f t="shared" si="310"/>
        <v>0</v>
      </c>
      <c r="EE359" s="15">
        <f t="shared" si="310"/>
        <v>0</v>
      </c>
      <c r="EF359" s="15">
        <f t="shared" si="310"/>
        <v>0</v>
      </c>
      <c r="EG359" s="15">
        <f t="shared" si="303"/>
        <v>0</v>
      </c>
      <c r="EH359" s="15">
        <f t="shared" si="270"/>
        <v>0</v>
      </c>
      <c r="EI359" s="15">
        <f t="shared" si="270"/>
        <v>0</v>
      </c>
      <c r="EJ359" s="15">
        <f t="shared" si="270"/>
        <v>0</v>
      </c>
      <c r="EK359" s="15">
        <f t="shared" si="270"/>
        <v>0</v>
      </c>
      <c r="EM359" s="15">
        <f t="shared" si="311"/>
        <v>0</v>
      </c>
      <c r="EN359" s="15">
        <f t="shared" si="311"/>
        <v>0</v>
      </c>
      <c r="EO359" s="15">
        <f t="shared" si="311"/>
        <v>0</v>
      </c>
      <c r="EP359" s="15">
        <f t="shared" si="311"/>
        <v>0</v>
      </c>
      <c r="EQ359" s="15">
        <f t="shared" si="311"/>
        <v>0</v>
      </c>
      <c r="ER359" s="15">
        <f t="shared" si="311"/>
        <v>0</v>
      </c>
      <c r="ES359" s="15">
        <f t="shared" si="311"/>
        <v>0</v>
      </c>
      <c r="ET359" s="15">
        <f t="shared" si="311"/>
        <v>0</v>
      </c>
      <c r="EU359" s="15">
        <f t="shared" si="311"/>
        <v>0</v>
      </c>
      <c r="EV359" s="15">
        <f t="shared" si="311"/>
        <v>0</v>
      </c>
      <c r="EW359" s="15">
        <f t="shared" si="311"/>
        <v>0</v>
      </c>
      <c r="EX359" s="15">
        <f t="shared" si="311"/>
        <v>0</v>
      </c>
      <c r="EY359" s="15">
        <f t="shared" si="311"/>
        <v>0</v>
      </c>
      <c r="EZ359" s="15">
        <f t="shared" si="311"/>
        <v>0</v>
      </c>
      <c r="FA359" s="15">
        <f t="shared" si="311"/>
        <v>0</v>
      </c>
      <c r="FB359" s="15">
        <f t="shared" si="304"/>
        <v>0</v>
      </c>
      <c r="FC359" s="15">
        <f t="shared" si="271"/>
        <v>0</v>
      </c>
      <c r="FD359" s="15">
        <f t="shared" si="271"/>
        <v>0</v>
      </c>
      <c r="FE359" s="15">
        <f t="shared" si="271"/>
        <v>0</v>
      </c>
      <c r="FF359" s="15">
        <f t="shared" si="271"/>
        <v>0</v>
      </c>
      <c r="FH359" s="15">
        <f>IFERROR(AL359*[1]Figure!$C$8+BG359*[1]Figure!$D$8+CB359*[1]Figure!$E$8,0)</f>
        <v>0</v>
      </c>
      <c r="FI359" s="15">
        <f>IFERROR(AM359*[1]Figure!$C$8+BH359*[1]Figure!$D$8+CC359*[1]Figure!$E$8,0)</f>
        <v>0</v>
      </c>
      <c r="FJ359" s="15">
        <f>IFERROR(AN359*[1]Figure!$C$8+BI359*[1]Figure!$D$8+CD359*[1]Figure!$E$8,0)</f>
        <v>0</v>
      </c>
      <c r="FK359" s="15">
        <f>IFERROR(AO359*[1]Figure!$C$8+BJ359*[1]Figure!$D$8+CE359*[1]Figure!$E$8,0)</f>
        <v>0</v>
      </c>
      <c r="FL359" s="15">
        <f>IFERROR(AP359*[1]Figure!$C$8+BK359*[1]Figure!$D$8+CF359*[1]Figure!$E$8,0)</f>
        <v>0</v>
      </c>
      <c r="FM359" s="15">
        <f>IFERROR(AQ359*[1]Figure!$C$8+BL359*[1]Figure!$D$8+CG359*[1]Figure!$E$8,0)</f>
        <v>0</v>
      </c>
      <c r="FN359" s="15">
        <f>IFERROR(AR359*[1]Figure!$C$8+BM359*[1]Figure!$D$8+CH359*[1]Figure!$E$8,0)</f>
        <v>0</v>
      </c>
      <c r="FO359" s="15">
        <f>IFERROR(AS359*[1]Figure!$C$8+BN359*[1]Figure!$D$8+CI359*[1]Figure!$E$8,0)</f>
        <v>0</v>
      </c>
      <c r="FP359" s="15">
        <f>IFERROR(AT359*[1]Figure!$C$8+BO359*[1]Figure!$D$8+CJ359*[1]Figure!$E$8,0)</f>
        <v>0</v>
      </c>
      <c r="FQ359" s="15">
        <f>IFERROR(AU359*[1]Figure!$C$8+BP359*[1]Figure!$D$8+CK359*[1]Figure!$E$8,0)</f>
        <v>0</v>
      </c>
      <c r="FR359" s="15">
        <f>IFERROR(AV359*[1]Figure!$C$8+BQ359*[1]Figure!$D$8+CL359*[1]Figure!$E$8,0)</f>
        <v>0</v>
      </c>
      <c r="FS359" s="15">
        <f>IFERROR(AW359*[1]Figure!$C$8+BR359*[1]Figure!$D$8+CM359*[1]Figure!$E$8,0)</f>
        <v>0</v>
      </c>
      <c r="FT359" s="15">
        <f>IFERROR(AX359*[1]Figure!$C$8+BS359*[1]Figure!$D$8+CN359*[1]Figure!$E$8,0)</f>
        <v>0</v>
      </c>
      <c r="FU359" s="15">
        <f>IFERROR(AY359*[1]Figure!$C$8+BT359*[1]Figure!$D$8+CO359*[1]Figure!$E$8,0)</f>
        <v>0</v>
      </c>
      <c r="FV359" s="15">
        <f>IFERROR(AZ359*[1]Figure!$C$8+BU359*[1]Figure!$D$8+CP359*[1]Figure!$E$8,0)</f>
        <v>0</v>
      </c>
      <c r="FW359" s="15">
        <f>IFERROR(BA359*[1]Figure!$C$8+BV359*[1]Figure!$D$8+CQ359*[1]Figure!$E$8,0)</f>
        <v>0</v>
      </c>
      <c r="FX359" s="15">
        <f>IFERROR(BB359*[1]Figure!$C$8+BW359*[1]Figure!$D$8+CR359*[1]Figure!$E$8,0)</f>
        <v>0</v>
      </c>
      <c r="FY359" s="15">
        <f>IFERROR(BC359*[1]Figure!$C$8+BX359*[1]Figure!$D$8+CS359*[1]Figure!$E$8,0)</f>
        <v>0</v>
      </c>
      <c r="FZ359" s="15">
        <f>IFERROR(BD359*[1]Figure!$C$8+BY359*[1]Figure!$D$8+CT359*[1]Figure!$E$8,0)</f>
        <v>0</v>
      </c>
      <c r="GA359" s="15">
        <f>IFERROR(BE359*[1]Figure!$C$8+BZ359*[1]Figure!$D$8+CU359*[1]Figure!$E$8,0)</f>
        <v>0</v>
      </c>
      <c r="GC359" s="15">
        <f>IFERROR(CW359*[1]Figure!$F$8+DR359*[1]Figure!$G$8+EM359*[1]Figure!$H$8,0)</f>
        <v>0</v>
      </c>
      <c r="GD359" s="15">
        <f>IFERROR(CX359*[1]Figure!$F$8+DS359*[1]Figure!$G$8+EN359*[1]Figure!$H$8,0)</f>
        <v>0</v>
      </c>
      <c r="GE359" s="15">
        <f>IFERROR(CY359*[1]Figure!$F$8+DT359*[1]Figure!$G$8+EO359*[1]Figure!$H$8,0)</f>
        <v>0</v>
      </c>
      <c r="GF359" s="15">
        <f>IFERROR(CZ359*[1]Figure!$F$8+DU359*[1]Figure!$G$8+EP359*[1]Figure!$H$8,0)</f>
        <v>0</v>
      </c>
      <c r="GG359" s="15">
        <f>IFERROR(DA359*[1]Figure!$F$8+DV359*[1]Figure!$G$8+EQ359*[1]Figure!$H$8,0)</f>
        <v>0</v>
      </c>
      <c r="GH359" s="15">
        <f>IFERROR(DB359*[1]Figure!$F$8+DW359*[1]Figure!$G$8+ER359*[1]Figure!$H$8,0)</f>
        <v>0</v>
      </c>
      <c r="GI359" s="15">
        <f>IFERROR(DC359*[1]Figure!$F$8+DX359*[1]Figure!$G$8+ES359*[1]Figure!$H$8,0)</f>
        <v>0</v>
      </c>
      <c r="GJ359" s="15">
        <f>IFERROR(DD359*[1]Figure!$F$8+DY359*[1]Figure!$G$8+ET359*[1]Figure!$H$8,0)</f>
        <v>0</v>
      </c>
      <c r="GK359" s="15">
        <f>IFERROR(DE359*[1]Figure!$F$8+DZ359*[1]Figure!$G$8+EU359*[1]Figure!$H$8,0)</f>
        <v>0</v>
      </c>
      <c r="GL359" s="15">
        <f>IFERROR(DF359*[1]Figure!$F$8+EA359*[1]Figure!$G$8+EV359*[1]Figure!$H$8,0)</f>
        <v>0</v>
      </c>
      <c r="GM359" s="15">
        <f>IFERROR(DG359*[1]Figure!$F$8+EB359*[1]Figure!$G$8+EW359*[1]Figure!$H$8,0)</f>
        <v>0</v>
      </c>
      <c r="GN359" s="15">
        <f>IFERROR(DH359*[1]Figure!$F$8+EC359*[1]Figure!$G$8+EX359*[1]Figure!$H$8,0)</f>
        <v>0</v>
      </c>
      <c r="GO359" s="15">
        <f>IFERROR(DI359*[1]Figure!$F$8+ED359*[1]Figure!$G$8+EY359*[1]Figure!$H$8,0)</f>
        <v>0</v>
      </c>
      <c r="GP359" s="15">
        <f>IFERROR(DJ359*[1]Figure!$F$8+EE359*[1]Figure!$G$8+EZ359*[1]Figure!$H$8,0)</f>
        <v>0</v>
      </c>
      <c r="GQ359" s="15">
        <f>IFERROR(DK359*[1]Figure!$F$8+EF359*[1]Figure!$G$8+FA359*[1]Figure!$H$8,0)</f>
        <v>0</v>
      </c>
      <c r="GR359" s="15">
        <f>IFERROR(DL359*[1]Figure!$F$8+EG359*[1]Figure!$G$8+FB359*[1]Figure!$H$8,0)</f>
        <v>0</v>
      </c>
      <c r="GS359" s="15">
        <f>IFERROR(DM359*[1]Figure!$F$8+EH359*[1]Figure!$G$8+FC359*[1]Figure!$H$8,0)</f>
        <v>0</v>
      </c>
      <c r="GT359" s="15">
        <f>IFERROR(DN359*[1]Figure!$F$8+EI359*[1]Figure!$G$8+FD359*[1]Figure!$H$8,0)</f>
        <v>0</v>
      </c>
      <c r="GU359" s="15">
        <f>IFERROR(DO359*[1]Figure!$F$8+EJ359*[1]Figure!$G$8+FE359*[1]Figure!$H$8,0)</f>
        <v>0</v>
      </c>
      <c r="GV359" s="15">
        <f>IFERROR(DP359*[1]Figure!$F$8+EK359*[1]Figure!$G$8+FF359*[1]Figure!$H$8,0)</f>
        <v>0</v>
      </c>
      <c r="GX359" s="15">
        <f>IFERROR(FH359*[1]Figure!$F$10+GC359*[1]Figure!$F$11,0)</f>
        <v>0</v>
      </c>
      <c r="GY359" s="15">
        <f>IFERROR(FI359*[1]Figure!$F$10+GD359*[1]Figure!$F$11,0)</f>
        <v>0</v>
      </c>
      <c r="GZ359" s="15">
        <f>IFERROR(FJ359*[1]Figure!$F$10+GE359*[1]Figure!$F$11,0)</f>
        <v>0</v>
      </c>
      <c r="HA359" s="15">
        <f>IFERROR(FK359*[1]Figure!$F$10+GF359*[1]Figure!$F$11,0)</f>
        <v>0</v>
      </c>
      <c r="HB359" s="15">
        <f>IFERROR(FL359*[1]Figure!$F$10+GG359*[1]Figure!$F$11,0)</f>
        <v>0</v>
      </c>
      <c r="HC359" s="15">
        <f>IFERROR(FM359*[1]Figure!$F$10+GH359*[1]Figure!$F$11,0)</f>
        <v>0</v>
      </c>
      <c r="HD359" s="15">
        <f>IFERROR(FN359*[1]Figure!$F$10+GI359*[1]Figure!$F$11,0)</f>
        <v>0</v>
      </c>
      <c r="HE359" s="15">
        <f>IFERROR(FO359*[1]Figure!$F$10+GJ359*[1]Figure!$F$11,0)</f>
        <v>0</v>
      </c>
      <c r="HF359" s="15">
        <f>IFERROR(FP359*[1]Figure!$F$10+GK359*[1]Figure!$F$11,0)</f>
        <v>0</v>
      </c>
      <c r="HG359" s="15">
        <f>IFERROR(FQ359*[1]Figure!$F$10+GL359*[1]Figure!$F$11,0)</f>
        <v>0</v>
      </c>
      <c r="HH359" s="15">
        <f>IFERROR(FR359*[1]Figure!$F$10+GM359*[1]Figure!$F$11,0)</f>
        <v>0</v>
      </c>
      <c r="HI359" s="15">
        <f>IFERROR(FS359*[1]Figure!$F$10+GN359*[1]Figure!$F$11,0)</f>
        <v>0</v>
      </c>
      <c r="HJ359" s="15">
        <f>IFERROR(FT359*[1]Figure!$F$10+GO359*[1]Figure!$F$11,0)</f>
        <v>0</v>
      </c>
      <c r="HK359" s="15">
        <f>IFERROR(FU359*[1]Figure!$F$10+GP359*[1]Figure!$F$11,0)</f>
        <v>0</v>
      </c>
      <c r="HL359" s="15">
        <f>IFERROR(FV359*[1]Figure!$F$10+GQ359*[1]Figure!$F$11,0)</f>
        <v>0</v>
      </c>
      <c r="HM359" s="15">
        <f>IFERROR(FW359*[1]Figure!$F$10+GR359*[1]Figure!$F$11,0)</f>
        <v>0</v>
      </c>
      <c r="HN359" s="15">
        <f>IFERROR(FX359*[1]Figure!$F$10+GS359*[1]Figure!$F$11,0)</f>
        <v>0</v>
      </c>
      <c r="HO359" s="15">
        <f>IFERROR(FY359*[1]Figure!$F$10+GT359*[1]Figure!$F$11,0)</f>
        <v>0</v>
      </c>
      <c r="HP359" s="15">
        <f>IFERROR(FZ359*[1]Figure!$F$10+GU359*[1]Figure!$F$11,0)</f>
        <v>0</v>
      </c>
      <c r="HQ359" s="15">
        <f>IFERROR(GA359*[1]Figure!$F$10+GV359*[1]Figure!$F$11,0)</f>
        <v>0</v>
      </c>
    </row>
    <row r="360" spans="1:225" s="15" customFormat="1" x14ac:dyDescent="0.2">
      <c r="A360" s="1"/>
      <c r="B360" s="4"/>
      <c r="C360" s="1" t="str">
        <f>C169</f>
        <v>Heat (PHEV,pack)</v>
      </c>
      <c r="D360" s="1" t="str">
        <f>D169</f>
        <v>Japan</v>
      </c>
      <c r="E360" s="2">
        <f t="shared" si="293"/>
        <v>0.47771080944065786</v>
      </c>
      <c r="F360" s="7"/>
      <c r="G360" s="5" t="str">
        <f>G169</f>
        <v>-</v>
      </c>
      <c r="H360" s="5" t="str">
        <f>H169</f>
        <v>-</v>
      </c>
      <c r="I360" s="5" t="str">
        <f>I169</f>
        <v>-</v>
      </c>
      <c r="J360" s="5" t="str">
        <f>J169</f>
        <v>-</v>
      </c>
      <c r="K360" s="5" t="str">
        <f>K169</f>
        <v>-</v>
      </c>
      <c r="L360" s="5" t="str">
        <f>L169</f>
        <v>-</v>
      </c>
      <c r="M360" s="5" t="str">
        <f>M169</f>
        <v>MJ/kWh</v>
      </c>
      <c r="N360" s="5" t="str">
        <f>N169</f>
        <v>heat production, natural gas, at industrial furnace &gt;100kW | heat, district or industrial, natural gas | Cutoff, JP</v>
      </c>
      <c r="O360" s="5">
        <f>O169</f>
        <v>1</v>
      </c>
      <c r="P360" s="5" t="str">
        <f>P169</f>
        <v>MJ</v>
      </c>
      <c r="Q360" s="5">
        <f>Q337</f>
        <v>8.0255835238889101E-2</v>
      </c>
      <c r="R360" s="5">
        <f t="shared" ref="R360:AJ362" si="321">R337</f>
        <v>1.3280389228243701</v>
      </c>
      <c r="S360" s="5">
        <f t="shared" si="321"/>
        <v>3.2625467366219097E-5</v>
      </c>
      <c r="T360" s="5">
        <f t="shared" si="321"/>
        <v>2.8866351921018999E-2</v>
      </c>
      <c r="U360" s="5">
        <f t="shared" si="321"/>
        <v>4.5067611718069598E-4</v>
      </c>
      <c r="V360" s="5">
        <f t="shared" si="321"/>
        <v>1.7932671974896699E-6</v>
      </c>
      <c r="W360" s="5">
        <f t="shared" si="321"/>
        <v>8.1484583681056696E-2</v>
      </c>
      <c r="X360" s="5">
        <f t="shared" si="321"/>
        <v>1.6287904140258201E-3</v>
      </c>
      <c r="Y360" s="5">
        <f t="shared" si="321"/>
        <v>9.1574308760159501E-3</v>
      </c>
      <c r="Z360" s="5">
        <f t="shared" si="321"/>
        <v>3.2641218854135499E-4</v>
      </c>
      <c r="AA360" s="5">
        <f t="shared" si="321"/>
        <v>3.1799128651825801E-4</v>
      </c>
      <c r="AB360" s="5">
        <f t="shared" si="321"/>
        <v>5.9619837332342495E-4</v>
      </c>
      <c r="AC360" s="5">
        <f t="shared" si="321"/>
        <v>3.8080593948843199E-7</v>
      </c>
      <c r="AD360" s="5">
        <f t="shared" si="321"/>
        <v>7.2343441805085905E-5</v>
      </c>
      <c r="AE360" s="5">
        <f t="shared" si="321"/>
        <v>7.7023534360772601E-5</v>
      </c>
      <c r="AF360" s="5">
        <f t="shared" si="321"/>
        <v>8.1320434095897697E-5</v>
      </c>
      <c r="AG360" s="5">
        <f t="shared" si="321"/>
        <v>4.7593400183627502E-9</v>
      </c>
      <c r="AH360" s="5">
        <f t="shared" si="321"/>
        <v>9.4186694126161696E-5</v>
      </c>
      <c r="AI360" s="5">
        <f t="shared" si="321"/>
        <v>2.9120398038930798E-2</v>
      </c>
      <c r="AJ360" s="5">
        <f t="shared" si="321"/>
        <v>4.4155716996994898E-5</v>
      </c>
      <c r="AK360" s="1"/>
      <c r="AL360" s="1">
        <f t="shared" si="306"/>
        <v>0</v>
      </c>
      <c r="AM360" s="1">
        <f t="shared" si="306"/>
        <v>0</v>
      </c>
      <c r="AN360" s="1">
        <f t="shared" si="306"/>
        <v>0</v>
      </c>
      <c r="AO360" s="1">
        <f t="shared" si="306"/>
        <v>0</v>
      </c>
      <c r="AP360" s="1">
        <f t="shared" si="306"/>
        <v>0</v>
      </c>
      <c r="AQ360" s="1">
        <f t="shared" si="306"/>
        <v>0</v>
      </c>
      <c r="AR360" s="1">
        <f t="shared" si="306"/>
        <v>0</v>
      </c>
      <c r="AS360" s="1">
        <f t="shared" si="306"/>
        <v>0</v>
      </c>
      <c r="AT360" s="1">
        <f t="shared" si="306"/>
        <v>0</v>
      </c>
      <c r="AU360" s="1">
        <f t="shared" si="306"/>
        <v>0</v>
      </c>
      <c r="AV360" s="1">
        <f t="shared" si="306"/>
        <v>0</v>
      </c>
      <c r="AW360" s="1">
        <f t="shared" si="306"/>
        <v>0</v>
      </c>
      <c r="AX360" s="1">
        <f t="shared" si="306"/>
        <v>0</v>
      </c>
      <c r="AY360" s="1">
        <f t="shared" si="306"/>
        <v>0</v>
      </c>
      <c r="AZ360" s="1">
        <f t="shared" si="306"/>
        <v>0</v>
      </c>
      <c r="BA360" s="1">
        <f t="shared" si="299"/>
        <v>0</v>
      </c>
      <c r="BB360" s="1">
        <f t="shared" si="266"/>
        <v>0</v>
      </c>
      <c r="BC360" s="1">
        <f t="shared" si="266"/>
        <v>0</v>
      </c>
      <c r="BD360" s="1">
        <f t="shared" si="266"/>
        <v>0</v>
      </c>
      <c r="BE360" s="1">
        <f t="shared" si="266"/>
        <v>0</v>
      </c>
      <c r="BF360" s="1"/>
      <c r="BG360" s="1">
        <f t="shared" si="307"/>
        <v>0</v>
      </c>
      <c r="BH360" s="1">
        <f t="shared" si="307"/>
        <v>0</v>
      </c>
      <c r="BI360" s="1">
        <f t="shared" si="307"/>
        <v>0</v>
      </c>
      <c r="BJ360" s="1">
        <f t="shared" si="307"/>
        <v>0</v>
      </c>
      <c r="BK360" s="1">
        <f t="shared" si="307"/>
        <v>0</v>
      </c>
      <c r="BL360" s="1">
        <f t="shared" si="307"/>
        <v>0</v>
      </c>
      <c r="BM360" s="1">
        <f t="shared" si="307"/>
        <v>0</v>
      </c>
      <c r="BN360" s="1">
        <f t="shared" si="307"/>
        <v>0</v>
      </c>
      <c r="BO360" s="1">
        <f t="shared" si="307"/>
        <v>0</v>
      </c>
      <c r="BP360" s="1">
        <f t="shared" si="307"/>
        <v>0</v>
      </c>
      <c r="BQ360" s="1">
        <f t="shared" si="307"/>
        <v>0</v>
      </c>
      <c r="BR360" s="1">
        <f t="shared" si="307"/>
        <v>0</v>
      </c>
      <c r="BS360" s="1">
        <f t="shared" si="307"/>
        <v>0</v>
      </c>
      <c r="BT360" s="1">
        <f t="shared" si="307"/>
        <v>0</v>
      </c>
      <c r="BU360" s="1">
        <f t="shared" si="307"/>
        <v>0</v>
      </c>
      <c r="BV360" s="1">
        <f t="shared" si="300"/>
        <v>0</v>
      </c>
      <c r="BW360" s="1">
        <f t="shared" si="267"/>
        <v>0</v>
      </c>
      <c r="BX360" s="1">
        <f t="shared" si="267"/>
        <v>0</v>
      </c>
      <c r="BY360" s="1">
        <f t="shared" si="267"/>
        <v>0</v>
      </c>
      <c r="BZ360" s="1">
        <f t="shared" si="267"/>
        <v>0</v>
      </c>
      <c r="CA360" s="1"/>
      <c r="CB360" s="1">
        <f t="shared" si="308"/>
        <v>0</v>
      </c>
      <c r="CC360" s="1">
        <f t="shared" si="308"/>
        <v>0</v>
      </c>
      <c r="CD360" s="1">
        <f t="shared" si="308"/>
        <v>0</v>
      </c>
      <c r="CE360" s="1">
        <f t="shared" si="308"/>
        <v>0</v>
      </c>
      <c r="CF360" s="1">
        <f t="shared" si="308"/>
        <v>0</v>
      </c>
      <c r="CG360" s="1">
        <f t="shared" si="308"/>
        <v>0</v>
      </c>
      <c r="CH360" s="1">
        <f t="shared" si="308"/>
        <v>0</v>
      </c>
      <c r="CI360" s="1">
        <f t="shared" si="308"/>
        <v>0</v>
      </c>
      <c r="CJ360" s="1">
        <f t="shared" si="308"/>
        <v>0</v>
      </c>
      <c r="CK360" s="1">
        <f t="shared" si="308"/>
        <v>0</v>
      </c>
      <c r="CL360" s="1">
        <f t="shared" si="308"/>
        <v>0</v>
      </c>
      <c r="CM360" s="1">
        <f t="shared" si="308"/>
        <v>0</v>
      </c>
      <c r="CN360" s="1">
        <f t="shared" si="308"/>
        <v>0</v>
      </c>
      <c r="CO360" s="1">
        <f t="shared" si="308"/>
        <v>0</v>
      </c>
      <c r="CP360" s="1">
        <f t="shared" si="308"/>
        <v>0</v>
      </c>
      <c r="CQ360" s="1">
        <f t="shared" si="301"/>
        <v>0</v>
      </c>
      <c r="CR360" s="1">
        <f t="shared" si="268"/>
        <v>0</v>
      </c>
      <c r="CS360" s="1">
        <f t="shared" si="268"/>
        <v>0</v>
      </c>
      <c r="CT360" s="1">
        <f t="shared" si="268"/>
        <v>0</v>
      </c>
      <c r="CU360" s="1">
        <f t="shared" si="268"/>
        <v>0</v>
      </c>
      <c r="CW360" s="15">
        <f t="shared" si="309"/>
        <v>0</v>
      </c>
      <c r="CX360" s="15">
        <f t="shared" si="309"/>
        <v>0</v>
      </c>
      <c r="CY360" s="15">
        <f t="shared" si="309"/>
        <v>0</v>
      </c>
      <c r="CZ360" s="15">
        <f t="shared" si="309"/>
        <v>0</v>
      </c>
      <c r="DA360" s="15">
        <f t="shared" si="309"/>
        <v>0</v>
      </c>
      <c r="DB360" s="15">
        <f t="shared" si="309"/>
        <v>0</v>
      </c>
      <c r="DC360" s="15">
        <f t="shared" si="309"/>
        <v>0</v>
      </c>
      <c r="DD360" s="15">
        <f t="shared" si="309"/>
        <v>0</v>
      </c>
      <c r="DE360" s="15">
        <f t="shared" si="309"/>
        <v>0</v>
      </c>
      <c r="DF360" s="15">
        <f t="shared" si="309"/>
        <v>0</v>
      </c>
      <c r="DG360" s="15">
        <f t="shared" si="309"/>
        <v>0</v>
      </c>
      <c r="DH360" s="15">
        <f t="shared" si="309"/>
        <v>0</v>
      </c>
      <c r="DI360" s="15">
        <f t="shared" si="309"/>
        <v>0</v>
      </c>
      <c r="DJ360" s="15">
        <f t="shared" si="309"/>
        <v>0</v>
      </c>
      <c r="DK360" s="15">
        <f t="shared" si="309"/>
        <v>0</v>
      </c>
      <c r="DL360" s="15">
        <f t="shared" si="302"/>
        <v>0</v>
      </c>
      <c r="DM360" s="15">
        <f t="shared" si="269"/>
        <v>0</v>
      </c>
      <c r="DN360" s="15">
        <f t="shared" si="269"/>
        <v>0</v>
      </c>
      <c r="DO360" s="15">
        <f t="shared" si="269"/>
        <v>0</v>
      </c>
      <c r="DP360" s="15">
        <f t="shared" si="269"/>
        <v>0</v>
      </c>
      <c r="DR360" s="15">
        <f t="shared" si="310"/>
        <v>0</v>
      </c>
      <c r="DS360" s="15">
        <f t="shared" si="310"/>
        <v>0</v>
      </c>
      <c r="DT360" s="15">
        <f t="shared" si="310"/>
        <v>0</v>
      </c>
      <c r="DU360" s="15">
        <f t="shared" si="310"/>
        <v>0</v>
      </c>
      <c r="DV360" s="15">
        <f t="shared" si="310"/>
        <v>0</v>
      </c>
      <c r="DW360" s="15">
        <f t="shared" si="310"/>
        <v>0</v>
      </c>
      <c r="DX360" s="15">
        <f t="shared" si="310"/>
        <v>0</v>
      </c>
      <c r="DY360" s="15">
        <f t="shared" si="310"/>
        <v>0</v>
      </c>
      <c r="DZ360" s="15">
        <f t="shared" si="310"/>
        <v>0</v>
      </c>
      <c r="EA360" s="15">
        <f t="shared" si="310"/>
        <v>0</v>
      </c>
      <c r="EB360" s="15">
        <f t="shared" si="310"/>
        <v>0</v>
      </c>
      <c r="EC360" s="15">
        <f t="shared" si="310"/>
        <v>0</v>
      </c>
      <c r="ED360" s="15">
        <f t="shared" si="310"/>
        <v>0</v>
      </c>
      <c r="EE360" s="15">
        <f t="shared" si="310"/>
        <v>0</v>
      </c>
      <c r="EF360" s="15">
        <f t="shared" si="310"/>
        <v>0</v>
      </c>
      <c r="EG360" s="15">
        <f t="shared" si="303"/>
        <v>0</v>
      </c>
      <c r="EH360" s="15">
        <f t="shared" si="270"/>
        <v>0</v>
      </c>
      <c r="EI360" s="15">
        <f t="shared" si="270"/>
        <v>0</v>
      </c>
      <c r="EJ360" s="15">
        <f t="shared" si="270"/>
        <v>0</v>
      </c>
      <c r="EK360" s="15">
        <f t="shared" si="270"/>
        <v>0</v>
      </c>
      <c r="EM360" s="15">
        <f t="shared" si="311"/>
        <v>0</v>
      </c>
      <c r="EN360" s="15">
        <f t="shared" si="311"/>
        <v>0</v>
      </c>
      <c r="EO360" s="15">
        <f t="shared" si="311"/>
        <v>0</v>
      </c>
      <c r="EP360" s="15">
        <f t="shared" si="311"/>
        <v>0</v>
      </c>
      <c r="EQ360" s="15">
        <f t="shared" si="311"/>
        <v>0</v>
      </c>
      <c r="ER360" s="15">
        <f t="shared" si="311"/>
        <v>0</v>
      </c>
      <c r="ES360" s="15">
        <f t="shared" si="311"/>
        <v>0</v>
      </c>
      <c r="ET360" s="15">
        <f t="shared" si="311"/>
        <v>0</v>
      </c>
      <c r="EU360" s="15">
        <f t="shared" si="311"/>
        <v>0</v>
      </c>
      <c r="EV360" s="15">
        <f t="shared" si="311"/>
        <v>0</v>
      </c>
      <c r="EW360" s="15">
        <f t="shared" si="311"/>
        <v>0</v>
      </c>
      <c r="EX360" s="15">
        <f t="shared" si="311"/>
        <v>0</v>
      </c>
      <c r="EY360" s="15">
        <f t="shared" si="311"/>
        <v>0</v>
      </c>
      <c r="EZ360" s="15">
        <f t="shared" si="311"/>
        <v>0</v>
      </c>
      <c r="FA360" s="15">
        <f t="shared" si="311"/>
        <v>0</v>
      </c>
      <c r="FB360" s="15">
        <f t="shared" si="304"/>
        <v>0</v>
      </c>
      <c r="FC360" s="15">
        <f t="shared" si="271"/>
        <v>0</v>
      </c>
      <c r="FD360" s="15">
        <f t="shared" si="271"/>
        <v>0</v>
      </c>
      <c r="FE360" s="15">
        <f t="shared" si="271"/>
        <v>0</v>
      </c>
      <c r="FF360" s="15">
        <f t="shared" si="271"/>
        <v>0</v>
      </c>
      <c r="FH360" s="15">
        <f>IFERROR(AL360*[1]Figure!$C$8+BG360*[1]Figure!$D$8+CB360*[1]Figure!$E$8,0)</f>
        <v>0</v>
      </c>
      <c r="FI360" s="15">
        <f>IFERROR(AM360*[1]Figure!$C$8+BH360*[1]Figure!$D$8+CC360*[1]Figure!$E$8,0)</f>
        <v>0</v>
      </c>
      <c r="FJ360" s="15">
        <f>IFERROR(AN360*[1]Figure!$C$8+BI360*[1]Figure!$D$8+CD360*[1]Figure!$E$8,0)</f>
        <v>0</v>
      </c>
      <c r="FK360" s="15">
        <f>IFERROR(AO360*[1]Figure!$C$8+BJ360*[1]Figure!$D$8+CE360*[1]Figure!$E$8,0)</f>
        <v>0</v>
      </c>
      <c r="FL360" s="15">
        <f>IFERROR(AP360*[1]Figure!$C$8+BK360*[1]Figure!$D$8+CF360*[1]Figure!$E$8,0)</f>
        <v>0</v>
      </c>
      <c r="FM360" s="15">
        <f>IFERROR(AQ360*[1]Figure!$C$8+BL360*[1]Figure!$D$8+CG360*[1]Figure!$E$8,0)</f>
        <v>0</v>
      </c>
      <c r="FN360" s="15">
        <f>IFERROR(AR360*[1]Figure!$C$8+BM360*[1]Figure!$D$8+CH360*[1]Figure!$E$8,0)</f>
        <v>0</v>
      </c>
      <c r="FO360" s="15">
        <f>IFERROR(AS360*[1]Figure!$C$8+BN360*[1]Figure!$D$8+CI360*[1]Figure!$E$8,0)</f>
        <v>0</v>
      </c>
      <c r="FP360" s="15">
        <f>IFERROR(AT360*[1]Figure!$C$8+BO360*[1]Figure!$D$8+CJ360*[1]Figure!$E$8,0)</f>
        <v>0</v>
      </c>
      <c r="FQ360" s="15">
        <f>IFERROR(AU360*[1]Figure!$C$8+BP360*[1]Figure!$D$8+CK360*[1]Figure!$E$8,0)</f>
        <v>0</v>
      </c>
      <c r="FR360" s="15">
        <f>IFERROR(AV360*[1]Figure!$C$8+BQ360*[1]Figure!$D$8+CL360*[1]Figure!$E$8,0)</f>
        <v>0</v>
      </c>
      <c r="FS360" s="15">
        <f>IFERROR(AW360*[1]Figure!$C$8+BR360*[1]Figure!$D$8+CM360*[1]Figure!$E$8,0)</f>
        <v>0</v>
      </c>
      <c r="FT360" s="15">
        <f>IFERROR(AX360*[1]Figure!$C$8+BS360*[1]Figure!$D$8+CN360*[1]Figure!$E$8,0)</f>
        <v>0</v>
      </c>
      <c r="FU360" s="15">
        <f>IFERROR(AY360*[1]Figure!$C$8+BT360*[1]Figure!$D$8+CO360*[1]Figure!$E$8,0)</f>
        <v>0</v>
      </c>
      <c r="FV360" s="15">
        <f>IFERROR(AZ360*[1]Figure!$C$8+BU360*[1]Figure!$D$8+CP360*[1]Figure!$E$8,0)</f>
        <v>0</v>
      </c>
      <c r="FW360" s="15">
        <f>IFERROR(BA360*[1]Figure!$C$8+BV360*[1]Figure!$D$8+CQ360*[1]Figure!$E$8,0)</f>
        <v>0</v>
      </c>
      <c r="FX360" s="15">
        <f>IFERROR(BB360*[1]Figure!$C$8+BW360*[1]Figure!$D$8+CR360*[1]Figure!$E$8,0)</f>
        <v>0</v>
      </c>
      <c r="FY360" s="15">
        <f>IFERROR(BC360*[1]Figure!$C$8+BX360*[1]Figure!$D$8+CS360*[1]Figure!$E$8,0)</f>
        <v>0</v>
      </c>
      <c r="FZ360" s="15">
        <f>IFERROR(BD360*[1]Figure!$C$8+BY360*[1]Figure!$D$8+CT360*[1]Figure!$E$8,0)</f>
        <v>0</v>
      </c>
      <c r="GA360" s="15">
        <f>IFERROR(BE360*[1]Figure!$C$8+BZ360*[1]Figure!$D$8+CU360*[1]Figure!$E$8,0)</f>
        <v>0</v>
      </c>
      <c r="GC360" s="15">
        <f>IFERROR(CW360*[1]Figure!$F$8+DR360*[1]Figure!$G$8+EM360*[1]Figure!$H$8,0)</f>
        <v>0</v>
      </c>
      <c r="GD360" s="15">
        <f>IFERROR(CX360*[1]Figure!$F$8+DS360*[1]Figure!$G$8+EN360*[1]Figure!$H$8,0)</f>
        <v>0</v>
      </c>
      <c r="GE360" s="15">
        <f>IFERROR(CY360*[1]Figure!$F$8+DT360*[1]Figure!$G$8+EO360*[1]Figure!$H$8,0)</f>
        <v>0</v>
      </c>
      <c r="GF360" s="15">
        <f>IFERROR(CZ360*[1]Figure!$F$8+DU360*[1]Figure!$G$8+EP360*[1]Figure!$H$8,0)</f>
        <v>0</v>
      </c>
      <c r="GG360" s="15">
        <f>IFERROR(DA360*[1]Figure!$F$8+DV360*[1]Figure!$G$8+EQ360*[1]Figure!$H$8,0)</f>
        <v>0</v>
      </c>
      <c r="GH360" s="15">
        <f>IFERROR(DB360*[1]Figure!$F$8+DW360*[1]Figure!$G$8+ER360*[1]Figure!$H$8,0)</f>
        <v>0</v>
      </c>
      <c r="GI360" s="15">
        <f>IFERROR(DC360*[1]Figure!$F$8+DX360*[1]Figure!$G$8+ES360*[1]Figure!$H$8,0)</f>
        <v>0</v>
      </c>
      <c r="GJ360" s="15">
        <f>IFERROR(DD360*[1]Figure!$F$8+DY360*[1]Figure!$G$8+ET360*[1]Figure!$H$8,0)</f>
        <v>0</v>
      </c>
      <c r="GK360" s="15">
        <f>IFERROR(DE360*[1]Figure!$F$8+DZ360*[1]Figure!$G$8+EU360*[1]Figure!$H$8,0)</f>
        <v>0</v>
      </c>
      <c r="GL360" s="15">
        <f>IFERROR(DF360*[1]Figure!$F$8+EA360*[1]Figure!$G$8+EV360*[1]Figure!$H$8,0)</f>
        <v>0</v>
      </c>
      <c r="GM360" s="15">
        <f>IFERROR(DG360*[1]Figure!$F$8+EB360*[1]Figure!$G$8+EW360*[1]Figure!$H$8,0)</f>
        <v>0</v>
      </c>
      <c r="GN360" s="15">
        <f>IFERROR(DH360*[1]Figure!$F$8+EC360*[1]Figure!$G$8+EX360*[1]Figure!$H$8,0)</f>
        <v>0</v>
      </c>
      <c r="GO360" s="15">
        <f>IFERROR(DI360*[1]Figure!$F$8+ED360*[1]Figure!$G$8+EY360*[1]Figure!$H$8,0)</f>
        <v>0</v>
      </c>
      <c r="GP360" s="15">
        <f>IFERROR(DJ360*[1]Figure!$F$8+EE360*[1]Figure!$G$8+EZ360*[1]Figure!$H$8,0)</f>
        <v>0</v>
      </c>
      <c r="GQ360" s="15">
        <f>IFERROR(DK360*[1]Figure!$F$8+EF360*[1]Figure!$G$8+FA360*[1]Figure!$H$8,0)</f>
        <v>0</v>
      </c>
      <c r="GR360" s="15">
        <f>IFERROR(DL360*[1]Figure!$F$8+EG360*[1]Figure!$G$8+FB360*[1]Figure!$H$8,0)</f>
        <v>0</v>
      </c>
      <c r="GS360" s="15">
        <f>IFERROR(DM360*[1]Figure!$F$8+EH360*[1]Figure!$G$8+FC360*[1]Figure!$H$8,0)</f>
        <v>0</v>
      </c>
      <c r="GT360" s="15">
        <f>IFERROR(DN360*[1]Figure!$F$8+EI360*[1]Figure!$G$8+FD360*[1]Figure!$H$8,0)</f>
        <v>0</v>
      </c>
      <c r="GU360" s="15">
        <f>IFERROR(DO360*[1]Figure!$F$8+EJ360*[1]Figure!$G$8+FE360*[1]Figure!$H$8,0)</f>
        <v>0</v>
      </c>
      <c r="GV360" s="15">
        <f>IFERROR(DP360*[1]Figure!$F$8+EK360*[1]Figure!$G$8+FF360*[1]Figure!$H$8,0)</f>
        <v>0</v>
      </c>
      <c r="GX360" s="15">
        <f>IFERROR(FH360*[1]Figure!$F$10+GC360*[1]Figure!$F$11,0)</f>
        <v>0</v>
      </c>
      <c r="GY360" s="15">
        <f>IFERROR(FI360*[1]Figure!$F$10+GD360*[1]Figure!$F$11,0)</f>
        <v>0</v>
      </c>
      <c r="GZ360" s="15">
        <f>IFERROR(FJ360*[1]Figure!$F$10+GE360*[1]Figure!$F$11,0)</f>
        <v>0</v>
      </c>
      <c r="HA360" s="15">
        <f>IFERROR(FK360*[1]Figure!$F$10+GF360*[1]Figure!$F$11,0)</f>
        <v>0</v>
      </c>
      <c r="HB360" s="15">
        <f>IFERROR(FL360*[1]Figure!$F$10+GG360*[1]Figure!$F$11,0)</f>
        <v>0</v>
      </c>
      <c r="HC360" s="15">
        <f>IFERROR(FM360*[1]Figure!$F$10+GH360*[1]Figure!$F$11,0)</f>
        <v>0</v>
      </c>
      <c r="HD360" s="15">
        <f>IFERROR(FN360*[1]Figure!$F$10+GI360*[1]Figure!$F$11,0)</f>
        <v>0</v>
      </c>
      <c r="HE360" s="15">
        <f>IFERROR(FO360*[1]Figure!$F$10+GJ360*[1]Figure!$F$11,0)</f>
        <v>0</v>
      </c>
      <c r="HF360" s="15">
        <f>IFERROR(FP360*[1]Figure!$F$10+GK360*[1]Figure!$F$11,0)</f>
        <v>0</v>
      </c>
      <c r="HG360" s="15">
        <f>IFERROR(FQ360*[1]Figure!$F$10+GL360*[1]Figure!$F$11,0)</f>
        <v>0</v>
      </c>
      <c r="HH360" s="15">
        <f>IFERROR(FR360*[1]Figure!$F$10+GM360*[1]Figure!$F$11,0)</f>
        <v>0</v>
      </c>
      <c r="HI360" s="15">
        <f>IFERROR(FS360*[1]Figure!$F$10+GN360*[1]Figure!$F$11,0)</f>
        <v>0</v>
      </c>
      <c r="HJ360" s="15">
        <f>IFERROR(FT360*[1]Figure!$F$10+GO360*[1]Figure!$F$11,0)</f>
        <v>0</v>
      </c>
      <c r="HK360" s="15">
        <f>IFERROR(FU360*[1]Figure!$F$10+GP360*[1]Figure!$F$11,0)</f>
        <v>0</v>
      </c>
      <c r="HL360" s="15">
        <f>IFERROR(FV360*[1]Figure!$F$10+GQ360*[1]Figure!$F$11,0)</f>
        <v>0</v>
      </c>
      <c r="HM360" s="15">
        <f>IFERROR(FW360*[1]Figure!$F$10+GR360*[1]Figure!$F$11,0)</f>
        <v>0</v>
      </c>
      <c r="HN360" s="15">
        <f>IFERROR(FX360*[1]Figure!$F$10+GS360*[1]Figure!$F$11,0)</f>
        <v>0</v>
      </c>
      <c r="HO360" s="15">
        <f>IFERROR(FY360*[1]Figure!$F$10+GT360*[1]Figure!$F$11,0)</f>
        <v>0</v>
      </c>
      <c r="HP360" s="15">
        <f>IFERROR(FZ360*[1]Figure!$F$10+GU360*[1]Figure!$F$11,0)</f>
        <v>0</v>
      </c>
      <c r="HQ360" s="15">
        <f>IFERROR(GA360*[1]Figure!$F$10+GV360*[1]Figure!$F$11,0)</f>
        <v>0</v>
      </c>
    </row>
    <row r="361" spans="1:225" s="15" customFormat="1" x14ac:dyDescent="0.2">
      <c r="A361" s="1"/>
      <c r="B361" s="4"/>
      <c r="C361" s="1" t="str">
        <f>C170</f>
        <v>Heat (PHEV,pack)</v>
      </c>
      <c r="D361" s="1" t="str">
        <f>D170</f>
        <v>Korea</v>
      </c>
      <c r="E361" s="2">
        <f t="shared" si="293"/>
        <v>5.8313975102799523E-2</v>
      </c>
      <c r="F361" s="7"/>
      <c r="G361" s="5" t="str">
        <f>G170</f>
        <v>-</v>
      </c>
      <c r="H361" s="5" t="str">
        <f>H170</f>
        <v>-</v>
      </c>
      <c r="I361" s="5" t="str">
        <f>I170</f>
        <v>-</v>
      </c>
      <c r="J361" s="5" t="str">
        <f>J170</f>
        <v>-</v>
      </c>
      <c r="K361" s="5" t="str">
        <f>K170</f>
        <v>-</v>
      </c>
      <c r="L361" s="5" t="str">
        <f>L170</f>
        <v>-</v>
      </c>
      <c r="M361" s="5" t="str">
        <f>M170</f>
        <v>MJ/kWh</v>
      </c>
      <c r="N361" s="5" t="str">
        <f>N170</f>
        <v>heat production, natural gas, at industrial furnace &gt;100kW | heat, district or industrial, natural gas | Cutoff, KR</v>
      </c>
      <c r="O361" s="5">
        <f>O170</f>
        <v>1</v>
      </c>
      <c r="P361" s="5" t="str">
        <f>P170</f>
        <v>MJ</v>
      </c>
      <c r="Q361" s="5">
        <f t="shared" ref="Q361:AF362" si="322">Q338</f>
        <v>6.76380668220561E-2</v>
      </c>
      <c r="R361" s="5">
        <f t="shared" si="322"/>
        <v>1.1331469326975001</v>
      </c>
      <c r="S361" s="5">
        <f t="shared" si="322"/>
        <v>1.3363769547395101E-5</v>
      </c>
      <c r="T361" s="5">
        <f t="shared" si="322"/>
        <v>2.4674836095740699E-2</v>
      </c>
      <c r="U361" s="5">
        <f t="shared" si="322"/>
        <v>1.3790478552247099E-4</v>
      </c>
      <c r="V361" s="5">
        <f t="shared" si="322"/>
        <v>8.8156541306380197E-7</v>
      </c>
      <c r="W361" s="5">
        <f t="shared" si="322"/>
        <v>6.8354740712245801E-2</v>
      </c>
      <c r="X361" s="5">
        <f t="shared" si="322"/>
        <v>3.1950306154426801E-4</v>
      </c>
      <c r="Y361" s="5">
        <f t="shared" si="322"/>
        <v>3.65490143218206E-3</v>
      </c>
      <c r="Z361" s="5">
        <f t="shared" si="322"/>
        <v>3.5816391347293498E-4</v>
      </c>
      <c r="AA361" s="5">
        <f t="shared" si="322"/>
        <v>1.6743586132534901E-5</v>
      </c>
      <c r="AB361" s="5">
        <f t="shared" si="322"/>
        <v>1.94616790051269E-4</v>
      </c>
      <c r="AC361" s="5">
        <f t="shared" si="322"/>
        <v>1.4538930758673999E-7</v>
      </c>
      <c r="AD361" s="5">
        <f t="shared" si="322"/>
        <v>1.0769443261341801E-5</v>
      </c>
      <c r="AE361" s="5">
        <f t="shared" si="322"/>
        <v>3.8260035533256103E-5</v>
      </c>
      <c r="AF361" s="5">
        <f t="shared" si="322"/>
        <v>4.1124262322827097E-5</v>
      </c>
      <c r="AG361" s="5">
        <f t="shared" si="321"/>
        <v>7.0762297326614196E-9</v>
      </c>
      <c r="AH361" s="5">
        <f t="shared" si="321"/>
        <v>3.9084174521889901E-5</v>
      </c>
      <c r="AI361" s="5">
        <f t="shared" si="321"/>
        <v>4.0342261314306599E-3</v>
      </c>
      <c r="AJ361" s="5">
        <f t="shared" si="321"/>
        <v>1.2922772229057E-5</v>
      </c>
      <c r="AK361" s="1"/>
      <c r="AL361" s="1">
        <f t="shared" si="306"/>
        <v>0</v>
      </c>
      <c r="AM361" s="1">
        <f t="shared" si="306"/>
        <v>0</v>
      </c>
      <c r="AN361" s="1">
        <f t="shared" si="306"/>
        <v>0</v>
      </c>
      <c r="AO361" s="1">
        <f t="shared" si="306"/>
        <v>0</v>
      </c>
      <c r="AP361" s="1">
        <f t="shared" si="306"/>
        <v>0</v>
      </c>
      <c r="AQ361" s="1">
        <f t="shared" si="306"/>
        <v>0</v>
      </c>
      <c r="AR361" s="1">
        <f t="shared" si="306"/>
        <v>0</v>
      </c>
      <c r="AS361" s="1">
        <f t="shared" si="306"/>
        <v>0</v>
      </c>
      <c r="AT361" s="1">
        <f t="shared" si="306"/>
        <v>0</v>
      </c>
      <c r="AU361" s="1">
        <f t="shared" si="306"/>
        <v>0</v>
      </c>
      <c r="AV361" s="1">
        <f t="shared" si="306"/>
        <v>0</v>
      </c>
      <c r="AW361" s="1">
        <f t="shared" si="306"/>
        <v>0</v>
      </c>
      <c r="AX361" s="1">
        <f t="shared" si="306"/>
        <v>0</v>
      </c>
      <c r="AY361" s="1">
        <f t="shared" si="306"/>
        <v>0</v>
      </c>
      <c r="AZ361" s="1">
        <f t="shared" si="306"/>
        <v>0</v>
      </c>
      <c r="BA361" s="1">
        <f t="shared" si="299"/>
        <v>0</v>
      </c>
      <c r="BB361" s="1">
        <f t="shared" si="266"/>
        <v>0</v>
      </c>
      <c r="BC361" s="1">
        <f t="shared" si="266"/>
        <v>0</v>
      </c>
      <c r="BD361" s="1">
        <f t="shared" si="266"/>
        <v>0</v>
      </c>
      <c r="BE361" s="1">
        <f t="shared" si="266"/>
        <v>0</v>
      </c>
      <c r="BF361" s="1"/>
      <c r="BG361" s="1">
        <f t="shared" si="307"/>
        <v>0</v>
      </c>
      <c r="BH361" s="1">
        <f t="shared" si="307"/>
        <v>0</v>
      </c>
      <c r="BI361" s="1">
        <f t="shared" si="307"/>
        <v>0</v>
      </c>
      <c r="BJ361" s="1">
        <f t="shared" si="307"/>
        <v>0</v>
      </c>
      <c r="BK361" s="1">
        <f t="shared" si="307"/>
        <v>0</v>
      </c>
      <c r="BL361" s="1">
        <f t="shared" si="307"/>
        <v>0</v>
      </c>
      <c r="BM361" s="1">
        <f t="shared" si="307"/>
        <v>0</v>
      </c>
      <c r="BN361" s="1">
        <f t="shared" si="307"/>
        <v>0</v>
      </c>
      <c r="BO361" s="1">
        <f t="shared" si="307"/>
        <v>0</v>
      </c>
      <c r="BP361" s="1">
        <f t="shared" si="307"/>
        <v>0</v>
      </c>
      <c r="BQ361" s="1">
        <f t="shared" si="307"/>
        <v>0</v>
      </c>
      <c r="BR361" s="1">
        <f t="shared" si="307"/>
        <v>0</v>
      </c>
      <c r="BS361" s="1">
        <f t="shared" si="307"/>
        <v>0</v>
      </c>
      <c r="BT361" s="1">
        <f t="shared" si="307"/>
        <v>0</v>
      </c>
      <c r="BU361" s="1">
        <f t="shared" si="307"/>
        <v>0</v>
      </c>
      <c r="BV361" s="1">
        <f t="shared" si="300"/>
        <v>0</v>
      </c>
      <c r="BW361" s="1">
        <f t="shared" si="267"/>
        <v>0</v>
      </c>
      <c r="BX361" s="1">
        <f t="shared" si="267"/>
        <v>0</v>
      </c>
      <c r="BY361" s="1">
        <f t="shared" si="267"/>
        <v>0</v>
      </c>
      <c r="BZ361" s="1">
        <f t="shared" si="267"/>
        <v>0</v>
      </c>
      <c r="CA361" s="1"/>
      <c r="CB361" s="1">
        <f t="shared" si="308"/>
        <v>0</v>
      </c>
      <c r="CC361" s="1">
        <f t="shared" si="308"/>
        <v>0</v>
      </c>
      <c r="CD361" s="1">
        <f t="shared" si="308"/>
        <v>0</v>
      </c>
      <c r="CE361" s="1">
        <f t="shared" si="308"/>
        <v>0</v>
      </c>
      <c r="CF361" s="1">
        <f t="shared" si="308"/>
        <v>0</v>
      </c>
      <c r="CG361" s="1">
        <f t="shared" si="308"/>
        <v>0</v>
      </c>
      <c r="CH361" s="1">
        <f t="shared" si="308"/>
        <v>0</v>
      </c>
      <c r="CI361" s="1">
        <f t="shared" si="308"/>
        <v>0</v>
      </c>
      <c r="CJ361" s="1">
        <f t="shared" si="308"/>
        <v>0</v>
      </c>
      <c r="CK361" s="1">
        <f t="shared" si="308"/>
        <v>0</v>
      </c>
      <c r="CL361" s="1">
        <f t="shared" si="308"/>
        <v>0</v>
      </c>
      <c r="CM361" s="1">
        <f t="shared" si="308"/>
        <v>0</v>
      </c>
      <c r="CN361" s="1">
        <f t="shared" si="308"/>
        <v>0</v>
      </c>
      <c r="CO361" s="1">
        <f t="shared" si="308"/>
        <v>0</v>
      </c>
      <c r="CP361" s="1">
        <f t="shared" si="308"/>
        <v>0</v>
      </c>
      <c r="CQ361" s="1">
        <f t="shared" si="301"/>
        <v>0</v>
      </c>
      <c r="CR361" s="1">
        <f t="shared" si="268"/>
        <v>0</v>
      </c>
      <c r="CS361" s="1">
        <f t="shared" si="268"/>
        <v>0</v>
      </c>
      <c r="CT361" s="1">
        <f t="shared" si="268"/>
        <v>0</v>
      </c>
      <c r="CU361" s="1">
        <f t="shared" si="268"/>
        <v>0</v>
      </c>
      <c r="CW361" s="15">
        <f t="shared" si="309"/>
        <v>0</v>
      </c>
      <c r="CX361" s="15">
        <f t="shared" si="309"/>
        <v>0</v>
      </c>
      <c r="CY361" s="15">
        <f t="shared" si="309"/>
        <v>0</v>
      </c>
      <c r="CZ361" s="15">
        <f t="shared" si="309"/>
        <v>0</v>
      </c>
      <c r="DA361" s="15">
        <f t="shared" si="309"/>
        <v>0</v>
      </c>
      <c r="DB361" s="15">
        <f t="shared" si="309"/>
        <v>0</v>
      </c>
      <c r="DC361" s="15">
        <f t="shared" si="309"/>
        <v>0</v>
      </c>
      <c r="DD361" s="15">
        <f t="shared" si="309"/>
        <v>0</v>
      </c>
      <c r="DE361" s="15">
        <f t="shared" si="309"/>
        <v>0</v>
      </c>
      <c r="DF361" s="15">
        <f t="shared" si="309"/>
        <v>0</v>
      </c>
      <c r="DG361" s="15">
        <f t="shared" si="309"/>
        <v>0</v>
      </c>
      <c r="DH361" s="15">
        <f t="shared" si="309"/>
        <v>0</v>
      </c>
      <c r="DI361" s="15">
        <f t="shared" si="309"/>
        <v>0</v>
      </c>
      <c r="DJ361" s="15">
        <f t="shared" si="309"/>
        <v>0</v>
      </c>
      <c r="DK361" s="15">
        <f t="shared" si="309"/>
        <v>0</v>
      </c>
      <c r="DL361" s="15">
        <f t="shared" si="302"/>
        <v>0</v>
      </c>
      <c r="DM361" s="15">
        <f t="shared" si="269"/>
        <v>0</v>
      </c>
      <c r="DN361" s="15">
        <f t="shared" si="269"/>
        <v>0</v>
      </c>
      <c r="DO361" s="15">
        <f t="shared" si="269"/>
        <v>0</v>
      </c>
      <c r="DP361" s="15">
        <f t="shared" si="269"/>
        <v>0</v>
      </c>
      <c r="DR361" s="15">
        <f t="shared" si="310"/>
        <v>0</v>
      </c>
      <c r="DS361" s="15">
        <f t="shared" si="310"/>
        <v>0</v>
      </c>
      <c r="DT361" s="15">
        <f t="shared" si="310"/>
        <v>0</v>
      </c>
      <c r="DU361" s="15">
        <f t="shared" si="310"/>
        <v>0</v>
      </c>
      <c r="DV361" s="15">
        <f t="shared" si="310"/>
        <v>0</v>
      </c>
      <c r="DW361" s="15">
        <f t="shared" si="310"/>
        <v>0</v>
      </c>
      <c r="DX361" s="15">
        <f t="shared" si="310"/>
        <v>0</v>
      </c>
      <c r="DY361" s="15">
        <f t="shared" si="310"/>
        <v>0</v>
      </c>
      <c r="DZ361" s="15">
        <f t="shared" si="310"/>
        <v>0</v>
      </c>
      <c r="EA361" s="15">
        <f t="shared" si="310"/>
        <v>0</v>
      </c>
      <c r="EB361" s="15">
        <f t="shared" si="310"/>
        <v>0</v>
      </c>
      <c r="EC361" s="15">
        <f t="shared" si="310"/>
        <v>0</v>
      </c>
      <c r="ED361" s="15">
        <f t="shared" si="310"/>
        <v>0</v>
      </c>
      <c r="EE361" s="15">
        <f t="shared" si="310"/>
        <v>0</v>
      </c>
      <c r="EF361" s="15">
        <f t="shared" si="310"/>
        <v>0</v>
      </c>
      <c r="EG361" s="15">
        <f t="shared" si="303"/>
        <v>0</v>
      </c>
      <c r="EH361" s="15">
        <f t="shared" si="270"/>
        <v>0</v>
      </c>
      <c r="EI361" s="15">
        <f t="shared" si="270"/>
        <v>0</v>
      </c>
      <c r="EJ361" s="15">
        <f t="shared" si="270"/>
        <v>0</v>
      </c>
      <c r="EK361" s="15">
        <f t="shared" si="270"/>
        <v>0</v>
      </c>
      <c r="EM361" s="15">
        <f t="shared" si="311"/>
        <v>0</v>
      </c>
      <c r="EN361" s="15">
        <f t="shared" si="311"/>
        <v>0</v>
      </c>
      <c r="EO361" s="15">
        <f t="shared" si="311"/>
        <v>0</v>
      </c>
      <c r="EP361" s="15">
        <f t="shared" si="311"/>
        <v>0</v>
      </c>
      <c r="EQ361" s="15">
        <f t="shared" si="311"/>
        <v>0</v>
      </c>
      <c r="ER361" s="15">
        <f t="shared" si="311"/>
        <v>0</v>
      </c>
      <c r="ES361" s="15">
        <f t="shared" si="311"/>
        <v>0</v>
      </c>
      <c r="ET361" s="15">
        <f t="shared" si="311"/>
        <v>0</v>
      </c>
      <c r="EU361" s="15">
        <f t="shared" si="311"/>
        <v>0</v>
      </c>
      <c r="EV361" s="15">
        <f t="shared" si="311"/>
        <v>0</v>
      </c>
      <c r="EW361" s="15">
        <f t="shared" si="311"/>
        <v>0</v>
      </c>
      <c r="EX361" s="15">
        <f t="shared" si="311"/>
        <v>0</v>
      </c>
      <c r="EY361" s="15">
        <f t="shared" si="311"/>
        <v>0</v>
      </c>
      <c r="EZ361" s="15">
        <f t="shared" si="311"/>
        <v>0</v>
      </c>
      <c r="FA361" s="15">
        <f t="shared" si="311"/>
        <v>0</v>
      </c>
      <c r="FB361" s="15">
        <f t="shared" si="304"/>
        <v>0</v>
      </c>
      <c r="FC361" s="15">
        <f t="shared" si="271"/>
        <v>0</v>
      </c>
      <c r="FD361" s="15">
        <f t="shared" si="271"/>
        <v>0</v>
      </c>
      <c r="FE361" s="15">
        <f t="shared" si="271"/>
        <v>0</v>
      </c>
      <c r="FF361" s="15">
        <f t="shared" si="271"/>
        <v>0</v>
      </c>
      <c r="FH361" s="15">
        <f>IFERROR(AL361*[1]Figure!$C$8+BG361*[1]Figure!$D$8+CB361*[1]Figure!$E$8,0)</f>
        <v>0</v>
      </c>
      <c r="FI361" s="15">
        <f>IFERROR(AM361*[1]Figure!$C$8+BH361*[1]Figure!$D$8+CC361*[1]Figure!$E$8,0)</f>
        <v>0</v>
      </c>
      <c r="FJ361" s="15">
        <f>IFERROR(AN361*[1]Figure!$C$8+BI361*[1]Figure!$D$8+CD361*[1]Figure!$E$8,0)</f>
        <v>0</v>
      </c>
      <c r="FK361" s="15">
        <f>IFERROR(AO361*[1]Figure!$C$8+BJ361*[1]Figure!$D$8+CE361*[1]Figure!$E$8,0)</f>
        <v>0</v>
      </c>
      <c r="FL361" s="15">
        <f>IFERROR(AP361*[1]Figure!$C$8+BK361*[1]Figure!$D$8+CF361*[1]Figure!$E$8,0)</f>
        <v>0</v>
      </c>
      <c r="FM361" s="15">
        <f>IFERROR(AQ361*[1]Figure!$C$8+BL361*[1]Figure!$D$8+CG361*[1]Figure!$E$8,0)</f>
        <v>0</v>
      </c>
      <c r="FN361" s="15">
        <f>IFERROR(AR361*[1]Figure!$C$8+BM361*[1]Figure!$D$8+CH361*[1]Figure!$E$8,0)</f>
        <v>0</v>
      </c>
      <c r="FO361" s="15">
        <f>IFERROR(AS361*[1]Figure!$C$8+BN361*[1]Figure!$D$8+CI361*[1]Figure!$E$8,0)</f>
        <v>0</v>
      </c>
      <c r="FP361" s="15">
        <f>IFERROR(AT361*[1]Figure!$C$8+BO361*[1]Figure!$D$8+CJ361*[1]Figure!$E$8,0)</f>
        <v>0</v>
      </c>
      <c r="FQ361" s="15">
        <f>IFERROR(AU361*[1]Figure!$C$8+BP361*[1]Figure!$D$8+CK361*[1]Figure!$E$8,0)</f>
        <v>0</v>
      </c>
      <c r="FR361" s="15">
        <f>IFERROR(AV361*[1]Figure!$C$8+BQ361*[1]Figure!$D$8+CL361*[1]Figure!$E$8,0)</f>
        <v>0</v>
      </c>
      <c r="FS361" s="15">
        <f>IFERROR(AW361*[1]Figure!$C$8+BR361*[1]Figure!$D$8+CM361*[1]Figure!$E$8,0)</f>
        <v>0</v>
      </c>
      <c r="FT361" s="15">
        <f>IFERROR(AX361*[1]Figure!$C$8+BS361*[1]Figure!$D$8+CN361*[1]Figure!$E$8,0)</f>
        <v>0</v>
      </c>
      <c r="FU361" s="15">
        <f>IFERROR(AY361*[1]Figure!$C$8+BT361*[1]Figure!$D$8+CO361*[1]Figure!$E$8,0)</f>
        <v>0</v>
      </c>
      <c r="FV361" s="15">
        <f>IFERROR(AZ361*[1]Figure!$C$8+BU361*[1]Figure!$D$8+CP361*[1]Figure!$E$8,0)</f>
        <v>0</v>
      </c>
      <c r="FW361" s="15">
        <f>IFERROR(BA361*[1]Figure!$C$8+BV361*[1]Figure!$D$8+CQ361*[1]Figure!$E$8,0)</f>
        <v>0</v>
      </c>
      <c r="FX361" s="15">
        <f>IFERROR(BB361*[1]Figure!$C$8+BW361*[1]Figure!$D$8+CR361*[1]Figure!$E$8,0)</f>
        <v>0</v>
      </c>
      <c r="FY361" s="15">
        <f>IFERROR(BC361*[1]Figure!$C$8+BX361*[1]Figure!$D$8+CS361*[1]Figure!$E$8,0)</f>
        <v>0</v>
      </c>
      <c r="FZ361" s="15">
        <f>IFERROR(BD361*[1]Figure!$C$8+BY361*[1]Figure!$D$8+CT361*[1]Figure!$E$8,0)</f>
        <v>0</v>
      </c>
      <c r="GA361" s="15">
        <f>IFERROR(BE361*[1]Figure!$C$8+BZ361*[1]Figure!$D$8+CU361*[1]Figure!$E$8,0)</f>
        <v>0</v>
      </c>
      <c r="GC361" s="15">
        <f>IFERROR(CW361*[1]Figure!$F$8+DR361*[1]Figure!$G$8+EM361*[1]Figure!$H$8,0)</f>
        <v>0</v>
      </c>
      <c r="GD361" s="15">
        <f>IFERROR(CX361*[1]Figure!$F$8+DS361*[1]Figure!$G$8+EN361*[1]Figure!$H$8,0)</f>
        <v>0</v>
      </c>
      <c r="GE361" s="15">
        <f>IFERROR(CY361*[1]Figure!$F$8+DT361*[1]Figure!$G$8+EO361*[1]Figure!$H$8,0)</f>
        <v>0</v>
      </c>
      <c r="GF361" s="15">
        <f>IFERROR(CZ361*[1]Figure!$F$8+DU361*[1]Figure!$G$8+EP361*[1]Figure!$H$8,0)</f>
        <v>0</v>
      </c>
      <c r="GG361" s="15">
        <f>IFERROR(DA361*[1]Figure!$F$8+DV361*[1]Figure!$G$8+EQ361*[1]Figure!$H$8,0)</f>
        <v>0</v>
      </c>
      <c r="GH361" s="15">
        <f>IFERROR(DB361*[1]Figure!$F$8+DW361*[1]Figure!$G$8+ER361*[1]Figure!$H$8,0)</f>
        <v>0</v>
      </c>
      <c r="GI361" s="15">
        <f>IFERROR(DC361*[1]Figure!$F$8+DX361*[1]Figure!$G$8+ES361*[1]Figure!$H$8,0)</f>
        <v>0</v>
      </c>
      <c r="GJ361" s="15">
        <f>IFERROR(DD361*[1]Figure!$F$8+DY361*[1]Figure!$G$8+ET361*[1]Figure!$H$8,0)</f>
        <v>0</v>
      </c>
      <c r="GK361" s="15">
        <f>IFERROR(DE361*[1]Figure!$F$8+DZ361*[1]Figure!$G$8+EU361*[1]Figure!$H$8,0)</f>
        <v>0</v>
      </c>
      <c r="GL361" s="15">
        <f>IFERROR(DF361*[1]Figure!$F$8+EA361*[1]Figure!$G$8+EV361*[1]Figure!$H$8,0)</f>
        <v>0</v>
      </c>
      <c r="GM361" s="15">
        <f>IFERROR(DG361*[1]Figure!$F$8+EB361*[1]Figure!$G$8+EW361*[1]Figure!$H$8,0)</f>
        <v>0</v>
      </c>
      <c r="GN361" s="15">
        <f>IFERROR(DH361*[1]Figure!$F$8+EC361*[1]Figure!$G$8+EX361*[1]Figure!$H$8,0)</f>
        <v>0</v>
      </c>
      <c r="GO361" s="15">
        <f>IFERROR(DI361*[1]Figure!$F$8+ED361*[1]Figure!$G$8+EY361*[1]Figure!$H$8,0)</f>
        <v>0</v>
      </c>
      <c r="GP361" s="15">
        <f>IFERROR(DJ361*[1]Figure!$F$8+EE361*[1]Figure!$G$8+EZ361*[1]Figure!$H$8,0)</f>
        <v>0</v>
      </c>
      <c r="GQ361" s="15">
        <f>IFERROR(DK361*[1]Figure!$F$8+EF361*[1]Figure!$G$8+FA361*[1]Figure!$H$8,0)</f>
        <v>0</v>
      </c>
      <c r="GR361" s="15">
        <f>IFERROR(DL361*[1]Figure!$F$8+EG361*[1]Figure!$G$8+FB361*[1]Figure!$H$8,0)</f>
        <v>0</v>
      </c>
      <c r="GS361" s="15">
        <f>IFERROR(DM361*[1]Figure!$F$8+EH361*[1]Figure!$G$8+FC361*[1]Figure!$H$8,0)</f>
        <v>0</v>
      </c>
      <c r="GT361" s="15">
        <f>IFERROR(DN361*[1]Figure!$F$8+EI361*[1]Figure!$G$8+FD361*[1]Figure!$H$8,0)</f>
        <v>0</v>
      </c>
      <c r="GU361" s="15">
        <f>IFERROR(DO361*[1]Figure!$F$8+EJ361*[1]Figure!$G$8+FE361*[1]Figure!$H$8,0)</f>
        <v>0</v>
      </c>
      <c r="GV361" s="15">
        <f>IFERROR(DP361*[1]Figure!$F$8+EK361*[1]Figure!$G$8+FF361*[1]Figure!$H$8,0)</f>
        <v>0</v>
      </c>
      <c r="GX361" s="15">
        <f>IFERROR(FH361*[1]Figure!$F$10+GC361*[1]Figure!$F$11,0)</f>
        <v>0</v>
      </c>
      <c r="GY361" s="15">
        <f>IFERROR(FI361*[1]Figure!$F$10+GD361*[1]Figure!$F$11,0)</f>
        <v>0</v>
      </c>
      <c r="GZ361" s="15">
        <f>IFERROR(FJ361*[1]Figure!$F$10+GE361*[1]Figure!$F$11,0)</f>
        <v>0</v>
      </c>
      <c r="HA361" s="15">
        <f>IFERROR(FK361*[1]Figure!$F$10+GF361*[1]Figure!$F$11,0)</f>
        <v>0</v>
      </c>
      <c r="HB361" s="15">
        <f>IFERROR(FL361*[1]Figure!$F$10+GG361*[1]Figure!$F$11,0)</f>
        <v>0</v>
      </c>
      <c r="HC361" s="15">
        <f>IFERROR(FM361*[1]Figure!$F$10+GH361*[1]Figure!$F$11,0)</f>
        <v>0</v>
      </c>
      <c r="HD361" s="15">
        <f>IFERROR(FN361*[1]Figure!$F$10+GI361*[1]Figure!$F$11,0)</f>
        <v>0</v>
      </c>
      <c r="HE361" s="15">
        <f>IFERROR(FO361*[1]Figure!$F$10+GJ361*[1]Figure!$F$11,0)</f>
        <v>0</v>
      </c>
      <c r="HF361" s="15">
        <f>IFERROR(FP361*[1]Figure!$F$10+GK361*[1]Figure!$F$11,0)</f>
        <v>0</v>
      </c>
      <c r="HG361" s="15">
        <f>IFERROR(FQ361*[1]Figure!$F$10+GL361*[1]Figure!$F$11,0)</f>
        <v>0</v>
      </c>
      <c r="HH361" s="15">
        <f>IFERROR(FR361*[1]Figure!$F$10+GM361*[1]Figure!$F$11,0)</f>
        <v>0</v>
      </c>
      <c r="HI361" s="15">
        <f>IFERROR(FS361*[1]Figure!$F$10+GN361*[1]Figure!$F$11,0)</f>
        <v>0</v>
      </c>
      <c r="HJ361" s="15">
        <f>IFERROR(FT361*[1]Figure!$F$10+GO361*[1]Figure!$F$11,0)</f>
        <v>0</v>
      </c>
      <c r="HK361" s="15">
        <f>IFERROR(FU361*[1]Figure!$F$10+GP361*[1]Figure!$F$11,0)</f>
        <v>0</v>
      </c>
      <c r="HL361" s="15">
        <f>IFERROR(FV361*[1]Figure!$F$10+GQ361*[1]Figure!$F$11,0)</f>
        <v>0</v>
      </c>
      <c r="HM361" s="15">
        <f>IFERROR(FW361*[1]Figure!$F$10+GR361*[1]Figure!$F$11,0)</f>
        <v>0</v>
      </c>
      <c r="HN361" s="15">
        <f>IFERROR(FX361*[1]Figure!$F$10+GS361*[1]Figure!$F$11,0)</f>
        <v>0</v>
      </c>
      <c r="HO361" s="15">
        <f>IFERROR(FY361*[1]Figure!$F$10+GT361*[1]Figure!$F$11,0)</f>
        <v>0</v>
      </c>
      <c r="HP361" s="15">
        <f>IFERROR(FZ361*[1]Figure!$F$10+GU361*[1]Figure!$F$11,0)</f>
        <v>0</v>
      </c>
      <c r="HQ361" s="15">
        <f>IFERROR(GA361*[1]Figure!$F$10+GV361*[1]Figure!$F$11,0)</f>
        <v>0</v>
      </c>
    </row>
    <row r="362" spans="1:225" s="15" customFormat="1" x14ac:dyDescent="0.2">
      <c r="A362" s="1"/>
      <c r="B362" s="4"/>
      <c r="C362" s="1" t="str">
        <f>C171</f>
        <v>Heat (PHEV,pack)</v>
      </c>
      <c r="D362" s="1" t="str">
        <f>D171</f>
        <v>Poland</v>
      </c>
      <c r="E362" s="2">
        <f t="shared" si="293"/>
        <v>3.858592913873711E-2</v>
      </c>
      <c r="F362" s="7"/>
      <c r="G362" s="5" t="str">
        <f>G171</f>
        <v>-</v>
      </c>
      <c r="H362" s="5" t="str">
        <f>H171</f>
        <v>-</v>
      </c>
      <c r="I362" s="5" t="str">
        <f>I171</f>
        <v>-</v>
      </c>
      <c r="J362" s="5" t="str">
        <f>J171</f>
        <v>-</v>
      </c>
      <c r="K362" s="5" t="str">
        <f>K171</f>
        <v>-</v>
      </c>
      <c r="L362" s="5" t="str">
        <f>L171</f>
        <v>-</v>
      </c>
      <c r="M362" s="5" t="str">
        <f>M171</f>
        <v>MJ/kWh</v>
      </c>
      <c r="N362" s="5" t="str">
        <f>N171</f>
        <v>heat production, natural gas, at industrial furnace &gt;100kW | heat, district or industrial, natural gas | Cutoff, PL</v>
      </c>
      <c r="O362" s="5">
        <f>O171</f>
        <v>1</v>
      </c>
      <c r="P362" s="5" t="str">
        <f>P171</f>
        <v>MJ</v>
      </c>
      <c r="Q362" s="5">
        <f t="shared" si="322"/>
        <v>7.76172036079711E-2</v>
      </c>
      <c r="R362" s="5">
        <f t="shared" si="321"/>
        <v>1.2334492330798601</v>
      </c>
      <c r="S362" s="5">
        <f t="shared" si="321"/>
        <v>1.8845559066769299E-5</v>
      </c>
      <c r="T362" s="5">
        <f t="shared" si="321"/>
        <v>2.6861542418406398E-2</v>
      </c>
      <c r="U362" s="5">
        <f t="shared" si="321"/>
        <v>1.15772382420937E-4</v>
      </c>
      <c r="V362" s="5">
        <f t="shared" si="321"/>
        <v>8.4441301983729495E-7</v>
      </c>
      <c r="W362" s="5">
        <f t="shared" si="321"/>
        <v>7.9148724848107893E-2</v>
      </c>
      <c r="X362" s="5">
        <f t="shared" si="321"/>
        <v>5.34650799649301E-4</v>
      </c>
      <c r="Y362" s="5">
        <f t="shared" si="321"/>
        <v>1.91914568732441E-3</v>
      </c>
      <c r="Z362" s="5">
        <f t="shared" si="321"/>
        <v>2.8436884930436703E-4</v>
      </c>
      <c r="AA362" s="5">
        <f t="shared" si="321"/>
        <v>3.8579556884854302E-5</v>
      </c>
      <c r="AB362" s="5">
        <f t="shared" si="321"/>
        <v>1.6521029759626401E-4</v>
      </c>
      <c r="AC362" s="5">
        <f t="shared" si="321"/>
        <v>8.5032099085209495E-8</v>
      </c>
      <c r="AD362" s="5">
        <f t="shared" si="321"/>
        <v>2.05151655332958E-5</v>
      </c>
      <c r="AE362" s="5">
        <f t="shared" si="321"/>
        <v>3.5325481223865997E-5</v>
      </c>
      <c r="AF362" s="5">
        <f t="shared" si="321"/>
        <v>3.8894325624004503E-5</v>
      </c>
      <c r="AG362" s="5">
        <f t="shared" si="321"/>
        <v>2.24475842794105E-8</v>
      </c>
      <c r="AH362" s="5">
        <f t="shared" si="321"/>
        <v>5.8368053652270399E-5</v>
      </c>
      <c r="AI362" s="5">
        <f t="shared" si="321"/>
        <v>5.7723705293067301E-3</v>
      </c>
      <c r="AJ362" s="5">
        <f t="shared" si="321"/>
        <v>2.5487273851333302E-5</v>
      </c>
      <c r="AK362" s="1"/>
      <c r="AL362" s="1">
        <f t="shared" si="306"/>
        <v>0</v>
      </c>
      <c r="AM362" s="1">
        <f t="shared" si="306"/>
        <v>0</v>
      </c>
      <c r="AN362" s="1">
        <f t="shared" si="306"/>
        <v>0</v>
      </c>
      <c r="AO362" s="1">
        <f t="shared" si="306"/>
        <v>0</v>
      </c>
      <c r="AP362" s="1">
        <f t="shared" si="306"/>
        <v>0</v>
      </c>
      <c r="AQ362" s="1">
        <f t="shared" si="306"/>
        <v>0</v>
      </c>
      <c r="AR362" s="1">
        <f t="shared" si="306"/>
        <v>0</v>
      </c>
      <c r="AS362" s="1">
        <f t="shared" si="306"/>
        <v>0</v>
      </c>
      <c r="AT362" s="1">
        <f t="shared" si="306"/>
        <v>0</v>
      </c>
      <c r="AU362" s="1">
        <f t="shared" si="306"/>
        <v>0</v>
      </c>
      <c r="AV362" s="1">
        <f t="shared" si="306"/>
        <v>0</v>
      </c>
      <c r="AW362" s="1">
        <f t="shared" si="306"/>
        <v>0</v>
      </c>
      <c r="AX362" s="1">
        <f t="shared" si="306"/>
        <v>0</v>
      </c>
      <c r="AY362" s="1">
        <f t="shared" si="306"/>
        <v>0</v>
      </c>
      <c r="AZ362" s="1">
        <f t="shared" si="306"/>
        <v>0</v>
      </c>
      <c r="BA362" s="1">
        <f t="shared" si="299"/>
        <v>0</v>
      </c>
      <c r="BB362" s="1">
        <f t="shared" si="266"/>
        <v>0</v>
      </c>
      <c r="BC362" s="1">
        <f t="shared" si="266"/>
        <v>0</v>
      </c>
      <c r="BD362" s="1">
        <f t="shared" si="266"/>
        <v>0</v>
      </c>
      <c r="BE362" s="1">
        <f t="shared" si="266"/>
        <v>0</v>
      </c>
      <c r="BF362" s="1"/>
      <c r="BG362" s="1">
        <f t="shared" si="307"/>
        <v>0</v>
      </c>
      <c r="BH362" s="1">
        <f t="shared" si="307"/>
        <v>0</v>
      </c>
      <c r="BI362" s="1">
        <f t="shared" si="307"/>
        <v>0</v>
      </c>
      <c r="BJ362" s="1">
        <f t="shared" si="307"/>
        <v>0</v>
      </c>
      <c r="BK362" s="1">
        <f t="shared" si="307"/>
        <v>0</v>
      </c>
      <c r="BL362" s="1">
        <f t="shared" si="307"/>
        <v>0</v>
      </c>
      <c r="BM362" s="1">
        <f t="shared" si="307"/>
        <v>0</v>
      </c>
      <c r="BN362" s="1">
        <f t="shared" si="307"/>
        <v>0</v>
      </c>
      <c r="BO362" s="1">
        <f t="shared" si="307"/>
        <v>0</v>
      </c>
      <c r="BP362" s="1">
        <f t="shared" si="307"/>
        <v>0</v>
      </c>
      <c r="BQ362" s="1">
        <f t="shared" si="307"/>
        <v>0</v>
      </c>
      <c r="BR362" s="1">
        <f t="shared" si="307"/>
        <v>0</v>
      </c>
      <c r="BS362" s="1">
        <f t="shared" si="307"/>
        <v>0</v>
      </c>
      <c r="BT362" s="1">
        <f t="shared" si="307"/>
        <v>0</v>
      </c>
      <c r="BU362" s="1">
        <f t="shared" si="307"/>
        <v>0</v>
      </c>
      <c r="BV362" s="1">
        <f t="shared" si="300"/>
        <v>0</v>
      </c>
      <c r="BW362" s="1">
        <f t="shared" si="267"/>
        <v>0</v>
      </c>
      <c r="BX362" s="1">
        <f t="shared" si="267"/>
        <v>0</v>
      </c>
      <c r="BY362" s="1">
        <f t="shared" si="267"/>
        <v>0</v>
      </c>
      <c r="BZ362" s="1">
        <f t="shared" si="267"/>
        <v>0</v>
      </c>
      <c r="CA362" s="1"/>
      <c r="CB362" s="1">
        <f t="shared" si="308"/>
        <v>0</v>
      </c>
      <c r="CC362" s="1">
        <f t="shared" si="308"/>
        <v>0</v>
      </c>
      <c r="CD362" s="1">
        <f t="shared" si="308"/>
        <v>0</v>
      </c>
      <c r="CE362" s="1">
        <f t="shared" si="308"/>
        <v>0</v>
      </c>
      <c r="CF362" s="1">
        <f t="shared" si="308"/>
        <v>0</v>
      </c>
      <c r="CG362" s="1">
        <f t="shared" si="308"/>
        <v>0</v>
      </c>
      <c r="CH362" s="1">
        <f t="shared" si="308"/>
        <v>0</v>
      </c>
      <c r="CI362" s="1">
        <f t="shared" si="308"/>
        <v>0</v>
      </c>
      <c r="CJ362" s="1">
        <f t="shared" si="308"/>
        <v>0</v>
      </c>
      <c r="CK362" s="1">
        <f t="shared" si="308"/>
        <v>0</v>
      </c>
      <c r="CL362" s="1">
        <f t="shared" si="308"/>
        <v>0</v>
      </c>
      <c r="CM362" s="1">
        <f t="shared" si="308"/>
        <v>0</v>
      </c>
      <c r="CN362" s="1">
        <f t="shared" si="308"/>
        <v>0</v>
      </c>
      <c r="CO362" s="1">
        <f t="shared" si="308"/>
        <v>0</v>
      </c>
      <c r="CP362" s="1">
        <f t="shared" si="308"/>
        <v>0</v>
      </c>
      <c r="CQ362" s="1">
        <f t="shared" si="301"/>
        <v>0</v>
      </c>
      <c r="CR362" s="1">
        <f t="shared" si="268"/>
        <v>0</v>
      </c>
      <c r="CS362" s="1">
        <f t="shared" si="268"/>
        <v>0</v>
      </c>
      <c r="CT362" s="1">
        <f t="shared" si="268"/>
        <v>0</v>
      </c>
      <c r="CU362" s="1">
        <f t="shared" si="268"/>
        <v>0</v>
      </c>
      <c r="CW362" s="15">
        <f t="shared" si="309"/>
        <v>0</v>
      </c>
      <c r="CX362" s="15">
        <f t="shared" si="309"/>
        <v>0</v>
      </c>
      <c r="CY362" s="15">
        <f t="shared" si="309"/>
        <v>0</v>
      </c>
      <c r="CZ362" s="15">
        <f t="shared" si="309"/>
        <v>0</v>
      </c>
      <c r="DA362" s="15">
        <f t="shared" si="309"/>
        <v>0</v>
      </c>
      <c r="DB362" s="15">
        <f t="shared" si="309"/>
        <v>0</v>
      </c>
      <c r="DC362" s="15">
        <f t="shared" si="309"/>
        <v>0</v>
      </c>
      <c r="DD362" s="15">
        <f t="shared" si="309"/>
        <v>0</v>
      </c>
      <c r="DE362" s="15">
        <f t="shared" si="309"/>
        <v>0</v>
      </c>
      <c r="DF362" s="15">
        <f t="shared" si="309"/>
        <v>0</v>
      </c>
      <c r="DG362" s="15">
        <f t="shared" si="309"/>
        <v>0</v>
      </c>
      <c r="DH362" s="15">
        <f t="shared" si="309"/>
        <v>0</v>
      </c>
      <c r="DI362" s="15">
        <f t="shared" si="309"/>
        <v>0</v>
      </c>
      <c r="DJ362" s="15">
        <f t="shared" si="309"/>
        <v>0</v>
      </c>
      <c r="DK362" s="15">
        <f t="shared" si="309"/>
        <v>0</v>
      </c>
      <c r="DL362" s="15">
        <f t="shared" si="302"/>
        <v>0</v>
      </c>
      <c r="DM362" s="15">
        <f t="shared" si="269"/>
        <v>0</v>
      </c>
      <c r="DN362" s="15">
        <f t="shared" si="269"/>
        <v>0</v>
      </c>
      <c r="DO362" s="15">
        <f t="shared" si="269"/>
        <v>0</v>
      </c>
      <c r="DP362" s="15">
        <f t="shared" si="269"/>
        <v>0</v>
      </c>
      <c r="DR362" s="15">
        <f t="shared" si="310"/>
        <v>0</v>
      </c>
      <c r="DS362" s="15">
        <f t="shared" si="310"/>
        <v>0</v>
      </c>
      <c r="DT362" s="15">
        <f t="shared" si="310"/>
        <v>0</v>
      </c>
      <c r="DU362" s="15">
        <f t="shared" si="310"/>
        <v>0</v>
      </c>
      <c r="DV362" s="15">
        <f t="shared" si="310"/>
        <v>0</v>
      </c>
      <c r="DW362" s="15">
        <f t="shared" si="310"/>
        <v>0</v>
      </c>
      <c r="DX362" s="15">
        <f t="shared" si="310"/>
        <v>0</v>
      </c>
      <c r="DY362" s="15">
        <f t="shared" si="310"/>
        <v>0</v>
      </c>
      <c r="DZ362" s="15">
        <f t="shared" si="310"/>
        <v>0</v>
      </c>
      <c r="EA362" s="15">
        <f t="shared" si="310"/>
        <v>0</v>
      </c>
      <c r="EB362" s="15">
        <f t="shared" si="310"/>
        <v>0</v>
      </c>
      <c r="EC362" s="15">
        <f t="shared" si="310"/>
        <v>0</v>
      </c>
      <c r="ED362" s="15">
        <f t="shared" si="310"/>
        <v>0</v>
      </c>
      <c r="EE362" s="15">
        <f t="shared" si="310"/>
        <v>0</v>
      </c>
      <c r="EF362" s="15">
        <f t="shared" si="310"/>
        <v>0</v>
      </c>
      <c r="EG362" s="15">
        <f t="shared" si="303"/>
        <v>0</v>
      </c>
      <c r="EH362" s="15">
        <f t="shared" si="270"/>
        <v>0</v>
      </c>
      <c r="EI362" s="15">
        <f t="shared" si="270"/>
        <v>0</v>
      </c>
      <c r="EJ362" s="15">
        <f t="shared" si="270"/>
        <v>0</v>
      </c>
      <c r="EK362" s="15">
        <f t="shared" si="270"/>
        <v>0</v>
      </c>
      <c r="EM362" s="15">
        <f t="shared" si="311"/>
        <v>0</v>
      </c>
      <c r="EN362" s="15">
        <f t="shared" si="311"/>
        <v>0</v>
      </c>
      <c r="EO362" s="15">
        <f t="shared" si="311"/>
        <v>0</v>
      </c>
      <c r="EP362" s="15">
        <f t="shared" si="311"/>
        <v>0</v>
      </c>
      <c r="EQ362" s="15">
        <f t="shared" si="311"/>
        <v>0</v>
      </c>
      <c r="ER362" s="15">
        <f t="shared" si="311"/>
        <v>0</v>
      </c>
      <c r="ES362" s="15">
        <f t="shared" si="311"/>
        <v>0</v>
      </c>
      <c r="ET362" s="15">
        <f t="shared" si="311"/>
        <v>0</v>
      </c>
      <c r="EU362" s="15">
        <f t="shared" si="311"/>
        <v>0</v>
      </c>
      <c r="EV362" s="15">
        <f t="shared" si="311"/>
        <v>0</v>
      </c>
      <c r="EW362" s="15">
        <f t="shared" si="311"/>
        <v>0</v>
      </c>
      <c r="EX362" s="15">
        <f t="shared" si="311"/>
        <v>0</v>
      </c>
      <c r="EY362" s="15">
        <f t="shared" si="311"/>
        <v>0</v>
      </c>
      <c r="EZ362" s="15">
        <f t="shared" si="311"/>
        <v>0</v>
      </c>
      <c r="FA362" s="15">
        <f t="shared" si="311"/>
        <v>0</v>
      </c>
      <c r="FB362" s="15">
        <f t="shared" si="304"/>
        <v>0</v>
      </c>
      <c r="FC362" s="15">
        <f t="shared" si="271"/>
        <v>0</v>
      </c>
      <c r="FD362" s="15">
        <f t="shared" si="271"/>
        <v>0</v>
      </c>
      <c r="FE362" s="15">
        <f t="shared" si="271"/>
        <v>0</v>
      </c>
      <c r="FF362" s="15">
        <f t="shared" si="271"/>
        <v>0</v>
      </c>
      <c r="FH362" s="15">
        <f>IFERROR(AL362*[1]Figure!$C$8+BG362*[1]Figure!$D$8+CB362*[1]Figure!$E$8,0)</f>
        <v>0</v>
      </c>
      <c r="FI362" s="15">
        <f>IFERROR(AM362*[1]Figure!$C$8+BH362*[1]Figure!$D$8+CC362*[1]Figure!$E$8,0)</f>
        <v>0</v>
      </c>
      <c r="FJ362" s="15">
        <f>IFERROR(AN362*[1]Figure!$C$8+BI362*[1]Figure!$D$8+CD362*[1]Figure!$E$8,0)</f>
        <v>0</v>
      </c>
      <c r="FK362" s="15">
        <f>IFERROR(AO362*[1]Figure!$C$8+BJ362*[1]Figure!$D$8+CE362*[1]Figure!$E$8,0)</f>
        <v>0</v>
      </c>
      <c r="FL362" s="15">
        <f>IFERROR(AP362*[1]Figure!$C$8+BK362*[1]Figure!$D$8+CF362*[1]Figure!$E$8,0)</f>
        <v>0</v>
      </c>
      <c r="FM362" s="15">
        <f>IFERROR(AQ362*[1]Figure!$C$8+BL362*[1]Figure!$D$8+CG362*[1]Figure!$E$8,0)</f>
        <v>0</v>
      </c>
      <c r="FN362" s="15">
        <f>IFERROR(AR362*[1]Figure!$C$8+BM362*[1]Figure!$D$8+CH362*[1]Figure!$E$8,0)</f>
        <v>0</v>
      </c>
      <c r="FO362" s="15">
        <f>IFERROR(AS362*[1]Figure!$C$8+BN362*[1]Figure!$D$8+CI362*[1]Figure!$E$8,0)</f>
        <v>0</v>
      </c>
      <c r="FP362" s="15">
        <f>IFERROR(AT362*[1]Figure!$C$8+BO362*[1]Figure!$D$8+CJ362*[1]Figure!$E$8,0)</f>
        <v>0</v>
      </c>
      <c r="FQ362" s="15">
        <f>IFERROR(AU362*[1]Figure!$C$8+BP362*[1]Figure!$D$8+CK362*[1]Figure!$E$8,0)</f>
        <v>0</v>
      </c>
      <c r="FR362" s="15">
        <f>IFERROR(AV362*[1]Figure!$C$8+BQ362*[1]Figure!$D$8+CL362*[1]Figure!$E$8,0)</f>
        <v>0</v>
      </c>
      <c r="FS362" s="15">
        <f>IFERROR(AW362*[1]Figure!$C$8+BR362*[1]Figure!$D$8+CM362*[1]Figure!$E$8,0)</f>
        <v>0</v>
      </c>
      <c r="FT362" s="15">
        <f>IFERROR(AX362*[1]Figure!$C$8+BS362*[1]Figure!$D$8+CN362*[1]Figure!$E$8,0)</f>
        <v>0</v>
      </c>
      <c r="FU362" s="15">
        <f>IFERROR(AY362*[1]Figure!$C$8+BT362*[1]Figure!$D$8+CO362*[1]Figure!$E$8,0)</f>
        <v>0</v>
      </c>
      <c r="FV362" s="15">
        <f>IFERROR(AZ362*[1]Figure!$C$8+BU362*[1]Figure!$D$8+CP362*[1]Figure!$E$8,0)</f>
        <v>0</v>
      </c>
      <c r="FW362" s="15">
        <f>IFERROR(BA362*[1]Figure!$C$8+BV362*[1]Figure!$D$8+CQ362*[1]Figure!$E$8,0)</f>
        <v>0</v>
      </c>
      <c r="FX362" s="15">
        <f>IFERROR(BB362*[1]Figure!$C$8+BW362*[1]Figure!$D$8+CR362*[1]Figure!$E$8,0)</f>
        <v>0</v>
      </c>
      <c r="FY362" s="15">
        <f>IFERROR(BC362*[1]Figure!$C$8+BX362*[1]Figure!$D$8+CS362*[1]Figure!$E$8,0)</f>
        <v>0</v>
      </c>
      <c r="FZ362" s="15">
        <f>IFERROR(BD362*[1]Figure!$C$8+BY362*[1]Figure!$D$8+CT362*[1]Figure!$E$8,0)</f>
        <v>0</v>
      </c>
      <c r="GA362" s="15">
        <f>IFERROR(BE362*[1]Figure!$C$8+BZ362*[1]Figure!$D$8+CU362*[1]Figure!$E$8,0)</f>
        <v>0</v>
      </c>
      <c r="GC362" s="15">
        <f>IFERROR(CW362*[1]Figure!$F$8+DR362*[1]Figure!$G$8+EM362*[1]Figure!$H$8,0)</f>
        <v>0</v>
      </c>
      <c r="GD362" s="15">
        <f>IFERROR(CX362*[1]Figure!$F$8+DS362*[1]Figure!$G$8+EN362*[1]Figure!$H$8,0)</f>
        <v>0</v>
      </c>
      <c r="GE362" s="15">
        <f>IFERROR(CY362*[1]Figure!$F$8+DT362*[1]Figure!$G$8+EO362*[1]Figure!$H$8,0)</f>
        <v>0</v>
      </c>
      <c r="GF362" s="15">
        <f>IFERROR(CZ362*[1]Figure!$F$8+DU362*[1]Figure!$G$8+EP362*[1]Figure!$H$8,0)</f>
        <v>0</v>
      </c>
      <c r="GG362" s="15">
        <f>IFERROR(DA362*[1]Figure!$F$8+DV362*[1]Figure!$G$8+EQ362*[1]Figure!$H$8,0)</f>
        <v>0</v>
      </c>
      <c r="GH362" s="15">
        <f>IFERROR(DB362*[1]Figure!$F$8+DW362*[1]Figure!$G$8+ER362*[1]Figure!$H$8,0)</f>
        <v>0</v>
      </c>
      <c r="GI362" s="15">
        <f>IFERROR(DC362*[1]Figure!$F$8+DX362*[1]Figure!$G$8+ES362*[1]Figure!$H$8,0)</f>
        <v>0</v>
      </c>
      <c r="GJ362" s="15">
        <f>IFERROR(DD362*[1]Figure!$F$8+DY362*[1]Figure!$G$8+ET362*[1]Figure!$H$8,0)</f>
        <v>0</v>
      </c>
      <c r="GK362" s="15">
        <f>IFERROR(DE362*[1]Figure!$F$8+DZ362*[1]Figure!$G$8+EU362*[1]Figure!$H$8,0)</f>
        <v>0</v>
      </c>
      <c r="GL362" s="15">
        <f>IFERROR(DF362*[1]Figure!$F$8+EA362*[1]Figure!$G$8+EV362*[1]Figure!$H$8,0)</f>
        <v>0</v>
      </c>
      <c r="GM362" s="15">
        <f>IFERROR(DG362*[1]Figure!$F$8+EB362*[1]Figure!$G$8+EW362*[1]Figure!$H$8,0)</f>
        <v>0</v>
      </c>
      <c r="GN362" s="15">
        <f>IFERROR(DH362*[1]Figure!$F$8+EC362*[1]Figure!$G$8+EX362*[1]Figure!$H$8,0)</f>
        <v>0</v>
      </c>
      <c r="GO362" s="15">
        <f>IFERROR(DI362*[1]Figure!$F$8+ED362*[1]Figure!$G$8+EY362*[1]Figure!$H$8,0)</f>
        <v>0</v>
      </c>
      <c r="GP362" s="15">
        <f>IFERROR(DJ362*[1]Figure!$F$8+EE362*[1]Figure!$G$8+EZ362*[1]Figure!$H$8,0)</f>
        <v>0</v>
      </c>
      <c r="GQ362" s="15">
        <f>IFERROR(DK362*[1]Figure!$F$8+EF362*[1]Figure!$G$8+FA362*[1]Figure!$H$8,0)</f>
        <v>0</v>
      </c>
      <c r="GR362" s="15">
        <f>IFERROR(DL362*[1]Figure!$F$8+EG362*[1]Figure!$G$8+FB362*[1]Figure!$H$8,0)</f>
        <v>0</v>
      </c>
      <c r="GS362" s="15">
        <f>IFERROR(DM362*[1]Figure!$F$8+EH362*[1]Figure!$G$8+FC362*[1]Figure!$H$8,0)</f>
        <v>0</v>
      </c>
      <c r="GT362" s="15">
        <f>IFERROR(DN362*[1]Figure!$F$8+EI362*[1]Figure!$G$8+FD362*[1]Figure!$H$8,0)</f>
        <v>0</v>
      </c>
      <c r="GU362" s="15">
        <f>IFERROR(DO362*[1]Figure!$F$8+EJ362*[1]Figure!$G$8+FE362*[1]Figure!$H$8,0)</f>
        <v>0</v>
      </c>
      <c r="GV362" s="15">
        <f>IFERROR(DP362*[1]Figure!$F$8+EK362*[1]Figure!$G$8+FF362*[1]Figure!$H$8,0)</f>
        <v>0</v>
      </c>
      <c r="GX362" s="15">
        <f>IFERROR(FH362*[1]Figure!$F$10+GC362*[1]Figure!$F$11,0)</f>
        <v>0</v>
      </c>
      <c r="GY362" s="15">
        <f>IFERROR(FI362*[1]Figure!$F$10+GD362*[1]Figure!$F$11,0)</f>
        <v>0</v>
      </c>
      <c r="GZ362" s="15">
        <f>IFERROR(FJ362*[1]Figure!$F$10+GE362*[1]Figure!$F$11,0)</f>
        <v>0</v>
      </c>
      <c r="HA362" s="15">
        <f>IFERROR(FK362*[1]Figure!$F$10+GF362*[1]Figure!$F$11,0)</f>
        <v>0</v>
      </c>
      <c r="HB362" s="15">
        <f>IFERROR(FL362*[1]Figure!$F$10+GG362*[1]Figure!$F$11,0)</f>
        <v>0</v>
      </c>
      <c r="HC362" s="15">
        <f>IFERROR(FM362*[1]Figure!$F$10+GH362*[1]Figure!$F$11,0)</f>
        <v>0</v>
      </c>
      <c r="HD362" s="15">
        <f>IFERROR(FN362*[1]Figure!$F$10+GI362*[1]Figure!$F$11,0)</f>
        <v>0</v>
      </c>
      <c r="HE362" s="15">
        <f>IFERROR(FO362*[1]Figure!$F$10+GJ362*[1]Figure!$F$11,0)</f>
        <v>0</v>
      </c>
      <c r="HF362" s="15">
        <f>IFERROR(FP362*[1]Figure!$F$10+GK362*[1]Figure!$F$11,0)</f>
        <v>0</v>
      </c>
      <c r="HG362" s="15">
        <f>IFERROR(FQ362*[1]Figure!$F$10+GL362*[1]Figure!$F$11,0)</f>
        <v>0</v>
      </c>
      <c r="HH362" s="15">
        <f>IFERROR(FR362*[1]Figure!$F$10+GM362*[1]Figure!$F$11,0)</f>
        <v>0</v>
      </c>
      <c r="HI362" s="15">
        <f>IFERROR(FS362*[1]Figure!$F$10+GN362*[1]Figure!$F$11,0)</f>
        <v>0</v>
      </c>
      <c r="HJ362" s="15">
        <f>IFERROR(FT362*[1]Figure!$F$10+GO362*[1]Figure!$F$11,0)</f>
        <v>0</v>
      </c>
      <c r="HK362" s="15">
        <f>IFERROR(FU362*[1]Figure!$F$10+GP362*[1]Figure!$F$11,0)</f>
        <v>0</v>
      </c>
      <c r="HL362" s="15">
        <f>IFERROR(FV362*[1]Figure!$F$10+GQ362*[1]Figure!$F$11,0)</f>
        <v>0</v>
      </c>
      <c r="HM362" s="15">
        <f>IFERROR(FW362*[1]Figure!$F$10+GR362*[1]Figure!$F$11,0)</f>
        <v>0</v>
      </c>
      <c r="HN362" s="15">
        <f>IFERROR(FX362*[1]Figure!$F$10+GS362*[1]Figure!$F$11,0)</f>
        <v>0</v>
      </c>
      <c r="HO362" s="15">
        <f>IFERROR(FY362*[1]Figure!$F$10+GT362*[1]Figure!$F$11,0)</f>
        <v>0</v>
      </c>
      <c r="HP362" s="15">
        <f>IFERROR(FZ362*[1]Figure!$F$10+GU362*[1]Figure!$F$11,0)</f>
        <v>0</v>
      </c>
      <c r="HQ362" s="15">
        <f>IFERROR(GA362*[1]Figure!$F$10+GV362*[1]Figure!$F$11,0)</f>
        <v>0</v>
      </c>
    </row>
    <row r="363" spans="1:225" x14ac:dyDescent="0.2">
      <c r="A363" s="1"/>
      <c r="B363" s="4" t="str">
        <f>B172</f>
        <v>Domestic manufacturing scenario</v>
      </c>
      <c r="C363" s="5"/>
      <c r="D363" s="1"/>
      <c r="E363" s="2" t="str">
        <f>E365</f>
        <v>Road</v>
      </c>
      <c r="F363" s="11"/>
      <c r="G363" s="5">
        <f>[1]Transport!AK353+[1]Transport!AX35</f>
        <v>10.061057802887593</v>
      </c>
      <c r="H363" s="5">
        <f>G363</f>
        <v>10.061057802887593</v>
      </c>
      <c r="I363" s="5">
        <f t="shared" ref="I363:L364" si="323">H363</f>
        <v>10.061057802887593</v>
      </c>
      <c r="J363" s="5">
        <f t="shared" si="323"/>
        <v>10.061057802887593</v>
      </c>
      <c r="K363" s="5">
        <f t="shared" si="323"/>
        <v>10.061057802887593</v>
      </c>
      <c r="L363" s="5">
        <f t="shared" si="323"/>
        <v>10.061057802887593</v>
      </c>
      <c r="M363" s="5" t="str">
        <f>'[1]LCIA US'!M89</f>
        <v>tkm/kWh</v>
      </c>
      <c r="N363" s="5" t="s">
        <v>228</v>
      </c>
      <c r="O363" s="5">
        <f>'[1]LCIA US'!O89</f>
        <v>1</v>
      </c>
      <c r="P363" s="5" t="str">
        <f>'[1]LCIA US'!P89</f>
        <v>tkm</v>
      </c>
      <c r="Q363" s="5">
        <f>'[1]Unit factor_selected'!J344</f>
        <v>0.133707721171866</v>
      </c>
      <c r="R363" s="5">
        <f>'[1]Unit factor_selected'!K344</f>
        <v>2.18345248828355</v>
      </c>
      <c r="S363" s="5">
        <f>'[1]Unit factor_selected'!L344</f>
        <v>1.8703107973426701E-4</v>
      </c>
      <c r="T363" s="5">
        <f>'[1]Unit factor_selected'!M344</f>
        <v>4.6116453081978301E-2</v>
      </c>
      <c r="U363" s="5">
        <f>'[1]Unit factor_selected'!N344</f>
        <v>2.68217613226768E-3</v>
      </c>
      <c r="V363" s="5">
        <f>'[1]Unit factor_selected'!O344</f>
        <v>1.10055778823364E-5</v>
      </c>
      <c r="W363" s="5">
        <f>'[1]Unit factor_selected'!P344</f>
        <v>0.13440192455011901</v>
      </c>
      <c r="X363" s="5">
        <f>'[1]Unit factor_selected'!Q344</f>
        <v>5.65175192158368E-3</v>
      </c>
      <c r="Y363" s="5">
        <f>'[1]Unit factor_selected'!R344</f>
        <v>9.7973370679638697E-2</v>
      </c>
      <c r="Z363" s="5">
        <f>'[1]Unit factor_selected'!S344</f>
        <v>2.5013911862921999E-3</v>
      </c>
      <c r="AA363" s="5">
        <f>'[1]Unit factor_selected'!T344</f>
        <v>8.9182327445790095E-3</v>
      </c>
      <c r="AB363" s="5">
        <f>'[1]Unit factor_selected'!U344</f>
        <v>4.9396614284142196E-3</v>
      </c>
      <c r="AC363" s="5">
        <f>'[1]Unit factor_selected'!V344</f>
        <v>2.2826687409268102E-6</v>
      </c>
      <c r="AD363" s="5">
        <f>'[1]Unit factor_selected'!W344</f>
        <v>2.7276746455271101E-4</v>
      </c>
      <c r="AE363" s="5">
        <f>'[1]Unit factor_selected'!X344</f>
        <v>6.8097205383945195E-4</v>
      </c>
      <c r="AF363" s="5">
        <f>'[1]Unit factor_selected'!Y344</f>
        <v>6.9574283770951304E-4</v>
      </c>
      <c r="AG363" s="5">
        <f>'[1]Unit factor_selected'!Z344</f>
        <v>6.7532785204374996E-8</v>
      </c>
      <c r="AH363" s="5">
        <f>'[1]Unit factor_selected'!AA344</f>
        <v>4.2142949109156901E-4</v>
      </c>
      <c r="AI363" s="5">
        <f>'[1]Unit factor_selected'!AB344</f>
        <v>2.5674173759674299</v>
      </c>
      <c r="AJ363" s="5">
        <f>'[1]Unit factor_selected'!AC344</f>
        <v>2.7693293349468099E-4</v>
      </c>
      <c r="AK363" s="1"/>
      <c r="AL363" s="1">
        <f>IFERROR($G363*Q363,0)</f>
        <v>1.3452411114025209</v>
      </c>
      <c r="AM363" s="1">
        <f>IFERROR($G363*R363,0)</f>
        <v>21.967841694479542</v>
      </c>
      <c r="AN363" s="1">
        <f>IFERROR($G363*S363,0)</f>
        <v>1.8817305041429386E-3</v>
      </c>
      <c r="AO363" s="1">
        <f>IFERROR($G363*T363,0)</f>
        <v>0.46398030012193736</v>
      </c>
      <c r="AP363" s="1">
        <f>IFERROR($G363*U363,0)</f>
        <v>2.6985529104270607E-2</v>
      </c>
      <c r="AQ363" s="1">
        <f>IFERROR($G363*V363,0)</f>
        <v>1.1072775522836774E-4</v>
      </c>
      <c r="AR363" s="1">
        <f>IFERROR($G363*W363,0)</f>
        <v>1.3522255317180845</v>
      </c>
      <c r="AS363" s="1">
        <f>IFERROR($G363*X363,0)</f>
        <v>5.6862602770634429E-2</v>
      </c>
      <c r="AT363" s="1">
        <f>IFERROR($G363*Y363,0)</f>
        <v>0.98571574555157737</v>
      </c>
      <c r="AU363" s="1">
        <f>IFERROR($G363*Z363,0)</f>
        <v>2.5166641312919392E-2</v>
      </c>
      <c r="AV363" s="1">
        <f>IFERROR($G363*AA363,0)</f>
        <v>8.9726855142814269E-2</v>
      </c>
      <c r="AW363" s="1">
        <f>IFERROR($G363*AB363,0)</f>
        <v>4.9698219157969757E-2</v>
      </c>
      <c r="AX363" s="1">
        <f>IFERROR($G363*AC363,0)</f>
        <v>2.2966062147309282E-5</v>
      </c>
      <c r="AY363" s="1">
        <f>IFERROR($G363*AD363,0)</f>
        <v>2.7443292276119178E-3</v>
      </c>
      <c r="AZ363" s="1">
        <f>IFERROR($G363*AE363,0)</f>
        <v>6.851299195829808E-3</v>
      </c>
      <c r="BA363" s="1">
        <f>IFERROR($G363*AF363,0)</f>
        <v>6.9999089061404526E-3</v>
      </c>
      <c r="BB363" s="1">
        <f>IFERROR($G363*AG363,0)</f>
        <v>6.7945125553120878E-7</v>
      </c>
      <c r="BC363" s="1">
        <f t="shared" si="266"/>
        <v>4.2400264697137775E-3</v>
      </c>
      <c r="BD363" s="1">
        <f t="shared" si="266"/>
        <v>25.830934623746298</v>
      </c>
      <c r="BE363" s="1">
        <f t="shared" si="266"/>
        <v>2.7862382514132109E-3</v>
      </c>
      <c r="BF363" s="1"/>
      <c r="BG363" s="1">
        <f>IFERROR($H363*Q363,0)</f>
        <v>1.3452411114025209</v>
      </c>
      <c r="BH363" s="1">
        <f>IFERROR($H363*R363,0)</f>
        <v>21.967841694479542</v>
      </c>
      <c r="BI363" s="1">
        <f>IFERROR($H363*S363,0)</f>
        <v>1.8817305041429386E-3</v>
      </c>
      <c r="BJ363" s="1">
        <f>IFERROR($H363*T363,0)</f>
        <v>0.46398030012193736</v>
      </c>
      <c r="BK363" s="1">
        <f>IFERROR($H363*U363,0)</f>
        <v>2.6985529104270607E-2</v>
      </c>
      <c r="BL363" s="1">
        <f>IFERROR($H363*V363,0)</f>
        <v>1.1072775522836774E-4</v>
      </c>
      <c r="BM363" s="1">
        <f>IFERROR($H363*W363,0)</f>
        <v>1.3522255317180845</v>
      </c>
      <c r="BN363" s="1">
        <f>IFERROR($H363*X363,0)</f>
        <v>5.6862602770634429E-2</v>
      </c>
      <c r="BO363" s="1">
        <f>IFERROR($H363*Y363,0)</f>
        <v>0.98571574555157737</v>
      </c>
      <c r="BP363" s="1">
        <f>IFERROR($H363*Z363,0)</f>
        <v>2.5166641312919392E-2</v>
      </c>
      <c r="BQ363" s="1">
        <f>IFERROR($H363*AA363,0)</f>
        <v>8.9726855142814269E-2</v>
      </c>
      <c r="BR363" s="1">
        <f>IFERROR($H363*AB363,0)</f>
        <v>4.9698219157969757E-2</v>
      </c>
      <c r="BS363" s="1">
        <f>IFERROR($H363*AC363,0)</f>
        <v>2.2966062147309282E-5</v>
      </c>
      <c r="BT363" s="1">
        <f>IFERROR($H363*AD363,0)</f>
        <v>2.7443292276119178E-3</v>
      </c>
      <c r="BU363" s="1">
        <f>IFERROR($H363*AE363,0)</f>
        <v>6.851299195829808E-3</v>
      </c>
      <c r="BV363" s="1">
        <f>IFERROR($H363*AF363,0)</f>
        <v>6.9999089061404526E-3</v>
      </c>
      <c r="BW363" s="1">
        <f>IFERROR($H363*AG363,0)</f>
        <v>6.7945125553120878E-7</v>
      </c>
      <c r="BX363" s="1">
        <f t="shared" si="267"/>
        <v>4.2400264697137775E-3</v>
      </c>
      <c r="BY363" s="1">
        <f t="shared" si="267"/>
        <v>25.830934623746298</v>
      </c>
      <c r="BZ363" s="1">
        <f t="shared" si="267"/>
        <v>2.7862382514132109E-3</v>
      </c>
      <c r="CA363" s="1"/>
      <c r="CB363" s="1">
        <f>IFERROR($I363*Q363,0)</f>
        <v>1.3452411114025209</v>
      </c>
      <c r="CC363" s="1">
        <f>IFERROR($I363*R363,0)</f>
        <v>21.967841694479542</v>
      </c>
      <c r="CD363" s="1">
        <f>IFERROR($I363*S363,0)</f>
        <v>1.8817305041429386E-3</v>
      </c>
      <c r="CE363" s="1">
        <f>IFERROR($I363*T363,0)</f>
        <v>0.46398030012193736</v>
      </c>
      <c r="CF363" s="1">
        <f>IFERROR($I363*U363,0)</f>
        <v>2.6985529104270607E-2</v>
      </c>
      <c r="CG363" s="1">
        <f>IFERROR($I363*V363,0)</f>
        <v>1.1072775522836774E-4</v>
      </c>
      <c r="CH363" s="1">
        <f>IFERROR($I363*W363,0)</f>
        <v>1.3522255317180845</v>
      </c>
      <c r="CI363" s="1">
        <f>IFERROR($I363*X363,0)</f>
        <v>5.6862602770634429E-2</v>
      </c>
      <c r="CJ363" s="1">
        <f>IFERROR($I363*Y363,0)</f>
        <v>0.98571574555157737</v>
      </c>
      <c r="CK363" s="1">
        <f>IFERROR($I363*Z363,0)</f>
        <v>2.5166641312919392E-2</v>
      </c>
      <c r="CL363" s="1">
        <f>IFERROR($I363*AA363,0)</f>
        <v>8.9726855142814269E-2</v>
      </c>
      <c r="CM363" s="1">
        <f>IFERROR($I363*AB363,0)</f>
        <v>4.9698219157969757E-2</v>
      </c>
      <c r="CN363" s="1">
        <f>IFERROR($I363*AC363,0)</f>
        <v>2.2966062147309282E-5</v>
      </c>
      <c r="CO363" s="1">
        <f>IFERROR($I363*AD363,0)</f>
        <v>2.7443292276119178E-3</v>
      </c>
      <c r="CP363" s="1">
        <f>IFERROR($I363*AE363,0)</f>
        <v>6.851299195829808E-3</v>
      </c>
      <c r="CQ363" s="1">
        <f>IFERROR($I363*AF363,0)</f>
        <v>6.9999089061404526E-3</v>
      </c>
      <c r="CR363" s="1">
        <f>IFERROR($I363*AG363,0)</f>
        <v>6.7945125553120878E-7</v>
      </c>
      <c r="CS363" s="1">
        <f t="shared" si="268"/>
        <v>4.2400264697137775E-3</v>
      </c>
      <c r="CT363" s="1">
        <f t="shared" si="268"/>
        <v>25.830934623746298</v>
      </c>
      <c r="CU363" s="1">
        <f>IFERROR($I363*AJ363,0)</f>
        <v>2.7862382514132109E-3</v>
      </c>
      <c r="CW363" s="12">
        <f>IFERROR($J363*Q363,0)</f>
        <v>1.3452411114025209</v>
      </c>
      <c r="CX363" s="12">
        <f>IFERROR($J363*R363,0)</f>
        <v>21.967841694479542</v>
      </c>
      <c r="CY363" s="12">
        <f>IFERROR($J363*S363,0)</f>
        <v>1.8817305041429386E-3</v>
      </c>
      <c r="CZ363" s="12">
        <f>IFERROR($J363*T363,0)</f>
        <v>0.46398030012193736</v>
      </c>
      <c r="DA363" s="12">
        <f>IFERROR($J363*U363,0)</f>
        <v>2.6985529104270607E-2</v>
      </c>
      <c r="DB363" s="12">
        <f>IFERROR($J363*V363,0)</f>
        <v>1.1072775522836774E-4</v>
      </c>
      <c r="DC363" s="12">
        <f>IFERROR($J363*W363,0)</f>
        <v>1.3522255317180845</v>
      </c>
      <c r="DD363" s="12">
        <f>IFERROR($J363*X363,0)</f>
        <v>5.6862602770634429E-2</v>
      </c>
      <c r="DE363" s="12">
        <f>IFERROR($J363*Y363,0)</f>
        <v>0.98571574555157737</v>
      </c>
      <c r="DF363" s="12">
        <f>IFERROR($J363*Z363,0)</f>
        <v>2.5166641312919392E-2</v>
      </c>
      <c r="DG363" s="12">
        <f>IFERROR($J363*AA363,0)</f>
        <v>8.9726855142814269E-2</v>
      </c>
      <c r="DH363" s="12">
        <f>IFERROR($J363*AB363,0)</f>
        <v>4.9698219157969757E-2</v>
      </c>
      <c r="DI363" s="12">
        <f>IFERROR($J363*AC363,0)</f>
        <v>2.2966062147309282E-5</v>
      </c>
      <c r="DJ363" s="12">
        <f>IFERROR($J363*AD363,0)</f>
        <v>2.7443292276119178E-3</v>
      </c>
      <c r="DK363" s="12">
        <f>IFERROR($J363*AE363,0)</f>
        <v>6.851299195829808E-3</v>
      </c>
      <c r="DL363" s="12">
        <f>IFERROR($J363*AF363,0)</f>
        <v>6.9999089061404526E-3</v>
      </c>
      <c r="DM363" s="12">
        <f>IFERROR($J363*AG363,0)</f>
        <v>6.7945125553120878E-7</v>
      </c>
      <c r="DN363" s="12">
        <f t="shared" si="269"/>
        <v>4.2400264697137775E-3</v>
      </c>
      <c r="DO363" s="12">
        <f t="shared" si="269"/>
        <v>25.830934623746298</v>
      </c>
      <c r="DP363" s="12">
        <f t="shared" si="269"/>
        <v>2.7862382514132109E-3</v>
      </c>
      <c r="DR363" s="12">
        <f>IFERROR($K363*Q363,0)</f>
        <v>1.3452411114025209</v>
      </c>
      <c r="DS363" s="12">
        <f>IFERROR($K363*R363,0)</f>
        <v>21.967841694479542</v>
      </c>
      <c r="DT363" s="12">
        <f>IFERROR($K363*S363,0)</f>
        <v>1.8817305041429386E-3</v>
      </c>
      <c r="DU363" s="12">
        <f>IFERROR($K363*T363,0)</f>
        <v>0.46398030012193736</v>
      </c>
      <c r="DV363" s="12">
        <f>IFERROR($K363*U363,0)</f>
        <v>2.6985529104270607E-2</v>
      </c>
      <c r="DW363" s="12">
        <f>IFERROR($K363*V363,0)</f>
        <v>1.1072775522836774E-4</v>
      </c>
      <c r="DX363" s="12">
        <f>IFERROR($K363*W363,0)</f>
        <v>1.3522255317180845</v>
      </c>
      <c r="DY363" s="12">
        <f>IFERROR($K363*X363,0)</f>
        <v>5.6862602770634429E-2</v>
      </c>
      <c r="DZ363" s="12">
        <f>IFERROR($K363*Y363,0)</f>
        <v>0.98571574555157737</v>
      </c>
      <c r="EA363" s="12">
        <f>IFERROR($K363*Z363,0)</f>
        <v>2.5166641312919392E-2</v>
      </c>
      <c r="EB363" s="12">
        <f>IFERROR($K363*AA363,0)</f>
        <v>8.9726855142814269E-2</v>
      </c>
      <c r="EC363" s="12">
        <f>IFERROR($K363*AB363,0)</f>
        <v>4.9698219157969757E-2</v>
      </c>
      <c r="ED363" s="12">
        <f>IFERROR($K363*AC363,0)</f>
        <v>2.2966062147309282E-5</v>
      </c>
      <c r="EE363" s="12">
        <f>IFERROR($K363*AD363,0)</f>
        <v>2.7443292276119178E-3</v>
      </c>
      <c r="EF363" s="12">
        <f>IFERROR($K363*AE363,0)</f>
        <v>6.851299195829808E-3</v>
      </c>
      <c r="EG363" s="12">
        <f>IFERROR($K363*AF363,0)</f>
        <v>6.9999089061404526E-3</v>
      </c>
      <c r="EH363" s="12">
        <f>IFERROR($K363*AG363,0)</f>
        <v>6.7945125553120878E-7</v>
      </c>
      <c r="EI363" s="12">
        <f t="shared" si="270"/>
        <v>4.2400264697137775E-3</v>
      </c>
      <c r="EJ363" s="12">
        <f t="shared" si="270"/>
        <v>25.830934623746298</v>
      </c>
      <c r="EK363" s="12">
        <f t="shared" si="270"/>
        <v>2.7862382514132109E-3</v>
      </c>
      <c r="EM363" s="12">
        <f>IFERROR($L363*Q363,0)</f>
        <v>1.3452411114025209</v>
      </c>
      <c r="EN363" s="12">
        <f>IFERROR($L363*R363,0)</f>
        <v>21.967841694479542</v>
      </c>
      <c r="EO363" s="12">
        <f>IFERROR($L363*S363,0)</f>
        <v>1.8817305041429386E-3</v>
      </c>
      <c r="EP363" s="12">
        <f>IFERROR($L363*T363,0)</f>
        <v>0.46398030012193736</v>
      </c>
      <c r="EQ363" s="12">
        <f>IFERROR($L363*U363,0)</f>
        <v>2.6985529104270607E-2</v>
      </c>
      <c r="ER363" s="12">
        <f>IFERROR($L363*V363,0)</f>
        <v>1.1072775522836774E-4</v>
      </c>
      <c r="ES363" s="12">
        <f>IFERROR($L363*W363,0)</f>
        <v>1.3522255317180845</v>
      </c>
      <c r="ET363" s="12">
        <f>IFERROR($L363*X363,0)</f>
        <v>5.6862602770634429E-2</v>
      </c>
      <c r="EU363" s="12">
        <f>IFERROR($L363*Y363,0)</f>
        <v>0.98571574555157737</v>
      </c>
      <c r="EV363" s="12">
        <f>IFERROR($L363*Z363,0)</f>
        <v>2.5166641312919392E-2</v>
      </c>
      <c r="EW363" s="12">
        <f>IFERROR($L363*AA363,0)</f>
        <v>8.9726855142814269E-2</v>
      </c>
      <c r="EX363" s="12">
        <f>IFERROR($L363*AB363,0)</f>
        <v>4.9698219157969757E-2</v>
      </c>
      <c r="EY363" s="12">
        <f>IFERROR($L363*AC363,0)</f>
        <v>2.2966062147309282E-5</v>
      </c>
      <c r="EZ363" s="12">
        <f>IFERROR($L363*AD363,0)</f>
        <v>2.7443292276119178E-3</v>
      </c>
      <c r="FA363" s="12">
        <f>IFERROR($L363*AE363,0)</f>
        <v>6.851299195829808E-3</v>
      </c>
      <c r="FB363" s="12">
        <f>IFERROR($L363*AF363,0)</f>
        <v>6.9999089061404526E-3</v>
      </c>
      <c r="FC363" s="12">
        <f>IFERROR($L363*AG363,0)</f>
        <v>6.7945125553120878E-7</v>
      </c>
      <c r="FD363" s="12">
        <f t="shared" si="271"/>
        <v>4.2400264697137775E-3</v>
      </c>
      <c r="FE363" s="12">
        <f t="shared" si="271"/>
        <v>25.830934623746298</v>
      </c>
      <c r="FF363" s="12">
        <f t="shared" si="271"/>
        <v>2.7862382514132109E-3</v>
      </c>
      <c r="FH363" s="12">
        <f>IFERROR(AL363*[1]Figure!$C$8+BG363*[1]Figure!$D$8+CB363*[1]Figure!$E$8,0)</f>
        <v>1.3452411114025209</v>
      </c>
      <c r="FI363" s="12">
        <f>IFERROR(AM363*[1]Figure!$C$8+BH363*[1]Figure!$D$8+CC363*[1]Figure!$E$8,0)</f>
        <v>21.967841694479542</v>
      </c>
      <c r="FJ363" s="12">
        <f>IFERROR(AN363*[1]Figure!$C$8+BI363*[1]Figure!$D$8+CD363*[1]Figure!$E$8,0)</f>
        <v>1.8817305041429386E-3</v>
      </c>
      <c r="FK363" s="12">
        <f>IFERROR(AO363*[1]Figure!$C$8+BJ363*[1]Figure!$D$8+CE363*[1]Figure!$E$8,0)</f>
        <v>0.46398030012193731</v>
      </c>
      <c r="FL363" s="12">
        <f>IFERROR(AP363*[1]Figure!$C$8+BK363*[1]Figure!$D$8+CF363*[1]Figure!$E$8,0)</f>
        <v>2.6985529104270607E-2</v>
      </c>
      <c r="FM363" s="12">
        <f>IFERROR(AQ363*[1]Figure!$C$8+BL363*[1]Figure!$D$8+CG363*[1]Figure!$E$8,0)</f>
        <v>1.1072775522836776E-4</v>
      </c>
      <c r="FN363" s="12">
        <f>IFERROR(AR363*[1]Figure!$C$8+BM363*[1]Figure!$D$8+CH363*[1]Figure!$E$8,0)</f>
        <v>1.3522255317180845</v>
      </c>
      <c r="FO363" s="12">
        <f>IFERROR(AS363*[1]Figure!$C$8+BN363*[1]Figure!$D$8+CI363*[1]Figure!$E$8,0)</f>
        <v>5.6862602770634423E-2</v>
      </c>
      <c r="FP363" s="12">
        <f>IFERROR(AT363*[1]Figure!$C$8+BO363*[1]Figure!$D$8+CJ363*[1]Figure!$E$8,0)</f>
        <v>0.98571574555157737</v>
      </c>
      <c r="FQ363" s="12">
        <f>IFERROR(AU363*[1]Figure!$C$8+BP363*[1]Figure!$D$8+CK363*[1]Figure!$E$8,0)</f>
        <v>2.5166641312919392E-2</v>
      </c>
      <c r="FR363" s="12">
        <f>IFERROR(AV363*[1]Figure!$C$8+BQ363*[1]Figure!$D$8+CL363*[1]Figure!$E$8,0)</f>
        <v>8.9726855142814269E-2</v>
      </c>
      <c r="FS363" s="12">
        <f>IFERROR(AW363*[1]Figure!$C$8+BR363*[1]Figure!$D$8+CM363*[1]Figure!$E$8,0)</f>
        <v>4.9698219157969757E-2</v>
      </c>
      <c r="FT363" s="12">
        <f>IFERROR(AX363*[1]Figure!$C$8+BS363*[1]Figure!$D$8+CN363*[1]Figure!$E$8,0)</f>
        <v>2.2966062147309282E-5</v>
      </c>
      <c r="FU363" s="12">
        <f>IFERROR(AY363*[1]Figure!$C$8+BT363*[1]Figure!$D$8+CO363*[1]Figure!$E$8,0)</f>
        <v>2.7443292276119178E-3</v>
      </c>
      <c r="FV363" s="12">
        <f>IFERROR(AZ363*[1]Figure!$C$8+BU363*[1]Figure!$D$8+CP363*[1]Figure!$E$8,0)</f>
        <v>6.8512991958298072E-3</v>
      </c>
      <c r="FW363" s="12">
        <f>IFERROR(BA363*[1]Figure!$C$8+BV363*[1]Figure!$D$8+CQ363*[1]Figure!$E$8,0)</f>
        <v>6.9999089061404517E-3</v>
      </c>
      <c r="FX363" s="12">
        <f>IFERROR(BB363*[1]Figure!$C$8+BW363*[1]Figure!$D$8+CR363*[1]Figure!$E$8,0)</f>
        <v>6.7945125553120878E-7</v>
      </c>
      <c r="FY363" s="12">
        <f>IFERROR(BC363*[1]Figure!$C$8+BX363*[1]Figure!$D$8+CS363*[1]Figure!$E$8,0)</f>
        <v>4.2400264697137775E-3</v>
      </c>
      <c r="FZ363" s="12">
        <f>IFERROR(BD363*[1]Figure!$C$8+BY363*[1]Figure!$D$8+CT363*[1]Figure!$E$8,0)</f>
        <v>25.830934623746298</v>
      </c>
      <c r="GA363" s="12">
        <f>IFERROR(BE363*[1]Figure!$C$8+BZ363*[1]Figure!$D$8+CU363*[1]Figure!$E$8,0)</f>
        <v>2.7862382514132105E-3</v>
      </c>
      <c r="GC363" s="12">
        <f>IFERROR(CW363*[1]Figure!$F$8+DR363*[1]Figure!$G$8+EM363*[1]Figure!$H$8,0)</f>
        <v>1.3452411114025207</v>
      </c>
      <c r="GD363" s="12">
        <f>IFERROR(CX363*[1]Figure!$F$8+DS363*[1]Figure!$G$8+EN363*[1]Figure!$H$8,0)</f>
        <v>21.967841694479539</v>
      </c>
      <c r="GE363" s="12">
        <f>IFERROR(CY363*[1]Figure!$F$8+DT363*[1]Figure!$G$8+EO363*[1]Figure!$H$8,0)</f>
        <v>1.8817305041429386E-3</v>
      </c>
      <c r="GF363" s="12">
        <f>IFERROR(CZ363*[1]Figure!$F$8+DU363*[1]Figure!$G$8+EP363*[1]Figure!$H$8,0)</f>
        <v>0.46398030012193736</v>
      </c>
      <c r="GG363" s="12">
        <f>IFERROR(DA363*[1]Figure!$F$8+DV363*[1]Figure!$G$8+EQ363*[1]Figure!$H$8,0)</f>
        <v>2.6985529104270604E-2</v>
      </c>
      <c r="GH363" s="12">
        <f>IFERROR(DB363*[1]Figure!$F$8+DW363*[1]Figure!$G$8+ER363*[1]Figure!$H$8,0)</f>
        <v>1.1072775522836773E-4</v>
      </c>
      <c r="GI363" s="12">
        <f>IFERROR(DC363*[1]Figure!$F$8+DX363*[1]Figure!$G$8+ES363*[1]Figure!$H$8,0)</f>
        <v>1.3522255317180845</v>
      </c>
      <c r="GJ363" s="12">
        <f>IFERROR(DD363*[1]Figure!$F$8+DY363*[1]Figure!$G$8+ET363*[1]Figure!$H$8,0)</f>
        <v>5.6862602770634423E-2</v>
      </c>
      <c r="GK363" s="12">
        <f>IFERROR(DE363*[1]Figure!$F$8+DZ363*[1]Figure!$G$8+EU363*[1]Figure!$H$8,0)</f>
        <v>0.98571574555157726</v>
      </c>
      <c r="GL363" s="12">
        <f>IFERROR(DF363*[1]Figure!$F$8+EA363*[1]Figure!$G$8+EV363*[1]Figure!$H$8,0)</f>
        <v>2.5166641312919388E-2</v>
      </c>
      <c r="GM363" s="12">
        <f>IFERROR(DG363*[1]Figure!$F$8+EB363*[1]Figure!$G$8+EW363*[1]Figure!$H$8,0)</f>
        <v>8.9726855142814269E-2</v>
      </c>
      <c r="GN363" s="12">
        <f>IFERROR(DH363*[1]Figure!$F$8+EC363*[1]Figure!$G$8+EX363*[1]Figure!$H$8,0)</f>
        <v>4.9698219157969757E-2</v>
      </c>
      <c r="GO363" s="12">
        <f>IFERROR(DI363*[1]Figure!$F$8+ED363*[1]Figure!$G$8+EY363*[1]Figure!$H$8,0)</f>
        <v>2.2966062147309278E-5</v>
      </c>
      <c r="GP363" s="12">
        <f>IFERROR(DJ363*[1]Figure!$F$8+EE363*[1]Figure!$G$8+EZ363*[1]Figure!$H$8,0)</f>
        <v>2.7443292276119178E-3</v>
      </c>
      <c r="GQ363" s="12">
        <f>IFERROR(DK363*[1]Figure!$F$8+EF363*[1]Figure!$G$8+FA363*[1]Figure!$H$8,0)</f>
        <v>6.851299195829808E-3</v>
      </c>
      <c r="GR363" s="12">
        <f>IFERROR(DL363*[1]Figure!$F$8+EG363*[1]Figure!$G$8+FB363*[1]Figure!$H$8,0)</f>
        <v>6.9999089061404517E-3</v>
      </c>
      <c r="GS363" s="12">
        <f>IFERROR(DM363*[1]Figure!$F$8+EH363*[1]Figure!$G$8+FC363*[1]Figure!$H$8,0)</f>
        <v>6.7945125553120878E-7</v>
      </c>
      <c r="GT363" s="12">
        <f>IFERROR(DN363*[1]Figure!$F$8+EI363*[1]Figure!$G$8+FD363*[1]Figure!$H$8,0)</f>
        <v>4.2400264697137775E-3</v>
      </c>
      <c r="GU363" s="12">
        <f>IFERROR(DO363*[1]Figure!$F$8+EJ363*[1]Figure!$G$8+FE363*[1]Figure!$H$8,0)</f>
        <v>25.830934623746302</v>
      </c>
      <c r="GV363" s="12">
        <f>IFERROR(DP363*[1]Figure!$F$8+EK363*[1]Figure!$G$8+FF363*[1]Figure!$H$8,0)</f>
        <v>2.7862382514132105E-3</v>
      </c>
      <c r="GX363" s="12">
        <f>IFERROR(FH363*[1]Figure!$F$10+GC363*[1]Figure!$F$11,0)</f>
        <v>1.3452411114025209</v>
      </c>
      <c r="GY363" s="12">
        <f>IFERROR(FI363*[1]Figure!$F$10+GD363*[1]Figure!$F$11,0)</f>
        <v>21.967841694479542</v>
      </c>
      <c r="GZ363" s="12">
        <f>IFERROR(FJ363*[1]Figure!$F$10+GE363*[1]Figure!$F$11,0)</f>
        <v>1.8817305041429386E-3</v>
      </c>
      <c r="HA363" s="12">
        <f>IFERROR(FK363*[1]Figure!$F$10+GF363*[1]Figure!$F$11,0)</f>
        <v>0.46398030012193736</v>
      </c>
      <c r="HB363" s="12">
        <f>IFERROR(FL363*[1]Figure!$F$10+GG363*[1]Figure!$F$11,0)</f>
        <v>2.6985529104270611E-2</v>
      </c>
      <c r="HC363" s="12">
        <f>IFERROR(FM363*[1]Figure!$F$10+GH363*[1]Figure!$F$11,0)</f>
        <v>1.1072775522836777E-4</v>
      </c>
      <c r="HD363" s="12">
        <f>IFERROR(FN363*[1]Figure!$F$10+GI363*[1]Figure!$F$11,0)</f>
        <v>1.3522255317180845</v>
      </c>
      <c r="HE363" s="12">
        <f>IFERROR(FO363*[1]Figure!$F$10+GJ363*[1]Figure!$F$11,0)</f>
        <v>5.6862602770634423E-2</v>
      </c>
      <c r="HF363" s="12">
        <f>IFERROR(FP363*[1]Figure!$F$10+GK363*[1]Figure!$F$11,0)</f>
        <v>0.98571574555157748</v>
      </c>
      <c r="HG363" s="12">
        <f>IFERROR(FQ363*[1]Figure!$F$10+GL363*[1]Figure!$F$11,0)</f>
        <v>2.5166641312919392E-2</v>
      </c>
      <c r="HH363" s="12">
        <f>IFERROR(FR363*[1]Figure!$F$10+GM363*[1]Figure!$F$11,0)</f>
        <v>8.9726855142814269E-2</v>
      </c>
      <c r="HI363" s="12">
        <f>IFERROR(FS363*[1]Figure!$F$10+GN363*[1]Figure!$F$11,0)</f>
        <v>4.9698219157969757E-2</v>
      </c>
      <c r="HJ363" s="12">
        <f>IFERROR(FT363*[1]Figure!$F$10+GO363*[1]Figure!$F$11,0)</f>
        <v>2.2966062147309285E-5</v>
      </c>
      <c r="HK363" s="12">
        <f>IFERROR(FU363*[1]Figure!$F$10+GP363*[1]Figure!$F$11,0)</f>
        <v>2.7443292276119178E-3</v>
      </c>
      <c r="HL363" s="12">
        <f>IFERROR(FV363*[1]Figure!$F$10+GQ363*[1]Figure!$F$11,0)</f>
        <v>6.8512991958298072E-3</v>
      </c>
      <c r="HM363" s="12">
        <f>IFERROR(FW363*[1]Figure!$F$10+GR363*[1]Figure!$F$11,0)</f>
        <v>6.9999089061404517E-3</v>
      </c>
      <c r="HN363" s="12">
        <f>IFERROR(FX363*[1]Figure!$F$10+GS363*[1]Figure!$F$11,0)</f>
        <v>6.7945125553120878E-7</v>
      </c>
      <c r="HO363" s="12">
        <f>IFERROR(FY363*[1]Figure!$F$10+GT363*[1]Figure!$F$11,0)</f>
        <v>4.2400264697137775E-3</v>
      </c>
      <c r="HP363" s="12">
        <f>IFERROR(FZ363*[1]Figure!$F$10+GU363*[1]Figure!$F$11,0)</f>
        <v>25.830934623746302</v>
      </c>
      <c r="HQ363" s="12">
        <f>IFERROR(GA363*[1]Figure!$F$10+GV363*[1]Figure!$F$11,0)</f>
        <v>2.7862382514132105E-3</v>
      </c>
    </row>
    <row r="364" spans="1:225" x14ac:dyDescent="0.2">
      <c r="A364" s="1"/>
      <c r="B364" s="4"/>
      <c r="C364" s="1"/>
      <c r="D364" s="1"/>
      <c r="E364" s="2" t="str">
        <f>E369</f>
        <v>Sea</v>
      </c>
      <c r="F364" s="11"/>
      <c r="G364" s="5">
        <f>[1]Transport!AL353+[1]Transport!AX36</f>
        <v>319.25680669749573</v>
      </c>
      <c r="H364" s="5">
        <f>G364</f>
        <v>319.25680669749573</v>
      </c>
      <c r="I364" s="5">
        <f t="shared" si="323"/>
        <v>319.25680669749573</v>
      </c>
      <c r="J364" s="5">
        <f t="shared" si="323"/>
        <v>319.25680669749573</v>
      </c>
      <c r="K364" s="5">
        <f t="shared" si="323"/>
        <v>319.25680669749573</v>
      </c>
      <c r="L364" s="5">
        <f t="shared" si="323"/>
        <v>319.25680669749573</v>
      </c>
      <c r="M364" s="5" t="str">
        <f>'[1]LCIA US'!M90</f>
        <v>tkm/kWh</v>
      </c>
      <c r="N364" s="5" t="s">
        <v>229</v>
      </c>
      <c r="O364" s="5">
        <f>'[1]LCIA US'!O90</f>
        <v>1</v>
      </c>
      <c r="P364" s="5" t="str">
        <f>'[1]LCIA US'!P90</f>
        <v>tkm</v>
      </c>
      <c r="Q364" s="5">
        <f>'[1]Unit factor_selected'!J345</f>
        <v>0.10916084009818899</v>
      </c>
      <c r="R364" s="5">
        <f>'[1]Unit factor_selected'!K345</f>
        <v>1.5018961001187601</v>
      </c>
      <c r="S364" s="5">
        <f>'[1]Unit factor_selected'!L345</f>
        <v>7.28669502240907E-4</v>
      </c>
      <c r="T364" s="5">
        <f>'[1]Unit factor_selected'!M345</f>
        <v>3.2411041272833299E-2</v>
      </c>
      <c r="U364" s="5">
        <f>'[1]Unit factor_selected'!N345</f>
        <v>8.3481939932234005E-4</v>
      </c>
      <c r="V364" s="5">
        <f>'[1]Unit factor_selected'!O345</f>
        <v>3.3057494020882001E-6</v>
      </c>
      <c r="W364" s="5">
        <f>'[1]Unit factor_selected'!P345</f>
        <v>0.109625172489507</v>
      </c>
      <c r="X364" s="5">
        <f>'[1]Unit factor_selected'!Q345</f>
        <v>4.4344970849222298E-3</v>
      </c>
      <c r="Y364" s="5">
        <f>'[1]Unit factor_selected'!R345</f>
        <v>1.4483476843009799E-2</v>
      </c>
      <c r="Z364" s="5">
        <f>'[1]Unit factor_selected'!S345</f>
        <v>1.12241618912258E-3</v>
      </c>
      <c r="AA364" s="5">
        <f>'[1]Unit factor_selected'!T345</f>
        <v>2.9363953264662998E-4</v>
      </c>
      <c r="AB364" s="5">
        <f>'[1]Unit factor_selected'!U345</f>
        <v>1.2829894263427901E-3</v>
      </c>
      <c r="AC364" s="5">
        <f>'[1]Unit factor_selected'!V345</f>
        <v>3.9858483224091699E-7</v>
      </c>
      <c r="AD364" s="5">
        <f>'[1]Unit factor_selected'!W345</f>
        <v>1.99104757131005E-4</v>
      </c>
      <c r="AE364" s="5">
        <f>'[1]Unit factor_selected'!X345</f>
        <v>2.3284427417211099E-3</v>
      </c>
      <c r="AF364" s="5">
        <f>'[1]Unit factor_selected'!Y345</f>
        <v>2.3448080872698301E-3</v>
      </c>
      <c r="AG364" s="5">
        <f>'[1]Unit factor_selected'!Z345</f>
        <v>7.6331635735922498E-8</v>
      </c>
      <c r="AH364" s="5">
        <f>'[1]Unit factor_selected'!AA345</f>
        <v>2.2679886976680001E-3</v>
      </c>
      <c r="AI364" s="5">
        <f>'[1]Unit factor_selected'!AB345</f>
        <v>0.28330198609212898</v>
      </c>
      <c r="AJ364" s="5">
        <f>'[1]Unit factor_selected'!AC345</f>
        <v>7.7360556508425501E-5</v>
      </c>
      <c r="AK364" s="1"/>
      <c r="AL364" s="1">
        <f>IFERROR($G364*Q364,0)</f>
        <v>34.850341226163764</v>
      </c>
      <c r="AM364" s="1">
        <f>IFERROR($G364*R364,0)</f>
        <v>479.49055291533767</v>
      </c>
      <c r="AN364" s="1">
        <f>IFERROR($G364*S364,0)</f>
        <v>0.23263269842328568</v>
      </c>
      <c r="AO364" s="1">
        <f>IFERROR($G364*T364,0)</f>
        <v>10.347445538505497</v>
      </c>
      <c r="AP364" s="1">
        <f>IFERROR($G364*U364,0)</f>
        <v>0.26652177559677181</v>
      </c>
      <c r="AQ364" s="1">
        <f>IFERROR($G364*V364,0)</f>
        <v>1.0553829978528345E-3</v>
      </c>
      <c r="AR364" s="1">
        <f>IFERROR($G364*W364,0)</f>
        <v>34.99858250266216</v>
      </c>
      <c r="AS364" s="1">
        <f>IFERROR($G364*X364,0)</f>
        <v>1.4157433786416247</v>
      </c>
      <c r="AT364" s="1">
        <f>IFERROR($G364*Y364,0)</f>
        <v>4.6239485667764351</v>
      </c>
      <c r="AU364" s="1">
        <f>IFERROR($G364*Z364,0)</f>
        <v>0.35833900832484733</v>
      </c>
      <c r="AV364" s="1">
        <f>IFERROR($G364*AA364,0)</f>
        <v>9.374641951290813E-2</v>
      </c>
      <c r="AW364" s="1">
        <f>IFERROR($G364*AB364,0)</f>
        <v>0.40960310728085109</v>
      </c>
      <c r="AX364" s="1">
        <f>IFERROR($G364*AC364,0)</f>
        <v>1.2725092073929221E-4</v>
      </c>
      <c r="AY364" s="1">
        <f>IFERROR($G364*AD364,0)</f>
        <v>6.3565548959925097E-2</v>
      </c>
      <c r="AZ364" s="1">
        <f>IFERROR($G364*AE364,0)</f>
        <v>0.74337119429984333</v>
      </c>
      <c r="BA364" s="1">
        <f>IFERROR($G364*AF364,0)</f>
        <v>0.74859594226022885</v>
      </c>
      <c r="BB364" s="1">
        <f>IFERROR($G364*AG364,0)</f>
        <v>2.4369394275047066E-5</v>
      </c>
      <c r="BC364" s="1">
        <f t="shared" si="266"/>
        <v>0.72407082924349775</v>
      </c>
      <c r="BD364" s="1">
        <f t="shared" si="266"/>
        <v>90.446087410831439</v>
      </c>
      <c r="BE364" s="1">
        <f t="shared" si="266"/>
        <v>2.4697884235221096E-2</v>
      </c>
      <c r="BF364" s="1"/>
      <c r="BG364" s="1">
        <f>IFERROR($H364*Q364,0)</f>
        <v>34.850341226163764</v>
      </c>
      <c r="BH364" s="1">
        <f>IFERROR($H364*R364,0)</f>
        <v>479.49055291533767</v>
      </c>
      <c r="BI364" s="1">
        <f>IFERROR($H364*S364,0)</f>
        <v>0.23263269842328568</v>
      </c>
      <c r="BJ364" s="1">
        <f>IFERROR($H364*T364,0)</f>
        <v>10.347445538505497</v>
      </c>
      <c r="BK364" s="1">
        <f>IFERROR($H364*U364,0)</f>
        <v>0.26652177559677181</v>
      </c>
      <c r="BL364" s="1">
        <f>IFERROR($H364*V364,0)</f>
        <v>1.0553829978528345E-3</v>
      </c>
      <c r="BM364" s="1">
        <f>IFERROR($H364*W364,0)</f>
        <v>34.99858250266216</v>
      </c>
      <c r="BN364" s="1">
        <f>IFERROR($H364*X364,0)</f>
        <v>1.4157433786416247</v>
      </c>
      <c r="BO364" s="1">
        <f>IFERROR($H364*Y364,0)</f>
        <v>4.6239485667764351</v>
      </c>
      <c r="BP364" s="1">
        <f>IFERROR($H364*Z364,0)</f>
        <v>0.35833900832484733</v>
      </c>
      <c r="BQ364" s="1">
        <f>IFERROR($H364*AA364,0)</f>
        <v>9.374641951290813E-2</v>
      </c>
      <c r="BR364" s="1">
        <f>IFERROR($H364*AB364,0)</f>
        <v>0.40960310728085109</v>
      </c>
      <c r="BS364" s="1">
        <f>IFERROR($H364*AC364,0)</f>
        <v>1.2725092073929221E-4</v>
      </c>
      <c r="BT364" s="1">
        <f>IFERROR($H364*AD364,0)</f>
        <v>6.3565548959925097E-2</v>
      </c>
      <c r="BU364" s="1">
        <f>IFERROR($H364*AE364,0)</f>
        <v>0.74337119429984333</v>
      </c>
      <c r="BV364" s="1">
        <f>IFERROR($H364*AF364,0)</f>
        <v>0.74859594226022885</v>
      </c>
      <c r="BW364" s="1">
        <f>IFERROR($H364*AG364,0)</f>
        <v>2.4369394275047066E-5</v>
      </c>
      <c r="BX364" s="1">
        <f t="shared" si="267"/>
        <v>0.72407082924349775</v>
      </c>
      <c r="BY364" s="1">
        <f t="shared" si="267"/>
        <v>90.446087410831439</v>
      </c>
      <c r="BZ364" s="1">
        <f t="shared" si="267"/>
        <v>2.4697884235221096E-2</v>
      </c>
      <c r="CA364" s="1"/>
      <c r="CB364" s="1">
        <f>IFERROR($I364*Q364,0)</f>
        <v>34.850341226163764</v>
      </c>
      <c r="CC364" s="1">
        <f>IFERROR($I364*R364,0)</f>
        <v>479.49055291533767</v>
      </c>
      <c r="CD364" s="1">
        <f>IFERROR($I364*S364,0)</f>
        <v>0.23263269842328568</v>
      </c>
      <c r="CE364" s="1">
        <f>IFERROR($I364*T364,0)</f>
        <v>10.347445538505497</v>
      </c>
      <c r="CF364" s="1">
        <f>IFERROR($I364*U364,0)</f>
        <v>0.26652177559677181</v>
      </c>
      <c r="CG364" s="1">
        <f>IFERROR($I364*V364,0)</f>
        <v>1.0553829978528345E-3</v>
      </c>
      <c r="CH364" s="1">
        <f>IFERROR($I364*W364,0)</f>
        <v>34.99858250266216</v>
      </c>
      <c r="CI364" s="1">
        <f>IFERROR($I364*X364,0)</f>
        <v>1.4157433786416247</v>
      </c>
      <c r="CJ364" s="1">
        <f>IFERROR($I364*Y364,0)</f>
        <v>4.6239485667764351</v>
      </c>
      <c r="CK364" s="1">
        <f>IFERROR($I364*Z364,0)</f>
        <v>0.35833900832484733</v>
      </c>
      <c r="CL364" s="1">
        <f>IFERROR($I364*AA364,0)</f>
        <v>9.374641951290813E-2</v>
      </c>
      <c r="CM364" s="1">
        <f>IFERROR($I364*AB364,0)</f>
        <v>0.40960310728085109</v>
      </c>
      <c r="CN364" s="1">
        <f>IFERROR($I364*AC364,0)</f>
        <v>1.2725092073929221E-4</v>
      </c>
      <c r="CO364" s="1">
        <f>IFERROR($I364*AD364,0)</f>
        <v>6.3565548959925097E-2</v>
      </c>
      <c r="CP364" s="1">
        <f>IFERROR($I364*AE364,0)</f>
        <v>0.74337119429984333</v>
      </c>
      <c r="CQ364" s="1">
        <f>IFERROR($I364*AF364,0)</f>
        <v>0.74859594226022885</v>
      </c>
      <c r="CR364" s="1">
        <f>IFERROR($I364*AG364,0)</f>
        <v>2.4369394275047066E-5</v>
      </c>
      <c r="CS364" s="1">
        <f t="shared" si="268"/>
        <v>0.72407082924349775</v>
      </c>
      <c r="CT364" s="1">
        <f t="shared" si="268"/>
        <v>90.446087410831439</v>
      </c>
      <c r="CU364" s="1">
        <f t="shared" si="268"/>
        <v>2.4697884235221096E-2</v>
      </c>
      <c r="CW364" s="12">
        <f>IFERROR($J364*Q364,0)</f>
        <v>34.850341226163764</v>
      </c>
      <c r="CX364" s="12">
        <f>IFERROR($J364*R364,0)</f>
        <v>479.49055291533767</v>
      </c>
      <c r="CY364" s="12">
        <f>IFERROR($J364*S364,0)</f>
        <v>0.23263269842328568</v>
      </c>
      <c r="CZ364" s="12">
        <f>IFERROR($J364*T364,0)</f>
        <v>10.347445538505497</v>
      </c>
      <c r="DA364" s="12">
        <f>IFERROR($J364*U364,0)</f>
        <v>0.26652177559677181</v>
      </c>
      <c r="DB364" s="12">
        <f>IFERROR($J364*V364,0)</f>
        <v>1.0553829978528345E-3</v>
      </c>
      <c r="DC364" s="12">
        <f>IFERROR($J364*W364,0)</f>
        <v>34.99858250266216</v>
      </c>
      <c r="DD364" s="12">
        <f>IFERROR($J364*X364,0)</f>
        <v>1.4157433786416247</v>
      </c>
      <c r="DE364" s="12">
        <f>IFERROR($J364*Y364,0)</f>
        <v>4.6239485667764351</v>
      </c>
      <c r="DF364" s="12">
        <f>IFERROR($J364*Z364,0)</f>
        <v>0.35833900832484733</v>
      </c>
      <c r="DG364" s="12">
        <f>IFERROR($J364*AA364,0)</f>
        <v>9.374641951290813E-2</v>
      </c>
      <c r="DH364" s="12">
        <f>IFERROR($J364*AB364,0)</f>
        <v>0.40960310728085109</v>
      </c>
      <c r="DI364" s="12">
        <f>IFERROR($J364*AC364,0)</f>
        <v>1.2725092073929221E-4</v>
      </c>
      <c r="DJ364" s="12">
        <f>IFERROR($J364*AD364,0)</f>
        <v>6.3565548959925097E-2</v>
      </c>
      <c r="DK364" s="12">
        <f>IFERROR($J364*AE364,0)</f>
        <v>0.74337119429984333</v>
      </c>
      <c r="DL364" s="12">
        <f>IFERROR($J364*AF364,0)</f>
        <v>0.74859594226022885</v>
      </c>
      <c r="DM364" s="12">
        <f>IFERROR($J364*AG364,0)</f>
        <v>2.4369394275047066E-5</v>
      </c>
      <c r="DN364" s="12">
        <f t="shared" si="269"/>
        <v>0.72407082924349775</v>
      </c>
      <c r="DO364" s="12">
        <f t="shared" si="269"/>
        <v>90.446087410831439</v>
      </c>
      <c r="DP364" s="12">
        <f t="shared" si="269"/>
        <v>2.4697884235221096E-2</v>
      </c>
      <c r="DR364" s="12">
        <f>IFERROR($K364*Q364,0)</f>
        <v>34.850341226163764</v>
      </c>
      <c r="DS364" s="12">
        <f>IFERROR($K364*R364,0)</f>
        <v>479.49055291533767</v>
      </c>
      <c r="DT364" s="12">
        <f>IFERROR($K364*S364,0)</f>
        <v>0.23263269842328568</v>
      </c>
      <c r="DU364" s="12">
        <f>IFERROR($K364*T364,0)</f>
        <v>10.347445538505497</v>
      </c>
      <c r="DV364" s="12">
        <f>IFERROR($K364*U364,0)</f>
        <v>0.26652177559677181</v>
      </c>
      <c r="DW364" s="12">
        <f>IFERROR($K364*V364,0)</f>
        <v>1.0553829978528345E-3</v>
      </c>
      <c r="DX364" s="12">
        <f>IFERROR($K364*W364,0)</f>
        <v>34.99858250266216</v>
      </c>
      <c r="DY364" s="12">
        <f>IFERROR($K364*X364,0)</f>
        <v>1.4157433786416247</v>
      </c>
      <c r="DZ364" s="12">
        <f>IFERROR($K364*Y364,0)</f>
        <v>4.6239485667764351</v>
      </c>
      <c r="EA364" s="12">
        <f>IFERROR($K364*Z364,0)</f>
        <v>0.35833900832484733</v>
      </c>
      <c r="EB364" s="12">
        <f>IFERROR($K364*AA364,0)</f>
        <v>9.374641951290813E-2</v>
      </c>
      <c r="EC364" s="12">
        <f>IFERROR($K364*AB364,0)</f>
        <v>0.40960310728085109</v>
      </c>
      <c r="ED364" s="12">
        <f>IFERROR($K364*AC364,0)</f>
        <v>1.2725092073929221E-4</v>
      </c>
      <c r="EE364" s="12">
        <f>IFERROR($K364*AD364,0)</f>
        <v>6.3565548959925097E-2</v>
      </c>
      <c r="EF364" s="12">
        <f>IFERROR($K364*AE364,0)</f>
        <v>0.74337119429984333</v>
      </c>
      <c r="EG364" s="12">
        <f>IFERROR($K364*AF364,0)</f>
        <v>0.74859594226022885</v>
      </c>
      <c r="EH364" s="12">
        <f>IFERROR($K364*AG364,0)</f>
        <v>2.4369394275047066E-5</v>
      </c>
      <c r="EI364" s="12">
        <f t="shared" si="270"/>
        <v>0.72407082924349775</v>
      </c>
      <c r="EJ364" s="12">
        <f t="shared" si="270"/>
        <v>90.446087410831439</v>
      </c>
      <c r="EK364" s="12">
        <f t="shared" si="270"/>
        <v>2.4697884235221096E-2</v>
      </c>
      <c r="EM364" s="12">
        <f>IFERROR($L364*Q364,0)</f>
        <v>34.850341226163764</v>
      </c>
      <c r="EN364" s="12">
        <f>IFERROR($L364*R364,0)</f>
        <v>479.49055291533767</v>
      </c>
      <c r="EO364" s="12">
        <f>IFERROR($L364*S364,0)</f>
        <v>0.23263269842328568</v>
      </c>
      <c r="EP364" s="12">
        <f>IFERROR($L364*T364,0)</f>
        <v>10.347445538505497</v>
      </c>
      <c r="EQ364" s="12">
        <f>IFERROR($L364*U364,0)</f>
        <v>0.26652177559677181</v>
      </c>
      <c r="ER364" s="12">
        <f>IFERROR($L364*V364,0)</f>
        <v>1.0553829978528345E-3</v>
      </c>
      <c r="ES364" s="12">
        <f>IFERROR($L364*W364,0)</f>
        <v>34.99858250266216</v>
      </c>
      <c r="ET364" s="12">
        <f>IFERROR($L364*X364,0)</f>
        <v>1.4157433786416247</v>
      </c>
      <c r="EU364" s="12">
        <f>IFERROR($L364*Y364,0)</f>
        <v>4.6239485667764351</v>
      </c>
      <c r="EV364" s="12">
        <f>IFERROR($L364*Z364,0)</f>
        <v>0.35833900832484733</v>
      </c>
      <c r="EW364" s="12">
        <f>IFERROR($L364*AA364,0)</f>
        <v>9.374641951290813E-2</v>
      </c>
      <c r="EX364" s="12">
        <f>IFERROR($L364*AB364,0)</f>
        <v>0.40960310728085109</v>
      </c>
      <c r="EY364" s="12">
        <f>IFERROR($L364*AC364,0)</f>
        <v>1.2725092073929221E-4</v>
      </c>
      <c r="EZ364" s="12">
        <f>IFERROR($L364*AD364,0)</f>
        <v>6.3565548959925097E-2</v>
      </c>
      <c r="FA364" s="12">
        <f>IFERROR($L364*AE364,0)</f>
        <v>0.74337119429984333</v>
      </c>
      <c r="FB364" s="12">
        <f>IFERROR($L364*AF364,0)</f>
        <v>0.74859594226022885</v>
      </c>
      <c r="FC364" s="12">
        <f>IFERROR($L364*AG364,0)</f>
        <v>2.4369394275047066E-5</v>
      </c>
      <c r="FD364" s="12">
        <f t="shared" si="271"/>
        <v>0.72407082924349775</v>
      </c>
      <c r="FE364" s="12">
        <f t="shared" si="271"/>
        <v>90.446087410831439</v>
      </c>
      <c r="FF364" s="12">
        <f t="shared" si="271"/>
        <v>2.4697884235221096E-2</v>
      </c>
      <c r="FH364" s="12">
        <f>IFERROR(AL364*[1]Figure!$C$8+BG364*[1]Figure!$D$8+CB364*[1]Figure!$E$8,0)</f>
        <v>34.850341226163764</v>
      </c>
      <c r="FI364" s="12">
        <f>IFERROR(AM364*[1]Figure!$C$8+BH364*[1]Figure!$D$8+CC364*[1]Figure!$E$8,0)</f>
        <v>479.49055291533773</v>
      </c>
      <c r="FJ364" s="12">
        <f>IFERROR(AN364*[1]Figure!$C$8+BI364*[1]Figure!$D$8+CD364*[1]Figure!$E$8,0)</f>
        <v>0.23263269842328566</v>
      </c>
      <c r="FK364" s="12">
        <f>IFERROR(AO364*[1]Figure!$C$8+BJ364*[1]Figure!$D$8+CE364*[1]Figure!$E$8,0)</f>
        <v>10.347445538505497</v>
      </c>
      <c r="FL364" s="12">
        <f>IFERROR(AP364*[1]Figure!$C$8+BK364*[1]Figure!$D$8+CF364*[1]Figure!$E$8,0)</f>
        <v>0.26652177559677181</v>
      </c>
      <c r="FM364" s="12">
        <f>IFERROR(AQ364*[1]Figure!$C$8+BL364*[1]Figure!$D$8+CG364*[1]Figure!$E$8,0)</f>
        <v>1.0553829978528345E-3</v>
      </c>
      <c r="FN364" s="12">
        <f>IFERROR(AR364*[1]Figure!$C$8+BM364*[1]Figure!$D$8+CH364*[1]Figure!$E$8,0)</f>
        <v>34.99858250266216</v>
      </c>
      <c r="FO364" s="12">
        <f>IFERROR(AS364*[1]Figure!$C$8+BN364*[1]Figure!$D$8+CI364*[1]Figure!$E$8,0)</f>
        <v>1.4157433786416247</v>
      </c>
      <c r="FP364" s="12">
        <f>IFERROR(AT364*[1]Figure!$C$8+BO364*[1]Figure!$D$8+CJ364*[1]Figure!$E$8,0)</f>
        <v>4.6239485667764351</v>
      </c>
      <c r="FQ364" s="12">
        <f>IFERROR(AU364*[1]Figure!$C$8+BP364*[1]Figure!$D$8+CK364*[1]Figure!$E$8,0)</f>
        <v>0.35833900832484733</v>
      </c>
      <c r="FR364" s="12">
        <f>IFERROR(AV364*[1]Figure!$C$8+BQ364*[1]Figure!$D$8+CL364*[1]Figure!$E$8,0)</f>
        <v>9.3746419512908116E-2</v>
      </c>
      <c r="FS364" s="12">
        <f>IFERROR(AW364*[1]Figure!$C$8+BR364*[1]Figure!$D$8+CM364*[1]Figure!$E$8,0)</f>
        <v>0.40960310728085103</v>
      </c>
      <c r="FT364" s="12">
        <f>IFERROR(AX364*[1]Figure!$C$8+BS364*[1]Figure!$D$8+CN364*[1]Figure!$E$8,0)</f>
        <v>1.2725092073929219E-4</v>
      </c>
      <c r="FU364" s="12">
        <f>IFERROR(AY364*[1]Figure!$C$8+BT364*[1]Figure!$D$8+CO364*[1]Figure!$E$8,0)</f>
        <v>6.3565548959925097E-2</v>
      </c>
      <c r="FV364" s="12">
        <f>IFERROR(AZ364*[1]Figure!$C$8+BU364*[1]Figure!$D$8+CP364*[1]Figure!$E$8,0)</f>
        <v>0.74337119429984333</v>
      </c>
      <c r="FW364" s="12">
        <f>IFERROR(BA364*[1]Figure!$C$8+BV364*[1]Figure!$D$8+CQ364*[1]Figure!$E$8,0)</f>
        <v>0.74859594226022885</v>
      </c>
      <c r="FX364" s="12">
        <f>IFERROR(BB364*[1]Figure!$C$8+BW364*[1]Figure!$D$8+CR364*[1]Figure!$E$8,0)</f>
        <v>2.4369394275047066E-5</v>
      </c>
      <c r="FY364" s="12">
        <f>IFERROR(BC364*[1]Figure!$C$8+BX364*[1]Figure!$D$8+CS364*[1]Figure!$E$8,0)</f>
        <v>0.72407082924349775</v>
      </c>
      <c r="FZ364" s="12">
        <f>IFERROR(BD364*[1]Figure!$C$8+BY364*[1]Figure!$D$8+CT364*[1]Figure!$E$8,0)</f>
        <v>90.446087410831439</v>
      </c>
      <c r="GA364" s="12">
        <f>IFERROR(BE364*[1]Figure!$C$8+BZ364*[1]Figure!$D$8+CU364*[1]Figure!$E$8,0)</f>
        <v>2.4697884235221096E-2</v>
      </c>
      <c r="GC364" s="12">
        <f>IFERROR(CW364*[1]Figure!$F$8+DR364*[1]Figure!$G$8+EM364*[1]Figure!$H$8,0)</f>
        <v>34.850341226163764</v>
      </c>
      <c r="GD364" s="12">
        <f>IFERROR(CX364*[1]Figure!$F$8+DS364*[1]Figure!$G$8+EN364*[1]Figure!$H$8,0)</f>
        <v>479.49055291533767</v>
      </c>
      <c r="GE364" s="12">
        <f>IFERROR(CY364*[1]Figure!$F$8+DT364*[1]Figure!$G$8+EO364*[1]Figure!$H$8,0)</f>
        <v>0.23263269842328566</v>
      </c>
      <c r="GF364" s="12">
        <f>IFERROR(CZ364*[1]Figure!$F$8+DU364*[1]Figure!$G$8+EP364*[1]Figure!$H$8,0)</f>
        <v>10.347445538505497</v>
      </c>
      <c r="GG364" s="12">
        <f>IFERROR(DA364*[1]Figure!$F$8+DV364*[1]Figure!$G$8+EQ364*[1]Figure!$H$8,0)</f>
        <v>0.26652177559677181</v>
      </c>
      <c r="GH364" s="12">
        <f>IFERROR(DB364*[1]Figure!$F$8+DW364*[1]Figure!$G$8+ER364*[1]Figure!$H$8,0)</f>
        <v>1.0553829978528345E-3</v>
      </c>
      <c r="GI364" s="12">
        <f>IFERROR(DC364*[1]Figure!$F$8+DX364*[1]Figure!$G$8+ES364*[1]Figure!$H$8,0)</f>
        <v>34.99858250266216</v>
      </c>
      <c r="GJ364" s="12">
        <f>IFERROR(DD364*[1]Figure!$F$8+DY364*[1]Figure!$G$8+ET364*[1]Figure!$H$8,0)</f>
        <v>1.4157433786416245</v>
      </c>
      <c r="GK364" s="12">
        <f>IFERROR(DE364*[1]Figure!$F$8+DZ364*[1]Figure!$G$8+EU364*[1]Figure!$H$8,0)</f>
        <v>4.6239485667764351</v>
      </c>
      <c r="GL364" s="12">
        <f>IFERROR(DF364*[1]Figure!$F$8+EA364*[1]Figure!$G$8+EV364*[1]Figure!$H$8,0)</f>
        <v>0.35833900832484727</v>
      </c>
      <c r="GM364" s="12">
        <f>IFERROR(DG364*[1]Figure!$F$8+EB364*[1]Figure!$G$8+EW364*[1]Figure!$H$8,0)</f>
        <v>9.374641951290813E-2</v>
      </c>
      <c r="GN364" s="12">
        <f>IFERROR(DH364*[1]Figure!$F$8+EC364*[1]Figure!$G$8+EX364*[1]Figure!$H$8,0)</f>
        <v>0.40960310728085109</v>
      </c>
      <c r="GO364" s="12">
        <f>IFERROR(DI364*[1]Figure!$F$8+ED364*[1]Figure!$G$8+EY364*[1]Figure!$H$8,0)</f>
        <v>1.2725092073929221E-4</v>
      </c>
      <c r="GP364" s="12">
        <f>IFERROR(DJ364*[1]Figure!$F$8+EE364*[1]Figure!$G$8+EZ364*[1]Figure!$H$8,0)</f>
        <v>6.3565548959925097E-2</v>
      </c>
      <c r="GQ364" s="12">
        <f>IFERROR(DK364*[1]Figure!$F$8+EF364*[1]Figure!$G$8+FA364*[1]Figure!$H$8,0)</f>
        <v>0.74337119429984333</v>
      </c>
      <c r="GR364" s="12">
        <f>IFERROR(DL364*[1]Figure!$F$8+EG364*[1]Figure!$G$8+FB364*[1]Figure!$H$8,0)</f>
        <v>0.74859594226022885</v>
      </c>
      <c r="GS364" s="12">
        <f>IFERROR(DM364*[1]Figure!$F$8+EH364*[1]Figure!$G$8+FC364*[1]Figure!$H$8,0)</f>
        <v>2.4369394275047062E-5</v>
      </c>
      <c r="GT364" s="12">
        <f>IFERROR(DN364*[1]Figure!$F$8+EI364*[1]Figure!$G$8+FD364*[1]Figure!$H$8,0)</f>
        <v>0.72407082924349775</v>
      </c>
      <c r="GU364" s="12">
        <f>IFERROR(DO364*[1]Figure!$F$8+EJ364*[1]Figure!$G$8+FE364*[1]Figure!$H$8,0)</f>
        <v>90.446087410831424</v>
      </c>
      <c r="GV364" s="12">
        <f>IFERROR(DP364*[1]Figure!$F$8+EK364*[1]Figure!$G$8+FF364*[1]Figure!$H$8,0)</f>
        <v>2.4697884235221096E-2</v>
      </c>
      <c r="GX364" s="12">
        <f>IFERROR(FH364*[1]Figure!$F$10+GC364*[1]Figure!$F$11,0)</f>
        <v>34.850341226163764</v>
      </c>
      <c r="GY364" s="12">
        <f>IFERROR(FI364*[1]Figure!$F$10+GD364*[1]Figure!$F$11,0)</f>
        <v>479.49055291533773</v>
      </c>
      <c r="GZ364" s="12">
        <f>IFERROR(FJ364*[1]Figure!$F$10+GE364*[1]Figure!$F$11,0)</f>
        <v>0.23263269842328566</v>
      </c>
      <c r="HA364" s="12">
        <f>IFERROR(FK364*[1]Figure!$F$10+GF364*[1]Figure!$F$11,0)</f>
        <v>10.347445538505497</v>
      </c>
      <c r="HB364" s="12">
        <f>IFERROR(FL364*[1]Figure!$F$10+GG364*[1]Figure!$F$11,0)</f>
        <v>0.26652177559677181</v>
      </c>
      <c r="HC364" s="12">
        <f>IFERROR(FM364*[1]Figure!$F$10+GH364*[1]Figure!$F$11,0)</f>
        <v>1.0553829978528348E-3</v>
      </c>
      <c r="HD364" s="12">
        <f>IFERROR(FN364*[1]Figure!$F$10+GI364*[1]Figure!$F$11,0)</f>
        <v>34.99858250266216</v>
      </c>
      <c r="HE364" s="12">
        <f>IFERROR(FO364*[1]Figure!$F$10+GJ364*[1]Figure!$F$11,0)</f>
        <v>1.4157433786416247</v>
      </c>
      <c r="HF364" s="12">
        <f>IFERROR(FP364*[1]Figure!$F$10+GK364*[1]Figure!$F$11,0)</f>
        <v>4.6239485667764351</v>
      </c>
      <c r="HG364" s="12">
        <f>IFERROR(FQ364*[1]Figure!$F$10+GL364*[1]Figure!$F$11,0)</f>
        <v>0.35833900832484733</v>
      </c>
      <c r="HH364" s="12">
        <f>IFERROR(FR364*[1]Figure!$F$10+GM364*[1]Figure!$F$11,0)</f>
        <v>9.3746419512908116E-2</v>
      </c>
      <c r="HI364" s="12">
        <f>IFERROR(FS364*[1]Figure!$F$10+GN364*[1]Figure!$F$11,0)</f>
        <v>0.40960310728085103</v>
      </c>
      <c r="HJ364" s="12">
        <f>IFERROR(FT364*[1]Figure!$F$10+GO364*[1]Figure!$F$11,0)</f>
        <v>1.2725092073929219E-4</v>
      </c>
      <c r="HK364" s="12">
        <f>IFERROR(FU364*[1]Figure!$F$10+GP364*[1]Figure!$F$11,0)</f>
        <v>6.3565548959925097E-2</v>
      </c>
      <c r="HL364" s="12">
        <f>IFERROR(FV364*[1]Figure!$F$10+GQ364*[1]Figure!$F$11,0)</f>
        <v>0.74337119429984344</v>
      </c>
      <c r="HM364" s="12">
        <f>IFERROR(FW364*[1]Figure!$F$10+GR364*[1]Figure!$F$11,0)</f>
        <v>0.74859594226022896</v>
      </c>
      <c r="HN364" s="12">
        <f>IFERROR(FX364*[1]Figure!$F$10+GS364*[1]Figure!$F$11,0)</f>
        <v>2.4369394275047066E-5</v>
      </c>
      <c r="HO364" s="12">
        <f>IFERROR(FY364*[1]Figure!$F$10+GT364*[1]Figure!$F$11,0)</f>
        <v>0.72407082924349775</v>
      </c>
      <c r="HP364" s="12">
        <f>IFERROR(FZ364*[1]Figure!$F$10+GU364*[1]Figure!$F$11,0)</f>
        <v>90.446087410831439</v>
      </c>
      <c r="HQ364" s="12">
        <f>IFERROR(GA364*[1]Figure!$F$10+GV364*[1]Figure!$F$11,0)</f>
        <v>2.4697884235221096E-2</v>
      </c>
    </row>
    <row r="365" spans="1:225" x14ac:dyDescent="0.2">
      <c r="A365" s="1"/>
      <c r="B365" s="3" t="str">
        <f>B50</f>
        <v>US EV fleet case</v>
      </c>
      <c r="C365" s="1"/>
      <c r="D365" s="1"/>
      <c r="E365" s="2" t="s">
        <v>230</v>
      </c>
      <c r="F365" s="11"/>
      <c r="G365" s="5">
        <f>[1]Transport!BL32+[1]Transport!AP267+[1]Transport!BL32</f>
        <v>9.241683341365766</v>
      </c>
      <c r="H365" s="5">
        <f>G365</f>
        <v>9.241683341365766</v>
      </c>
      <c r="I365" s="5">
        <f>H365</f>
        <v>9.241683341365766</v>
      </c>
      <c r="J365" s="5">
        <f>I365</f>
        <v>9.241683341365766</v>
      </c>
      <c r="K365" s="5">
        <f>J365</f>
        <v>9.241683341365766</v>
      </c>
      <c r="L365" s="5">
        <f>K365</f>
        <v>9.241683341365766</v>
      </c>
      <c r="M365" s="5" t="str">
        <f>M364</f>
        <v>tkm/kWh</v>
      </c>
      <c r="N365" s="5"/>
      <c r="O365" s="5">
        <v>1</v>
      </c>
      <c r="P365" s="5" t="str">
        <f>P363</f>
        <v>tkm</v>
      </c>
      <c r="Q365" s="5">
        <f>Q363</f>
        <v>0.133707721171866</v>
      </c>
      <c r="R365" s="5">
        <f>R363</f>
        <v>2.18345248828355</v>
      </c>
      <c r="S365" s="5">
        <f>S363</f>
        <v>1.8703107973426701E-4</v>
      </c>
      <c r="T365" s="5">
        <f>T363</f>
        <v>4.6116453081978301E-2</v>
      </c>
      <c r="U365" s="5">
        <f>U363</f>
        <v>2.68217613226768E-3</v>
      </c>
      <c r="V365" s="5">
        <f>V363</f>
        <v>1.10055778823364E-5</v>
      </c>
      <c r="W365" s="5">
        <f>W363</f>
        <v>0.13440192455011901</v>
      </c>
      <c r="X365" s="5">
        <f>X363</f>
        <v>5.65175192158368E-3</v>
      </c>
      <c r="Y365" s="5">
        <f>Y363</f>
        <v>9.7973370679638697E-2</v>
      </c>
      <c r="Z365" s="5">
        <f>Z363</f>
        <v>2.5013911862921999E-3</v>
      </c>
      <c r="AA365" s="5">
        <f>AA363</f>
        <v>8.9182327445790095E-3</v>
      </c>
      <c r="AB365" s="5">
        <f>AB363</f>
        <v>4.9396614284142196E-3</v>
      </c>
      <c r="AC365" s="5">
        <f>AC363</f>
        <v>2.2826687409268102E-6</v>
      </c>
      <c r="AD365" s="5">
        <f>AD363</f>
        <v>2.7276746455271101E-4</v>
      </c>
      <c r="AE365" s="5">
        <f>AE363</f>
        <v>6.8097205383945195E-4</v>
      </c>
      <c r="AF365" s="5">
        <f>AF363</f>
        <v>6.9574283770951304E-4</v>
      </c>
      <c r="AG365" s="5">
        <f>AG363</f>
        <v>6.7532785204374996E-8</v>
      </c>
      <c r="AH365" s="5">
        <f>AH363</f>
        <v>4.2142949109156901E-4</v>
      </c>
      <c r="AI365" s="5">
        <f>AI363</f>
        <v>2.5674173759674299</v>
      </c>
      <c r="AJ365" s="5">
        <f>AJ363</f>
        <v>2.7693293349468099E-4</v>
      </c>
      <c r="AK365" s="1"/>
      <c r="AL365" s="1">
        <f>IFERROR($G365*Q365,0)</f>
        <v>1.2356844193660128</v>
      </c>
      <c r="AM365" s="1">
        <f>IFERROR($G365*R365,0)</f>
        <v>20.178776487633716</v>
      </c>
      <c r="AN365" s="1">
        <f>IFERROR($G365*S365,0)</f>
        <v>1.7284820138978277E-3</v>
      </c>
      <c r="AO365" s="1">
        <f>IFERROR($G365*T365,0)</f>
        <v>0.4261936562105948</v>
      </c>
      <c r="AP365" s="1">
        <f>IFERROR($G365*U365,0)</f>
        <v>2.4787822480187079E-2</v>
      </c>
      <c r="AQ365" s="1">
        <f>IFERROR($G365*V365,0)</f>
        <v>1.0171006577729183E-4</v>
      </c>
      <c r="AR365" s="1">
        <f>IFERROR($G365*W365,0)</f>
        <v>1.2421000271623335</v>
      </c>
      <c r="AS365" s="1">
        <f>IFERROR($G365*X365,0)</f>
        <v>5.223170158323185E-2</v>
      </c>
      <c r="AT365" s="1">
        <f>IFERROR($G365*Y365,0)</f>
        <v>0.90543886770747006</v>
      </c>
      <c r="AU365" s="1">
        <f>IFERROR($G365*Z365,0)</f>
        <v>2.3117065256595775E-2</v>
      </c>
      <c r="AV365" s="1">
        <f>IFERROR($G365*AA365,0)</f>
        <v>8.241948298999853E-2</v>
      </c>
      <c r="AW365" s="1">
        <f>IFERROR($G365*AB365,0)</f>
        <v>4.5650786734962714E-2</v>
      </c>
      <c r="AX365" s="1">
        <f>IFERROR($G365*AC365,0)</f>
        <v>2.1095701676879669E-5</v>
      </c>
      <c r="AY365" s="1">
        <f>IFERROR($G365*AD365,0)</f>
        <v>2.5208305332233664E-3</v>
      </c>
      <c r="AZ365" s="1">
        <f>IFERROR($G365*AE365,0)</f>
        <v>6.2933280859036947E-3</v>
      </c>
      <c r="BA365" s="1">
        <f>IFERROR($G365*AF365,0)</f>
        <v>6.4298349931345526E-3</v>
      </c>
      <c r="BB365" s="1">
        <f>IFERROR($G365*AG365,0)</f>
        <v>6.2411661601930485E-7</v>
      </c>
      <c r="BC365" s="1">
        <f>IFERROR($G365*AH365,0)</f>
        <v>3.894717907381206E-3</v>
      </c>
      <c r="BD365" s="1">
        <f>IFERROR($G365*AI365,0)</f>
        <v>23.727258393811205</v>
      </c>
      <c r="BE365" s="1">
        <f>IFERROR($G365*AJ365,0)</f>
        <v>2.559326478153347E-3</v>
      </c>
      <c r="BF365" s="1"/>
      <c r="BG365" s="1">
        <f>IFERROR($H365*Q365,0)</f>
        <v>1.2356844193660128</v>
      </c>
      <c r="BH365" s="1">
        <f>IFERROR($H365*R365,0)</f>
        <v>20.178776487633716</v>
      </c>
      <c r="BI365" s="1">
        <f>IFERROR($H365*S365,0)</f>
        <v>1.7284820138978277E-3</v>
      </c>
      <c r="BJ365" s="1">
        <f>IFERROR($H365*T365,0)</f>
        <v>0.4261936562105948</v>
      </c>
      <c r="BK365" s="1">
        <f>IFERROR($H365*U365,0)</f>
        <v>2.4787822480187079E-2</v>
      </c>
      <c r="BL365" s="1">
        <f>IFERROR($H365*V365,0)</f>
        <v>1.0171006577729183E-4</v>
      </c>
      <c r="BM365" s="1">
        <f>IFERROR($H365*W365,0)</f>
        <v>1.2421000271623335</v>
      </c>
      <c r="BN365" s="1">
        <f>IFERROR($H365*X365,0)</f>
        <v>5.223170158323185E-2</v>
      </c>
      <c r="BO365" s="1">
        <f>IFERROR($H365*Y365,0)</f>
        <v>0.90543886770747006</v>
      </c>
      <c r="BP365" s="1">
        <f>IFERROR($H365*Z365,0)</f>
        <v>2.3117065256595775E-2</v>
      </c>
      <c r="BQ365" s="1">
        <f>IFERROR($H365*AA365,0)</f>
        <v>8.241948298999853E-2</v>
      </c>
      <c r="BR365" s="1">
        <f>IFERROR($H365*AB365,0)</f>
        <v>4.5650786734962714E-2</v>
      </c>
      <c r="BS365" s="1">
        <f>IFERROR($H365*AC365,0)</f>
        <v>2.1095701676879669E-5</v>
      </c>
      <c r="BT365" s="1">
        <f>IFERROR($H365*AD365,0)</f>
        <v>2.5208305332233664E-3</v>
      </c>
      <c r="BU365" s="1">
        <f>IFERROR($H365*AE365,0)</f>
        <v>6.2933280859036947E-3</v>
      </c>
      <c r="BV365" s="1">
        <f>IFERROR($H365*AF365,0)</f>
        <v>6.4298349931345526E-3</v>
      </c>
      <c r="BW365" s="1">
        <f>IFERROR($H365*AG365,0)</f>
        <v>6.2411661601930485E-7</v>
      </c>
      <c r="BX365" s="1">
        <f>IFERROR($H365*AH365,0)</f>
        <v>3.894717907381206E-3</v>
      </c>
      <c r="BY365" s="1">
        <f>IFERROR($H365*AI365,0)</f>
        <v>23.727258393811205</v>
      </c>
      <c r="BZ365" s="1">
        <f>IFERROR($H365*AJ365,0)</f>
        <v>2.559326478153347E-3</v>
      </c>
      <c r="CA365" s="1"/>
      <c r="CB365" s="1">
        <f>IFERROR($I365*Q365,0)</f>
        <v>1.2356844193660128</v>
      </c>
      <c r="CC365" s="1">
        <f>IFERROR($I365*R365,0)</f>
        <v>20.178776487633716</v>
      </c>
      <c r="CD365" s="1">
        <f>IFERROR($I365*S365,0)</f>
        <v>1.7284820138978277E-3</v>
      </c>
      <c r="CE365" s="1">
        <f>IFERROR($I365*T365,0)</f>
        <v>0.4261936562105948</v>
      </c>
      <c r="CF365" s="1">
        <f>IFERROR($I365*U365,0)</f>
        <v>2.4787822480187079E-2</v>
      </c>
      <c r="CG365" s="1">
        <f>IFERROR($I365*V365,0)</f>
        <v>1.0171006577729183E-4</v>
      </c>
      <c r="CH365" s="1">
        <f>IFERROR($I365*W365,0)</f>
        <v>1.2421000271623335</v>
      </c>
      <c r="CI365" s="1">
        <f>IFERROR($I365*X365,0)</f>
        <v>5.223170158323185E-2</v>
      </c>
      <c r="CJ365" s="1">
        <f>IFERROR($I365*Y365,0)</f>
        <v>0.90543886770747006</v>
      </c>
      <c r="CK365" s="1">
        <f>IFERROR($I365*Z365,0)</f>
        <v>2.3117065256595775E-2</v>
      </c>
      <c r="CL365" s="1">
        <f>IFERROR($I365*AA365,0)</f>
        <v>8.241948298999853E-2</v>
      </c>
      <c r="CM365" s="1">
        <f>IFERROR($I365*AB365,0)</f>
        <v>4.5650786734962714E-2</v>
      </c>
      <c r="CN365" s="1">
        <f>IFERROR($I365*AC365,0)</f>
        <v>2.1095701676879669E-5</v>
      </c>
      <c r="CO365" s="1">
        <f>IFERROR($I365*AD365,0)</f>
        <v>2.5208305332233664E-3</v>
      </c>
      <c r="CP365" s="1">
        <f>IFERROR($I365*AE365,0)</f>
        <v>6.2933280859036947E-3</v>
      </c>
      <c r="CQ365" s="1">
        <f>IFERROR($I365*AF365,0)</f>
        <v>6.4298349931345526E-3</v>
      </c>
      <c r="CR365" s="1">
        <f>IFERROR($I365*AG365,0)</f>
        <v>6.2411661601930485E-7</v>
      </c>
      <c r="CS365" s="1">
        <f>IFERROR($I365*AH365,0)</f>
        <v>3.894717907381206E-3</v>
      </c>
      <c r="CT365" s="1">
        <f>IFERROR($I365*AI365,0)</f>
        <v>23.727258393811205</v>
      </c>
      <c r="CU365" s="1">
        <f>IFERROR($I365*AJ365,0)</f>
        <v>2.559326478153347E-3</v>
      </c>
      <c r="CW365" s="12">
        <f>IFERROR($J365*Q365,0)</f>
        <v>1.2356844193660128</v>
      </c>
      <c r="CX365" s="12">
        <f>IFERROR($J365*R365,0)</f>
        <v>20.178776487633716</v>
      </c>
      <c r="CY365" s="12">
        <f>IFERROR($J365*S365,0)</f>
        <v>1.7284820138978277E-3</v>
      </c>
      <c r="CZ365" s="12">
        <f>IFERROR($J365*T365,0)</f>
        <v>0.4261936562105948</v>
      </c>
      <c r="DA365" s="12">
        <f>IFERROR($J365*U365,0)</f>
        <v>2.4787822480187079E-2</v>
      </c>
      <c r="DB365" s="12">
        <f>IFERROR($J365*V365,0)</f>
        <v>1.0171006577729183E-4</v>
      </c>
      <c r="DC365" s="12">
        <f>IFERROR($J365*W365,0)</f>
        <v>1.2421000271623335</v>
      </c>
      <c r="DD365" s="12">
        <f>IFERROR($J365*X365,0)</f>
        <v>5.223170158323185E-2</v>
      </c>
      <c r="DE365" s="12">
        <f>IFERROR($J365*Y365,0)</f>
        <v>0.90543886770747006</v>
      </c>
      <c r="DF365" s="12">
        <f>IFERROR($J365*Z365,0)</f>
        <v>2.3117065256595775E-2</v>
      </c>
      <c r="DG365" s="12">
        <f>IFERROR($J365*AA365,0)</f>
        <v>8.241948298999853E-2</v>
      </c>
      <c r="DH365" s="12">
        <f>IFERROR($J365*AB365,0)</f>
        <v>4.5650786734962714E-2</v>
      </c>
      <c r="DI365" s="12">
        <f>IFERROR($J365*AC365,0)</f>
        <v>2.1095701676879669E-5</v>
      </c>
      <c r="DJ365" s="12">
        <f>IFERROR($J365*AD365,0)</f>
        <v>2.5208305332233664E-3</v>
      </c>
      <c r="DK365" s="12">
        <f>IFERROR($J365*AE365,0)</f>
        <v>6.2933280859036947E-3</v>
      </c>
      <c r="DL365" s="12">
        <f>IFERROR($J365*AF365,0)</f>
        <v>6.4298349931345526E-3</v>
      </c>
      <c r="DM365" s="12">
        <f>IFERROR($J365*AG365,0)</f>
        <v>6.2411661601930485E-7</v>
      </c>
      <c r="DN365" s="12">
        <f>IFERROR($J365*AH365,0)</f>
        <v>3.894717907381206E-3</v>
      </c>
      <c r="DO365" s="12">
        <f>IFERROR($J365*AI365,0)</f>
        <v>23.727258393811205</v>
      </c>
      <c r="DP365" s="12">
        <f>IFERROR($J365*AJ365,0)</f>
        <v>2.559326478153347E-3</v>
      </c>
      <c r="DR365" s="12">
        <f>IFERROR($K365*Q365,0)</f>
        <v>1.2356844193660128</v>
      </c>
      <c r="DS365" s="12">
        <f>IFERROR($K365*R365,0)</f>
        <v>20.178776487633716</v>
      </c>
      <c r="DT365" s="12">
        <f>IFERROR($K365*S365,0)</f>
        <v>1.7284820138978277E-3</v>
      </c>
      <c r="DU365" s="12">
        <f>IFERROR($K365*T365,0)</f>
        <v>0.4261936562105948</v>
      </c>
      <c r="DV365" s="12">
        <f>IFERROR($K365*U365,0)</f>
        <v>2.4787822480187079E-2</v>
      </c>
      <c r="DW365" s="12">
        <f>IFERROR($K365*V365,0)</f>
        <v>1.0171006577729183E-4</v>
      </c>
      <c r="DX365" s="12">
        <f>IFERROR($K365*W365,0)</f>
        <v>1.2421000271623335</v>
      </c>
      <c r="DY365" s="12">
        <f>IFERROR($K365*X365,0)</f>
        <v>5.223170158323185E-2</v>
      </c>
      <c r="DZ365" s="12">
        <f>IFERROR($K365*Y365,0)</f>
        <v>0.90543886770747006</v>
      </c>
      <c r="EA365" s="12">
        <f>IFERROR($K365*Z365,0)</f>
        <v>2.3117065256595775E-2</v>
      </c>
      <c r="EB365" s="12">
        <f>IFERROR($K365*AA365,0)</f>
        <v>8.241948298999853E-2</v>
      </c>
      <c r="EC365" s="12">
        <f>IFERROR($K365*AB365,0)</f>
        <v>4.5650786734962714E-2</v>
      </c>
      <c r="ED365" s="12">
        <f>IFERROR($K365*AC365,0)</f>
        <v>2.1095701676879669E-5</v>
      </c>
      <c r="EE365" s="12">
        <f>IFERROR($K365*AD365,0)</f>
        <v>2.5208305332233664E-3</v>
      </c>
      <c r="EF365" s="12">
        <f>IFERROR($K365*AE365,0)</f>
        <v>6.2933280859036947E-3</v>
      </c>
      <c r="EG365" s="12">
        <f>IFERROR($K365*AF365,0)</f>
        <v>6.4298349931345526E-3</v>
      </c>
      <c r="EH365" s="12">
        <f>IFERROR($K365*AG365,0)</f>
        <v>6.2411661601930485E-7</v>
      </c>
      <c r="EI365" s="12">
        <f>IFERROR($K365*AH365,0)</f>
        <v>3.894717907381206E-3</v>
      </c>
      <c r="EJ365" s="12">
        <f>IFERROR($K365*AI365,0)</f>
        <v>23.727258393811205</v>
      </c>
      <c r="EK365" s="12">
        <f>IFERROR($K365*AJ365,0)</f>
        <v>2.559326478153347E-3</v>
      </c>
      <c r="EM365" s="12">
        <f>IFERROR($L365*Q365,0)</f>
        <v>1.2356844193660128</v>
      </c>
      <c r="EN365" s="12">
        <f>IFERROR($L365*R365,0)</f>
        <v>20.178776487633716</v>
      </c>
      <c r="EO365" s="12">
        <f>IFERROR($L365*S365,0)</f>
        <v>1.7284820138978277E-3</v>
      </c>
      <c r="EP365" s="12">
        <f>IFERROR($L365*T365,0)</f>
        <v>0.4261936562105948</v>
      </c>
      <c r="EQ365" s="12">
        <f>IFERROR($L365*U365,0)</f>
        <v>2.4787822480187079E-2</v>
      </c>
      <c r="ER365" s="12">
        <f>IFERROR($L365*V365,0)</f>
        <v>1.0171006577729183E-4</v>
      </c>
      <c r="ES365" s="12">
        <f>IFERROR($L365*W365,0)</f>
        <v>1.2421000271623335</v>
      </c>
      <c r="ET365" s="12">
        <f>IFERROR($L365*X365,0)</f>
        <v>5.223170158323185E-2</v>
      </c>
      <c r="EU365" s="12">
        <f>IFERROR($L365*Y365,0)</f>
        <v>0.90543886770747006</v>
      </c>
      <c r="EV365" s="12">
        <f>IFERROR($L365*Z365,0)</f>
        <v>2.3117065256595775E-2</v>
      </c>
      <c r="EW365" s="12">
        <f>IFERROR($L365*AA365,0)</f>
        <v>8.241948298999853E-2</v>
      </c>
      <c r="EX365" s="12">
        <f>IFERROR($L365*AB365,0)</f>
        <v>4.5650786734962714E-2</v>
      </c>
      <c r="EY365" s="12">
        <f>IFERROR($L365*AC365,0)</f>
        <v>2.1095701676879669E-5</v>
      </c>
      <c r="EZ365" s="12">
        <f>IFERROR($L365*AD365,0)</f>
        <v>2.5208305332233664E-3</v>
      </c>
      <c r="FA365" s="12">
        <f>IFERROR($L365*AE365,0)</f>
        <v>6.2933280859036947E-3</v>
      </c>
      <c r="FB365" s="12">
        <f>IFERROR($L365*AF365,0)</f>
        <v>6.4298349931345526E-3</v>
      </c>
      <c r="FC365" s="12">
        <f>IFERROR($L365*AG365,0)</f>
        <v>6.2411661601930485E-7</v>
      </c>
      <c r="FD365" s="12">
        <f>IFERROR($L365*AH365,0)</f>
        <v>3.894717907381206E-3</v>
      </c>
      <c r="FE365" s="12">
        <f>IFERROR($L365*AI365,0)</f>
        <v>23.727258393811205</v>
      </c>
      <c r="FF365" s="12">
        <f>IFERROR($L365*AJ365,0)</f>
        <v>2.559326478153347E-3</v>
      </c>
      <c r="FH365" s="12">
        <f>IFERROR(AL365*[1]Figure!$C$8+BG365*[1]Figure!$D$8+CB365*[1]Figure!$E$8,0)</f>
        <v>1.2356844193660128</v>
      </c>
      <c r="FI365" s="12">
        <f>IFERROR(AM365*[1]Figure!$C$8+BH365*[1]Figure!$D$8+CC365*[1]Figure!$E$8,0)</f>
        <v>20.178776487633716</v>
      </c>
      <c r="FJ365" s="12">
        <f>IFERROR(AN365*[1]Figure!$C$8+BI365*[1]Figure!$D$8+CD365*[1]Figure!$E$8,0)</f>
        <v>1.7284820138978275E-3</v>
      </c>
      <c r="FK365" s="12">
        <f>IFERROR(AO365*[1]Figure!$C$8+BJ365*[1]Figure!$D$8+CE365*[1]Figure!$E$8,0)</f>
        <v>0.42619365621059474</v>
      </c>
      <c r="FL365" s="12">
        <f>IFERROR(AP365*[1]Figure!$C$8+BK365*[1]Figure!$D$8+CF365*[1]Figure!$E$8,0)</f>
        <v>2.4787822480187075E-2</v>
      </c>
      <c r="FM365" s="12">
        <f>IFERROR(AQ365*[1]Figure!$C$8+BL365*[1]Figure!$D$8+CG365*[1]Figure!$E$8,0)</f>
        <v>1.0171006577729182E-4</v>
      </c>
      <c r="FN365" s="12">
        <f>IFERROR(AR365*[1]Figure!$C$8+BM365*[1]Figure!$D$8+CH365*[1]Figure!$E$8,0)</f>
        <v>1.2421000271623335</v>
      </c>
      <c r="FO365" s="12">
        <f>IFERROR(AS365*[1]Figure!$C$8+BN365*[1]Figure!$D$8+CI365*[1]Figure!$E$8,0)</f>
        <v>5.223170158323185E-2</v>
      </c>
      <c r="FP365" s="12">
        <f>IFERROR(AT365*[1]Figure!$C$8+BO365*[1]Figure!$D$8+CJ365*[1]Figure!$E$8,0)</f>
        <v>0.90543886770747006</v>
      </c>
      <c r="FQ365" s="12">
        <f>IFERROR(AU365*[1]Figure!$C$8+BP365*[1]Figure!$D$8+CK365*[1]Figure!$E$8,0)</f>
        <v>2.3117065256595775E-2</v>
      </c>
      <c r="FR365" s="12">
        <f>IFERROR(AV365*[1]Figure!$C$8+BQ365*[1]Figure!$D$8+CL365*[1]Figure!$E$8,0)</f>
        <v>8.241948298999853E-2</v>
      </c>
      <c r="FS365" s="12">
        <f>IFERROR(AW365*[1]Figure!$C$8+BR365*[1]Figure!$D$8+CM365*[1]Figure!$E$8,0)</f>
        <v>4.5650786734962714E-2</v>
      </c>
      <c r="FT365" s="12">
        <f>IFERROR(AX365*[1]Figure!$C$8+BS365*[1]Figure!$D$8+CN365*[1]Figure!$E$8,0)</f>
        <v>2.1095701676879669E-5</v>
      </c>
      <c r="FU365" s="12">
        <f>IFERROR(AY365*[1]Figure!$C$8+BT365*[1]Figure!$D$8+CO365*[1]Figure!$E$8,0)</f>
        <v>2.5208305332233664E-3</v>
      </c>
      <c r="FV365" s="12">
        <f>IFERROR(AZ365*[1]Figure!$C$8+BU365*[1]Figure!$D$8+CP365*[1]Figure!$E$8,0)</f>
        <v>6.2933280859036947E-3</v>
      </c>
      <c r="FW365" s="12">
        <f>IFERROR(BA365*[1]Figure!$C$8+BV365*[1]Figure!$D$8+CQ365*[1]Figure!$E$8,0)</f>
        <v>6.4298349931345526E-3</v>
      </c>
      <c r="FX365" s="12">
        <f>IFERROR(BB365*[1]Figure!$C$8+BW365*[1]Figure!$D$8+CR365*[1]Figure!$E$8,0)</f>
        <v>6.2411661601930495E-7</v>
      </c>
      <c r="FY365" s="12">
        <f>IFERROR(BC365*[1]Figure!$C$8+BX365*[1]Figure!$D$8+CS365*[1]Figure!$E$8,0)</f>
        <v>3.8947179073812064E-3</v>
      </c>
      <c r="FZ365" s="12">
        <f>IFERROR(BD365*[1]Figure!$C$8+BY365*[1]Figure!$D$8+CT365*[1]Figure!$E$8,0)</f>
        <v>23.727258393811205</v>
      </c>
      <c r="GA365" s="12">
        <f>IFERROR(BE365*[1]Figure!$C$8+BZ365*[1]Figure!$D$8+CU365*[1]Figure!$E$8,0)</f>
        <v>2.559326478153347E-3</v>
      </c>
      <c r="GC365" s="12">
        <f>IFERROR(CW365*[1]Figure!$F$8+DR365*[1]Figure!$G$8+EM365*[1]Figure!$H$8,0)</f>
        <v>1.2356844193660128</v>
      </c>
      <c r="GD365" s="12">
        <f>IFERROR(CX365*[1]Figure!$F$8+DS365*[1]Figure!$G$8+EN365*[1]Figure!$H$8,0)</f>
        <v>20.178776487633712</v>
      </c>
      <c r="GE365" s="12">
        <f>IFERROR(CY365*[1]Figure!$F$8+DT365*[1]Figure!$G$8+EO365*[1]Figure!$H$8,0)</f>
        <v>1.7284820138978275E-3</v>
      </c>
      <c r="GF365" s="12">
        <f>IFERROR(CZ365*[1]Figure!$F$8+DU365*[1]Figure!$G$8+EP365*[1]Figure!$H$8,0)</f>
        <v>0.42619365621059474</v>
      </c>
      <c r="GG365" s="12">
        <f>IFERROR(DA365*[1]Figure!$F$8+DV365*[1]Figure!$G$8+EQ365*[1]Figure!$H$8,0)</f>
        <v>2.4787822480187075E-2</v>
      </c>
      <c r="GH365" s="12">
        <f>IFERROR(DB365*[1]Figure!$F$8+DW365*[1]Figure!$G$8+ER365*[1]Figure!$H$8,0)</f>
        <v>1.0171006577729183E-4</v>
      </c>
      <c r="GI365" s="12">
        <f>IFERROR(DC365*[1]Figure!$F$8+DX365*[1]Figure!$G$8+ES365*[1]Figure!$H$8,0)</f>
        <v>1.2421000271623335</v>
      </c>
      <c r="GJ365" s="12">
        <f>IFERROR(DD365*[1]Figure!$F$8+DY365*[1]Figure!$G$8+ET365*[1]Figure!$H$8,0)</f>
        <v>5.223170158323185E-2</v>
      </c>
      <c r="GK365" s="12">
        <f>IFERROR(DE365*[1]Figure!$F$8+DZ365*[1]Figure!$G$8+EU365*[1]Figure!$H$8,0)</f>
        <v>0.90543886770747006</v>
      </c>
      <c r="GL365" s="12">
        <f>IFERROR(DF365*[1]Figure!$F$8+EA365*[1]Figure!$G$8+EV365*[1]Figure!$H$8,0)</f>
        <v>2.3117065256595775E-2</v>
      </c>
      <c r="GM365" s="12">
        <f>IFERROR(DG365*[1]Figure!$F$8+EB365*[1]Figure!$G$8+EW365*[1]Figure!$H$8,0)</f>
        <v>8.2419482989998516E-2</v>
      </c>
      <c r="GN365" s="12">
        <f>IFERROR(DH365*[1]Figure!$F$8+EC365*[1]Figure!$G$8+EX365*[1]Figure!$H$8,0)</f>
        <v>4.5650786734962714E-2</v>
      </c>
      <c r="GO365" s="12">
        <f>IFERROR(DI365*[1]Figure!$F$8+ED365*[1]Figure!$G$8+EY365*[1]Figure!$H$8,0)</f>
        <v>2.1095701676879669E-5</v>
      </c>
      <c r="GP365" s="12">
        <f>IFERROR(DJ365*[1]Figure!$F$8+EE365*[1]Figure!$G$8+EZ365*[1]Figure!$H$8,0)</f>
        <v>2.5208305332233664E-3</v>
      </c>
      <c r="GQ365" s="12">
        <f>IFERROR(DK365*[1]Figure!$F$8+EF365*[1]Figure!$G$8+FA365*[1]Figure!$H$8,0)</f>
        <v>6.2933280859036947E-3</v>
      </c>
      <c r="GR365" s="12">
        <f>IFERROR(DL365*[1]Figure!$F$8+EG365*[1]Figure!$G$8+FB365*[1]Figure!$H$8,0)</f>
        <v>6.4298349931345518E-3</v>
      </c>
      <c r="GS365" s="12">
        <f>IFERROR(DM365*[1]Figure!$F$8+EH365*[1]Figure!$G$8+FC365*[1]Figure!$H$8,0)</f>
        <v>6.2411661601930485E-7</v>
      </c>
      <c r="GT365" s="12">
        <f>IFERROR(DN365*[1]Figure!$F$8+EI365*[1]Figure!$G$8+FD365*[1]Figure!$H$8,0)</f>
        <v>3.8947179073812056E-3</v>
      </c>
      <c r="GU365" s="12">
        <f>IFERROR(DO365*[1]Figure!$F$8+EJ365*[1]Figure!$G$8+FE365*[1]Figure!$H$8,0)</f>
        <v>23.727258393811205</v>
      </c>
      <c r="GV365" s="12">
        <f>IFERROR(DP365*[1]Figure!$F$8+EK365*[1]Figure!$G$8+FF365*[1]Figure!$H$8,0)</f>
        <v>2.5593264781533466E-3</v>
      </c>
      <c r="GX365" s="12">
        <f>IFERROR(FH365*[1]Figure!$F$10+GC365*[1]Figure!$F$11,0)</f>
        <v>1.235684419366013</v>
      </c>
      <c r="GY365" s="12">
        <f>IFERROR(FI365*[1]Figure!$F$10+GD365*[1]Figure!$F$11,0)</f>
        <v>20.178776487633716</v>
      </c>
      <c r="GZ365" s="12">
        <f>IFERROR(FJ365*[1]Figure!$F$10+GE365*[1]Figure!$F$11,0)</f>
        <v>1.7284820138978275E-3</v>
      </c>
      <c r="HA365" s="12">
        <f>IFERROR(FK365*[1]Figure!$F$10+GF365*[1]Figure!$F$11,0)</f>
        <v>0.42619365621059474</v>
      </c>
      <c r="HB365" s="12">
        <f>IFERROR(FL365*[1]Figure!$F$10+GG365*[1]Figure!$F$11,0)</f>
        <v>2.4787822480187079E-2</v>
      </c>
      <c r="HC365" s="12">
        <f>IFERROR(FM365*[1]Figure!$F$10+GH365*[1]Figure!$F$11,0)</f>
        <v>1.0171006577729182E-4</v>
      </c>
      <c r="HD365" s="12">
        <f>IFERROR(FN365*[1]Figure!$F$10+GI365*[1]Figure!$F$11,0)</f>
        <v>1.2421000271623335</v>
      </c>
      <c r="HE365" s="12">
        <f>IFERROR(FO365*[1]Figure!$F$10+GJ365*[1]Figure!$F$11,0)</f>
        <v>5.223170158323185E-2</v>
      </c>
      <c r="HF365" s="12">
        <f>IFERROR(FP365*[1]Figure!$F$10+GK365*[1]Figure!$F$11,0)</f>
        <v>0.90543886770747006</v>
      </c>
      <c r="HG365" s="12">
        <f>IFERROR(FQ365*[1]Figure!$F$10+GL365*[1]Figure!$F$11,0)</f>
        <v>2.3117065256595775E-2</v>
      </c>
      <c r="HH365" s="12">
        <f>IFERROR(FR365*[1]Figure!$F$10+GM365*[1]Figure!$F$11,0)</f>
        <v>8.241948298999853E-2</v>
      </c>
      <c r="HI365" s="12">
        <f>IFERROR(FS365*[1]Figure!$F$10+GN365*[1]Figure!$F$11,0)</f>
        <v>4.5650786734962714E-2</v>
      </c>
      <c r="HJ365" s="12">
        <f>IFERROR(FT365*[1]Figure!$F$10+GO365*[1]Figure!$F$11,0)</f>
        <v>2.1095701676879673E-5</v>
      </c>
      <c r="HK365" s="12">
        <f>IFERROR(FU365*[1]Figure!$F$10+GP365*[1]Figure!$F$11,0)</f>
        <v>2.5208305332233664E-3</v>
      </c>
      <c r="HL365" s="12">
        <f>IFERROR(FV365*[1]Figure!$F$10+GQ365*[1]Figure!$F$11,0)</f>
        <v>6.2933280859036956E-3</v>
      </c>
      <c r="HM365" s="12">
        <f>IFERROR(FW365*[1]Figure!$F$10+GR365*[1]Figure!$F$11,0)</f>
        <v>6.4298349931345526E-3</v>
      </c>
      <c r="HN365" s="12">
        <f>IFERROR(FX365*[1]Figure!$F$10+GS365*[1]Figure!$F$11,0)</f>
        <v>6.2411661601930495E-7</v>
      </c>
      <c r="HO365" s="12">
        <f>IFERROR(FY365*[1]Figure!$F$10+GT365*[1]Figure!$F$11,0)</f>
        <v>3.8947179073812064E-3</v>
      </c>
      <c r="HP365" s="12">
        <f>IFERROR(FZ365*[1]Figure!$F$10+GU365*[1]Figure!$F$11,0)</f>
        <v>23.727258393811205</v>
      </c>
      <c r="HQ365" s="12">
        <f>IFERROR(GA365*[1]Figure!$F$10+GV365*[1]Figure!$F$11,0)</f>
        <v>2.559326478153347E-3</v>
      </c>
    </row>
    <row r="366" spans="1:225" x14ac:dyDescent="0.2">
      <c r="A366" s="1"/>
      <c r="B366" s="3"/>
      <c r="C366" s="1"/>
      <c r="D366" s="1"/>
      <c r="E366" s="2" t="s">
        <v>109</v>
      </c>
      <c r="F366" s="11"/>
      <c r="G366" s="5">
        <f>G277/1000</f>
        <v>0.97820763050525716</v>
      </c>
      <c r="H366" s="5">
        <f>H277/1000</f>
        <v>0.94021362130388053</v>
      </c>
      <c r="I366" s="5">
        <f>I277/1000</f>
        <v>1.2845841066984256</v>
      </c>
      <c r="J366" s="5">
        <f>J277/1000</f>
        <v>2.2224725225646758</v>
      </c>
      <c r="K366" s="5">
        <f>K277/1000</f>
        <v>1.9491711933904226</v>
      </c>
      <c r="L366" s="5">
        <f>L277/1000</f>
        <v>2.3608338835836218</v>
      </c>
      <c r="M366" s="5" t="s">
        <v>231</v>
      </c>
      <c r="N366" s="5"/>
      <c r="O366" s="5">
        <v>1</v>
      </c>
      <c r="P366" s="5" t="s">
        <v>56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1"/>
      <c r="AL366" s="1">
        <f>IFERROR($G366*Q366,0)</f>
        <v>0</v>
      </c>
      <c r="AM366" s="1">
        <f>IFERROR($G366*R366,0)</f>
        <v>0</v>
      </c>
      <c r="AN366" s="1">
        <f>IFERROR($G366*S366,0)</f>
        <v>0</v>
      </c>
      <c r="AO366" s="1">
        <f>IFERROR($G366*T366,0)</f>
        <v>0</v>
      </c>
      <c r="AP366" s="1">
        <f>IFERROR($G366*U366,0)</f>
        <v>0</v>
      </c>
      <c r="AQ366" s="1">
        <f>IFERROR($G366*V366,0)</f>
        <v>0</v>
      </c>
      <c r="AR366" s="1">
        <f>IFERROR($G366*W366,0)</f>
        <v>0</v>
      </c>
      <c r="AS366" s="1">
        <f>IFERROR($G366*X366,0)</f>
        <v>0</v>
      </c>
      <c r="AT366" s="1">
        <f>IFERROR($G366*Y366,0)</f>
        <v>0</v>
      </c>
      <c r="AU366" s="1">
        <f>IFERROR($G366*Z366,0)</f>
        <v>0</v>
      </c>
      <c r="AV366" s="1">
        <f>IFERROR($G366*AA366,0)</f>
        <v>0</v>
      </c>
      <c r="AW366" s="1">
        <f>IFERROR($G366*AB366,0)</f>
        <v>0</v>
      </c>
      <c r="AX366" s="1">
        <f>IFERROR($G366*AC366,0)</f>
        <v>0</v>
      </c>
      <c r="AY366" s="1">
        <f>IFERROR($G366*AD366,0)</f>
        <v>0</v>
      </c>
      <c r="AZ366" s="1">
        <f>IFERROR($G366*AE366,0)</f>
        <v>0</v>
      </c>
      <c r="BA366" s="1">
        <f>IFERROR($G366*AF366,0)</f>
        <v>0</v>
      </c>
      <c r="BB366" s="1">
        <f>IFERROR($G366*AG366,0)</f>
        <v>0</v>
      </c>
      <c r="BC366" s="1">
        <f>IFERROR($G366*AH366,0)</f>
        <v>0</v>
      </c>
      <c r="BD366" s="1">
        <f>IFERROR($G366*AI366,0)</f>
        <v>0</v>
      </c>
      <c r="BE366" s="1">
        <f>IFERROR($G366*AJ366,0)</f>
        <v>0</v>
      </c>
      <c r="BF366" s="1"/>
      <c r="BG366" s="1">
        <f>IFERROR($H366*Q366,0)</f>
        <v>0</v>
      </c>
      <c r="BH366" s="1">
        <f>IFERROR($H366*R366,0)</f>
        <v>0</v>
      </c>
      <c r="BI366" s="1">
        <f>IFERROR($H366*S366,0)</f>
        <v>0</v>
      </c>
      <c r="BJ366" s="1">
        <f>IFERROR($H366*T366,0)</f>
        <v>0</v>
      </c>
      <c r="BK366" s="1">
        <f>IFERROR($H366*U366,0)</f>
        <v>0</v>
      </c>
      <c r="BL366" s="1">
        <f>IFERROR($H366*V366,0)</f>
        <v>0</v>
      </c>
      <c r="BM366" s="1">
        <f>IFERROR($H366*W366,0)</f>
        <v>0</v>
      </c>
      <c r="BN366" s="1">
        <f>IFERROR($H366*X366,0)</f>
        <v>0</v>
      </c>
      <c r="BO366" s="1">
        <f>IFERROR($H366*Y366,0)</f>
        <v>0</v>
      </c>
      <c r="BP366" s="1">
        <f>IFERROR($H366*Z366,0)</f>
        <v>0</v>
      </c>
      <c r="BQ366" s="1">
        <f>IFERROR($H366*AA366,0)</f>
        <v>0</v>
      </c>
      <c r="BR366" s="1">
        <f>IFERROR($H366*AB366,0)</f>
        <v>0</v>
      </c>
      <c r="BS366" s="1">
        <f>IFERROR($H366*AC366,0)</f>
        <v>0</v>
      </c>
      <c r="BT366" s="1">
        <f>IFERROR($H366*AD366,0)</f>
        <v>0</v>
      </c>
      <c r="BU366" s="1">
        <f>IFERROR($H366*AE366,0)</f>
        <v>0</v>
      </c>
      <c r="BV366" s="1">
        <f>IFERROR($H366*AF366,0)</f>
        <v>0</v>
      </c>
      <c r="BW366" s="1">
        <f>IFERROR($H366*AG366,0)</f>
        <v>0</v>
      </c>
      <c r="BX366" s="1">
        <f>IFERROR($H366*AH366,0)</f>
        <v>0</v>
      </c>
      <c r="BY366" s="1">
        <f>IFERROR($H366*AI366,0)</f>
        <v>0</v>
      </c>
      <c r="BZ366" s="1">
        <f>IFERROR($H366*AJ366,0)</f>
        <v>0</v>
      </c>
      <c r="CA366" s="1"/>
      <c r="CB366" s="1">
        <f>IFERROR($I366*Q366,0)</f>
        <v>0</v>
      </c>
      <c r="CC366" s="1">
        <f>IFERROR($I366*R366,0)</f>
        <v>0</v>
      </c>
      <c r="CD366" s="1">
        <f>IFERROR($I366*S366,0)</f>
        <v>0</v>
      </c>
      <c r="CE366" s="1">
        <f>IFERROR($I366*T366,0)</f>
        <v>0</v>
      </c>
      <c r="CF366" s="1">
        <f>IFERROR($I366*U366,0)</f>
        <v>0</v>
      </c>
      <c r="CG366" s="1">
        <f>IFERROR($I366*V366,0)</f>
        <v>0</v>
      </c>
      <c r="CH366" s="1">
        <f>IFERROR($I366*W366,0)</f>
        <v>0</v>
      </c>
      <c r="CI366" s="1">
        <f>IFERROR($I366*X366,0)</f>
        <v>0</v>
      </c>
      <c r="CJ366" s="1">
        <f>IFERROR($I366*Y366,0)</f>
        <v>0</v>
      </c>
      <c r="CK366" s="1">
        <f>IFERROR($I366*Z366,0)</f>
        <v>0</v>
      </c>
      <c r="CL366" s="1">
        <f>IFERROR($I366*AA366,0)</f>
        <v>0</v>
      </c>
      <c r="CM366" s="1">
        <f>IFERROR($I366*AB366,0)</f>
        <v>0</v>
      </c>
      <c r="CN366" s="1">
        <f>IFERROR($I366*AC366,0)</f>
        <v>0</v>
      </c>
      <c r="CO366" s="1">
        <f>IFERROR($I366*AD366,0)</f>
        <v>0</v>
      </c>
      <c r="CP366" s="1">
        <f>IFERROR($I366*AE366,0)</f>
        <v>0</v>
      </c>
      <c r="CQ366" s="1">
        <f>IFERROR($I366*AF366,0)</f>
        <v>0</v>
      </c>
      <c r="CR366" s="1">
        <f>IFERROR($I366*AG366,0)</f>
        <v>0</v>
      </c>
      <c r="CS366" s="1">
        <f>IFERROR($I366*AH366,0)</f>
        <v>0</v>
      </c>
      <c r="CT366" s="1">
        <f>IFERROR($I366*AI366,0)</f>
        <v>0</v>
      </c>
      <c r="CU366" s="1">
        <f>IFERROR($I366*AJ366,0)</f>
        <v>0</v>
      </c>
      <c r="CW366" s="12">
        <f>IFERROR($J366*Q366,0)</f>
        <v>0</v>
      </c>
      <c r="CX366" s="12">
        <f>IFERROR($J366*R366,0)</f>
        <v>0</v>
      </c>
      <c r="CY366" s="12">
        <f>IFERROR($J366*S366,0)</f>
        <v>0</v>
      </c>
      <c r="CZ366" s="12">
        <f>IFERROR($J366*T366,0)</f>
        <v>0</v>
      </c>
      <c r="DA366" s="12">
        <f>IFERROR($J366*U366,0)</f>
        <v>0</v>
      </c>
      <c r="DB366" s="12">
        <f>IFERROR($J366*V366,0)</f>
        <v>0</v>
      </c>
      <c r="DC366" s="12">
        <f>IFERROR($J366*W366,0)</f>
        <v>0</v>
      </c>
      <c r="DD366" s="12">
        <f>IFERROR($J366*X366,0)</f>
        <v>0</v>
      </c>
      <c r="DE366" s="12">
        <f>IFERROR($J366*Y366,0)</f>
        <v>0</v>
      </c>
      <c r="DF366" s="12">
        <f>IFERROR($J366*Z366,0)</f>
        <v>0</v>
      </c>
      <c r="DG366" s="12">
        <f>IFERROR($J366*AA366,0)</f>
        <v>0</v>
      </c>
      <c r="DH366" s="12">
        <f>IFERROR($J366*AB366,0)</f>
        <v>0</v>
      </c>
      <c r="DI366" s="12">
        <f>IFERROR($J366*AC366,0)</f>
        <v>0</v>
      </c>
      <c r="DJ366" s="12">
        <f>IFERROR($J366*AD366,0)</f>
        <v>0</v>
      </c>
      <c r="DK366" s="12">
        <f>IFERROR($J366*AE366,0)</f>
        <v>0</v>
      </c>
      <c r="DL366" s="12">
        <f>IFERROR($J366*AF366,0)</f>
        <v>0</v>
      </c>
      <c r="DM366" s="12">
        <f>IFERROR($J366*AG366,0)</f>
        <v>0</v>
      </c>
      <c r="DN366" s="12">
        <f>IFERROR($J366*AH366,0)</f>
        <v>0</v>
      </c>
      <c r="DO366" s="12">
        <f>IFERROR($J366*AI366,0)</f>
        <v>0</v>
      </c>
      <c r="DP366" s="12">
        <f>IFERROR($J366*AJ366,0)</f>
        <v>0</v>
      </c>
      <c r="DR366" s="12">
        <f>IFERROR($K366*Q366,0)</f>
        <v>0</v>
      </c>
      <c r="DS366" s="12">
        <f>IFERROR($K366*R366,0)</f>
        <v>0</v>
      </c>
      <c r="DT366" s="12">
        <f>IFERROR($K366*S366,0)</f>
        <v>0</v>
      </c>
      <c r="DU366" s="12">
        <f>IFERROR($K366*T366,0)</f>
        <v>0</v>
      </c>
      <c r="DV366" s="12">
        <f>IFERROR($K366*U366,0)</f>
        <v>0</v>
      </c>
      <c r="DW366" s="12">
        <f>IFERROR($K366*V366,0)</f>
        <v>0</v>
      </c>
      <c r="DX366" s="12">
        <f>IFERROR($K366*W366,0)</f>
        <v>0</v>
      </c>
      <c r="DY366" s="12">
        <f>IFERROR($K366*X366,0)</f>
        <v>0</v>
      </c>
      <c r="DZ366" s="12">
        <f>IFERROR($K366*Y366,0)</f>
        <v>0</v>
      </c>
      <c r="EA366" s="12">
        <f>IFERROR($K366*Z366,0)</f>
        <v>0</v>
      </c>
      <c r="EB366" s="12">
        <f>IFERROR($K366*AA366,0)</f>
        <v>0</v>
      </c>
      <c r="EC366" s="12">
        <f>IFERROR($K366*AB366,0)</f>
        <v>0</v>
      </c>
      <c r="ED366" s="12">
        <f>IFERROR($K366*AC366,0)</f>
        <v>0</v>
      </c>
      <c r="EE366" s="12">
        <f>IFERROR($K366*AD366,0)</f>
        <v>0</v>
      </c>
      <c r="EF366" s="12">
        <f>IFERROR($K366*AE366,0)</f>
        <v>0</v>
      </c>
      <c r="EG366" s="12">
        <f>IFERROR($K366*AF366,0)</f>
        <v>0</v>
      </c>
      <c r="EH366" s="12">
        <f>IFERROR($K366*AG366,0)</f>
        <v>0</v>
      </c>
      <c r="EI366" s="12">
        <f>IFERROR($K366*AH366,0)</f>
        <v>0</v>
      </c>
      <c r="EJ366" s="12">
        <f>IFERROR($K366*AI366,0)</f>
        <v>0</v>
      </c>
      <c r="EK366" s="12">
        <f>IFERROR($K366*AJ366,0)</f>
        <v>0</v>
      </c>
      <c r="EM366" s="12">
        <f>IFERROR($L366*Q366,0)</f>
        <v>0</v>
      </c>
      <c r="EN366" s="12">
        <f>IFERROR($L366*R366,0)</f>
        <v>0</v>
      </c>
      <c r="EO366" s="12">
        <f>IFERROR($L366*S366,0)</f>
        <v>0</v>
      </c>
      <c r="EP366" s="12">
        <f>IFERROR($L366*T366,0)</f>
        <v>0</v>
      </c>
      <c r="EQ366" s="12">
        <f>IFERROR($L366*U366,0)</f>
        <v>0</v>
      </c>
      <c r="ER366" s="12">
        <f>IFERROR($L366*V366,0)</f>
        <v>0</v>
      </c>
      <c r="ES366" s="12">
        <f>IFERROR($L366*W366,0)</f>
        <v>0</v>
      </c>
      <c r="ET366" s="12">
        <f>IFERROR($L366*X366,0)</f>
        <v>0</v>
      </c>
      <c r="EU366" s="12">
        <f>IFERROR($L366*Y366,0)</f>
        <v>0</v>
      </c>
      <c r="EV366" s="12">
        <f>IFERROR($L366*Z366,0)</f>
        <v>0</v>
      </c>
      <c r="EW366" s="12">
        <f>IFERROR($L366*AA366,0)</f>
        <v>0</v>
      </c>
      <c r="EX366" s="12">
        <f>IFERROR($L366*AB366,0)</f>
        <v>0</v>
      </c>
      <c r="EY366" s="12">
        <f>IFERROR($L366*AC366,0)</f>
        <v>0</v>
      </c>
      <c r="EZ366" s="12">
        <f>IFERROR($L366*AD366,0)</f>
        <v>0</v>
      </c>
      <c r="FA366" s="12">
        <f>IFERROR($L366*AE366,0)</f>
        <v>0</v>
      </c>
      <c r="FB366" s="12">
        <f>IFERROR($L366*AF366,0)</f>
        <v>0</v>
      </c>
      <c r="FC366" s="12">
        <f>IFERROR($L366*AG366,0)</f>
        <v>0</v>
      </c>
      <c r="FD366" s="12">
        <f>IFERROR($L366*AH366,0)</f>
        <v>0</v>
      </c>
      <c r="FE366" s="12">
        <f>IFERROR($L366*AI366,0)</f>
        <v>0</v>
      </c>
      <c r="FF366" s="12">
        <f>IFERROR($L366*AJ366,0)</f>
        <v>0</v>
      </c>
      <c r="FH366" s="12">
        <f>IFERROR(AL366*[1]Figure!$C$8+BG366*[1]Figure!$D$8+CB366*[1]Figure!$E$8,0)</f>
        <v>0</v>
      </c>
      <c r="FI366" s="12">
        <f>IFERROR(AM366*[1]Figure!$C$8+BH366*[1]Figure!$D$8+CC366*[1]Figure!$E$8,0)</f>
        <v>0</v>
      </c>
      <c r="FJ366" s="12">
        <f>IFERROR(AN366*[1]Figure!$C$8+BI366*[1]Figure!$D$8+CD366*[1]Figure!$E$8,0)</f>
        <v>0</v>
      </c>
      <c r="FK366" s="12">
        <f>IFERROR(AO366*[1]Figure!$C$8+BJ366*[1]Figure!$D$8+CE366*[1]Figure!$E$8,0)</f>
        <v>0</v>
      </c>
      <c r="FL366" s="12">
        <f>IFERROR(AP366*[1]Figure!$C$8+BK366*[1]Figure!$D$8+CF366*[1]Figure!$E$8,0)</f>
        <v>0</v>
      </c>
      <c r="FM366" s="12">
        <f>IFERROR(AQ366*[1]Figure!$C$8+BL366*[1]Figure!$D$8+CG366*[1]Figure!$E$8,0)</f>
        <v>0</v>
      </c>
      <c r="FN366" s="12">
        <f>IFERROR(AR366*[1]Figure!$C$8+BM366*[1]Figure!$D$8+CH366*[1]Figure!$E$8,0)</f>
        <v>0</v>
      </c>
      <c r="FO366" s="12">
        <f>IFERROR(AS366*[1]Figure!$C$8+BN366*[1]Figure!$D$8+CI366*[1]Figure!$E$8,0)</f>
        <v>0</v>
      </c>
      <c r="FP366" s="12">
        <f>IFERROR(AT366*[1]Figure!$C$8+BO366*[1]Figure!$D$8+CJ366*[1]Figure!$E$8,0)</f>
        <v>0</v>
      </c>
      <c r="FQ366" s="12">
        <f>IFERROR(AU366*[1]Figure!$C$8+BP366*[1]Figure!$D$8+CK366*[1]Figure!$E$8,0)</f>
        <v>0</v>
      </c>
      <c r="FR366" s="12">
        <f>IFERROR(AV366*[1]Figure!$C$8+BQ366*[1]Figure!$D$8+CL366*[1]Figure!$E$8,0)</f>
        <v>0</v>
      </c>
      <c r="FS366" s="12">
        <f>IFERROR(AW366*[1]Figure!$C$8+BR366*[1]Figure!$D$8+CM366*[1]Figure!$E$8,0)</f>
        <v>0</v>
      </c>
      <c r="FT366" s="12">
        <f>IFERROR(AX366*[1]Figure!$C$8+BS366*[1]Figure!$D$8+CN366*[1]Figure!$E$8,0)</f>
        <v>0</v>
      </c>
      <c r="FU366" s="12">
        <f>IFERROR(AY366*[1]Figure!$C$8+BT366*[1]Figure!$D$8+CO366*[1]Figure!$E$8,0)</f>
        <v>0</v>
      </c>
      <c r="FV366" s="12">
        <f>IFERROR(AZ366*[1]Figure!$C$8+BU366*[1]Figure!$D$8+CP366*[1]Figure!$E$8,0)</f>
        <v>0</v>
      </c>
      <c r="FW366" s="12">
        <f>IFERROR(BA366*[1]Figure!$C$8+BV366*[1]Figure!$D$8+CQ366*[1]Figure!$E$8,0)</f>
        <v>0</v>
      </c>
      <c r="FX366" s="12">
        <f>IFERROR(BB366*[1]Figure!$C$8+BW366*[1]Figure!$D$8+CR366*[1]Figure!$E$8,0)</f>
        <v>0</v>
      </c>
      <c r="FY366" s="12">
        <f>IFERROR(BC366*[1]Figure!$C$8+BX366*[1]Figure!$D$8+CS366*[1]Figure!$E$8,0)</f>
        <v>0</v>
      </c>
      <c r="FZ366" s="12">
        <f>IFERROR(BD366*[1]Figure!$C$8+BY366*[1]Figure!$D$8+CT366*[1]Figure!$E$8,0)</f>
        <v>0</v>
      </c>
      <c r="GA366" s="12">
        <f>IFERROR(BE366*[1]Figure!$C$8+BZ366*[1]Figure!$D$8+CU366*[1]Figure!$E$8,0)</f>
        <v>0</v>
      </c>
      <c r="GC366" s="12">
        <f>IFERROR(CW366*[1]Figure!$F$8+DR366*[1]Figure!$G$8+EM366*[1]Figure!$H$8,0)</f>
        <v>0</v>
      </c>
      <c r="GD366" s="12">
        <f>IFERROR(CX366*[1]Figure!$F$8+DS366*[1]Figure!$G$8+EN366*[1]Figure!$H$8,0)</f>
        <v>0</v>
      </c>
      <c r="GE366" s="12">
        <f>IFERROR(CY366*[1]Figure!$F$8+DT366*[1]Figure!$G$8+EO366*[1]Figure!$H$8,0)</f>
        <v>0</v>
      </c>
      <c r="GF366" s="12">
        <f>IFERROR(CZ366*[1]Figure!$F$8+DU366*[1]Figure!$G$8+EP366*[1]Figure!$H$8,0)</f>
        <v>0</v>
      </c>
      <c r="GG366" s="12">
        <f>IFERROR(DA366*[1]Figure!$F$8+DV366*[1]Figure!$G$8+EQ366*[1]Figure!$H$8,0)</f>
        <v>0</v>
      </c>
      <c r="GH366" s="12">
        <f>IFERROR(DB366*[1]Figure!$F$8+DW366*[1]Figure!$G$8+ER366*[1]Figure!$H$8,0)</f>
        <v>0</v>
      </c>
      <c r="GI366" s="12">
        <f>IFERROR(DC366*[1]Figure!$F$8+DX366*[1]Figure!$G$8+ES366*[1]Figure!$H$8,0)</f>
        <v>0</v>
      </c>
      <c r="GJ366" s="12">
        <f>IFERROR(DD366*[1]Figure!$F$8+DY366*[1]Figure!$G$8+ET366*[1]Figure!$H$8,0)</f>
        <v>0</v>
      </c>
      <c r="GK366" s="12">
        <f>IFERROR(DE366*[1]Figure!$F$8+DZ366*[1]Figure!$G$8+EU366*[1]Figure!$H$8,0)</f>
        <v>0</v>
      </c>
      <c r="GL366" s="12">
        <f>IFERROR(DF366*[1]Figure!$F$8+EA366*[1]Figure!$G$8+EV366*[1]Figure!$H$8,0)</f>
        <v>0</v>
      </c>
      <c r="GM366" s="12">
        <f>IFERROR(DG366*[1]Figure!$F$8+EB366*[1]Figure!$G$8+EW366*[1]Figure!$H$8,0)</f>
        <v>0</v>
      </c>
      <c r="GN366" s="12">
        <f>IFERROR(DH366*[1]Figure!$F$8+EC366*[1]Figure!$G$8+EX366*[1]Figure!$H$8,0)</f>
        <v>0</v>
      </c>
      <c r="GO366" s="12">
        <f>IFERROR(DI366*[1]Figure!$F$8+ED366*[1]Figure!$G$8+EY366*[1]Figure!$H$8,0)</f>
        <v>0</v>
      </c>
      <c r="GP366" s="12">
        <f>IFERROR(DJ366*[1]Figure!$F$8+EE366*[1]Figure!$G$8+EZ366*[1]Figure!$H$8,0)</f>
        <v>0</v>
      </c>
      <c r="GQ366" s="12">
        <f>IFERROR(DK366*[1]Figure!$F$8+EF366*[1]Figure!$G$8+FA366*[1]Figure!$H$8,0)</f>
        <v>0</v>
      </c>
      <c r="GR366" s="12">
        <f>IFERROR(DL366*[1]Figure!$F$8+EG366*[1]Figure!$G$8+FB366*[1]Figure!$H$8,0)</f>
        <v>0</v>
      </c>
      <c r="GS366" s="12">
        <f>IFERROR(DM366*[1]Figure!$F$8+EH366*[1]Figure!$G$8+FC366*[1]Figure!$H$8,0)</f>
        <v>0</v>
      </c>
      <c r="GT366" s="12">
        <f>IFERROR(DN366*[1]Figure!$F$8+EI366*[1]Figure!$G$8+FD366*[1]Figure!$H$8,0)</f>
        <v>0</v>
      </c>
      <c r="GU366" s="12">
        <f>IFERROR(DO366*[1]Figure!$F$8+EJ366*[1]Figure!$G$8+FE366*[1]Figure!$H$8,0)</f>
        <v>0</v>
      </c>
      <c r="GV366" s="12">
        <f>IFERROR(DP366*[1]Figure!$F$8+EK366*[1]Figure!$G$8+FF366*[1]Figure!$H$8,0)</f>
        <v>0</v>
      </c>
      <c r="GX366" s="12">
        <f>IFERROR(FH366*[1]Figure!$F$10+GC366*[1]Figure!$F$11,0)</f>
        <v>0</v>
      </c>
      <c r="GY366" s="12">
        <f>IFERROR(FI366*[1]Figure!$F$10+GD366*[1]Figure!$F$11,0)</f>
        <v>0</v>
      </c>
      <c r="GZ366" s="12">
        <f>IFERROR(FJ366*[1]Figure!$F$10+GE366*[1]Figure!$F$11,0)</f>
        <v>0</v>
      </c>
      <c r="HA366" s="12">
        <f>IFERROR(FK366*[1]Figure!$F$10+GF366*[1]Figure!$F$11,0)</f>
        <v>0</v>
      </c>
      <c r="HB366" s="12">
        <f>IFERROR(FL366*[1]Figure!$F$10+GG366*[1]Figure!$F$11,0)</f>
        <v>0</v>
      </c>
      <c r="HC366" s="12">
        <f>IFERROR(FM366*[1]Figure!$F$10+GH366*[1]Figure!$F$11,0)</f>
        <v>0</v>
      </c>
      <c r="HD366" s="12">
        <f>IFERROR(FN366*[1]Figure!$F$10+GI366*[1]Figure!$F$11,0)</f>
        <v>0</v>
      </c>
      <c r="HE366" s="12">
        <f>IFERROR(FO366*[1]Figure!$F$10+GJ366*[1]Figure!$F$11,0)</f>
        <v>0</v>
      </c>
      <c r="HF366" s="12">
        <f>IFERROR(FP366*[1]Figure!$F$10+GK366*[1]Figure!$F$11,0)</f>
        <v>0</v>
      </c>
      <c r="HG366" s="12">
        <f>IFERROR(FQ366*[1]Figure!$F$10+GL366*[1]Figure!$F$11,0)</f>
        <v>0</v>
      </c>
      <c r="HH366" s="12">
        <f>IFERROR(FR366*[1]Figure!$F$10+GM366*[1]Figure!$F$11,0)</f>
        <v>0</v>
      </c>
      <c r="HI366" s="12">
        <f>IFERROR(FS366*[1]Figure!$F$10+GN366*[1]Figure!$F$11,0)</f>
        <v>0</v>
      </c>
      <c r="HJ366" s="12">
        <f>IFERROR(FT366*[1]Figure!$F$10+GO366*[1]Figure!$F$11,0)</f>
        <v>0</v>
      </c>
      <c r="HK366" s="12">
        <f>IFERROR(FU366*[1]Figure!$F$10+GP366*[1]Figure!$F$11,0)</f>
        <v>0</v>
      </c>
      <c r="HL366" s="12">
        <f>IFERROR(FV366*[1]Figure!$F$10+GQ366*[1]Figure!$F$11,0)</f>
        <v>0</v>
      </c>
      <c r="HM366" s="12">
        <f>IFERROR(FW366*[1]Figure!$F$10+GR366*[1]Figure!$F$11,0)</f>
        <v>0</v>
      </c>
      <c r="HN366" s="12">
        <f>IFERROR(FX366*[1]Figure!$F$10+GS366*[1]Figure!$F$11,0)</f>
        <v>0</v>
      </c>
      <c r="HO366" s="12">
        <f>IFERROR(FY366*[1]Figure!$F$10+GT366*[1]Figure!$F$11,0)</f>
        <v>0</v>
      </c>
      <c r="HP366" s="12">
        <f>IFERROR(FZ366*[1]Figure!$F$10+GU366*[1]Figure!$F$11,0)</f>
        <v>0</v>
      </c>
      <c r="HQ366" s="12">
        <f>IFERROR(GA366*[1]Figure!$F$10+GV366*[1]Figure!$F$11,0)</f>
        <v>0</v>
      </c>
    </row>
    <row r="367" spans="1:225" x14ac:dyDescent="0.2">
      <c r="A367" s="1"/>
      <c r="B367" s="3"/>
      <c r="C367" s="1"/>
      <c r="D367" s="1"/>
      <c r="E367" s="2" t="s">
        <v>113</v>
      </c>
      <c r="F367" s="11"/>
      <c r="G367" s="5">
        <f>G88/1000</f>
        <v>0.40474696080885358</v>
      </c>
      <c r="H367" s="5">
        <f>H88/1000</f>
        <v>0.37536629888595141</v>
      </c>
      <c r="I367" s="5">
        <f>I88/1000</f>
        <v>0.50646300716301651</v>
      </c>
      <c r="J367" s="5">
        <f>J88/1000</f>
        <v>0.82759989372056331</v>
      </c>
      <c r="K367" s="5">
        <f>K88/1000</f>
        <v>0.78582630003657283</v>
      </c>
      <c r="L367" s="5">
        <f>L88/1000</f>
        <v>1.3733827675906027</v>
      </c>
      <c r="M367" s="5" t="str">
        <f>M366</f>
        <v>kg/kWh</v>
      </c>
      <c r="N367" s="5"/>
      <c r="O367" s="5">
        <v>1</v>
      </c>
      <c r="P367" s="5" t="s">
        <v>56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1"/>
      <c r="AL367" s="1">
        <f>IFERROR($G367*Q367,0)</f>
        <v>0</v>
      </c>
      <c r="AM367" s="1">
        <f>IFERROR($G367*R367,0)</f>
        <v>0</v>
      </c>
      <c r="AN367" s="1">
        <f>IFERROR($G367*S367,0)</f>
        <v>0</v>
      </c>
      <c r="AO367" s="1">
        <f>IFERROR($G367*T367,0)</f>
        <v>0</v>
      </c>
      <c r="AP367" s="1">
        <f>IFERROR($G367*U367,0)</f>
        <v>0</v>
      </c>
      <c r="AQ367" s="1">
        <f>IFERROR($G367*V367,0)</f>
        <v>0</v>
      </c>
      <c r="AR367" s="1">
        <f>IFERROR($G367*W367,0)</f>
        <v>0</v>
      </c>
      <c r="AS367" s="1">
        <f>IFERROR($G367*X367,0)</f>
        <v>0</v>
      </c>
      <c r="AT367" s="1">
        <f>IFERROR($G367*Y367,0)</f>
        <v>0</v>
      </c>
      <c r="AU367" s="1">
        <f>IFERROR($G367*Z367,0)</f>
        <v>0</v>
      </c>
      <c r="AV367" s="1">
        <f>IFERROR($G367*AA367,0)</f>
        <v>0</v>
      </c>
      <c r="AW367" s="1">
        <f>IFERROR($G367*AB367,0)</f>
        <v>0</v>
      </c>
      <c r="AX367" s="1">
        <f>IFERROR($G367*AC367,0)</f>
        <v>0</v>
      </c>
      <c r="AY367" s="1">
        <f>IFERROR($G367*AD367,0)</f>
        <v>0</v>
      </c>
      <c r="AZ367" s="1">
        <f>IFERROR($G367*AE367,0)</f>
        <v>0</v>
      </c>
      <c r="BA367" s="1">
        <f>IFERROR($G367*AF367,0)</f>
        <v>0</v>
      </c>
      <c r="BB367" s="1">
        <f>IFERROR($G367*AG367,0)</f>
        <v>0</v>
      </c>
      <c r="BC367" s="1">
        <f>IFERROR($G367*AH367,0)</f>
        <v>0</v>
      </c>
      <c r="BD367" s="1">
        <f>IFERROR($G367*AI367,0)</f>
        <v>0</v>
      </c>
      <c r="BE367" s="1">
        <f>IFERROR($G367*AJ367,0)</f>
        <v>0</v>
      </c>
      <c r="BF367" s="1"/>
      <c r="BG367" s="1">
        <f>IFERROR($H367*Q367,0)</f>
        <v>0</v>
      </c>
      <c r="BH367" s="1">
        <f>IFERROR($H367*R367,0)</f>
        <v>0</v>
      </c>
      <c r="BI367" s="1">
        <f>IFERROR($H367*S367,0)</f>
        <v>0</v>
      </c>
      <c r="BJ367" s="1">
        <f>IFERROR($H367*T367,0)</f>
        <v>0</v>
      </c>
      <c r="BK367" s="1">
        <f>IFERROR($H367*U367,0)</f>
        <v>0</v>
      </c>
      <c r="BL367" s="1">
        <f>IFERROR($H367*V367,0)</f>
        <v>0</v>
      </c>
      <c r="BM367" s="1">
        <f>IFERROR($H367*W367,0)</f>
        <v>0</v>
      </c>
      <c r="BN367" s="1">
        <f>IFERROR($H367*X367,0)</f>
        <v>0</v>
      </c>
      <c r="BO367" s="1">
        <f>IFERROR($H367*Y367,0)</f>
        <v>0</v>
      </c>
      <c r="BP367" s="1">
        <f>IFERROR($H367*Z367,0)</f>
        <v>0</v>
      </c>
      <c r="BQ367" s="1">
        <f>IFERROR($H367*AA367,0)</f>
        <v>0</v>
      </c>
      <c r="BR367" s="1">
        <f>IFERROR($H367*AB367,0)</f>
        <v>0</v>
      </c>
      <c r="BS367" s="1">
        <f>IFERROR($H367*AC367,0)</f>
        <v>0</v>
      </c>
      <c r="BT367" s="1">
        <f>IFERROR($H367*AD367,0)</f>
        <v>0</v>
      </c>
      <c r="BU367" s="1">
        <f>IFERROR($H367*AE367,0)</f>
        <v>0</v>
      </c>
      <c r="BV367" s="1">
        <f>IFERROR($H367*AF367,0)</f>
        <v>0</v>
      </c>
      <c r="BW367" s="1">
        <f>IFERROR($H367*AG367,0)</f>
        <v>0</v>
      </c>
      <c r="BX367" s="1">
        <f>IFERROR($H367*AH367,0)</f>
        <v>0</v>
      </c>
      <c r="BY367" s="1">
        <f>IFERROR($H367*AI367,0)</f>
        <v>0</v>
      </c>
      <c r="BZ367" s="1">
        <f>IFERROR($H367*AJ367,0)</f>
        <v>0</v>
      </c>
      <c r="CA367" s="1"/>
      <c r="CB367" s="1">
        <f>IFERROR($I367*Q367,0)</f>
        <v>0</v>
      </c>
      <c r="CC367" s="1">
        <f>IFERROR($I367*R367,0)</f>
        <v>0</v>
      </c>
      <c r="CD367" s="1">
        <f>IFERROR($I367*S367,0)</f>
        <v>0</v>
      </c>
      <c r="CE367" s="1">
        <f>IFERROR($I367*T367,0)</f>
        <v>0</v>
      </c>
      <c r="CF367" s="1">
        <f>IFERROR($I367*U367,0)</f>
        <v>0</v>
      </c>
      <c r="CG367" s="1">
        <f>IFERROR($I367*V367,0)</f>
        <v>0</v>
      </c>
      <c r="CH367" s="1">
        <f>IFERROR($I367*W367,0)</f>
        <v>0</v>
      </c>
      <c r="CI367" s="1">
        <f>IFERROR($I367*X367,0)</f>
        <v>0</v>
      </c>
      <c r="CJ367" s="1">
        <f>IFERROR($I367*Y367,0)</f>
        <v>0</v>
      </c>
      <c r="CK367" s="1">
        <f>IFERROR($I367*Z367,0)</f>
        <v>0</v>
      </c>
      <c r="CL367" s="1">
        <f>IFERROR($I367*AA367,0)</f>
        <v>0</v>
      </c>
      <c r="CM367" s="1">
        <f>IFERROR($I367*AB367,0)</f>
        <v>0</v>
      </c>
      <c r="CN367" s="1">
        <f>IFERROR($I367*AC367,0)</f>
        <v>0</v>
      </c>
      <c r="CO367" s="1">
        <f>IFERROR($I367*AD367,0)</f>
        <v>0</v>
      </c>
      <c r="CP367" s="1">
        <f>IFERROR($I367*AE367,0)</f>
        <v>0</v>
      </c>
      <c r="CQ367" s="1">
        <f>IFERROR($I367*AF367,0)</f>
        <v>0</v>
      </c>
      <c r="CR367" s="1">
        <f>IFERROR($I367*AG367,0)</f>
        <v>0</v>
      </c>
      <c r="CS367" s="1">
        <f>IFERROR($I367*AH367,0)</f>
        <v>0</v>
      </c>
      <c r="CT367" s="1">
        <f>IFERROR($I367*AI367,0)</f>
        <v>0</v>
      </c>
      <c r="CU367" s="1">
        <f>IFERROR($I367*AJ367,0)</f>
        <v>0</v>
      </c>
      <c r="CW367" s="12">
        <f>IFERROR($J367*Q367,0)</f>
        <v>0</v>
      </c>
      <c r="CX367" s="12">
        <f>IFERROR($J367*R367,0)</f>
        <v>0</v>
      </c>
      <c r="CY367" s="12">
        <f>IFERROR($J367*S367,0)</f>
        <v>0</v>
      </c>
      <c r="CZ367" s="12">
        <f>IFERROR($J367*T367,0)</f>
        <v>0</v>
      </c>
      <c r="DA367" s="12">
        <f>IFERROR($J367*U367,0)</f>
        <v>0</v>
      </c>
      <c r="DB367" s="12">
        <f>IFERROR($J367*V367,0)</f>
        <v>0</v>
      </c>
      <c r="DC367" s="12">
        <f>IFERROR($J367*W367,0)</f>
        <v>0</v>
      </c>
      <c r="DD367" s="12">
        <f>IFERROR($J367*X367,0)</f>
        <v>0</v>
      </c>
      <c r="DE367" s="12">
        <f>IFERROR($J367*Y367,0)</f>
        <v>0</v>
      </c>
      <c r="DF367" s="12">
        <f>IFERROR($J367*Z367,0)</f>
        <v>0</v>
      </c>
      <c r="DG367" s="12">
        <f>IFERROR($J367*AA367,0)</f>
        <v>0</v>
      </c>
      <c r="DH367" s="12">
        <f>IFERROR($J367*AB367,0)</f>
        <v>0</v>
      </c>
      <c r="DI367" s="12">
        <f>IFERROR($J367*AC367,0)</f>
        <v>0</v>
      </c>
      <c r="DJ367" s="12">
        <f>IFERROR($J367*AD367,0)</f>
        <v>0</v>
      </c>
      <c r="DK367" s="12">
        <f>IFERROR($J367*AE367,0)</f>
        <v>0</v>
      </c>
      <c r="DL367" s="12">
        <f>IFERROR($J367*AF367,0)</f>
        <v>0</v>
      </c>
      <c r="DM367" s="12">
        <f>IFERROR($J367*AG367,0)</f>
        <v>0</v>
      </c>
      <c r="DN367" s="12">
        <f>IFERROR($J367*AH367,0)</f>
        <v>0</v>
      </c>
      <c r="DO367" s="12">
        <f>IFERROR($J367*AI367,0)</f>
        <v>0</v>
      </c>
      <c r="DP367" s="12">
        <f>IFERROR($J367*AJ367,0)</f>
        <v>0</v>
      </c>
      <c r="DR367" s="12">
        <f>IFERROR($K367*Q367,0)</f>
        <v>0</v>
      </c>
      <c r="DS367" s="12">
        <f>IFERROR($K367*R367,0)</f>
        <v>0</v>
      </c>
      <c r="DT367" s="12">
        <f>IFERROR($K367*S367,0)</f>
        <v>0</v>
      </c>
      <c r="DU367" s="12">
        <f>IFERROR($K367*T367,0)</f>
        <v>0</v>
      </c>
      <c r="DV367" s="12">
        <f>IFERROR($K367*U367,0)</f>
        <v>0</v>
      </c>
      <c r="DW367" s="12">
        <f>IFERROR($K367*V367,0)</f>
        <v>0</v>
      </c>
      <c r="DX367" s="12">
        <f>IFERROR($K367*W367,0)</f>
        <v>0</v>
      </c>
      <c r="DY367" s="12">
        <f>IFERROR($K367*X367,0)</f>
        <v>0</v>
      </c>
      <c r="DZ367" s="12">
        <f>IFERROR($K367*Y367,0)</f>
        <v>0</v>
      </c>
      <c r="EA367" s="12">
        <f>IFERROR($K367*Z367,0)</f>
        <v>0</v>
      </c>
      <c r="EB367" s="12">
        <f>IFERROR($K367*AA367,0)</f>
        <v>0</v>
      </c>
      <c r="EC367" s="12">
        <f>IFERROR($K367*AB367,0)</f>
        <v>0</v>
      </c>
      <c r="ED367" s="12">
        <f>IFERROR($K367*AC367,0)</f>
        <v>0</v>
      </c>
      <c r="EE367" s="12">
        <f>IFERROR($K367*AD367,0)</f>
        <v>0</v>
      </c>
      <c r="EF367" s="12">
        <f>IFERROR($K367*AE367,0)</f>
        <v>0</v>
      </c>
      <c r="EG367" s="12">
        <f>IFERROR($K367*AF367,0)</f>
        <v>0</v>
      </c>
      <c r="EH367" s="12">
        <f>IFERROR($K367*AG367,0)</f>
        <v>0</v>
      </c>
      <c r="EI367" s="12">
        <f>IFERROR($K367*AH367,0)</f>
        <v>0</v>
      </c>
      <c r="EJ367" s="12">
        <f>IFERROR($K367*AI367,0)</f>
        <v>0</v>
      </c>
      <c r="EK367" s="12">
        <f>IFERROR($K367*AJ367,0)</f>
        <v>0</v>
      </c>
      <c r="EM367" s="12">
        <f>IFERROR($L367*Q367,0)</f>
        <v>0</v>
      </c>
      <c r="EN367" s="12">
        <f>IFERROR($L367*R367,0)</f>
        <v>0</v>
      </c>
      <c r="EO367" s="12">
        <f>IFERROR($L367*S367,0)</f>
        <v>0</v>
      </c>
      <c r="EP367" s="12">
        <f>IFERROR($L367*T367,0)</f>
        <v>0</v>
      </c>
      <c r="EQ367" s="12">
        <f>IFERROR($L367*U367,0)</f>
        <v>0</v>
      </c>
      <c r="ER367" s="12">
        <f>IFERROR($L367*V367,0)</f>
        <v>0</v>
      </c>
      <c r="ES367" s="12">
        <f>IFERROR($L367*W367,0)</f>
        <v>0</v>
      </c>
      <c r="ET367" s="12">
        <f>IFERROR($L367*X367,0)</f>
        <v>0</v>
      </c>
      <c r="EU367" s="12">
        <f>IFERROR($L367*Y367,0)</f>
        <v>0</v>
      </c>
      <c r="EV367" s="12">
        <f>IFERROR($L367*Z367,0)</f>
        <v>0</v>
      </c>
      <c r="EW367" s="12">
        <f>IFERROR($L367*AA367,0)</f>
        <v>0</v>
      </c>
      <c r="EX367" s="12">
        <f>IFERROR($L367*AB367,0)</f>
        <v>0</v>
      </c>
      <c r="EY367" s="12">
        <f>IFERROR($L367*AC367,0)</f>
        <v>0</v>
      </c>
      <c r="EZ367" s="12">
        <f>IFERROR($L367*AD367,0)</f>
        <v>0</v>
      </c>
      <c r="FA367" s="12">
        <f>IFERROR($L367*AE367,0)</f>
        <v>0</v>
      </c>
      <c r="FB367" s="12">
        <f>IFERROR($L367*AF367,0)</f>
        <v>0</v>
      </c>
      <c r="FC367" s="12">
        <f>IFERROR($L367*AG367,0)</f>
        <v>0</v>
      </c>
      <c r="FD367" s="12">
        <f>IFERROR($L367*AH367,0)</f>
        <v>0</v>
      </c>
      <c r="FE367" s="12">
        <f>IFERROR($L367*AI367,0)</f>
        <v>0</v>
      </c>
      <c r="FF367" s="12">
        <f>IFERROR($L367*AJ367,0)</f>
        <v>0</v>
      </c>
      <c r="FH367" s="12">
        <f>IFERROR(AL367*[1]Figure!$C$8+BG367*[1]Figure!$D$8+CB367*[1]Figure!$E$8,0)</f>
        <v>0</v>
      </c>
      <c r="FI367" s="12">
        <f>IFERROR(AM367*[1]Figure!$C$8+BH367*[1]Figure!$D$8+CC367*[1]Figure!$E$8,0)</f>
        <v>0</v>
      </c>
      <c r="FJ367" s="12">
        <f>IFERROR(AN367*[1]Figure!$C$8+BI367*[1]Figure!$D$8+CD367*[1]Figure!$E$8,0)</f>
        <v>0</v>
      </c>
      <c r="FK367" s="12">
        <f>IFERROR(AO367*[1]Figure!$C$8+BJ367*[1]Figure!$D$8+CE367*[1]Figure!$E$8,0)</f>
        <v>0</v>
      </c>
      <c r="FL367" s="12">
        <f>IFERROR(AP367*[1]Figure!$C$8+BK367*[1]Figure!$D$8+CF367*[1]Figure!$E$8,0)</f>
        <v>0</v>
      </c>
      <c r="FM367" s="12">
        <f>IFERROR(AQ367*[1]Figure!$C$8+BL367*[1]Figure!$D$8+CG367*[1]Figure!$E$8,0)</f>
        <v>0</v>
      </c>
      <c r="FN367" s="12">
        <f>IFERROR(AR367*[1]Figure!$C$8+BM367*[1]Figure!$D$8+CH367*[1]Figure!$E$8,0)</f>
        <v>0</v>
      </c>
      <c r="FO367" s="12">
        <f>IFERROR(AS367*[1]Figure!$C$8+BN367*[1]Figure!$D$8+CI367*[1]Figure!$E$8,0)</f>
        <v>0</v>
      </c>
      <c r="FP367" s="12">
        <f>IFERROR(AT367*[1]Figure!$C$8+BO367*[1]Figure!$D$8+CJ367*[1]Figure!$E$8,0)</f>
        <v>0</v>
      </c>
      <c r="FQ367" s="12">
        <f>IFERROR(AU367*[1]Figure!$C$8+BP367*[1]Figure!$D$8+CK367*[1]Figure!$E$8,0)</f>
        <v>0</v>
      </c>
      <c r="FR367" s="12">
        <f>IFERROR(AV367*[1]Figure!$C$8+BQ367*[1]Figure!$D$8+CL367*[1]Figure!$E$8,0)</f>
        <v>0</v>
      </c>
      <c r="FS367" s="12">
        <f>IFERROR(AW367*[1]Figure!$C$8+BR367*[1]Figure!$D$8+CM367*[1]Figure!$E$8,0)</f>
        <v>0</v>
      </c>
      <c r="FT367" s="12">
        <f>IFERROR(AX367*[1]Figure!$C$8+BS367*[1]Figure!$D$8+CN367*[1]Figure!$E$8,0)</f>
        <v>0</v>
      </c>
      <c r="FU367" s="12">
        <f>IFERROR(AY367*[1]Figure!$C$8+BT367*[1]Figure!$D$8+CO367*[1]Figure!$E$8,0)</f>
        <v>0</v>
      </c>
      <c r="FV367" s="12">
        <f>IFERROR(AZ367*[1]Figure!$C$8+BU367*[1]Figure!$D$8+CP367*[1]Figure!$E$8,0)</f>
        <v>0</v>
      </c>
      <c r="FW367" s="12">
        <f>IFERROR(BA367*[1]Figure!$C$8+BV367*[1]Figure!$D$8+CQ367*[1]Figure!$E$8,0)</f>
        <v>0</v>
      </c>
      <c r="FX367" s="12">
        <f>IFERROR(BB367*[1]Figure!$C$8+BW367*[1]Figure!$D$8+CR367*[1]Figure!$E$8,0)</f>
        <v>0</v>
      </c>
      <c r="FY367" s="12">
        <f>IFERROR(BC367*[1]Figure!$C$8+BX367*[1]Figure!$D$8+CS367*[1]Figure!$E$8,0)</f>
        <v>0</v>
      </c>
      <c r="FZ367" s="12">
        <f>IFERROR(BD367*[1]Figure!$C$8+BY367*[1]Figure!$D$8+CT367*[1]Figure!$E$8,0)</f>
        <v>0</v>
      </c>
      <c r="GA367" s="12">
        <f>IFERROR(BE367*[1]Figure!$C$8+BZ367*[1]Figure!$D$8+CU367*[1]Figure!$E$8,0)</f>
        <v>0</v>
      </c>
      <c r="GC367" s="12">
        <f>IFERROR(CW367*[1]Figure!$F$8+DR367*[1]Figure!$G$8+EM367*[1]Figure!$H$8,0)</f>
        <v>0</v>
      </c>
      <c r="GD367" s="12">
        <f>IFERROR(CX367*[1]Figure!$F$8+DS367*[1]Figure!$G$8+EN367*[1]Figure!$H$8,0)</f>
        <v>0</v>
      </c>
      <c r="GE367" s="12">
        <f>IFERROR(CY367*[1]Figure!$F$8+DT367*[1]Figure!$G$8+EO367*[1]Figure!$H$8,0)</f>
        <v>0</v>
      </c>
      <c r="GF367" s="12">
        <f>IFERROR(CZ367*[1]Figure!$F$8+DU367*[1]Figure!$G$8+EP367*[1]Figure!$H$8,0)</f>
        <v>0</v>
      </c>
      <c r="GG367" s="12">
        <f>IFERROR(DA367*[1]Figure!$F$8+DV367*[1]Figure!$G$8+EQ367*[1]Figure!$H$8,0)</f>
        <v>0</v>
      </c>
      <c r="GH367" s="12">
        <f>IFERROR(DB367*[1]Figure!$F$8+DW367*[1]Figure!$G$8+ER367*[1]Figure!$H$8,0)</f>
        <v>0</v>
      </c>
      <c r="GI367" s="12">
        <f>IFERROR(DC367*[1]Figure!$F$8+DX367*[1]Figure!$G$8+ES367*[1]Figure!$H$8,0)</f>
        <v>0</v>
      </c>
      <c r="GJ367" s="12">
        <f>IFERROR(DD367*[1]Figure!$F$8+DY367*[1]Figure!$G$8+ET367*[1]Figure!$H$8,0)</f>
        <v>0</v>
      </c>
      <c r="GK367" s="12">
        <f>IFERROR(DE367*[1]Figure!$F$8+DZ367*[1]Figure!$G$8+EU367*[1]Figure!$H$8,0)</f>
        <v>0</v>
      </c>
      <c r="GL367" s="12">
        <f>IFERROR(DF367*[1]Figure!$F$8+EA367*[1]Figure!$G$8+EV367*[1]Figure!$H$8,0)</f>
        <v>0</v>
      </c>
      <c r="GM367" s="12">
        <f>IFERROR(DG367*[1]Figure!$F$8+EB367*[1]Figure!$G$8+EW367*[1]Figure!$H$8,0)</f>
        <v>0</v>
      </c>
      <c r="GN367" s="12">
        <f>IFERROR(DH367*[1]Figure!$F$8+EC367*[1]Figure!$G$8+EX367*[1]Figure!$H$8,0)</f>
        <v>0</v>
      </c>
      <c r="GO367" s="12">
        <f>IFERROR(DI367*[1]Figure!$F$8+ED367*[1]Figure!$G$8+EY367*[1]Figure!$H$8,0)</f>
        <v>0</v>
      </c>
      <c r="GP367" s="12">
        <f>IFERROR(DJ367*[1]Figure!$F$8+EE367*[1]Figure!$G$8+EZ367*[1]Figure!$H$8,0)</f>
        <v>0</v>
      </c>
      <c r="GQ367" s="12">
        <f>IFERROR(DK367*[1]Figure!$F$8+EF367*[1]Figure!$G$8+FA367*[1]Figure!$H$8,0)</f>
        <v>0</v>
      </c>
      <c r="GR367" s="12">
        <f>IFERROR(DL367*[1]Figure!$F$8+EG367*[1]Figure!$G$8+FB367*[1]Figure!$H$8,0)</f>
        <v>0</v>
      </c>
      <c r="GS367" s="12">
        <f>IFERROR(DM367*[1]Figure!$F$8+EH367*[1]Figure!$G$8+FC367*[1]Figure!$H$8,0)</f>
        <v>0</v>
      </c>
      <c r="GT367" s="12">
        <f>IFERROR(DN367*[1]Figure!$F$8+EI367*[1]Figure!$G$8+FD367*[1]Figure!$H$8,0)</f>
        <v>0</v>
      </c>
      <c r="GU367" s="12">
        <f>IFERROR(DO367*[1]Figure!$F$8+EJ367*[1]Figure!$G$8+FE367*[1]Figure!$H$8,0)</f>
        <v>0</v>
      </c>
      <c r="GV367" s="12">
        <f>IFERROR(DP367*[1]Figure!$F$8+EK367*[1]Figure!$G$8+FF367*[1]Figure!$H$8,0)</f>
        <v>0</v>
      </c>
      <c r="GX367" s="12">
        <f>IFERROR(FH367*[1]Figure!$F$10+GC367*[1]Figure!$F$11,0)</f>
        <v>0</v>
      </c>
      <c r="GY367" s="12">
        <f>IFERROR(FI367*[1]Figure!$F$10+GD367*[1]Figure!$F$11,0)</f>
        <v>0</v>
      </c>
      <c r="GZ367" s="12">
        <f>IFERROR(FJ367*[1]Figure!$F$10+GE367*[1]Figure!$F$11,0)</f>
        <v>0</v>
      </c>
      <c r="HA367" s="12">
        <f>IFERROR(FK367*[1]Figure!$F$10+GF367*[1]Figure!$F$11,0)</f>
        <v>0</v>
      </c>
      <c r="HB367" s="12">
        <f>IFERROR(FL367*[1]Figure!$F$10+GG367*[1]Figure!$F$11,0)</f>
        <v>0</v>
      </c>
      <c r="HC367" s="12">
        <f>IFERROR(FM367*[1]Figure!$F$10+GH367*[1]Figure!$F$11,0)</f>
        <v>0</v>
      </c>
      <c r="HD367" s="12">
        <f>IFERROR(FN367*[1]Figure!$F$10+GI367*[1]Figure!$F$11,0)</f>
        <v>0</v>
      </c>
      <c r="HE367" s="12">
        <f>IFERROR(FO367*[1]Figure!$F$10+GJ367*[1]Figure!$F$11,0)</f>
        <v>0</v>
      </c>
      <c r="HF367" s="12">
        <f>IFERROR(FP367*[1]Figure!$F$10+GK367*[1]Figure!$F$11,0)</f>
        <v>0</v>
      </c>
      <c r="HG367" s="12">
        <f>IFERROR(FQ367*[1]Figure!$F$10+GL367*[1]Figure!$F$11,0)</f>
        <v>0</v>
      </c>
      <c r="HH367" s="12">
        <f>IFERROR(FR367*[1]Figure!$F$10+GM367*[1]Figure!$F$11,0)</f>
        <v>0</v>
      </c>
      <c r="HI367" s="12">
        <f>IFERROR(FS367*[1]Figure!$F$10+GN367*[1]Figure!$F$11,0)</f>
        <v>0</v>
      </c>
      <c r="HJ367" s="12">
        <f>IFERROR(FT367*[1]Figure!$F$10+GO367*[1]Figure!$F$11,0)</f>
        <v>0</v>
      </c>
      <c r="HK367" s="12">
        <f>IFERROR(FU367*[1]Figure!$F$10+GP367*[1]Figure!$F$11,0)</f>
        <v>0</v>
      </c>
      <c r="HL367" s="12">
        <f>IFERROR(FV367*[1]Figure!$F$10+GQ367*[1]Figure!$F$11,0)</f>
        <v>0</v>
      </c>
      <c r="HM367" s="12">
        <f>IFERROR(FW367*[1]Figure!$F$10+GR367*[1]Figure!$F$11,0)</f>
        <v>0</v>
      </c>
      <c r="HN367" s="12">
        <f>IFERROR(FX367*[1]Figure!$F$10+GS367*[1]Figure!$F$11,0)</f>
        <v>0</v>
      </c>
      <c r="HO367" s="12">
        <f>IFERROR(FY367*[1]Figure!$F$10+GT367*[1]Figure!$F$11,0)</f>
        <v>0</v>
      </c>
      <c r="HP367" s="12">
        <f>IFERROR(FZ367*[1]Figure!$F$10+GU367*[1]Figure!$F$11,0)</f>
        <v>0</v>
      </c>
      <c r="HQ367" s="12">
        <f>IFERROR(GA367*[1]Figure!$F$10+GV367*[1]Figure!$F$11,0)</f>
        <v>0</v>
      </c>
    </row>
    <row r="368" spans="1:225" x14ac:dyDescent="0.2">
      <c r="A368" s="1"/>
      <c r="B368" s="3"/>
      <c r="C368" s="1"/>
      <c r="D368" s="1"/>
      <c r="E368" s="2" t="s">
        <v>117</v>
      </c>
      <c r="F368" s="11"/>
      <c r="G368" s="5">
        <f>G90/1000</f>
        <v>3.2210427753784056E-2</v>
      </c>
      <c r="H368" s="5">
        <f>H90/1000</f>
        <v>3.0724708607586301E-2</v>
      </c>
      <c r="I368" s="5">
        <f>I90/1000</f>
        <v>3.7150837988826818E-2</v>
      </c>
      <c r="J368" s="5">
        <f>J90/1000</f>
        <v>7.7736914656395692E-2</v>
      </c>
      <c r="K368" s="5">
        <f>K90/1000</f>
        <v>7.118491524732605E-2</v>
      </c>
      <c r="L368" s="5">
        <f>L90/1000</f>
        <v>9.3387096774193545E-2</v>
      </c>
      <c r="M368" s="5" t="str">
        <f>M367</f>
        <v>kg/kWh</v>
      </c>
      <c r="N368" s="5"/>
      <c r="O368" s="5">
        <v>1</v>
      </c>
      <c r="P368" s="5" t="s">
        <v>56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1"/>
      <c r="AL368" s="1">
        <f>IFERROR($G368*Q368,0)</f>
        <v>0</v>
      </c>
      <c r="AM368" s="1">
        <f>IFERROR($G368*R368,0)</f>
        <v>0</v>
      </c>
      <c r="AN368" s="1">
        <f>IFERROR($G368*S368,0)</f>
        <v>0</v>
      </c>
      <c r="AO368" s="1">
        <f>IFERROR($G368*T368,0)</f>
        <v>0</v>
      </c>
      <c r="AP368" s="1">
        <f>IFERROR($G368*U368,0)</f>
        <v>0</v>
      </c>
      <c r="AQ368" s="1">
        <f>IFERROR($G368*V368,0)</f>
        <v>0</v>
      </c>
      <c r="AR368" s="1">
        <f>IFERROR($G368*W368,0)</f>
        <v>0</v>
      </c>
      <c r="AS368" s="1">
        <f>IFERROR($G368*X368,0)</f>
        <v>0</v>
      </c>
      <c r="AT368" s="1">
        <f>IFERROR($G368*Y368,0)</f>
        <v>0</v>
      </c>
      <c r="AU368" s="1">
        <f>IFERROR($G368*Z368,0)</f>
        <v>0</v>
      </c>
      <c r="AV368" s="1">
        <f>IFERROR($G368*AA368,0)</f>
        <v>0</v>
      </c>
      <c r="AW368" s="1">
        <f>IFERROR($G368*AB368,0)</f>
        <v>0</v>
      </c>
      <c r="AX368" s="1">
        <f>IFERROR($G368*AC368,0)</f>
        <v>0</v>
      </c>
      <c r="AY368" s="1">
        <f>IFERROR($G368*AD368,0)</f>
        <v>0</v>
      </c>
      <c r="AZ368" s="1">
        <f>IFERROR($G368*AE368,0)</f>
        <v>0</v>
      </c>
      <c r="BA368" s="1">
        <f>IFERROR($G368*AF368,0)</f>
        <v>0</v>
      </c>
      <c r="BB368" s="1">
        <f>IFERROR($G368*AG368,0)</f>
        <v>0</v>
      </c>
      <c r="BC368" s="1">
        <f>IFERROR($G368*AH368,0)</f>
        <v>0</v>
      </c>
      <c r="BD368" s="1">
        <f>IFERROR($G368*AI368,0)</f>
        <v>0</v>
      </c>
      <c r="BE368" s="1">
        <f>IFERROR($G368*AJ368,0)</f>
        <v>0</v>
      </c>
      <c r="BF368" s="1"/>
      <c r="BG368" s="1">
        <f>IFERROR($H368*Q368,0)</f>
        <v>0</v>
      </c>
      <c r="BH368" s="1">
        <f>IFERROR($H368*R368,0)</f>
        <v>0</v>
      </c>
      <c r="BI368" s="1">
        <f>IFERROR($H368*S368,0)</f>
        <v>0</v>
      </c>
      <c r="BJ368" s="1">
        <f>IFERROR($H368*T368,0)</f>
        <v>0</v>
      </c>
      <c r="BK368" s="1">
        <f>IFERROR($H368*U368,0)</f>
        <v>0</v>
      </c>
      <c r="BL368" s="1">
        <f>IFERROR($H368*V368,0)</f>
        <v>0</v>
      </c>
      <c r="BM368" s="1">
        <f>IFERROR($H368*W368,0)</f>
        <v>0</v>
      </c>
      <c r="BN368" s="1">
        <f>IFERROR($H368*X368,0)</f>
        <v>0</v>
      </c>
      <c r="BO368" s="1">
        <f>IFERROR($H368*Y368,0)</f>
        <v>0</v>
      </c>
      <c r="BP368" s="1">
        <f>IFERROR($H368*Z368,0)</f>
        <v>0</v>
      </c>
      <c r="BQ368" s="1">
        <f>IFERROR($H368*AA368,0)</f>
        <v>0</v>
      </c>
      <c r="BR368" s="1">
        <f>IFERROR($H368*AB368,0)</f>
        <v>0</v>
      </c>
      <c r="BS368" s="1">
        <f>IFERROR($H368*AC368,0)</f>
        <v>0</v>
      </c>
      <c r="BT368" s="1">
        <f>IFERROR($H368*AD368,0)</f>
        <v>0</v>
      </c>
      <c r="BU368" s="1">
        <f>IFERROR($H368*AE368,0)</f>
        <v>0</v>
      </c>
      <c r="BV368" s="1">
        <f>IFERROR($H368*AF368,0)</f>
        <v>0</v>
      </c>
      <c r="BW368" s="1">
        <f>IFERROR($H368*AG368,0)</f>
        <v>0</v>
      </c>
      <c r="BX368" s="1">
        <f>IFERROR($H368*AH368,0)</f>
        <v>0</v>
      </c>
      <c r="BY368" s="1">
        <f>IFERROR($H368*AI368,0)</f>
        <v>0</v>
      </c>
      <c r="BZ368" s="1">
        <f>IFERROR($H368*AJ368,0)</f>
        <v>0</v>
      </c>
      <c r="CA368" s="1"/>
      <c r="CB368" s="1">
        <f>IFERROR($I368*Q368,0)</f>
        <v>0</v>
      </c>
      <c r="CC368" s="1">
        <f>IFERROR($I368*R368,0)</f>
        <v>0</v>
      </c>
      <c r="CD368" s="1">
        <f>IFERROR($I368*S368,0)</f>
        <v>0</v>
      </c>
      <c r="CE368" s="1">
        <f>IFERROR($I368*T368,0)</f>
        <v>0</v>
      </c>
      <c r="CF368" s="1">
        <f>IFERROR($I368*U368,0)</f>
        <v>0</v>
      </c>
      <c r="CG368" s="1">
        <f>IFERROR($I368*V368,0)</f>
        <v>0</v>
      </c>
      <c r="CH368" s="1">
        <f>IFERROR($I368*W368,0)</f>
        <v>0</v>
      </c>
      <c r="CI368" s="1">
        <f>IFERROR($I368*X368,0)</f>
        <v>0</v>
      </c>
      <c r="CJ368" s="1">
        <f>IFERROR($I368*Y368,0)</f>
        <v>0</v>
      </c>
      <c r="CK368" s="1">
        <f>IFERROR($I368*Z368,0)</f>
        <v>0</v>
      </c>
      <c r="CL368" s="1">
        <f>IFERROR($I368*AA368,0)</f>
        <v>0</v>
      </c>
      <c r="CM368" s="1">
        <f>IFERROR($I368*AB368,0)</f>
        <v>0</v>
      </c>
      <c r="CN368" s="1">
        <f>IFERROR($I368*AC368,0)</f>
        <v>0</v>
      </c>
      <c r="CO368" s="1">
        <f>IFERROR($I368*AD368,0)</f>
        <v>0</v>
      </c>
      <c r="CP368" s="1">
        <f>IFERROR($I368*AE368,0)</f>
        <v>0</v>
      </c>
      <c r="CQ368" s="1">
        <f>IFERROR($I368*AF368,0)</f>
        <v>0</v>
      </c>
      <c r="CR368" s="1">
        <f>IFERROR($I368*AG368,0)</f>
        <v>0</v>
      </c>
      <c r="CS368" s="1">
        <f>IFERROR($I368*AH368,0)</f>
        <v>0</v>
      </c>
      <c r="CT368" s="1">
        <f>IFERROR($I368*AI368,0)</f>
        <v>0</v>
      </c>
      <c r="CU368" s="1">
        <f>IFERROR($I368*AJ368,0)</f>
        <v>0</v>
      </c>
      <c r="CW368" s="12">
        <f>IFERROR($J368*Q368,0)</f>
        <v>0</v>
      </c>
      <c r="CX368" s="12">
        <f>IFERROR($J368*R368,0)</f>
        <v>0</v>
      </c>
      <c r="CY368" s="12">
        <f>IFERROR($J368*S368,0)</f>
        <v>0</v>
      </c>
      <c r="CZ368" s="12">
        <f>IFERROR($J368*T368,0)</f>
        <v>0</v>
      </c>
      <c r="DA368" s="12">
        <f>IFERROR($J368*U368,0)</f>
        <v>0</v>
      </c>
      <c r="DB368" s="12">
        <f>IFERROR($J368*V368,0)</f>
        <v>0</v>
      </c>
      <c r="DC368" s="12">
        <f>IFERROR($J368*W368,0)</f>
        <v>0</v>
      </c>
      <c r="DD368" s="12">
        <f>IFERROR($J368*X368,0)</f>
        <v>0</v>
      </c>
      <c r="DE368" s="12">
        <f>IFERROR($J368*Y368,0)</f>
        <v>0</v>
      </c>
      <c r="DF368" s="12">
        <f>IFERROR($J368*Z368,0)</f>
        <v>0</v>
      </c>
      <c r="DG368" s="12">
        <f>IFERROR($J368*AA368,0)</f>
        <v>0</v>
      </c>
      <c r="DH368" s="12">
        <f>IFERROR($J368*AB368,0)</f>
        <v>0</v>
      </c>
      <c r="DI368" s="12">
        <f>IFERROR($J368*AC368,0)</f>
        <v>0</v>
      </c>
      <c r="DJ368" s="12">
        <f>IFERROR($J368*AD368,0)</f>
        <v>0</v>
      </c>
      <c r="DK368" s="12">
        <f>IFERROR($J368*AE368,0)</f>
        <v>0</v>
      </c>
      <c r="DL368" s="12">
        <f>IFERROR($J368*AF368,0)</f>
        <v>0</v>
      </c>
      <c r="DM368" s="12">
        <f>IFERROR($J368*AG368,0)</f>
        <v>0</v>
      </c>
      <c r="DN368" s="12">
        <f>IFERROR($J368*AH368,0)</f>
        <v>0</v>
      </c>
      <c r="DO368" s="12">
        <f>IFERROR($J368*AI368,0)</f>
        <v>0</v>
      </c>
      <c r="DP368" s="12">
        <f>IFERROR($J368*AJ368,0)</f>
        <v>0</v>
      </c>
      <c r="DR368" s="12">
        <f>IFERROR($K368*Q368,0)</f>
        <v>0</v>
      </c>
      <c r="DS368" s="12">
        <f>IFERROR($K368*R368,0)</f>
        <v>0</v>
      </c>
      <c r="DT368" s="12">
        <f>IFERROR($K368*S368,0)</f>
        <v>0</v>
      </c>
      <c r="DU368" s="12">
        <f>IFERROR($K368*T368,0)</f>
        <v>0</v>
      </c>
      <c r="DV368" s="12">
        <f>IFERROR($K368*U368,0)</f>
        <v>0</v>
      </c>
      <c r="DW368" s="12">
        <f>IFERROR($K368*V368,0)</f>
        <v>0</v>
      </c>
      <c r="DX368" s="12">
        <f>IFERROR($K368*W368,0)</f>
        <v>0</v>
      </c>
      <c r="DY368" s="12">
        <f>IFERROR($K368*X368,0)</f>
        <v>0</v>
      </c>
      <c r="DZ368" s="12">
        <f>IFERROR($K368*Y368,0)</f>
        <v>0</v>
      </c>
      <c r="EA368" s="12">
        <f>IFERROR($K368*Z368,0)</f>
        <v>0</v>
      </c>
      <c r="EB368" s="12">
        <f>IFERROR($K368*AA368,0)</f>
        <v>0</v>
      </c>
      <c r="EC368" s="12">
        <f>IFERROR($K368*AB368,0)</f>
        <v>0</v>
      </c>
      <c r="ED368" s="12">
        <f>IFERROR($K368*AC368,0)</f>
        <v>0</v>
      </c>
      <c r="EE368" s="12">
        <f>IFERROR($K368*AD368,0)</f>
        <v>0</v>
      </c>
      <c r="EF368" s="12">
        <f>IFERROR($K368*AE368,0)</f>
        <v>0</v>
      </c>
      <c r="EG368" s="12">
        <f>IFERROR($K368*AF368,0)</f>
        <v>0</v>
      </c>
      <c r="EH368" s="12">
        <f>IFERROR($K368*AG368,0)</f>
        <v>0</v>
      </c>
      <c r="EI368" s="12">
        <f>IFERROR($K368*AH368,0)</f>
        <v>0</v>
      </c>
      <c r="EJ368" s="12">
        <f>IFERROR($K368*AI368,0)</f>
        <v>0</v>
      </c>
      <c r="EK368" s="12">
        <f>IFERROR($K368*AJ368,0)</f>
        <v>0</v>
      </c>
      <c r="EM368" s="12">
        <f>IFERROR($L368*Q368,0)</f>
        <v>0</v>
      </c>
      <c r="EN368" s="12">
        <f>IFERROR($L368*R368,0)</f>
        <v>0</v>
      </c>
      <c r="EO368" s="12">
        <f>IFERROR($L368*S368,0)</f>
        <v>0</v>
      </c>
      <c r="EP368" s="12">
        <f>IFERROR($L368*T368,0)</f>
        <v>0</v>
      </c>
      <c r="EQ368" s="12">
        <f>IFERROR($L368*U368,0)</f>
        <v>0</v>
      </c>
      <c r="ER368" s="12">
        <f>IFERROR($L368*V368,0)</f>
        <v>0</v>
      </c>
      <c r="ES368" s="12">
        <f>IFERROR($L368*W368,0)</f>
        <v>0</v>
      </c>
      <c r="ET368" s="12">
        <f>IFERROR($L368*X368,0)</f>
        <v>0</v>
      </c>
      <c r="EU368" s="12">
        <f>IFERROR($L368*Y368,0)</f>
        <v>0</v>
      </c>
      <c r="EV368" s="12">
        <f>IFERROR($L368*Z368,0)</f>
        <v>0</v>
      </c>
      <c r="EW368" s="12">
        <f>IFERROR($L368*AA368,0)</f>
        <v>0</v>
      </c>
      <c r="EX368" s="12">
        <f>IFERROR($L368*AB368,0)</f>
        <v>0</v>
      </c>
      <c r="EY368" s="12">
        <f>IFERROR($L368*AC368,0)</f>
        <v>0</v>
      </c>
      <c r="EZ368" s="12">
        <f>IFERROR($L368*AD368,0)</f>
        <v>0</v>
      </c>
      <c r="FA368" s="12">
        <f>IFERROR($L368*AE368,0)</f>
        <v>0</v>
      </c>
      <c r="FB368" s="12">
        <f>IFERROR($L368*AF368,0)</f>
        <v>0</v>
      </c>
      <c r="FC368" s="12">
        <f>IFERROR($L368*AG368,0)</f>
        <v>0</v>
      </c>
      <c r="FD368" s="12">
        <f>IFERROR($L368*AH368,0)</f>
        <v>0</v>
      </c>
      <c r="FE368" s="12">
        <f>IFERROR($L368*AI368,0)</f>
        <v>0</v>
      </c>
      <c r="FF368" s="12">
        <f>IFERROR($L368*AJ368,0)</f>
        <v>0</v>
      </c>
      <c r="FH368" s="12">
        <f>IFERROR(AL368*[1]Figure!$C$8+BG368*[1]Figure!$D$8+CB368*[1]Figure!$E$8,0)</f>
        <v>0</v>
      </c>
      <c r="FI368" s="12">
        <f>IFERROR(AM368*[1]Figure!$C$8+BH368*[1]Figure!$D$8+CC368*[1]Figure!$E$8,0)</f>
        <v>0</v>
      </c>
      <c r="FJ368" s="12">
        <f>IFERROR(AN368*[1]Figure!$C$8+BI368*[1]Figure!$D$8+CD368*[1]Figure!$E$8,0)</f>
        <v>0</v>
      </c>
      <c r="FK368" s="12">
        <f>IFERROR(AO368*[1]Figure!$C$8+BJ368*[1]Figure!$D$8+CE368*[1]Figure!$E$8,0)</f>
        <v>0</v>
      </c>
      <c r="FL368" s="12">
        <f>IFERROR(AP368*[1]Figure!$C$8+BK368*[1]Figure!$D$8+CF368*[1]Figure!$E$8,0)</f>
        <v>0</v>
      </c>
      <c r="FM368" s="12">
        <f>IFERROR(AQ368*[1]Figure!$C$8+BL368*[1]Figure!$D$8+CG368*[1]Figure!$E$8,0)</f>
        <v>0</v>
      </c>
      <c r="FN368" s="12">
        <f>IFERROR(AR368*[1]Figure!$C$8+BM368*[1]Figure!$D$8+CH368*[1]Figure!$E$8,0)</f>
        <v>0</v>
      </c>
      <c r="FO368" s="12">
        <f>IFERROR(AS368*[1]Figure!$C$8+BN368*[1]Figure!$D$8+CI368*[1]Figure!$E$8,0)</f>
        <v>0</v>
      </c>
      <c r="FP368" s="12">
        <f>IFERROR(AT368*[1]Figure!$C$8+BO368*[1]Figure!$D$8+CJ368*[1]Figure!$E$8,0)</f>
        <v>0</v>
      </c>
      <c r="FQ368" s="12">
        <f>IFERROR(AU368*[1]Figure!$C$8+BP368*[1]Figure!$D$8+CK368*[1]Figure!$E$8,0)</f>
        <v>0</v>
      </c>
      <c r="FR368" s="12">
        <f>IFERROR(AV368*[1]Figure!$C$8+BQ368*[1]Figure!$D$8+CL368*[1]Figure!$E$8,0)</f>
        <v>0</v>
      </c>
      <c r="FS368" s="12">
        <f>IFERROR(AW368*[1]Figure!$C$8+BR368*[1]Figure!$D$8+CM368*[1]Figure!$E$8,0)</f>
        <v>0</v>
      </c>
      <c r="FT368" s="12">
        <f>IFERROR(AX368*[1]Figure!$C$8+BS368*[1]Figure!$D$8+CN368*[1]Figure!$E$8,0)</f>
        <v>0</v>
      </c>
      <c r="FU368" s="12">
        <f>IFERROR(AY368*[1]Figure!$C$8+BT368*[1]Figure!$D$8+CO368*[1]Figure!$E$8,0)</f>
        <v>0</v>
      </c>
      <c r="FV368" s="12">
        <f>IFERROR(AZ368*[1]Figure!$C$8+BU368*[1]Figure!$D$8+CP368*[1]Figure!$E$8,0)</f>
        <v>0</v>
      </c>
      <c r="FW368" s="12">
        <f>IFERROR(BA368*[1]Figure!$C$8+BV368*[1]Figure!$D$8+CQ368*[1]Figure!$E$8,0)</f>
        <v>0</v>
      </c>
      <c r="FX368" s="12">
        <f>IFERROR(BB368*[1]Figure!$C$8+BW368*[1]Figure!$D$8+CR368*[1]Figure!$E$8,0)</f>
        <v>0</v>
      </c>
      <c r="FY368" s="12">
        <f>IFERROR(BC368*[1]Figure!$C$8+BX368*[1]Figure!$D$8+CS368*[1]Figure!$E$8,0)</f>
        <v>0</v>
      </c>
      <c r="FZ368" s="12">
        <f>IFERROR(BD368*[1]Figure!$C$8+BY368*[1]Figure!$D$8+CT368*[1]Figure!$E$8,0)</f>
        <v>0</v>
      </c>
      <c r="GA368" s="12">
        <f>IFERROR(BE368*[1]Figure!$C$8+BZ368*[1]Figure!$D$8+CU368*[1]Figure!$E$8,0)</f>
        <v>0</v>
      </c>
      <c r="GC368" s="12">
        <f>IFERROR(CW368*[1]Figure!$F$8+DR368*[1]Figure!$G$8+EM368*[1]Figure!$H$8,0)</f>
        <v>0</v>
      </c>
      <c r="GD368" s="12">
        <f>IFERROR(CX368*[1]Figure!$F$8+DS368*[1]Figure!$G$8+EN368*[1]Figure!$H$8,0)</f>
        <v>0</v>
      </c>
      <c r="GE368" s="12">
        <f>IFERROR(CY368*[1]Figure!$F$8+DT368*[1]Figure!$G$8+EO368*[1]Figure!$H$8,0)</f>
        <v>0</v>
      </c>
      <c r="GF368" s="12">
        <f>IFERROR(CZ368*[1]Figure!$F$8+DU368*[1]Figure!$G$8+EP368*[1]Figure!$H$8,0)</f>
        <v>0</v>
      </c>
      <c r="GG368" s="12">
        <f>IFERROR(DA368*[1]Figure!$F$8+DV368*[1]Figure!$G$8+EQ368*[1]Figure!$H$8,0)</f>
        <v>0</v>
      </c>
      <c r="GH368" s="12">
        <f>IFERROR(DB368*[1]Figure!$F$8+DW368*[1]Figure!$G$8+ER368*[1]Figure!$H$8,0)</f>
        <v>0</v>
      </c>
      <c r="GI368" s="12">
        <f>IFERROR(DC368*[1]Figure!$F$8+DX368*[1]Figure!$G$8+ES368*[1]Figure!$H$8,0)</f>
        <v>0</v>
      </c>
      <c r="GJ368" s="12">
        <f>IFERROR(DD368*[1]Figure!$F$8+DY368*[1]Figure!$G$8+ET368*[1]Figure!$H$8,0)</f>
        <v>0</v>
      </c>
      <c r="GK368" s="12">
        <f>IFERROR(DE368*[1]Figure!$F$8+DZ368*[1]Figure!$G$8+EU368*[1]Figure!$H$8,0)</f>
        <v>0</v>
      </c>
      <c r="GL368" s="12">
        <f>IFERROR(DF368*[1]Figure!$F$8+EA368*[1]Figure!$G$8+EV368*[1]Figure!$H$8,0)</f>
        <v>0</v>
      </c>
      <c r="GM368" s="12">
        <f>IFERROR(DG368*[1]Figure!$F$8+EB368*[1]Figure!$G$8+EW368*[1]Figure!$H$8,0)</f>
        <v>0</v>
      </c>
      <c r="GN368" s="12">
        <f>IFERROR(DH368*[1]Figure!$F$8+EC368*[1]Figure!$G$8+EX368*[1]Figure!$H$8,0)</f>
        <v>0</v>
      </c>
      <c r="GO368" s="12">
        <f>IFERROR(DI368*[1]Figure!$F$8+ED368*[1]Figure!$G$8+EY368*[1]Figure!$H$8,0)</f>
        <v>0</v>
      </c>
      <c r="GP368" s="12">
        <f>IFERROR(DJ368*[1]Figure!$F$8+EE368*[1]Figure!$G$8+EZ368*[1]Figure!$H$8,0)</f>
        <v>0</v>
      </c>
      <c r="GQ368" s="12">
        <f>IFERROR(DK368*[1]Figure!$F$8+EF368*[1]Figure!$G$8+FA368*[1]Figure!$H$8,0)</f>
        <v>0</v>
      </c>
      <c r="GR368" s="12">
        <f>IFERROR(DL368*[1]Figure!$F$8+EG368*[1]Figure!$G$8+FB368*[1]Figure!$H$8,0)</f>
        <v>0</v>
      </c>
      <c r="GS368" s="12">
        <f>IFERROR(DM368*[1]Figure!$F$8+EH368*[1]Figure!$G$8+FC368*[1]Figure!$H$8,0)</f>
        <v>0</v>
      </c>
      <c r="GT368" s="12">
        <f>IFERROR(DN368*[1]Figure!$F$8+EI368*[1]Figure!$G$8+FD368*[1]Figure!$H$8,0)</f>
        <v>0</v>
      </c>
      <c r="GU368" s="12">
        <f>IFERROR(DO368*[1]Figure!$F$8+EJ368*[1]Figure!$G$8+FE368*[1]Figure!$H$8,0)</f>
        <v>0</v>
      </c>
      <c r="GV368" s="12">
        <f>IFERROR(DP368*[1]Figure!$F$8+EK368*[1]Figure!$G$8+FF368*[1]Figure!$H$8,0)</f>
        <v>0</v>
      </c>
      <c r="GX368" s="12">
        <f>IFERROR(FH368*[1]Figure!$F$10+GC368*[1]Figure!$F$11,0)</f>
        <v>0</v>
      </c>
      <c r="GY368" s="12">
        <f>IFERROR(FI368*[1]Figure!$F$10+GD368*[1]Figure!$F$11,0)</f>
        <v>0</v>
      </c>
      <c r="GZ368" s="12">
        <f>IFERROR(FJ368*[1]Figure!$F$10+GE368*[1]Figure!$F$11,0)</f>
        <v>0</v>
      </c>
      <c r="HA368" s="12">
        <f>IFERROR(FK368*[1]Figure!$F$10+GF368*[1]Figure!$F$11,0)</f>
        <v>0</v>
      </c>
      <c r="HB368" s="12">
        <f>IFERROR(FL368*[1]Figure!$F$10+GG368*[1]Figure!$F$11,0)</f>
        <v>0</v>
      </c>
      <c r="HC368" s="12">
        <f>IFERROR(FM368*[1]Figure!$F$10+GH368*[1]Figure!$F$11,0)</f>
        <v>0</v>
      </c>
      <c r="HD368" s="12">
        <f>IFERROR(FN368*[1]Figure!$F$10+GI368*[1]Figure!$F$11,0)</f>
        <v>0</v>
      </c>
      <c r="HE368" s="12">
        <f>IFERROR(FO368*[1]Figure!$F$10+GJ368*[1]Figure!$F$11,0)</f>
        <v>0</v>
      </c>
      <c r="HF368" s="12">
        <f>IFERROR(FP368*[1]Figure!$F$10+GK368*[1]Figure!$F$11,0)</f>
        <v>0</v>
      </c>
      <c r="HG368" s="12">
        <f>IFERROR(FQ368*[1]Figure!$F$10+GL368*[1]Figure!$F$11,0)</f>
        <v>0</v>
      </c>
      <c r="HH368" s="12">
        <f>IFERROR(FR368*[1]Figure!$F$10+GM368*[1]Figure!$F$11,0)</f>
        <v>0</v>
      </c>
      <c r="HI368" s="12">
        <f>IFERROR(FS368*[1]Figure!$F$10+GN368*[1]Figure!$F$11,0)</f>
        <v>0</v>
      </c>
      <c r="HJ368" s="12">
        <f>IFERROR(FT368*[1]Figure!$F$10+GO368*[1]Figure!$F$11,0)</f>
        <v>0</v>
      </c>
      <c r="HK368" s="12">
        <f>IFERROR(FU368*[1]Figure!$F$10+GP368*[1]Figure!$F$11,0)</f>
        <v>0</v>
      </c>
      <c r="HL368" s="12">
        <f>IFERROR(FV368*[1]Figure!$F$10+GQ368*[1]Figure!$F$11,0)</f>
        <v>0</v>
      </c>
      <c r="HM368" s="12">
        <f>IFERROR(FW368*[1]Figure!$F$10+GR368*[1]Figure!$F$11,0)</f>
        <v>0</v>
      </c>
      <c r="HN368" s="12">
        <f>IFERROR(FX368*[1]Figure!$F$10+GS368*[1]Figure!$F$11,0)</f>
        <v>0</v>
      </c>
      <c r="HO368" s="12">
        <f>IFERROR(FY368*[1]Figure!$F$10+GT368*[1]Figure!$F$11,0)</f>
        <v>0</v>
      </c>
      <c r="HP368" s="12">
        <f>IFERROR(FZ368*[1]Figure!$F$10+GU368*[1]Figure!$F$11,0)</f>
        <v>0</v>
      </c>
      <c r="HQ368" s="12">
        <f>IFERROR(GA368*[1]Figure!$F$10+GV368*[1]Figure!$F$11,0)</f>
        <v>0</v>
      </c>
    </row>
    <row r="369" spans="1:225" x14ac:dyDescent="0.2">
      <c r="A369" s="1"/>
      <c r="B369" s="3"/>
      <c r="C369" s="1"/>
      <c r="D369" s="1"/>
      <c r="E369" s="2" t="s">
        <v>232</v>
      </c>
      <c r="F369" s="11"/>
      <c r="G369" s="5">
        <f>[1]Transport!BK32+[1]Transport!AQ267+[1]Transport!BK32</f>
        <v>169.417018564373</v>
      </c>
      <c r="H369" s="5">
        <f t="shared" ref="H369:L374" si="324">G369</f>
        <v>169.417018564373</v>
      </c>
      <c r="I369" s="5">
        <f t="shared" si="324"/>
        <v>169.417018564373</v>
      </c>
      <c r="J369" s="5">
        <f t="shared" si="324"/>
        <v>169.417018564373</v>
      </c>
      <c r="K369" s="5">
        <f t="shared" si="324"/>
        <v>169.417018564373</v>
      </c>
      <c r="L369" s="5">
        <f t="shared" si="324"/>
        <v>169.417018564373</v>
      </c>
      <c r="M369" s="5" t="str">
        <f>M365</f>
        <v>tkm/kWh</v>
      </c>
      <c r="N369" s="5"/>
      <c r="O369" s="5">
        <f>O363</f>
        <v>1</v>
      </c>
      <c r="P369" s="5" t="str">
        <f>P363</f>
        <v>tkm</v>
      </c>
      <c r="Q369" s="5">
        <f>Q364</f>
        <v>0.10916084009818899</v>
      </c>
      <c r="R369" s="5">
        <f>R364</f>
        <v>1.5018961001187601</v>
      </c>
      <c r="S369" s="5">
        <f>S364</f>
        <v>7.28669502240907E-4</v>
      </c>
      <c r="T369" s="5">
        <f>T364</f>
        <v>3.2411041272833299E-2</v>
      </c>
      <c r="U369" s="5">
        <f>U364</f>
        <v>8.3481939932234005E-4</v>
      </c>
      <c r="V369" s="5">
        <f>V364</f>
        <v>3.3057494020882001E-6</v>
      </c>
      <c r="W369" s="5">
        <f>W364</f>
        <v>0.109625172489507</v>
      </c>
      <c r="X369" s="5">
        <f>X364</f>
        <v>4.4344970849222298E-3</v>
      </c>
      <c r="Y369" s="5">
        <f>Y364</f>
        <v>1.4483476843009799E-2</v>
      </c>
      <c r="Z369" s="5">
        <f>Z364</f>
        <v>1.12241618912258E-3</v>
      </c>
      <c r="AA369" s="5">
        <f>AA364</f>
        <v>2.9363953264662998E-4</v>
      </c>
      <c r="AB369" s="5">
        <f>AB364</f>
        <v>1.2829894263427901E-3</v>
      </c>
      <c r="AC369" s="5">
        <f>AC364</f>
        <v>3.9858483224091699E-7</v>
      </c>
      <c r="AD369" s="5">
        <f>AD364</f>
        <v>1.99104757131005E-4</v>
      </c>
      <c r="AE369" s="5">
        <f>AE364</f>
        <v>2.3284427417211099E-3</v>
      </c>
      <c r="AF369" s="5">
        <f>AF364</f>
        <v>2.3448080872698301E-3</v>
      </c>
      <c r="AG369" s="5">
        <f>AG364</f>
        <v>7.6331635735922498E-8</v>
      </c>
      <c r="AH369" s="5">
        <f>AH364</f>
        <v>2.2679886976680001E-3</v>
      </c>
      <c r="AI369" s="5">
        <f>AI364</f>
        <v>0.28330198609212898</v>
      </c>
      <c r="AJ369" s="5">
        <f>AJ364</f>
        <v>7.7360556508425501E-5</v>
      </c>
      <c r="AK369" s="1"/>
      <c r="AL369" s="1">
        <f>IFERROR($G369*Q369,0)</f>
        <v>18.493704073417437</v>
      </c>
      <c r="AM369" s="1">
        <f>IFERROR($G369*R369,0)</f>
        <v>254.44675947557937</v>
      </c>
      <c r="AN369" s="1">
        <f>IFERROR($G369*S369,0)</f>
        <v>0.12344901458844017</v>
      </c>
      <c r="AO369" s="1">
        <f>IFERROR($G369*T369,0)</f>
        <v>5.4909819810102585</v>
      </c>
      <c r="AP369" s="1">
        <f>IFERROR($G369*U369,0)</f>
        <v>0.14143261367289159</v>
      </c>
      <c r="AQ369" s="1">
        <f>IFERROR($G369*V369,0)</f>
        <v>5.6005020782274153E-4</v>
      </c>
      <c r="AR369" s="1">
        <f>IFERROR($G369*W369,0)</f>
        <v>18.572369882777398</v>
      </c>
      <c r="AS369" s="1">
        <f>IFERROR($G369*X369,0)</f>
        <v>0.7512792749599273</v>
      </c>
      <c r="AT369" s="1">
        <f>IFERROR($G369*Y369,0)</f>
        <v>2.4537474651888576</v>
      </c>
      <c r="AU369" s="1">
        <f>IFERROR($G369*Z369,0)</f>
        <v>0.19015640434953293</v>
      </c>
      <c r="AV369" s="1">
        <f>IFERROR($G369*AA369,0)</f>
        <v>4.9747534153627919E-2</v>
      </c>
      <c r="AW369" s="1">
        <f>IFERROR($G369*AB369,0)</f>
        <v>0.21736024346061072</v>
      </c>
      <c r="AX369" s="1">
        <f>IFERROR($G369*AC369,0)</f>
        <v>6.7527053923236935E-5</v>
      </c>
      <c r="AY369" s="1">
        <f>IFERROR($G369*AD369,0)</f>
        <v>3.3731734335118453E-2</v>
      </c>
      <c r="AZ369" s="1">
        <f>IFERROR($G369*AE369,0)</f>
        <v>0.39447782720024482</v>
      </c>
      <c r="BA369" s="1">
        <f>IFERROR($G369*AF369,0)</f>
        <v>0.39725039525088474</v>
      </c>
      <c r="BB369" s="1">
        <f>IFERROR($G369*AG369,0)</f>
        <v>1.2931878148521739E-5</v>
      </c>
      <c r="BC369" s="1">
        <f>IFERROR($G369*AH369,0)</f>
        <v>0.38423588329660768</v>
      </c>
      <c r="BD369" s="1">
        <f>IFERROR($G369*AI369,0)</f>
        <v>47.996177837093953</v>
      </c>
      <c r="BE369" s="1">
        <f>IFERROR($G369*AJ369,0)</f>
        <v>1.3106194838138149E-2</v>
      </c>
      <c r="BF369" s="1"/>
      <c r="BG369" s="1">
        <f>IFERROR($H369*Q369,0)</f>
        <v>18.493704073417437</v>
      </c>
      <c r="BH369" s="1">
        <f>IFERROR($H369*R369,0)</f>
        <v>254.44675947557937</v>
      </c>
      <c r="BI369" s="1">
        <f>IFERROR($H369*S369,0)</f>
        <v>0.12344901458844017</v>
      </c>
      <c r="BJ369" s="1">
        <f>IFERROR($H369*T369,0)</f>
        <v>5.4909819810102585</v>
      </c>
      <c r="BK369" s="1">
        <f>IFERROR($H369*U369,0)</f>
        <v>0.14143261367289159</v>
      </c>
      <c r="BL369" s="1">
        <f>IFERROR($H369*V369,0)</f>
        <v>5.6005020782274153E-4</v>
      </c>
      <c r="BM369" s="1">
        <f>IFERROR($H369*W369,0)</f>
        <v>18.572369882777398</v>
      </c>
      <c r="BN369" s="1">
        <f>IFERROR($H369*X369,0)</f>
        <v>0.7512792749599273</v>
      </c>
      <c r="BO369" s="1">
        <f>IFERROR($H369*Y369,0)</f>
        <v>2.4537474651888576</v>
      </c>
      <c r="BP369" s="1">
        <f>IFERROR($H369*Z369,0)</f>
        <v>0.19015640434953293</v>
      </c>
      <c r="BQ369" s="1">
        <f>IFERROR($H369*AA369,0)</f>
        <v>4.9747534153627919E-2</v>
      </c>
      <c r="BR369" s="1">
        <f>IFERROR($H369*AB369,0)</f>
        <v>0.21736024346061072</v>
      </c>
      <c r="BS369" s="1">
        <f>IFERROR($H369*AC369,0)</f>
        <v>6.7527053923236935E-5</v>
      </c>
      <c r="BT369" s="1">
        <f>IFERROR($H369*AD369,0)</f>
        <v>3.3731734335118453E-2</v>
      </c>
      <c r="BU369" s="1">
        <f>IFERROR($H369*AE369,0)</f>
        <v>0.39447782720024482</v>
      </c>
      <c r="BV369" s="1">
        <f>IFERROR($H369*AF369,0)</f>
        <v>0.39725039525088474</v>
      </c>
      <c r="BW369" s="1">
        <f>IFERROR($H369*AG369,0)</f>
        <v>1.2931878148521739E-5</v>
      </c>
      <c r="BX369" s="1">
        <f>IFERROR($H369*AH369,0)</f>
        <v>0.38423588329660768</v>
      </c>
      <c r="BY369" s="1">
        <f>IFERROR($H369*AI369,0)</f>
        <v>47.996177837093953</v>
      </c>
      <c r="BZ369" s="1">
        <f>IFERROR($H369*AJ369,0)</f>
        <v>1.3106194838138149E-2</v>
      </c>
      <c r="CA369" s="1"/>
      <c r="CB369" s="1">
        <f>IFERROR($I369*Q369,0)</f>
        <v>18.493704073417437</v>
      </c>
      <c r="CC369" s="1">
        <f>IFERROR($I369*R369,0)</f>
        <v>254.44675947557937</v>
      </c>
      <c r="CD369" s="1">
        <f>IFERROR($I369*S369,0)</f>
        <v>0.12344901458844017</v>
      </c>
      <c r="CE369" s="1">
        <f>IFERROR($I369*T369,0)</f>
        <v>5.4909819810102585</v>
      </c>
      <c r="CF369" s="1">
        <f>IFERROR($I369*U369,0)</f>
        <v>0.14143261367289159</v>
      </c>
      <c r="CG369" s="1">
        <f>IFERROR($I369*V369,0)</f>
        <v>5.6005020782274153E-4</v>
      </c>
      <c r="CH369" s="1">
        <f>IFERROR($I369*W369,0)</f>
        <v>18.572369882777398</v>
      </c>
      <c r="CI369" s="1">
        <f>IFERROR($I369*X369,0)</f>
        <v>0.7512792749599273</v>
      </c>
      <c r="CJ369" s="1">
        <f>IFERROR($I369*Y369,0)</f>
        <v>2.4537474651888576</v>
      </c>
      <c r="CK369" s="1">
        <f>IFERROR($I369*Z369,0)</f>
        <v>0.19015640434953293</v>
      </c>
      <c r="CL369" s="1">
        <f>IFERROR($I369*AA369,0)</f>
        <v>4.9747534153627919E-2</v>
      </c>
      <c r="CM369" s="1">
        <f>IFERROR($I369*AB369,0)</f>
        <v>0.21736024346061072</v>
      </c>
      <c r="CN369" s="1">
        <f>IFERROR($I369*AC369,0)</f>
        <v>6.7527053923236935E-5</v>
      </c>
      <c r="CO369" s="1">
        <f>IFERROR($I369*AD369,0)</f>
        <v>3.3731734335118453E-2</v>
      </c>
      <c r="CP369" s="1">
        <f>IFERROR($I369*AE369,0)</f>
        <v>0.39447782720024482</v>
      </c>
      <c r="CQ369" s="1">
        <f>IFERROR($I369*AF369,0)</f>
        <v>0.39725039525088474</v>
      </c>
      <c r="CR369" s="1">
        <f>IFERROR($I369*AG369,0)</f>
        <v>1.2931878148521739E-5</v>
      </c>
      <c r="CS369" s="1">
        <f>IFERROR($I369*AH369,0)</f>
        <v>0.38423588329660768</v>
      </c>
      <c r="CT369" s="1">
        <f>IFERROR($I369*AI369,0)</f>
        <v>47.996177837093953</v>
      </c>
      <c r="CU369" s="1">
        <f>IFERROR($I369*AJ369,0)</f>
        <v>1.3106194838138149E-2</v>
      </c>
      <c r="CW369" s="12">
        <f>IFERROR($J369*Q369,0)</f>
        <v>18.493704073417437</v>
      </c>
      <c r="CX369" s="12">
        <f>IFERROR($J369*R369,0)</f>
        <v>254.44675947557937</v>
      </c>
      <c r="CY369" s="12">
        <f>IFERROR($J369*S369,0)</f>
        <v>0.12344901458844017</v>
      </c>
      <c r="CZ369" s="12">
        <f>IFERROR($J369*T369,0)</f>
        <v>5.4909819810102585</v>
      </c>
      <c r="DA369" s="12">
        <f>IFERROR($J369*U369,0)</f>
        <v>0.14143261367289159</v>
      </c>
      <c r="DB369" s="12">
        <f>IFERROR($J369*V369,0)</f>
        <v>5.6005020782274153E-4</v>
      </c>
      <c r="DC369" s="12">
        <f>IFERROR($J369*W369,0)</f>
        <v>18.572369882777398</v>
      </c>
      <c r="DD369" s="12">
        <f>IFERROR($J369*X369,0)</f>
        <v>0.7512792749599273</v>
      </c>
      <c r="DE369" s="12">
        <f>IFERROR($J369*Y369,0)</f>
        <v>2.4537474651888576</v>
      </c>
      <c r="DF369" s="12">
        <f>IFERROR($J369*Z369,0)</f>
        <v>0.19015640434953293</v>
      </c>
      <c r="DG369" s="12">
        <f>IFERROR($J369*AA369,0)</f>
        <v>4.9747534153627919E-2</v>
      </c>
      <c r="DH369" s="12">
        <f>IFERROR($J369*AB369,0)</f>
        <v>0.21736024346061072</v>
      </c>
      <c r="DI369" s="12">
        <f>IFERROR($J369*AC369,0)</f>
        <v>6.7527053923236935E-5</v>
      </c>
      <c r="DJ369" s="12">
        <f>IFERROR($J369*AD369,0)</f>
        <v>3.3731734335118453E-2</v>
      </c>
      <c r="DK369" s="12">
        <f>IFERROR($J369*AE369,0)</f>
        <v>0.39447782720024482</v>
      </c>
      <c r="DL369" s="12">
        <f>IFERROR($J369*AF369,0)</f>
        <v>0.39725039525088474</v>
      </c>
      <c r="DM369" s="12">
        <f>IFERROR($J369*AG369,0)</f>
        <v>1.2931878148521739E-5</v>
      </c>
      <c r="DN369" s="12">
        <f>IFERROR($J369*AH369,0)</f>
        <v>0.38423588329660768</v>
      </c>
      <c r="DO369" s="12">
        <f>IFERROR($J369*AI369,0)</f>
        <v>47.996177837093953</v>
      </c>
      <c r="DP369" s="12">
        <f>IFERROR($J369*AJ369,0)</f>
        <v>1.3106194838138149E-2</v>
      </c>
      <c r="DR369" s="12">
        <f>IFERROR($K369*Q369,0)</f>
        <v>18.493704073417437</v>
      </c>
      <c r="DS369" s="12">
        <f>IFERROR($K369*R369,0)</f>
        <v>254.44675947557937</v>
      </c>
      <c r="DT369" s="12">
        <f>IFERROR($K369*S369,0)</f>
        <v>0.12344901458844017</v>
      </c>
      <c r="DU369" s="12">
        <f>IFERROR($K369*T369,0)</f>
        <v>5.4909819810102585</v>
      </c>
      <c r="DV369" s="12">
        <f>IFERROR($K369*U369,0)</f>
        <v>0.14143261367289159</v>
      </c>
      <c r="DW369" s="12">
        <f>IFERROR($K369*V369,0)</f>
        <v>5.6005020782274153E-4</v>
      </c>
      <c r="DX369" s="12">
        <f>IFERROR($K369*W369,0)</f>
        <v>18.572369882777398</v>
      </c>
      <c r="DY369" s="12">
        <f>IFERROR($K369*X369,0)</f>
        <v>0.7512792749599273</v>
      </c>
      <c r="DZ369" s="12">
        <f>IFERROR($K369*Y369,0)</f>
        <v>2.4537474651888576</v>
      </c>
      <c r="EA369" s="12">
        <f>IFERROR($K369*Z369,0)</f>
        <v>0.19015640434953293</v>
      </c>
      <c r="EB369" s="12">
        <f>IFERROR($K369*AA369,0)</f>
        <v>4.9747534153627919E-2</v>
      </c>
      <c r="EC369" s="12">
        <f>IFERROR($K369*AB369,0)</f>
        <v>0.21736024346061072</v>
      </c>
      <c r="ED369" s="12">
        <f>IFERROR($K369*AC369,0)</f>
        <v>6.7527053923236935E-5</v>
      </c>
      <c r="EE369" s="12">
        <f>IFERROR($K369*AD369,0)</f>
        <v>3.3731734335118453E-2</v>
      </c>
      <c r="EF369" s="12">
        <f>IFERROR($K369*AE369,0)</f>
        <v>0.39447782720024482</v>
      </c>
      <c r="EG369" s="12">
        <f>IFERROR($K369*AF369,0)</f>
        <v>0.39725039525088474</v>
      </c>
      <c r="EH369" s="12">
        <f>IFERROR($K369*AG369,0)</f>
        <v>1.2931878148521739E-5</v>
      </c>
      <c r="EI369" s="12">
        <f>IFERROR($K369*AH369,0)</f>
        <v>0.38423588329660768</v>
      </c>
      <c r="EJ369" s="12">
        <f>IFERROR($K369*AI369,0)</f>
        <v>47.996177837093953</v>
      </c>
      <c r="EK369" s="12">
        <f>IFERROR($K369*AJ369,0)</f>
        <v>1.3106194838138149E-2</v>
      </c>
      <c r="EM369" s="12">
        <f>IFERROR($L369*Q369,0)</f>
        <v>18.493704073417437</v>
      </c>
      <c r="EN369" s="12">
        <f>IFERROR($L369*R369,0)</f>
        <v>254.44675947557937</v>
      </c>
      <c r="EO369" s="12">
        <f>IFERROR($L369*S369,0)</f>
        <v>0.12344901458844017</v>
      </c>
      <c r="EP369" s="12">
        <f>IFERROR($L369*T369,0)</f>
        <v>5.4909819810102585</v>
      </c>
      <c r="EQ369" s="12">
        <f>IFERROR($L369*U369,0)</f>
        <v>0.14143261367289159</v>
      </c>
      <c r="ER369" s="12">
        <f>IFERROR($L369*V369,0)</f>
        <v>5.6005020782274153E-4</v>
      </c>
      <c r="ES369" s="12">
        <f>IFERROR($L369*W369,0)</f>
        <v>18.572369882777398</v>
      </c>
      <c r="ET369" s="12">
        <f>IFERROR($L369*X369,0)</f>
        <v>0.7512792749599273</v>
      </c>
      <c r="EU369" s="12">
        <f>IFERROR($L369*Y369,0)</f>
        <v>2.4537474651888576</v>
      </c>
      <c r="EV369" s="12">
        <f>IFERROR($L369*Z369,0)</f>
        <v>0.19015640434953293</v>
      </c>
      <c r="EW369" s="12">
        <f>IFERROR($L369*AA369,0)</f>
        <v>4.9747534153627919E-2</v>
      </c>
      <c r="EX369" s="12">
        <f>IFERROR($L369*AB369,0)</f>
        <v>0.21736024346061072</v>
      </c>
      <c r="EY369" s="12">
        <f>IFERROR($L369*AC369,0)</f>
        <v>6.7527053923236935E-5</v>
      </c>
      <c r="EZ369" s="12">
        <f>IFERROR($L369*AD369,0)</f>
        <v>3.3731734335118453E-2</v>
      </c>
      <c r="FA369" s="12">
        <f>IFERROR($L369*AE369,0)</f>
        <v>0.39447782720024482</v>
      </c>
      <c r="FB369" s="12">
        <f>IFERROR($L369*AF369,0)</f>
        <v>0.39725039525088474</v>
      </c>
      <c r="FC369" s="12">
        <f>IFERROR($L369*AG369,0)</f>
        <v>1.2931878148521739E-5</v>
      </c>
      <c r="FD369" s="12">
        <f>IFERROR($L369*AH369,0)</f>
        <v>0.38423588329660768</v>
      </c>
      <c r="FE369" s="12">
        <f>IFERROR($L369*AI369,0)</f>
        <v>47.996177837093953</v>
      </c>
      <c r="FF369" s="12">
        <f>IFERROR($L369*AJ369,0)</f>
        <v>1.3106194838138149E-2</v>
      </c>
      <c r="FH369" s="12">
        <f>IFERROR(AL369*[1]Figure!$C$8+BG369*[1]Figure!$D$8+CB369*[1]Figure!$E$8,0)</f>
        <v>18.493704073417437</v>
      </c>
      <c r="FI369" s="12">
        <f>IFERROR(AM369*[1]Figure!$C$8+BH369*[1]Figure!$D$8+CC369*[1]Figure!$E$8,0)</f>
        <v>254.44675947557937</v>
      </c>
      <c r="FJ369" s="12">
        <f>IFERROR(AN369*[1]Figure!$C$8+BI369*[1]Figure!$D$8+CD369*[1]Figure!$E$8,0)</f>
        <v>0.12344901458844015</v>
      </c>
      <c r="FK369" s="12">
        <f>IFERROR(AO369*[1]Figure!$C$8+BJ369*[1]Figure!$D$8+CE369*[1]Figure!$E$8,0)</f>
        <v>5.4909819810102585</v>
      </c>
      <c r="FL369" s="12">
        <f>IFERROR(AP369*[1]Figure!$C$8+BK369*[1]Figure!$D$8+CF369*[1]Figure!$E$8,0)</f>
        <v>0.14143261367289159</v>
      </c>
      <c r="FM369" s="12">
        <f>IFERROR(AQ369*[1]Figure!$C$8+BL369*[1]Figure!$D$8+CG369*[1]Figure!$E$8,0)</f>
        <v>5.6005020782274153E-4</v>
      </c>
      <c r="FN369" s="12">
        <f>IFERROR(AR369*[1]Figure!$C$8+BM369*[1]Figure!$D$8+CH369*[1]Figure!$E$8,0)</f>
        <v>18.572369882777398</v>
      </c>
      <c r="FO369" s="12">
        <f>IFERROR(AS369*[1]Figure!$C$8+BN369*[1]Figure!$D$8+CI369*[1]Figure!$E$8,0)</f>
        <v>0.7512792749599273</v>
      </c>
      <c r="FP369" s="12">
        <f>IFERROR(AT369*[1]Figure!$C$8+BO369*[1]Figure!$D$8+CJ369*[1]Figure!$E$8,0)</f>
        <v>2.4537474651888576</v>
      </c>
      <c r="FQ369" s="12">
        <f>IFERROR(AU369*[1]Figure!$C$8+BP369*[1]Figure!$D$8+CK369*[1]Figure!$E$8,0)</f>
        <v>0.19015640434953293</v>
      </c>
      <c r="FR369" s="12">
        <f>IFERROR(AV369*[1]Figure!$C$8+BQ369*[1]Figure!$D$8+CL369*[1]Figure!$E$8,0)</f>
        <v>4.9747534153627919E-2</v>
      </c>
      <c r="FS369" s="12">
        <f>IFERROR(AW369*[1]Figure!$C$8+BR369*[1]Figure!$D$8+CM369*[1]Figure!$E$8,0)</f>
        <v>0.21736024346061072</v>
      </c>
      <c r="FT369" s="12">
        <f>IFERROR(AX369*[1]Figure!$C$8+BS369*[1]Figure!$D$8+CN369*[1]Figure!$E$8,0)</f>
        <v>6.7527053923236921E-5</v>
      </c>
      <c r="FU369" s="12">
        <f>IFERROR(AY369*[1]Figure!$C$8+BT369*[1]Figure!$D$8+CO369*[1]Figure!$E$8,0)</f>
        <v>3.3731734335118453E-2</v>
      </c>
      <c r="FV369" s="12">
        <f>IFERROR(AZ369*[1]Figure!$C$8+BU369*[1]Figure!$D$8+CP369*[1]Figure!$E$8,0)</f>
        <v>0.39447782720024482</v>
      </c>
      <c r="FW369" s="12">
        <f>IFERROR(BA369*[1]Figure!$C$8+BV369*[1]Figure!$D$8+CQ369*[1]Figure!$E$8,0)</f>
        <v>0.39725039525088474</v>
      </c>
      <c r="FX369" s="12">
        <f>IFERROR(BB369*[1]Figure!$C$8+BW369*[1]Figure!$D$8+CR369*[1]Figure!$E$8,0)</f>
        <v>1.2931878148521739E-5</v>
      </c>
      <c r="FY369" s="12">
        <f>IFERROR(BC369*[1]Figure!$C$8+BX369*[1]Figure!$D$8+CS369*[1]Figure!$E$8,0)</f>
        <v>0.38423588329660768</v>
      </c>
      <c r="FZ369" s="12">
        <f>IFERROR(BD369*[1]Figure!$C$8+BY369*[1]Figure!$D$8+CT369*[1]Figure!$E$8,0)</f>
        <v>47.996177837093946</v>
      </c>
      <c r="GA369" s="12">
        <f>IFERROR(BE369*[1]Figure!$C$8+BZ369*[1]Figure!$D$8+CU369*[1]Figure!$E$8,0)</f>
        <v>1.3106194838138147E-2</v>
      </c>
      <c r="GC369" s="12">
        <f>IFERROR(CW369*[1]Figure!$F$8+DR369*[1]Figure!$G$8+EM369*[1]Figure!$H$8,0)</f>
        <v>18.493704073417433</v>
      </c>
      <c r="GD369" s="12">
        <f>IFERROR(CX369*[1]Figure!$F$8+DS369*[1]Figure!$G$8+EN369*[1]Figure!$H$8,0)</f>
        <v>254.44675947557937</v>
      </c>
      <c r="GE369" s="12">
        <f>IFERROR(CY369*[1]Figure!$F$8+DT369*[1]Figure!$G$8+EO369*[1]Figure!$H$8,0)</f>
        <v>0.12344901458844015</v>
      </c>
      <c r="GF369" s="12">
        <f>IFERROR(CZ369*[1]Figure!$F$8+DU369*[1]Figure!$G$8+EP369*[1]Figure!$H$8,0)</f>
        <v>5.4909819810102576</v>
      </c>
      <c r="GG369" s="12">
        <f>IFERROR(DA369*[1]Figure!$F$8+DV369*[1]Figure!$G$8+EQ369*[1]Figure!$H$8,0)</f>
        <v>0.14143261367289156</v>
      </c>
      <c r="GH369" s="12">
        <f>IFERROR(DB369*[1]Figure!$F$8+DW369*[1]Figure!$G$8+ER369*[1]Figure!$H$8,0)</f>
        <v>5.6005020782274142E-4</v>
      </c>
      <c r="GI369" s="12">
        <f>IFERROR(DC369*[1]Figure!$F$8+DX369*[1]Figure!$G$8+ES369*[1]Figure!$H$8,0)</f>
        <v>18.572369882777398</v>
      </c>
      <c r="GJ369" s="12">
        <f>IFERROR(DD369*[1]Figure!$F$8+DY369*[1]Figure!$G$8+ET369*[1]Figure!$H$8,0)</f>
        <v>0.7512792749599273</v>
      </c>
      <c r="GK369" s="12">
        <f>IFERROR(DE369*[1]Figure!$F$8+DZ369*[1]Figure!$G$8+EU369*[1]Figure!$H$8,0)</f>
        <v>2.4537474651888576</v>
      </c>
      <c r="GL369" s="12">
        <f>IFERROR(DF369*[1]Figure!$F$8+EA369*[1]Figure!$G$8+EV369*[1]Figure!$H$8,0)</f>
        <v>0.1901564043495329</v>
      </c>
      <c r="GM369" s="12">
        <f>IFERROR(DG369*[1]Figure!$F$8+EB369*[1]Figure!$G$8+EW369*[1]Figure!$H$8,0)</f>
        <v>4.9747534153627919E-2</v>
      </c>
      <c r="GN369" s="12">
        <f>IFERROR(DH369*[1]Figure!$F$8+EC369*[1]Figure!$G$8+EX369*[1]Figure!$H$8,0)</f>
        <v>0.2173602434606107</v>
      </c>
      <c r="GO369" s="12">
        <f>IFERROR(DI369*[1]Figure!$F$8+ED369*[1]Figure!$G$8+EY369*[1]Figure!$H$8,0)</f>
        <v>6.7527053923236921E-5</v>
      </c>
      <c r="GP369" s="12">
        <f>IFERROR(DJ369*[1]Figure!$F$8+EE369*[1]Figure!$G$8+EZ369*[1]Figure!$H$8,0)</f>
        <v>3.3731734335118453E-2</v>
      </c>
      <c r="GQ369" s="12">
        <f>IFERROR(DK369*[1]Figure!$F$8+EF369*[1]Figure!$G$8+FA369*[1]Figure!$H$8,0)</f>
        <v>0.39447782720024482</v>
      </c>
      <c r="GR369" s="12">
        <f>IFERROR(DL369*[1]Figure!$F$8+EG369*[1]Figure!$G$8+FB369*[1]Figure!$H$8,0)</f>
        <v>0.39725039525088474</v>
      </c>
      <c r="GS369" s="12">
        <f>IFERROR(DM369*[1]Figure!$F$8+EH369*[1]Figure!$G$8+FC369*[1]Figure!$H$8,0)</f>
        <v>1.2931878148521739E-5</v>
      </c>
      <c r="GT369" s="12">
        <f>IFERROR(DN369*[1]Figure!$F$8+EI369*[1]Figure!$G$8+FD369*[1]Figure!$H$8,0)</f>
        <v>0.38423588329660768</v>
      </c>
      <c r="GU369" s="12">
        <f>IFERROR(DO369*[1]Figure!$F$8+EJ369*[1]Figure!$G$8+FE369*[1]Figure!$H$8,0)</f>
        <v>47.996177837093953</v>
      </c>
      <c r="GV369" s="12">
        <f>IFERROR(DP369*[1]Figure!$F$8+EK369*[1]Figure!$G$8+FF369*[1]Figure!$H$8,0)</f>
        <v>1.3106194838138149E-2</v>
      </c>
      <c r="GX369" s="12">
        <f>IFERROR(FH369*[1]Figure!$F$10+GC369*[1]Figure!$F$11,0)</f>
        <v>18.493704073417437</v>
      </c>
      <c r="GY369" s="12">
        <f>IFERROR(FI369*[1]Figure!$F$10+GD369*[1]Figure!$F$11,0)</f>
        <v>254.44675947557937</v>
      </c>
      <c r="GZ369" s="12">
        <f>IFERROR(FJ369*[1]Figure!$F$10+GE369*[1]Figure!$F$11,0)</f>
        <v>0.12344901458844015</v>
      </c>
      <c r="HA369" s="12">
        <f>IFERROR(FK369*[1]Figure!$F$10+GF369*[1]Figure!$F$11,0)</f>
        <v>5.4909819810102594</v>
      </c>
      <c r="HB369" s="12">
        <f>IFERROR(FL369*[1]Figure!$F$10+GG369*[1]Figure!$F$11,0)</f>
        <v>0.14143261367289159</v>
      </c>
      <c r="HC369" s="12">
        <f>IFERROR(FM369*[1]Figure!$F$10+GH369*[1]Figure!$F$11,0)</f>
        <v>5.6005020782274153E-4</v>
      </c>
      <c r="HD369" s="12">
        <f>IFERROR(FN369*[1]Figure!$F$10+GI369*[1]Figure!$F$11,0)</f>
        <v>18.572369882777398</v>
      </c>
      <c r="HE369" s="12">
        <f>IFERROR(FO369*[1]Figure!$F$10+GJ369*[1]Figure!$F$11,0)</f>
        <v>0.7512792749599273</v>
      </c>
      <c r="HF369" s="12">
        <f>IFERROR(FP369*[1]Figure!$F$10+GK369*[1]Figure!$F$11,0)</f>
        <v>2.4537474651888576</v>
      </c>
      <c r="HG369" s="12">
        <f>IFERROR(FQ369*[1]Figure!$F$10+GL369*[1]Figure!$F$11,0)</f>
        <v>0.19015640434953296</v>
      </c>
      <c r="HH369" s="12">
        <f>IFERROR(FR369*[1]Figure!$F$10+GM369*[1]Figure!$F$11,0)</f>
        <v>4.9747534153627919E-2</v>
      </c>
      <c r="HI369" s="12">
        <f>IFERROR(FS369*[1]Figure!$F$10+GN369*[1]Figure!$F$11,0)</f>
        <v>0.21736024346061072</v>
      </c>
      <c r="HJ369" s="12">
        <f>IFERROR(FT369*[1]Figure!$F$10+GO369*[1]Figure!$F$11,0)</f>
        <v>6.7527053923236921E-5</v>
      </c>
      <c r="HK369" s="12">
        <f>IFERROR(FU369*[1]Figure!$F$10+GP369*[1]Figure!$F$11,0)</f>
        <v>3.3731734335118453E-2</v>
      </c>
      <c r="HL369" s="12">
        <f>IFERROR(FV369*[1]Figure!$F$10+GQ369*[1]Figure!$F$11,0)</f>
        <v>0.39447782720024482</v>
      </c>
      <c r="HM369" s="12">
        <f>IFERROR(FW369*[1]Figure!$F$10+GR369*[1]Figure!$F$11,0)</f>
        <v>0.39725039525088474</v>
      </c>
      <c r="HN369" s="12">
        <f>IFERROR(FX369*[1]Figure!$F$10+GS369*[1]Figure!$F$11,0)</f>
        <v>1.2931878148521739E-5</v>
      </c>
      <c r="HO369" s="12">
        <f>IFERROR(FY369*[1]Figure!$F$10+GT369*[1]Figure!$F$11,0)</f>
        <v>0.38423588329660768</v>
      </c>
      <c r="HP369" s="12">
        <f>IFERROR(FZ369*[1]Figure!$F$10+GU369*[1]Figure!$F$11,0)</f>
        <v>47.996177837093946</v>
      </c>
      <c r="HQ369" s="12">
        <f>IFERROR(GA369*[1]Figure!$F$10+GV369*[1]Figure!$F$11,0)</f>
        <v>1.3106194838138147E-2</v>
      </c>
    </row>
    <row r="370" spans="1:225" x14ac:dyDescent="0.2">
      <c r="A370" s="1"/>
      <c r="B370" s="3" t="str">
        <f>B241</f>
        <v>Oversea manufacturing scenario</v>
      </c>
      <c r="C370" s="1"/>
      <c r="D370" s="1"/>
      <c r="E370" s="2" t="str">
        <f>E365</f>
        <v>Road</v>
      </c>
      <c r="F370" s="11"/>
      <c r="G370" s="5">
        <f>[1]Transport!BN32+[1]Transport!AP384+[1]Transport!BN32</f>
        <v>7.2417181878089885</v>
      </c>
      <c r="H370" s="5">
        <f t="shared" si="324"/>
        <v>7.2417181878089885</v>
      </c>
      <c r="I370" s="5">
        <f t="shared" si="324"/>
        <v>7.2417181878089885</v>
      </c>
      <c r="J370" s="5">
        <f t="shared" si="324"/>
        <v>7.2417181878089885</v>
      </c>
      <c r="K370" s="5">
        <f t="shared" si="324"/>
        <v>7.2417181878089885</v>
      </c>
      <c r="L370" s="5">
        <f t="shared" si="324"/>
        <v>7.2417181878089885</v>
      </c>
      <c r="M370" s="5" t="str">
        <f>M369</f>
        <v>tkm/kWh</v>
      </c>
      <c r="N370" s="5"/>
      <c r="O370" s="5">
        <f>O364</f>
        <v>1</v>
      </c>
      <c r="P370" s="5" t="str">
        <f>P364</f>
        <v>tkm</v>
      </c>
      <c r="Q370" s="5">
        <f>Q365</f>
        <v>0.133707721171866</v>
      </c>
      <c r="R370" s="5">
        <f t="shared" ref="R370:AJ374" si="325">R365</f>
        <v>2.18345248828355</v>
      </c>
      <c r="S370" s="5">
        <f t="shared" si="325"/>
        <v>1.8703107973426701E-4</v>
      </c>
      <c r="T370" s="5">
        <f t="shared" si="325"/>
        <v>4.6116453081978301E-2</v>
      </c>
      <c r="U370" s="5">
        <f t="shared" si="325"/>
        <v>2.68217613226768E-3</v>
      </c>
      <c r="V370" s="5">
        <f t="shared" si="325"/>
        <v>1.10055778823364E-5</v>
      </c>
      <c r="W370" s="5">
        <f t="shared" si="325"/>
        <v>0.13440192455011901</v>
      </c>
      <c r="X370" s="5">
        <f t="shared" si="325"/>
        <v>5.65175192158368E-3</v>
      </c>
      <c r="Y370" s="5">
        <f t="shared" si="325"/>
        <v>9.7973370679638697E-2</v>
      </c>
      <c r="Z370" s="5">
        <f t="shared" si="325"/>
        <v>2.5013911862921999E-3</v>
      </c>
      <c r="AA370" s="5">
        <f t="shared" si="325"/>
        <v>8.9182327445790095E-3</v>
      </c>
      <c r="AB370" s="5">
        <f t="shared" si="325"/>
        <v>4.9396614284142196E-3</v>
      </c>
      <c r="AC370" s="5">
        <f t="shared" si="325"/>
        <v>2.2826687409268102E-6</v>
      </c>
      <c r="AD370" s="5">
        <f t="shared" si="325"/>
        <v>2.7276746455271101E-4</v>
      </c>
      <c r="AE370" s="5">
        <f t="shared" si="325"/>
        <v>6.8097205383945195E-4</v>
      </c>
      <c r="AF370" s="5">
        <f t="shared" si="325"/>
        <v>6.9574283770951304E-4</v>
      </c>
      <c r="AG370" s="5">
        <f t="shared" si="325"/>
        <v>6.7532785204374996E-8</v>
      </c>
      <c r="AH370" s="5">
        <f t="shared" si="325"/>
        <v>4.2142949109156901E-4</v>
      </c>
      <c r="AI370" s="5">
        <f t="shared" si="325"/>
        <v>2.5674173759674299</v>
      </c>
      <c r="AJ370" s="5">
        <f t="shared" si="325"/>
        <v>2.7693293349468099E-4</v>
      </c>
      <c r="AK370" s="1"/>
      <c r="AL370" s="1">
        <f>IFERROR($G370*Q370,0)</f>
        <v>0.96827363626079488</v>
      </c>
      <c r="AM370" s="1">
        <f>IFERROR($G370*R370,0)</f>
        <v>15.811947596619776</v>
      </c>
      <c r="AN370" s="1">
        <f>IFERROR($G370*S370,0)</f>
        <v>1.3544263717971945E-3</v>
      </c>
      <c r="AO370" s="1">
        <f>IFERROR($G370*T370,0)</f>
        <v>0.33396235704100213</v>
      </c>
      <c r="AP370" s="1">
        <f>IFERROR($G370*U370,0)</f>
        <v>1.9423563679950025E-2</v>
      </c>
      <c r="AQ370" s="1">
        <f>IFERROR($G370*V370,0)</f>
        <v>7.9699293517863847E-5</v>
      </c>
      <c r="AR370" s="1">
        <f>IFERROR($G370*W370,0)</f>
        <v>0.97330086149112827</v>
      </c>
      <c r="AS370" s="1">
        <f>IFERROR($G370*X370,0)</f>
        <v>4.0928394683516937E-2</v>
      </c>
      <c r="AT370" s="1">
        <f>IFERROR($G370*Y370,0)</f>
        <v>0.70949554037169138</v>
      </c>
      <c r="AU370" s="1">
        <f>IFERROR($G370*Z370,0)</f>
        <v>1.8114370048597325E-2</v>
      </c>
      <c r="AV370" s="1">
        <f>IFERROR($G370*AA370,0)</f>
        <v>6.458332826953149E-2</v>
      </c>
      <c r="AW370" s="1">
        <f>IFERROR($G370*AB370,0)</f>
        <v>3.5771636007765784E-2</v>
      </c>
      <c r="AX370" s="1">
        <f>IFERROR($G370*AC370,0)</f>
        <v>1.6530443737912726E-5</v>
      </c>
      <c r="AY370" s="1">
        <f>IFERROR($G370*AD370,0)</f>
        <v>1.9753051090939107E-3</v>
      </c>
      <c r="AZ370" s="1">
        <f>IFERROR($G370*AE370,0)</f>
        <v>4.9314077076788006E-3</v>
      </c>
      <c r="BA370" s="1">
        <f>IFERROR($G370*AF370,0)</f>
        <v>5.0383735618788183E-3</v>
      </c>
      <c r="BB370" s="1">
        <f>IFERROR($G370*AG370,0)</f>
        <v>4.8905339888792012E-7</v>
      </c>
      <c r="BC370" s="1">
        <f>IFERROR($G370*AH370,0)</f>
        <v>3.0518736105169014E-3</v>
      </c>
      <c r="BD370" s="1">
        <f>IFERROR($G370*AI370,0)</f>
        <v>18.592513107240165</v>
      </c>
      <c r="BE370" s="1">
        <f>IFERROR($G370*AJ370,0)</f>
        <v>2.0054702612917284E-3</v>
      </c>
      <c r="BF370" s="1"/>
      <c r="BG370" s="1">
        <f>IFERROR($H370*Q370,0)</f>
        <v>0.96827363626079488</v>
      </c>
      <c r="BH370" s="1">
        <f>IFERROR($H370*R370,0)</f>
        <v>15.811947596619776</v>
      </c>
      <c r="BI370" s="1">
        <f>IFERROR($H370*S370,0)</f>
        <v>1.3544263717971945E-3</v>
      </c>
      <c r="BJ370" s="1">
        <f>IFERROR($H370*T370,0)</f>
        <v>0.33396235704100213</v>
      </c>
      <c r="BK370" s="1">
        <f>IFERROR($H370*U370,0)</f>
        <v>1.9423563679950025E-2</v>
      </c>
      <c r="BL370" s="1">
        <f>IFERROR($H370*V370,0)</f>
        <v>7.9699293517863847E-5</v>
      </c>
      <c r="BM370" s="1">
        <f>IFERROR($H370*W370,0)</f>
        <v>0.97330086149112827</v>
      </c>
      <c r="BN370" s="1">
        <f>IFERROR($H370*X370,0)</f>
        <v>4.0928394683516937E-2</v>
      </c>
      <c r="BO370" s="1">
        <f>IFERROR($H370*Y370,0)</f>
        <v>0.70949554037169138</v>
      </c>
      <c r="BP370" s="1">
        <f>IFERROR($H370*Z370,0)</f>
        <v>1.8114370048597325E-2</v>
      </c>
      <c r="BQ370" s="1">
        <f>IFERROR($H370*AA370,0)</f>
        <v>6.458332826953149E-2</v>
      </c>
      <c r="BR370" s="1">
        <f>IFERROR($H370*AB370,0)</f>
        <v>3.5771636007765784E-2</v>
      </c>
      <c r="BS370" s="1">
        <f>IFERROR($H370*AC370,0)</f>
        <v>1.6530443737912726E-5</v>
      </c>
      <c r="BT370" s="1">
        <f>IFERROR($H370*AD370,0)</f>
        <v>1.9753051090939107E-3</v>
      </c>
      <c r="BU370" s="1">
        <f>IFERROR($H370*AE370,0)</f>
        <v>4.9314077076788006E-3</v>
      </c>
      <c r="BV370" s="1">
        <f>IFERROR($H370*AF370,0)</f>
        <v>5.0383735618788183E-3</v>
      </c>
      <c r="BW370" s="1">
        <f>IFERROR($H370*AG370,0)</f>
        <v>4.8905339888792012E-7</v>
      </c>
      <c r="BX370" s="1">
        <f>IFERROR($H370*AH370,0)</f>
        <v>3.0518736105169014E-3</v>
      </c>
      <c r="BY370" s="1">
        <f>IFERROR($H370*AI370,0)</f>
        <v>18.592513107240165</v>
      </c>
      <c r="BZ370" s="1">
        <f>IFERROR($H370*AJ370,0)</f>
        <v>2.0054702612917284E-3</v>
      </c>
      <c r="CA370" s="1"/>
      <c r="CB370" s="1">
        <f>IFERROR($I370*Q370,0)</f>
        <v>0.96827363626079488</v>
      </c>
      <c r="CC370" s="1">
        <f>IFERROR($I370*R370,0)</f>
        <v>15.811947596619776</v>
      </c>
      <c r="CD370" s="1">
        <f>IFERROR($I370*S370,0)</f>
        <v>1.3544263717971945E-3</v>
      </c>
      <c r="CE370" s="1">
        <f>IFERROR($I370*T370,0)</f>
        <v>0.33396235704100213</v>
      </c>
      <c r="CF370" s="1">
        <f>IFERROR($I370*U370,0)</f>
        <v>1.9423563679950025E-2</v>
      </c>
      <c r="CG370" s="1">
        <f>IFERROR($I370*V370,0)</f>
        <v>7.9699293517863847E-5</v>
      </c>
      <c r="CH370" s="1">
        <f>IFERROR($I370*W370,0)</f>
        <v>0.97330086149112827</v>
      </c>
      <c r="CI370" s="1">
        <f>IFERROR($I370*X370,0)</f>
        <v>4.0928394683516937E-2</v>
      </c>
      <c r="CJ370" s="1">
        <f>IFERROR($I370*Y370,0)</f>
        <v>0.70949554037169138</v>
      </c>
      <c r="CK370" s="1">
        <f>IFERROR($I370*Z370,0)</f>
        <v>1.8114370048597325E-2</v>
      </c>
      <c r="CL370" s="1">
        <f>IFERROR($I370*AA370,0)</f>
        <v>6.458332826953149E-2</v>
      </c>
      <c r="CM370" s="1">
        <f>IFERROR($I370*AB370,0)</f>
        <v>3.5771636007765784E-2</v>
      </c>
      <c r="CN370" s="1">
        <f>IFERROR($I370*AC370,0)</f>
        <v>1.6530443737912726E-5</v>
      </c>
      <c r="CO370" s="1">
        <f>IFERROR($I370*AD370,0)</f>
        <v>1.9753051090939107E-3</v>
      </c>
      <c r="CP370" s="1">
        <f>IFERROR($I370*AE370,0)</f>
        <v>4.9314077076788006E-3</v>
      </c>
      <c r="CQ370" s="1">
        <f>IFERROR($I370*AF370,0)</f>
        <v>5.0383735618788183E-3</v>
      </c>
      <c r="CR370" s="1">
        <f>IFERROR($I370*AG370,0)</f>
        <v>4.8905339888792012E-7</v>
      </c>
      <c r="CS370" s="1">
        <f>IFERROR($I370*AH370,0)</f>
        <v>3.0518736105169014E-3</v>
      </c>
      <c r="CT370" s="1">
        <f>IFERROR($I370*AI370,0)</f>
        <v>18.592513107240165</v>
      </c>
      <c r="CU370" s="1">
        <f>IFERROR($I370*AJ370,0)</f>
        <v>2.0054702612917284E-3</v>
      </c>
      <c r="CW370" s="12">
        <f>IFERROR($J370*Q370,0)</f>
        <v>0.96827363626079488</v>
      </c>
      <c r="CX370" s="12">
        <f>IFERROR($J370*R370,0)</f>
        <v>15.811947596619776</v>
      </c>
      <c r="CY370" s="12">
        <f>IFERROR($J370*S370,0)</f>
        <v>1.3544263717971945E-3</v>
      </c>
      <c r="CZ370" s="12">
        <f>IFERROR($J370*T370,0)</f>
        <v>0.33396235704100213</v>
      </c>
      <c r="DA370" s="12">
        <f>IFERROR($J370*U370,0)</f>
        <v>1.9423563679950025E-2</v>
      </c>
      <c r="DB370" s="12">
        <f>IFERROR($J370*V370,0)</f>
        <v>7.9699293517863847E-5</v>
      </c>
      <c r="DC370" s="12">
        <f>IFERROR($J370*W370,0)</f>
        <v>0.97330086149112827</v>
      </c>
      <c r="DD370" s="12">
        <f>IFERROR($J370*X370,0)</f>
        <v>4.0928394683516937E-2</v>
      </c>
      <c r="DE370" s="12">
        <f>IFERROR($J370*Y370,0)</f>
        <v>0.70949554037169138</v>
      </c>
      <c r="DF370" s="12">
        <f>IFERROR($J370*Z370,0)</f>
        <v>1.8114370048597325E-2</v>
      </c>
      <c r="DG370" s="12">
        <f>IFERROR($J370*AA370,0)</f>
        <v>6.458332826953149E-2</v>
      </c>
      <c r="DH370" s="12">
        <f>IFERROR($J370*AB370,0)</f>
        <v>3.5771636007765784E-2</v>
      </c>
      <c r="DI370" s="12">
        <f>IFERROR($J370*AC370,0)</f>
        <v>1.6530443737912726E-5</v>
      </c>
      <c r="DJ370" s="12">
        <f>IFERROR($J370*AD370,0)</f>
        <v>1.9753051090939107E-3</v>
      </c>
      <c r="DK370" s="12">
        <f>IFERROR($J370*AE370,0)</f>
        <v>4.9314077076788006E-3</v>
      </c>
      <c r="DL370" s="12">
        <f>IFERROR($J370*AF370,0)</f>
        <v>5.0383735618788183E-3</v>
      </c>
      <c r="DM370" s="12">
        <f>IFERROR($J370*AG370,0)</f>
        <v>4.8905339888792012E-7</v>
      </c>
      <c r="DN370" s="12">
        <f>IFERROR($J370*AH370,0)</f>
        <v>3.0518736105169014E-3</v>
      </c>
      <c r="DO370" s="12">
        <f>IFERROR($J370*AI370,0)</f>
        <v>18.592513107240165</v>
      </c>
      <c r="DP370" s="12">
        <f>IFERROR($J370*AJ370,0)</f>
        <v>2.0054702612917284E-3</v>
      </c>
      <c r="DR370" s="12">
        <f>IFERROR($K370*Q370,0)</f>
        <v>0.96827363626079488</v>
      </c>
      <c r="DS370" s="12">
        <f>IFERROR($K370*R370,0)</f>
        <v>15.811947596619776</v>
      </c>
      <c r="DT370" s="12">
        <f>IFERROR($K370*S370,0)</f>
        <v>1.3544263717971945E-3</v>
      </c>
      <c r="DU370" s="12">
        <f>IFERROR($K370*T370,0)</f>
        <v>0.33396235704100213</v>
      </c>
      <c r="DV370" s="12">
        <f>IFERROR($K370*U370,0)</f>
        <v>1.9423563679950025E-2</v>
      </c>
      <c r="DW370" s="12">
        <f>IFERROR($K370*V370,0)</f>
        <v>7.9699293517863847E-5</v>
      </c>
      <c r="DX370" s="12">
        <f>IFERROR($K370*W370,0)</f>
        <v>0.97330086149112827</v>
      </c>
      <c r="DY370" s="12">
        <f>IFERROR($K370*X370,0)</f>
        <v>4.0928394683516937E-2</v>
      </c>
      <c r="DZ370" s="12">
        <f>IFERROR($K370*Y370,0)</f>
        <v>0.70949554037169138</v>
      </c>
      <c r="EA370" s="12">
        <f>IFERROR($K370*Z370,0)</f>
        <v>1.8114370048597325E-2</v>
      </c>
      <c r="EB370" s="12">
        <f>IFERROR($K370*AA370,0)</f>
        <v>6.458332826953149E-2</v>
      </c>
      <c r="EC370" s="12">
        <f>IFERROR($K370*AB370,0)</f>
        <v>3.5771636007765784E-2</v>
      </c>
      <c r="ED370" s="12">
        <f>IFERROR($K370*AC370,0)</f>
        <v>1.6530443737912726E-5</v>
      </c>
      <c r="EE370" s="12">
        <f>IFERROR($K370*AD370,0)</f>
        <v>1.9753051090939107E-3</v>
      </c>
      <c r="EF370" s="12">
        <f>IFERROR($K370*AE370,0)</f>
        <v>4.9314077076788006E-3</v>
      </c>
      <c r="EG370" s="12">
        <f>IFERROR($K370*AF370,0)</f>
        <v>5.0383735618788183E-3</v>
      </c>
      <c r="EH370" s="12">
        <f>IFERROR($K370*AG370,0)</f>
        <v>4.8905339888792012E-7</v>
      </c>
      <c r="EI370" s="12">
        <f>IFERROR($K370*AH370,0)</f>
        <v>3.0518736105169014E-3</v>
      </c>
      <c r="EJ370" s="12">
        <f>IFERROR($K370*AI370,0)</f>
        <v>18.592513107240165</v>
      </c>
      <c r="EK370" s="12">
        <f>IFERROR($K370*AJ370,0)</f>
        <v>2.0054702612917284E-3</v>
      </c>
      <c r="EM370" s="12">
        <f>IFERROR($L370*Q370,0)</f>
        <v>0.96827363626079488</v>
      </c>
      <c r="EN370" s="12">
        <f>IFERROR($L370*R370,0)</f>
        <v>15.811947596619776</v>
      </c>
      <c r="EO370" s="12">
        <f>IFERROR($L370*S370,0)</f>
        <v>1.3544263717971945E-3</v>
      </c>
      <c r="EP370" s="12">
        <f>IFERROR($L370*T370,0)</f>
        <v>0.33396235704100213</v>
      </c>
      <c r="EQ370" s="12">
        <f>IFERROR($L370*U370,0)</f>
        <v>1.9423563679950025E-2</v>
      </c>
      <c r="ER370" s="12">
        <f>IFERROR($L370*V370,0)</f>
        <v>7.9699293517863847E-5</v>
      </c>
      <c r="ES370" s="12">
        <f>IFERROR($L370*W370,0)</f>
        <v>0.97330086149112827</v>
      </c>
      <c r="ET370" s="12">
        <f>IFERROR($L370*X370,0)</f>
        <v>4.0928394683516937E-2</v>
      </c>
      <c r="EU370" s="12">
        <f>IFERROR($L370*Y370,0)</f>
        <v>0.70949554037169138</v>
      </c>
      <c r="EV370" s="12">
        <f>IFERROR($L370*Z370,0)</f>
        <v>1.8114370048597325E-2</v>
      </c>
      <c r="EW370" s="12">
        <f>IFERROR($L370*AA370,0)</f>
        <v>6.458332826953149E-2</v>
      </c>
      <c r="EX370" s="12">
        <f>IFERROR($L370*AB370,0)</f>
        <v>3.5771636007765784E-2</v>
      </c>
      <c r="EY370" s="12">
        <f>IFERROR($L370*AC370,0)</f>
        <v>1.6530443737912726E-5</v>
      </c>
      <c r="EZ370" s="12">
        <f>IFERROR($L370*AD370,0)</f>
        <v>1.9753051090939107E-3</v>
      </c>
      <c r="FA370" s="12">
        <f>IFERROR($L370*AE370,0)</f>
        <v>4.9314077076788006E-3</v>
      </c>
      <c r="FB370" s="12">
        <f>IFERROR($L370*AF370,0)</f>
        <v>5.0383735618788183E-3</v>
      </c>
      <c r="FC370" s="12">
        <f>IFERROR($L370*AG370,0)</f>
        <v>4.8905339888792012E-7</v>
      </c>
      <c r="FD370" s="12">
        <f>IFERROR($L370*AH370,0)</f>
        <v>3.0518736105169014E-3</v>
      </c>
      <c r="FE370" s="12">
        <f>IFERROR($L370*AI370,0)</f>
        <v>18.592513107240165</v>
      </c>
      <c r="FF370" s="12">
        <f>IFERROR($L370*AJ370,0)</f>
        <v>2.0054702612917284E-3</v>
      </c>
      <c r="FH370" s="12">
        <f>IFERROR(AL370*[1]Figure!$C$8+BG370*[1]Figure!$D$8+CB370*[1]Figure!$E$8,0)</f>
        <v>0.96827363626079488</v>
      </c>
      <c r="FI370" s="12">
        <f>IFERROR(AM370*[1]Figure!$C$8+BH370*[1]Figure!$D$8+CC370*[1]Figure!$E$8,0)</f>
        <v>15.811947596619774</v>
      </c>
      <c r="FJ370" s="12">
        <f>IFERROR(AN370*[1]Figure!$C$8+BI370*[1]Figure!$D$8+CD370*[1]Figure!$E$8,0)</f>
        <v>1.3544263717971945E-3</v>
      </c>
      <c r="FK370" s="12">
        <f>IFERROR(AO370*[1]Figure!$C$8+BJ370*[1]Figure!$D$8+CE370*[1]Figure!$E$8,0)</f>
        <v>0.33396235704100208</v>
      </c>
      <c r="FL370" s="12">
        <f>IFERROR(AP370*[1]Figure!$C$8+BK370*[1]Figure!$D$8+CF370*[1]Figure!$E$8,0)</f>
        <v>1.9423563679950025E-2</v>
      </c>
      <c r="FM370" s="12">
        <f>IFERROR(AQ370*[1]Figure!$C$8+BL370*[1]Figure!$D$8+CG370*[1]Figure!$E$8,0)</f>
        <v>7.9699293517863833E-5</v>
      </c>
      <c r="FN370" s="12">
        <f>IFERROR(AR370*[1]Figure!$C$8+BM370*[1]Figure!$D$8+CH370*[1]Figure!$E$8,0)</f>
        <v>0.97330086149112827</v>
      </c>
      <c r="FO370" s="12">
        <f>IFERROR(AS370*[1]Figure!$C$8+BN370*[1]Figure!$D$8+CI370*[1]Figure!$E$8,0)</f>
        <v>4.092839468351693E-2</v>
      </c>
      <c r="FP370" s="12">
        <f>IFERROR(AT370*[1]Figure!$C$8+BO370*[1]Figure!$D$8+CJ370*[1]Figure!$E$8,0)</f>
        <v>0.70949554037169127</v>
      </c>
      <c r="FQ370" s="12">
        <f>IFERROR(AU370*[1]Figure!$C$8+BP370*[1]Figure!$D$8+CK370*[1]Figure!$E$8,0)</f>
        <v>1.8114370048597325E-2</v>
      </c>
      <c r="FR370" s="12">
        <f>IFERROR(AV370*[1]Figure!$C$8+BQ370*[1]Figure!$D$8+CL370*[1]Figure!$E$8,0)</f>
        <v>6.4583328269531476E-2</v>
      </c>
      <c r="FS370" s="12">
        <f>IFERROR(AW370*[1]Figure!$C$8+BR370*[1]Figure!$D$8+CM370*[1]Figure!$E$8,0)</f>
        <v>3.5771636007765784E-2</v>
      </c>
      <c r="FT370" s="12">
        <f>IFERROR(AX370*[1]Figure!$C$8+BS370*[1]Figure!$D$8+CN370*[1]Figure!$E$8,0)</f>
        <v>1.6530443737912726E-5</v>
      </c>
      <c r="FU370" s="12">
        <f>IFERROR(AY370*[1]Figure!$C$8+BT370*[1]Figure!$D$8+CO370*[1]Figure!$E$8,0)</f>
        <v>1.9753051090939107E-3</v>
      </c>
      <c r="FV370" s="12">
        <f>IFERROR(AZ370*[1]Figure!$C$8+BU370*[1]Figure!$D$8+CP370*[1]Figure!$E$8,0)</f>
        <v>4.9314077076788006E-3</v>
      </c>
      <c r="FW370" s="12">
        <f>IFERROR(BA370*[1]Figure!$C$8+BV370*[1]Figure!$D$8+CQ370*[1]Figure!$E$8,0)</f>
        <v>5.0383735618788183E-3</v>
      </c>
      <c r="FX370" s="12">
        <f>IFERROR(BB370*[1]Figure!$C$8+BW370*[1]Figure!$D$8+CR370*[1]Figure!$E$8,0)</f>
        <v>4.8905339888792012E-7</v>
      </c>
      <c r="FY370" s="12">
        <f>IFERROR(BC370*[1]Figure!$C$8+BX370*[1]Figure!$D$8+CS370*[1]Figure!$E$8,0)</f>
        <v>3.0518736105169014E-3</v>
      </c>
      <c r="FZ370" s="12">
        <f>IFERROR(BD370*[1]Figure!$C$8+BY370*[1]Figure!$D$8+CT370*[1]Figure!$E$8,0)</f>
        <v>18.592513107240165</v>
      </c>
      <c r="GA370" s="12">
        <f>IFERROR(BE370*[1]Figure!$C$8+BZ370*[1]Figure!$D$8+CU370*[1]Figure!$E$8,0)</f>
        <v>2.0054702612917284E-3</v>
      </c>
      <c r="GC370" s="12">
        <f>IFERROR(CW370*[1]Figure!$F$8+DR370*[1]Figure!$G$8+EM370*[1]Figure!$H$8,0)</f>
        <v>0.96827363626079488</v>
      </c>
      <c r="GD370" s="12">
        <f>IFERROR(CX370*[1]Figure!$F$8+DS370*[1]Figure!$G$8+EN370*[1]Figure!$H$8,0)</f>
        <v>15.811947596619776</v>
      </c>
      <c r="GE370" s="12">
        <f>IFERROR(CY370*[1]Figure!$F$8+DT370*[1]Figure!$G$8+EO370*[1]Figure!$H$8,0)</f>
        <v>1.3544263717971945E-3</v>
      </c>
      <c r="GF370" s="12">
        <f>IFERROR(CZ370*[1]Figure!$F$8+DU370*[1]Figure!$G$8+EP370*[1]Figure!$H$8,0)</f>
        <v>0.33396235704100208</v>
      </c>
      <c r="GG370" s="12">
        <f>IFERROR(DA370*[1]Figure!$F$8+DV370*[1]Figure!$G$8+EQ370*[1]Figure!$H$8,0)</f>
        <v>1.9423563679950025E-2</v>
      </c>
      <c r="GH370" s="12">
        <f>IFERROR(DB370*[1]Figure!$F$8+DW370*[1]Figure!$G$8+ER370*[1]Figure!$H$8,0)</f>
        <v>7.9699293517863847E-5</v>
      </c>
      <c r="GI370" s="12">
        <f>IFERROR(DC370*[1]Figure!$F$8+DX370*[1]Figure!$G$8+ES370*[1]Figure!$H$8,0)</f>
        <v>0.97330086149112816</v>
      </c>
      <c r="GJ370" s="12">
        <f>IFERROR(DD370*[1]Figure!$F$8+DY370*[1]Figure!$G$8+ET370*[1]Figure!$H$8,0)</f>
        <v>4.0928394683516937E-2</v>
      </c>
      <c r="GK370" s="12">
        <f>IFERROR(DE370*[1]Figure!$F$8+DZ370*[1]Figure!$G$8+EU370*[1]Figure!$H$8,0)</f>
        <v>0.70949554037169127</v>
      </c>
      <c r="GL370" s="12">
        <f>IFERROR(DF370*[1]Figure!$F$8+EA370*[1]Figure!$G$8+EV370*[1]Figure!$H$8,0)</f>
        <v>1.8114370048597325E-2</v>
      </c>
      <c r="GM370" s="12">
        <f>IFERROR(DG370*[1]Figure!$F$8+EB370*[1]Figure!$G$8+EW370*[1]Figure!$H$8,0)</f>
        <v>6.4583328269531476E-2</v>
      </c>
      <c r="GN370" s="12">
        <f>IFERROR(DH370*[1]Figure!$F$8+EC370*[1]Figure!$G$8+EX370*[1]Figure!$H$8,0)</f>
        <v>3.5771636007765784E-2</v>
      </c>
      <c r="GO370" s="12">
        <f>IFERROR(DI370*[1]Figure!$F$8+ED370*[1]Figure!$G$8+EY370*[1]Figure!$H$8,0)</f>
        <v>1.6530443737912726E-5</v>
      </c>
      <c r="GP370" s="12">
        <f>IFERROR(DJ370*[1]Figure!$F$8+EE370*[1]Figure!$G$8+EZ370*[1]Figure!$H$8,0)</f>
        <v>1.9753051090939107E-3</v>
      </c>
      <c r="GQ370" s="12">
        <f>IFERROR(DK370*[1]Figure!$F$8+EF370*[1]Figure!$G$8+FA370*[1]Figure!$H$8,0)</f>
        <v>4.9314077076788006E-3</v>
      </c>
      <c r="GR370" s="12">
        <f>IFERROR(DL370*[1]Figure!$F$8+EG370*[1]Figure!$G$8+FB370*[1]Figure!$H$8,0)</f>
        <v>5.0383735618788174E-3</v>
      </c>
      <c r="GS370" s="12">
        <f>IFERROR(DM370*[1]Figure!$F$8+EH370*[1]Figure!$G$8+FC370*[1]Figure!$H$8,0)</f>
        <v>4.8905339888792012E-7</v>
      </c>
      <c r="GT370" s="12">
        <f>IFERROR(DN370*[1]Figure!$F$8+EI370*[1]Figure!$G$8+FD370*[1]Figure!$H$8,0)</f>
        <v>3.0518736105169014E-3</v>
      </c>
      <c r="GU370" s="12">
        <f>IFERROR(DO370*[1]Figure!$F$8+EJ370*[1]Figure!$G$8+FE370*[1]Figure!$H$8,0)</f>
        <v>18.592513107240165</v>
      </c>
      <c r="GV370" s="12">
        <f>IFERROR(DP370*[1]Figure!$F$8+EK370*[1]Figure!$G$8+FF370*[1]Figure!$H$8,0)</f>
        <v>2.0054702612917279E-3</v>
      </c>
      <c r="GX370" s="12">
        <f>IFERROR(FH370*[1]Figure!$F$10+GC370*[1]Figure!$F$11,0)</f>
        <v>0.96827363626079499</v>
      </c>
      <c r="GY370" s="12">
        <f>IFERROR(FI370*[1]Figure!$F$10+GD370*[1]Figure!$F$11,0)</f>
        <v>15.811947596619776</v>
      </c>
      <c r="GZ370" s="12">
        <f>IFERROR(FJ370*[1]Figure!$F$10+GE370*[1]Figure!$F$11,0)</f>
        <v>1.3544263717971945E-3</v>
      </c>
      <c r="HA370" s="12">
        <f>IFERROR(FK370*[1]Figure!$F$10+GF370*[1]Figure!$F$11,0)</f>
        <v>0.33396235704100208</v>
      </c>
      <c r="HB370" s="12">
        <f>IFERROR(FL370*[1]Figure!$F$10+GG370*[1]Figure!$F$11,0)</f>
        <v>1.9423563679950025E-2</v>
      </c>
      <c r="HC370" s="12">
        <f>IFERROR(FM370*[1]Figure!$F$10+GH370*[1]Figure!$F$11,0)</f>
        <v>7.9699293517863833E-5</v>
      </c>
      <c r="HD370" s="12">
        <f>IFERROR(FN370*[1]Figure!$F$10+GI370*[1]Figure!$F$11,0)</f>
        <v>0.97330086149112827</v>
      </c>
      <c r="HE370" s="12">
        <f>IFERROR(FO370*[1]Figure!$F$10+GJ370*[1]Figure!$F$11,0)</f>
        <v>4.092839468351693E-2</v>
      </c>
      <c r="HF370" s="12">
        <f>IFERROR(FP370*[1]Figure!$F$10+GK370*[1]Figure!$F$11,0)</f>
        <v>0.70949554037169127</v>
      </c>
      <c r="HG370" s="12">
        <f>IFERROR(FQ370*[1]Figure!$F$10+GL370*[1]Figure!$F$11,0)</f>
        <v>1.8114370048597325E-2</v>
      </c>
      <c r="HH370" s="12">
        <f>IFERROR(FR370*[1]Figure!$F$10+GM370*[1]Figure!$F$11,0)</f>
        <v>6.4583328269531476E-2</v>
      </c>
      <c r="HI370" s="12">
        <f>IFERROR(FS370*[1]Figure!$F$10+GN370*[1]Figure!$F$11,0)</f>
        <v>3.5771636007765784E-2</v>
      </c>
      <c r="HJ370" s="12">
        <f>IFERROR(FT370*[1]Figure!$F$10+GO370*[1]Figure!$F$11,0)</f>
        <v>1.6530443737912726E-5</v>
      </c>
      <c r="HK370" s="12">
        <f>IFERROR(FU370*[1]Figure!$F$10+GP370*[1]Figure!$F$11,0)</f>
        <v>1.9753051090939107E-3</v>
      </c>
      <c r="HL370" s="12">
        <f>IFERROR(FV370*[1]Figure!$F$10+GQ370*[1]Figure!$F$11,0)</f>
        <v>4.9314077076788006E-3</v>
      </c>
      <c r="HM370" s="12">
        <f>IFERROR(FW370*[1]Figure!$F$10+GR370*[1]Figure!$F$11,0)</f>
        <v>5.0383735618788183E-3</v>
      </c>
      <c r="HN370" s="12">
        <f>IFERROR(FX370*[1]Figure!$F$10+GS370*[1]Figure!$F$11,0)</f>
        <v>4.8905339888792012E-7</v>
      </c>
      <c r="HO370" s="12">
        <f>IFERROR(FY370*[1]Figure!$F$10+GT370*[1]Figure!$F$11,0)</f>
        <v>3.0518736105169014E-3</v>
      </c>
      <c r="HP370" s="12">
        <f>IFERROR(FZ370*[1]Figure!$F$10+GU370*[1]Figure!$F$11,0)</f>
        <v>18.592513107240165</v>
      </c>
      <c r="HQ370" s="12">
        <f>IFERROR(GA370*[1]Figure!$F$10+GV370*[1]Figure!$F$11,0)</f>
        <v>2.0054702612917284E-3</v>
      </c>
    </row>
    <row r="371" spans="1:225" x14ac:dyDescent="0.2">
      <c r="A371" s="1"/>
      <c r="B371" s="3"/>
      <c r="C371" s="1"/>
      <c r="D371" s="1"/>
      <c r="E371" s="2" t="str">
        <f>E366</f>
        <v>Al</v>
      </c>
      <c r="F371" s="11"/>
      <c r="G371" s="5">
        <f>G366</f>
        <v>0.97820763050525716</v>
      </c>
      <c r="H371" s="5">
        <f t="shared" ref="H371:L371" si="326">H366</f>
        <v>0.94021362130388053</v>
      </c>
      <c r="I371" s="5">
        <f t="shared" si="326"/>
        <v>1.2845841066984256</v>
      </c>
      <c r="J371" s="5">
        <f t="shared" si="326"/>
        <v>2.2224725225646758</v>
      </c>
      <c r="K371" s="5">
        <f t="shared" si="326"/>
        <v>1.9491711933904226</v>
      </c>
      <c r="L371" s="5">
        <f t="shared" si="326"/>
        <v>2.3608338835836218</v>
      </c>
      <c r="M371" s="5" t="str">
        <f>M366</f>
        <v>kg/kWh</v>
      </c>
      <c r="N371" s="5"/>
      <c r="O371" s="5">
        <f>O366</f>
        <v>1</v>
      </c>
      <c r="P371" s="5" t="str">
        <f>P366</f>
        <v>kg</v>
      </c>
      <c r="Q371" s="5">
        <f>Q366</f>
        <v>0</v>
      </c>
      <c r="R371" s="5">
        <f t="shared" si="325"/>
        <v>0</v>
      </c>
      <c r="S371" s="5">
        <f t="shared" si="325"/>
        <v>0</v>
      </c>
      <c r="T371" s="5">
        <f t="shared" si="325"/>
        <v>0</v>
      </c>
      <c r="U371" s="5">
        <f t="shared" si="325"/>
        <v>0</v>
      </c>
      <c r="V371" s="5">
        <f t="shared" si="325"/>
        <v>0</v>
      </c>
      <c r="W371" s="5">
        <f t="shared" si="325"/>
        <v>0</v>
      </c>
      <c r="X371" s="5">
        <f t="shared" si="325"/>
        <v>0</v>
      </c>
      <c r="Y371" s="5">
        <f t="shared" si="325"/>
        <v>0</v>
      </c>
      <c r="Z371" s="5">
        <f t="shared" si="325"/>
        <v>0</v>
      </c>
      <c r="AA371" s="5">
        <f t="shared" si="325"/>
        <v>0</v>
      </c>
      <c r="AB371" s="5">
        <f t="shared" si="325"/>
        <v>0</v>
      </c>
      <c r="AC371" s="5">
        <f t="shared" si="325"/>
        <v>0</v>
      </c>
      <c r="AD371" s="5">
        <f t="shared" si="325"/>
        <v>0</v>
      </c>
      <c r="AE371" s="5">
        <f t="shared" si="325"/>
        <v>0</v>
      </c>
      <c r="AF371" s="5">
        <f t="shared" si="325"/>
        <v>0</v>
      </c>
      <c r="AG371" s="5">
        <f t="shared" si="325"/>
        <v>0</v>
      </c>
      <c r="AH371" s="5">
        <f t="shared" si="325"/>
        <v>0</v>
      </c>
      <c r="AI371" s="5">
        <f t="shared" si="325"/>
        <v>0</v>
      </c>
      <c r="AJ371" s="5">
        <f t="shared" si="325"/>
        <v>0</v>
      </c>
      <c r="AK371" s="1"/>
      <c r="AL371" s="1">
        <f>IFERROR($G371*Q371,0)</f>
        <v>0</v>
      </c>
      <c r="AM371" s="1">
        <f>IFERROR($G371*R371,0)</f>
        <v>0</v>
      </c>
      <c r="AN371" s="1">
        <f>IFERROR($G371*S371,0)</f>
        <v>0</v>
      </c>
      <c r="AO371" s="1">
        <f>IFERROR($G371*T371,0)</f>
        <v>0</v>
      </c>
      <c r="AP371" s="1">
        <f>IFERROR($G371*U371,0)</f>
        <v>0</v>
      </c>
      <c r="AQ371" s="1">
        <f>IFERROR($G371*V371,0)</f>
        <v>0</v>
      </c>
      <c r="AR371" s="1">
        <f>IFERROR($G371*W371,0)</f>
        <v>0</v>
      </c>
      <c r="AS371" s="1">
        <f>IFERROR($G371*X371,0)</f>
        <v>0</v>
      </c>
      <c r="AT371" s="1">
        <f>IFERROR($G371*Y371,0)</f>
        <v>0</v>
      </c>
      <c r="AU371" s="1">
        <f>IFERROR($G371*Z371,0)</f>
        <v>0</v>
      </c>
      <c r="AV371" s="1">
        <f>IFERROR($G371*AA371,0)</f>
        <v>0</v>
      </c>
      <c r="AW371" s="1">
        <f>IFERROR($G371*AB371,0)</f>
        <v>0</v>
      </c>
      <c r="AX371" s="1">
        <f>IFERROR($G371*AC371,0)</f>
        <v>0</v>
      </c>
      <c r="AY371" s="1">
        <f>IFERROR($G371*AD371,0)</f>
        <v>0</v>
      </c>
      <c r="AZ371" s="1">
        <f>IFERROR($G371*AE371,0)</f>
        <v>0</v>
      </c>
      <c r="BA371" s="1">
        <f>IFERROR($G371*AF371,0)</f>
        <v>0</v>
      </c>
      <c r="BB371" s="1">
        <f>IFERROR($G371*AG371,0)</f>
        <v>0</v>
      </c>
      <c r="BC371" s="1">
        <f>IFERROR($G371*AH371,0)</f>
        <v>0</v>
      </c>
      <c r="BD371" s="1">
        <f>IFERROR($G371*AI371,0)</f>
        <v>0</v>
      </c>
      <c r="BE371" s="1">
        <f>IFERROR($G371*AJ371,0)</f>
        <v>0</v>
      </c>
      <c r="BF371" s="1"/>
      <c r="BG371" s="1">
        <f>IFERROR($H371*Q371,0)</f>
        <v>0</v>
      </c>
      <c r="BH371" s="1">
        <f>IFERROR($H371*R371,0)</f>
        <v>0</v>
      </c>
      <c r="BI371" s="1">
        <f>IFERROR($H371*S371,0)</f>
        <v>0</v>
      </c>
      <c r="BJ371" s="1">
        <f>IFERROR($H371*T371,0)</f>
        <v>0</v>
      </c>
      <c r="BK371" s="1">
        <f>IFERROR($H371*U371,0)</f>
        <v>0</v>
      </c>
      <c r="BL371" s="1">
        <f>IFERROR($H371*V371,0)</f>
        <v>0</v>
      </c>
      <c r="BM371" s="1">
        <f>IFERROR($H371*W371,0)</f>
        <v>0</v>
      </c>
      <c r="BN371" s="1">
        <f>IFERROR($H371*X371,0)</f>
        <v>0</v>
      </c>
      <c r="BO371" s="1">
        <f>IFERROR($H371*Y371,0)</f>
        <v>0</v>
      </c>
      <c r="BP371" s="1">
        <f>IFERROR($H371*Z371,0)</f>
        <v>0</v>
      </c>
      <c r="BQ371" s="1">
        <f>IFERROR($H371*AA371,0)</f>
        <v>0</v>
      </c>
      <c r="BR371" s="1">
        <f>IFERROR($H371*AB371,0)</f>
        <v>0</v>
      </c>
      <c r="BS371" s="1">
        <f>IFERROR($H371*AC371,0)</f>
        <v>0</v>
      </c>
      <c r="BT371" s="1">
        <f>IFERROR($H371*AD371,0)</f>
        <v>0</v>
      </c>
      <c r="BU371" s="1">
        <f>IFERROR($H371*AE371,0)</f>
        <v>0</v>
      </c>
      <c r="BV371" s="1">
        <f>IFERROR($H371*AF371,0)</f>
        <v>0</v>
      </c>
      <c r="BW371" s="1">
        <f>IFERROR($H371*AG371,0)</f>
        <v>0</v>
      </c>
      <c r="BX371" s="1">
        <f>IFERROR($H371*AH371,0)</f>
        <v>0</v>
      </c>
      <c r="BY371" s="1">
        <f>IFERROR($H371*AI371,0)</f>
        <v>0</v>
      </c>
      <c r="BZ371" s="1">
        <f>IFERROR($H371*AJ371,0)</f>
        <v>0</v>
      </c>
      <c r="CA371" s="1"/>
      <c r="CB371" s="1">
        <f>IFERROR($I371*Q371,0)</f>
        <v>0</v>
      </c>
      <c r="CC371" s="1">
        <f>IFERROR($I371*R371,0)</f>
        <v>0</v>
      </c>
      <c r="CD371" s="1">
        <f>IFERROR($I371*S371,0)</f>
        <v>0</v>
      </c>
      <c r="CE371" s="1">
        <f>IFERROR($I371*T371,0)</f>
        <v>0</v>
      </c>
      <c r="CF371" s="1">
        <f>IFERROR($I371*U371,0)</f>
        <v>0</v>
      </c>
      <c r="CG371" s="1">
        <f>IFERROR($I371*V371,0)</f>
        <v>0</v>
      </c>
      <c r="CH371" s="1">
        <f>IFERROR($I371*W371,0)</f>
        <v>0</v>
      </c>
      <c r="CI371" s="1">
        <f>IFERROR($I371*X371,0)</f>
        <v>0</v>
      </c>
      <c r="CJ371" s="1">
        <f>IFERROR($I371*Y371,0)</f>
        <v>0</v>
      </c>
      <c r="CK371" s="1">
        <f>IFERROR($I371*Z371,0)</f>
        <v>0</v>
      </c>
      <c r="CL371" s="1">
        <f>IFERROR($I371*AA371,0)</f>
        <v>0</v>
      </c>
      <c r="CM371" s="1">
        <f>IFERROR($I371*AB371,0)</f>
        <v>0</v>
      </c>
      <c r="CN371" s="1">
        <f>IFERROR($I371*AC371,0)</f>
        <v>0</v>
      </c>
      <c r="CO371" s="1">
        <f>IFERROR($I371*AD371,0)</f>
        <v>0</v>
      </c>
      <c r="CP371" s="1">
        <f>IFERROR($I371*AE371,0)</f>
        <v>0</v>
      </c>
      <c r="CQ371" s="1">
        <f>IFERROR($I371*AF371,0)</f>
        <v>0</v>
      </c>
      <c r="CR371" s="1">
        <f>IFERROR($I371*AG371,0)</f>
        <v>0</v>
      </c>
      <c r="CS371" s="1">
        <f>IFERROR($I371*AH371,0)</f>
        <v>0</v>
      </c>
      <c r="CT371" s="1">
        <f>IFERROR($I371*AI371,0)</f>
        <v>0</v>
      </c>
      <c r="CU371" s="1">
        <f>IFERROR($I371*AJ371,0)</f>
        <v>0</v>
      </c>
      <c r="CW371" s="12">
        <f>IFERROR($J371*Q371,0)</f>
        <v>0</v>
      </c>
      <c r="CX371" s="12">
        <f>IFERROR($J371*R371,0)</f>
        <v>0</v>
      </c>
      <c r="CY371" s="12">
        <f>IFERROR($J371*S371,0)</f>
        <v>0</v>
      </c>
      <c r="CZ371" s="12">
        <f>IFERROR($J371*T371,0)</f>
        <v>0</v>
      </c>
      <c r="DA371" s="12">
        <f>IFERROR($J371*U371,0)</f>
        <v>0</v>
      </c>
      <c r="DB371" s="12">
        <f>IFERROR($J371*V371,0)</f>
        <v>0</v>
      </c>
      <c r="DC371" s="12">
        <f>IFERROR($J371*W371,0)</f>
        <v>0</v>
      </c>
      <c r="DD371" s="12">
        <f>IFERROR($J371*X371,0)</f>
        <v>0</v>
      </c>
      <c r="DE371" s="12">
        <f>IFERROR($J371*Y371,0)</f>
        <v>0</v>
      </c>
      <c r="DF371" s="12">
        <f>IFERROR($J371*Z371,0)</f>
        <v>0</v>
      </c>
      <c r="DG371" s="12">
        <f>IFERROR($J371*AA371,0)</f>
        <v>0</v>
      </c>
      <c r="DH371" s="12">
        <f>IFERROR($J371*AB371,0)</f>
        <v>0</v>
      </c>
      <c r="DI371" s="12">
        <f>IFERROR($J371*AC371,0)</f>
        <v>0</v>
      </c>
      <c r="DJ371" s="12">
        <f>IFERROR($J371*AD371,0)</f>
        <v>0</v>
      </c>
      <c r="DK371" s="12">
        <f>IFERROR($J371*AE371,0)</f>
        <v>0</v>
      </c>
      <c r="DL371" s="12">
        <f>IFERROR($J371*AF371,0)</f>
        <v>0</v>
      </c>
      <c r="DM371" s="12">
        <f>IFERROR($J371*AG371,0)</f>
        <v>0</v>
      </c>
      <c r="DN371" s="12">
        <f>IFERROR($J371*AH371,0)</f>
        <v>0</v>
      </c>
      <c r="DO371" s="12">
        <f>IFERROR($J371*AI371,0)</f>
        <v>0</v>
      </c>
      <c r="DP371" s="12">
        <f>IFERROR($J371*AJ371,0)</f>
        <v>0</v>
      </c>
      <c r="DR371" s="12">
        <f>IFERROR($K371*Q371,0)</f>
        <v>0</v>
      </c>
      <c r="DS371" s="12">
        <f>IFERROR($K371*R371,0)</f>
        <v>0</v>
      </c>
      <c r="DT371" s="12">
        <f>IFERROR($K371*S371,0)</f>
        <v>0</v>
      </c>
      <c r="DU371" s="12">
        <f>IFERROR($K371*T371,0)</f>
        <v>0</v>
      </c>
      <c r="DV371" s="12">
        <f>IFERROR($K371*U371,0)</f>
        <v>0</v>
      </c>
      <c r="DW371" s="12">
        <f>IFERROR($K371*V371,0)</f>
        <v>0</v>
      </c>
      <c r="DX371" s="12">
        <f>IFERROR($K371*W371,0)</f>
        <v>0</v>
      </c>
      <c r="DY371" s="12">
        <f>IFERROR($K371*X371,0)</f>
        <v>0</v>
      </c>
      <c r="DZ371" s="12">
        <f>IFERROR($K371*Y371,0)</f>
        <v>0</v>
      </c>
      <c r="EA371" s="12">
        <f>IFERROR($K371*Z371,0)</f>
        <v>0</v>
      </c>
      <c r="EB371" s="12">
        <f>IFERROR($K371*AA371,0)</f>
        <v>0</v>
      </c>
      <c r="EC371" s="12">
        <f>IFERROR($K371*AB371,0)</f>
        <v>0</v>
      </c>
      <c r="ED371" s="12">
        <f>IFERROR($K371*AC371,0)</f>
        <v>0</v>
      </c>
      <c r="EE371" s="12">
        <f>IFERROR($K371*AD371,0)</f>
        <v>0</v>
      </c>
      <c r="EF371" s="12">
        <f>IFERROR($K371*AE371,0)</f>
        <v>0</v>
      </c>
      <c r="EG371" s="12">
        <f>IFERROR($K371*AF371,0)</f>
        <v>0</v>
      </c>
      <c r="EH371" s="12">
        <f>IFERROR($K371*AG371,0)</f>
        <v>0</v>
      </c>
      <c r="EI371" s="12">
        <f>IFERROR($K371*AH371,0)</f>
        <v>0</v>
      </c>
      <c r="EJ371" s="12">
        <f>IFERROR($K371*AI371,0)</f>
        <v>0</v>
      </c>
      <c r="EK371" s="12">
        <f>IFERROR($K371*AJ371,0)</f>
        <v>0</v>
      </c>
      <c r="EM371" s="12">
        <f>IFERROR($L371*Q371,0)</f>
        <v>0</v>
      </c>
      <c r="EN371" s="12">
        <f>IFERROR($L371*R371,0)</f>
        <v>0</v>
      </c>
      <c r="EO371" s="12">
        <f>IFERROR($L371*S371,0)</f>
        <v>0</v>
      </c>
      <c r="EP371" s="12">
        <f>IFERROR($L371*T371,0)</f>
        <v>0</v>
      </c>
      <c r="EQ371" s="12">
        <f>IFERROR($L371*U371,0)</f>
        <v>0</v>
      </c>
      <c r="ER371" s="12">
        <f>IFERROR($L371*V371,0)</f>
        <v>0</v>
      </c>
      <c r="ES371" s="12">
        <f>IFERROR($L371*W371,0)</f>
        <v>0</v>
      </c>
      <c r="ET371" s="12">
        <f>IFERROR($L371*X371,0)</f>
        <v>0</v>
      </c>
      <c r="EU371" s="12">
        <f>IFERROR($L371*Y371,0)</f>
        <v>0</v>
      </c>
      <c r="EV371" s="12">
        <f>IFERROR($L371*Z371,0)</f>
        <v>0</v>
      </c>
      <c r="EW371" s="12">
        <f>IFERROR($L371*AA371,0)</f>
        <v>0</v>
      </c>
      <c r="EX371" s="12">
        <f>IFERROR($L371*AB371,0)</f>
        <v>0</v>
      </c>
      <c r="EY371" s="12">
        <f>IFERROR($L371*AC371,0)</f>
        <v>0</v>
      </c>
      <c r="EZ371" s="12">
        <f>IFERROR($L371*AD371,0)</f>
        <v>0</v>
      </c>
      <c r="FA371" s="12">
        <f>IFERROR($L371*AE371,0)</f>
        <v>0</v>
      </c>
      <c r="FB371" s="12">
        <f>IFERROR($L371*AF371,0)</f>
        <v>0</v>
      </c>
      <c r="FC371" s="12">
        <f>IFERROR($L371*AG371,0)</f>
        <v>0</v>
      </c>
      <c r="FD371" s="12">
        <f>IFERROR($L371*AH371,0)</f>
        <v>0</v>
      </c>
      <c r="FE371" s="12">
        <f>IFERROR($L371*AI371,0)</f>
        <v>0</v>
      </c>
      <c r="FF371" s="12">
        <f>IFERROR($L371*AJ371,0)</f>
        <v>0</v>
      </c>
      <c r="FH371" s="12">
        <f>IFERROR(AL371*[1]Figure!$C$8+BG371*[1]Figure!$D$8+CB371*[1]Figure!$E$8,0)</f>
        <v>0</v>
      </c>
      <c r="FI371" s="12">
        <f>IFERROR(AM371*[1]Figure!$C$8+BH371*[1]Figure!$D$8+CC371*[1]Figure!$E$8,0)</f>
        <v>0</v>
      </c>
      <c r="FJ371" s="12">
        <f>IFERROR(AN371*[1]Figure!$C$8+BI371*[1]Figure!$D$8+CD371*[1]Figure!$E$8,0)</f>
        <v>0</v>
      </c>
      <c r="FK371" s="12">
        <f>IFERROR(AO371*[1]Figure!$C$8+BJ371*[1]Figure!$D$8+CE371*[1]Figure!$E$8,0)</f>
        <v>0</v>
      </c>
      <c r="FL371" s="12">
        <f>IFERROR(AP371*[1]Figure!$C$8+BK371*[1]Figure!$D$8+CF371*[1]Figure!$E$8,0)</f>
        <v>0</v>
      </c>
      <c r="FM371" s="12">
        <f>IFERROR(AQ371*[1]Figure!$C$8+BL371*[1]Figure!$D$8+CG371*[1]Figure!$E$8,0)</f>
        <v>0</v>
      </c>
      <c r="FN371" s="12">
        <f>IFERROR(AR371*[1]Figure!$C$8+BM371*[1]Figure!$D$8+CH371*[1]Figure!$E$8,0)</f>
        <v>0</v>
      </c>
      <c r="FO371" s="12">
        <f>IFERROR(AS371*[1]Figure!$C$8+BN371*[1]Figure!$D$8+CI371*[1]Figure!$E$8,0)</f>
        <v>0</v>
      </c>
      <c r="FP371" s="12">
        <f>IFERROR(AT371*[1]Figure!$C$8+BO371*[1]Figure!$D$8+CJ371*[1]Figure!$E$8,0)</f>
        <v>0</v>
      </c>
      <c r="FQ371" s="12">
        <f>IFERROR(AU371*[1]Figure!$C$8+BP371*[1]Figure!$D$8+CK371*[1]Figure!$E$8,0)</f>
        <v>0</v>
      </c>
      <c r="FR371" s="12">
        <f>IFERROR(AV371*[1]Figure!$C$8+BQ371*[1]Figure!$D$8+CL371*[1]Figure!$E$8,0)</f>
        <v>0</v>
      </c>
      <c r="FS371" s="12">
        <f>IFERROR(AW371*[1]Figure!$C$8+BR371*[1]Figure!$D$8+CM371*[1]Figure!$E$8,0)</f>
        <v>0</v>
      </c>
      <c r="FT371" s="12">
        <f>IFERROR(AX371*[1]Figure!$C$8+BS371*[1]Figure!$D$8+CN371*[1]Figure!$E$8,0)</f>
        <v>0</v>
      </c>
      <c r="FU371" s="12">
        <f>IFERROR(AY371*[1]Figure!$C$8+BT371*[1]Figure!$D$8+CO371*[1]Figure!$E$8,0)</f>
        <v>0</v>
      </c>
      <c r="FV371" s="12">
        <f>IFERROR(AZ371*[1]Figure!$C$8+BU371*[1]Figure!$D$8+CP371*[1]Figure!$E$8,0)</f>
        <v>0</v>
      </c>
      <c r="FW371" s="12">
        <f>IFERROR(BA371*[1]Figure!$C$8+BV371*[1]Figure!$D$8+CQ371*[1]Figure!$E$8,0)</f>
        <v>0</v>
      </c>
      <c r="FX371" s="12">
        <f>IFERROR(BB371*[1]Figure!$C$8+BW371*[1]Figure!$D$8+CR371*[1]Figure!$E$8,0)</f>
        <v>0</v>
      </c>
      <c r="FY371" s="12">
        <f>IFERROR(BC371*[1]Figure!$C$8+BX371*[1]Figure!$D$8+CS371*[1]Figure!$E$8,0)</f>
        <v>0</v>
      </c>
      <c r="FZ371" s="12">
        <f>IFERROR(BD371*[1]Figure!$C$8+BY371*[1]Figure!$D$8+CT371*[1]Figure!$E$8,0)</f>
        <v>0</v>
      </c>
      <c r="GA371" s="12">
        <f>IFERROR(BE371*[1]Figure!$C$8+BZ371*[1]Figure!$D$8+CU371*[1]Figure!$E$8,0)</f>
        <v>0</v>
      </c>
      <c r="GC371" s="12">
        <f>IFERROR(CW371*[1]Figure!$F$8+DR371*[1]Figure!$G$8+EM371*[1]Figure!$H$8,0)</f>
        <v>0</v>
      </c>
      <c r="GD371" s="12">
        <f>IFERROR(CX371*[1]Figure!$F$8+DS371*[1]Figure!$G$8+EN371*[1]Figure!$H$8,0)</f>
        <v>0</v>
      </c>
      <c r="GE371" s="12">
        <f>IFERROR(CY371*[1]Figure!$F$8+DT371*[1]Figure!$G$8+EO371*[1]Figure!$H$8,0)</f>
        <v>0</v>
      </c>
      <c r="GF371" s="12">
        <f>IFERROR(CZ371*[1]Figure!$F$8+DU371*[1]Figure!$G$8+EP371*[1]Figure!$H$8,0)</f>
        <v>0</v>
      </c>
      <c r="GG371" s="12">
        <f>IFERROR(DA371*[1]Figure!$F$8+DV371*[1]Figure!$G$8+EQ371*[1]Figure!$H$8,0)</f>
        <v>0</v>
      </c>
      <c r="GH371" s="12">
        <f>IFERROR(DB371*[1]Figure!$F$8+DW371*[1]Figure!$G$8+ER371*[1]Figure!$H$8,0)</f>
        <v>0</v>
      </c>
      <c r="GI371" s="12">
        <f>IFERROR(DC371*[1]Figure!$F$8+DX371*[1]Figure!$G$8+ES371*[1]Figure!$H$8,0)</f>
        <v>0</v>
      </c>
      <c r="GJ371" s="12">
        <f>IFERROR(DD371*[1]Figure!$F$8+DY371*[1]Figure!$G$8+ET371*[1]Figure!$H$8,0)</f>
        <v>0</v>
      </c>
      <c r="GK371" s="12">
        <f>IFERROR(DE371*[1]Figure!$F$8+DZ371*[1]Figure!$G$8+EU371*[1]Figure!$H$8,0)</f>
        <v>0</v>
      </c>
      <c r="GL371" s="12">
        <f>IFERROR(DF371*[1]Figure!$F$8+EA371*[1]Figure!$G$8+EV371*[1]Figure!$H$8,0)</f>
        <v>0</v>
      </c>
      <c r="GM371" s="12">
        <f>IFERROR(DG371*[1]Figure!$F$8+EB371*[1]Figure!$G$8+EW371*[1]Figure!$H$8,0)</f>
        <v>0</v>
      </c>
      <c r="GN371" s="12">
        <f>IFERROR(DH371*[1]Figure!$F$8+EC371*[1]Figure!$G$8+EX371*[1]Figure!$H$8,0)</f>
        <v>0</v>
      </c>
      <c r="GO371" s="12">
        <f>IFERROR(DI371*[1]Figure!$F$8+ED371*[1]Figure!$G$8+EY371*[1]Figure!$H$8,0)</f>
        <v>0</v>
      </c>
      <c r="GP371" s="12">
        <f>IFERROR(DJ371*[1]Figure!$F$8+EE371*[1]Figure!$G$8+EZ371*[1]Figure!$H$8,0)</f>
        <v>0</v>
      </c>
      <c r="GQ371" s="12">
        <f>IFERROR(DK371*[1]Figure!$F$8+EF371*[1]Figure!$G$8+FA371*[1]Figure!$H$8,0)</f>
        <v>0</v>
      </c>
      <c r="GR371" s="12">
        <f>IFERROR(DL371*[1]Figure!$F$8+EG371*[1]Figure!$G$8+FB371*[1]Figure!$H$8,0)</f>
        <v>0</v>
      </c>
      <c r="GS371" s="12">
        <f>IFERROR(DM371*[1]Figure!$F$8+EH371*[1]Figure!$G$8+FC371*[1]Figure!$H$8,0)</f>
        <v>0</v>
      </c>
      <c r="GT371" s="12">
        <f>IFERROR(DN371*[1]Figure!$F$8+EI371*[1]Figure!$G$8+FD371*[1]Figure!$H$8,0)</f>
        <v>0</v>
      </c>
      <c r="GU371" s="12">
        <f>IFERROR(DO371*[1]Figure!$F$8+EJ371*[1]Figure!$G$8+FE371*[1]Figure!$H$8,0)</f>
        <v>0</v>
      </c>
      <c r="GV371" s="12">
        <f>IFERROR(DP371*[1]Figure!$F$8+EK371*[1]Figure!$G$8+FF371*[1]Figure!$H$8,0)</f>
        <v>0</v>
      </c>
      <c r="GX371" s="12">
        <f>IFERROR(FH371*[1]Figure!$F$10+GC371*[1]Figure!$F$11,0)</f>
        <v>0</v>
      </c>
      <c r="GY371" s="12">
        <f>IFERROR(FI371*[1]Figure!$F$10+GD371*[1]Figure!$F$11,0)</f>
        <v>0</v>
      </c>
      <c r="GZ371" s="12">
        <f>IFERROR(FJ371*[1]Figure!$F$10+GE371*[1]Figure!$F$11,0)</f>
        <v>0</v>
      </c>
      <c r="HA371" s="12">
        <f>IFERROR(FK371*[1]Figure!$F$10+GF371*[1]Figure!$F$11,0)</f>
        <v>0</v>
      </c>
      <c r="HB371" s="12">
        <f>IFERROR(FL371*[1]Figure!$F$10+GG371*[1]Figure!$F$11,0)</f>
        <v>0</v>
      </c>
      <c r="HC371" s="12">
        <f>IFERROR(FM371*[1]Figure!$F$10+GH371*[1]Figure!$F$11,0)</f>
        <v>0</v>
      </c>
      <c r="HD371" s="12">
        <f>IFERROR(FN371*[1]Figure!$F$10+GI371*[1]Figure!$F$11,0)</f>
        <v>0</v>
      </c>
      <c r="HE371" s="12">
        <f>IFERROR(FO371*[1]Figure!$F$10+GJ371*[1]Figure!$F$11,0)</f>
        <v>0</v>
      </c>
      <c r="HF371" s="12">
        <f>IFERROR(FP371*[1]Figure!$F$10+GK371*[1]Figure!$F$11,0)</f>
        <v>0</v>
      </c>
      <c r="HG371" s="12">
        <f>IFERROR(FQ371*[1]Figure!$F$10+GL371*[1]Figure!$F$11,0)</f>
        <v>0</v>
      </c>
      <c r="HH371" s="12">
        <f>IFERROR(FR371*[1]Figure!$F$10+GM371*[1]Figure!$F$11,0)</f>
        <v>0</v>
      </c>
      <c r="HI371" s="12">
        <f>IFERROR(FS371*[1]Figure!$F$10+GN371*[1]Figure!$F$11,0)</f>
        <v>0</v>
      </c>
      <c r="HJ371" s="12">
        <f>IFERROR(FT371*[1]Figure!$F$10+GO371*[1]Figure!$F$11,0)</f>
        <v>0</v>
      </c>
      <c r="HK371" s="12">
        <f>IFERROR(FU371*[1]Figure!$F$10+GP371*[1]Figure!$F$11,0)</f>
        <v>0</v>
      </c>
      <c r="HL371" s="12">
        <f>IFERROR(FV371*[1]Figure!$F$10+GQ371*[1]Figure!$F$11,0)</f>
        <v>0</v>
      </c>
      <c r="HM371" s="12">
        <f>IFERROR(FW371*[1]Figure!$F$10+GR371*[1]Figure!$F$11,0)</f>
        <v>0</v>
      </c>
      <c r="HN371" s="12">
        <f>IFERROR(FX371*[1]Figure!$F$10+GS371*[1]Figure!$F$11,0)</f>
        <v>0</v>
      </c>
      <c r="HO371" s="12">
        <f>IFERROR(FY371*[1]Figure!$F$10+GT371*[1]Figure!$F$11,0)</f>
        <v>0</v>
      </c>
      <c r="HP371" s="12">
        <f>IFERROR(FZ371*[1]Figure!$F$10+GU371*[1]Figure!$F$11,0)</f>
        <v>0</v>
      </c>
      <c r="HQ371" s="12">
        <f>IFERROR(GA371*[1]Figure!$F$10+GV371*[1]Figure!$F$11,0)</f>
        <v>0</v>
      </c>
    </row>
    <row r="372" spans="1:225" x14ac:dyDescent="0.2">
      <c r="A372" s="1"/>
      <c r="B372" s="3"/>
      <c r="C372" s="1"/>
      <c r="D372" s="1"/>
      <c r="E372" s="2" t="str">
        <f t="shared" ref="E372:E373" si="327">E367</f>
        <v>Cu</v>
      </c>
      <c r="F372" s="11"/>
      <c r="G372" s="5">
        <f t="shared" ref="G372:M373" si="328">G367</f>
        <v>0.40474696080885358</v>
      </c>
      <c r="H372" s="5">
        <f t="shared" si="328"/>
        <v>0.37536629888595141</v>
      </c>
      <c r="I372" s="5">
        <f t="shared" si="328"/>
        <v>0.50646300716301651</v>
      </c>
      <c r="J372" s="5">
        <f t="shared" si="328"/>
        <v>0.82759989372056331</v>
      </c>
      <c r="K372" s="5">
        <f t="shared" si="328"/>
        <v>0.78582630003657283</v>
      </c>
      <c r="L372" s="5">
        <f t="shared" si="328"/>
        <v>1.3733827675906027</v>
      </c>
      <c r="M372" s="5" t="str">
        <f t="shared" si="328"/>
        <v>kg/kWh</v>
      </c>
      <c r="N372" s="5"/>
      <c r="O372" s="5">
        <f t="shared" ref="O372:P374" si="329">O367</f>
        <v>1</v>
      </c>
      <c r="P372" s="5" t="str">
        <f t="shared" si="329"/>
        <v>kg</v>
      </c>
      <c r="Q372" s="5">
        <f t="shared" ref="Q372:AF373" si="330">Q367</f>
        <v>0</v>
      </c>
      <c r="R372" s="5">
        <f t="shared" si="330"/>
        <v>0</v>
      </c>
      <c r="S372" s="5">
        <f t="shared" si="330"/>
        <v>0</v>
      </c>
      <c r="T372" s="5">
        <f t="shared" si="330"/>
        <v>0</v>
      </c>
      <c r="U372" s="5">
        <f t="shared" si="330"/>
        <v>0</v>
      </c>
      <c r="V372" s="5">
        <f t="shared" si="330"/>
        <v>0</v>
      </c>
      <c r="W372" s="5">
        <f t="shared" si="330"/>
        <v>0</v>
      </c>
      <c r="X372" s="5">
        <f t="shared" si="330"/>
        <v>0</v>
      </c>
      <c r="Y372" s="5">
        <f t="shared" si="330"/>
        <v>0</v>
      </c>
      <c r="Z372" s="5">
        <f t="shared" si="330"/>
        <v>0</v>
      </c>
      <c r="AA372" s="5">
        <f t="shared" si="330"/>
        <v>0</v>
      </c>
      <c r="AB372" s="5">
        <f t="shared" si="330"/>
        <v>0</v>
      </c>
      <c r="AC372" s="5">
        <f t="shared" si="330"/>
        <v>0</v>
      </c>
      <c r="AD372" s="5">
        <f t="shared" si="330"/>
        <v>0</v>
      </c>
      <c r="AE372" s="5">
        <f t="shared" si="330"/>
        <v>0</v>
      </c>
      <c r="AF372" s="5">
        <f t="shared" si="330"/>
        <v>0</v>
      </c>
      <c r="AG372" s="5">
        <f t="shared" si="325"/>
        <v>0</v>
      </c>
      <c r="AH372" s="5">
        <f t="shared" si="325"/>
        <v>0</v>
      </c>
      <c r="AI372" s="5">
        <f t="shared" si="325"/>
        <v>0</v>
      </c>
      <c r="AJ372" s="5">
        <f t="shared" si="325"/>
        <v>0</v>
      </c>
      <c r="AK372" s="1"/>
      <c r="AL372" s="1">
        <f>IFERROR($G372*Q372,0)</f>
        <v>0</v>
      </c>
      <c r="AM372" s="1">
        <f>IFERROR($G372*R372,0)</f>
        <v>0</v>
      </c>
      <c r="AN372" s="1">
        <f>IFERROR($G372*S372,0)</f>
        <v>0</v>
      </c>
      <c r="AO372" s="1">
        <f>IFERROR($G372*T372,0)</f>
        <v>0</v>
      </c>
      <c r="AP372" s="1">
        <f>IFERROR($G372*U372,0)</f>
        <v>0</v>
      </c>
      <c r="AQ372" s="1">
        <f>IFERROR($G372*V372,0)</f>
        <v>0</v>
      </c>
      <c r="AR372" s="1">
        <f>IFERROR($G372*W372,0)</f>
        <v>0</v>
      </c>
      <c r="AS372" s="1">
        <f>IFERROR($G372*X372,0)</f>
        <v>0</v>
      </c>
      <c r="AT372" s="1">
        <f>IFERROR($G372*Y372,0)</f>
        <v>0</v>
      </c>
      <c r="AU372" s="1">
        <f>IFERROR($G372*Z372,0)</f>
        <v>0</v>
      </c>
      <c r="AV372" s="1">
        <f>IFERROR($G372*AA372,0)</f>
        <v>0</v>
      </c>
      <c r="AW372" s="1">
        <f>IFERROR($G372*AB372,0)</f>
        <v>0</v>
      </c>
      <c r="AX372" s="1">
        <f>IFERROR($G372*AC372,0)</f>
        <v>0</v>
      </c>
      <c r="AY372" s="1">
        <f>IFERROR($G372*AD372,0)</f>
        <v>0</v>
      </c>
      <c r="AZ372" s="1">
        <f>IFERROR($G372*AE372,0)</f>
        <v>0</v>
      </c>
      <c r="BA372" s="1">
        <f>IFERROR($G372*AF372,0)</f>
        <v>0</v>
      </c>
      <c r="BB372" s="1">
        <f>IFERROR($G372*AG372,0)</f>
        <v>0</v>
      </c>
      <c r="BC372" s="1">
        <f>IFERROR($G372*AH372,0)</f>
        <v>0</v>
      </c>
      <c r="BD372" s="1">
        <f>IFERROR($G372*AI372,0)</f>
        <v>0</v>
      </c>
      <c r="BE372" s="1">
        <f>IFERROR($G372*AJ372,0)</f>
        <v>0</v>
      </c>
      <c r="BF372" s="1"/>
      <c r="BG372" s="1">
        <f>IFERROR($H372*Q372,0)</f>
        <v>0</v>
      </c>
      <c r="BH372" s="1">
        <f>IFERROR($H372*R372,0)</f>
        <v>0</v>
      </c>
      <c r="BI372" s="1">
        <f>IFERROR($H372*S372,0)</f>
        <v>0</v>
      </c>
      <c r="BJ372" s="1">
        <f>IFERROR($H372*T372,0)</f>
        <v>0</v>
      </c>
      <c r="BK372" s="1">
        <f>IFERROR($H372*U372,0)</f>
        <v>0</v>
      </c>
      <c r="BL372" s="1">
        <f>IFERROR($H372*V372,0)</f>
        <v>0</v>
      </c>
      <c r="BM372" s="1">
        <f>IFERROR($H372*W372,0)</f>
        <v>0</v>
      </c>
      <c r="BN372" s="1">
        <f>IFERROR($H372*X372,0)</f>
        <v>0</v>
      </c>
      <c r="BO372" s="1">
        <f>IFERROR($H372*Y372,0)</f>
        <v>0</v>
      </c>
      <c r="BP372" s="1">
        <f>IFERROR($H372*Z372,0)</f>
        <v>0</v>
      </c>
      <c r="BQ372" s="1">
        <f>IFERROR($H372*AA372,0)</f>
        <v>0</v>
      </c>
      <c r="BR372" s="1">
        <f>IFERROR($H372*AB372,0)</f>
        <v>0</v>
      </c>
      <c r="BS372" s="1">
        <f>IFERROR($H372*AC372,0)</f>
        <v>0</v>
      </c>
      <c r="BT372" s="1">
        <f>IFERROR($H372*AD372,0)</f>
        <v>0</v>
      </c>
      <c r="BU372" s="1">
        <f>IFERROR($H372*AE372,0)</f>
        <v>0</v>
      </c>
      <c r="BV372" s="1">
        <f>IFERROR($H372*AF372,0)</f>
        <v>0</v>
      </c>
      <c r="BW372" s="1">
        <f>IFERROR($H372*AG372,0)</f>
        <v>0</v>
      </c>
      <c r="BX372" s="1">
        <f>IFERROR($H372*AH372,0)</f>
        <v>0</v>
      </c>
      <c r="BY372" s="1">
        <f>IFERROR($H372*AI372,0)</f>
        <v>0</v>
      </c>
      <c r="BZ372" s="1">
        <f>IFERROR($H372*AJ372,0)</f>
        <v>0</v>
      </c>
      <c r="CA372" s="1"/>
      <c r="CB372" s="1">
        <f>IFERROR($I372*Q372,0)</f>
        <v>0</v>
      </c>
      <c r="CC372" s="1">
        <f>IFERROR($I372*R372,0)</f>
        <v>0</v>
      </c>
      <c r="CD372" s="1">
        <f>IFERROR($I372*S372,0)</f>
        <v>0</v>
      </c>
      <c r="CE372" s="1">
        <f>IFERROR($I372*T372,0)</f>
        <v>0</v>
      </c>
      <c r="CF372" s="1">
        <f>IFERROR($I372*U372,0)</f>
        <v>0</v>
      </c>
      <c r="CG372" s="1">
        <f>IFERROR($I372*V372,0)</f>
        <v>0</v>
      </c>
      <c r="CH372" s="1">
        <f>IFERROR($I372*W372,0)</f>
        <v>0</v>
      </c>
      <c r="CI372" s="1">
        <f>IFERROR($I372*X372,0)</f>
        <v>0</v>
      </c>
      <c r="CJ372" s="1">
        <f>IFERROR($I372*Y372,0)</f>
        <v>0</v>
      </c>
      <c r="CK372" s="1">
        <f>IFERROR($I372*Z372,0)</f>
        <v>0</v>
      </c>
      <c r="CL372" s="1">
        <f>IFERROR($I372*AA372,0)</f>
        <v>0</v>
      </c>
      <c r="CM372" s="1">
        <f>IFERROR($I372*AB372,0)</f>
        <v>0</v>
      </c>
      <c r="CN372" s="1">
        <f>IFERROR($I372*AC372,0)</f>
        <v>0</v>
      </c>
      <c r="CO372" s="1">
        <f>IFERROR($I372*AD372,0)</f>
        <v>0</v>
      </c>
      <c r="CP372" s="1">
        <f>IFERROR($I372*AE372,0)</f>
        <v>0</v>
      </c>
      <c r="CQ372" s="1">
        <f>IFERROR($I372*AF372,0)</f>
        <v>0</v>
      </c>
      <c r="CR372" s="1">
        <f>IFERROR($I372*AG372,0)</f>
        <v>0</v>
      </c>
      <c r="CS372" s="1">
        <f>IFERROR($I372*AH372,0)</f>
        <v>0</v>
      </c>
      <c r="CT372" s="1">
        <f>IFERROR($I372*AI372,0)</f>
        <v>0</v>
      </c>
      <c r="CU372" s="1">
        <f>IFERROR($I372*AJ372,0)</f>
        <v>0</v>
      </c>
      <c r="CW372" s="12">
        <f>IFERROR($J372*Q372,0)</f>
        <v>0</v>
      </c>
      <c r="CX372" s="12">
        <f>IFERROR($J372*R372,0)</f>
        <v>0</v>
      </c>
      <c r="CY372" s="12">
        <f>IFERROR($J372*S372,0)</f>
        <v>0</v>
      </c>
      <c r="CZ372" s="12">
        <f>IFERROR($J372*T372,0)</f>
        <v>0</v>
      </c>
      <c r="DA372" s="12">
        <f>IFERROR($J372*U372,0)</f>
        <v>0</v>
      </c>
      <c r="DB372" s="12">
        <f>IFERROR($J372*V372,0)</f>
        <v>0</v>
      </c>
      <c r="DC372" s="12">
        <f>IFERROR($J372*W372,0)</f>
        <v>0</v>
      </c>
      <c r="DD372" s="12">
        <f>IFERROR($J372*X372,0)</f>
        <v>0</v>
      </c>
      <c r="DE372" s="12">
        <f>IFERROR($J372*Y372,0)</f>
        <v>0</v>
      </c>
      <c r="DF372" s="12">
        <f>IFERROR($J372*Z372,0)</f>
        <v>0</v>
      </c>
      <c r="DG372" s="12">
        <f>IFERROR($J372*AA372,0)</f>
        <v>0</v>
      </c>
      <c r="DH372" s="12">
        <f>IFERROR($J372*AB372,0)</f>
        <v>0</v>
      </c>
      <c r="DI372" s="12">
        <f>IFERROR($J372*AC372,0)</f>
        <v>0</v>
      </c>
      <c r="DJ372" s="12">
        <f>IFERROR($J372*AD372,0)</f>
        <v>0</v>
      </c>
      <c r="DK372" s="12">
        <f>IFERROR($J372*AE372,0)</f>
        <v>0</v>
      </c>
      <c r="DL372" s="12">
        <f>IFERROR($J372*AF372,0)</f>
        <v>0</v>
      </c>
      <c r="DM372" s="12">
        <f>IFERROR($J372*AG372,0)</f>
        <v>0</v>
      </c>
      <c r="DN372" s="12">
        <f>IFERROR($J372*AH372,0)</f>
        <v>0</v>
      </c>
      <c r="DO372" s="12">
        <f>IFERROR($J372*AI372,0)</f>
        <v>0</v>
      </c>
      <c r="DP372" s="12">
        <f>IFERROR($J372*AJ372,0)</f>
        <v>0</v>
      </c>
      <c r="DR372" s="12">
        <f>IFERROR($K372*Q372,0)</f>
        <v>0</v>
      </c>
      <c r="DS372" s="12">
        <f>IFERROR($K372*R372,0)</f>
        <v>0</v>
      </c>
      <c r="DT372" s="12">
        <f>IFERROR($K372*S372,0)</f>
        <v>0</v>
      </c>
      <c r="DU372" s="12">
        <f>IFERROR($K372*T372,0)</f>
        <v>0</v>
      </c>
      <c r="DV372" s="12">
        <f>IFERROR($K372*U372,0)</f>
        <v>0</v>
      </c>
      <c r="DW372" s="12">
        <f>IFERROR($K372*V372,0)</f>
        <v>0</v>
      </c>
      <c r="DX372" s="12">
        <f>IFERROR($K372*W372,0)</f>
        <v>0</v>
      </c>
      <c r="DY372" s="12">
        <f>IFERROR($K372*X372,0)</f>
        <v>0</v>
      </c>
      <c r="DZ372" s="12">
        <f>IFERROR($K372*Y372,0)</f>
        <v>0</v>
      </c>
      <c r="EA372" s="12">
        <f>IFERROR($K372*Z372,0)</f>
        <v>0</v>
      </c>
      <c r="EB372" s="12">
        <f>IFERROR($K372*AA372,0)</f>
        <v>0</v>
      </c>
      <c r="EC372" s="12">
        <f>IFERROR($K372*AB372,0)</f>
        <v>0</v>
      </c>
      <c r="ED372" s="12">
        <f>IFERROR($K372*AC372,0)</f>
        <v>0</v>
      </c>
      <c r="EE372" s="12">
        <f>IFERROR($K372*AD372,0)</f>
        <v>0</v>
      </c>
      <c r="EF372" s="12">
        <f>IFERROR($K372*AE372,0)</f>
        <v>0</v>
      </c>
      <c r="EG372" s="12">
        <f>IFERROR($K372*AF372,0)</f>
        <v>0</v>
      </c>
      <c r="EH372" s="12">
        <f>IFERROR($K372*AG372,0)</f>
        <v>0</v>
      </c>
      <c r="EI372" s="12">
        <f>IFERROR($K372*AH372,0)</f>
        <v>0</v>
      </c>
      <c r="EJ372" s="12">
        <f>IFERROR($K372*AI372,0)</f>
        <v>0</v>
      </c>
      <c r="EK372" s="12">
        <f>IFERROR($K372*AJ372,0)</f>
        <v>0</v>
      </c>
      <c r="EM372" s="12">
        <f>IFERROR($L372*Q372,0)</f>
        <v>0</v>
      </c>
      <c r="EN372" s="12">
        <f>IFERROR($L372*R372,0)</f>
        <v>0</v>
      </c>
      <c r="EO372" s="12">
        <f>IFERROR($L372*S372,0)</f>
        <v>0</v>
      </c>
      <c r="EP372" s="12">
        <f>IFERROR($L372*T372,0)</f>
        <v>0</v>
      </c>
      <c r="EQ372" s="12">
        <f>IFERROR($L372*U372,0)</f>
        <v>0</v>
      </c>
      <c r="ER372" s="12">
        <f>IFERROR($L372*V372,0)</f>
        <v>0</v>
      </c>
      <c r="ES372" s="12">
        <f>IFERROR($L372*W372,0)</f>
        <v>0</v>
      </c>
      <c r="ET372" s="12">
        <f>IFERROR($L372*X372,0)</f>
        <v>0</v>
      </c>
      <c r="EU372" s="12">
        <f>IFERROR($L372*Y372,0)</f>
        <v>0</v>
      </c>
      <c r="EV372" s="12">
        <f>IFERROR($L372*Z372,0)</f>
        <v>0</v>
      </c>
      <c r="EW372" s="12">
        <f>IFERROR($L372*AA372,0)</f>
        <v>0</v>
      </c>
      <c r="EX372" s="12">
        <f>IFERROR($L372*AB372,0)</f>
        <v>0</v>
      </c>
      <c r="EY372" s="12">
        <f>IFERROR($L372*AC372,0)</f>
        <v>0</v>
      </c>
      <c r="EZ372" s="12">
        <f>IFERROR($L372*AD372,0)</f>
        <v>0</v>
      </c>
      <c r="FA372" s="12">
        <f>IFERROR($L372*AE372,0)</f>
        <v>0</v>
      </c>
      <c r="FB372" s="12">
        <f>IFERROR($L372*AF372,0)</f>
        <v>0</v>
      </c>
      <c r="FC372" s="12">
        <f>IFERROR($L372*AG372,0)</f>
        <v>0</v>
      </c>
      <c r="FD372" s="12">
        <f>IFERROR($L372*AH372,0)</f>
        <v>0</v>
      </c>
      <c r="FE372" s="12">
        <f>IFERROR($L372*AI372,0)</f>
        <v>0</v>
      </c>
      <c r="FF372" s="12">
        <f>IFERROR($L372*AJ372,0)</f>
        <v>0</v>
      </c>
      <c r="FH372" s="12">
        <f>IFERROR(AL372*[1]Figure!$C$8+BG372*[1]Figure!$D$8+CB372*[1]Figure!$E$8,0)</f>
        <v>0</v>
      </c>
      <c r="FI372" s="12">
        <f>IFERROR(AM372*[1]Figure!$C$8+BH372*[1]Figure!$D$8+CC372*[1]Figure!$E$8,0)</f>
        <v>0</v>
      </c>
      <c r="FJ372" s="12">
        <f>IFERROR(AN372*[1]Figure!$C$8+BI372*[1]Figure!$D$8+CD372*[1]Figure!$E$8,0)</f>
        <v>0</v>
      </c>
      <c r="FK372" s="12">
        <f>IFERROR(AO372*[1]Figure!$C$8+BJ372*[1]Figure!$D$8+CE372*[1]Figure!$E$8,0)</f>
        <v>0</v>
      </c>
      <c r="FL372" s="12">
        <f>IFERROR(AP372*[1]Figure!$C$8+BK372*[1]Figure!$D$8+CF372*[1]Figure!$E$8,0)</f>
        <v>0</v>
      </c>
      <c r="FM372" s="12">
        <f>IFERROR(AQ372*[1]Figure!$C$8+BL372*[1]Figure!$D$8+CG372*[1]Figure!$E$8,0)</f>
        <v>0</v>
      </c>
      <c r="FN372" s="12">
        <f>IFERROR(AR372*[1]Figure!$C$8+BM372*[1]Figure!$D$8+CH372*[1]Figure!$E$8,0)</f>
        <v>0</v>
      </c>
      <c r="FO372" s="12">
        <f>IFERROR(AS372*[1]Figure!$C$8+BN372*[1]Figure!$D$8+CI372*[1]Figure!$E$8,0)</f>
        <v>0</v>
      </c>
      <c r="FP372" s="12">
        <f>IFERROR(AT372*[1]Figure!$C$8+BO372*[1]Figure!$D$8+CJ372*[1]Figure!$E$8,0)</f>
        <v>0</v>
      </c>
      <c r="FQ372" s="12">
        <f>IFERROR(AU372*[1]Figure!$C$8+BP372*[1]Figure!$D$8+CK372*[1]Figure!$E$8,0)</f>
        <v>0</v>
      </c>
      <c r="FR372" s="12">
        <f>IFERROR(AV372*[1]Figure!$C$8+BQ372*[1]Figure!$D$8+CL372*[1]Figure!$E$8,0)</f>
        <v>0</v>
      </c>
      <c r="FS372" s="12">
        <f>IFERROR(AW372*[1]Figure!$C$8+BR372*[1]Figure!$D$8+CM372*[1]Figure!$E$8,0)</f>
        <v>0</v>
      </c>
      <c r="FT372" s="12">
        <f>IFERROR(AX372*[1]Figure!$C$8+BS372*[1]Figure!$D$8+CN372*[1]Figure!$E$8,0)</f>
        <v>0</v>
      </c>
      <c r="FU372" s="12">
        <f>IFERROR(AY372*[1]Figure!$C$8+BT372*[1]Figure!$D$8+CO372*[1]Figure!$E$8,0)</f>
        <v>0</v>
      </c>
      <c r="FV372" s="12">
        <f>IFERROR(AZ372*[1]Figure!$C$8+BU372*[1]Figure!$D$8+CP372*[1]Figure!$E$8,0)</f>
        <v>0</v>
      </c>
      <c r="FW372" s="12">
        <f>IFERROR(BA372*[1]Figure!$C$8+BV372*[1]Figure!$D$8+CQ372*[1]Figure!$E$8,0)</f>
        <v>0</v>
      </c>
      <c r="FX372" s="12">
        <f>IFERROR(BB372*[1]Figure!$C$8+BW372*[1]Figure!$D$8+CR372*[1]Figure!$E$8,0)</f>
        <v>0</v>
      </c>
      <c r="FY372" s="12">
        <f>IFERROR(BC372*[1]Figure!$C$8+BX372*[1]Figure!$D$8+CS372*[1]Figure!$E$8,0)</f>
        <v>0</v>
      </c>
      <c r="FZ372" s="12">
        <f>IFERROR(BD372*[1]Figure!$C$8+BY372*[1]Figure!$D$8+CT372*[1]Figure!$E$8,0)</f>
        <v>0</v>
      </c>
      <c r="GA372" s="12">
        <f>IFERROR(BE372*[1]Figure!$C$8+BZ372*[1]Figure!$D$8+CU372*[1]Figure!$E$8,0)</f>
        <v>0</v>
      </c>
      <c r="GC372" s="12">
        <f>IFERROR(CW372*[1]Figure!$F$8+DR372*[1]Figure!$G$8+EM372*[1]Figure!$H$8,0)</f>
        <v>0</v>
      </c>
      <c r="GD372" s="12">
        <f>IFERROR(CX372*[1]Figure!$F$8+DS372*[1]Figure!$G$8+EN372*[1]Figure!$H$8,0)</f>
        <v>0</v>
      </c>
      <c r="GE372" s="12">
        <f>IFERROR(CY372*[1]Figure!$F$8+DT372*[1]Figure!$G$8+EO372*[1]Figure!$H$8,0)</f>
        <v>0</v>
      </c>
      <c r="GF372" s="12">
        <f>IFERROR(CZ372*[1]Figure!$F$8+DU372*[1]Figure!$G$8+EP372*[1]Figure!$H$8,0)</f>
        <v>0</v>
      </c>
      <c r="GG372" s="12">
        <f>IFERROR(DA372*[1]Figure!$F$8+DV372*[1]Figure!$G$8+EQ372*[1]Figure!$H$8,0)</f>
        <v>0</v>
      </c>
      <c r="GH372" s="12">
        <f>IFERROR(DB372*[1]Figure!$F$8+DW372*[1]Figure!$G$8+ER372*[1]Figure!$H$8,0)</f>
        <v>0</v>
      </c>
      <c r="GI372" s="12">
        <f>IFERROR(DC372*[1]Figure!$F$8+DX372*[1]Figure!$G$8+ES372*[1]Figure!$H$8,0)</f>
        <v>0</v>
      </c>
      <c r="GJ372" s="12">
        <f>IFERROR(DD372*[1]Figure!$F$8+DY372*[1]Figure!$G$8+ET372*[1]Figure!$H$8,0)</f>
        <v>0</v>
      </c>
      <c r="GK372" s="12">
        <f>IFERROR(DE372*[1]Figure!$F$8+DZ372*[1]Figure!$G$8+EU372*[1]Figure!$H$8,0)</f>
        <v>0</v>
      </c>
      <c r="GL372" s="12">
        <f>IFERROR(DF372*[1]Figure!$F$8+EA372*[1]Figure!$G$8+EV372*[1]Figure!$H$8,0)</f>
        <v>0</v>
      </c>
      <c r="GM372" s="12">
        <f>IFERROR(DG372*[1]Figure!$F$8+EB372*[1]Figure!$G$8+EW372*[1]Figure!$H$8,0)</f>
        <v>0</v>
      </c>
      <c r="GN372" s="12">
        <f>IFERROR(DH372*[1]Figure!$F$8+EC372*[1]Figure!$G$8+EX372*[1]Figure!$H$8,0)</f>
        <v>0</v>
      </c>
      <c r="GO372" s="12">
        <f>IFERROR(DI372*[1]Figure!$F$8+ED372*[1]Figure!$G$8+EY372*[1]Figure!$H$8,0)</f>
        <v>0</v>
      </c>
      <c r="GP372" s="12">
        <f>IFERROR(DJ372*[1]Figure!$F$8+EE372*[1]Figure!$G$8+EZ372*[1]Figure!$H$8,0)</f>
        <v>0</v>
      </c>
      <c r="GQ372" s="12">
        <f>IFERROR(DK372*[1]Figure!$F$8+EF372*[1]Figure!$G$8+FA372*[1]Figure!$H$8,0)</f>
        <v>0</v>
      </c>
      <c r="GR372" s="12">
        <f>IFERROR(DL372*[1]Figure!$F$8+EG372*[1]Figure!$G$8+FB372*[1]Figure!$H$8,0)</f>
        <v>0</v>
      </c>
      <c r="GS372" s="12">
        <f>IFERROR(DM372*[1]Figure!$F$8+EH372*[1]Figure!$G$8+FC372*[1]Figure!$H$8,0)</f>
        <v>0</v>
      </c>
      <c r="GT372" s="12">
        <f>IFERROR(DN372*[1]Figure!$F$8+EI372*[1]Figure!$G$8+FD372*[1]Figure!$H$8,0)</f>
        <v>0</v>
      </c>
      <c r="GU372" s="12">
        <f>IFERROR(DO372*[1]Figure!$F$8+EJ372*[1]Figure!$G$8+FE372*[1]Figure!$H$8,0)</f>
        <v>0</v>
      </c>
      <c r="GV372" s="12">
        <f>IFERROR(DP372*[1]Figure!$F$8+EK372*[1]Figure!$G$8+FF372*[1]Figure!$H$8,0)</f>
        <v>0</v>
      </c>
      <c r="GX372" s="12">
        <f>IFERROR(FH372*[1]Figure!$F$10+GC372*[1]Figure!$F$11,0)</f>
        <v>0</v>
      </c>
      <c r="GY372" s="12">
        <f>IFERROR(FI372*[1]Figure!$F$10+GD372*[1]Figure!$F$11,0)</f>
        <v>0</v>
      </c>
      <c r="GZ372" s="12">
        <f>IFERROR(FJ372*[1]Figure!$F$10+GE372*[1]Figure!$F$11,0)</f>
        <v>0</v>
      </c>
      <c r="HA372" s="12">
        <f>IFERROR(FK372*[1]Figure!$F$10+GF372*[1]Figure!$F$11,0)</f>
        <v>0</v>
      </c>
      <c r="HB372" s="12">
        <f>IFERROR(FL372*[1]Figure!$F$10+GG372*[1]Figure!$F$11,0)</f>
        <v>0</v>
      </c>
      <c r="HC372" s="12">
        <f>IFERROR(FM372*[1]Figure!$F$10+GH372*[1]Figure!$F$11,0)</f>
        <v>0</v>
      </c>
      <c r="HD372" s="12">
        <f>IFERROR(FN372*[1]Figure!$F$10+GI372*[1]Figure!$F$11,0)</f>
        <v>0</v>
      </c>
      <c r="HE372" s="12">
        <f>IFERROR(FO372*[1]Figure!$F$10+GJ372*[1]Figure!$F$11,0)</f>
        <v>0</v>
      </c>
      <c r="HF372" s="12">
        <f>IFERROR(FP372*[1]Figure!$F$10+GK372*[1]Figure!$F$11,0)</f>
        <v>0</v>
      </c>
      <c r="HG372" s="12">
        <f>IFERROR(FQ372*[1]Figure!$F$10+GL372*[1]Figure!$F$11,0)</f>
        <v>0</v>
      </c>
      <c r="HH372" s="12">
        <f>IFERROR(FR372*[1]Figure!$F$10+GM372*[1]Figure!$F$11,0)</f>
        <v>0</v>
      </c>
      <c r="HI372" s="12">
        <f>IFERROR(FS372*[1]Figure!$F$10+GN372*[1]Figure!$F$11,0)</f>
        <v>0</v>
      </c>
      <c r="HJ372" s="12">
        <f>IFERROR(FT372*[1]Figure!$F$10+GO372*[1]Figure!$F$11,0)</f>
        <v>0</v>
      </c>
      <c r="HK372" s="12">
        <f>IFERROR(FU372*[1]Figure!$F$10+GP372*[1]Figure!$F$11,0)</f>
        <v>0</v>
      </c>
      <c r="HL372" s="12">
        <f>IFERROR(FV372*[1]Figure!$F$10+GQ372*[1]Figure!$F$11,0)</f>
        <v>0</v>
      </c>
      <c r="HM372" s="12">
        <f>IFERROR(FW372*[1]Figure!$F$10+GR372*[1]Figure!$F$11,0)</f>
        <v>0</v>
      </c>
      <c r="HN372" s="12">
        <f>IFERROR(FX372*[1]Figure!$F$10+GS372*[1]Figure!$F$11,0)</f>
        <v>0</v>
      </c>
      <c r="HO372" s="12">
        <f>IFERROR(FY372*[1]Figure!$F$10+GT372*[1]Figure!$F$11,0)</f>
        <v>0</v>
      </c>
      <c r="HP372" s="12">
        <f>IFERROR(FZ372*[1]Figure!$F$10+GU372*[1]Figure!$F$11,0)</f>
        <v>0</v>
      </c>
      <c r="HQ372" s="12">
        <f>IFERROR(GA372*[1]Figure!$F$10+GV372*[1]Figure!$F$11,0)</f>
        <v>0</v>
      </c>
    </row>
    <row r="373" spans="1:225" x14ac:dyDescent="0.2">
      <c r="A373" s="1"/>
      <c r="B373" s="3"/>
      <c r="C373" s="1"/>
      <c r="D373" s="1"/>
      <c r="E373" s="2" t="str">
        <f t="shared" si="327"/>
        <v>Steel</v>
      </c>
      <c r="F373" s="11"/>
      <c r="G373" s="5">
        <f t="shared" si="328"/>
        <v>3.2210427753784056E-2</v>
      </c>
      <c r="H373" s="5">
        <f t="shared" si="328"/>
        <v>3.0724708607586301E-2</v>
      </c>
      <c r="I373" s="5">
        <f t="shared" si="328"/>
        <v>3.7150837988826818E-2</v>
      </c>
      <c r="J373" s="5">
        <f t="shared" si="328"/>
        <v>7.7736914656395692E-2</v>
      </c>
      <c r="K373" s="5">
        <f t="shared" si="328"/>
        <v>7.118491524732605E-2</v>
      </c>
      <c r="L373" s="5">
        <f t="shared" si="328"/>
        <v>9.3387096774193545E-2</v>
      </c>
      <c r="M373" s="5" t="str">
        <f t="shared" si="328"/>
        <v>kg/kWh</v>
      </c>
      <c r="N373" s="5"/>
      <c r="O373" s="5">
        <f t="shared" si="329"/>
        <v>1</v>
      </c>
      <c r="P373" s="5" t="str">
        <f t="shared" si="329"/>
        <v>kg</v>
      </c>
      <c r="Q373" s="5">
        <f t="shared" si="330"/>
        <v>0</v>
      </c>
      <c r="R373" s="5">
        <f t="shared" si="325"/>
        <v>0</v>
      </c>
      <c r="S373" s="5">
        <f t="shared" si="325"/>
        <v>0</v>
      </c>
      <c r="T373" s="5">
        <f t="shared" si="325"/>
        <v>0</v>
      </c>
      <c r="U373" s="5">
        <f t="shared" si="325"/>
        <v>0</v>
      </c>
      <c r="V373" s="5">
        <f t="shared" si="325"/>
        <v>0</v>
      </c>
      <c r="W373" s="5">
        <f t="shared" si="325"/>
        <v>0</v>
      </c>
      <c r="X373" s="5">
        <f t="shared" si="325"/>
        <v>0</v>
      </c>
      <c r="Y373" s="5">
        <f t="shared" si="325"/>
        <v>0</v>
      </c>
      <c r="Z373" s="5">
        <f t="shared" si="325"/>
        <v>0</v>
      </c>
      <c r="AA373" s="5">
        <f t="shared" si="325"/>
        <v>0</v>
      </c>
      <c r="AB373" s="5">
        <f t="shared" si="325"/>
        <v>0</v>
      </c>
      <c r="AC373" s="5">
        <f t="shared" si="325"/>
        <v>0</v>
      </c>
      <c r="AD373" s="5">
        <f t="shared" si="325"/>
        <v>0</v>
      </c>
      <c r="AE373" s="5">
        <f t="shared" si="325"/>
        <v>0</v>
      </c>
      <c r="AF373" s="5">
        <f t="shared" si="325"/>
        <v>0</v>
      </c>
      <c r="AG373" s="5">
        <f t="shared" si="325"/>
        <v>0</v>
      </c>
      <c r="AH373" s="5">
        <f t="shared" si="325"/>
        <v>0</v>
      </c>
      <c r="AI373" s="5">
        <f t="shared" si="325"/>
        <v>0</v>
      </c>
      <c r="AJ373" s="5">
        <f t="shared" si="325"/>
        <v>0</v>
      </c>
      <c r="AK373" s="1"/>
      <c r="AL373" s="1">
        <f>IFERROR($G373*Q373,0)</f>
        <v>0</v>
      </c>
      <c r="AM373" s="1">
        <f>IFERROR($G373*R373,0)</f>
        <v>0</v>
      </c>
      <c r="AN373" s="1">
        <f>IFERROR($G373*S373,0)</f>
        <v>0</v>
      </c>
      <c r="AO373" s="1">
        <f>IFERROR($G373*T373,0)</f>
        <v>0</v>
      </c>
      <c r="AP373" s="1">
        <f>IFERROR($G373*U373,0)</f>
        <v>0</v>
      </c>
      <c r="AQ373" s="1">
        <f>IFERROR($G373*V373,0)</f>
        <v>0</v>
      </c>
      <c r="AR373" s="1">
        <f>IFERROR($G373*W373,0)</f>
        <v>0</v>
      </c>
      <c r="AS373" s="1">
        <f>IFERROR($G373*X373,0)</f>
        <v>0</v>
      </c>
      <c r="AT373" s="1">
        <f>IFERROR($G373*Y373,0)</f>
        <v>0</v>
      </c>
      <c r="AU373" s="1">
        <f>IFERROR($G373*Z373,0)</f>
        <v>0</v>
      </c>
      <c r="AV373" s="1">
        <f>IFERROR($G373*AA373,0)</f>
        <v>0</v>
      </c>
      <c r="AW373" s="1">
        <f>IFERROR($G373*AB373,0)</f>
        <v>0</v>
      </c>
      <c r="AX373" s="1">
        <f>IFERROR($G373*AC373,0)</f>
        <v>0</v>
      </c>
      <c r="AY373" s="1">
        <f>IFERROR($G373*AD373,0)</f>
        <v>0</v>
      </c>
      <c r="AZ373" s="1">
        <f>IFERROR($G373*AE373,0)</f>
        <v>0</v>
      </c>
      <c r="BA373" s="1">
        <f>IFERROR($G373*AF373,0)</f>
        <v>0</v>
      </c>
      <c r="BB373" s="1">
        <f>IFERROR($G373*AG373,0)</f>
        <v>0</v>
      </c>
      <c r="BC373" s="1">
        <f>IFERROR($G373*AH373,0)</f>
        <v>0</v>
      </c>
      <c r="BD373" s="1">
        <f>IFERROR($G373*AI373,0)</f>
        <v>0</v>
      </c>
      <c r="BE373" s="1">
        <f>IFERROR($G373*AJ373,0)</f>
        <v>0</v>
      </c>
      <c r="BF373" s="1"/>
      <c r="BG373" s="1">
        <f>IFERROR($H373*Q373,0)</f>
        <v>0</v>
      </c>
      <c r="BH373" s="1">
        <f>IFERROR($H373*R373,0)</f>
        <v>0</v>
      </c>
      <c r="BI373" s="1">
        <f>IFERROR($H373*S373,0)</f>
        <v>0</v>
      </c>
      <c r="BJ373" s="1">
        <f>IFERROR($H373*T373,0)</f>
        <v>0</v>
      </c>
      <c r="BK373" s="1">
        <f>IFERROR($H373*U373,0)</f>
        <v>0</v>
      </c>
      <c r="BL373" s="1">
        <f>IFERROR($H373*V373,0)</f>
        <v>0</v>
      </c>
      <c r="BM373" s="1">
        <f>IFERROR($H373*W373,0)</f>
        <v>0</v>
      </c>
      <c r="BN373" s="1">
        <f>IFERROR($H373*X373,0)</f>
        <v>0</v>
      </c>
      <c r="BO373" s="1">
        <f>IFERROR($H373*Y373,0)</f>
        <v>0</v>
      </c>
      <c r="BP373" s="1">
        <f>IFERROR($H373*Z373,0)</f>
        <v>0</v>
      </c>
      <c r="BQ373" s="1">
        <f>IFERROR($H373*AA373,0)</f>
        <v>0</v>
      </c>
      <c r="BR373" s="1">
        <f>IFERROR($H373*AB373,0)</f>
        <v>0</v>
      </c>
      <c r="BS373" s="1">
        <f>IFERROR($H373*AC373,0)</f>
        <v>0</v>
      </c>
      <c r="BT373" s="1">
        <f>IFERROR($H373*AD373,0)</f>
        <v>0</v>
      </c>
      <c r="BU373" s="1">
        <f>IFERROR($H373*AE373,0)</f>
        <v>0</v>
      </c>
      <c r="BV373" s="1">
        <f>IFERROR($H373*AF373,0)</f>
        <v>0</v>
      </c>
      <c r="BW373" s="1">
        <f>IFERROR($H373*AG373,0)</f>
        <v>0</v>
      </c>
      <c r="BX373" s="1">
        <f>IFERROR($H373*AH373,0)</f>
        <v>0</v>
      </c>
      <c r="BY373" s="1">
        <f>IFERROR($H373*AI373,0)</f>
        <v>0</v>
      </c>
      <c r="BZ373" s="1">
        <f>IFERROR($H373*AJ373,0)</f>
        <v>0</v>
      </c>
      <c r="CA373" s="1"/>
      <c r="CB373" s="1">
        <f>IFERROR($I373*Q373,0)</f>
        <v>0</v>
      </c>
      <c r="CC373" s="1">
        <f>IFERROR($I373*R373,0)</f>
        <v>0</v>
      </c>
      <c r="CD373" s="1">
        <f>IFERROR($I373*S373,0)</f>
        <v>0</v>
      </c>
      <c r="CE373" s="1">
        <f>IFERROR($I373*T373,0)</f>
        <v>0</v>
      </c>
      <c r="CF373" s="1">
        <f>IFERROR($I373*U373,0)</f>
        <v>0</v>
      </c>
      <c r="CG373" s="1">
        <f>IFERROR($I373*V373,0)</f>
        <v>0</v>
      </c>
      <c r="CH373" s="1">
        <f>IFERROR($I373*W373,0)</f>
        <v>0</v>
      </c>
      <c r="CI373" s="1">
        <f>IFERROR($I373*X373,0)</f>
        <v>0</v>
      </c>
      <c r="CJ373" s="1">
        <f>IFERROR($I373*Y373,0)</f>
        <v>0</v>
      </c>
      <c r="CK373" s="1">
        <f>IFERROR($I373*Z373,0)</f>
        <v>0</v>
      </c>
      <c r="CL373" s="1">
        <f>IFERROR($I373*AA373,0)</f>
        <v>0</v>
      </c>
      <c r="CM373" s="1">
        <f>IFERROR($I373*AB373,0)</f>
        <v>0</v>
      </c>
      <c r="CN373" s="1">
        <f>IFERROR($I373*AC373,0)</f>
        <v>0</v>
      </c>
      <c r="CO373" s="1">
        <f>IFERROR($I373*AD373,0)</f>
        <v>0</v>
      </c>
      <c r="CP373" s="1">
        <f>IFERROR($I373*AE373,0)</f>
        <v>0</v>
      </c>
      <c r="CQ373" s="1">
        <f>IFERROR($I373*AF373,0)</f>
        <v>0</v>
      </c>
      <c r="CR373" s="1">
        <f>IFERROR($I373*AG373,0)</f>
        <v>0</v>
      </c>
      <c r="CS373" s="1">
        <f>IFERROR($I373*AH373,0)</f>
        <v>0</v>
      </c>
      <c r="CT373" s="1">
        <f>IFERROR($I373*AI373,0)</f>
        <v>0</v>
      </c>
      <c r="CU373" s="1">
        <f>IFERROR($I373*AJ373,0)</f>
        <v>0</v>
      </c>
      <c r="CW373" s="12">
        <f>IFERROR($J373*Q373,0)</f>
        <v>0</v>
      </c>
      <c r="CX373" s="12">
        <f>IFERROR($J373*R373,0)</f>
        <v>0</v>
      </c>
      <c r="CY373" s="12">
        <f>IFERROR($J373*S373,0)</f>
        <v>0</v>
      </c>
      <c r="CZ373" s="12">
        <f>IFERROR($J373*T373,0)</f>
        <v>0</v>
      </c>
      <c r="DA373" s="12">
        <f>IFERROR($J373*U373,0)</f>
        <v>0</v>
      </c>
      <c r="DB373" s="12">
        <f>IFERROR($J373*V373,0)</f>
        <v>0</v>
      </c>
      <c r="DC373" s="12">
        <f>IFERROR($J373*W373,0)</f>
        <v>0</v>
      </c>
      <c r="DD373" s="12">
        <f>IFERROR($J373*X373,0)</f>
        <v>0</v>
      </c>
      <c r="DE373" s="12">
        <f>IFERROR($J373*Y373,0)</f>
        <v>0</v>
      </c>
      <c r="DF373" s="12">
        <f>IFERROR($J373*Z373,0)</f>
        <v>0</v>
      </c>
      <c r="DG373" s="12">
        <f>IFERROR($J373*AA373,0)</f>
        <v>0</v>
      </c>
      <c r="DH373" s="12">
        <f>IFERROR($J373*AB373,0)</f>
        <v>0</v>
      </c>
      <c r="DI373" s="12">
        <f>IFERROR($J373*AC373,0)</f>
        <v>0</v>
      </c>
      <c r="DJ373" s="12">
        <f>IFERROR($J373*AD373,0)</f>
        <v>0</v>
      </c>
      <c r="DK373" s="12">
        <f>IFERROR($J373*AE373,0)</f>
        <v>0</v>
      </c>
      <c r="DL373" s="12">
        <f>IFERROR($J373*AF373,0)</f>
        <v>0</v>
      </c>
      <c r="DM373" s="12">
        <f>IFERROR($J373*AG373,0)</f>
        <v>0</v>
      </c>
      <c r="DN373" s="12">
        <f>IFERROR($J373*AH373,0)</f>
        <v>0</v>
      </c>
      <c r="DO373" s="12">
        <f>IFERROR($J373*AI373,0)</f>
        <v>0</v>
      </c>
      <c r="DP373" s="12">
        <f>IFERROR($J373*AJ373,0)</f>
        <v>0</v>
      </c>
      <c r="DR373" s="12">
        <f>IFERROR($K373*Q373,0)</f>
        <v>0</v>
      </c>
      <c r="DS373" s="12">
        <f>IFERROR($K373*R373,0)</f>
        <v>0</v>
      </c>
      <c r="DT373" s="12">
        <f>IFERROR($K373*S373,0)</f>
        <v>0</v>
      </c>
      <c r="DU373" s="12">
        <f>IFERROR($K373*T373,0)</f>
        <v>0</v>
      </c>
      <c r="DV373" s="12">
        <f>IFERROR($K373*U373,0)</f>
        <v>0</v>
      </c>
      <c r="DW373" s="12">
        <f>IFERROR($K373*V373,0)</f>
        <v>0</v>
      </c>
      <c r="DX373" s="12">
        <f>IFERROR($K373*W373,0)</f>
        <v>0</v>
      </c>
      <c r="DY373" s="12">
        <f>IFERROR($K373*X373,0)</f>
        <v>0</v>
      </c>
      <c r="DZ373" s="12">
        <f>IFERROR($K373*Y373,0)</f>
        <v>0</v>
      </c>
      <c r="EA373" s="12">
        <f>IFERROR($K373*Z373,0)</f>
        <v>0</v>
      </c>
      <c r="EB373" s="12">
        <f>IFERROR($K373*AA373,0)</f>
        <v>0</v>
      </c>
      <c r="EC373" s="12">
        <f>IFERROR($K373*AB373,0)</f>
        <v>0</v>
      </c>
      <c r="ED373" s="12">
        <f>IFERROR($K373*AC373,0)</f>
        <v>0</v>
      </c>
      <c r="EE373" s="12">
        <f>IFERROR($K373*AD373,0)</f>
        <v>0</v>
      </c>
      <c r="EF373" s="12">
        <f>IFERROR($K373*AE373,0)</f>
        <v>0</v>
      </c>
      <c r="EG373" s="12">
        <f>IFERROR($K373*AF373,0)</f>
        <v>0</v>
      </c>
      <c r="EH373" s="12">
        <f>IFERROR($K373*AG373,0)</f>
        <v>0</v>
      </c>
      <c r="EI373" s="12">
        <f>IFERROR($K373*AH373,0)</f>
        <v>0</v>
      </c>
      <c r="EJ373" s="12">
        <f>IFERROR($K373*AI373,0)</f>
        <v>0</v>
      </c>
      <c r="EK373" s="12">
        <f>IFERROR($K373*AJ373,0)</f>
        <v>0</v>
      </c>
      <c r="EM373" s="12">
        <f>IFERROR($L373*Q373,0)</f>
        <v>0</v>
      </c>
      <c r="EN373" s="12">
        <f>IFERROR($L373*R373,0)</f>
        <v>0</v>
      </c>
      <c r="EO373" s="12">
        <f>IFERROR($L373*S373,0)</f>
        <v>0</v>
      </c>
      <c r="EP373" s="12">
        <f>IFERROR($L373*T373,0)</f>
        <v>0</v>
      </c>
      <c r="EQ373" s="12">
        <f>IFERROR($L373*U373,0)</f>
        <v>0</v>
      </c>
      <c r="ER373" s="12">
        <f>IFERROR($L373*V373,0)</f>
        <v>0</v>
      </c>
      <c r="ES373" s="12">
        <f>IFERROR($L373*W373,0)</f>
        <v>0</v>
      </c>
      <c r="ET373" s="12">
        <f>IFERROR($L373*X373,0)</f>
        <v>0</v>
      </c>
      <c r="EU373" s="12">
        <f>IFERROR($L373*Y373,0)</f>
        <v>0</v>
      </c>
      <c r="EV373" s="12">
        <f>IFERROR($L373*Z373,0)</f>
        <v>0</v>
      </c>
      <c r="EW373" s="12">
        <f>IFERROR($L373*AA373,0)</f>
        <v>0</v>
      </c>
      <c r="EX373" s="12">
        <f>IFERROR($L373*AB373,0)</f>
        <v>0</v>
      </c>
      <c r="EY373" s="12">
        <f>IFERROR($L373*AC373,0)</f>
        <v>0</v>
      </c>
      <c r="EZ373" s="12">
        <f>IFERROR($L373*AD373,0)</f>
        <v>0</v>
      </c>
      <c r="FA373" s="12">
        <f>IFERROR($L373*AE373,0)</f>
        <v>0</v>
      </c>
      <c r="FB373" s="12">
        <f>IFERROR($L373*AF373,0)</f>
        <v>0</v>
      </c>
      <c r="FC373" s="12">
        <f>IFERROR($L373*AG373,0)</f>
        <v>0</v>
      </c>
      <c r="FD373" s="12">
        <f>IFERROR($L373*AH373,0)</f>
        <v>0</v>
      </c>
      <c r="FE373" s="12">
        <f>IFERROR($L373*AI373,0)</f>
        <v>0</v>
      </c>
      <c r="FF373" s="12">
        <f>IFERROR($L373*AJ373,0)</f>
        <v>0</v>
      </c>
      <c r="FH373" s="12">
        <f>IFERROR(AL373*[1]Figure!$C$8+BG373*[1]Figure!$D$8+CB373*[1]Figure!$E$8,0)</f>
        <v>0</v>
      </c>
      <c r="FI373" s="12">
        <f>IFERROR(AM373*[1]Figure!$C$8+BH373*[1]Figure!$D$8+CC373*[1]Figure!$E$8,0)</f>
        <v>0</v>
      </c>
      <c r="FJ373" s="12">
        <f>IFERROR(AN373*[1]Figure!$C$8+BI373*[1]Figure!$D$8+CD373*[1]Figure!$E$8,0)</f>
        <v>0</v>
      </c>
      <c r="FK373" s="12">
        <f>IFERROR(AO373*[1]Figure!$C$8+BJ373*[1]Figure!$D$8+CE373*[1]Figure!$E$8,0)</f>
        <v>0</v>
      </c>
      <c r="FL373" s="12">
        <f>IFERROR(AP373*[1]Figure!$C$8+BK373*[1]Figure!$D$8+CF373*[1]Figure!$E$8,0)</f>
        <v>0</v>
      </c>
      <c r="FM373" s="12">
        <f>IFERROR(AQ373*[1]Figure!$C$8+BL373*[1]Figure!$D$8+CG373*[1]Figure!$E$8,0)</f>
        <v>0</v>
      </c>
      <c r="FN373" s="12">
        <f>IFERROR(AR373*[1]Figure!$C$8+BM373*[1]Figure!$D$8+CH373*[1]Figure!$E$8,0)</f>
        <v>0</v>
      </c>
      <c r="FO373" s="12">
        <f>IFERROR(AS373*[1]Figure!$C$8+BN373*[1]Figure!$D$8+CI373*[1]Figure!$E$8,0)</f>
        <v>0</v>
      </c>
      <c r="FP373" s="12">
        <f>IFERROR(AT373*[1]Figure!$C$8+BO373*[1]Figure!$D$8+CJ373*[1]Figure!$E$8,0)</f>
        <v>0</v>
      </c>
      <c r="FQ373" s="12">
        <f>IFERROR(AU373*[1]Figure!$C$8+BP373*[1]Figure!$D$8+CK373*[1]Figure!$E$8,0)</f>
        <v>0</v>
      </c>
      <c r="FR373" s="12">
        <f>IFERROR(AV373*[1]Figure!$C$8+BQ373*[1]Figure!$D$8+CL373*[1]Figure!$E$8,0)</f>
        <v>0</v>
      </c>
      <c r="FS373" s="12">
        <f>IFERROR(AW373*[1]Figure!$C$8+BR373*[1]Figure!$D$8+CM373*[1]Figure!$E$8,0)</f>
        <v>0</v>
      </c>
      <c r="FT373" s="12">
        <f>IFERROR(AX373*[1]Figure!$C$8+BS373*[1]Figure!$D$8+CN373*[1]Figure!$E$8,0)</f>
        <v>0</v>
      </c>
      <c r="FU373" s="12">
        <f>IFERROR(AY373*[1]Figure!$C$8+BT373*[1]Figure!$D$8+CO373*[1]Figure!$E$8,0)</f>
        <v>0</v>
      </c>
      <c r="FV373" s="12">
        <f>IFERROR(AZ373*[1]Figure!$C$8+BU373*[1]Figure!$D$8+CP373*[1]Figure!$E$8,0)</f>
        <v>0</v>
      </c>
      <c r="FW373" s="12">
        <f>IFERROR(BA373*[1]Figure!$C$8+BV373*[1]Figure!$D$8+CQ373*[1]Figure!$E$8,0)</f>
        <v>0</v>
      </c>
      <c r="FX373" s="12">
        <f>IFERROR(BB373*[1]Figure!$C$8+BW373*[1]Figure!$D$8+CR373*[1]Figure!$E$8,0)</f>
        <v>0</v>
      </c>
      <c r="FY373" s="12">
        <f>IFERROR(BC373*[1]Figure!$C$8+BX373*[1]Figure!$D$8+CS373*[1]Figure!$E$8,0)</f>
        <v>0</v>
      </c>
      <c r="FZ373" s="12">
        <f>IFERROR(BD373*[1]Figure!$C$8+BY373*[1]Figure!$D$8+CT373*[1]Figure!$E$8,0)</f>
        <v>0</v>
      </c>
      <c r="GA373" s="12">
        <f>IFERROR(BE373*[1]Figure!$C$8+BZ373*[1]Figure!$D$8+CU373*[1]Figure!$E$8,0)</f>
        <v>0</v>
      </c>
      <c r="GC373" s="12">
        <f>IFERROR(CW373*[1]Figure!$F$8+DR373*[1]Figure!$G$8+EM373*[1]Figure!$H$8,0)</f>
        <v>0</v>
      </c>
      <c r="GD373" s="12">
        <f>IFERROR(CX373*[1]Figure!$F$8+DS373*[1]Figure!$G$8+EN373*[1]Figure!$H$8,0)</f>
        <v>0</v>
      </c>
      <c r="GE373" s="12">
        <f>IFERROR(CY373*[1]Figure!$F$8+DT373*[1]Figure!$G$8+EO373*[1]Figure!$H$8,0)</f>
        <v>0</v>
      </c>
      <c r="GF373" s="12">
        <f>IFERROR(CZ373*[1]Figure!$F$8+DU373*[1]Figure!$G$8+EP373*[1]Figure!$H$8,0)</f>
        <v>0</v>
      </c>
      <c r="GG373" s="12">
        <f>IFERROR(DA373*[1]Figure!$F$8+DV373*[1]Figure!$G$8+EQ373*[1]Figure!$H$8,0)</f>
        <v>0</v>
      </c>
      <c r="GH373" s="12">
        <f>IFERROR(DB373*[1]Figure!$F$8+DW373*[1]Figure!$G$8+ER373*[1]Figure!$H$8,0)</f>
        <v>0</v>
      </c>
      <c r="GI373" s="12">
        <f>IFERROR(DC373*[1]Figure!$F$8+DX373*[1]Figure!$G$8+ES373*[1]Figure!$H$8,0)</f>
        <v>0</v>
      </c>
      <c r="GJ373" s="12">
        <f>IFERROR(DD373*[1]Figure!$F$8+DY373*[1]Figure!$G$8+ET373*[1]Figure!$H$8,0)</f>
        <v>0</v>
      </c>
      <c r="GK373" s="12">
        <f>IFERROR(DE373*[1]Figure!$F$8+DZ373*[1]Figure!$G$8+EU373*[1]Figure!$H$8,0)</f>
        <v>0</v>
      </c>
      <c r="GL373" s="12">
        <f>IFERROR(DF373*[1]Figure!$F$8+EA373*[1]Figure!$G$8+EV373*[1]Figure!$H$8,0)</f>
        <v>0</v>
      </c>
      <c r="GM373" s="12">
        <f>IFERROR(DG373*[1]Figure!$F$8+EB373*[1]Figure!$G$8+EW373*[1]Figure!$H$8,0)</f>
        <v>0</v>
      </c>
      <c r="GN373" s="12">
        <f>IFERROR(DH373*[1]Figure!$F$8+EC373*[1]Figure!$G$8+EX373*[1]Figure!$H$8,0)</f>
        <v>0</v>
      </c>
      <c r="GO373" s="12">
        <f>IFERROR(DI373*[1]Figure!$F$8+ED373*[1]Figure!$G$8+EY373*[1]Figure!$H$8,0)</f>
        <v>0</v>
      </c>
      <c r="GP373" s="12">
        <f>IFERROR(DJ373*[1]Figure!$F$8+EE373*[1]Figure!$G$8+EZ373*[1]Figure!$H$8,0)</f>
        <v>0</v>
      </c>
      <c r="GQ373" s="12">
        <f>IFERROR(DK373*[1]Figure!$F$8+EF373*[1]Figure!$G$8+FA373*[1]Figure!$H$8,0)</f>
        <v>0</v>
      </c>
      <c r="GR373" s="12">
        <f>IFERROR(DL373*[1]Figure!$F$8+EG373*[1]Figure!$G$8+FB373*[1]Figure!$H$8,0)</f>
        <v>0</v>
      </c>
      <c r="GS373" s="12">
        <f>IFERROR(DM373*[1]Figure!$F$8+EH373*[1]Figure!$G$8+FC373*[1]Figure!$H$8,0)</f>
        <v>0</v>
      </c>
      <c r="GT373" s="12">
        <f>IFERROR(DN373*[1]Figure!$F$8+EI373*[1]Figure!$G$8+FD373*[1]Figure!$H$8,0)</f>
        <v>0</v>
      </c>
      <c r="GU373" s="12">
        <f>IFERROR(DO373*[1]Figure!$F$8+EJ373*[1]Figure!$G$8+FE373*[1]Figure!$H$8,0)</f>
        <v>0</v>
      </c>
      <c r="GV373" s="12">
        <f>IFERROR(DP373*[1]Figure!$F$8+EK373*[1]Figure!$G$8+FF373*[1]Figure!$H$8,0)</f>
        <v>0</v>
      </c>
      <c r="GX373" s="12">
        <f>IFERROR(FH373*[1]Figure!$F$10+GC373*[1]Figure!$F$11,0)</f>
        <v>0</v>
      </c>
      <c r="GY373" s="12">
        <f>IFERROR(FI373*[1]Figure!$F$10+GD373*[1]Figure!$F$11,0)</f>
        <v>0</v>
      </c>
      <c r="GZ373" s="12">
        <f>IFERROR(FJ373*[1]Figure!$F$10+GE373*[1]Figure!$F$11,0)</f>
        <v>0</v>
      </c>
      <c r="HA373" s="12">
        <f>IFERROR(FK373*[1]Figure!$F$10+GF373*[1]Figure!$F$11,0)</f>
        <v>0</v>
      </c>
      <c r="HB373" s="12">
        <f>IFERROR(FL373*[1]Figure!$F$10+GG373*[1]Figure!$F$11,0)</f>
        <v>0</v>
      </c>
      <c r="HC373" s="12">
        <f>IFERROR(FM373*[1]Figure!$F$10+GH373*[1]Figure!$F$11,0)</f>
        <v>0</v>
      </c>
      <c r="HD373" s="12">
        <f>IFERROR(FN373*[1]Figure!$F$10+GI373*[1]Figure!$F$11,0)</f>
        <v>0</v>
      </c>
      <c r="HE373" s="12">
        <f>IFERROR(FO373*[1]Figure!$F$10+GJ373*[1]Figure!$F$11,0)</f>
        <v>0</v>
      </c>
      <c r="HF373" s="12">
        <f>IFERROR(FP373*[1]Figure!$F$10+GK373*[1]Figure!$F$11,0)</f>
        <v>0</v>
      </c>
      <c r="HG373" s="12">
        <f>IFERROR(FQ373*[1]Figure!$F$10+GL373*[1]Figure!$F$11,0)</f>
        <v>0</v>
      </c>
      <c r="HH373" s="12">
        <f>IFERROR(FR373*[1]Figure!$F$10+GM373*[1]Figure!$F$11,0)</f>
        <v>0</v>
      </c>
      <c r="HI373" s="12">
        <f>IFERROR(FS373*[1]Figure!$F$10+GN373*[1]Figure!$F$11,0)</f>
        <v>0</v>
      </c>
      <c r="HJ373" s="12">
        <f>IFERROR(FT373*[1]Figure!$F$10+GO373*[1]Figure!$F$11,0)</f>
        <v>0</v>
      </c>
      <c r="HK373" s="12">
        <f>IFERROR(FU373*[1]Figure!$F$10+GP373*[1]Figure!$F$11,0)</f>
        <v>0</v>
      </c>
      <c r="HL373" s="12">
        <f>IFERROR(FV373*[1]Figure!$F$10+GQ373*[1]Figure!$F$11,0)</f>
        <v>0</v>
      </c>
      <c r="HM373" s="12">
        <f>IFERROR(FW373*[1]Figure!$F$10+GR373*[1]Figure!$F$11,0)</f>
        <v>0</v>
      </c>
      <c r="HN373" s="12">
        <f>IFERROR(FX373*[1]Figure!$F$10+GS373*[1]Figure!$F$11,0)</f>
        <v>0</v>
      </c>
      <c r="HO373" s="12">
        <f>IFERROR(FY373*[1]Figure!$F$10+GT373*[1]Figure!$F$11,0)</f>
        <v>0</v>
      </c>
      <c r="HP373" s="12">
        <f>IFERROR(FZ373*[1]Figure!$F$10+GU373*[1]Figure!$F$11,0)</f>
        <v>0</v>
      </c>
      <c r="HQ373" s="12">
        <f>IFERROR(GA373*[1]Figure!$F$10+GV373*[1]Figure!$F$11,0)</f>
        <v>0</v>
      </c>
    </row>
    <row r="374" spans="1:225" x14ac:dyDescent="0.2">
      <c r="A374" s="1"/>
      <c r="B374" s="3"/>
      <c r="C374" s="1"/>
      <c r="D374" s="1"/>
      <c r="E374" s="2" t="str">
        <f>E369</f>
        <v>Sea</v>
      </c>
      <c r="F374" s="11"/>
      <c r="G374" s="5">
        <f>[1]Transport!BM32+[1]Transport!AQ384+[1]Transport!BM32</f>
        <v>139.64105965848043</v>
      </c>
      <c r="H374" s="5">
        <f t="shared" si="324"/>
        <v>139.64105965848043</v>
      </c>
      <c r="I374" s="5">
        <f t="shared" si="324"/>
        <v>139.64105965848043</v>
      </c>
      <c r="J374" s="5">
        <f t="shared" si="324"/>
        <v>139.64105965848043</v>
      </c>
      <c r="K374" s="5">
        <f t="shared" si="324"/>
        <v>139.64105965848043</v>
      </c>
      <c r="L374" s="5">
        <f t="shared" si="324"/>
        <v>139.64105965848043</v>
      </c>
      <c r="M374" s="5" t="str">
        <f>M370</f>
        <v>tkm/kWh</v>
      </c>
      <c r="N374" s="5"/>
      <c r="O374" s="5">
        <f t="shared" si="329"/>
        <v>1</v>
      </c>
      <c r="P374" s="5" t="str">
        <f t="shared" si="329"/>
        <v>tkm</v>
      </c>
      <c r="Q374" s="5">
        <f>Q369</f>
        <v>0.10916084009818899</v>
      </c>
      <c r="R374" s="5">
        <f t="shared" si="325"/>
        <v>1.5018961001187601</v>
      </c>
      <c r="S374" s="5">
        <f t="shared" si="325"/>
        <v>7.28669502240907E-4</v>
      </c>
      <c r="T374" s="5">
        <f t="shared" si="325"/>
        <v>3.2411041272833299E-2</v>
      </c>
      <c r="U374" s="5">
        <f t="shared" si="325"/>
        <v>8.3481939932234005E-4</v>
      </c>
      <c r="V374" s="5">
        <f t="shared" si="325"/>
        <v>3.3057494020882001E-6</v>
      </c>
      <c r="W374" s="5">
        <f t="shared" si="325"/>
        <v>0.109625172489507</v>
      </c>
      <c r="X374" s="5">
        <f t="shared" si="325"/>
        <v>4.4344970849222298E-3</v>
      </c>
      <c r="Y374" s="5">
        <f t="shared" si="325"/>
        <v>1.4483476843009799E-2</v>
      </c>
      <c r="Z374" s="5">
        <f t="shared" si="325"/>
        <v>1.12241618912258E-3</v>
      </c>
      <c r="AA374" s="5">
        <f t="shared" si="325"/>
        <v>2.9363953264662998E-4</v>
      </c>
      <c r="AB374" s="5">
        <f t="shared" si="325"/>
        <v>1.2829894263427901E-3</v>
      </c>
      <c r="AC374" s="5">
        <f t="shared" si="325"/>
        <v>3.9858483224091699E-7</v>
      </c>
      <c r="AD374" s="5">
        <f t="shared" si="325"/>
        <v>1.99104757131005E-4</v>
      </c>
      <c r="AE374" s="5">
        <f t="shared" si="325"/>
        <v>2.3284427417211099E-3</v>
      </c>
      <c r="AF374" s="5">
        <f t="shared" si="325"/>
        <v>2.3448080872698301E-3</v>
      </c>
      <c r="AG374" s="5">
        <f t="shared" si="325"/>
        <v>7.6331635735922498E-8</v>
      </c>
      <c r="AH374" s="5">
        <f t="shared" si="325"/>
        <v>2.2679886976680001E-3</v>
      </c>
      <c r="AI374" s="5">
        <f t="shared" si="325"/>
        <v>0.28330198609212898</v>
      </c>
      <c r="AJ374" s="5">
        <f t="shared" si="325"/>
        <v>7.7360556508425501E-5</v>
      </c>
      <c r="AK374" s="1"/>
      <c r="AL374" s="1">
        <f>IFERROR($G374*Q374,0)</f>
        <v>15.243335384521052</v>
      </c>
      <c r="AM374" s="1">
        <f>IFERROR($G374*R374,0)</f>
        <v>209.72636291752286</v>
      </c>
      <c r="AN374" s="1">
        <f>IFERROR($G374*S374,0)</f>
        <v>0.10175218143373774</v>
      </c>
      <c r="AO374" s="1">
        <f>IFERROR($G374*T374,0)</f>
        <v>4.5259121479731865</v>
      </c>
      <c r="AP374" s="1">
        <f>IFERROR($G374*U374,0)</f>
        <v>0.11657506554482769</v>
      </c>
      <c r="AQ374" s="1">
        <f>IFERROR($G374*V374,0)</f>
        <v>4.6161834947298436E-4</v>
      </c>
      <c r="AR374" s="1">
        <f>IFERROR($G374*W374,0)</f>
        <v>15.308175251678454</v>
      </c>
      <c r="AS374" s="1">
        <f>IFERROR($G374*X374,0)</f>
        <v>0.61923787199098268</v>
      </c>
      <c r="AT374" s="1">
        <f>IFERROR($G374*Y374,0)</f>
        <v>2.0224880538969514</v>
      </c>
      <c r="AU374" s="1">
        <f>IFERROR($G374*Z374,0)</f>
        <v>0.15673538602691045</v>
      </c>
      <c r="AV374" s="1">
        <f>IFERROR($G374*AA374,0)</f>
        <v>4.1004135496396366E-2</v>
      </c>
      <c r="AW374" s="1">
        <f>IFERROR($G374*AB374,0)</f>
        <v>0.17915800302513313</v>
      </c>
      <c r="AX374" s="1">
        <f>IFERROR($G374*AC374,0)</f>
        <v>5.5658808337919307E-5</v>
      </c>
      <c r="AY374" s="1">
        <f>IFERROR($G374*AD374,0)</f>
        <v>2.7803199268817927E-2</v>
      </c>
      <c r="AZ374" s="1">
        <f>IFERROR($G374*AE374,0)</f>
        <v>0.32514621180803327</v>
      </c>
      <c r="BA374" s="1">
        <f>IFERROR($G374*AF374,0)</f>
        <v>0.32743148600213373</v>
      </c>
      <c r="BB374" s="1">
        <f>IFERROR($G374*AG374,0)</f>
        <v>1.0659030499629349E-5</v>
      </c>
      <c r="BC374" s="1">
        <f>IFERROR($G374*AH374,0)</f>
        <v>0.31670434503581651</v>
      </c>
      <c r="BD374" s="1">
        <f>IFERROR($G374*AI374,0)</f>
        <v>39.560589541256974</v>
      </c>
      <c r="BE374" s="1">
        <f>IFERROR($G374*AJ374,0)</f>
        <v>1.0802710086606292E-2</v>
      </c>
      <c r="BF374" s="1"/>
      <c r="BG374" s="1">
        <f>IFERROR($H374*Q374,0)</f>
        <v>15.243335384521052</v>
      </c>
      <c r="BH374" s="1">
        <f>IFERROR($H374*R374,0)</f>
        <v>209.72636291752286</v>
      </c>
      <c r="BI374" s="1">
        <f>IFERROR($H374*S374,0)</f>
        <v>0.10175218143373774</v>
      </c>
      <c r="BJ374" s="1">
        <f>IFERROR($H374*T374,0)</f>
        <v>4.5259121479731865</v>
      </c>
      <c r="BK374" s="1">
        <f>IFERROR($H374*U374,0)</f>
        <v>0.11657506554482769</v>
      </c>
      <c r="BL374" s="1">
        <f>IFERROR($H374*V374,0)</f>
        <v>4.6161834947298436E-4</v>
      </c>
      <c r="BM374" s="1">
        <f>IFERROR($H374*W374,0)</f>
        <v>15.308175251678454</v>
      </c>
      <c r="BN374" s="1">
        <f>IFERROR($H374*X374,0)</f>
        <v>0.61923787199098268</v>
      </c>
      <c r="BO374" s="1">
        <f>IFERROR($H374*Y374,0)</f>
        <v>2.0224880538969514</v>
      </c>
      <c r="BP374" s="1">
        <f>IFERROR($H374*Z374,0)</f>
        <v>0.15673538602691045</v>
      </c>
      <c r="BQ374" s="1">
        <f>IFERROR($H374*AA374,0)</f>
        <v>4.1004135496396366E-2</v>
      </c>
      <c r="BR374" s="1">
        <f>IFERROR($H374*AB374,0)</f>
        <v>0.17915800302513313</v>
      </c>
      <c r="BS374" s="1">
        <f>IFERROR($H374*AC374,0)</f>
        <v>5.5658808337919307E-5</v>
      </c>
      <c r="BT374" s="1">
        <f>IFERROR($H374*AD374,0)</f>
        <v>2.7803199268817927E-2</v>
      </c>
      <c r="BU374" s="1">
        <f>IFERROR($H374*AE374,0)</f>
        <v>0.32514621180803327</v>
      </c>
      <c r="BV374" s="1">
        <f>IFERROR($H374*AF374,0)</f>
        <v>0.32743148600213373</v>
      </c>
      <c r="BW374" s="1">
        <f>IFERROR($H374*AG374,0)</f>
        <v>1.0659030499629349E-5</v>
      </c>
      <c r="BX374" s="1">
        <f>IFERROR($H374*AH374,0)</f>
        <v>0.31670434503581651</v>
      </c>
      <c r="BY374" s="1">
        <f>IFERROR($H374*AI374,0)</f>
        <v>39.560589541256974</v>
      </c>
      <c r="BZ374" s="1">
        <f>IFERROR($H374*AJ374,0)</f>
        <v>1.0802710086606292E-2</v>
      </c>
      <c r="CA374" s="1"/>
      <c r="CB374" s="1">
        <f>IFERROR($I374*Q374,0)</f>
        <v>15.243335384521052</v>
      </c>
      <c r="CC374" s="1">
        <f>IFERROR($I374*R374,0)</f>
        <v>209.72636291752286</v>
      </c>
      <c r="CD374" s="1">
        <f>IFERROR($I374*S374,0)</f>
        <v>0.10175218143373774</v>
      </c>
      <c r="CE374" s="1">
        <f>IFERROR($I374*T374,0)</f>
        <v>4.5259121479731865</v>
      </c>
      <c r="CF374" s="1">
        <f>IFERROR($I374*U374,0)</f>
        <v>0.11657506554482769</v>
      </c>
      <c r="CG374" s="1">
        <f>IFERROR($I374*V374,0)</f>
        <v>4.6161834947298436E-4</v>
      </c>
      <c r="CH374" s="1">
        <f>IFERROR($I374*W374,0)</f>
        <v>15.308175251678454</v>
      </c>
      <c r="CI374" s="1">
        <f>IFERROR($I374*X374,0)</f>
        <v>0.61923787199098268</v>
      </c>
      <c r="CJ374" s="1">
        <f>IFERROR($I374*Y374,0)</f>
        <v>2.0224880538969514</v>
      </c>
      <c r="CK374" s="1">
        <f>IFERROR($I374*Z374,0)</f>
        <v>0.15673538602691045</v>
      </c>
      <c r="CL374" s="1">
        <f>IFERROR($I374*AA374,0)</f>
        <v>4.1004135496396366E-2</v>
      </c>
      <c r="CM374" s="1">
        <f>IFERROR($I374*AB374,0)</f>
        <v>0.17915800302513313</v>
      </c>
      <c r="CN374" s="1">
        <f>IFERROR($I374*AC374,0)</f>
        <v>5.5658808337919307E-5</v>
      </c>
      <c r="CO374" s="1">
        <f>IFERROR($I374*AD374,0)</f>
        <v>2.7803199268817927E-2</v>
      </c>
      <c r="CP374" s="1">
        <f>IFERROR($I374*AE374,0)</f>
        <v>0.32514621180803327</v>
      </c>
      <c r="CQ374" s="1">
        <f>IFERROR($I374*AF374,0)</f>
        <v>0.32743148600213373</v>
      </c>
      <c r="CR374" s="1">
        <f>IFERROR($I374*AG374,0)</f>
        <v>1.0659030499629349E-5</v>
      </c>
      <c r="CS374" s="1">
        <f>IFERROR($I374*AH374,0)</f>
        <v>0.31670434503581651</v>
      </c>
      <c r="CT374" s="1">
        <f>IFERROR($I374*AI374,0)</f>
        <v>39.560589541256974</v>
      </c>
      <c r="CU374" s="1">
        <f>IFERROR($I374*AJ374,0)</f>
        <v>1.0802710086606292E-2</v>
      </c>
      <c r="CW374" s="12">
        <f>IFERROR($J374*Q374,0)</f>
        <v>15.243335384521052</v>
      </c>
      <c r="CX374" s="12">
        <f>IFERROR($J374*R374,0)</f>
        <v>209.72636291752286</v>
      </c>
      <c r="CY374" s="12">
        <f>IFERROR($J374*S374,0)</f>
        <v>0.10175218143373774</v>
      </c>
      <c r="CZ374" s="12">
        <f>IFERROR($J374*T374,0)</f>
        <v>4.5259121479731865</v>
      </c>
      <c r="DA374" s="12">
        <f>IFERROR($J374*U374,0)</f>
        <v>0.11657506554482769</v>
      </c>
      <c r="DB374" s="12">
        <f>IFERROR($J374*V374,0)</f>
        <v>4.6161834947298436E-4</v>
      </c>
      <c r="DC374" s="12">
        <f>IFERROR($J374*W374,0)</f>
        <v>15.308175251678454</v>
      </c>
      <c r="DD374" s="12">
        <f>IFERROR($J374*X374,0)</f>
        <v>0.61923787199098268</v>
      </c>
      <c r="DE374" s="12">
        <f>IFERROR($J374*Y374,0)</f>
        <v>2.0224880538969514</v>
      </c>
      <c r="DF374" s="12">
        <f>IFERROR($J374*Z374,0)</f>
        <v>0.15673538602691045</v>
      </c>
      <c r="DG374" s="12">
        <f>IFERROR($J374*AA374,0)</f>
        <v>4.1004135496396366E-2</v>
      </c>
      <c r="DH374" s="12">
        <f>IFERROR($J374*AB374,0)</f>
        <v>0.17915800302513313</v>
      </c>
      <c r="DI374" s="12">
        <f>IFERROR($J374*AC374,0)</f>
        <v>5.5658808337919307E-5</v>
      </c>
      <c r="DJ374" s="12">
        <f>IFERROR($J374*AD374,0)</f>
        <v>2.7803199268817927E-2</v>
      </c>
      <c r="DK374" s="12">
        <f>IFERROR($J374*AE374,0)</f>
        <v>0.32514621180803327</v>
      </c>
      <c r="DL374" s="12">
        <f>IFERROR($J374*AF374,0)</f>
        <v>0.32743148600213373</v>
      </c>
      <c r="DM374" s="12">
        <f>IFERROR($J374*AG374,0)</f>
        <v>1.0659030499629349E-5</v>
      </c>
      <c r="DN374" s="12">
        <f>IFERROR($J374*AH374,0)</f>
        <v>0.31670434503581651</v>
      </c>
      <c r="DO374" s="12">
        <f>IFERROR($J374*AI374,0)</f>
        <v>39.560589541256974</v>
      </c>
      <c r="DP374" s="12">
        <f>IFERROR($J374*AJ374,0)</f>
        <v>1.0802710086606292E-2</v>
      </c>
      <c r="DR374" s="12">
        <f>IFERROR($K374*Q374,0)</f>
        <v>15.243335384521052</v>
      </c>
      <c r="DS374" s="12">
        <f>IFERROR($K374*R374,0)</f>
        <v>209.72636291752286</v>
      </c>
      <c r="DT374" s="12">
        <f>IFERROR($K374*S374,0)</f>
        <v>0.10175218143373774</v>
      </c>
      <c r="DU374" s="12">
        <f>IFERROR($K374*T374,0)</f>
        <v>4.5259121479731865</v>
      </c>
      <c r="DV374" s="12">
        <f>IFERROR($K374*U374,0)</f>
        <v>0.11657506554482769</v>
      </c>
      <c r="DW374" s="12">
        <f>IFERROR($K374*V374,0)</f>
        <v>4.6161834947298436E-4</v>
      </c>
      <c r="DX374" s="12">
        <f>IFERROR($K374*W374,0)</f>
        <v>15.308175251678454</v>
      </c>
      <c r="DY374" s="12">
        <f>IFERROR($K374*X374,0)</f>
        <v>0.61923787199098268</v>
      </c>
      <c r="DZ374" s="12">
        <f>IFERROR($K374*Y374,0)</f>
        <v>2.0224880538969514</v>
      </c>
      <c r="EA374" s="12">
        <f>IFERROR($K374*Z374,0)</f>
        <v>0.15673538602691045</v>
      </c>
      <c r="EB374" s="12">
        <f>IFERROR($K374*AA374,0)</f>
        <v>4.1004135496396366E-2</v>
      </c>
      <c r="EC374" s="12">
        <f>IFERROR($K374*AB374,0)</f>
        <v>0.17915800302513313</v>
      </c>
      <c r="ED374" s="12">
        <f>IFERROR($K374*AC374,0)</f>
        <v>5.5658808337919307E-5</v>
      </c>
      <c r="EE374" s="12">
        <f>IFERROR($K374*AD374,0)</f>
        <v>2.7803199268817927E-2</v>
      </c>
      <c r="EF374" s="12">
        <f>IFERROR($K374*AE374,0)</f>
        <v>0.32514621180803327</v>
      </c>
      <c r="EG374" s="12">
        <f>IFERROR($K374*AF374,0)</f>
        <v>0.32743148600213373</v>
      </c>
      <c r="EH374" s="12">
        <f>IFERROR($K374*AG374,0)</f>
        <v>1.0659030499629349E-5</v>
      </c>
      <c r="EI374" s="12">
        <f>IFERROR($K374*AH374,0)</f>
        <v>0.31670434503581651</v>
      </c>
      <c r="EJ374" s="12">
        <f>IFERROR($K374*AI374,0)</f>
        <v>39.560589541256974</v>
      </c>
      <c r="EK374" s="12">
        <f>IFERROR($K374*AJ374,0)</f>
        <v>1.0802710086606292E-2</v>
      </c>
      <c r="EM374" s="12">
        <f>IFERROR($L374*Q374,0)</f>
        <v>15.243335384521052</v>
      </c>
      <c r="EN374" s="12">
        <f>IFERROR($L374*R374,0)</f>
        <v>209.72636291752286</v>
      </c>
      <c r="EO374" s="12">
        <f>IFERROR($L374*S374,0)</f>
        <v>0.10175218143373774</v>
      </c>
      <c r="EP374" s="12">
        <f>IFERROR($L374*T374,0)</f>
        <v>4.5259121479731865</v>
      </c>
      <c r="EQ374" s="12">
        <f>IFERROR($L374*U374,0)</f>
        <v>0.11657506554482769</v>
      </c>
      <c r="ER374" s="12">
        <f>IFERROR($L374*V374,0)</f>
        <v>4.6161834947298436E-4</v>
      </c>
      <c r="ES374" s="12">
        <f>IFERROR($L374*W374,0)</f>
        <v>15.308175251678454</v>
      </c>
      <c r="ET374" s="12">
        <f>IFERROR($L374*X374,0)</f>
        <v>0.61923787199098268</v>
      </c>
      <c r="EU374" s="12">
        <f>IFERROR($L374*Y374,0)</f>
        <v>2.0224880538969514</v>
      </c>
      <c r="EV374" s="12">
        <f>IFERROR($L374*Z374,0)</f>
        <v>0.15673538602691045</v>
      </c>
      <c r="EW374" s="12">
        <f>IFERROR($L374*AA374,0)</f>
        <v>4.1004135496396366E-2</v>
      </c>
      <c r="EX374" s="12">
        <f>IFERROR($L374*AB374,0)</f>
        <v>0.17915800302513313</v>
      </c>
      <c r="EY374" s="12">
        <f>IFERROR($L374*AC374,0)</f>
        <v>5.5658808337919307E-5</v>
      </c>
      <c r="EZ374" s="12">
        <f>IFERROR($L374*AD374,0)</f>
        <v>2.7803199268817927E-2</v>
      </c>
      <c r="FA374" s="12">
        <f>IFERROR($L374*AE374,0)</f>
        <v>0.32514621180803327</v>
      </c>
      <c r="FB374" s="12">
        <f>IFERROR($L374*AF374,0)</f>
        <v>0.32743148600213373</v>
      </c>
      <c r="FC374" s="12">
        <f>IFERROR($L374*AG374,0)</f>
        <v>1.0659030499629349E-5</v>
      </c>
      <c r="FD374" s="12">
        <f>IFERROR($L374*AH374,0)</f>
        <v>0.31670434503581651</v>
      </c>
      <c r="FE374" s="12">
        <f>IFERROR($L374*AI374,0)</f>
        <v>39.560589541256974</v>
      </c>
      <c r="FF374" s="12">
        <f>IFERROR($L374*AJ374,0)</f>
        <v>1.0802710086606292E-2</v>
      </c>
      <c r="FH374" s="12">
        <f>IFERROR(AL374*[1]Figure!$C$8+BG374*[1]Figure!$D$8+CB374*[1]Figure!$E$8,0)</f>
        <v>15.243335384521052</v>
      </c>
      <c r="FI374" s="12">
        <f>IFERROR(AM374*[1]Figure!$C$8+BH374*[1]Figure!$D$8+CC374*[1]Figure!$E$8,0)</f>
        <v>209.72636291752289</v>
      </c>
      <c r="FJ374" s="12">
        <f>IFERROR(AN374*[1]Figure!$C$8+BI374*[1]Figure!$D$8+CD374*[1]Figure!$E$8,0)</f>
        <v>0.10175218143373772</v>
      </c>
      <c r="FK374" s="12">
        <f>IFERROR(AO374*[1]Figure!$C$8+BJ374*[1]Figure!$D$8+CE374*[1]Figure!$E$8,0)</f>
        <v>4.5259121479731865</v>
      </c>
      <c r="FL374" s="12">
        <f>IFERROR(AP374*[1]Figure!$C$8+BK374*[1]Figure!$D$8+CF374*[1]Figure!$E$8,0)</f>
        <v>0.11657506554482767</v>
      </c>
      <c r="FM374" s="12">
        <f>IFERROR(AQ374*[1]Figure!$C$8+BL374*[1]Figure!$D$8+CG374*[1]Figure!$E$8,0)</f>
        <v>4.6161834947298431E-4</v>
      </c>
      <c r="FN374" s="12">
        <f>IFERROR(AR374*[1]Figure!$C$8+BM374*[1]Figure!$D$8+CH374*[1]Figure!$E$8,0)</f>
        <v>15.308175251678454</v>
      </c>
      <c r="FO374" s="12">
        <f>IFERROR(AS374*[1]Figure!$C$8+BN374*[1]Figure!$D$8+CI374*[1]Figure!$E$8,0)</f>
        <v>0.61923787199098268</v>
      </c>
      <c r="FP374" s="12">
        <f>IFERROR(AT374*[1]Figure!$C$8+BO374*[1]Figure!$D$8+CJ374*[1]Figure!$E$8,0)</f>
        <v>2.0224880538969514</v>
      </c>
      <c r="FQ374" s="12">
        <f>IFERROR(AU374*[1]Figure!$C$8+BP374*[1]Figure!$D$8+CK374*[1]Figure!$E$8,0)</f>
        <v>0.15673538602691048</v>
      </c>
      <c r="FR374" s="12">
        <f>IFERROR(AV374*[1]Figure!$C$8+BQ374*[1]Figure!$D$8+CL374*[1]Figure!$E$8,0)</f>
        <v>4.1004135496396366E-2</v>
      </c>
      <c r="FS374" s="12">
        <f>IFERROR(AW374*[1]Figure!$C$8+BR374*[1]Figure!$D$8+CM374*[1]Figure!$E$8,0)</f>
        <v>0.17915800302513313</v>
      </c>
      <c r="FT374" s="12">
        <f>IFERROR(AX374*[1]Figure!$C$8+BS374*[1]Figure!$D$8+CN374*[1]Figure!$E$8,0)</f>
        <v>5.5658808337919307E-5</v>
      </c>
      <c r="FU374" s="12">
        <f>IFERROR(AY374*[1]Figure!$C$8+BT374*[1]Figure!$D$8+CO374*[1]Figure!$E$8,0)</f>
        <v>2.7803199268817927E-2</v>
      </c>
      <c r="FV374" s="12">
        <f>IFERROR(AZ374*[1]Figure!$C$8+BU374*[1]Figure!$D$8+CP374*[1]Figure!$E$8,0)</f>
        <v>0.32514621180803321</v>
      </c>
      <c r="FW374" s="12">
        <f>IFERROR(BA374*[1]Figure!$C$8+BV374*[1]Figure!$D$8+CQ374*[1]Figure!$E$8,0)</f>
        <v>0.32743148600213373</v>
      </c>
      <c r="FX374" s="12">
        <f>IFERROR(BB374*[1]Figure!$C$8+BW374*[1]Figure!$D$8+CR374*[1]Figure!$E$8,0)</f>
        <v>1.0659030499629348E-5</v>
      </c>
      <c r="FY374" s="12">
        <f>IFERROR(BC374*[1]Figure!$C$8+BX374*[1]Figure!$D$8+CS374*[1]Figure!$E$8,0)</f>
        <v>0.31670434503581651</v>
      </c>
      <c r="FZ374" s="12">
        <f>IFERROR(BD374*[1]Figure!$C$8+BY374*[1]Figure!$D$8+CT374*[1]Figure!$E$8,0)</f>
        <v>39.560589541256974</v>
      </c>
      <c r="GA374" s="12">
        <f>IFERROR(BE374*[1]Figure!$C$8+BZ374*[1]Figure!$D$8+CU374*[1]Figure!$E$8,0)</f>
        <v>1.080271008660629E-2</v>
      </c>
      <c r="GC374" s="12">
        <f>IFERROR(CW374*[1]Figure!$F$8+DR374*[1]Figure!$G$8+EM374*[1]Figure!$H$8,0)</f>
        <v>15.24333538452105</v>
      </c>
      <c r="GD374" s="12">
        <f>IFERROR(CX374*[1]Figure!$F$8+DS374*[1]Figure!$G$8+EN374*[1]Figure!$H$8,0)</f>
        <v>209.72636291752283</v>
      </c>
      <c r="GE374" s="12">
        <f>IFERROR(CY374*[1]Figure!$F$8+DT374*[1]Figure!$G$8+EO374*[1]Figure!$H$8,0)</f>
        <v>0.10175218143373774</v>
      </c>
      <c r="GF374" s="12">
        <f>IFERROR(CZ374*[1]Figure!$F$8+DU374*[1]Figure!$G$8+EP374*[1]Figure!$H$8,0)</f>
        <v>4.5259121479731865</v>
      </c>
      <c r="GG374" s="12">
        <f>IFERROR(DA374*[1]Figure!$F$8+DV374*[1]Figure!$G$8+EQ374*[1]Figure!$H$8,0)</f>
        <v>0.11657506554482769</v>
      </c>
      <c r="GH374" s="12">
        <f>IFERROR(DB374*[1]Figure!$F$8+DW374*[1]Figure!$G$8+ER374*[1]Figure!$H$8,0)</f>
        <v>4.6161834947298431E-4</v>
      </c>
      <c r="GI374" s="12">
        <f>IFERROR(DC374*[1]Figure!$F$8+DX374*[1]Figure!$G$8+ES374*[1]Figure!$H$8,0)</f>
        <v>15.308175251678453</v>
      </c>
      <c r="GJ374" s="12">
        <f>IFERROR(DD374*[1]Figure!$F$8+DY374*[1]Figure!$G$8+ET374*[1]Figure!$H$8,0)</f>
        <v>0.61923787199098257</v>
      </c>
      <c r="GK374" s="12">
        <f>IFERROR(DE374*[1]Figure!$F$8+DZ374*[1]Figure!$G$8+EU374*[1]Figure!$H$8,0)</f>
        <v>2.0224880538969514</v>
      </c>
      <c r="GL374" s="12">
        <f>IFERROR(DF374*[1]Figure!$F$8+EA374*[1]Figure!$G$8+EV374*[1]Figure!$H$8,0)</f>
        <v>0.15673538602691042</v>
      </c>
      <c r="GM374" s="12">
        <f>IFERROR(DG374*[1]Figure!$F$8+EB374*[1]Figure!$G$8+EW374*[1]Figure!$H$8,0)</f>
        <v>4.1004135496396366E-2</v>
      </c>
      <c r="GN374" s="12">
        <f>IFERROR(DH374*[1]Figure!$F$8+EC374*[1]Figure!$G$8+EX374*[1]Figure!$H$8,0)</f>
        <v>0.17915800302513313</v>
      </c>
      <c r="GO374" s="12">
        <f>IFERROR(DI374*[1]Figure!$F$8+ED374*[1]Figure!$G$8+EY374*[1]Figure!$H$8,0)</f>
        <v>5.56588083379193E-5</v>
      </c>
      <c r="GP374" s="12">
        <f>IFERROR(DJ374*[1]Figure!$F$8+EE374*[1]Figure!$G$8+EZ374*[1]Figure!$H$8,0)</f>
        <v>2.7803199268817927E-2</v>
      </c>
      <c r="GQ374" s="12">
        <f>IFERROR(DK374*[1]Figure!$F$8+EF374*[1]Figure!$G$8+FA374*[1]Figure!$H$8,0)</f>
        <v>0.32514621180803321</v>
      </c>
      <c r="GR374" s="12">
        <f>IFERROR(DL374*[1]Figure!$F$8+EG374*[1]Figure!$G$8+FB374*[1]Figure!$H$8,0)</f>
        <v>0.32743148600213373</v>
      </c>
      <c r="GS374" s="12">
        <f>IFERROR(DM374*[1]Figure!$F$8+EH374*[1]Figure!$G$8+FC374*[1]Figure!$H$8,0)</f>
        <v>1.0659030499629349E-5</v>
      </c>
      <c r="GT374" s="12">
        <f>IFERROR(DN374*[1]Figure!$F$8+EI374*[1]Figure!$G$8+FD374*[1]Figure!$H$8,0)</f>
        <v>0.31670434503581651</v>
      </c>
      <c r="GU374" s="12">
        <f>IFERROR(DO374*[1]Figure!$F$8+EJ374*[1]Figure!$G$8+FE374*[1]Figure!$H$8,0)</f>
        <v>39.560589541256974</v>
      </c>
      <c r="GV374" s="12">
        <f>IFERROR(DP374*[1]Figure!$F$8+EK374*[1]Figure!$G$8+FF374*[1]Figure!$H$8,0)</f>
        <v>1.0802710086606292E-2</v>
      </c>
      <c r="GX374" s="12">
        <f>IFERROR(FH374*[1]Figure!$F$10+GC374*[1]Figure!$F$11,0)</f>
        <v>15.243335384521053</v>
      </c>
      <c r="GY374" s="12">
        <f>IFERROR(FI374*[1]Figure!$F$10+GD374*[1]Figure!$F$11,0)</f>
        <v>209.72636291752289</v>
      </c>
      <c r="GZ374" s="12">
        <f>IFERROR(FJ374*[1]Figure!$F$10+GE374*[1]Figure!$F$11,0)</f>
        <v>0.10175218143373772</v>
      </c>
      <c r="HA374" s="12">
        <f>IFERROR(FK374*[1]Figure!$F$10+GF374*[1]Figure!$F$11,0)</f>
        <v>4.5259121479731865</v>
      </c>
      <c r="HB374" s="12">
        <f>IFERROR(FL374*[1]Figure!$F$10+GG374*[1]Figure!$F$11,0)</f>
        <v>0.11657506554482769</v>
      </c>
      <c r="HC374" s="12">
        <f>IFERROR(FM374*[1]Figure!$F$10+GH374*[1]Figure!$F$11,0)</f>
        <v>4.6161834947298431E-4</v>
      </c>
      <c r="HD374" s="12">
        <f>IFERROR(FN374*[1]Figure!$F$10+GI374*[1]Figure!$F$11,0)</f>
        <v>15.308175251678454</v>
      </c>
      <c r="HE374" s="12">
        <f>IFERROR(FO374*[1]Figure!$F$10+GJ374*[1]Figure!$F$11,0)</f>
        <v>0.61923787199098268</v>
      </c>
      <c r="HF374" s="12">
        <f>IFERROR(FP374*[1]Figure!$F$10+GK374*[1]Figure!$F$11,0)</f>
        <v>2.0224880538969514</v>
      </c>
      <c r="HG374" s="12">
        <f>IFERROR(FQ374*[1]Figure!$F$10+GL374*[1]Figure!$F$11,0)</f>
        <v>0.15673538602691048</v>
      </c>
      <c r="HH374" s="12">
        <f>IFERROR(FR374*[1]Figure!$F$10+GM374*[1]Figure!$F$11,0)</f>
        <v>4.1004135496396366E-2</v>
      </c>
      <c r="HI374" s="12">
        <f>IFERROR(FS374*[1]Figure!$F$10+GN374*[1]Figure!$F$11,0)</f>
        <v>0.17915800302513313</v>
      </c>
      <c r="HJ374" s="12">
        <f>IFERROR(FT374*[1]Figure!$F$10+GO374*[1]Figure!$F$11,0)</f>
        <v>5.5658808337919307E-5</v>
      </c>
      <c r="HK374" s="12">
        <f>IFERROR(FU374*[1]Figure!$F$10+GP374*[1]Figure!$F$11,0)</f>
        <v>2.7803199268817927E-2</v>
      </c>
      <c r="HL374" s="12">
        <f>IFERROR(FV374*[1]Figure!$F$10+GQ374*[1]Figure!$F$11,0)</f>
        <v>0.32514621180803321</v>
      </c>
      <c r="HM374" s="12">
        <f>IFERROR(FW374*[1]Figure!$F$10+GR374*[1]Figure!$F$11,0)</f>
        <v>0.32743148600213373</v>
      </c>
      <c r="HN374" s="12">
        <f>IFERROR(FX374*[1]Figure!$F$10+GS374*[1]Figure!$F$11,0)</f>
        <v>1.0659030499629348E-5</v>
      </c>
      <c r="HO374" s="12">
        <f>IFERROR(FY374*[1]Figure!$F$10+GT374*[1]Figure!$F$11,0)</f>
        <v>0.31670434503581651</v>
      </c>
      <c r="HP374" s="12">
        <f>IFERROR(FZ374*[1]Figure!$F$10+GU374*[1]Figure!$F$11,0)</f>
        <v>39.560589541256974</v>
      </c>
      <c r="HQ374" s="12">
        <f>IFERROR(GA374*[1]Figure!$F$10+GV374*[1]Figure!$F$11,0)</f>
        <v>1.0802710086606292E-2</v>
      </c>
    </row>
  </sheetData>
  <mergeCells count="75">
    <mergeCell ref="B363:B364"/>
    <mergeCell ref="B365:B369"/>
    <mergeCell ref="B370:B374"/>
    <mergeCell ref="F331:F334"/>
    <mergeCell ref="F335:F338"/>
    <mergeCell ref="F339:F345"/>
    <mergeCell ref="F346:F349"/>
    <mergeCell ref="F350:F357"/>
    <mergeCell ref="F358:F362"/>
    <mergeCell ref="F299:F302"/>
    <mergeCell ref="F303:F306"/>
    <mergeCell ref="F307:F313"/>
    <mergeCell ref="F314:F317"/>
    <mergeCell ref="F318:F325"/>
    <mergeCell ref="F326:F330"/>
    <mergeCell ref="F267:F271"/>
    <mergeCell ref="F272:F276"/>
    <mergeCell ref="F283:F285"/>
    <mergeCell ref="F286:F288"/>
    <mergeCell ref="F289:F293"/>
    <mergeCell ref="F294:F298"/>
    <mergeCell ref="F217:F222"/>
    <mergeCell ref="F223:F228"/>
    <mergeCell ref="B241:B362"/>
    <mergeCell ref="F241:F245"/>
    <mergeCell ref="F246:F249"/>
    <mergeCell ref="F250:F253"/>
    <mergeCell ref="F254:F257"/>
    <mergeCell ref="F258:F261"/>
    <mergeCell ref="F262:F266"/>
    <mergeCell ref="F199:F202"/>
    <mergeCell ref="F203:F206"/>
    <mergeCell ref="F207:F211"/>
    <mergeCell ref="F212:F216"/>
    <mergeCell ref="F144:F147"/>
    <mergeCell ref="F148:F154"/>
    <mergeCell ref="F155:F158"/>
    <mergeCell ref="F159:F166"/>
    <mergeCell ref="F167:F171"/>
    <mergeCell ref="B172:B240"/>
    <mergeCell ref="F178:F183"/>
    <mergeCell ref="F184:F189"/>
    <mergeCell ref="F190:F194"/>
    <mergeCell ref="F195:F198"/>
    <mergeCell ref="F112:F115"/>
    <mergeCell ref="F116:F122"/>
    <mergeCell ref="F123:F126"/>
    <mergeCell ref="F127:F134"/>
    <mergeCell ref="F135:F139"/>
    <mergeCell ref="F140:F143"/>
    <mergeCell ref="F95:F97"/>
    <mergeCell ref="F98:F102"/>
    <mergeCell ref="F103:F107"/>
    <mergeCell ref="F108:F111"/>
    <mergeCell ref="F67:F70"/>
    <mergeCell ref="F71:F75"/>
    <mergeCell ref="F76:F80"/>
    <mergeCell ref="F81:F85"/>
    <mergeCell ref="F92:F94"/>
    <mergeCell ref="FH1:GA1"/>
    <mergeCell ref="GC1:GV1"/>
    <mergeCell ref="GX1:HQ1"/>
    <mergeCell ref="B4:B26"/>
    <mergeCell ref="B27:B49"/>
    <mergeCell ref="B50:B171"/>
    <mergeCell ref="F50:F54"/>
    <mergeCell ref="F55:F58"/>
    <mergeCell ref="F59:F62"/>
    <mergeCell ref="F63:F66"/>
    <mergeCell ref="AL1:BE1"/>
    <mergeCell ref="BG1:BZ1"/>
    <mergeCell ref="CB1:CU1"/>
    <mergeCell ref="CW1:DO1"/>
    <mergeCell ref="DR1:EK1"/>
    <mergeCell ref="EM1:F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BC2F-9D83-4B84-AF75-AE0F2ABAAFEC}">
  <sheetPr codeName="Sheet13"/>
  <dimension ref="C2:DG314"/>
  <sheetViews>
    <sheetView tabSelected="1" zoomScale="70" zoomScaleNormal="70" workbookViewId="0">
      <selection activeCell="H16" sqref="H16"/>
    </sheetView>
  </sheetViews>
  <sheetFormatPr defaultRowHeight="12.75" x14ac:dyDescent="0.2"/>
  <cols>
    <col min="1" max="2" width="9.140625" style="1"/>
    <col min="3" max="3" width="11.7109375" style="1" bestFit="1" customWidth="1"/>
    <col min="4" max="4" width="9.140625" style="1"/>
    <col min="5" max="6" width="9.28515625" style="1" bestFit="1" customWidth="1"/>
    <col min="7" max="7" width="9.42578125" style="1" bestFit="1" customWidth="1"/>
    <col min="8" max="12" width="9.140625" style="1" customWidth="1"/>
    <col min="13" max="16" width="9.42578125" style="1" bestFit="1" customWidth="1"/>
    <col min="17" max="17" width="12.5703125" style="1" bestFit="1" customWidth="1"/>
    <col min="18" max="18" width="9.42578125" style="1" bestFit="1" customWidth="1"/>
    <col min="19" max="20" width="9.140625" style="1" customWidth="1"/>
    <col min="21" max="21" width="12.5703125" style="1" customWidth="1"/>
    <col min="22" max="24" width="9.140625" style="1" customWidth="1"/>
    <col min="25" max="25" width="7" style="1" customWidth="1"/>
    <col min="26" max="26" width="9.140625" style="1"/>
    <col min="27" max="28" width="8.5703125" style="1" customWidth="1"/>
    <col min="29" max="29" width="9.28515625" style="1" customWidth="1"/>
    <col min="30" max="30" width="8.85546875" style="1" customWidth="1"/>
    <col min="31" max="31" width="9.5703125" style="1" customWidth="1"/>
    <col min="32" max="32" width="9" style="1" customWidth="1"/>
    <col min="33" max="42" width="12.5703125" style="1" bestFit="1" customWidth="1"/>
    <col min="43" max="45" width="13.140625" style="1" bestFit="1" customWidth="1"/>
    <col min="46" max="46" width="12.5703125" style="1" bestFit="1" customWidth="1"/>
    <col min="47" max="47" width="13.140625" style="1" bestFit="1" customWidth="1"/>
    <col min="48" max="48" width="9.28515625" style="1" bestFit="1" customWidth="1"/>
    <col min="49" max="49" width="9.5703125" style="1" bestFit="1" customWidth="1"/>
    <col min="50" max="50" width="12.5703125" style="1" bestFit="1" customWidth="1"/>
    <col min="51" max="51" width="9.28515625" style="1" bestFit="1" customWidth="1"/>
    <col min="52" max="52" width="12.5703125" style="1" bestFit="1" customWidth="1"/>
    <col min="53" max="53" width="12.140625" style="1" customWidth="1"/>
    <col min="54" max="54" width="12.7109375" style="1" bestFit="1" customWidth="1"/>
    <col min="55" max="56" width="9.28515625" style="1" bestFit="1" customWidth="1"/>
    <col min="57" max="57" width="12.5703125" style="1" bestFit="1" customWidth="1"/>
    <col min="58" max="59" width="9.28515625" style="1" bestFit="1" customWidth="1"/>
    <col min="60" max="60" width="12.5703125" style="1" bestFit="1" customWidth="1"/>
    <col min="61" max="61" width="9.28515625" style="1" bestFit="1" customWidth="1"/>
    <col min="62" max="67" width="12.5703125" style="1" bestFit="1" customWidth="1"/>
    <col min="68" max="69" width="12.7109375" style="1" bestFit="1" customWidth="1"/>
    <col min="70" max="70" width="12.5703125" style="1" bestFit="1" customWidth="1"/>
    <col min="71" max="72" width="13.140625" style="1" bestFit="1" customWidth="1"/>
    <col min="73" max="74" width="12.5703125" style="1" bestFit="1" customWidth="1"/>
    <col min="75" max="75" width="9.28515625" style="1" bestFit="1" customWidth="1"/>
    <col min="76" max="76" width="8.7109375" style="1" bestFit="1" customWidth="1"/>
    <col min="77" max="77" width="12.5703125" style="1" bestFit="1" customWidth="1"/>
    <col min="78" max="79" width="9.28515625" style="1" bestFit="1" customWidth="1"/>
    <col min="80" max="80" width="12.5703125" style="1" bestFit="1" customWidth="1"/>
    <col min="81" max="81" width="9.28515625" style="1" bestFit="1" customWidth="1"/>
    <col min="82" max="83" width="12.5703125" style="1" bestFit="1" customWidth="1"/>
    <col min="84" max="84" width="11.5703125" style="1" bestFit="1" customWidth="1"/>
    <col min="85" max="87" width="12.5703125" style="1" bestFit="1" customWidth="1"/>
    <col min="88" max="89" width="9.28515625" style="1" bestFit="1" customWidth="1"/>
    <col min="90" max="90" width="12.7109375" style="1" bestFit="1" customWidth="1"/>
    <col min="91" max="91" width="9.28515625" style="1" bestFit="1" customWidth="1"/>
    <col min="92" max="94" width="12.5703125" style="1" bestFit="1" customWidth="1"/>
    <col min="95" max="96" width="9.28515625" style="1" bestFit="1" customWidth="1"/>
    <col min="97" max="97" width="12.5703125" style="1" bestFit="1" customWidth="1"/>
    <col min="98" max="99" width="9.28515625" style="1" bestFit="1" customWidth="1"/>
    <col min="100" max="100" width="12.5703125" style="1" bestFit="1" customWidth="1"/>
    <col min="101" max="101" width="9.28515625" style="1" bestFit="1" customWidth="1"/>
    <col min="102" max="103" width="12.5703125" style="1" bestFit="1" customWidth="1"/>
    <col min="104" max="104" width="11.5703125" style="1" bestFit="1" customWidth="1"/>
    <col min="105" max="107" width="12.5703125" style="1" bestFit="1" customWidth="1"/>
    <col min="108" max="111" width="9.28515625" style="1" bestFit="1" customWidth="1"/>
    <col min="112" max="16384" width="9.140625" style="1"/>
  </cols>
  <sheetData>
    <row r="2" spans="3:68" x14ac:dyDescent="0.2">
      <c r="Z2" s="21"/>
      <c r="AA2" s="50" t="s">
        <v>300</v>
      </c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1"/>
    </row>
    <row r="3" spans="3:68" x14ac:dyDescent="0.2">
      <c r="C3" s="21"/>
      <c r="D3" s="22"/>
      <c r="E3" s="22" t="s">
        <v>32</v>
      </c>
      <c r="F3" s="22" t="s">
        <v>33</v>
      </c>
      <c r="G3" s="22" t="s">
        <v>34</v>
      </c>
      <c r="H3" s="22" t="s">
        <v>35</v>
      </c>
      <c r="I3" s="22" t="s">
        <v>36</v>
      </c>
      <c r="J3" s="22" t="s">
        <v>37</v>
      </c>
      <c r="K3" s="22" t="s">
        <v>38</v>
      </c>
      <c r="L3" s="22" t="s">
        <v>39</v>
      </c>
      <c r="M3" s="22" t="s">
        <v>40</v>
      </c>
      <c r="N3" s="22" t="s">
        <v>41</v>
      </c>
      <c r="O3" s="22" t="s">
        <v>42</v>
      </c>
      <c r="P3" s="22" t="s">
        <v>43</v>
      </c>
      <c r="Q3" s="22" t="s">
        <v>44</v>
      </c>
      <c r="R3" s="22" t="s">
        <v>45</v>
      </c>
      <c r="S3" s="22" t="s">
        <v>46</v>
      </c>
      <c r="T3" s="22" t="s">
        <v>47</v>
      </c>
      <c r="U3" s="22" t="s">
        <v>48</v>
      </c>
      <c r="V3" s="22" t="s">
        <v>49</v>
      </c>
      <c r="W3" s="22" t="s">
        <v>50</v>
      </c>
      <c r="X3" s="23" t="s">
        <v>51</v>
      </c>
      <c r="Z3" s="21" t="s">
        <v>6</v>
      </c>
      <c r="AA3" s="25" t="s">
        <v>249</v>
      </c>
      <c r="AB3" s="25" t="s">
        <v>33</v>
      </c>
      <c r="AC3" s="25" t="s">
        <v>34</v>
      </c>
      <c r="AD3" s="25" t="s">
        <v>35</v>
      </c>
      <c r="AE3" s="25" t="s">
        <v>36</v>
      </c>
      <c r="AF3" s="25" t="s">
        <v>37</v>
      </c>
      <c r="AG3" s="25" t="s">
        <v>38</v>
      </c>
      <c r="AH3" s="25" t="s">
        <v>39</v>
      </c>
      <c r="AI3" s="25" t="s">
        <v>40</v>
      </c>
      <c r="AJ3" s="25" t="s">
        <v>41</v>
      </c>
      <c r="AK3" s="25" t="s">
        <v>42</v>
      </c>
      <c r="AL3" s="25" t="s">
        <v>43</v>
      </c>
      <c r="AM3" s="25" t="s">
        <v>44</v>
      </c>
      <c r="AN3" s="25" t="s">
        <v>45</v>
      </c>
      <c r="AO3" s="25" t="s">
        <v>46</v>
      </c>
      <c r="AP3" s="25" t="s">
        <v>47</v>
      </c>
      <c r="AQ3" s="25" t="s">
        <v>48</v>
      </c>
      <c r="AR3" s="25" t="s">
        <v>49</v>
      </c>
      <c r="AS3" s="25" t="s">
        <v>50</v>
      </c>
      <c r="AT3" s="26" t="s">
        <v>51</v>
      </c>
    </row>
    <row r="4" spans="3:68" x14ac:dyDescent="0.2">
      <c r="C4" s="24" t="s">
        <v>0</v>
      </c>
      <c r="D4" s="25" t="str">
        <f>AA2</f>
        <v>U.S. EV fleet case</v>
      </c>
      <c r="E4" s="25">
        <v>94.982514001440308</v>
      </c>
      <c r="F4" s="25">
        <v>1355.4036453742065</v>
      </c>
      <c r="G4" s="25">
        <v>0.55197968622369575</v>
      </c>
      <c r="H4" s="25">
        <v>26.160495313392598</v>
      </c>
      <c r="I4" s="25">
        <v>44.712349314272615</v>
      </c>
      <c r="J4" s="25">
        <v>7.5695930598959987E-2</v>
      </c>
      <c r="K4" s="25">
        <v>96.51075686835334</v>
      </c>
      <c r="L4" s="25">
        <v>11.63498799048968</v>
      </c>
      <c r="M4" s="25">
        <v>577.46313040291443</v>
      </c>
      <c r="N4" s="25">
        <v>4.410527238000217</v>
      </c>
      <c r="O4" s="25">
        <v>0.62711662563965598</v>
      </c>
      <c r="P4" s="25">
        <v>58.809333583950703</v>
      </c>
      <c r="Q4" s="25">
        <v>6.3446366084727113E-3</v>
      </c>
      <c r="R4" s="25">
        <v>5.9977664956396977</v>
      </c>
      <c r="S4" s="25">
        <v>0.66259717295169529</v>
      </c>
      <c r="T4" s="25">
        <v>0.66963614036100072</v>
      </c>
      <c r="U4" s="25">
        <v>4.3232570626562991E-5</v>
      </c>
      <c r="V4" s="25">
        <v>1.6787704139353923</v>
      </c>
      <c r="W4" s="25">
        <v>5816.7870490520063</v>
      </c>
      <c r="X4" s="26">
        <v>0.72428456588751888</v>
      </c>
      <c r="Z4" s="35" t="s">
        <v>53</v>
      </c>
      <c r="AA4" s="25">
        <v>6.211726309090846E-2</v>
      </c>
      <c r="AB4" s="25">
        <v>2.7117556052300666</v>
      </c>
      <c r="AC4" s="25">
        <v>1.2646383723805986E-4</v>
      </c>
      <c r="AD4" s="25">
        <v>5.8755991178942396E-2</v>
      </c>
      <c r="AE4" s="25">
        <v>1.2944538933695685E-3</v>
      </c>
      <c r="AF4" s="25">
        <v>3.441752186697218E-6</v>
      </c>
      <c r="AG4" s="25">
        <v>6.2567955577956316E-2</v>
      </c>
      <c r="AH4" s="25">
        <v>1.6362866252514383E-3</v>
      </c>
      <c r="AI4" s="25">
        <v>2.3146883517127331E-2</v>
      </c>
      <c r="AJ4" s="25">
        <v>1.7645579206635373E-3</v>
      </c>
      <c r="AK4" s="25">
        <v>4.0403942561861872E-4</v>
      </c>
      <c r="AL4" s="25">
        <v>1.7660426951474127E-3</v>
      </c>
      <c r="AM4" s="25">
        <v>2.6716795266696572E-7</v>
      </c>
      <c r="AN4" s="25">
        <v>1.2214753313909984E-4</v>
      </c>
      <c r="AO4" s="25">
        <v>1.3661921885730577E-4</v>
      </c>
      <c r="AP4" s="25">
        <v>1.4169999043881111E-4</v>
      </c>
      <c r="AQ4" s="25">
        <v>4.3512993282933047E-8</v>
      </c>
      <c r="AR4" s="25">
        <v>2.8544344603125476E-4</v>
      </c>
      <c r="AS4" s="25">
        <v>0.12416851163089347</v>
      </c>
      <c r="AT4" s="26">
        <v>8.7500336502375646E-5</v>
      </c>
      <c r="AU4" s="5"/>
      <c r="AV4" s="18"/>
      <c r="AW4" s="18"/>
      <c r="AX4" s="18"/>
      <c r="AY4" s="18"/>
      <c r="AZ4" s="18"/>
      <c r="BA4" s="17"/>
      <c r="BB4" s="18"/>
      <c r="BC4" s="18"/>
      <c r="BD4" s="18"/>
      <c r="BE4" s="18"/>
      <c r="BF4" s="18"/>
      <c r="BG4" s="18"/>
      <c r="BH4" s="17"/>
      <c r="BI4" s="18"/>
      <c r="BJ4" s="18"/>
      <c r="BK4" s="18"/>
      <c r="BL4" s="17"/>
      <c r="BM4" s="18"/>
      <c r="BN4" s="18"/>
      <c r="BO4" s="17"/>
      <c r="BP4" s="6"/>
    </row>
    <row r="5" spans="3:68" x14ac:dyDescent="0.2">
      <c r="C5" s="24"/>
      <c r="D5" s="25" t="str">
        <f>AA29</f>
        <v>U.S. manufacturing scenario</v>
      </c>
      <c r="E5" s="25">
        <v>86.110866039455999</v>
      </c>
      <c r="F5" s="25">
        <v>1339.6092781021221</v>
      </c>
      <c r="G5" s="25">
        <v>0.42070670279252831</v>
      </c>
      <c r="H5" s="25">
        <v>25.482228457454745</v>
      </c>
      <c r="I5" s="25">
        <v>29.955762774372044</v>
      </c>
      <c r="J5" s="25">
        <v>5.3916321251323014E-2</v>
      </c>
      <c r="K5" s="25">
        <v>87.111110525334055</v>
      </c>
      <c r="L5" s="25">
        <v>8.1275711834733162</v>
      </c>
      <c r="M5" s="25">
        <v>394.50170749734048</v>
      </c>
      <c r="N5" s="25">
        <v>5.620652486855553</v>
      </c>
      <c r="O5" s="25">
        <v>0.59447346127207523</v>
      </c>
      <c r="P5" s="25">
        <v>38.672071877847245</v>
      </c>
      <c r="Q5" s="25">
        <v>4.8679331764078064E-3</v>
      </c>
      <c r="R5" s="25">
        <v>4.044332592181676</v>
      </c>
      <c r="S5" s="25">
        <v>0.8981184329802554</v>
      </c>
      <c r="T5" s="25">
        <v>0.90639028978708647</v>
      </c>
      <c r="U5" s="25">
        <v>4.8498532263759931E-5</v>
      </c>
      <c r="V5" s="25">
        <v>1.1970184675111062</v>
      </c>
      <c r="W5" s="25">
        <v>2096.3555726897912</v>
      </c>
      <c r="X5" s="26">
        <v>0.70449589807143431</v>
      </c>
      <c r="Z5" s="35" t="s">
        <v>236</v>
      </c>
      <c r="AA5" s="25">
        <v>0.15548681377593726</v>
      </c>
      <c r="AB5" s="25">
        <v>4.4244080985945828</v>
      </c>
      <c r="AC5" s="25">
        <v>2.0544675833409455E-4</v>
      </c>
      <c r="AD5" s="25">
        <v>8.7425917400057895E-2</v>
      </c>
      <c r="AE5" s="25">
        <v>4.1409839166095253E-3</v>
      </c>
      <c r="AF5" s="25">
        <v>4.0474823671593109E-5</v>
      </c>
      <c r="AG5" s="25">
        <v>0.15944831433663595</v>
      </c>
      <c r="AH5" s="25">
        <v>6.5344053766381201E-3</v>
      </c>
      <c r="AI5" s="25">
        <v>9.9306536254482172E-2</v>
      </c>
      <c r="AJ5" s="25">
        <v>1.0495650325208279E-2</v>
      </c>
      <c r="AK5" s="25">
        <v>3.1295800638725642E-3</v>
      </c>
      <c r="AL5" s="25">
        <v>5.5303526098239185E-3</v>
      </c>
      <c r="AM5" s="25">
        <v>4.0477385321254217E-6</v>
      </c>
      <c r="AN5" s="25">
        <v>3.7356936225119532E-4</v>
      </c>
      <c r="AO5" s="25">
        <v>3.1690651515685808E-4</v>
      </c>
      <c r="AP5" s="25">
        <v>3.3529044381989639E-4</v>
      </c>
      <c r="AQ5" s="25">
        <v>2.1105346517850883E-7</v>
      </c>
      <c r="AR5" s="25">
        <v>4.3132161897043423E-4</v>
      </c>
      <c r="AS5" s="25">
        <v>0.34767322492087943</v>
      </c>
      <c r="AT5" s="26">
        <v>1.7026590995948008E-3</v>
      </c>
      <c r="AU5" s="5"/>
      <c r="AV5" s="18"/>
      <c r="AW5" s="18"/>
      <c r="AX5" s="18"/>
      <c r="AY5" s="18"/>
      <c r="AZ5" s="18"/>
      <c r="BA5" s="17"/>
      <c r="BB5" s="18"/>
      <c r="BC5" s="18"/>
      <c r="BD5" s="18"/>
      <c r="BE5" s="18"/>
      <c r="BF5" s="18"/>
      <c r="BG5" s="18"/>
      <c r="BH5" s="17"/>
      <c r="BI5" s="18"/>
      <c r="BJ5" s="18"/>
      <c r="BK5" s="18"/>
      <c r="BL5" s="17"/>
      <c r="BM5" s="18"/>
      <c r="BN5" s="18"/>
      <c r="BO5" s="17"/>
      <c r="BP5" s="6"/>
    </row>
    <row r="6" spans="3:68" x14ac:dyDescent="0.2">
      <c r="C6" s="24"/>
      <c r="D6" s="25" t="str">
        <f>AA56</f>
        <v>Ally-shoring scenario</v>
      </c>
      <c r="E6" s="25">
        <v>87.821817696785388</v>
      </c>
      <c r="F6" s="25">
        <v>1308.6848656889899</v>
      </c>
      <c r="G6" s="25">
        <v>0.60073251388542959</v>
      </c>
      <c r="H6" s="25">
        <v>24.88681883537334</v>
      </c>
      <c r="I6" s="25">
        <v>43.226704709799733</v>
      </c>
      <c r="J6" s="25">
        <v>7.5617009720707992E-2</v>
      </c>
      <c r="K6" s="25">
        <v>89.116559471483896</v>
      </c>
      <c r="L6" s="25">
        <v>11.18948926555287</v>
      </c>
      <c r="M6" s="25">
        <v>559.66291171689329</v>
      </c>
      <c r="N6" s="25">
        <v>5.1724207410730019</v>
      </c>
      <c r="O6" s="25">
        <v>0.65622098366884341</v>
      </c>
      <c r="P6" s="25">
        <v>56.765522554427037</v>
      </c>
      <c r="Q6" s="25">
        <v>6.3052467384855457E-3</v>
      </c>
      <c r="R6" s="25">
        <v>5.9543849927603221</v>
      </c>
      <c r="S6" s="25">
        <v>0.57259308668206299</v>
      </c>
      <c r="T6" s="25">
        <v>0.57913639391085581</v>
      </c>
      <c r="U6" s="25">
        <v>4.0892954547624077E-5</v>
      </c>
      <c r="V6" s="25">
        <v>1.8561277199496617</v>
      </c>
      <c r="W6" s="25">
        <v>5387.5956938273666</v>
      </c>
      <c r="X6" s="26">
        <v>0.74552791364616555</v>
      </c>
      <c r="Z6" s="35" t="s">
        <v>237</v>
      </c>
      <c r="AA6" s="25">
        <v>5.3847249234436484E-2</v>
      </c>
      <c r="AB6" s="25">
        <v>0.84449578437941375</v>
      </c>
      <c r="AC6" s="25">
        <v>1.1175333621598517E-4</v>
      </c>
      <c r="AD6" s="25">
        <v>1.5363768396557302E-2</v>
      </c>
      <c r="AE6" s="25">
        <v>2.5009547500653702E-3</v>
      </c>
      <c r="AF6" s="25">
        <v>1.5553587317026334E-5</v>
      </c>
      <c r="AG6" s="25">
        <v>5.4868623335264315E-2</v>
      </c>
      <c r="AH6" s="25">
        <v>3.132549274212886E-3</v>
      </c>
      <c r="AI6" s="25">
        <v>0.11524122126907865</v>
      </c>
      <c r="AJ6" s="25">
        <v>4.6128628429170935E-3</v>
      </c>
      <c r="AK6" s="25">
        <v>6.3419548385777584E-4</v>
      </c>
      <c r="AL6" s="25">
        <v>3.4607185376307075E-3</v>
      </c>
      <c r="AM6" s="25">
        <v>1.7318563590661478E-6</v>
      </c>
      <c r="AN6" s="25">
        <v>2.9613934907535934E-4</v>
      </c>
      <c r="AO6" s="25">
        <v>2.0258644508810509E-4</v>
      </c>
      <c r="AP6" s="25">
        <v>2.0546971029331015E-4</v>
      </c>
      <c r="AQ6" s="25">
        <v>7.7341197451001016E-8</v>
      </c>
      <c r="AR6" s="25">
        <v>2.6104971746586711E-4</v>
      </c>
      <c r="AS6" s="25">
        <v>0.45227876001749323</v>
      </c>
      <c r="AT6" s="26">
        <v>4.1334773578268201E-4</v>
      </c>
      <c r="AU6" s="5"/>
      <c r="AV6" s="18"/>
      <c r="AW6" s="18"/>
      <c r="AX6" s="18"/>
      <c r="AY6" s="18"/>
      <c r="AZ6" s="18"/>
      <c r="BA6" s="17"/>
      <c r="BB6" s="18"/>
      <c r="BC6" s="18"/>
      <c r="BD6" s="18"/>
      <c r="BE6" s="18"/>
      <c r="BF6" s="18"/>
      <c r="BG6" s="18"/>
      <c r="BH6" s="17"/>
      <c r="BI6" s="18"/>
      <c r="BJ6" s="18"/>
      <c r="BK6" s="18"/>
      <c r="BL6" s="17"/>
      <c r="BM6" s="18"/>
      <c r="BN6" s="18"/>
      <c r="BO6" s="17"/>
      <c r="BP6" s="6"/>
    </row>
    <row r="7" spans="3:68" x14ac:dyDescent="0.2">
      <c r="C7" s="24" t="s">
        <v>1</v>
      </c>
      <c r="D7" s="25" t="str">
        <f>D4</f>
        <v>U.S. EV fleet case</v>
      </c>
      <c r="E7" s="25">
        <v>97.706798181455071</v>
      </c>
      <c r="F7" s="25">
        <v>1381.5790897138995</v>
      </c>
      <c r="G7" s="25">
        <v>0.59062023758084137</v>
      </c>
      <c r="H7" s="25">
        <v>26.782566061186863</v>
      </c>
      <c r="I7" s="25">
        <v>45.766460459801344</v>
      </c>
      <c r="J7" s="25">
        <v>7.7588263267230687E-2</v>
      </c>
      <c r="K7" s="25">
        <v>99.27194809298048</v>
      </c>
      <c r="L7" s="25">
        <v>12.078685410299244</v>
      </c>
      <c r="M7" s="25">
        <v>586.32724664586829</v>
      </c>
      <c r="N7" s="25">
        <v>4.3506811044134466</v>
      </c>
      <c r="O7" s="25">
        <v>0.70128859428659762</v>
      </c>
      <c r="P7" s="25">
        <v>60.479895802324904</v>
      </c>
      <c r="Q7" s="25">
        <v>6.6161094917408939E-3</v>
      </c>
      <c r="R7" s="25">
        <v>5.8578704459700432</v>
      </c>
      <c r="S7" s="25">
        <v>0.67182233944860958</v>
      </c>
      <c r="T7" s="25">
        <v>0.67901599097188692</v>
      </c>
      <c r="U7" s="25">
        <v>4.3175227169109749E-5</v>
      </c>
      <c r="V7" s="25">
        <v>1.8154928014494938</v>
      </c>
      <c r="W7" s="25">
        <v>6572.4432625923964</v>
      </c>
      <c r="X7" s="26">
        <v>0.72796791682724671</v>
      </c>
      <c r="Z7" s="35" t="s">
        <v>238</v>
      </c>
      <c r="AA7" s="25">
        <v>0.19994948846650021</v>
      </c>
      <c r="AB7" s="25">
        <v>5.4058803119634824</v>
      </c>
      <c r="AC7" s="25">
        <v>2.8405463765937675E-4</v>
      </c>
      <c r="AD7" s="25">
        <v>0.10865693043190977</v>
      </c>
      <c r="AE7" s="25">
        <v>8.0235473765382492E-3</v>
      </c>
      <c r="AF7" s="25">
        <v>5.4667988484523059E-5</v>
      </c>
      <c r="AG7" s="25">
        <v>0.20488633383451169</v>
      </c>
      <c r="AH7" s="25">
        <v>9.5881380237152619E-3</v>
      </c>
      <c r="AI7" s="25">
        <v>0.16520294382990688</v>
      </c>
      <c r="AJ7" s="25">
        <v>1.0385607076241275E-2</v>
      </c>
      <c r="AK7" s="25">
        <v>1.4035022738463456E-3</v>
      </c>
      <c r="AL7" s="25">
        <v>1.0523911981695793E-2</v>
      </c>
      <c r="AM7" s="25">
        <v>3.7783664296135527E-6</v>
      </c>
      <c r="AN7" s="25">
        <v>5.5008623204880712E-4</v>
      </c>
      <c r="AO7" s="25">
        <v>4.2752478164341621E-4</v>
      </c>
      <c r="AP7" s="25">
        <v>4.4959198086376293E-4</v>
      </c>
      <c r="AQ7" s="25">
        <v>4.0576229252015134E-8</v>
      </c>
      <c r="AR7" s="25">
        <v>5.7701331255722134E-4</v>
      </c>
      <c r="AS7" s="25">
        <v>0.61801759995184036</v>
      </c>
      <c r="AT7" s="26">
        <v>2.8013131569472123E-3</v>
      </c>
      <c r="AU7" s="5"/>
      <c r="AV7" s="18"/>
      <c r="AW7" s="18"/>
      <c r="AX7" s="18"/>
      <c r="AY7" s="18"/>
      <c r="AZ7" s="18"/>
      <c r="BA7" s="17"/>
      <c r="BB7" s="18"/>
      <c r="BC7" s="18"/>
      <c r="BD7" s="18"/>
      <c r="BE7" s="18"/>
      <c r="BF7" s="18"/>
      <c r="BG7" s="18"/>
      <c r="BH7" s="17"/>
      <c r="BI7" s="18"/>
      <c r="BJ7" s="18"/>
      <c r="BK7" s="18"/>
      <c r="BL7" s="17"/>
      <c r="BM7" s="18"/>
      <c r="BN7" s="18"/>
      <c r="BO7" s="17"/>
      <c r="BP7" s="6"/>
    </row>
    <row r="8" spans="3:68" x14ac:dyDescent="0.2">
      <c r="C8" s="24"/>
      <c r="D8" s="25" t="str">
        <f t="shared" ref="D8:D21" si="0">D5</f>
        <v>U.S. manufacturing scenario</v>
      </c>
      <c r="E8" s="25">
        <v>87.423547436393179</v>
      </c>
      <c r="F8" s="25">
        <v>1351.395167295992</v>
      </c>
      <c r="G8" s="25">
        <v>0.42591349304709442</v>
      </c>
      <c r="H8" s="25">
        <v>25.773295533976103</v>
      </c>
      <c r="I8" s="25">
        <v>29.635601521300266</v>
      </c>
      <c r="J8" s="25">
        <v>5.3921387107137654E-2</v>
      </c>
      <c r="K8" s="25">
        <v>88.425218102714837</v>
      </c>
      <c r="L8" s="25">
        <v>8.3056690258093937</v>
      </c>
      <c r="M8" s="25">
        <v>393.94158071292014</v>
      </c>
      <c r="N8" s="25">
        <v>5.6333482302112348</v>
      </c>
      <c r="O8" s="25">
        <v>0.63611624858857196</v>
      </c>
      <c r="P8" s="25">
        <v>38.393643237362312</v>
      </c>
      <c r="Q8" s="25">
        <v>4.879679963610814E-3</v>
      </c>
      <c r="R8" s="25">
        <v>3.8431822741221007</v>
      </c>
      <c r="S8" s="25">
        <v>0.899216072825053</v>
      </c>
      <c r="T8" s="25">
        <v>0.90751545422760005</v>
      </c>
      <c r="U8" s="25">
        <v>4.8140349166975806E-5</v>
      </c>
      <c r="V8" s="25">
        <v>1.2170311122315076</v>
      </c>
      <c r="W8" s="25">
        <v>2346.9898361849491</v>
      </c>
      <c r="X8" s="26">
        <v>0.70360134739631319</v>
      </c>
      <c r="Z8" s="35" t="s">
        <v>239</v>
      </c>
      <c r="AA8" s="25">
        <v>9.6273823264375871</v>
      </c>
      <c r="AB8" s="25">
        <v>149.48143048678259</v>
      </c>
      <c r="AC8" s="25">
        <v>2.4887835707948169E-2</v>
      </c>
      <c r="AD8" s="25">
        <v>2.5112143998380252</v>
      </c>
      <c r="AE8" s="25">
        <v>8.158039342545246</v>
      </c>
      <c r="AF8" s="25">
        <v>1.6182877511389419E-2</v>
      </c>
      <c r="AG8" s="25">
        <v>9.7975345915361203</v>
      </c>
      <c r="AH8" s="25">
        <v>1.0369630039029556</v>
      </c>
      <c r="AI8" s="25">
        <v>126.93047483216068</v>
      </c>
      <c r="AJ8" s="25">
        <v>1.1030150893074449</v>
      </c>
      <c r="AK8" s="25">
        <v>0.14081249330628237</v>
      </c>
      <c r="AL8" s="25">
        <v>10.715758445762591</v>
      </c>
      <c r="AM8" s="25">
        <v>5.6458414801039444E-4</v>
      </c>
      <c r="AN8" s="25">
        <v>0.41902669206698512</v>
      </c>
      <c r="AO8" s="25">
        <v>3.1505467147121977E-2</v>
      </c>
      <c r="AP8" s="25">
        <v>3.1964238950081339E-2</v>
      </c>
      <c r="AQ8" s="25">
        <v>5.4429197866124671E-6</v>
      </c>
      <c r="AR8" s="25">
        <v>4.9042468393868874E-2</v>
      </c>
      <c r="AS8" s="25">
        <v>143.50421017761047</v>
      </c>
      <c r="AT8" s="26">
        <v>0.10300239669836748</v>
      </c>
      <c r="AU8" s="5"/>
      <c r="AV8" s="18"/>
      <c r="AW8" s="18"/>
      <c r="AX8" s="18"/>
      <c r="AY8" s="18"/>
      <c r="AZ8" s="18"/>
      <c r="BA8" s="17"/>
      <c r="BB8" s="18"/>
      <c r="BC8" s="18"/>
      <c r="BD8" s="18"/>
      <c r="BE8" s="18"/>
      <c r="BF8" s="18"/>
      <c r="BG8" s="18"/>
      <c r="BH8" s="17"/>
      <c r="BI8" s="18"/>
      <c r="BJ8" s="18"/>
      <c r="BK8" s="18"/>
      <c r="BL8" s="17"/>
      <c r="BM8" s="18"/>
      <c r="BN8" s="18"/>
      <c r="BO8" s="17"/>
      <c r="BP8" s="6"/>
    </row>
    <row r="9" spans="3:68" x14ac:dyDescent="0.2">
      <c r="C9" s="24"/>
      <c r="D9" s="25" t="str">
        <f t="shared" si="0"/>
        <v>Ally-shoring scenario</v>
      </c>
      <c r="E9" s="25">
        <v>90.361575417768975</v>
      </c>
      <c r="F9" s="25">
        <v>1333.7453768726068</v>
      </c>
      <c r="G9" s="25">
        <v>0.65294794015462321</v>
      </c>
      <c r="H9" s="25">
        <v>25.489686268236426</v>
      </c>
      <c r="I9" s="25">
        <v>44.197382518099324</v>
      </c>
      <c r="J9" s="25">
        <v>7.757088642804337E-2</v>
      </c>
      <c r="K9" s="25">
        <v>91.680643008850808</v>
      </c>
      <c r="L9" s="25">
        <v>11.605722577115413</v>
      </c>
      <c r="M9" s="25">
        <v>567.95384417812772</v>
      </c>
      <c r="N9" s="25">
        <v>5.1070988444165764</v>
      </c>
      <c r="O9" s="25">
        <v>0.7298322860745714</v>
      </c>
      <c r="P9" s="25">
        <v>58.302216420086275</v>
      </c>
      <c r="Q9" s="25">
        <v>6.5640749073296121E-3</v>
      </c>
      <c r="R9" s="25">
        <v>5.8161870009094097</v>
      </c>
      <c r="S9" s="25">
        <v>0.58112335012428762</v>
      </c>
      <c r="T9" s="25">
        <v>0.58781597894544624</v>
      </c>
      <c r="U9" s="25">
        <v>4.0887688793316454E-5</v>
      </c>
      <c r="V9" s="25">
        <v>2.0375535734288315</v>
      </c>
      <c r="W9" s="25">
        <v>6077.4296875817481</v>
      </c>
      <c r="X9" s="26">
        <v>0.74733412389395981</v>
      </c>
      <c r="Z9" s="35" t="s">
        <v>76</v>
      </c>
      <c r="AA9" s="25">
        <v>9.318318819902123E-2</v>
      </c>
      <c r="AB9" s="25">
        <v>1.6463896898927448</v>
      </c>
      <c r="AC9" s="25">
        <v>7.876044090327839E-4</v>
      </c>
      <c r="AD9" s="25">
        <v>2.8626510244033131E-2</v>
      </c>
      <c r="AE9" s="25">
        <v>9.4368585040357379E-3</v>
      </c>
      <c r="AF9" s="25">
        <v>3.9474986023492783E-5</v>
      </c>
      <c r="AG9" s="25">
        <v>9.4509097796576888E-2</v>
      </c>
      <c r="AH9" s="25">
        <v>8.6432018341885408E-3</v>
      </c>
      <c r="AI9" s="25">
        <v>0.21464120428613662</v>
      </c>
      <c r="AJ9" s="25">
        <v>1.1226745153657465E-2</v>
      </c>
      <c r="AK9" s="25">
        <v>-1.0212737185321338E-4</v>
      </c>
      <c r="AL9" s="25">
        <v>1.2535481376807371E-2</v>
      </c>
      <c r="AM9" s="25">
        <v>2.7019317636085343E-6</v>
      </c>
      <c r="AN9" s="25">
        <v>5.9679584406264457E-3</v>
      </c>
      <c r="AO9" s="25">
        <v>2.9073044738532025E-4</v>
      </c>
      <c r="AP9" s="25">
        <v>2.9558158314395608E-4</v>
      </c>
      <c r="AQ9" s="25">
        <v>4.0295232545264621E-8</v>
      </c>
      <c r="AR9" s="25">
        <v>2.4678707007436446E-3</v>
      </c>
      <c r="AS9" s="25">
        <v>0.84496871548918662</v>
      </c>
      <c r="AT9" s="26">
        <v>1.1394854562580736E-3</v>
      </c>
      <c r="AU9" s="5"/>
      <c r="AV9" s="18"/>
      <c r="AW9" s="18"/>
      <c r="AX9" s="18"/>
      <c r="AY9" s="18"/>
      <c r="AZ9" s="18"/>
      <c r="BA9" s="17"/>
      <c r="BB9" s="18"/>
      <c r="BC9" s="18"/>
      <c r="BD9" s="18"/>
      <c r="BE9" s="18"/>
      <c r="BF9" s="18"/>
      <c r="BG9" s="18"/>
      <c r="BH9" s="17"/>
      <c r="BI9" s="18"/>
      <c r="BJ9" s="18"/>
      <c r="BK9" s="18"/>
      <c r="BL9" s="17"/>
      <c r="BM9" s="18"/>
      <c r="BN9" s="18"/>
      <c r="BO9" s="17"/>
      <c r="BP9" s="6"/>
    </row>
    <row r="10" spans="3:68" x14ac:dyDescent="0.2">
      <c r="C10" s="24" t="s">
        <v>2</v>
      </c>
      <c r="D10" s="25" t="str">
        <f t="shared" si="0"/>
        <v>U.S. EV fleet case</v>
      </c>
      <c r="E10" s="25">
        <v>108.93367851828023</v>
      </c>
      <c r="F10" s="25">
        <v>1559.0022101754312</v>
      </c>
      <c r="G10" s="25">
        <v>0.5794234127376231</v>
      </c>
      <c r="H10" s="25">
        <v>29.750467064231465</v>
      </c>
      <c r="I10" s="25">
        <v>54.51671457132209</v>
      </c>
      <c r="J10" s="25">
        <v>9.2617143506329755E-2</v>
      </c>
      <c r="K10" s="25">
        <v>110.73060480680203</v>
      </c>
      <c r="L10" s="25">
        <v>13.547734028981715</v>
      </c>
      <c r="M10" s="25">
        <v>715.65779558621853</v>
      </c>
      <c r="N10" s="25">
        <v>5.509619140581826</v>
      </c>
      <c r="O10" s="25">
        <v>0.670587699854719</v>
      </c>
      <c r="P10" s="25">
        <v>71.316422219340922</v>
      </c>
      <c r="Q10" s="25">
        <v>7.0806225033628488E-3</v>
      </c>
      <c r="R10" s="25">
        <v>6.7371927775127229</v>
      </c>
      <c r="S10" s="25">
        <v>0.70521675383112514</v>
      </c>
      <c r="T10" s="25">
        <v>0.71285577329106076</v>
      </c>
      <c r="U10" s="25">
        <v>4.9822344587108886E-5</v>
      </c>
      <c r="V10" s="25">
        <v>1.725578833805762</v>
      </c>
      <c r="W10" s="25">
        <v>5883.066387409116</v>
      </c>
      <c r="X10" s="26">
        <v>0.87284304439386662</v>
      </c>
      <c r="Z10" s="35" t="s">
        <v>78</v>
      </c>
      <c r="AA10" s="25">
        <v>7.0446456046082295E-2</v>
      </c>
      <c r="AB10" s="25">
        <v>1.0270167338456619</v>
      </c>
      <c r="AC10" s="25">
        <v>3.5753381831092493E-4</v>
      </c>
      <c r="AD10" s="25">
        <v>1.9767054234352089E-2</v>
      </c>
      <c r="AE10" s="25">
        <v>9.8748216243753611E-3</v>
      </c>
      <c r="AF10" s="25">
        <v>3.7522847468331463E-5</v>
      </c>
      <c r="AG10" s="25">
        <v>7.1585961247785282E-2</v>
      </c>
      <c r="AH10" s="25">
        <v>6.0176470190383559E-2</v>
      </c>
      <c r="AI10" s="25">
        <v>0.24685397269655673</v>
      </c>
      <c r="AJ10" s="25">
        <v>3.4617903637916819E-3</v>
      </c>
      <c r="AK10" s="25">
        <v>1.3230746024803233E-3</v>
      </c>
      <c r="AL10" s="25">
        <v>1.3584804954856085E-2</v>
      </c>
      <c r="AM10" s="25">
        <v>1.6224693561698866E-6</v>
      </c>
      <c r="AN10" s="25">
        <v>4.1873056871493501E-3</v>
      </c>
      <c r="AO10" s="25">
        <v>2.4934562595738271E-4</v>
      </c>
      <c r="AP10" s="25">
        <v>2.5276294783491761E-4</v>
      </c>
      <c r="AQ10" s="25">
        <v>2.4241181997607678E-8</v>
      </c>
      <c r="AR10" s="25">
        <v>1.0869630002801193E-3</v>
      </c>
      <c r="AS10" s="25">
        <v>0.85213511786353069</v>
      </c>
      <c r="AT10" s="26">
        <v>2.1828657626664183E-3</v>
      </c>
      <c r="AU10" s="5"/>
      <c r="AV10" s="18"/>
      <c r="AW10" s="18"/>
      <c r="AX10" s="18"/>
      <c r="AY10" s="18"/>
      <c r="AZ10" s="18"/>
      <c r="BA10" s="17"/>
      <c r="BB10" s="18"/>
      <c r="BC10" s="18"/>
      <c r="BD10" s="18"/>
      <c r="BE10" s="18"/>
      <c r="BF10" s="18"/>
      <c r="BG10" s="18"/>
      <c r="BH10" s="17"/>
      <c r="BI10" s="18"/>
      <c r="BJ10" s="18"/>
      <c r="BK10" s="18"/>
      <c r="BL10" s="17"/>
      <c r="BM10" s="18"/>
      <c r="BN10" s="18"/>
      <c r="BO10" s="17"/>
      <c r="BP10" s="6"/>
    </row>
    <row r="11" spans="3:68" x14ac:dyDescent="0.2">
      <c r="C11" s="24"/>
      <c r="D11" s="25" t="str">
        <f t="shared" si="0"/>
        <v>U.S. manufacturing scenario</v>
      </c>
      <c r="E11" s="25">
        <v>96.668064077503104</v>
      </c>
      <c r="F11" s="25">
        <v>1511.6495786489213</v>
      </c>
      <c r="G11" s="25">
        <v>0.44689393792169468</v>
      </c>
      <c r="H11" s="25">
        <v>28.361542680071416</v>
      </c>
      <c r="I11" s="25">
        <v>38.39493294945563</v>
      </c>
      <c r="J11" s="25">
        <v>6.8266744589430564E-2</v>
      </c>
      <c r="K11" s="25">
        <v>97.857530160676774</v>
      </c>
      <c r="L11" s="25">
        <v>9.4764720856183331</v>
      </c>
      <c r="M11" s="25">
        <v>504.39925502465212</v>
      </c>
      <c r="N11" s="25">
        <v>6.7776659274997453</v>
      </c>
      <c r="O11" s="25">
        <v>0.67594861914648863</v>
      </c>
      <c r="P11" s="25">
        <v>49.467553249801426</v>
      </c>
      <c r="Q11" s="25">
        <v>5.5942459868810242E-3</v>
      </c>
      <c r="R11" s="25">
        <v>4.6661439359199166</v>
      </c>
      <c r="S11" s="25">
        <v>0.92904087843736405</v>
      </c>
      <c r="T11" s="25">
        <v>0.93784152289045997</v>
      </c>
      <c r="U11" s="25">
        <v>5.4132143369581346E-5</v>
      </c>
      <c r="V11" s="25">
        <v>1.2472662347144818</v>
      </c>
      <c r="W11" s="25">
        <v>2157.804848816816</v>
      </c>
      <c r="X11" s="26">
        <v>0.85302103530229378</v>
      </c>
      <c r="Z11" s="35" t="s">
        <v>79</v>
      </c>
      <c r="AA11" s="25">
        <v>1.7171345713852977</v>
      </c>
      <c r="AB11" s="25">
        <v>26.638804827426068</v>
      </c>
      <c r="AC11" s="25">
        <v>3.7347151234947903E-3</v>
      </c>
      <c r="AD11" s="25">
        <v>0.44001813774274473</v>
      </c>
      <c r="AE11" s="25">
        <v>9.7021771113834421E-2</v>
      </c>
      <c r="AF11" s="25">
        <v>8.1724037934683834E-4</v>
      </c>
      <c r="AG11" s="25">
        <v>1.7441654595284204</v>
      </c>
      <c r="AH11" s="25">
        <v>0.11434831001405023</v>
      </c>
      <c r="AI11" s="25">
        <v>2.1703097703736871</v>
      </c>
      <c r="AJ11" s="25">
        <v>0.20934672824870068</v>
      </c>
      <c r="AK11" s="25">
        <v>2.3199962190080504E-2</v>
      </c>
      <c r="AL11" s="25">
        <v>0.12785905874471387</v>
      </c>
      <c r="AM11" s="25">
        <v>8.9710021452990256E-5</v>
      </c>
      <c r="AN11" s="25">
        <v>5.9712448962568124E-3</v>
      </c>
      <c r="AO11" s="25">
        <v>4.3015127038996378E-3</v>
      </c>
      <c r="AP11" s="25">
        <v>4.3498144016641243E-3</v>
      </c>
      <c r="AQ11" s="25">
        <v>1.8859611213018854E-6</v>
      </c>
      <c r="AR11" s="25">
        <v>6.2156785346724639E-3</v>
      </c>
      <c r="AS11" s="25">
        <v>7.8426826408744992</v>
      </c>
      <c r="AT11" s="26">
        <v>4.7609907051774938E-2</v>
      </c>
      <c r="AU11" s="5"/>
      <c r="AV11" s="18"/>
      <c r="AW11" s="18"/>
      <c r="AX11" s="18"/>
      <c r="AY11" s="18"/>
      <c r="AZ11" s="18"/>
      <c r="BA11" s="17"/>
      <c r="BB11" s="18"/>
      <c r="BC11" s="18"/>
      <c r="BD11" s="18"/>
      <c r="BE11" s="18"/>
      <c r="BF11" s="18"/>
      <c r="BG11" s="18"/>
      <c r="BH11" s="17"/>
      <c r="BI11" s="18"/>
      <c r="BJ11" s="18"/>
      <c r="BK11" s="18"/>
      <c r="BL11" s="17"/>
      <c r="BM11" s="18"/>
      <c r="BN11" s="18"/>
      <c r="BO11" s="17"/>
      <c r="BP11" s="6"/>
    </row>
    <row r="12" spans="3:68" x14ac:dyDescent="0.2">
      <c r="C12" s="24"/>
      <c r="D12" s="25" t="str">
        <f t="shared" si="0"/>
        <v>Ally-shoring scenario</v>
      </c>
      <c r="E12" s="25">
        <v>101.5645133644539</v>
      </c>
      <c r="F12" s="25">
        <v>1513.936469327813</v>
      </c>
      <c r="G12" s="25">
        <v>0.62452640654961356</v>
      </c>
      <c r="H12" s="25">
        <v>28.489743037293046</v>
      </c>
      <c r="I12" s="25">
        <v>52.945720526040517</v>
      </c>
      <c r="J12" s="25">
        <v>9.2580708245858775E-2</v>
      </c>
      <c r="K12" s="25">
        <v>103.11010186129471</v>
      </c>
      <c r="L12" s="25">
        <v>13.097924515637555</v>
      </c>
      <c r="M12" s="25">
        <v>696.75079516734661</v>
      </c>
      <c r="N12" s="25">
        <v>6.3449413677759043</v>
      </c>
      <c r="O12" s="25">
        <v>0.70593779037965099</v>
      </c>
      <c r="P12" s="25">
        <v>69.175553469406196</v>
      </c>
      <c r="Q12" s="25">
        <v>7.0572828709082117E-3</v>
      </c>
      <c r="R12" s="25">
        <v>6.6886514959645247</v>
      </c>
      <c r="S12" s="25">
        <v>0.61389545443865212</v>
      </c>
      <c r="T12" s="25">
        <v>0.62105307659081144</v>
      </c>
      <c r="U12" s="25">
        <v>4.7467055000456512E-5</v>
      </c>
      <c r="V12" s="25">
        <v>1.8889884396544432</v>
      </c>
      <c r="W12" s="25">
        <v>5471.5062911832338</v>
      </c>
      <c r="X12" s="26">
        <v>0.89657486742736758</v>
      </c>
      <c r="Z12" s="35" t="s">
        <v>80</v>
      </c>
      <c r="AA12" s="25">
        <v>1.1957627557011321</v>
      </c>
      <c r="AB12" s="25">
        <v>19.328177468465164</v>
      </c>
      <c r="AC12" s="25">
        <v>4.8992774456269571E-4</v>
      </c>
      <c r="AD12" s="25">
        <v>0.41810857258491269</v>
      </c>
      <c r="AE12" s="25">
        <v>1.8979938389334261E-2</v>
      </c>
      <c r="AF12" s="25">
        <v>4.3425580339648311E-5</v>
      </c>
      <c r="AG12" s="25">
        <v>1.2156249951764231</v>
      </c>
      <c r="AH12" s="25">
        <v>1.9580363070829887E-2</v>
      </c>
      <c r="AI12" s="25">
        <v>0.31700917901842934</v>
      </c>
      <c r="AJ12" s="25">
        <v>6.5295074268529492E-3</v>
      </c>
      <c r="AK12" s="25">
        <v>3.220788791594206E-3</v>
      </c>
      <c r="AL12" s="25">
        <v>2.477072094065675E-2</v>
      </c>
      <c r="AM12" s="25">
        <v>2.1577054242653894E-5</v>
      </c>
      <c r="AN12" s="25">
        <v>2.3715049558608522E-3</v>
      </c>
      <c r="AO12" s="25">
        <v>1.1166456023664134E-3</v>
      </c>
      <c r="AP12" s="25">
        <v>1.1623107336248579E-3</v>
      </c>
      <c r="AQ12" s="25">
        <v>2.2704195447123632E-7</v>
      </c>
      <c r="AR12" s="25">
        <v>1.4072361830150112E-3</v>
      </c>
      <c r="AS12" s="25">
        <v>1.8548113952292513</v>
      </c>
      <c r="AT12" s="26">
        <v>2.5943323013876717E-2</v>
      </c>
      <c r="AU12" s="5"/>
      <c r="AV12" s="18"/>
      <c r="AW12" s="18"/>
      <c r="AX12" s="18"/>
      <c r="AY12" s="18"/>
      <c r="AZ12" s="18"/>
      <c r="BA12" s="17"/>
      <c r="BB12" s="18"/>
      <c r="BC12" s="18"/>
      <c r="BD12" s="18"/>
      <c r="BE12" s="18"/>
      <c r="BF12" s="18"/>
      <c r="BG12" s="18"/>
      <c r="BH12" s="17"/>
      <c r="BI12" s="18"/>
      <c r="BJ12" s="18"/>
      <c r="BK12" s="18"/>
      <c r="BL12" s="17"/>
      <c r="BM12" s="18"/>
      <c r="BN12" s="18"/>
      <c r="BO12" s="17"/>
      <c r="BP12" s="6"/>
    </row>
    <row r="13" spans="3:68" x14ac:dyDescent="0.2">
      <c r="C13" s="24" t="s">
        <v>3</v>
      </c>
      <c r="D13" s="25" t="str">
        <f t="shared" si="0"/>
        <v>U.S. EV fleet case</v>
      </c>
      <c r="E13" s="25">
        <v>170.33607185504209</v>
      </c>
      <c r="F13" s="25">
        <v>2454.4531199766707</v>
      </c>
      <c r="G13" s="25">
        <v>0.77116764295925067</v>
      </c>
      <c r="H13" s="25">
        <v>45.488857056229804</v>
      </c>
      <c r="I13" s="25">
        <v>103.45664075712337</v>
      </c>
      <c r="J13" s="25">
        <v>0.1788221692763185</v>
      </c>
      <c r="K13" s="25">
        <v>173.3073306838233</v>
      </c>
      <c r="L13" s="25">
        <v>22.226835383760871</v>
      </c>
      <c r="M13" s="25">
        <v>1412.8240384599251</v>
      </c>
      <c r="N13" s="25">
        <v>10.62311786374498</v>
      </c>
      <c r="O13" s="25">
        <v>1.1262930129000086</v>
      </c>
      <c r="P13" s="25">
        <v>134.78742547082948</v>
      </c>
      <c r="Q13" s="25">
        <v>1.1141291002658569E-2</v>
      </c>
      <c r="R13" s="25">
        <v>9.7642305846261337</v>
      </c>
      <c r="S13" s="25">
        <v>0.90735997372379873</v>
      </c>
      <c r="T13" s="25">
        <v>0.91798741958002061</v>
      </c>
      <c r="U13" s="25">
        <v>7.978330578779956E-5</v>
      </c>
      <c r="V13" s="25">
        <v>2.1830873463960767</v>
      </c>
      <c r="W13" s="25">
        <v>7723.8777466971005</v>
      </c>
      <c r="X13" s="26">
        <v>1.5202931399970214</v>
      </c>
      <c r="Z13" s="35" t="s">
        <v>82</v>
      </c>
      <c r="AA13" s="25">
        <v>5.4069371692435288E-2</v>
      </c>
      <c r="AB13" s="25">
        <v>0.78803084630635123</v>
      </c>
      <c r="AC13" s="25">
        <v>1.2273855888429136E-4</v>
      </c>
      <c r="AD13" s="25">
        <v>1.3759978916105579E-2</v>
      </c>
      <c r="AE13" s="25">
        <v>1.227142248499681E-3</v>
      </c>
      <c r="AF13" s="25">
        <v>2.3289074782782567E-5</v>
      </c>
      <c r="AG13" s="25">
        <v>5.4980508321887431E-2</v>
      </c>
      <c r="AH13" s="25">
        <v>2.1113671054944646E-3</v>
      </c>
      <c r="AI13" s="25">
        <v>3.9184159614133879E-2</v>
      </c>
      <c r="AJ13" s="25">
        <v>4.7868120385356283E-3</v>
      </c>
      <c r="AK13" s="25">
        <v>2.2413587583492025E-4</v>
      </c>
      <c r="AL13" s="25">
        <v>1.6402932401598539E-3</v>
      </c>
      <c r="AM13" s="25">
        <v>1.6662401230680875E-6</v>
      </c>
      <c r="AN13" s="25">
        <v>3.0168468041344048E-5</v>
      </c>
      <c r="AO13" s="25">
        <v>1.2087436538538689E-4</v>
      </c>
      <c r="AP13" s="25">
        <v>1.2181131941498635E-4</v>
      </c>
      <c r="AQ13" s="25">
        <v>1.9288948237482467E-8</v>
      </c>
      <c r="AR13" s="25">
        <v>1.8220541314139239E-4</v>
      </c>
      <c r="AS13" s="25">
        <v>5.0687897451314148E-2</v>
      </c>
      <c r="AT13" s="26">
        <v>1.4076608649280381E-3</v>
      </c>
      <c r="AU13" s="5"/>
      <c r="AV13" s="18"/>
      <c r="AW13" s="18"/>
      <c r="AX13" s="18"/>
      <c r="AY13" s="18"/>
      <c r="AZ13" s="18"/>
      <c r="BA13" s="17"/>
      <c r="BB13" s="18"/>
      <c r="BC13" s="18"/>
      <c r="BD13" s="18"/>
      <c r="BE13" s="18"/>
      <c r="BF13" s="18"/>
      <c r="BG13" s="18"/>
      <c r="BH13" s="17"/>
      <c r="BI13" s="18"/>
      <c r="BJ13" s="18"/>
      <c r="BK13" s="18"/>
      <c r="BL13" s="17"/>
      <c r="BM13" s="18"/>
      <c r="BN13" s="18"/>
      <c r="BO13" s="17"/>
      <c r="BP13" s="6"/>
    </row>
    <row r="14" spans="3:68" x14ac:dyDescent="0.2">
      <c r="C14" s="24"/>
      <c r="D14" s="25" t="str">
        <f t="shared" si="0"/>
        <v>U.S. manufacturing scenario</v>
      </c>
      <c r="E14" s="25">
        <v>144.72263844253882</v>
      </c>
      <c r="F14" s="25">
        <v>2272.3843252814881</v>
      </c>
      <c r="G14" s="25">
        <v>0.57431638298553933</v>
      </c>
      <c r="H14" s="25">
        <v>41.178936292403492</v>
      </c>
      <c r="I14" s="25">
        <v>80.736687898727041</v>
      </c>
      <c r="J14" s="25">
        <v>0.14229076074497657</v>
      </c>
      <c r="K14" s="25">
        <v>146.7869119889229</v>
      </c>
      <c r="L14" s="25">
        <v>15.849897097458125</v>
      </c>
      <c r="M14" s="25">
        <v>1093.7259161770737</v>
      </c>
      <c r="N14" s="25">
        <v>11.808253107534515</v>
      </c>
      <c r="O14" s="25">
        <v>1.1979110889705074</v>
      </c>
      <c r="P14" s="25">
        <v>104.25107331550018</v>
      </c>
      <c r="Q14" s="25">
        <v>9.1439662987722898E-3</v>
      </c>
      <c r="R14" s="25">
        <v>7.1088015599534833</v>
      </c>
      <c r="S14" s="25">
        <v>1.0827829135073292</v>
      </c>
      <c r="T14" s="25">
        <v>1.0941182129768734</v>
      </c>
      <c r="U14" s="25">
        <v>8.0253737282126659E-5</v>
      </c>
      <c r="V14" s="25">
        <v>1.5115261490062735</v>
      </c>
      <c r="W14" s="25">
        <v>3064.5035761292565</v>
      </c>
      <c r="X14" s="26">
        <v>1.4764344572100554</v>
      </c>
      <c r="Z14" s="35" t="s">
        <v>240</v>
      </c>
      <c r="AA14" s="25">
        <v>8.0056030774349453E-5</v>
      </c>
      <c r="AB14" s="25">
        <v>1.6473508519378917E-3</v>
      </c>
      <c r="AC14" s="25">
        <v>9.3088006987655056E-8</v>
      </c>
      <c r="AD14" s="25">
        <v>2.5847806013737688E-5</v>
      </c>
      <c r="AE14" s="25">
        <v>4.1773344670358799E-6</v>
      </c>
      <c r="AF14" s="25">
        <v>2.2822582303258357E-7</v>
      </c>
      <c r="AG14" s="25">
        <v>8.0865820283766279E-5</v>
      </c>
      <c r="AH14" s="25">
        <v>4.0737681683338486E-5</v>
      </c>
      <c r="AI14" s="25">
        <v>3.9618578601729993E-4</v>
      </c>
      <c r="AJ14" s="25">
        <v>1.4010650695088731E-5</v>
      </c>
      <c r="AK14" s="25">
        <v>2.2827676015995063E-6</v>
      </c>
      <c r="AL14" s="25">
        <v>5.6728617820046976E-6</v>
      </c>
      <c r="AM14" s="25">
        <v>2.1167869624322364E-7</v>
      </c>
      <c r="AN14" s="25">
        <v>2.2944603817988318E-7</v>
      </c>
      <c r="AO14" s="25">
        <v>1.5678515074782387E-7</v>
      </c>
      <c r="AP14" s="25">
        <v>1.6017611965701553E-7</v>
      </c>
      <c r="AQ14" s="25">
        <v>4.1676139825595766E-11</v>
      </c>
      <c r="AR14" s="25">
        <v>1.8738173338613486E-7</v>
      </c>
      <c r="AS14" s="25">
        <v>2.0947111869320986E-4</v>
      </c>
      <c r="AT14" s="26">
        <v>1.0341472051559161E-3</v>
      </c>
      <c r="AU14" s="5"/>
      <c r="AV14" s="18"/>
      <c r="AW14" s="18"/>
      <c r="AX14" s="18"/>
      <c r="AY14" s="18"/>
      <c r="AZ14" s="18"/>
      <c r="BA14" s="17"/>
      <c r="BB14" s="18"/>
      <c r="BC14" s="18"/>
      <c r="BD14" s="18"/>
      <c r="BE14" s="18"/>
      <c r="BF14" s="18"/>
      <c r="BG14" s="18"/>
      <c r="BH14" s="17"/>
      <c r="BI14" s="18"/>
      <c r="BJ14" s="18"/>
      <c r="BK14" s="18"/>
      <c r="BL14" s="17"/>
      <c r="BM14" s="18"/>
      <c r="BN14" s="18"/>
      <c r="BO14" s="17"/>
      <c r="BP14" s="6"/>
    </row>
    <row r="15" spans="3:68" x14ac:dyDescent="0.2">
      <c r="C15" s="24"/>
      <c r="D15" s="25" t="str">
        <f t="shared" si="0"/>
        <v>Ally-shoring scenario</v>
      </c>
      <c r="E15" s="25">
        <v>162.35312657245407</v>
      </c>
      <c r="F15" s="25">
        <v>2410.1221215341484</v>
      </c>
      <c r="G15" s="25">
        <v>0.82701264393611296</v>
      </c>
      <c r="H15" s="25">
        <v>44.188768933798571</v>
      </c>
      <c r="I15" s="25">
        <v>101.34897409570472</v>
      </c>
      <c r="J15" s="25">
        <v>0.17863702486182528</v>
      </c>
      <c r="K15" s="25">
        <v>165.03611776531019</v>
      </c>
      <c r="L15" s="25">
        <v>21.702806443137128</v>
      </c>
      <c r="M15" s="25">
        <v>1387.4993792989742</v>
      </c>
      <c r="N15" s="25">
        <v>11.617394951484178</v>
      </c>
      <c r="O15" s="25">
        <v>1.1768053059553172</v>
      </c>
      <c r="P15" s="25">
        <v>131.95281678553064</v>
      </c>
      <c r="Q15" s="25">
        <v>1.1119687998101022E-2</v>
      </c>
      <c r="R15" s="25">
        <v>9.6949908774071609</v>
      </c>
      <c r="S15" s="25">
        <v>0.8118713284894743</v>
      </c>
      <c r="T15" s="25">
        <v>0.82200496990389804</v>
      </c>
      <c r="U15" s="25">
        <v>7.7371739202466871E-5</v>
      </c>
      <c r="V15" s="25">
        <v>2.379858756286692</v>
      </c>
      <c r="W15" s="25">
        <v>7248.9866055475641</v>
      </c>
      <c r="X15" s="26">
        <v>1.5472429147240438</v>
      </c>
      <c r="Z15" s="35" t="s">
        <v>233</v>
      </c>
      <c r="AA15" s="25">
        <v>5.0554708339607322</v>
      </c>
      <c r="AB15" s="25">
        <v>100.20344719919818</v>
      </c>
      <c r="AC15" s="25">
        <v>3.0294203917863336E-2</v>
      </c>
      <c r="AD15" s="25">
        <v>1.986503573776274</v>
      </c>
      <c r="AE15" s="25">
        <v>0.11390646521927673</v>
      </c>
      <c r="AF15" s="25">
        <v>1.2850064710767171E-3</v>
      </c>
      <c r="AG15" s="25">
        <v>5.1769954944199021</v>
      </c>
      <c r="AH15" s="25">
        <v>0.18310209727812574</v>
      </c>
      <c r="AI15" s="25">
        <v>2.9096355801778842</v>
      </c>
      <c r="AJ15" s="25">
        <v>0.28946184300776517</v>
      </c>
      <c r="AK15" s="25">
        <v>2.0750287893255746E-2</v>
      </c>
      <c r="AL15" s="25">
        <v>0.15239093574361204</v>
      </c>
      <c r="AM15" s="25">
        <v>9.0098791927816716E-5</v>
      </c>
      <c r="AN15" s="25">
        <v>5.5150781737030776E-3</v>
      </c>
      <c r="AO15" s="25">
        <v>2.1695103925292235E-2</v>
      </c>
      <c r="AP15" s="25">
        <v>2.2124167085912694E-2</v>
      </c>
      <c r="AQ15" s="25">
        <v>1.7849412878083352E-6</v>
      </c>
      <c r="AR15" s="25">
        <v>8.6553950128491958E-2</v>
      </c>
      <c r="AS15" s="25">
        <v>7.1088893053217346</v>
      </c>
      <c r="AT15" s="26">
        <v>1.4312960451762046E-2</v>
      </c>
      <c r="AU15" s="5"/>
      <c r="AV15" s="18"/>
      <c r="AW15" s="18"/>
      <c r="AX15" s="18"/>
      <c r="AY15" s="18"/>
      <c r="AZ15" s="18"/>
      <c r="BA15" s="17"/>
      <c r="BB15" s="18"/>
      <c r="BC15" s="18"/>
      <c r="BD15" s="18"/>
      <c r="BE15" s="18"/>
      <c r="BF15" s="18"/>
      <c r="BG15" s="18"/>
      <c r="BH15" s="17"/>
      <c r="BI15" s="18"/>
      <c r="BJ15" s="18"/>
      <c r="BK15" s="18"/>
      <c r="BL15" s="17"/>
      <c r="BM15" s="18"/>
      <c r="BN15" s="18"/>
      <c r="BO15" s="17"/>
      <c r="BP15" s="6"/>
    </row>
    <row r="16" spans="3:68" x14ac:dyDescent="0.2">
      <c r="C16" s="24" t="s">
        <v>246</v>
      </c>
      <c r="D16" s="25" t="str">
        <f t="shared" si="0"/>
        <v>U.S. EV fleet case</v>
      </c>
      <c r="E16" s="25">
        <v>155.77195917932897</v>
      </c>
      <c r="F16" s="25">
        <v>2254.000872607538</v>
      </c>
      <c r="G16" s="25">
        <v>0.72116723044807873</v>
      </c>
      <c r="H16" s="25">
        <v>41.720368482679234</v>
      </c>
      <c r="I16" s="25">
        <v>98.553635020813672</v>
      </c>
      <c r="J16" s="25">
        <v>0.16956022973141555</v>
      </c>
      <c r="K16" s="25">
        <v>158.43896960278272</v>
      </c>
      <c r="L16" s="25">
        <v>20.478659552493312</v>
      </c>
      <c r="M16" s="25">
        <v>1351.7612995302418</v>
      </c>
      <c r="N16" s="25">
        <v>9.8646284522176195</v>
      </c>
      <c r="O16" s="25">
        <v>1.0246349153425673</v>
      </c>
      <c r="P16" s="25">
        <v>128.40006258784953</v>
      </c>
      <c r="Q16" s="25">
        <v>9.6560262091906109E-3</v>
      </c>
      <c r="R16" s="25">
        <v>8.6758667640209559</v>
      </c>
      <c r="S16" s="25">
        <v>0.86712730171181462</v>
      </c>
      <c r="T16" s="25">
        <v>0.8771568888000072</v>
      </c>
      <c r="U16" s="25">
        <v>7.4588651218307711E-5</v>
      </c>
      <c r="V16" s="25">
        <v>2.0422587058274297</v>
      </c>
      <c r="W16" s="25">
        <v>7154.4263928661976</v>
      </c>
      <c r="X16" s="26">
        <v>1.3735990127171904</v>
      </c>
      <c r="Z16" s="35" t="s">
        <v>197</v>
      </c>
      <c r="AA16" s="25">
        <v>0.79028322184322086</v>
      </c>
      <c r="AB16" s="25">
        <v>9.2274342617796048</v>
      </c>
      <c r="AC16" s="25">
        <v>9.6511170496437317E-4</v>
      </c>
      <c r="AD16" s="25">
        <v>0.15845824656126581</v>
      </c>
      <c r="AE16" s="25">
        <v>2.8821227574572662E-2</v>
      </c>
      <c r="AF16" s="25">
        <v>1.9278884649455224E-4</v>
      </c>
      <c r="AG16" s="25">
        <v>0.85008366047143125</v>
      </c>
      <c r="AH16" s="25">
        <v>2.6897753799656123E-2</v>
      </c>
      <c r="AI16" s="25">
        <v>0.62869602547360959</v>
      </c>
      <c r="AJ16" s="25">
        <v>6.9221690056902554E-2</v>
      </c>
      <c r="AK16" s="25">
        <v>4.4703167654316671E-3</v>
      </c>
      <c r="AL16" s="25">
        <v>3.7985134605983954E-2</v>
      </c>
      <c r="AM16" s="25">
        <v>1.3493857527917025E-5</v>
      </c>
      <c r="AN16" s="25">
        <v>1.7762395815479855E-3</v>
      </c>
      <c r="AO16" s="25">
        <v>1.0659759522317199E-3</v>
      </c>
      <c r="AP16" s="25">
        <v>1.0863574564481959E-3</v>
      </c>
      <c r="AQ16" s="25">
        <v>1.9302772191372572E-7</v>
      </c>
      <c r="AR16" s="25">
        <v>2.2134530937889187E-3</v>
      </c>
      <c r="AS16" s="25">
        <v>2.4635128347114938</v>
      </c>
      <c r="AT16" s="26">
        <v>7.8671310064786851E-3</v>
      </c>
      <c r="AU16" s="5"/>
      <c r="AV16" s="18"/>
      <c r="AW16" s="18"/>
      <c r="AX16" s="18"/>
      <c r="AY16" s="18"/>
      <c r="AZ16" s="18"/>
      <c r="BA16" s="17"/>
      <c r="BB16" s="18"/>
      <c r="BC16" s="18"/>
      <c r="BD16" s="18"/>
      <c r="BE16" s="18"/>
      <c r="BF16" s="18"/>
      <c r="BG16" s="18"/>
      <c r="BH16" s="17"/>
      <c r="BI16" s="18"/>
      <c r="BJ16" s="18"/>
      <c r="BK16" s="18"/>
      <c r="BL16" s="17"/>
      <c r="BM16" s="18"/>
      <c r="BN16" s="18"/>
      <c r="BO16" s="17"/>
      <c r="BP16" s="6"/>
    </row>
    <row r="17" spans="3:68" x14ac:dyDescent="0.2">
      <c r="C17" s="24"/>
      <c r="D17" s="25" t="str">
        <f t="shared" si="0"/>
        <v>U.S. manufacturing scenario</v>
      </c>
      <c r="E17" s="25">
        <v>134.90947303665422</v>
      </c>
      <c r="F17" s="25">
        <v>2115.3529144535837</v>
      </c>
      <c r="G17" s="25">
        <v>0.55055887631222733</v>
      </c>
      <c r="H17" s="25">
        <v>38.437563727346514</v>
      </c>
      <c r="I17" s="25">
        <v>77.336323404415637</v>
      </c>
      <c r="J17" s="25">
        <v>0.13569108124716053</v>
      </c>
      <c r="K17" s="25">
        <v>136.77883673553146</v>
      </c>
      <c r="L17" s="25">
        <v>14.78671811727909</v>
      </c>
      <c r="M17" s="25">
        <v>1054.788901846815</v>
      </c>
      <c r="N17" s="25">
        <v>10.83673945119814</v>
      </c>
      <c r="O17" s="25">
        <v>1.1061192570050151</v>
      </c>
      <c r="P17" s="25">
        <v>99.9222342339839</v>
      </c>
      <c r="Q17" s="25">
        <v>7.8078700877943332E-3</v>
      </c>
      <c r="R17" s="25">
        <v>6.3257342333843862</v>
      </c>
      <c r="S17" s="25">
        <v>1.0616618487849048</v>
      </c>
      <c r="T17" s="25">
        <v>1.0725616520188961</v>
      </c>
      <c r="U17" s="25">
        <v>7.605951761708572E-5</v>
      </c>
      <c r="V17" s="25">
        <v>1.4588016839590914</v>
      </c>
      <c r="W17" s="25">
        <v>2856.8375655350933</v>
      </c>
      <c r="X17" s="26">
        <v>1.3270537043063062</v>
      </c>
      <c r="Z17" s="35" t="s">
        <v>199</v>
      </c>
      <c r="AA17" s="25">
        <v>0.88636055552795545</v>
      </c>
      <c r="AB17" s="25">
        <v>13.179403332312376</v>
      </c>
      <c r="AC17" s="25">
        <v>1.071845021501437E-3</v>
      </c>
      <c r="AD17" s="25">
        <v>0.27167295133787578</v>
      </c>
      <c r="AE17" s="25">
        <v>1.6283151117803461E-2</v>
      </c>
      <c r="AF17" s="25">
        <v>2.6825440698570718E-4</v>
      </c>
      <c r="AG17" s="25">
        <v>0.89907512634756848</v>
      </c>
      <c r="AH17" s="25">
        <v>4.0546711832307424E-2</v>
      </c>
      <c r="AI17" s="25">
        <v>0.71100751095549786</v>
      </c>
      <c r="AJ17" s="25">
        <v>2.2971581411159937E-2</v>
      </c>
      <c r="AK17" s="25">
        <v>6.3429089313901217E-3</v>
      </c>
      <c r="AL17" s="25">
        <v>2.292852916304915E-2</v>
      </c>
      <c r="AM17" s="25">
        <v>6.6810209948667861E-4</v>
      </c>
      <c r="AN17" s="25">
        <v>1.6389166329958021E-3</v>
      </c>
      <c r="AO17" s="25">
        <v>1.4282151040440219E-3</v>
      </c>
      <c r="AP17" s="25">
        <v>1.466575372327718E-3</v>
      </c>
      <c r="AQ17" s="25">
        <v>3.3558199707406566E-7</v>
      </c>
      <c r="AR17" s="25">
        <v>2.6676470684603455E-3</v>
      </c>
      <c r="AS17" s="25">
        <v>3.205316946802685</v>
      </c>
      <c r="AT17" s="26">
        <v>2.0248374756599258E-2</v>
      </c>
      <c r="AU17" s="5"/>
      <c r="AV17" s="18"/>
      <c r="AW17" s="18"/>
      <c r="AX17" s="18"/>
      <c r="AY17" s="18"/>
      <c r="AZ17" s="18"/>
      <c r="BA17" s="17"/>
      <c r="BB17" s="18"/>
      <c r="BC17" s="18"/>
      <c r="BD17" s="18"/>
      <c r="BE17" s="18"/>
      <c r="BF17" s="18"/>
      <c r="BG17" s="18"/>
      <c r="BH17" s="17"/>
      <c r="BI17" s="18"/>
      <c r="BJ17" s="18"/>
      <c r="BK17" s="18"/>
      <c r="BL17" s="17"/>
      <c r="BM17" s="18"/>
      <c r="BN17" s="18"/>
      <c r="BO17" s="17"/>
      <c r="BP17" s="6"/>
    </row>
    <row r="18" spans="3:68" x14ac:dyDescent="0.2">
      <c r="C18" s="24"/>
      <c r="D18" s="25" t="str">
        <f t="shared" si="0"/>
        <v>Ally-shoring scenario</v>
      </c>
      <c r="E18" s="25">
        <v>148.32679933920008</v>
      </c>
      <c r="F18" s="25">
        <v>2207.4092241747567</v>
      </c>
      <c r="G18" s="25">
        <v>0.77047584431410365</v>
      </c>
      <c r="H18" s="25">
        <v>40.43605595230045</v>
      </c>
      <c r="I18" s="25">
        <v>96.612893587597242</v>
      </c>
      <c r="J18" s="25">
        <v>0.16924120159635647</v>
      </c>
      <c r="K18" s="25">
        <v>150.73281245063399</v>
      </c>
      <c r="L18" s="25">
        <v>19.987253130717008</v>
      </c>
      <c r="M18" s="25">
        <v>1328.5704462861249</v>
      </c>
      <c r="N18" s="25">
        <v>10.679209712426792</v>
      </c>
      <c r="O18" s="25">
        <v>1.0645291927600677</v>
      </c>
      <c r="P18" s="25">
        <v>125.79138257860376</v>
      </c>
      <c r="Q18" s="25">
        <v>9.6272287543938129E-3</v>
      </c>
      <c r="R18" s="25">
        <v>8.6117923764132751</v>
      </c>
      <c r="S18" s="25">
        <v>0.77498590070372142</v>
      </c>
      <c r="T18" s="25">
        <v>0.78450995565936299</v>
      </c>
      <c r="U18" s="25">
        <v>7.2146086982645624E-5</v>
      </c>
      <c r="V18" s="25">
        <v>2.2169144357123649</v>
      </c>
      <c r="W18" s="25">
        <v>6721.5790686066612</v>
      </c>
      <c r="X18" s="26">
        <v>1.3962533440574354</v>
      </c>
      <c r="Z18" s="35" t="s">
        <v>94</v>
      </c>
      <c r="AA18" s="25">
        <v>1.8588564003036474</v>
      </c>
      <c r="AB18" s="25">
        <v>25.057504942550359</v>
      </c>
      <c r="AC18" s="25">
        <v>4.4870328287736081E-3</v>
      </c>
      <c r="AD18" s="25">
        <v>0.43560776551109248</v>
      </c>
      <c r="AE18" s="25">
        <v>0.26008272564272661</v>
      </c>
      <c r="AF18" s="25">
        <v>7.9692396615202628E-4</v>
      </c>
      <c r="AG18" s="25">
        <v>1.8833212427127204</v>
      </c>
      <c r="AH18" s="25">
        <v>0.12819354341620409</v>
      </c>
      <c r="AI18" s="25">
        <v>5.1287483827450107</v>
      </c>
      <c r="AJ18" s="25">
        <v>0.1513642055969831</v>
      </c>
      <c r="AK18" s="25">
        <v>3.4301797283580189E-2</v>
      </c>
      <c r="AL18" s="25">
        <v>0.34111368472471726</v>
      </c>
      <c r="AM18" s="25">
        <v>3.4890634213623293E-4</v>
      </c>
      <c r="AN18" s="25">
        <v>4.7972405080278599E-2</v>
      </c>
      <c r="AO18" s="25">
        <v>4.2993701292467143E-3</v>
      </c>
      <c r="AP18" s="25">
        <v>4.3720650992126161E-3</v>
      </c>
      <c r="AQ18" s="25">
        <v>7.0848426616454374E-7</v>
      </c>
      <c r="AR18" s="25">
        <v>1.1733135321874196E-2</v>
      </c>
      <c r="AS18" s="25">
        <v>28.318959450568769</v>
      </c>
      <c r="AT18" s="26">
        <v>2.7764109903812624E-2</v>
      </c>
      <c r="AU18" s="5"/>
      <c r="AV18" s="18"/>
      <c r="AW18" s="18"/>
      <c r="AX18" s="18"/>
      <c r="AY18" s="18"/>
      <c r="AZ18" s="18"/>
      <c r="BA18" s="17"/>
      <c r="BB18" s="18"/>
      <c r="BC18" s="18"/>
      <c r="BD18" s="18"/>
      <c r="BE18" s="18"/>
      <c r="BF18" s="18"/>
      <c r="BG18" s="18"/>
      <c r="BH18" s="17"/>
      <c r="BI18" s="18"/>
      <c r="BJ18" s="18"/>
      <c r="BK18" s="18"/>
      <c r="BL18" s="17"/>
      <c r="BM18" s="18"/>
      <c r="BN18" s="18"/>
      <c r="BO18" s="17"/>
      <c r="BP18" s="6"/>
    </row>
    <row r="19" spans="3:68" x14ac:dyDescent="0.2">
      <c r="C19" s="24" t="s">
        <v>247</v>
      </c>
      <c r="D19" s="25" t="str">
        <f t="shared" si="0"/>
        <v>U.S. EV fleet case</v>
      </c>
      <c r="E19" s="25">
        <v>212.46772501427145</v>
      </c>
      <c r="F19" s="25">
        <v>3103.8466332543171</v>
      </c>
      <c r="G19" s="25">
        <v>0.92823298961515321</v>
      </c>
      <c r="H19" s="25">
        <v>56.352900595879674</v>
      </c>
      <c r="I19" s="25">
        <v>161.63854520134004</v>
      </c>
      <c r="J19" s="25">
        <v>0.27437935411337439</v>
      </c>
      <c r="K19" s="25">
        <v>216.16499310189755</v>
      </c>
      <c r="L19" s="25">
        <v>29.264745730842847</v>
      </c>
      <c r="M19" s="25">
        <v>2256.3105502500143</v>
      </c>
      <c r="N19" s="25">
        <v>15.141845374113037</v>
      </c>
      <c r="O19" s="25">
        <v>1.2759699141002563</v>
      </c>
      <c r="P19" s="25">
        <v>210.02734519892857</v>
      </c>
      <c r="Q19" s="25">
        <v>1.309772306293441E-2</v>
      </c>
      <c r="R19" s="25">
        <v>11.542577513649096</v>
      </c>
      <c r="S19" s="25">
        <v>1.0758950681019261</v>
      </c>
      <c r="T19" s="25">
        <v>1.0891369322215629</v>
      </c>
      <c r="U19" s="25">
        <v>1.0584423660495796E-4</v>
      </c>
      <c r="V19" s="25">
        <v>2.5484697574089328</v>
      </c>
      <c r="W19" s="25">
        <v>9636.1508637035458</v>
      </c>
      <c r="X19" s="26">
        <v>2.0200789673483261</v>
      </c>
      <c r="Z19" s="35" t="s">
        <v>99</v>
      </c>
      <c r="AA19" s="25">
        <v>0.26267903837531975</v>
      </c>
      <c r="AB19" s="25">
        <v>6.3743147018329251</v>
      </c>
      <c r="AC19" s="25">
        <v>3.2186277498719721E-4</v>
      </c>
      <c r="AD19" s="25">
        <v>0.12764812846719131</v>
      </c>
      <c r="AE19" s="25">
        <v>1.3071970681299051E-2</v>
      </c>
      <c r="AF19" s="25">
        <v>6.6819042357194641E-5</v>
      </c>
      <c r="AG19" s="25">
        <v>0.27296226852313271</v>
      </c>
      <c r="AH19" s="25">
        <v>1.3712462027209263E-2</v>
      </c>
      <c r="AI19" s="25">
        <v>0.24551400464047746</v>
      </c>
      <c r="AJ19" s="25">
        <v>1.2850862681991681E-2</v>
      </c>
      <c r="AK19" s="25">
        <v>2.1085616124812074E-3</v>
      </c>
      <c r="AL19" s="25">
        <v>1.6975854397869996E-2</v>
      </c>
      <c r="AM19" s="25">
        <v>7.3350366984984755E-6</v>
      </c>
      <c r="AN19" s="25">
        <v>9.399297036929772E-4</v>
      </c>
      <c r="AO19" s="25">
        <v>4.5757184327554817E-4</v>
      </c>
      <c r="AP19" s="25">
        <v>4.8317040284404241E-4</v>
      </c>
      <c r="AQ19" s="25">
        <v>4.8131060084478217E-8</v>
      </c>
      <c r="AR19" s="25">
        <v>6.7520609376988088E-4</v>
      </c>
      <c r="AS19" s="25">
        <v>1.2977257134407039</v>
      </c>
      <c r="AT19" s="26">
        <v>2.5879319802706055E-3</v>
      </c>
      <c r="AU19" s="5"/>
      <c r="AV19" s="18"/>
      <c r="AW19" s="18"/>
      <c r="AX19" s="18"/>
      <c r="AY19" s="18"/>
      <c r="AZ19" s="18"/>
      <c r="BA19" s="17"/>
      <c r="BB19" s="18"/>
      <c r="BC19" s="18"/>
      <c r="BD19" s="18"/>
      <c r="BE19" s="18"/>
      <c r="BF19" s="18"/>
      <c r="BG19" s="18"/>
      <c r="BH19" s="17"/>
      <c r="BI19" s="18"/>
      <c r="BJ19" s="18"/>
      <c r="BK19" s="18"/>
      <c r="BL19" s="17"/>
      <c r="BM19" s="18"/>
      <c r="BN19" s="18"/>
      <c r="BO19" s="17"/>
      <c r="BP19" s="6"/>
    </row>
    <row r="20" spans="3:68" x14ac:dyDescent="0.2">
      <c r="C20" s="24"/>
      <c r="D20" s="25" t="str">
        <f t="shared" si="0"/>
        <v>U.S. manufacturing scenario</v>
      </c>
      <c r="E20" s="25">
        <v>183.88698532463297</v>
      </c>
      <c r="F20" s="25">
        <v>2885.085416206522</v>
      </c>
      <c r="G20" s="25">
        <v>0.68987834714735241</v>
      </c>
      <c r="H20" s="25">
        <v>51.380895682224434</v>
      </c>
      <c r="I20" s="25">
        <v>132.21859666588614</v>
      </c>
      <c r="J20" s="25">
        <v>0.22861227444545595</v>
      </c>
      <c r="K20" s="25">
        <v>186.60226340865813</v>
      </c>
      <c r="L20" s="25">
        <v>21.856817491638399</v>
      </c>
      <c r="M20" s="25">
        <v>1832.093757080235</v>
      </c>
      <c r="N20" s="25">
        <v>16.098743246360151</v>
      </c>
      <c r="O20" s="25">
        <v>1.4454929985958411</v>
      </c>
      <c r="P20" s="25">
        <v>170.71639243793447</v>
      </c>
      <c r="Q20" s="25">
        <v>1.0762756792466186E-2</v>
      </c>
      <c r="R20" s="25">
        <v>8.7904368010899265</v>
      </c>
      <c r="S20" s="25">
        <v>1.2365504576799466</v>
      </c>
      <c r="T20" s="25">
        <v>1.2502598872092165</v>
      </c>
      <c r="U20" s="25">
        <v>1.0446221469989024E-4</v>
      </c>
      <c r="V20" s="25">
        <v>1.7437886501539421</v>
      </c>
      <c r="W20" s="25">
        <v>3942.715917302814</v>
      </c>
      <c r="X20" s="26">
        <v>1.9411432681434595</v>
      </c>
      <c r="Z20" s="35" t="s">
        <v>104</v>
      </c>
      <c r="AA20" s="25">
        <v>0.32503225851160755</v>
      </c>
      <c r="AB20" s="25">
        <v>7.8912770495043123</v>
      </c>
      <c r="AC20" s="25">
        <v>4.1712731020827925E-4</v>
      </c>
      <c r="AD20" s="25">
        <v>0.16023035315294576</v>
      </c>
      <c r="AE20" s="25">
        <v>1.6397915644884478E-2</v>
      </c>
      <c r="AF20" s="25">
        <v>7.8470556880217787E-5</v>
      </c>
      <c r="AG20" s="25">
        <v>0.33682320524657694</v>
      </c>
      <c r="AH20" s="25">
        <v>1.7223719868383842E-2</v>
      </c>
      <c r="AI20" s="25">
        <v>0.30662474100539822</v>
      </c>
      <c r="AJ20" s="25">
        <v>1.3340668895773681E-2</v>
      </c>
      <c r="AK20" s="25">
        <v>2.5865912793369395E-3</v>
      </c>
      <c r="AL20" s="25">
        <v>2.1347525289905352E-2</v>
      </c>
      <c r="AM20" s="25">
        <v>7.6249267701082101E-6</v>
      </c>
      <c r="AN20" s="25">
        <v>1.1936907884619972E-3</v>
      </c>
      <c r="AO20" s="25">
        <v>6.7168084719076613E-4</v>
      </c>
      <c r="AP20" s="25">
        <v>7.335872168720396E-4</v>
      </c>
      <c r="AQ20" s="25">
        <v>7.8860620072660212E-8</v>
      </c>
      <c r="AR20" s="25">
        <v>9.0148529129788278E-4</v>
      </c>
      <c r="AS20" s="25">
        <v>1.5236120623792275</v>
      </c>
      <c r="AT20" s="26">
        <v>2.8030624763785809E-3</v>
      </c>
      <c r="AU20" s="5"/>
      <c r="AV20" s="18"/>
      <c r="AW20" s="18"/>
      <c r="AX20" s="18"/>
      <c r="AY20" s="18"/>
      <c r="AZ20" s="18"/>
      <c r="BA20" s="17"/>
      <c r="BB20" s="18"/>
      <c r="BC20" s="18"/>
      <c r="BD20" s="18"/>
      <c r="BE20" s="18"/>
      <c r="BF20" s="18"/>
      <c r="BG20" s="18"/>
      <c r="BH20" s="17"/>
      <c r="BI20" s="18"/>
      <c r="BJ20" s="18"/>
      <c r="BK20" s="18"/>
      <c r="BL20" s="17"/>
      <c r="BM20" s="18"/>
      <c r="BN20" s="18"/>
      <c r="BO20" s="17"/>
      <c r="BP20" s="6"/>
    </row>
    <row r="21" spans="3:68" x14ac:dyDescent="0.2">
      <c r="C21" s="27"/>
      <c r="D21" s="28" t="str">
        <f t="shared" si="0"/>
        <v>Ally-shoring scenario</v>
      </c>
      <c r="E21" s="28">
        <v>204.48066363715373</v>
      </c>
      <c r="F21" s="28">
        <v>3055.5044256261399</v>
      </c>
      <c r="G21" s="28">
        <v>0.99031485231547656</v>
      </c>
      <c r="H21" s="28">
        <v>55.026323813018742</v>
      </c>
      <c r="I21" s="28">
        <v>158.92115774084323</v>
      </c>
      <c r="J21" s="28">
        <v>0.2734956758954899</v>
      </c>
      <c r="K21" s="28">
        <v>207.87907348952101</v>
      </c>
      <c r="L21" s="28">
        <v>28.677648463269961</v>
      </c>
      <c r="M21" s="28">
        <v>2224.4034166520191</v>
      </c>
      <c r="N21" s="28">
        <v>16.009406429003032</v>
      </c>
      <c r="O21" s="28">
        <v>1.3311620616130326</v>
      </c>
      <c r="P21" s="28">
        <v>206.42619910732003</v>
      </c>
      <c r="Q21" s="28">
        <v>1.305851700334338E-2</v>
      </c>
      <c r="R21" s="28">
        <v>11.450385785957524</v>
      </c>
      <c r="S21" s="28">
        <v>0.98045136610631656</v>
      </c>
      <c r="T21" s="28">
        <v>0.9931749048046512</v>
      </c>
      <c r="U21" s="28">
        <v>1.0330689913603746E-4</v>
      </c>
      <c r="V21" s="28">
        <v>2.7636964715979464</v>
      </c>
      <c r="W21" s="28">
        <v>9136.8566221723613</v>
      </c>
      <c r="X21" s="29">
        <v>2.0395375309195511</v>
      </c>
      <c r="Z21" s="35" t="s">
        <v>109</v>
      </c>
      <c r="AA21" s="25">
        <v>13.014388876627574</v>
      </c>
      <c r="AB21" s="25">
        <v>148.22352669131772</v>
      </c>
      <c r="AC21" s="25">
        <v>2.8589206941884302E-2</v>
      </c>
      <c r="AD21" s="25">
        <v>2.8390572537705352</v>
      </c>
      <c r="AE21" s="25">
        <v>2.8383437385369708</v>
      </c>
      <c r="AF21" s="25">
        <v>4.5757396539167182E-3</v>
      </c>
      <c r="AG21" s="25">
        <v>13.293850197477864</v>
      </c>
      <c r="AH21" s="25">
        <v>2.5403991346166679</v>
      </c>
      <c r="AI21" s="25">
        <v>14.842059056512117</v>
      </c>
      <c r="AJ21" s="25">
        <v>0.24945678570607524</v>
      </c>
      <c r="AK21" s="25">
        <v>4.676069944891037E-2</v>
      </c>
      <c r="AL21" s="25">
        <v>3.4658869727574362</v>
      </c>
      <c r="AM21" s="25">
        <v>3.1497565469485063E-4</v>
      </c>
      <c r="AN21" s="25">
        <v>0.15695716879853405</v>
      </c>
      <c r="AO21" s="25">
        <v>3.3775305446591367E-2</v>
      </c>
      <c r="AP21" s="25">
        <v>3.4045623998103576E-2</v>
      </c>
      <c r="AQ21" s="25">
        <v>3.1558052300965593E-6</v>
      </c>
      <c r="AR21" s="25">
        <v>5.9443476303300859E-2</v>
      </c>
      <c r="AS21" s="25">
        <v>26.564292887420756</v>
      </c>
      <c r="AT21" s="26">
        <v>7.7613643045836206E-2</v>
      </c>
      <c r="AU21" s="5"/>
      <c r="AV21" s="18"/>
      <c r="AW21" s="18"/>
      <c r="AX21" s="18"/>
      <c r="AY21" s="18"/>
      <c r="AZ21" s="18"/>
      <c r="BA21" s="17"/>
      <c r="BB21" s="18"/>
      <c r="BC21" s="18"/>
      <c r="BD21" s="18"/>
      <c r="BE21" s="18"/>
      <c r="BF21" s="18"/>
      <c r="BG21" s="18"/>
      <c r="BH21" s="17"/>
      <c r="BI21" s="18"/>
      <c r="BJ21" s="18"/>
      <c r="BK21" s="18"/>
      <c r="BL21" s="17"/>
      <c r="BM21" s="18"/>
      <c r="BN21" s="18"/>
      <c r="BO21" s="17"/>
      <c r="BP21" s="6"/>
    </row>
    <row r="22" spans="3:68" x14ac:dyDescent="0.2">
      <c r="Z22" s="35" t="s">
        <v>113</v>
      </c>
      <c r="AA22" s="25">
        <v>3.0932926785065424</v>
      </c>
      <c r="AB22" s="25">
        <v>48.067323710147477</v>
      </c>
      <c r="AC22" s="25">
        <v>2.88562242464202E-2</v>
      </c>
      <c r="AD22" s="25">
        <v>0.76043393846065743</v>
      </c>
      <c r="AE22" s="25">
        <v>15.761641614904851</v>
      </c>
      <c r="AF22" s="25">
        <v>1.8925252807194995E-2</v>
      </c>
      <c r="AG22" s="25">
        <v>3.1534073053056786</v>
      </c>
      <c r="AH22" s="25">
        <v>1.599113054119766</v>
      </c>
      <c r="AI22" s="25">
        <v>210.27876996402026</v>
      </c>
      <c r="AJ22" s="25">
        <v>0.23048989805153977</v>
      </c>
      <c r="AK22" s="25">
        <v>-0.28973814638782897</v>
      </c>
      <c r="AL22" s="25">
        <v>19.841767299309428</v>
      </c>
      <c r="AM22" s="25">
        <v>3.2046199592789063E-4</v>
      </c>
      <c r="AN22" s="25">
        <v>0.70076202940751153</v>
      </c>
      <c r="AO22" s="25">
        <v>2.782451265932457E-2</v>
      </c>
      <c r="AP22" s="25">
        <v>2.8331295350766238E-2</v>
      </c>
      <c r="AQ22" s="25">
        <v>3.6236183169608715E-6</v>
      </c>
      <c r="AR22" s="25">
        <v>8.0260228411788398E-2</v>
      </c>
      <c r="AS22" s="25">
        <v>692.7916350565597</v>
      </c>
      <c r="AT22" s="26">
        <v>8.971190074276307E-2</v>
      </c>
      <c r="AU22" s="5"/>
      <c r="AV22" s="18"/>
      <c r="AW22" s="18"/>
      <c r="AX22" s="18"/>
      <c r="AY22" s="18"/>
      <c r="AZ22" s="18"/>
      <c r="BA22" s="17"/>
      <c r="BB22" s="18"/>
      <c r="BC22" s="18"/>
      <c r="BD22" s="18"/>
      <c r="BE22" s="18"/>
      <c r="BF22" s="18"/>
      <c r="BG22" s="18"/>
      <c r="BH22" s="17"/>
      <c r="BI22" s="18"/>
      <c r="BJ22" s="18"/>
      <c r="BK22" s="18"/>
      <c r="BL22" s="17"/>
      <c r="BM22" s="18"/>
      <c r="BN22" s="18"/>
      <c r="BO22" s="17"/>
      <c r="BP22" s="6"/>
    </row>
    <row r="23" spans="3:68" x14ac:dyDescent="0.2">
      <c r="C23" s="21"/>
      <c r="D23" s="22"/>
      <c r="E23" s="30" t="s">
        <v>249</v>
      </c>
      <c r="F23" s="30" t="s">
        <v>33</v>
      </c>
      <c r="G23" s="30" t="s">
        <v>34</v>
      </c>
      <c r="H23" s="30" t="s">
        <v>35</v>
      </c>
      <c r="I23" s="30" t="s">
        <v>36</v>
      </c>
      <c r="J23" s="30" t="s">
        <v>37</v>
      </c>
      <c r="K23" s="30" t="s">
        <v>38</v>
      </c>
      <c r="L23" s="30" t="s">
        <v>39</v>
      </c>
      <c r="M23" s="30" t="s">
        <v>40</v>
      </c>
      <c r="N23" s="30" t="s">
        <v>41</v>
      </c>
      <c r="O23" s="30" t="s">
        <v>42</v>
      </c>
      <c r="P23" s="30" t="s">
        <v>43</v>
      </c>
      <c r="Q23" s="30" t="s">
        <v>44</v>
      </c>
      <c r="R23" s="30" t="s">
        <v>45</v>
      </c>
      <c r="S23" s="30" t="s">
        <v>46</v>
      </c>
      <c r="T23" s="30" t="s">
        <v>47</v>
      </c>
      <c r="U23" s="30" t="s">
        <v>48</v>
      </c>
      <c r="V23" s="30" t="s">
        <v>49</v>
      </c>
      <c r="W23" s="30" t="s">
        <v>50</v>
      </c>
      <c r="X23" s="31" t="s">
        <v>51</v>
      </c>
      <c r="Z23" s="35" t="s">
        <v>117</v>
      </c>
      <c r="AA23" s="25">
        <v>6.3523464945026392E-2</v>
      </c>
      <c r="AB23" s="25">
        <v>0.80080895448328493</v>
      </c>
      <c r="AC23" s="25">
        <v>1.1361297987528755E-4</v>
      </c>
      <c r="AD23" s="25">
        <v>1.5480432927796176E-2</v>
      </c>
      <c r="AE23" s="25">
        <v>4.7211712667812903E-3</v>
      </c>
      <c r="AF23" s="25">
        <v>2.8383422402685494E-5</v>
      </c>
      <c r="AG23" s="25">
        <v>6.4642383005537651E-2</v>
      </c>
      <c r="AH23" s="25">
        <v>5.1192455097000898E-2</v>
      </c>
      <c r="AI23" s="25">
        <v>5.5389824107931987E-2</v>
      </c>
      <c r="AJ23" s="25">
        <v>2.4710562879454679E-3</v>
      </c>
      <c r="AK23" s="25">
        <v>6.5009822176725321E-4</v>
      </c>
      <c r="AL23" s="25">
        <v>6.5192021321599791E-3</v>
      </c>
      <c r="AM23" s="25">
        <v>2.4238529510855659E-6</v>
      </c>
      <c r="AN23" s="25">
        <v>2.2233502010551836E-3</v>
      </c>
      <c r="AO23" s="25">
        <v>1.6209461062373679E-4</v>
      </c>
      <c r="AP23" s="25">
        <v>1.7406766904902893E-4</v>
      </c>
      <c r="AQ23" s="25">
        <v>1.4656384288052346E-8</v>
      </c>
      <c r="AR23" s="25">
        <v>1.7253465457724515E-4</v>
      </c>
      <c r="AS23" s="25">
        <v>0.20090399219575361</v>
      </c>
      <c r="AT23" s="26">
        <v>7.7745696669741845E-4</v>
      </c>
      <c r="AU23" s="5"/>
      <c r="AV23" s="18"/>
      <c r="AW23" s="18"/>
      <c r="AX23" s="18"/>
      <c r="AY23" s="18"/>
      <c r="AZ23" s="18"/>
      <c r="BA23" s="17"/>
      <c r="BB23" s="18"/>
      <c r="BC23" s="18"/>
      <c r="BD23" s="18"/>
      <c r="BE23" s="18"/>
      <c r="BF23" s="18"/>
      <c r="BG23" s="18"/>
      <c r="BH23" s="17"/>
      <c r="BI23" s="18"/>
      <c r="BJ23" s="18"/>
      <c r="BK23" s="18"/>
      <c r="BL23" s="17"/>
      <c r="BM23" s="18"/>
      <c r="BN23" s="18"/>
      <c r="BO23" s="17"/>
      <c r="BP23" s="6"/>
    </row>
    <row r="24" spans="3:68" x14ac:dyDescent="0.2">
      <c r="C24" s="32" t="str">
        <f>D4</f>
        <v>U.S. EV fleet case</v>
      </c>
      <c r="D24" s="33" t="s">
        <v>0</v>
      </c>
      <c r="E24" s="25">
        <v>17.55281619520013</v>
      </c>
      <c r="F24" s="25">
        <v>250.47927302910617</v>
      </c>
      <c r="G24" s="25">
        <v>0.10200612268087422</v>
      </c>
      <c r="H24" s="25">
        <v>4.8344726462431975</v>
      </c>
      <c r="I24" s="25">
        <v>8.2628645642829444</v>
      </c>
      <c r="J24" s="25">
        <v>1.3988645915478949E-2</v>
      </c>
      <c r="K24" s="25">
        <v>17.835236243001173</v>
      </c>
      <c r="L24" s="25">
        <v>2.150151612404462</v>
      </c>
      <c r="M24" s="25">
        <v>106.71547593816624</v>
      </c>
      <c r="N24" s="25">
        <v>0.81506764425468414</v>
      </c>
      <c r="O24" s="25">
        <v>0.11589146674555373</v>
      </c>
      <c r="P24" s="25">
        <v>10.867994323098708</v>
      </c>
      <c r="Q24" s="25">
        <v>1.1724920253444828E-3</v>
      </c>
      <c r="R24" s="25">
        <v>1.1083902546325188</v>
      </c>
      <c r="S24" s="25">
        <v>0.122448289672602</v>
      </c>
      <c r="T24" s="25">
        <v>0.12374909437795724</v>
      </c>
      <c r="U24" s="25">
        <v>7.9894007210902121E-6</v>
      </c>
      <c r="V24" s="25">
        <v>0.3102376139391419</v>
      </c>
      <c r="W24" s="25">
        <v>1074.9451621914554</v>
      </c>
      <c r="X24" s="26">
        <v>0.13384815080648585</v>
      </c>
      <c r="Z24" s="35" t="s">
        <v>241</v>
      </c>
      <c r="AA24" s="25">
        <v>0.25690346773270933</v>
      </c>
      <c r="AB24" s="25">
        <v>3.4849080154853356</v>
      </c>
      <c r="AC24" s="25">
        <v>7.342433179645723E-4</v>
      </c>
      <c r="AD24" s="25">
        <v>6.4956702787365581E-2</v>
      </c>
      <c r="AE24" s="25">
        <v>2.1965104962207927E-2</v>
      </c>
      <c r="AF24" s="25">
        <v>2.470036826744604E-4</v>
      </c>
      <c r="AG24" s="25">
        <v>0.26109462491652113</v>
      </c>
      <c r="AH24" s="25">
        <v>5.0902505541855145E-2</v>
      </c>
      <c r="AI24" s="25">
        <v>0.69875381970055406</v>
      </c>
      <c r="AJ24" s="25">
        <v>9.0285128340892168E-3</v>
      </c>
      <c r="AK24" s="25">
        <v>1.7787519168777577E-2</v>
      </c>
      <c r="AL24" s="25">
        <v>2.8889323142928594E-2</v>
      </c>
      <c r="AM24" s="25">
        <v>2.0113026319304282E-4</v>
      </c>
      <c r="AN24" s="25">
        <v>0.1771376578603453</v>
      </c>
      <c r="AO24" s="25">
        <v>1.0127899621613788E-3</v>
      </c>
      <c r="AP24" s="25">
        <v>1.0272914514590718E-3</v>
      </c>
      <c r="AQ24" s="25">
        <v>9.4715685246221316E-8</v>
      </c>
      <c r="AR24" s="25">
        <v>1.6237351434209575E-3</v>
      </c>
      <c r="AS24" s="25">
        <v>1.8652331705791505</v>
      </c>
      <c r="AT24" s="26">
        <v>5.2648196530378803E-3</v>
      </c>
      <c r="AU24" s="5"/>
      <c r="AV24" s="18"/>
      <c r="AW24" s="18"/>
      <c r="AX24" s="18"/>
      <c r="AY24" s="18"/>
      <c r="AZ24" s="18"/>
      <c r="BA24" s="17"/>
      <c r="BB24" s="18"/>
      <c r="BC24" s="18"/>
      <c r="BD24" s="18"/>
      <c r="BE24" s="18"/>
      <c r="BF24" s="18"/>
      <c r="BG24" s="18"/>
      <c r="BH24" s="17"/>
      <c r="BI24" s="18"/>
      <c r="BJ24" s="18"/>
      <c r="BK24" s="18"/>
      <c r="BL24" s="17"/>
      <c r="BM24" s="18"/>
      <c r="BN24" s="18"/>
      <c r="BO24" s="17"/>
      <c r="BP24" s="6"/>
    </row>
    <row r="25" spans="3:68" x14ac:dyDescent="0.2">
      <c r="C25" s="32"/>
      <c r="D25" s="33" t="s">
        <v>1</v>
      </c>
      <c r="E25" s="25">
        <v>78.456119186779972</v>
      </c>
      <c r="F25" s="25">
        <v>1109.3735108099156</v>
      </c>
      <c r="G25" s="25">
        <v>0.47425330290438061</v>
      </c>
      <c r="H25" s="25">
        <v>21.505731782572187</v>
      </c>
      <c r="I25" s="25">
        <v>36.749324954061805</v>
      </c>
      <c r="J25" s="25">
        <v>6.2301438013393926E-2</v>
      </c>
      <c r="K25" s="25">
        <v>79.712895483714476</v>
      </c>
      <c r="L25" s="25">
        <v>9.6988827779429059</v>
      </c>
      <c r="M25" s="25">
        <v>470.80613838020383</v>
      </c>
      <c r="N25" s="25">
        <v>3.49348828970551</v>
      </c>
      <c r="O25" s="25">
        <v>0.56311722993417734</v>
      </c>
      <c r="P25" s="25">
        <v>48.56384613749271</v>
      </c>
      <c r="Q25" s="25">
        <v>5.3125707166538907E-3</v>
      </c>
      <c r="R25" s="25">
        <v>4.703723696238896</v>
      </c>
      <c r="S25" s="25">
        <v>0.53945656307593193</v>
      </c>
      <c r="T25" s="25">
        <v>0.5452328856226013</v>
      </c>
      <c r="U25" s="25">
        <v>3.4668629325107726E-5</v>
      </c>
      <c r="V25" s="25">
        <v>1.4577953864452522</v>
      </c>
      <c r="W25" s="25">
        <v>5277.5078249997259</v>
      </c>
      <c r="X25" s="26">
        <v>0.58454005974776335</v>
      </c>
      <c r="Z25" s="35" t="s">
        <v>242</v>
      </c>
      <c r="AA25" s="25">
        <v>1.7407284684895368</v>
      </c>
      <c r="AB25" s="25">
        <v>19.691092556111617</v>
      </c>
      <c r="AC25" s="25">
        <v>3.9062302187278658E-3</v>
      </c>
      <c r="AD25" s="25">
        <v>0.37105461202515222</v>
      </c>
      <c r="AE25" s="25">
        <v>0.11193735797933133</v>
      </c>
      <c r="AF25" s="25">
        <v>1.0716066049233288E-3</v>
      </c>
      <c r="AG25" s="25">
        <v>1.7633163607464579</v>
      </c>
      <c r="AH25" s="25">
        <v>0.22463729255682888</v>
      </c>
      <c r="AI25" s="25">
        <v>3.35534573527277</v>
      </c>
      <c r="AJ25" s="25">
        <v>4.8203079484339606E-2</v>
      </c>
      <c r="AK25" s="25">
        <v>7.4881777236707664E-2</v>
      </c>
      <c r="AL25" s="25">
        <v>0.14787303116860864</v>
      </c>
      <c r="AM25" s="25">
        <v>8.0291299288420641E-4</v>
      </c>
      <c r="AN25" s="25">
        <v>0.70340516658143859</v>
      </c>
      <c r="AO25" s="25">
        <v>5.0603502912057383E-3</v>
      </c>
      <c r="AP25" s="25">
        <v>5.1344391638678847E-3</v>
      </c>
      <c r="AQ25" s="25">
        <v>5.1950920831736346E-7</v>
      </c>
      <c r="AR25" s="25">
        <v>7.7939551783073263E-3</v>
      </c>
      <c r="AS25" s="25">
        <v>9.9379434564596547</v>
      </c>
      <c r="AT25" s="26">
        <v>2.3147803569823568E-2</v>
      </c>
      <c r="AU25" s="5"/>
      <c r="AV25" s="18"/>
      <c r="AW25" s="18"/>
      <c r="AX25" s="18"/>
      <c r="AY25" s="18"/>
      <c r="AZ25" s="18"/>
      <c r="BA25" s="17"/>
      <c r="BB25" s="18"/>
      <c r="BC25" s="18"/>
      <c r="BD25" s="18"/>
      <c r="BE25" s="18"/>
      <c r="BF25" s="18"/>
      <c r="BG25" s="18"/>
      <c r="BH25" s="17"/>
      <c r="BI25" s="18"/>
      <c r="BJ25" s="18"/>
      <c r="BK25" s="18"/>
      <c r="BL25" s="17"/>
      <c r="BM25" s="18"/>
      <c r="BN25" s="18"/>
      <c r="BO25" s="17"/>
      <c r="BP25" s="6"/>
    </row>
    <row r="26" spans="3:68" x14ac:dyDescent="0.2">
      <c r="C26" s="32"/>
      <c r="D26" s="33" t="s">
        <v>2</v>
      </c>
      <c r="E26" s="25">
        <v>1.3316563672580415</v>
      </c>
      <c r="F26" s="25">
        <v>19.057974062641136</v>
      </c>
      <c r="G26" s="25">
        <v>7.0831434998402127E-3</v>
      </c>
      <c r="H26" s="25">
        <v>0.36368365994669194</v>
      </c>
      <c r="I26" s="25">
        <v>0.66643788283260519</v>
      </c>
      <c r="J26" s="25">
        <v>1.1321953921418252E-3</v>
      </c>
      <c r="K26" s="25">
        <v>1.3536228368214638</v>
      </c>
      <c r="L26" s="25">
        <v>0.16561385355755229</v>
      </c>
      <c r="M26" s="25">
        <v>8.7485364786457342</v>
      </c>
      <c r="N26" s="25">
        <v>6.7352167938507235E-2</v>
      </c>
      <c r="O26" s="25">
        <v>8.1975784942083588E-3</v>
      </c>
      <c r="P26" s="25">
        <v>0.87180538682085729</v>
      </c>
      <c r="Q26" s="25">
        <v>8.6556849718165285E-5</v>
      </c>
      <c r="R26" s="25">
        <v>8.2358603708715977E-2</v>
      </c>
      <c r="S26" s="25">
        <v>8.6209002882306294E-3</v>
      </c>
      <c r="T26" s="25">
        <v>8.7142832441887749E-3</v>
      </c>
      <c r="U26" s="25">
        <v>6.0905170286720985E-7</v>
      </c>
      <c r="V26" s="25">
        <v>2.1094284820809946E-2</v>
      </c>
      <c r="W26" s="25">
        <v>71.91736220016152</v>
      </c>
      <c r="X26" s="26">
        <v>1.0670042667189791E-2</v>
      </c>
      <c r="Z26" s="35" t="s">
        <v>234</v>
      </c>
      <c r="AA26" s="25">
        <v>20.93772391590473</v>
      </c>
      <c r="AB26" s="25">
        <v>264.01905818583293</v>
      </c>
      <c r="AC26" s="25">
        <v>0.30647223934374757</v>
      </c>
      <c r="AD26" s="25">
        <v>5.3320101092064514</v>
      </c>
      <c r="AE26" s="25">
        <v>17.620362147457222</v>
      </c>
      <c r="AF26" s="25">
        <v>2.7982473122281665E-2</v>
      </c>
      <c r="AG26" s="25">
        <v>21.288114204213368</v>
      </c>
      <c r="AH26" s="25">
        <v>4.5467307405090329</v>
      </c>
      <c r="AI26" s="25">
        <v>203.33323966497321</v>
      </c>
      <c r="AJ26" s="25">
        <v>0.4861395678899284</v>
      </c>
      <c r="AK26" s="25">
        <v>0.39237482274954183</v>
      </c>
      <c r="AL26" s="25">
        <v>24.516721857022034</v>
      </c>
      <c r="AM26" s="25">
        <v>2.6828694572872164E-3</v>
      </c>
      <c r="AN26" s="25">
        <v>2.6309140266558879</v>
      </c>
      <c r="AO26" s="25">
        <v>0.10125647194221497</v>
      </c>
      <c r="AP26" s="25">
        <v>0.10287419862423584</v>
      </c>
      <c r="AQ26" s="25">
        <v>6.6989560278958995E-6</v>
      </c>
      <c r="AR26" s="25">
        <v>1.0397413423651967</v>
      </c>
      <c r="AS26" s="25">
        <v>5395.0322464160672</v>
      </c>
      <c r="AT26" s="26">
        <v>0.15070760551531467</v>
      </c>
      <c r="AU26" s="5"/>
      <c r="AV26" s="18"/>
      <c r="AW26" s="18"/>
      <c r="AX26" s="18"/>
      <c r="AY26" s="18"/>
      <c r="AZ26" s="18"/>
      <c r="BA26" s="17"/>
      <c r="BB26" s="18"/>
      <c r="BC26" s="18"/>
      <c r="BD26" s="18"/>
      <c r="BE26" s="18"/>
      <c r="BF26" s="18"/>
      <c r="BG26" s="18"/>
      <c r="BH26" s="17"/>
      <c r="BI26" s="18"/>
      <c r="BJ26" s="18"/>
      <c r="BK26" s="18"/>
      <c r="BL26" s="17"/>
      <c r="BM26" s="18"/>
      <c r="BN26" s="18"/>
      <c r="BO26" s="17"/>
      <c r="BP26" s="6"/>
    </row>
    <row r="27" spans="3:68" x14ac:dyDescent="0.2">
      <c r="C27" s="32" t="str">
        <f>D5</f>
        <v>U.S. manufacturing scenario</v>
      </c>
      <c r="D27" s="33" t="s">
        <v>0</v>
      </c>
      <c r="E27" s="25">
        <v>15.913331205122155</v>
      </c>
      <c r="F27" s="25">
        <v>247.56046604067271</v>
      </c>
      <c r="G27" s="25">
        <v>7.7746809545322829E-2</v>
      </c>
      <c r="H27" s="25">
        <v>4.7091285913006962</v>
      </c>
      <c r="I27" s="25">
        <v>5.5358399753200622</v>
      </c>
      <c r="J27" s="25">
        <v>9.9637631915226489E-3</v>
      </c>
      <c r="K27" s="25">
        <v>16.098176887461264</v>
      </c>
      <c r="L27" s="25">
        <v>1.5019792284582929</v>
      </c>
      <c r="M27" s="25">
        <v>72.904113280139313</v>
      </c>
      <c r="N27" s="25">
        <v>1.03869939678975</v>
      </c>
      <c r="O27" s="25">
        <v>0.10985899360881234</v>
      </c>
      <c r="P27" s="25">
        <v>7.1466182664856319</v>
      </c>
      <c r="Q27" s="25">
        <v>8.9959649093629239E-4</v>
      </c>
      <c r="R27" s="25">
        <v>0.74739469016103077</v>
      </c>
      <c r="S27" s="25">
        <v>0.1659727365753294</v>
      </c>
      <c r="T27" s="25">
        <v>0.16750137985930397</v>
      </c>
      <c r="U27" s="25">
        <v>8.9625530710826688E-6</v>
      </c>
      <c r="V27" s="25">
        <v>0.22120961277318871</v>
      </c>
      <c r="W27" s="25">
        <v>387.40756058161844</v>
      </c>
      <c r="X27" s="26">
        <v>0.13019119507547269</v>
      </c>
      <c r="Z27" s="35" t="s">
        <v>235</v>
      </c>
      <c r="AA27" s="25">
        <v>2.0004120090187758</v>
      </c>
      <c r="AB27" s="25">
        <v>32.958123410202901</v>
      </c>
      <c r="AC27" s="25">
        <v>6.0816542124968349E-3</v>
      </c>
      <c r="AD27" s="25">
        <v>0.59598209450923811</v>
      </c>
      <c r="AE27" s="25">
        <v>0.18311427802028124</v>
      </c>
      <c r="AF27" s="25">
        <v>6.5727786300885606E-4</v>
      </c>
      <c r="AG27" s="25">
        <v>2.0355918170023992</v>
      </c>
      <c r="AH27" s="25">
        <v>0.13802701311103419</v>
      </c>
      <c r="AI27" s="25">
        <v>4.2192176308835121</v>
      </c>
      <c r="AJ27" s="25">
        <v>0.13869032206839396</v>
      </c>
      <c r="AK27" s="25">
        <v>1.7160553209742354E-2</v>
      </c>
      <c r="AL27" s="25">
        <v>0.24148904971229046</v>
      </c>
      <c r="AM27" s="25">
        <v>8.1710890485353413E-5</v>
      </c>
      <c r="AN27" s="25">
        <v>0.98095743576974037</v>
      </c>
      <c r="AO27" s="25">
        <v>7.7145292282055503E-3</v>
      </c>
      <c r="AP27" s="25">
        <v>7.8378091867225257E-3</v>
      </c>
      <c r="AQ27" s="25">
        <v>1.3071488309794746E-6</v>
      </c>
      <c r="AR27" s="25">
        <v>1.2308181723235917E-2</v>
      </c>
      <c r="AS27" s="25">
        <v>16.984253288003256</v>
      </c>
      <c r="AT27" s="26">
        <v>5.8642954644901338E-2</v>
      </c>
      <c r="AU27" s="5"/>
      <c r="AV27" s="18"/>
      <c r="AW27" s="18"/>
      <c r="AX27" s="18"/>
      <c r="AY27" s="18"/>
      <c r="AZ27" s="18"/>
      <c r="BA27" s="17"/>
      <c r="BB27" s="18"/>
      <c r="BC27" s="18"/>
      <c r="BD27" s="18"/>
      <c r="BE27" s="18"/>
      <c r="BF27" s="18"/>
      <c r="BG27" s="18"/>
      <c r="BH27" s="17"/>
      <c r="BI27" s="18"/>
      <c r="BJ27" s="18"/>
      <c r="BK27" s="18"/>
      <c r="BL27" s="17"/>
      <c r="BM27" s="18"/>
      <c r="BN27" s="18"/>
      <c r="BO27" s="17"/>
      <c r="BP27" s="6"/>
    </row>
    <row r="28" spans="3:68" x14ac:dyDescent="0.2">
      <c r="C28" s="32"/>
      <c r="D28" s="33" t="s">
        <v>1</v>
      </c>
      <c r="E28" s="25">
        <v>70.198925612758543</v>
      </c>
      <c r="F28" s="25">
        <v>1085.1365748052585</v>
      </c>
      <c r="G28" s="25">
        <v>0.34199789979509276</v>
      </c>
      <c r="H28" s="25">
        <v>20.695312750853464</v>
      </c>
      <c r="I28" s="25">
        <v>23.796648016333819</v>
      </c>
      <c r="J28" s="25">
        <v>4.3297527422171148E-2</v>
      </c>
      <c r="K28" s="25">
        <v>71.003242145952953</v>
      </c>
      <c r="L28" s="25">
        <v>6.6692448339641652</v>
      </c>
      <c r="M28" s="25">
        <v>316.32525253404111</v>
      </c>
      <c r="N28" s="25">
        <v>4.52343796333688</v>
      </c>
      <c r="O28" s="25">
        <v>0.51078546370159172</v>
      </c>
      <c r="P28" s="25">
        <v>30.829136824759146</v>
      </c>
      <c r="Q28" s="25">
        <v>3.9182611644627205E-3</v>
      </c>
      <c r="R28" s="25">
        <v>3.0859794013009929</v>
      </c>
      <c r="S28" s="25">
        <v>0.72204805292269736</v>
      </c>
      <c r="T28" s="25">
        <v>0.72871224895218478</v>
      </c>
      <c r="U28" s="25">
        <v>3.8655498309577414E-5</v>
      </c>
      <c r="V28" s="25">
        <v>0.97724559367842956</v>
      </c>
      <c r="W28" s="25">
        <v>1884.5742337797421</v>
      </c>
      <c r="X28" s="26">
        <v>0.56497431293149813</v>
      </c>
      <c r="Z28" s="36" t="s">
        <v>243</v>
      </c>
      <c r="AA28" s="28">
        <v>14.096088526647199</v>
      </c>
      <c r="AB28" s="28">
        <v>212.80896172395279</v>
      </c>
      <c r="AC28" s="28">
        <v>1.4746310643654007E-2</v>
      </c>
      <c r="AD28" s="28">
        <v>3.9658931802737269</v>
      </c>
      <c r="AE28" s="28">
        <v>0.21121410431969567</v>
      </c>
      <c r="AF28" s="28">
        <v>3.3263218442321535E-3</v>
      </c>
      <c r="AG28" s="28">
        <v>14.347754056696372</v>
      </c>
      <c r="AH28" s="28">
        <v>0.38770395048828649</v>
      </c>
      <c r="AI28" s="28">
        <v>5.8761956348450104</v>
      </c>
      <c r="AJ28" s="28">
        <v>1.0733051969649765</v>
      </c>
      <c r="AK28" s="28">
        <v>5.0349543208002931E-2</v>
      </c>
      <c r="AL28" s="28">
        <v>0.28131091434080696</v>
      </c>
      <c r="AM28" s="28">
        <v>2.4905200122692263E-4</v>
      </c>
      <c r="AN28" s="28">
        <v>7.9298480391182934E-3</v>
      </c>
      <c r="AO28" s="28">
        <v>2.4662256170995121E-2</v>
      </c>
      <c r="AP28" s="28">
        <v>2.5046652685606876E-2</v>
      </c>
      <c r="AQ28" s="28">
        <v>3.1353765611516325E-6</v>
      </c>
      <c r="AR28" s="28">
        <v>3.2950915521224249E-2</v>
      </c>
      <c r="AS28" s="28">
        <v>8.860545067768193</v>
      </c>
      <c r="AT28" s="29">
        <v>4.4618370809616698E-2</v>
      </c>
      <c r="AU28" s="5"/>
      <c r="AV28" s="18"/>
      <c r="AW28" s="18"/>
      <c r="AX28" s="18"/>
      <c r="AY28" s="18"/>
      <c r="AZ28" s="18"/>
      <c r="BA28" s="17"/>
      <c r="BB28" s="18"/>
      <c r="BC28" s="18"/>
      <c r="BD28" s="18"/>
      <c r="BE28" s="18"/>
      <c r="BF28" s="18"/>
      <c r="BG28" s="18"/>
      <c r="BH28" s="17"/>
      <c r="BI28" s="18"/>
      <c r="BJ28" s="18"/>
      <c r="BK28" s="18"/>
      <c r="BL28" s="17"/>
      <c r="BM28" s="18"/>
      <c r="BN28" s="18"/>
      <c r="BO28" s="17"/>
      <c r="BP28" s="6"/>
    </row>
    <row r="29" spans="3:68" x14ac:dyDescent="0.2">
      <c r="C29" s="32"/>
      <c r="D29" s="33" t="s">
        <v>2</v>
      </c>
      <c r="E29" s="25">
        <v>1.1817157447566899</v>
      </c>
      <c r="F29" s="25">
        <v>18.479113290321589</v>
      </c>
      <c r="G29" s="25">
        <v>5.4630410541270675E-3</v>
      </c>
      <c r="H29" s="25">
        <v>0.34670479698195411</v>
      </c>
      <c r="I29" s="25">
        <v>0.46935766448030303</v>
      </c>
      <c r="J29" s="25">
        <v>8.3452469742163683E-4</v>
      </c>
      <c r="K29" s="25">
        <v>1.1962563359204217</v>
      </c>
      <c r="L29" s="25">
        <v>0.11584483847058442</v>
      </c>
      <c r="M29" s="25">
        <v>6.1660130157183168</v>
      </c>
      <c r="N29" s="25">
        <v>8.285336647277855E-2</v>
      </c>
      <c r="O29" s="25">
        <v>8.2631128854668296E-3</v>
      </c>
      <c r="P29" s="25">
        <v>0.60471456719163275</v>
      </c>
      <c r="Q29" s="25">
        <v>6.8386686190788441E-5</v>
      </c>
      <c r="R29" s="25">
        <v>5.7041131515333257E-2</v>
      </c>
      <c r="S29" s="25">
        <v>1.1357031342758804E-2</v>
      </c>
      <c r="T29" s="25">
        <v>1.1464614547341148E-2</v>
      </c>
      <c r="U29" s="25">
        <v>6.6173670412985714E-7</v>
      </c>
      <c r="V29" s="25">
        <v>1.5247167319744747E-2</v>
      </c>
      <c r="W29" s="25">
        <v>26.378018307212425</v>
      </c>
      <c r="X29" s="26">
        <v>1.0427729133141547E-2</v>
      </c>
      <c r="Z29" s="21"/>
      <c r="AA29" s="50" t="s">
        <v>245</v>
      </c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  <c r="AU29" s="5"/>
      <c r="AV29" s="18"/>
      <c r="AW29" s="18"/>
      <c r="AX29" s="18"/>
      <c r="AY29" s="18"/>
      <c r="AZ29" s="18"/>
      <c r="BA29" s="17"/>
      <c r="BB29" s="18"/>
      <c r="BC29" s="18"/>
      <c r="BD29" s="18"/>
      <c r="BE29" s="18"/>
      <c r="BF29" s="18"/>
      <c r="BG29" s="18"/>
      <c r="BH29" s="17"/>
      <c r="BI29" s="18"/>
      <c r="BJ29" s="18"/>
      <c r="BK29" s="18"/>
      <c r="BL29" s="17"/>
      <c r="BM29" s="18"/>
      <c r="BN29" s="18"/>
      <c r="BO29" s="17"/>
      <c r="BP29" s="6"/>
    </row>
    <row r="30" spans="3:68" x14ac:dyDescent="0.2">
      <c r="C30" s="32" t="str">
        <f>D6</f>
        <v>Ally-shoring scenario</v>
      </c>
      <c r="D30" s="25" t="s">
        <v>0</v>
      </c>
      <c r="E30" s="25">
        <v>16.229515928970596</v>
      </c>
      <c r="F30" s="25">
        <v>241.84561912659711</v>
      </c>
      <c r="G30" s="25">
        <v>0.11101566966896201</v>
      </c>
      <c r="H30" s="25">
        <v>4.5990965947050917</v>
      </c>
      <c r="I30" s="25">
        <v>7.9883166967322099</v>
      </c>
      <c r="J30" s="25">
        <v>1.3974061297620759E-2</v>
      </c>
      <c r="K30" s="25">
        <v>16.468784857893507</v>
      </c>
      <c r="L30" s="25">
        <v>2.0678232247404624</v>
      </c>
      <c r="M30" s="25">
        <v>103.4259866030518</v>
      </c>
      <c r="N30" s="25">
        <v>0.9558659455035956</v>
      </c>
      <c r="O30" s="25">
        <v>0.12126996669721722</v>
      </c>
      <c r="P30" s="25">
        <v>10.490297020430896</v>
      </c>
      <c r="Q30" s="25">
        <v>1.1652127576276157E-3</v>
      </c>
      <c r="R30" s="25">
        <v>1.1003733311564601</v>
      </c>
      <c r="S30" s="25">
        <v>0.1058154894175589</v>
      </c>
      <c r="T30" s="25">
        <v>0.10702469587311748</v>
      </c>
      <c r="U30" s="25">
        <v>7.5570384970251916E-6</v>
      </c>
      <c r="V30" s="25">
        <v>0.34301333298672498</v>
      </c>
      <c r="W30" s="25">
        <v>995.63038462394741</v>
      </c>
      <c r="X30" s="26">
        <v>0.13777393212000835</v>
      </c>
      <c r="Z30" s="35" t="s">
        <v>6</v>
      </c>
      <c r="AA30" s="25" t="s">
        <v>249</v>
      </c>
      <c r="AB30" s="25" t="s">
        <v>33</v>
      </c>
      <c r="AC30" s="25" t="s">
        <v>34</v>
      </c>
      <c r="AD30" s="25" t="s">
        <v>35</v>
      </c>
      <c r="AE30" s="25" t="s">
        <v>36</v>
      </c>
      <c r="AF30" s="25" t="s">
        <v>37</v>
      </c>
      <c r="AG30" s="25" t="s">
        <v>38</v>
      </c>
      <c r="AH30" s="25" t="s">
        <v>39</v>
      </c>
      <c r="AI30" s="25" t="s">
        <v>40</v>
      </c>
      <c r="AJ30" s="25" t="s">
        <v>41</v>
      </c>
      <c r="AK30" s="25" t="s">
        <v>42</v>
      </c>
      <c r="AL30" s="25" t="s">
        <v>43</v>
      </c>
      <c r="AM30" s="25" t="s">
        <v>44</v>
      </c>
      <c r="AN30" s="25" t="s">
        <v>45</v>
      </c>
      <c r="AO30" s="25" t="s">
        <v>46</v>
      </c>
      <c r="AP30" s="25" t="s">
        <v>47</v>
      </c>
      <c r="AQ30" s="25" t="s">
        <v>48</v>
      </c>
      <c r="AR30" s="25" t="s">
        <v>49</v>
      </c>
      <c r="AS30" s="25" t="s">
        <v>50</v>
      </c>
      <c r="AT30" s="26" t="s">
        <v>51</v>
      </c>
      <c r="AV30" s="5"/>
      <c r="AW30" s="5"/>
      <c r="AX30" s="5"/>
      <c r="AY30" s="5"/>
      <c r="AZ30" s="5"/>
      <c r="BA30" s="6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6"/>
      <c r="BM30" s="5"/>
      <c r="BN30" s="5"/>
      <c r="BO30" s="5"/>
    </row>
    <row r="31" spans="3:68" x14ac:dyDescent="0.2">
      <c r="C31" s="32"/>
      <c r="D31" s="25" t="s">
        <v>1</v>
      </c>
      <c r="E31" s="25">
        <v>72.558088718818283</v>
      </c>
      <c r="F31" s="25">
        <v>1070.9642338131082</v>
      </c>
      <c r="G31" s="25">
        <v>0.52430089173935002</v>
      </c>
      <c r="H31" s="25">
        <v>20.467581592229024</v>
      </c>
      <c r="I31" s="25">
        <v>35.489394546978971</v>
      </c>
      <c r="J31" s="25">
        <v>6.228748484542871E-2</v>
      </c>
      <c r="K31" s="25">
        <v>73.617267057147842</v>
      </c>
      <c r="L31" s="25">
        <v>9.3191054328468645</v>
      </c>
      <c r="M31" s="25">
        <v>456.05275498513384</v>
      </c>
      <c r="N31" s="25">
        <v>4.1008728470672944</v>
      </c>
      <c r="O31" s="25">
        <v>0.58603710169979439</v>
      </c>
      <c r="P31" s="25">
        <v>46.81522397052526</v>
      </c>
      <c r="Q31" s="25">
        <v>5.2707882446827552E-3</v>
      </c>
      <c r="R31" s="25">
        <v>4.6702529306968792</v>
      </c>
      <c r="S31" s="25">
        <v>0.46662753941542578</v>
      </c>
      <c r="T31" s="25">
        <v>0.47200155324290338</v>
      </c>
      <c r="U31" s="25">
        <v>3.2831793129510891E-5</v>
      </c>
      <c r="V31" s="25">
        <v>1.6361046414549616</v>
      </c>
      <c r="W31" s="25">
        <v>4880.0242848269727</v>
      </c>
      <c r="X31" s="26">
        <v>0.60009064044533333</v>
      </c>
      <c r="Z31" s="35" t="s">
        <v>53</v>
      </c>
      <c r="AA31" s="25">
        <v>6.211726309090846E-2</v>
      </c>
      <c r="AB31" s="25">
        <v>2.7117556052300666</v>
      </c>
      <c r="AC31" s="25">
        <v>1.2646383723805986E-4</v>
      </c>
      <c r="AD31" s="25">
        <v>5.8755991178942396E-2</v>
      </c>
      <c r="AE31" s="25">
        <v>1.2944538933695685E-3</v>
      </c>
      <c r="AF31" s="25">
        <v>3.441752186697218E-6</v>
      </c>
      <c r="AG31" s="25">
        <v>6.2567955577956316E-2</v>
      </c>
      <c r="AH31" s="25">
        <v>1.6362866252514383E-3</v>
      </c>
      <c r="AI31" s="25">
        <v>2.3146883517127331E-2</v>
      </c>
      <c r="AJ31" s="25">
        <v>1.7645579206635373E-3</v>
      </c>
      <c r="AK31" s="25">
        <v>4.0403942561861872E-4</v>
      </c>
      <c r="AL31" s="25">
        <v>1.7660426951474127E-3</v>
      </c>
      <c r="AM31" s="25">
        <v>2.6716795266696572E-7</v>
      </c>
      <c r="AN31" s="25">
        <v>1.2214753313909984E-4</v>
      </c>
      <c r="AO31" s="25">
        <v>1.3661921885730577E-4</v>
      </c>
      <c r="AP31" s="25">
        <v>1.4169999043881111E-4</v>
      </c>
      <c r="AQ31" s="25">
        <v>4.3512993282933047E-8</v>
      </c>
      <c r="AR31" s="25">
        <v>2.8544344603125476E-4</v>
      </c>
      <c r="AS31" s="25">
        <v>0.12416851163089347</v>
      </c>
      <c r="AT31" s="26">
        <v>8.7500336502375646E-5</v>
      </c>
    </row>
    <row r="32" spans="3:68" x14ac:dyDescent="0.2">
      <c r="C32" s="34"/>
      <c r="D32" s="28" t="s">
        <v>2</v>
      </c>
      <c r="E32" s="28">
        <v>1.2415722368775353</v>
      </c>
      <c r="F32" s="28">
        <v>18.507069314346413</v>
      </c>
      <c r="G32" s="28">
        <v>7.6345036458400394E-3</v>
      </c>
      <c r="H32" s="28">
        <v>0.34827197826418987</v>
      </c>
      <c r="I32" s="28">
        <v>0.64723331495442948</v>
      </c>
      <c r="J32" s="28">
        <v>1.1317499904326489E-3</v>
      </c>
      <c r="K32" s="28">
        <v>1.2604662354184315</v>
      </c>
      <c r="L32" s="28">
        <v>0.16011517114229284</v>
      </c>
      <c r="M32" s="28">
        <v>8.5174084396773626</v>
      </c>
      <c r="N32" s="28">
        <v>7.7563538542029964E-2</v>
      </c>
      <c r="O32" s="28">
        <v>8.6297145771074071E-3</v>
      </c>
      <c r="P32" s="28">
        <v>0.84563440332803486</v>
      </c>
      <c r="Q32" s="28">
        <v>8.6271535106647186E-5</v>
      </c>
      <c r="R32" s="28">
        <v>8.1765212321150957E-2</v>
      </c>
      <c r="S32" s="28">
        <v>7.5045459021822643E-3</v>
      </c>
      <c r="T32" s="28">
        <v>7.5920440317139007E-3</v>
      </c>
      <c r="U32" s="28">
        <v>5.8025953852038787E-7</v>
      </c>
      <c r="V32" s="28">
        <v>2.3091880468541666E-2</v>
      </c>
      <c r="W32" s="28">
        <v>66.88625859562697</v>
      </c>
      <c r="X32" s="29">
        <v>1.0960151600249454E-2</v>
      </c>
      <c r="Z32" s="35" t="s">
        <v>236</v>
      </c>
      <c r="AA32" s="25">
        <v>0.20933406301037372</v>
      </c>
      <c r="AB32" s="25">
        <v>5.2689038829739969</v>
      </c>
      <c r="AC32" s="25">
        <v>3.1720009455007975E-4</v>
      </c>
      <c r="AD32" s="25">
        <v>0.10278968579661521</v>
      </c>
      <c r="AE32" s="25">
        <v>6.641938666674895E-3</v>
      </c>
      <c r="AF32" s="25">
        <v>5.6028410988619445E-5</v>
      </c>
      <c r="AG32" s="25">
        <v>0.21431693767190024</v>
      </c>
      <c r="AH32" s="25">
        <v>9.6669546508510052E-3</v>
      </c>
      <c r="AI32" s="25">
        <v>0.21454775752356087</v>
      </c>
      <c r="AJ32" s="25">
        <v>1.5108513168125373E-2</v>
      </c>
      <c r="AK32" s="25">
        <v>3.7637755477303394E-3</v>
      </c>
      <c r="AL32" s="25">
        <v>8.9910711474546282E-3</v>
      </c>
      <c r="AM32" s="25">
        <v>5.7795948911915699E-6</v>
      </c>
      <c r="AN32" s="25">
        <v>6.6970871132655471E-4</v>
      </c>
      <c r="AO32" s="25">
        <v>5.1949296024496317E-4</v>
      </c>
      <c r="AP32" s="25">
        <v>5.4076015411320651E-4</v>
      </c>
      <c r="AQ32" s="25">
        <v>2.8839466262950978E-7</v>
      </c>
      <c r="AR32" s="25">
        <v>6.9237133643630135E-4</v>
      </c>
      <c r="AS32" s="25">
        <v>0.79995198493837261</v>
      </c>
      <c r="AT32" s="26">
        <v>2.116006835377483E-3</v>
      </c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3:68" x14ac:dyDescent="0.2">
      <c r="Z33" s="35" t="s">
        <v>237</v>
      </c>
      <c r="AA33" s="25">
        <v>5.3847249234436484E-2</v>
      </c>
      <c r="AB33" s="25">
        <v>0.84449578437941375</v>
      </c>
      <c r="AC33" s="25">
        <v>1.1175333621598517E-4</v>
      </c>
      <c r="AD33" s="25">
        <v>1.5363768396557302E-2</v>
      </c>
      <c r="AE33" s="25">
        <v>2.5009547500653702E-3</v>
      </c>
      <c r="AF33" s="25">
        <v>1.5553587317026334E-5</v>
      </c>
      <c r="AG33" s="25">
        <v>5.4868623335264315E-2</v>
      </c>
      <c r="AH33" s="25">
        <v>3.132549274212886E-3</v>
      </c>
      <c r="AI33" s="25">
        <v>0.11524122126907865</v>
      </c>
      <c r="AJ33" s="25">
        <v>4.6128628429170935E-3</v>
      </c>
      <c r="AK33" s="25">
        <v>6.3419548385777584E-4</v>
      </c>
      <c r="AL33" s="25">
        <v>3.4607185376307075E-3</v>
      </c>
      <c r="AM33" s="25">
        <v>1.7318563590661478E-6</v>
      </c>
      <c r="AN33" s="25">
        <v>2.9613934907535934E-4</v>
      </c>
      <c r="AO33" s="25">
        <v>2.0258644508810509E-4</v>
      </c>
      <c r="AP33" s="25">
        <v>2.0546971029331015E-4</v>
      </c>
      <c r="AQ33" s="25">
        <v>7.7341197451001016E-8</v>
      </c>
      <c r="AR33" s="25">
        <v>2.6104971746586711E-4</v>
      </c>
      <c r="AS33" s="25">
        <v>0.45227876001749323</v>
      </c>
      <c r="AT33" s="26">
        <v>4.1334773578268201E-4</v>
      </c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3:68" x14ac:dyDescent="0.2">
      <c r="Z34" s="35" t="s">
        <v>238</v>
      </c>
      <c r="AA34" s="25">
        <v>0.19994948846650021</v>
      </c>
      <c r="AB34" s="25">
        <v>5.4058803119634824</v>
      </c>
      <c r="AC34" s="25">
        <v>2.8405463765937675E-4</v>
      </c>
      <c r="AD34" s="25">
        <v>0.10865693043190977</v>
      </c>
      <c r="AE34" s="25">
        <v>8.0235473765382492E-3</v>
      </c>
      <c r="AF34" s="25">
        <v>5.4667988484523059E-5</v>
      </c>
      <c r="AG34" s="25">
        <v>0.20488633383451169</v>
      </c>
      <c r="AH34" s="25">
        <v>9.5881380237152619E-3</v>
      </c>
      <c r="AI34" s="25">
        <v>0.16520294382990688</v>
      </c>
      <c r="AJ34" s="25">
        <v>1.0385607076241275E-2</v>
      </c>
      <c r="AK34" s="25">
        <v>1.4035022738463456E-3</v>
      </c>
      <c r="AL34" s="25">
        <v>1.0523911981695793E-2</v>
      </c>
      <c r="AM34" s="25">
        <v>3.7783664296135527E-6</v>
      </c>
      <c r="AN34" s="25">
        <v>5.5008623204880712E-4</v>
      </c>
      <c r="AO34" s="25">
        <v>4.2752478164341621E-4</v>
      </c>
      <c r="AP34" s="25">
        <v>4.4959198086376293E-4</v>
      </c>
      <c r="AQ34" s="25">
        <v>4.0576229252015134E-8</v>
      </c>
      <c r="AR34" s="25">
        <v>5.7701331255722134E-4</v>
      </c>
      <c r="AS34" s="25">
        <v>0.61801759995184036</v>
      </c>
      <c r="AT34" s="26">
        <v>2.8013131569472123E-3</v>
      </c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3:68" x14ac:dyDescent="0.2">
      <c r="C35" s="21"/>
      <c r="D35" s="22"/>
      <c r="E35" s="30" t="s">
        <v>249</v>
      </c>
      <c r="F35" s="30" t="s">
        <v>33</v>
      </c>
      <c r="G35" s="30" t="s">
        <v>34</v>
      </c>
      <c r="H35" s="30" t="s">
        <v>35</v>
      </c>
      <c r="I35" s="30" t="s">
        <v>36</v>
      </c>
      <c r="J35" s="30" t="s">
        <v>37</v>
      </c>
      <c r="K35" s="30" t="s">
        <v>38</v>
      </c>
      <c r="L35" s="30" t="s">
        <v>39</v>
      </c>
      <c r="M35" s="30" t="s">
        <v>40</v>
      </c>
      <c r="N35" s="30" t="s">
        <v>41</v>
      </c>
      <c r="O35" s="30" t="s">
        <v>42</v>
      </c>
      <c r="P35" s="30" t="s">
        <v>43</v>
      </c>
      <c r="Q35" s="30" t="s">
        <v>44</v>
      </c>
      <c r="R35" s="30" t="s">
        <v>45</v>
      </c>
      <c r="S35" s="30" t="s">
        <v>46</v>
      </c>
      <c r="T35" s="30" t="s">
        <v>47</v>
      </c>
      <c r="U35" s="30" t="s">
        <v>48</v>
      </c>
      <c r="V35" s="30" t="s">
        <v>49</v>
      </c>
      <c r="W35" s="30" t="s">
        <v>50</v>
      </c>
      <c r="X35" s="31" t="s">
        <v>51</v>
      </c>
      <c r="Z35" s="35" t="s">
        <v>239</v>
      </c>
      <c r="AA35" s="25">
        <v>9.6273823264375871</v>
      </c>
      <c r="AB35" s="25">
        <v>149.48143048678259</v>
      </c>
      <c r="AC35" s="25">
        <v>2.4887835707948169E-2</v>
      </c>
      <c r="AD35" s="25">
        <v>2.5112143998380252</v>
      </c>
      <c r="AE35" s="25">
        <v>8.158039342545246</v>
      </c>
      <c r="AF35" s="25">
        <v>1.6182877511389419E-2</v>
      </c>
      <c r="AG35" s="25">
        <v>9.7975345915361203</v>
      </c>
      <c r="AH35" s="25">
        <v>1.0369630039029556</v>
      </c>
      <c r="AI35" s="25">
        <v>126.93047483216068</v>
      </c>
      <c r="AJ35" s="25">
        <v>1.1030150893074449</v>
      </c>
      <c r="AK35" s="25">
        <v>0.14081249330628237</v>
      </c>
      <c r="AL35" s="25">
        <v>10.715758445762591</v>
      </c>
      <c r="AM35" s="25">
        <v>5.6458414801039444E-4</v>
      </c>
      <c r="AN35" s="25">
        <v>0.41902669206698512</v>
      </c>
      <c r="AO35" s="25">
        <v>3.1505467147121977E-2</v>
      </c>
      <c r="AP35" s="25">
        <v>3.1964238950081339E-2</v>
      </c>
      <c r="AQ35" s="25">
        <v>5.4429197866124671E-6</v>
      </c>
      <c r="AR35" s="25">
        <v>4.9042468393868874E-2</v>
      </c>
      <c r="AS35" s="25">
        <v>143.50421017761047</v>
      </c>
      <c r="AT35" s="26">
        <v>0.10300239669836748</v>
      </c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3:68" x14ac:dyDescent="0.2">
      <c r="C36" s="24" t="s">
        <v>6</v>
      </c>
      <c r="D36" s="25" t="str">
        <f>D19</f>
        <v>U.S. EV fleet case</v>
      </c>
      <c r="E36" s="25">
        <v>97.340591749238143</v>
      </c>
      <c r="F36" s="25">
        <v>1378.9107579016631</v>
      </c>
      <c r="G36" s="25">
        <v>0.58334256908509508</v>
      </c>
      <c r="H36" s="25">
        <v>26.703888088762078</v>
      </c>
      <c r="I36" s="25">
        <v>45.678627401177344</v>
      </c>
      <c r="J36" s="25">
        <v>7.7422279321014684E-2</v>
      </c>
      <c r="K36" s="25">
        <v>98.901754563537096</v>
      </c>
      <c r="L36" s="25">
        <v>12.01464824390492</v>
      </c>
      <c r="M36" s="25">
        <v>586.27015079701584</v>
      </c>
      <c r="N36" s="25">
        <v>4.3759081018987018</v>
      </c>
      <c r="O36" s="25">
        <v>0.6872062751739394</v>
      </c>
      <c r="P36" s="25">
        <v>60.303645847412241</v>
      </c>
      <c r="Q36" s="25">
        <v>6.5716195917165359E-3</v>
      </c>
      <c r="R36" s="25">
        <v>5.894472554580128</v>
      </c>
      <c r="S36" s="25">
        <v>0.67052575303676454</v>
      </c>
      <c r="T36" s="25">
        <v>0.67769626324474719</v>
      </c>
      <c r="U36" s="25">
        <v>4.3267081749065156E-5</v>
      </c>
      <c r="V36" s="25">
        <v>1.7891272852052034</v>
      </c>
      <c r="W36" s="25">
        <v>6424.3703493913463</v>
      </c>
      <c r="X36" s="26">
        <v>0.72905825322143858</v>
      </c>
      <c r="Z36" s="35" t="s">
        <v>76</v>
      </c>
      <c r="AA36" s="25">
        <v>9.318318819902123E-2</v>
      </c>
      <c r="AB36" s="25">
        <v>1.6463896898927448</v>
      </c>
      <c r="AC36" s="25">
        <v>7.876044090327839E-4</v>
      </c>
      <c r="AD36" s="25">
        <v>2.8626510244033131E-2</v>
      </c>
      <c r="AE36" s="25">
        <v>9.4368585040357379E-3</v>
      </c>
      <c r="AF36" s="25">
        <v>3.9474986023492783E-5</v>
      </c>
      <c r="AG36" s="25">
        <v>9.4509097796576888E-2</v>
      </c>
      <c r="AH36" s="25">
        <v>8.6432018341885408E-3</v>
      </c>
      <c r="AI36" s="25">
        <v>0.21464120428613662</v>
      </c>
      <c r="AJ36" s="25">
        <v>1.1226745153657465E-2</v>
      </c>
      <c r="AK36" s="25">
        <v>-1.0212737185321338E-4</v>
      </c>
      <c r="AL36" s="25">
        <v>1.2535481376807371E-2</v>
      </c>
      <c r="AM36" s="25">
        <v>2.7019317636085343E-6</v>
      </c>
      <c r="AN36" s="25">
        <v>5.9679584406264457E-3</v>
      </c>
      <c r="AO36" s="25">
        <v>2.9073044738532025E-4</v>
      </c>
      <c r="AP36" s="25">
        <v>2.9558158314395608E-4</v>
      </c>
      <c r="AQ36" s="25">
        <v>4.0295232545264621E-8</v>
      </c>
      <c r="AR36" s="25">
        <v>2.4678707007436446E-3</v>
      </c>
      <c r="AS36" s="25">
        <v>0.84496871548918662</v>
      </c>
      <c r="AT36" s="26">
        <v>1.1394854562580736E-3</v>
      </c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3:68" x14ac:dyDescent="0.2">
      <c r="C37" s="24"/>
      <c r="D37" s="25" t="str">
        <f>D20</f>
        <v>U.S. manufacturing scenario</v>
      </c>
      <c r="E37" s="25">
        <v>87.293972562637379</v>
      </c>
      <c r="F37" s="25">
        <v>1351.1761541362528</v>
      </c>
      <c r="G37" s="25">
        <v>0.42520775039454262</v>
      </c>
      <c r="H37" s="25">
        <v>25.751146139136118</v>
      </c>
      <c r="I37" s="25">
        <v>29.80184565613418</v>
      </c>
      <c r="J37" s="25">
        <v>5.4095815311115424E-2</v>
      </c>
      <c r="K37" s="25">
        <v>88.297675369334627</v>
      </c>
      <c r="L37" s="25">
        <v>8.2870689008930434</v>
      </c>
      <c r="M37" s="25">
        <v>395.39537882989885</v>
      </c>
      <c r="N37" s="25">
        <v>5.644990726599409</v>
      </c>
      <c r="O37" s="25">
        <v>0.62890757019587085</v>
      </c>
      <c r="P37" s="25">
        <v>38.580469658436407</v>
      </c>
      <c r="Q37" s="25">
        <v>4.8862443415898012E-3</v>
      </c>
      <c r="R37" s="25">
        <v>3.8904152229773561</v>
      </c>
      <c r="S37" s="25">
        <v>0.89937782084078566</v>
      </c>
      <c r="T37" s="25">
        <v>0.90767824335882996</v>
      </c>
      <c r="U37" s="25">
        <v>4.8279788084789935E-5</v>
      </c>
      <c r="V37" s="25">
        <v>1.2137023737713628</v>
      </c>
      <c r="W37" s="25">
        <v>2298.3598126685733</v>
      </c>
      <c r="X37" s="26">
        <v>0.70559323714011224</v>
      </c>
      <c r="Z37" s="35" t="s">
        <v>78</v>
      </c>
      <c r="AA37" s="25">
        <v>7.0446456046082295E-2</v>
      </c>
      <c r="AB37" s="25">
        <v>1.0270167338456619</v>
      </c>
      <c r="AC37" s="25">
        <v>3.5753381831092493E-4</v>
      </c>
      <c r="AD37" s="25">
        <v>1.9767054234352089E-2</v>
      </c>
      <c r="AE37" s="25">
        <v>9.8748216243753611E-3</v>
      </c>
      <c r="AF37" s="25">
        <v>3.7522847468331463E-5</v>
      </c>
      <c r="AG37" s="25">
        <v>7.1585961247785282E-2</v>
      </c>
      <c r="AH37" s="25">
        <v>6.0176470190383559E-2</v>
      </c>
      <c r="AI37" s="25">
        <v>0.24685397269655673</v>
      </c>
      <c r="AJ37" s="25">
        <v>3.4617903637916819E-3</v>
      </c>
      <c r="AK37" s="25">
        <v>1.3230746024803233E-3</v>
      </c>
      <c r="AL37" s="25">
        <v>1.3584804954856085E-2</v>
      </c>
      <c r="AM37" s="25">
        <v>1.6224693561698866E-6</v>
      </c>
      <c r="AN37" s="25">
        <v>4.1873056871493501E-3</v>
      </c>
      <c r="AO37" s="25">
        <v>2.4934562595738271E-4</v>
      </c>
      <c r="AP37" s="25">
        <v>2.5276294783491761E-4</v>
      </c>
      <c r="AQ37" s="25">
        <v>2.4241181997607678E-8</v>
      </c>
      <c r="AR37" s="25">
        <v>1.0869630002801193E-3</v>
      </c>
      <c r="AS37" s="25">
        <v>0.85213511786353069</v>
      </c>
      <c r="AT37" s="26">
        <v>2.1828657626664183E-3</v>
      </c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3:68" x14ac:dyDescent="0.2">
      <c r="C38" s="27"/>
      <c r="D38" s="28" t="str">
        <f>D21</f>
        <v>Ally-shoring scenario</v>
      </c>
      <c r="E38" s="28">
        <v>90.029176884666441</v>
      </c>
      <c r="F38" s="28">
        <v>1331.3169222540521</v>
      </c>
      <c r="G38" s="28">
        <v>0.64295106505415178</v>
      </c>
      <c r="H38" s="28">
        <v>25.414950165198306</v>
      </c>
      <c r="I38" s="28">
        <v>44.124944558665611</v>
      </c>
      <c r="J38" s="28">
        <v>7.7393296133482101E-2</v>
      </c>
      <c r="K38" s="28">
        <v>91.346518150459758</v>
      </c>
      <c r="L38" s="28">
        <v>11.547043828729626</v>
      </c>
      <c r="M38" s="28">
        <v>567.996150027863</v>
      </c>
      <c r="N38" s="28">
        <v>5.134302331112921</v>
      </c>
      <c r="O38" s="28">
        <v>0.71593678297411911</v>
      </c>
      <c r="P38" s="28">
        <v>58.151155394284196</v>
      </c>
      <c r="Q38" s="28">
        <v>6.5222725374170188E-3</v>
      </c>
      <c r="R38" s="28">
        <v>5.8523914741744871</v>
      </c>
      <c r="S38" s="28">
        <v>0.57994757473516689</v>
      </c>
      <c r="T38" s="28">
        <v>0.58661829314773484</v>
      </c>
      <c r="U38" s="28">
        <v>4.0969091165056468E-5</v>
      </c>
      <c r="V38" s="28">
        <v>2.0022098549102285</v>
      </c>
      <c r="W38" s="28">
        <v>5942.5409280465492</v>
      </c>
      <c r="X38" s="29">
        <v>0.74882472416559098</v>
      </c>
      <c r="Z38" s="35" t="s">
        <v>79</v>
      </c>
      <c r="AA38" s="25">
        <v>1.7171345713852977</v>
      </c>
      <c r="AB38" s="25">
        <v>26.638804827426068</v>
      </c>
      <c r="AC38" s="25">
        <v>3.7347151234947903E-3</v>
      </c>
      <c r="AD38" s="25">
        <v>0.44001813774274473</v>
      </c>
      <c r="AE38" s="25">
        <v>9.7021771113834421E-2</v>
      </c>
      <c r="AF38" s="25">
        <v>8.1724037934683834E-4</v>
      </c>
      <c r="AG38" s="25">
        <v>1.7441654595284204</v>
      </c>
      <c r="AH38" s="25">
        <v>0.11434831001405023</v>
      </c>
      <c r="AI38" s="25">
        <v>2.1703097703736871</v>
      </c>
      <c r="AJ38" s="25">
        <v>0.20934672824870068</v>
      </c>
      <c r="AK38" s="25">
        <v>2.3199962190080504E-2</v>
      </c>
      <c r="AL38" s="25">
        <v>0.12785905874471387</v>
      </c>
      <c r="AM38" s="25">
        <v>8.9710021452990256E-5</v>
      </c>
      <c r="AN38" s="25">
        <v>5.9712448962568124E-3</v>
      </c>
      <c r="AO38" s="25">
        <v>4.3015127038996378E-3</v>
      </c>
      <c r="AP38" s="25">
        <v>4.3498144016641243E-3</v>
      </c>
      <c r="AQ38" s="25">
        <v>1.8859611213018854E-6</v>
      </c>
      <c r="AR38" s="25">
        <v>6.2156785346724639E-3</v>
      </c>
      <c r="AS38" s="25">
        <v>7.8426826408744992</v>
      </c>
      <c r="AT38" s="26">
        <v>4.7609907051774938E-2</v>
      </c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spans="3:68" x14ac:dyDescent="0.2">
      <c r="Z39" s="35" t="s">
        <v>80</v>
      </c>
      <c r="AA39" s="25">
        <v>1.1957627557011321</v>
      </c>
      <c r="AB39" s="25">
        <v>19.328177468465164</v>
      </c>
      <c r="AC39" s="25">
        <v>4.8992774456269571E-4</v>
      </c>
      <c r="AD39" s="25">
        <v>0.41810857258491269</v>
      </c>
      <c r="AE39" s="25">
        <v>1.8979938389334261E-2</v>
      </c>
      <c r="AF39" s="25">
        <v>4.3425580339648311E-5</v>
      </c>
      <c r="AG39" s="25">
        <v>1.2156249951764231</v>
      </c>
      <c r="AH39" s="25">
        <v>1.9580363070829887E-2</v>
      </c>
      <c r="AI39" s="25">
        <v>0.31700917901842934</v>
      </c>
      <c r="AJ39" s="25">
        <v>6.5295074268529492E-3</v>
      </c>
      <c r="AK39" s="25">
        <v>3.220788791594206E-3</v>
      </c>
      <c r="AL39" s="25">
        <v>2.477072094065675E-2</v>
      </c>
      <c r="AM39" s="25">
        <v>2.1577054242653894E-5</v>
      </c>
      <c r="AN39" s="25">
        <v>2.3715049558608522E-3</v>
      </c>
      <c r="AO39" s="25">
        <v>1.1166456023664134E-3</v>
      </c>
      <c r="AP39" s="25">
        <v>1.1623107336248579E-3</v>
      </c>
      <c r="AQ39" s="25">
        <v>2.2704195447123632E-7</v>
      </c>
      <c r="AR39" s="25">
        <v>1.4072361830150112E-3</v>
      </c>
      <c r="AS39" s="25">
        <v>1.8548113952292513</v>
      </c>
      <c r="AT39" s="26">
        <v>2.5943323013876717E-2</v>
      </c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spans="3:68" x14ac:dyDescent="0.2">
      <c r="C40" s="21"/>
      <c r="D40" s="22"/>
      <c r="E40" s="30" t="s">
        <v>249</v>
      </c>
      <c r="F40" s="30" t="s">
        <v>33</v>
      </c>
      <c r="G40" s="30" t="s">
        <v>34</v>
      </c>
      <c r="H40" s="30" t="s">
        <v>35</v>
      </c>
      <c r="I40" s="30" t="s">
        <v>36</v>
      </c>
      <c r="J40" s="30" t="s">
        <v>37</v>
      </c>
      <c r="K40" s="30" t="s">
        <v>38</v>
      </c>
      <c r="L40" s="30" t="s">
        <v>39</v>
      </c>
      <c r="M40" s="30" t="s">
        <v>40</v>
      </c>
      <c r="N40" s="30" t="s">
        <v>41</v>
      </c>
      <c r="O40" s="30" t="s">
        <v>42</v>
      </c>
      <c r="P40" s="30" t="s">
        <v>43</v>
      </c>
      <c r="Q40" s="30" t="s">
        <v>44</v>
      </c>
      <c r="R40" s="30" t="s">
        <v>45</v>
      </c>
      <c r="S40" s="30" t="s">
        <v>46</v>
      </c>
      <c r="T40" s="30" t="s">
        <v>47</v>
      </c>
      <c r="U40" s="30" t="s">
        <v>48</v>
      </c>
      <c r="V40" s="30" t="s">
        <v>49</v>
      </c>
      <c r="W40" s="30" t="s">
        <v>50</v>
      </c>
      <c r="X40" s="31" t="s">
        <v>51</v>
      </c>
      <c r="Z40" s="35" t="s">
        <v>82</v>
      </c>
      <c r="AA40" s="25">
        <v>5.4069371692435288E-2</v>
      </c>
      <c r="AB40" s="25">
        <v>0.78803084630635123</v>
      </c>
      <c r="AC40" s="25">
        <v>1.2273855888429136E-4</v>
      </c>
      <c r="AD40" s="25">
        <v>1.3759978916105579E-2</v>
      </c>
      <c r="AE40" s="25">
        <v>1.227142248499681E-3</v>
      </c>
      <c r="AF40" s="25">
        <v>2.3289074782782567E-5</v>
      </c>
      <c r="AG40" s="25">
        <v>5.4980508321887431E-2</v>
      </c>
      <c r="AH40" s="25">
        <v>2.1113671054944646E-3</v>
      </c>
      <c r="AI40" s="25">
        <v>3.9184159614133879E-2</v>
      </c>
      <c r="AJ40" s="25">
        <v>4.7868120385356283E-3</v>
      </c>
      <c r="AK40" s="25">
        <v>2.2413587583492025E-4</v>
      </c>
      <c r="AL40" s="25">
        <v>1.6402932401598539E-3</v>
      </c>
      <c r="AM40" s="25">
        <v>1.6662401230680875E-6</v>
      </c>
      <c r="AN40" s="25">
        <v>3.0168468041344048E-5</v>
      </c>
      <c r="AO40" s="25">
        <v>1.2087436538538689E-4</v>
      </c>
      <c r="AP40" s="25">
        <v>1.2181131941498635E-4</v>
      </c>
      <c r="AQ40" s="25">
        <v>1.9288948237482467E-8</v>
      </c>
      <c r="AR40" s="25">
        <v>1.8220541314139239E-4</v>
      </c>
      <c r="AS40" s="25">
        <v>5.0687897451314148E-2</v>
      </c>
      <c r="AT40" s="26">
        <v>1.4076608649280381E-3</v>
      </c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3:68" x14ac:dyDescent="0.2">
      <c r="C41" s="24" t="s">
        <v>7</v>
      </c>
      <c r="D41" s="25" t="str">
        <f>D36</f>
        <v>U.S. EV fleet case</v>
      </c>
      <c r="E41" s="25">
        <v>159.86960867430045</v>
      </c>
      <c r="F41" s="25">
        <v>2311.4532473070826</v>
      </c>
      <c r="G41" s="25">
        <v>0.73542342572318931</v>
      </c>
      <c r="H41" s="25">
        <v>42.780071852005193</v>
      </c>
      <c r="I41" s="25">
        <v>100.60059916923214</v>
      </c>
      <c r="J41" s="25">
        <v>0.17320930556938946</v>
      </c>
      <c r="K41" s="25">
        <v>162.61988182196754</v>
      </c>
      <c r="L41" s="25">
        <v>21.000562336178145</v>
      </c>
      <c r="M41" s="25">
        <v>1379.0580062000975</v>
      </c>
      <c r="N41" s="25">
        <v>10.113296558610445</v>
      </c>
      <c r="O41" s="25">
        <v>1.0510459483367709</v>
      </c>
      <c r="P41" s="25">
        <v>131.05829509235411</v>
      </c>
      <c r="Q41" s="25">
        <v>1.0038406331489211E-2</v>
      </c>
      <c r="R41" s="25">
        <v>8.9612948299485264</v>
      </c>
      <c r="S41" s="25">
        <v>0.87923799972422967</v>
      </c>
      <c r="T41" s="25">
        <v>0.88944922067658505</v>
      </c>
      <c r="U41" s="25">
        <v>7.6217569659926509E-5</v>
      </c>
      <c r="V41" s="25">
        <v>2.081243832692774</v>
      </c>
      <c r="W41" s="25">
        <v>7318.6623367089278</v>
      </c>
      <c r="X41" s="26">
        <v>1.416016004612533</v>
      </c>
      <c r="Z41" s="35" t="s">
        <v>240</v>
      </c>
      <c r="AA41" s="25">
        <v>8.0056030774349453E-5</v>
      </c>
      <c r="AB41" s="25">
        <v>1.6473508519378917E-3</v>
      </c>
      <c r="AC41" s="25">
        <v>9.3088006987655056E-8</v>
      </c>
      <c r="AD41" s="25">
        <v>2.5847806013737688E-5</v>
      </c>
      <c r="AE41" s="25">
        <v>4.1773344670358799E-6</v>
      </c>
      <c r="AF41" s="25">
        <v>2.2822582303258357E-7</v>
      </c>
      <c r="AG41" s="25">
        <v>8.0865820283766279E-5</v>
      </c>
      <c r="AH41" s="25">
        <v>4.0737681683338486E-5</v>
      </c>
      <c r="AI41" s="25">
        <v>3.9618578601729993E-4</v>
      </c>
      <c r="AJ41" s="25">
        <v>1.4010650695088731E-5</v>
      </c>
      <c r="AK41" s="25">
        <v>2.2827676015995063E-6</v>
      </c>
      <c r="AL41" s="25">
        <v>5.6728617820046976E-6</v>
      </c>
      <c r="AM41" s="25">
        <v>2.1167869624322364E-7</v>
      </c>
      <c r="AN41" s="25">
        <v>2.2944603817988318E-7</v>
      </c>
      <c r="AO41" s="25">
        <v>1.5678515074782387E-7</v>
      </c>
      <c r="AP41" s="25">
        <v>1.6017611965701553E-7</v>
      </c>
      <c r="AQ41" s="25">
        <v>4.1676139825595766E-11</v>
      </c>
      <c r="AR41" s="25">
        <v>1.8738173338613486E-7</v>
      </c>
      <c r="AS41" s="25">
        <v>2.0947111869320986E-4</v>
      </c>
      <c r="AT41" s="26">
        <v>1.0341472051559161E-3</v>
      </c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</row>
    <row r="42" spans="3:68" x14ac:dyDescent="0.2">
      <c r="C42" s="24"/>
      <c r="D42" s="25" t="str">
        <f>D37</f>
        <v>U.S. manufacturing scenario</v>
      </c>
      <c r="E42" s="25">
        <v>137.83391912392284</v>
      </c>
      <c r="F42" s="25">
        <v>2161.9376761796784</v>
      </c>
      <c r="G42" s="25">
        <v>0.55795364107179701</v>
      </c>
      <c r="H42" s="25">
        <v>39.243317932240565</v>
      </c>
      <c r="I42" s="25">
        <v>78.924817255219196</v>
      </c>
      <c r="J42" s="25">
        <v>0.13856784879585046</v>
      </c>
      <c r="K42" s="25">
        <v>139.75944350841513</v>
      </c>
      <c r="L42" s="25">
        <v>15.130316678180121</v>
      </c>
      <c r="M42" s="25">
        <v>1075.2367695538637</v>
      </c>
      <c r="N42" s="25">
        <v>11.132530948494892</v>
      </c>
      <c r="O42" s="25">
        <v>1.1316726922972919</v>
      </c>
      <c r="P42" s="25">
        <v>101.95851990919651</v>
      </c>
      <c r="Q42" s="25">
        <v>8.1497054853834315E-3</v>
      </c>
      <c r="R42" s="25">
        <v>6.5371976655213366</v>
      </c>
      <c r="S42" s="25">
        <v>1.0690101600042512</v>
      </c>
      <c r="T42" s="25">
        <v>1.0800493962002682</v>
      </c>
      <c r="U42" s="25">
        <v>7.7422763833839798E-5</v>
      </c>
      <c r="V42" s="25">
        <v>1.4748455525161539</v>
      </c>
      <c r="W42" s="25">
        <v>2919.4743361616747</v>
      </c>
      <c r="X42" s="26">
        <v>1.3695765295926512</v>
      </c>
      <c r="Z42" s="35" t="s">
        <v>233</v>
      </c>
      <c r="AA42" s="25">
        <v>4.1305785747003894</v>
      </c>
      <c r="AB42" s="25">
        <v>102.47051146803459</v>
      </c>
      <c r="AC42" s="25">
        <v>3.1336791924070795E-2</v>
      </c>
      <c r="AD42" s="25">
        <v>1.8996016260149284</v>
      </c>
      <c r="AE42" s="25">
        <v>0.12901504406977457</v>
      </c>
      <c r="AF42" s="25">
        <v>2.2542033065565859E-3</v>
      </c>
      <c r="AG42" s="25">
        <v>4.2007979377111937</v>
      </c>
      <c r="AH42" s="25">
        <v>0.18947540373374525</v>
      </c>
      <c r="AI42" s="25">
        <v>3.6694047613208998</v>
      </c>
      <c r="AJ42" s="25">
        <v>0.66559490649236419</v>
      </c>
      <c r="AK42" s="25">
        <v>2.1526047383665339E-2</v>
      </c>
      <c r="AL42" s="25">
        <v>0.17322351059897884</v>
      </c>
      <c r="AM42" s="25">
        <v>1.5601469136096308E-4</v>
      </c>
      <c r="AN42" s="25">
        <v>5.5060166756003767E-3</v>
      </c>
      <c r="AO42" s="25">
        <v>1.6038087837143916E-2</v>
      </c>
      <c r="AP42" s="25">
        <v>1.647619107639442E-2</v>
      </c>
      <c r="AQ42" s="25">
        <v>1.8152600777637769E-6</v>
      </c>
      <c r="AR42" s="25">
        <v>8.1545748336639703E-2</v>
      </c>
      <c r="AS42" s="25">
        <v>6.0539671132976283</v>
      </c>
      <c r="AT42" s="26">
        <v>2.5779094629793154E-2</v>
      </c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spans="3:68" x14ac:dyDescent="0.2">
      <c r="C43" s="27"/>
      <c r="D43" s="28" t="str">
        <f>D38</f>
        <v>Ally-shoring scenario</v>
      </c>
      <c r="E43" s="28">
        <v>152.29668081032912</v>
      </c>
      <c r="F43" s="28">
        <v>2265.3375722035739</v>
      </c>
      <c r="G43" s="28">
        <v>0.7863788255778501</v>
      </c>
      <c r="H43" s="28">
        <v>41.491611304780342</v>
      </c>
      <c r="I43" s="28">
        <v>98.610968745883767</v>
      </c>
      <c r="J43" s="28">
        <v>0.17291147287382416</v>
      </c>
      <c r="K43" s="28">
        <v>154.77932021196557</v>
      </c>
      <c r="L43" s="28">
        <v>20.500452386406778</v>
      </c>
      <c r="M43" s="28">
        <v>1355.2605856138221</v>
      </c>
      <c r="N43" s="28">
        <v>10.968627019287492</v>
      </c>
      <c r="O43" s="28">
        <v>1.0935326372717653</v>
      </c>
      <c r="P43" s="28">
        <v>128.38433575948937</v>
      </c>
      <c r="Q43" s="28">
        <v>1.0011050258414499E-2</v>
      </c>
      <c r="R43" s="28">
        <v>8.8956456547396439</v>
      </c>
      <c r="S43" s="28">
        <v>0.78630242495763003</v>
      </c>
      <c r="T43" s="28">
        <v>0.7960105266973867</v>
      </c>
      <c r="U43" s="28">
        <v>7.3780458251498842E-5</v>
      </c>
      <c r="V43" s="28">
        <v>2.2614312598477517</v>
      </c>
      <c r="W43" s="28">
        <v>6875.460833757923</v>
      </c>
      <c r="X43" s="29">
        <v>1.4395767082864617</v>
      </c>
      <c r="Z43" s="35" t="s">
        <v>197</v>
      </c>
      <c r="AA43" s="25">
        <v>0.73810477543726727</v>
      </c>
      <c r="AB43" s="25">
        <v>9.2280689069328563</v>
      </c>
      <c r="AC43" s="25">
        <v>1.0712954200648669E-3</v>
      </c>
      <c r="AD43" s="25">
        <v>0.15111521229860472</v>
      </c>
      <c r="AE43" s="25">
        <v>2.9921673138218394E-2</v>
      </c>
      <c r="AF43" s="25">
        <v>2.5311044438304785E-4</v>
      </c>
      <c r="AG43" s="25">
        <v>0.79544184696301412</v>
      </c>
      <c r="AH43" s="25">
        <v>2.7609737479104078E-2</v>
      </c>
      <c r="AI43" s="25">
        <v>0.68210401780699648</v>
      </c>
      <c r="AJ43" s="25">
        <v>8.9551350958510523E-2</v>
      </c>
      <c r="AK43" s="25">
        <v>4.3455582184756666E-3</v>
      </c>
      <c r="AL43" s="25">
        <v>3.9452573761751653E-2</v>
      </c>
      <c r="AM43" s="25">
        <v>1.7469796593196898E-5</v>
      </c>
      <c r="AN43" s="25">
        <v>1.7719635543106457E-3</v>
      </c>
      <c r="AO43" s="25">
        <v>7.5546689012070533E-4</v>
      </c>
      <c r="AP43" s="25">
        <v>7.7608558597753953E-4</v>
      </c>
      <c r="AQ43" s="25">
        <v>1.9320815900179681E-7</v>
      </c>
      <c r="AR43" s="25">
        <v>1.9536372146970152E-3</v>
      </c>
      <c r="AS43" s="25">
        <v>2.3958504066539845</v>
      </c>
      <c r="AT43" s="26">
        <v>8.5276977078005758E-3</v>
      </c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spans="3:68" x14ac:dyDescent="0.2">
      <c r="Z44" s="35" t="s">
        <v>199</v>
      </c>
      <c r="AA44" s="25">
        <v>0.88499730660647713</v>
      </c>
      <c r="AB44" s="25">
        <v>13.181943530094747</v>
      </c>
      <c r="AC44" s="25">
        <v>1.0782355548864509E-3</v>
      </c>
      <c r="AD44" s="25">
        <v>0.27149087671909117</v>
      </c>
      <c r="AE44" s="25">
        <v>1.6335952309933347E-2</v>
      </c>
      <c r="AF44" s="25">
        <v>2.7086808008831517E-4</v>
      </c>
      <c r="AG44" s="25">
        <v>0.89762399971728279</v>
      </c>
      <c r="AH44" s="25">
        <v>4.0600993970113811E-2</v>
      </c>
      <c r="AI44" s="25">
        <v>0.71360445633951597</v>
      </c>
      <c r="AJ44" s="25">
        <v>2.364910172664772E-2</v>
      </c>
      <c r="AK44" s="25">
        <v>6.345818294317465E-3</v>
      </c>
      <c r="AL44" s="25">
        <v>2.2999640554468379E-2</v>
      </c>
      <c r="AM44" s="25">
        <v>6.682747161834364E-4</v>
      </c>
      <c r="AN44" s="25">
        <v>1.6390198567501544E-3</v>
      </c>
      <c r="AO44" s="25">
        <v>1.4184447995711992E-3</v>
      </c>
      <c r="AP44" s="25">
        <v>1.456852442161483E-3</v>
      </c>
      <c r="AQ44" s="25">
        <v>3.3570522045361251E-7</v>
      </c>
      <c r="AR44" s="25">
        <v>2.6609157655916337E-3</v>
      </c>
      <c r="AS44" s="25">
        <v>3.2033996720963294</v>
      </c>
      <c r="AT44" s="26">
        <v>2.0274800657548366E-2</v>
      </c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spans="3:68" x14ac:dyDescent="0.2">
      <c r="C45" s="21"/>
      <c r="D45" s="22"/>
      <c r="E45" s="30" t="s">
        <v>249</v>
      </c>
      <c r="F45" s="30" t="s">
        <v>33</v>
      </c>
      <c r="G45" s="30" t="s">
        <v>34</v>
      </c>
      <c r="H45" s="30" t="s">
        <v>35</v>
      </c>
      <c r="I45" s="30" t="s">
        <v>36</v>
      </c>
      <c r="J45" s="30" t="s">
        <v>37</v>
      </c>
      <c r="K45" s="30" t="s">
        <v>38</v>
      </c>
      <c r="L45" s="30" t="s">
        <v>39</v>
      </c>
      <c r="M45" s="30" t="s">
        <v>40</v>
      </c>
      <c r="N45" s="30" t="s">
        <v>41</v>
      </c>
      <c r="O45" s="30" t="s">
        <v>42</v>
      </c>
      <c r="P45" s="30" t="s">
        <v>43</v>
      </c>
      <c r="Q45" s="30" t="s">
        <v>44</v>
      </c>
      <c r="R45" s="30" t="s">
        <v>45</v>
      </c>
      <c r="S45" s="30" t="s">
        <v>46</v>
      </c>
      <c r="T45" s="30" t="s">
        <v>47</v>
      </c>
      <c r="U45" s="30" t="s">
        <v>48</v>
      </c>
      <c r="V45" s="30" t="s">
        <v>49</v>
      </c>
      <c r="W45" s="30" t="s">
        <v>50</v>
      </c>
      <c r="X45" s="31" t="s">
        <v>51</v>
      </c>
      <c r="Z45" s="35" t="s">
        <v>94</v>
      </c>
      <c r="AA45" s="25">
        <v>1.8740995211874216</v>
      </c>
      <c r="AB45" s="25">
        <v>25.121437396265343</v>
      </c>
      <c r="AC45" s="25">
        <v>4.5444815561827027E-3</v>
      </c>
      <c r="AD45" s="25">
        <v>0.43681953215901292</v>
      </c>
      <c r="AE45" s="25">
        <v>0.29124078881695259</v>
      </c>
      <c r="AF45" s="25">
        <v>8.4668278282535724E-4</v>
      </c>
      <c r="AG45" s="25">
        <v>1.8990634280776919</v>
      </c>
      <c r="AH45" s="25">
        <v>0.13328617872502205</v>
      </c>
      <c r="AI45" s="25">
        <v>5.7170462593032445</v>
      </c>
      <c r="AJ45" s="25">
        <v>0.15158567479437776</v>
      </c>
      <c r="AK45" s="25">
        <v>3.437114398882999E-2</v>
      </c>
      <c r="AL45" s="25">
        <v>0.38151747735206776</v>
      </c>
      <c r="AM45" s="25">
        <v>3.5166743177007304E-4</v>
      </c>
      <c r="AN45" s="25">
        <v>5.0054239559846669E-2</v>
      </c>
      <c r="AO45" s="25">
        <v>4.4506630869162248E-3</v>
      </c>
      <c r="AP45" s="25">
        <v>4.5257608152313054E-3</v>
      </c>
      <c r="AQ45" s="25">
        <v>7.2655378344169075E-7</v>
      </c>
      <c r="AR45" s="25">
        <v>1.1677950747864575E-2</v>
      </c>
      <c r="AS45" s="25">
        <v>31.594119019242758</v>
      </c>
      <c r="AT45" s="26">
        <v>2.6843763501146777E-2</v>
      </c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spans="3:68" x14ac:dyDescent="0.2">
      <c r="C46" s="35" t="s">
        <v>250</v>
      </c>
      <c r="D46" s="25" t="str">
        <f>D41</f>
        <v>U.S. EV fleet case</v>
      </c>
      <c r="E46" s="25">
        <v>101.00925086347686</v>
      </c>
      <c r="F46" s="25">
        <v>1433.6242440783635</v>
      </c>
      <c r="G46" s="25">
        <v>0.59226535163060079</v>
      </c>
      <c r="H46" s="25">
        <v>27.64709879293612</v>
      </c>
      <c r="I46" s="25">
        <v>48.900971237804612</v>
      </c>
      <c r="J46" s="25">
        <v>8.3042229292290756E-2</v>
      </c>
      <c r="K46" s="25">
        <v>102.64018033455174</v>
      </c>
      <c r="L46" s="25">
        <v>12.541863563376403</v>
      </c>
      <c r="M46" s="25">
        <v>632.78405001388569</v>
      </c>
      <c r="N46" s="25">
        <v>4.7125281782845052</v>
      </c>
      <c r="O46" s="25">
        <v>0.70855322413797239</v>
      </c>
      <c r="P46" s="25">
        <v>64.454913556263435</v>
      </c>
      <c r="Q46" s="25">
        <v>6.7750204989342425E-3</v>
      </c>
      <c r="R46" s="25">
        <v>6.0744070241363106</v>
      </c>
      <c r="S46" s="25">
        <v>0.68277117322273773</v>
      </c>
      <c r="T46" s="25">
        <v>0.69012008590263951</v>
      </c>
      <c r="U46" s="25">
        <v>4.5200329923071604E-5</v>
      </c>
      <c r="V46" s="25">
        <v>1.8062661446829491</v>
      </c>
      <c r="W46" s="25">
        <v>6476.8396286380557</v>
      </c>
      <c r="X46" s="26">
        <v>0.76936296197382836</v>
      </c>
      <c r="Z46" s="35" t="s">
        <v>99</v>
      </c>
      <c r="AA46" s="25">
        <v>0.27191833778803803</v>
      </c>
      <c r="AB46" s="25">
        <v>6.4033251282068449</v>
      </c>
      <c r="AC46" s="25">
        <v>3.5467716600047565E-4</v>
      </c>
      <c r="AD46" s="25">
        <v>0.12971978216591717</v>
      </c>
      <c r="AE46" s="25">
        <v>1.3198519898366737E-2</v>
      </c>
      <c r="AF46" s="25">
        <v>6.8810547828204485E-5</v>
      </c>
      <c r="AG46" s="25">
        <v>0.28239522428468167</v>
      </c>
      <c r="AH46" s="25">
        <v>1.4038452202996368E-2</v>
      </c>
      <c r="AI46" s="25">
        <v>0.25135148354689518</v>
      </c>
      <c r="AJ46" s="25">
        <v>9.9411341981047834E-3</v>
      </c>
      <c r="AK46" s="25">
        <v>2.0657033792131174E-3</v>
      </c>
      <c r="AL46" s="25">
        <v>1.7145648011647342E-2</v>
      </c>
      <c r="AM46" s="25">
        <v>7.4488581684541611E-6</v>
      </c>
      <c r="AN46" s="25">
        <v>9.4550268521364556E-4</v>
      </c>
      <c r="AO46" s="25">
        <v>4.9403662334675193E-4</v>
      </c>
      <c r="AP46" s="25">
        <v>5.1976355969871654E-4</v>
      </c>
      <c r="AQ46" s="25">
        <v>5.1016836738930877E-8</v>
      </c>
      <c r="AR46" s="25">
        <v>7.3126988150098223E-4</v>
      </c>
      <c r="AS46" s="25">
        <v>1.3048406621824182</v>
      </c>
      <c r="AT46" s="26">
        <v>2.56118664487318E-3</v>
      </c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spans="3:68" x14ac:dyDescent="0.2">
      <c r="C47" s="35" t="s">
        <v>250</v>
      </c>
      <c r="D47" s="25" t="str">
        <f>D42</f>
        <v>U.S. manufacturing scenario</v>
      </c>
      <c r="E47" s="25">
        <v>90.259217255471867</v>
      </c>
      <c r="F47" s="25">
        <v>1398.7445918566691</v>
      </c>
      <c r="G47" s="25">
        <v>0.43299612522689435</v>
      </c>
      <c r="H47" s="25">
        <v>26.542749485130962</v>
      </c>
      <c r="I47" s="25">
        <v>32.683954576724631</v>
      </c>
      <c r="J47" s="25">
        <v>5.9051899874438242E-2</v>
      </c>
      <c r="K47" s="25">
        <v>91.317004538455265</v>
      </c>
      <c r="L47" s="25">
        <v>8.6885711883706449</v>
      </c>
      <c r="M47" s="25">
        <v>435.28256140475463</v>
      </c>
      <c r="N47" s="25">
        <v>5.9669518806334718</v>
      </c>
      <c r="O47" s="25">
        <v>0.65840545674875284</v>
      </c>
      <c r="P47" s="25">
        <v>42.298942667116286</v>
      </c>
      <c r="Q47" s="25">
        <v>5.0777158704560059E-3</v>
      </c>
      <c r="R47" s="25">
        <v>4.0457054067792715</v>
      </c>
      <c r="S47" s="25">
        <v>0.90933037179624854</v>
      </c>
      <c r="T47" s="25">
        <v>0.91779148409091194</v>
      </c>
      <c r="U47" s="25">
        <v>4.9989644545925772E-5</v>
      </c>
      <c r="V47" s="25">
        <v>1.2290239852397076</v>
      </c>
      <c r="W47" s="25">
        <v>2334.8014132190801</v>
      </c>
      <c r="X47" s="26">
        <v>0.74455000437151753</v>
      </c>
      <c r="Z47" s="35" t="s">
        <v>104</v>
      </c>
      <c r="AA47" s="25">
        <v>0.35521445526032791</v>
      </c>
      <c r="AB47" s="25">
        <v>8.9485021294381593</v>
      </c>
      <c r="AC47" s="25">
        <v>4.9502381918330683E-4</v>
      </c>
      <c r="AD47" s="25">
        <v>0.18024178799504276</v>
      </c>
      <c r="AE47" s="25">
        <v>1.8769954474134522E-2</v>
      </c>
      <c r="AF47" s="25">
        <v>1.0368592559968425E-4</v>
      </c>
      <c r="AG47" s="25">
        <v>0.36778025997390007</v>
      </c>
      <c r="AH47" s="25">
        <v>1.9577610752978012E-2</v>
      </c>
      <c r="AI47" s="25">
        <v>0.35870307357041264</v>
      </c>
      <c r="AJ47" s="25">
        <v>1.9825275620413276E-2</v>
      </c>
      <c r="AK47" s="25">
        <v>2.9023431920472804E-3</v>
      </c>
      <c r="AL47" s="25">
        <v>2.4449828816719386E-2</v>
      </c>
      <c r="AM47" s="25">
        <v>9.6351930987354743E-6</v>
      </c>
      <c r="AN47" s="25">
        <v>1.3486987117667134E-3</v>
      </c>
      <c r="AO47" s="25">
        <v>6.7837604873411382E-4</v>
      </c>
      <c r="AP47" s="25">
        <v>7.4853939005707258E-4</v>
      </c>
      <c r="AQ47" s="25">
        <v>9.0074172421973846E-8</v>
      </c>
      <c r="AR47" s="25">
        <v>9.5695818117677188E-4</v>
      </c>
      <c r="AS47" s="25">
        <v>1.702596846031045</v>
      </c>
      <c r="AT47" s="26">
        <v>3.3247944595313091E-3</v>
      </c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3:68" x14ac:dyDescent="0.2">
      <c r="C48" s="36" t="s">
        <v>250</v>
      </c>
      <c r="D48" s="28" t="str">
        <f>D43</f>
        <v>Ally-shoring scenario</v>
      </c>
      <c r="E48" s="28">
        <v>93.682492689575852</v>
      </c>
      <c r="F48" s="28">
        <v>1386.1171340410228</v>
      </c>
      <c r="G48" s="28">
        <v>0.65136615914575935</v>
      </c>
      <c r="H48" s="28">
        <v>26.358188877665825</v>
      </c>
      <c r="I48" s="28">
        <v>47.321710781180002</v>
      </c>
      <c r="J48" s="28">
        <v>8.2997472352882545E-2</v>
      </c>
      <c r="K48" s="28">
        <v>95.068203519406779</v>
      </c>
      <c r="L48" s="28">
        <v>12.07235200601939</v>
      </c>
      <c r="M48" s="28">
        <v>614.18598298797178</v>
      </c>
      <c r="N48" s="28">
        <v>5.4766097828413152</v>
      </c>
      <c r="O48" s="28">
        <v>0.73809082505714108</v>
      </c>
      <c r="P48" s="28">
        <v>62.271827842686449</v>
      </c>
      <c r="Q48" s="28">
        <v>6.7269636842333764E-3</v>
      </c>
      <c r="R48" s="28">
        <v>6.0309431728179463</v>
      </c>
      <c r="S48" s="28">
        <v>0.59205468339070977</v>
      </c>
      <c r="T48" s="28">
        <v>0.59890360905128359</v>
      </c>
      <c r="U48" s="28">
        <v>4.2894176938539381E-5</v>
      </c>
      <c r="V48" s="28">
        <v>2.0174187133985928</v>
      </c>
      <c r="W48" s="28">
        <v>5997.2765577309974</v>
      </c>
      <c r="X48" s="29">
        <v>0.78935204550922489</v>
      </c>
      <c r="Z48" s="35" t="s">
        <v>109</v>
      </c>
      <c r="AA48" s="25">
        <v>3.2966268132476109</v>
      </c>
      <c r="AB48" s="25">
        <v>54.333152692414252</v>
      </c>
      <c r="AC48" s="25">
        <v>8.1387507540241384E-3</v>
      </c>
      <c r="AD48" s="25">
        <v>0.754597097762705</v>
      </c>
      <c r="AE48" s="25">
        <v>3.873497140869985</v>
      </c>
      <c r="AF48" s="25">
        <v>1.3753327329070054E-3</v>
      </c>
      <c r="AG48" s="25">
        <v>3.3544277490510215</v>
      </c>
      <c r="AH48" s="25">
        <v>1.1832191924924331</v>
      </c>
      <c r="AI48" s="25">
        <v>9.1527405315817827</v>
      </c>
      <c r="AJ48" s="25">
        <v>0.14197324549517756</v>
      </c>
      <c r="AK48" s="25">
        <v>2.4765611120911375E-2</v>
      </c>
      <c r="AL48" s="25">
        <v>4.6710722540775027</v>
      </c>
      <c r="AM48" s="25">
        <v>8.3882756979475367E-5</v>
      </c>
      <c r="AN48" s="25">
        <v>8.6652236830290413E-2</v>
      </c>
      <c r="AO48" s="25">
        <v>8.0153635218891787E-3</v>
      </c>
      <c r="AP48" s="25">
        <v>8.1772702763427477E-3</v>
      </c>
      <c r="AQ48" s="25">
        <v>1.1889117104423122E-6</v>
      </c>
      <c r="AR48" s="25">
        <v>2.0666133154846594E-2</v>
      </c>
      <c r="AS48" s="25">
        <v>34.005135957487532</v>
      </c>
      <c r="AT48" s="26">
        <v>9.5486974612048331E-2</v>
      </c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3:68" x14ac:dyDescent="0.2">
      <c r="Z49" s="35" t="s">
        <v>113</v>
      </c>
      <c r="AA49" s="25">
        <v>1.6317177458149146</v>
      </c>
      <c r="AB49" s="25">
        <v>28.067350214228625</v>
      </c>
      <c r="AC49" s="25">
        <v>1.0468555170760795E-2</v>
      </c>
      <c r="AD49" s="25">
        <v>0.42173689139289616</v>
      </c>
      <c r="AE49" s="25">
        <v>9.2136442951494484</v>
      </c>
      <c r="AF49" s="25">
        <v>1.1187973094802475E-2</v>
      </c>
      <c r="AG49" s="25">
        <v>1.6579399072538561</v>
      </c>
      <c r="AH49" s="25">
        <v>0.90125569099321967</v>
      </c>
      <c r="AI49" s="25">
        <v>113.98902068181711</v>
      </c>
      <c r="AJ49" s="25">
        <v>0.16991751723393092</v>
      </c>
      <c r="AK49" s="25">
        <v>-0.17207521314127663</v>
      </c>
      <c r="AL49" s="25">
        <v>11.469893780591528</v>
      </c>
      <c r="AM49" s="25">
        <v>1.9856989961692815E-4</v>
      </c>
      <c r="AN49" s="25">
        <v>0.41564022819693031</v>
      </c>
      <c r="AO49" s="25">
        <v>1.5808889562281915E-2</v>
      </c>
      <c r="AP49" s="25">
        <v>1.6109718959344529E-2</v>
      </c>
      <c r="AQ49" s="25">
        <v>2.1428204529805911E-6</v>
      </c>
      <c r="AR49" s="25">
        <v>1.9670717056006891E-2</v>
      </c>
      <c r="AS49" s="25">
        <v>102.54716053204838</v>
      </c>
      <c r="AT49" s="26">
        <v>5.5563430039295432E-2</v>
      </c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3:68" x14ac:dyDescent="0.2">
      <c r="C50" s="21"/>
      <c r="D50" s="22"/>
      <c r="E50" s="30" t="s">
        <v>249</v>
      </c>
      <c r="F50" s="30" t="s">
        <v>33</v>
      </c>
      <c r="G50" s="30" t="s">
        <v>251</v>
      </c>
      <c r="H50" s="30" t="s">
        <v>252</v>
      </c>
      <c r="I50" s="30" t="s">
        <v>253</v>
      </c>
      <c r="J50" s="30" t="s">
        <v>254</v>
      </c>
      <c r="K50" s="30" t="s">
        <v>255</v>
      </c>
      <c r="L50" s="30" t="s">
        <v>256</v>
      </c>
      <c r="M50" s="30" t="s">
        <v>257</v>
      </c>
      <c r="N50" s="30" t="s">
        <v>258</v>
      </c>
      <c r="O50" s="30" t="s">
        <v>259</v>
      </c>
      <c r="P50" s="30" t="s">
        <v>260</v>
      </c>
      <c r="Q50" s="30" t="s">
        <v>261</v>
      </c>
      <c r="R50" s="30" t="s">
        <v>262</v>
      </c>
      <c r="S50" s="30" t="s">
        <v>263</v>
      </c>
      <c r="T50" s="30" t="s">
        <v>264</v>
      </c>
      <c r="U50" s="30" t="s">
        <v>265</v>
      </c>
      <c r="V50" s="30" t="s">
        <v>266</v>
      </c>
      <c r="W50" s="30" t="s">
        <v>267</v>
      </c>
      <c r="X50" s="31" t="s">
        <v>268</v>
      </c>
      <c r="Z50" s="35" t="s">
        <v>117</v>
      </c>
      <c r="AA50" s="25">
        <v>2.798599137676603E-2</v>
      </c>
      <c r="AB50" s="25">
        <v>0.38970239912864157</v>
      </c>
      <c r="AC50" s="25">
        <v>5.4707953868303412E-5</v>
      </c>
      <c r="AD50" s="25">
        <v>7.2054612619954529E-3</v>
      </c>
      <c r="AE50" s="25">
        <v>2.9205521978874962E-3</v>
      </c>
      <c r="AF50" s="25">
        <v>1.271997548178739E-5</v>
      </c>
      <c r="AG50" s="25">
        <v>2.8455171687868496E-2</v>
      </c>
      <c r="AH50" s="25">
        <v>4.4251762543808457E-2</v>
      </c>
      <c r="AI50" s="25">
        <v>2.9722323163701023E-2</v>
      </c>
      <c r="AJ50" s="25">
        <v>1.8671846670383638E-3</v>
      </c>
      <c r="AK50" s="25">
        <v>2.79640240657012E-4</v>
      </c>
      <c r="AL50" s="25">
        <v>3.9500239031844487E-3</v>
      </c>
      <c r="AM50" s="25">
        <v>8.5962563254789915E-7</v>
      </c>
      <c r="AN50" s="25">
        <v>7.8681499561715355E-4</v>
      </c>
      <c r="AO50" s="25">
        <v>8.0938977158765215E-5</v>
      </c>
      <c r="AP50" s="25">
        <v>8.5874883898449182E-5</v>
      </c>
      <c r="AQ50" s="25">
        <v>8.0305965438897728E-9</v>
      </c>
      <c r="AR50" s="25">
        <v>8.2796961503966992E-5</v>
      </c>
      <c r="AS50" s="25">
        <v>0.11187359650529964</v>
      </c>
      <c r="AT50" s="26">
        <v>4.749213311819245E-4</v>
      </c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3:68" x14ac:dyDescent="0.2">
      <c r="C51" s="24" t="s">
        <v>6</v>
      </c>
      <c r="D51" s="25" t="str">
        <f>D46</f>
        <v>U.S. EV fleet case</v>
      </c>
      <c r="E51" s="37">
        <v>1</v>
      </c>
      <c r="F51" s="37">
        <v>1</v>
      </c>
      <c r="G51" s="37">
        <v>1</v>
      </c>
      <c r="H51" s="37">
        <v>1</v>
      </c>
      <c r="I51" s="37">
        <v>1</v>
      </c>
      <c r="J51" s="37">
        <v>1</v>
      </c>
      <c r="K51" s="37">
        <v>1</v>
      </c>
      <c r="L51" s="37">
        <v>1</v>
      </c>
      <c r="M51" s="37">
        <v>1</v>
      </c>
      <c r="N51" s="37">
        <v>1</v>
      </c>
      <c r="O51" s="37">
        <v>1</v>
      </c>
      <c r="P51" s="37">
        <v>1</v>
      </c>
      <c r="Q51" s="37">
        <v>1</v>
      </c>
      <c r="R51" s="37">
        <v>1</v>
      </c>
      <c r="S51" s="37">
        <v>1</v>
      </c>
      <c r="T51" s="37">
        <v>1</v>
      </c>
      <c r="U51" s="37">
        <v>1</v>
      </c>
      <c r="V51" s="37">
        <v>1</v>
      </c>
      <c r="W51" s="37">
        <v>1</v>
      </c>
      <c r="X51" s="38">
        <v>1</v>
      </c>
      <c r="Z51" s="35" t="s">
        <v>241</v>
      </c>
      <c r="AA51" s="25">
        <v>0.24351419867449692</v>
      </c>
      <c r="AB51" s="25">
        <v>3.5470459313439955</v>
      </c>
      <c r="AC51" s="25">
        <v>6.3611493706808829E-4</v>
      </c>
      <c r="AD51" s="25">
        <v>6.4051272538538415E-2</v>
      </c>
      <c r="AE51" s="25">
        <v>2.2096589836336028E-2</v>
      </c>
      <c r="AF51" s="25">
        <v>2.5823629404544442E-4</v>
      </c>
      <c r="AG51" s="25">
        <v>0.24696603697981845</v>
      </c>
      <c r="AH51" s="25">
        <v>5.0740793324068376E-2</v>
      </c>
      <c r="AI51" s="25">
        <v>0.70523599893551059</v>
      </c>
      <c r="AJ51" s="25">
        <v>1.6108840534537296E-2</v>
      </c>
      <c r="AK51" s="25">
        <v>1.7825401638071385E-2</v>
      </c>
      <c r="AL51" s="25">
        <v>2.9070188557282071E-2</v>
      </c>
      <c r="AM51" s="25">
        <v>2.019710089271508E-4</v>
      </c>
      <c r="AN51" s="25">
        <v>0.17714106186518569</v>
      </c>
      <c r="AO51" s="25">
        <v>9.0237568098573337E-4</v>
      </c>
      <c r="AP51" s="25">
        <v>9.1720808878655643E-4</v>
      </c>
      <c r="AQ51" s="25">
        <v>9.7093409561812307E-8</v>
      </c>
      <c r="AR51" s="25">
        <v>1.5288146801873356E-3</v>
      </c>
      <c r="AS51" s="25">
        <v>1.8514009805876728</v>
      </c>
      <c r="AT51" s="26">
        <v>5.4930767175177244E-3</v>
      </c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3:68" x14ac:dyDescent="0.2">
      <c r="C52" s="24"/>
      <c r="D52" s="25" t="str">
        <f>D47</f>
        <v>U.S. manufacturing scenario</v>
      </c>
      <c r="E52" s="37">
        <v>0.89678900645598969</v>
      </c>
      <c r="F52" s="37">
        <v>0.9798865854033838</v>
      </c>
      <c r="G52" s="37">
        <v>0.72891603138346561</v>
      </c>
      <c r="H52" s="37">
        <v>0.96432197639313411</v>
      </c>
      <c r="I52" s="37">
        <v>0.65242428136897235</v>
      </c>
      <c r="J52" s="37">
        <v>0.69871122092413296</v>
      </c>
      <c r="K52" s="37">
        <v>0.89278168783759915</v>
      </c>
      <c r="L52" s="37">
        <v>0.68974710974972631</v>
      </c>
      <c r="M52" s="37">
        <v>0.67442522579798969</v>
      </c>
      <c r="N52" s="37">
        <v>1.2900158310340324</v>
      </c>
      <c r="O52" s="37">
        <v>0.91516563936597861</v>
      </c>
      <c r="P52" s="37">
        <v>0.63977010206078577</v>
      </c>
      <c r="Q52" s="37">
        <v>0.74353730817725139</v>
      </c>
      <c r="R52" s="37">
        <v>0.66001074514367231</v>
      </c>
      <c r="S52" s="37">
        <v>1.3413024283818571</v>
      </c>
      <c r="T52" s="37">
        <v>1.339358489322267</v>
      </c>
      <c r="U52" s="37">
        <v>1.1158549671733542</v>
      </c>
      <c r="V52" s="37">
        <v>0.67837676156850835</v>
      </c>
      <c r="W52" s="37">
        <v>0.35775643178577388</v>
      </c>
      <c r="X52" s="38">
        <v>0.96781462115318895</v>
      </c>
      <c r="Z52" s="35" t="s">
        <v>242</v>
      </c>
      <c r="AA52" s="25">
        <v>1.6447048544677507</v>
      </c>
      <c r="AB52" s="25">
        <v>20.078744596691763</v>
      </c>
      <c r="AC52" s="25">
        <v>3.2406507567619273E-3</v>
      </c>
      <c r="AD52" s="25">
        <v>0.36378432494413054</v>
      </c>
      <c r="AE52" s="25">
        <v>0.11259095740769891</v>
      </c>
      <c r="AF52" s="25">
        <v>1.1385766512067691E-3</v>
      </c>
      <c r="AG52" s="25">
        <v>1.6622390801291771</v>
      </c>
      <c r="AH52" s="25">
        <v>0.22302425359962599</v>
      </c>
      <c r="AI52" s="25">
        <v>3.3891985234810611</v>
      </c>
      <c r="AJ52" s="25">
        <v>9.6708198666172668E-2</v>
      </c>
      <c r="AK52" s="25">
        <v>7.5185967513840712E-2</v>
      </c>
      <c r="AL52" s="25">
        <v>0.14876899472377103</v>
      </c>
      <c r="AM52" s="25">
        <v>8.0808142890197046E-4</v>
      </c>
      <c r="AN52" s="25">
        <v>0.70342918021488965</v>
      </c>
      <c r="AO52" s="25">
        <v>4.2971019904068514E-3</v>
      </c>
      <c r="AP52" s="25">
        <v>4.3734317077203325E-3</v>
      </c>
      <c r="AQ52" s="25">
        <v>5.2999250142819349E-7</v>
      </c>
      <c r="AR52" s="25">
        <v>7.1281590785228829E-3</v>
      </c>
      <c r="AS52" s="25">
        <v>9.8420013358045288</v>
      </c>
      <c r="AT52" s="26">
        <v>2.4694697817163779E-2</v>
      </c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3:68" x14ac:dyDescent="0.2">
      <c r="C53" s="27"/>
      <c r="D53" s="28" t="str">
        <f>D48</f>
        <v>Ally-shoring scenario</v>
      </c>
      <c r="E53" s="39">
        <v>0.92488832527948006</v>
      </c>
      <c r="F53" s="39">
        <v>0.96548446998844484</v>
      </c>
      <c r="G53" s="39">
        <v>1.1021843752334854</v>
      </c>
      <c r="H53" s="39">
        <v>0.95173220022195193</v>
      </c>
      <c r="I53" s="39">
        <v>0.96598665654144222</v>
      </c>
      <c r="J53" s="39">
        <v>0.99962564796868858</v>
      </c>
      <c r="K53" s="39">
        <v>0.9236086715911227</v>
      </c>
      <c r="L53" s="39">
        <v>0.96108047396123208</v>
      </c>
      <c r="M53" s="39">
        <v>0.96883006793999338</v>
      </c>
      <c r="N53" s="39">
        <v>1.1733112788372206</v>
      </c>
      <c r="O53" s="39">
        <v>1.0418076912829524</v>
      </c>
      <c r="P53" s="39">
        <v>0.96430579904613822</v>
      </c>
      <c r="Q53" s="39">
        <v>0.99249088392734741</v>
      </c>
      <c r="R53" s="39">
        <v>0.99286092521154534</v>
      </c>
      <c r="S53" s="39">
        <v>0.86491469135767662</v>
      </c>
      <c r="T53" s="39">
        <v>0.86560650392118232</v>
      </c>
      <c r="U53" s="39">
        <v>0.94688824641938463</v>
      </c>
      <c r="V53" s="39">
        <v>1.1190986082807326</v>
      </c>
      <c r="W53" s="39">
        <v>0.92499974392191664</v>
      </c>
      <c r="X53" s="40">
        <v>1.0271123341061044</v>
      </c>
      <c r="Z53" s="35" t="s">
        <v>234</v>
      </c>
      <c r="AA53" s="25">
        <v>8.4497230942917056</v>
      </c>
      <c r="AB53" s="25">
        <v>118.93470513899703</v>
      </c>
      <c r="AC53" s="25">
        <v>7.1488291031090542E-2</v>
      </c>
      <c r="AD53" s="25">
        <v>2.2746492190766601</v>
      </c>
      <c r="AE53" s="25">
        <v>7.0285288781685837</v>
      </c>
      <c r="AF53" s="25">
        <v>1.1515292310083908E-2</v>
      </c>
      <c r="AG53" s="25">
        <v>8.5406793024438521</v>
      </c>
      <c r="AH53" s="25">
        <v>2.185657446643591</v>
      </c>
      <c r="AI53" s="25">
        <v>108.40875359800422</v>
      </c>
      <c r="AJ53" s="25">
        <v>0.42006993520392799</v>
      </c>
      <c r="AK53" s="25">
        <v>0.20131925552353022</v>
      </c>
      <c r="AL53" s="25">
        <v>9.6315679601908286</v>
      </c>
      <c r="AM53" s="25">
        <v>9.8755634761725627E-4</v>
      </c>
      <c r="AN53" s="25">
        <v>1.2567394757811232</v>
      </c>
      <c r="AO53" s="25">
        <v>3.8463345349684291E-2</v>
      </c>
      <c r="AP53" s="25">
        <v>3.9093502705723093E-2</v>
      </c>
      <c r="AQ53" s="25">
        <v>3.2900449528943985E-6</v>
      </c>
      <c r="AR53" s="25">
        <v>0.23833646290232385</v>
      </c>
      <c r="AS53" s="25">
        <v>1806.6101709090829</v>
      </c>
      <c r="AT53" s="26">
        <v>9.2223892949238051E-2</v>
      </c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3:68" x14ac:dyDescent="0.2">
      <c r="Z54" s="35" t="s">
        <v>235</v>
      </c>
      <c r="AA54" s="25">
        <v>1.5740470241502014</v>
      </c>
      <c r="AB54" s="25">
        <v>27.335614622488297</v>
      </c>
      <c r="AC54" s="25">
        <v>5.0772813120401545E-3</v>
      </c>
      <c r="AD54" s="25">
        <v>0.49001668278856159</v>
      </c>
      <c r="AE54" s="25">
        <v>0.18861458786411747</v>
      </c>
      <c r="AF54" s="25">
        <v>6.1872860687959446E-4</v>
      </c>
      <c r="AG54" s="25">
        <v>1.5994050218180964</v>
      </c>
      <c r="AH54" s="25">
        <v>0.12350693759673693</v>
      </c>
      <c r="AI54" s="25">
        <v>4.1527039557300895</v>
      </c>
      <c r="AJ54" s="25">
        <v>0.118738917346963</v>
      </c>
      <c r="AK54" s="25">
        <v>1.6371148937524439E-2</v>
      </c>
      <c r="AL54" s="25">
        <v>0.24844303521367644</v>
      </c>
      <c r="AM54" s="25">
        <v>1.3964879737349089E-4</v>
      </c>
      <c r="AN54" s="25">
        <v>0.67653730660016786</v>
      </c>
      <c r="AO54" s="25">
        <v>5.7076477384622971E-3</v>
      </c>
      <c r="AP54" s="25">
        <v>5.8151127171879322E-3</v>
      </c>
      <c r="AQ54" s="25">
        <v>1.0595819151311194E-6</v>
      </c>
      <c r="AR54" s="25">
        <v>1.1037903068249741E-2</v>
      </c>
      <c r="AS54" s="25">
        <v>18.635420334387597</v>
      </c>
      <c r="AT54" s="26">
        <v>5.5312903808500395E-2</v>
      </c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3:68" x14ac:dyDescent="0.2">
      <c r="C55" s="21"/>
      <c r="D55" s="22"/>
      <c r="E55" s="30" t="s">
        <v>249</v>
      </c>
      <c r="F55" s="30" t="s">
        <v>33</v>
      </c>
      <c r="G55" s="30" t="s">
        <v>251</v>
      </c>
      <c r="H55" s="30" t="s">
        <v>252</v>
      </c>
      <c r="I55" s="30" t="s">
        <v>253</v>
      </c>
      <c r="J55" s="30" t="s">
        <v>254</v>
      </c>
      <c r="K55" s="30" t="s">
        <v>255</v>
      </c>
      <c r="L55" s="30" t="s">
        <v>256</v>
      </c>
      <c r="M55" s="30" t="s">
        <v>257</v>
      </c>
      <c r="N55" s="30" t="s">
        <v>258</v>
      </c>
      <c r="O55" s="30" t="s">
        <v>259</v>
      </c>
      <c r="P55" s="30" t="s">
        <v>260</v>
      </c>
      <c r="Q55" s="30" t="s">
        <v>261</v>
      </c>
      <c r="R55" s="30" t="s">
        <v>262</v>
      </c>
      <c r="S55" s="30" t="s">
        <v>263</v>
      </c>
      <c r="T55" s="30" t="s">
        <v>264</v>
      </c>
      <c r="U55" s="30" t="s">
        <v>265</v>
      </c>
      <c r="V55" s="30" t="s">
        <v>266</v>
      </c>
      <c r="W55" s="30" t="s">
        <v>267</v>
      </c>
      <c r="X55" s="31" t="s">
        <v>268</v>
      </c>
      <c r="Z55" s="36" t="s">
        <v>243</v>
      </c>
      <c r="AA55" s="28">
        <v>12.691207926113014</v>
      </c>
      <c r="AB55" s="28">
        <v>218.59894924231196</v>
      </c>
      <c r="AC55" s="28">
        <v>2.1470722047303853E-2</v>
      </c>
      <c r="AD55" s="28">
        <v>3.7774803577126619</v>
      </c>
      <c r="AE55" s="28">
        <v>0.25606018259407898</v>
      </c>
      <c r="AF55" s="28">
        <v>5.756463938886622E-3</v>
      </c>
      <c r="AG55" s="28">
        <v>12.898431424555099</v>
      </c>
      <c r="AH55" s="28">
        <v>0.40758605758150601</v>
      </c>
      <c r="AI55" s="28">
        <v>8.2157959115803454</v>
      </c>
      <c r="AJ55" s="28">
        <v>1.9680337722428767</v>
      </c>
      <c r="AK55" s="28">
        <v>3.3673406112233857E-2</v>
      </c>
      <c r="AL55" s="28">
        <v>0.34029322426502351</v>
      </c>
      <c r="AM55" s="28">
        <v>4.121524619796049E-4</v>
      </c>
      <c r="AN55" s="28">
        <v>6.7120294664436949E-3</v>
      </c>
      <c r="AO55" s="28">
        <v>1.2852128756783225E-2</v>
      </c>
      <c r="AP55" s="28">
        <v>1.3196974487309677E-2</v>
      </c>
      <c r="AQ55" s="28">
        <v>3.6673063516287397E-6</v>
      </c>
      <c r="AR55" s="28">
        <v>2.5163284041528875E-2</v>
      </c>
      <c r="AS55" s="28">
        <v>5.573700789495482</v>
      </c>
      <c r="AT55" s="29">
        <v>7.3997783016938906E-2</v>
      </c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spans="3:68" x14ac:dyDescent="0.2">
      <c r="C56" s="24" t="s">
        <v>7</v>
      </c>
      <c r="D56" s="25" t="str">
        <f>D51</f>
        <v>U.S. EV fleet case</v>
      </c>
      <c r="E56" s="37">
        <v>1</v>
      </c>
      <c r="F56" s="37">
        <v>1</v>
      </c>
      <c r="G56" s="37">
        <v>1</v>
      </c>
      <c r="H56" s="37">
        <v>1</v>
      </c>
      <c r="I56" s="37">
        <v>1</v>
      </c>
      <c r="J56" s="37">
        <v>1</v>
      </c>
      <c r="K56" s="37">
        <v>1</v>
      </c>
      <c r="L56" s="37">
        <v>1</v>
      </c>
      <c r="M56" s="37">
        <v>1</v>
      </c>
      <c r="N56" s="37">
        <v>1</v>
      </c>
      <c r="O56" s="37">
        <v>1</v>
      </c>
      <c r="P56" s="37">
        <v>1</v>
      </c>
      <c r="Q56" s="37">
        <v>1</v>
      </c>
      <c r="R56" s="37">
        <v>1</v>
      </c>
      <c r="S56" s="37">
        <v>1</v>
      </c>
      <c r="T56" s="37">
        <v>1</v>
      </c>
      <c r="U56" s="37">
        <v>1</v>
      </c>
      <c r="V56" s="37">
        <v>1</v>
      </c>
      <c r="W56" s="37">
        <v>1</v>
      </c>
      <c r="X56" s="38">
        <v>1</v>
      </c>
      <c r="Z56" s="21"/>
      <c r="AA56" s="50" t="s">
        <v>301</v>
      </c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1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spans="3:68" x14ac:dyDescent="0.2">
      <c r="C57" s="24"/>
      <c r="D57" s="25" t="str">
        <f>D52</f>
        <v>U.S. manufacturing scenario</v>
      </c>
      <c r="E57" s="37">
        <v>0.86216461194153204</v>
      </c>
      <c r="F57" s="37">
        <v>0.93531533839086101</v>
      </c>
      <c r="G57" s="37">
        <v>0.75868353054313598</v>
      </c>
      <c r="H57" s="37">
        <v>0.91732706920175844</v>
      </c>
      <c r="I57" s="37">
        <v>0.78453625432638274</v>
      </c>
      <c r="J57" s="37">
        <v>0.80000233440309432</v>
      </c>
      <c r="K57" s="37">
        <v>0.85942408727993369</v>
      </c>
      <c r="L57" s="37">
        <v>0.72047197765341653</v>
      </c>
      <c r="M57" s="37">
        <v>0.77968929857896774</v>
      </c>
      <c r="N57" s="37">
        <v>1.1007816179400645</v>
      </c>
      <c r="O57" s="37">
        <v>1.0767109602468941</v>
      </c>
      <c r="P57" s="37">
        <v>0.77796311814790831</v>
      </c>
      <c r="Q57" s="37">
        <v>0.81185252083478987</v>
      </c>
      <c r="R57" s="37">
        <v>0.72949253311855222</v>
      </c>
      <c r="S57" s="37">
        <v>1.2158370774915814</v>
      </c>
      <c r="T57" s="37">
        <v>1.2142901147057026</v>
      </c>
      <c r="U57" s="37">
        <v>1.0158125505613826</v>
      </c>
      <c r="V57" s="37">
        <v>0.7086365995895616</v>
      </c>
      <c r="W57" s="37">
        <v>0.39890818866149663</v>
      </c>
      <c r="X57" s="38">
        <v>0.96720413126079807</v>
      </c>
      <c r="Z57" s="35" t="s">
        <v>6</v>
      </c>
      <c r="AA57" s="25" t="s">
        <v>249</v>
      </c>
      <c r="AB57" s="25" t="s">
        <v>33</v>
      </c>
      <c r="AC57" s="25" t="s">
        <v>34</v>
      </c>
      <c r="AD57" s="25" t="s">
        <v>35</v>
      </c>
      <c r="AE57" s="25" t="s">
        <v>36</v>
      </c>
      <c r="AF57" s="25" t="s">
        <v>37</v>
      </c>
      <c r="AG57" s="25" t="s">
        <v>38</v>
      </c>
      <c r="AH57" s="25" t="s">
        <v>39</v>
      </c>
      <c r="AI57" s="25" t="s">
        <v>40</v>
      </c>
      <c r="AJ57" s="25" t="s">
        <v>41</v>
      </c>
      <c r="AK57" s="25" t="s">
        <v>42</v>
      </c>
      <c r="AL57" s="25" t="s">
        <v>43</v>
      </c>
      <c r="AM57" s="25" t="s">
        <v>44</v>
      </c>
      <c r="AN57" s="25" t="s">
        <v>45</v>
      </c>
      <c r="AO57" s="25" t="s">
        <v>46</v>
      </c>
      <c r="AP57" s="25" t="s">
        <v>47</v>
      </c>
      <c r="AQ57" s="25" t="s">
        <v>48</v>
      </c>
      <c r="AR57" s="25" t="s">
        <v>49</v>
      </c>
      <c r="AS57" s="25" t="s">
        <v>50</v>
      </c>
      <c r="AT57" s="26" t="s">
        <v>51</v>
      </c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spans="3:68" x14ac:dyDescent="0.2">
      <c r="C58" s="27"/>
      <c r="D58" s="28" t="str">
        <f>D53</f>
        <v>Ally-shoring scenario</v>
      </c>
      <c r="E58" s="39">
        <v>0.95263059735512634</v>
      </c>
      <c r="F58" s="39">
        <v>0.98004905565049394</v>
      </c>
      <c r="G58" s="39">
        <v>1.0692871590329789</v>
      </c>
      <c r="H58" s="39">
        <v>0.96988175822419853</v>
      </c>
      <c r="I58" s="39">
        <v>0.98022247939098872</v>
      </c>
      <c r="J58" s="39">
        <v>0.99828050407230584</v>
      </c>
      <c r="K58" s="39">
        <v>0.9517859592433745</v>
      </c>
      <c r="L58" s="39">
        <v>0.97618587817956581</v>
      </c>
      <c r="M58" s="39">
        <v>0.98274371311483288</v>
      </c>
      <c r="N58" s="39">
        <v>1.0845748422109525</v>
      </c>
      <c r="O58" s="39">
        <v>1.0404232460076817</v>
      </c>
      <c r="P58" s="39">
        <v>0.97959717596676765</v>
      </c>
      <c r="Q58" s="39">
        <v>0.99727485895954426</v>
      </c>
      <c r="R58" s="39">
        <v>0.99267414180041436</v>
      </c>
      <c r="S58" s="39">
        <v>0.89429986557024532</v>
      </c>
      <c r="T58" s="39">
        <v>0.89494769143974118</v>
      </c>
      <c r="U58" s="39">
        <v>0.96802428338634039</v>
      </c>
      <c r="V58" s="39">
        <v>1.0865767981264578</v>
      </c>
      <c r="W58" s="39">
        <v>0.93944228021998011</v>
      </c>
      <c r="X58" s="40">
        <v>1.0166387269615471</v>
      </c>
      <c r="Z58" s="35" t="s">
        <v>53</v>
      </c>
      <c r="AA58" s="25">
        <v>6.211726309090846E-2</v>
      </c>
      <c r="AB58" s="25">
        <v>2.7117556052300666</v>
      </c>
      <c r="AC58" s="25">
        <v>1.2646383723805986E-4</v>
      </c>
      <c r="AD58" s="25">
        <v>5.8755991178942396E-2</v>
      </c>
      <c r="AE58" s="25">
        <v>1.2944538933695685E-3</v>
      </c>
      <c r="AF58" s="25">
        <v>3.441752186697218E-6</v>
      </c>
      <c r="AG58" s="25">
        <v>6.2567955577956316E-2</v>
      </c>
      <c r="AH58" s="25">
        <v>1.6362866252514383E-3</v>
      </c>
      <c r="AI58" s="25">
        <v>2.3146883517127331E-2</v>
      </c>
      <c r="AJ58" s="25">
        <v>1.7645579206635373E-3</v>
      </c>
      <c r="AK58" s="25">
        <v>4.0403942561861872E-4</v>
      </c>
      <c r="AL58" s="25">
        <v>1.7660426951474127E-3</v>
      </c>
      <c r="AM58" s="25">
        <v>2.6716795266696572E-7</v>
      </c>
      <c r="AN58" s="25">
        <v>1.2214753313909984E-4</v>
      </c>
      <c r="AO58" s="25">
        <v>1.3661921885730577E-4</v>
      </c>
      <c r="AP58" s="25">
        <v>1.4169999043881111E-4</v>
      </c>
      <c r="AQ58" s="25">
        <v>4.3512993282933047E-8</v>
      </c>
      <c r="AR58" s="25">
        <v>2.8544344603125476E-4</v>
      </c>
      <c r="AS58" s="25">
        <v>0.12416851163089347</v>
      </c>
      <c r="AT58" s="26">
        <v>8.7500336502375646E-5</v>
      </c>
      <c r="AV58" s="5"/>
      <c r="AW58" s="5"/>
      <c r="AX58" s="5"/>
      <c r="AY58" s="5"/>
      <c r="AZ58" s="5"/>
      <c r="BA58" s="6"/>
      <c r="BB58" s="5"/>
      <c r="BC58" s="5"/>
      <c r="BD58" s="5"/>
      <c r="BE58" s="5"/>
      <c r="BF58" s="5"/>
      <c r="BG58" s="5"/>
      <c r="BH58" s="6"/>
      <c r="BI58" s="5"/>
      <c r="BJ58" s="5"/>
      <c r="BK58" s="5"/>
      <c r="BL58" s="6"/>
      <c r="BM58" s="5"/>
      <c r="BN58" s="5"/>
      <c r="BO58" s="6"/>
      <c r="BP58" s="6"/>
    </row>
    <row r="59" spans="3:68" x14ac:dyDescent="0.2">
      <c r="Z59" s="35" t="s">
        <v>236</v>
      </c>
      <c r="AA59" s="25">
        <v>0.15548681377593726</v>
      </c>
      <c r="AB59" s="25">
        <v>4.4244080985945828</v>
      </c>
      <c r="AC59" s="25">
        <v>2.0544675833409455E-4</v>
      </c>
      <c r="AD59" s="25">
        <v>8.7425917400057895E-2</v>
      </c>
      <c r="AE59" s="25">
        <v>4.1409839166095253E-3</v>
      </c>
      <c r="AF59" s="25">
        <v>4.0474823671593109E-5</v>
      </c>
      <c r="AG59" s="25">
        <v>0.15944831433663595</v>
      </c>
      <c r="AH59" s="25">
        <v>6.5344053766381201E-3</v>
      </c>
      <c r="AI59" s="25">
        <v>9.9306536254482172E-2</v>
      </c>
      <c r="AJ59" s="25">
        <v>1.0495650325208279E-2</v>
      </c>
      <c r="AK59" s="25">
        <v>3.1295800638725642E-3</v>
      </c>
      <c r="AL59" s="25">
        <v>5.5303526098239185E-3</v>
      </c>
      <c r="AM59" s="25">
        <v>4.0477385321254217E-6</v>
      </c>
      <c r="AN59" s="25">
        <v>3.7356936225119532E-4</v>
      </c>
      <c r="AO59" s="25">
        <v>3.1690651515685808E-4</v>
      </c>
      <c r="AP59" s="25">
        <v>3.3529044381989639E-4</v>
      </c>
      <c r="AQ59" s="25">
        <v>2.1105346517850883E-7</v>
      </c>
      <c r="AR59" s="25">
        <v>4.3132161897043423E-4</v>
      </c>
      <c r="AS59" s="25">
        <v>0.34767322492087943</v>
      </c>
      <c r="AT59" s="26">
        <v>1.7026590995948008E-3</v>
      </c>
    </row>
    <row r="60" spans="3:68" x14ac:dyDescent="0.2">
      <c r="C60" s="21"/>
      <c r="D60" s="22"/>
      <c r="E60" s="30" t="s">
        <v>249</v>
      </c>
      <c r="F60" s="30" t="s">
        <v>33</v>
      </c>
      <c r="G60" s="30" t="s">
        <v>34</v>
      </c>
      <c r="H60" s="30" t="s">
        <v>35</v>
      </c>
      <c r="I60" s="30" t="s">
        <v>36</v>
      </c>
      <c r="J60" s="30" t="s">
        <v>37</v>
      </c>
      <c r="K60" s="30" t="s">
        <v>38</v>
      </c>
      <c r="L60" s="30" t="s">
        <v>39</v>
      </c>
      <c r="M60" s="30" t="s">
        <v>40</v>
      </c>
      <c r="N60" s="30" t="s">
        <v>41</v>
      </c>
      <c r="O60" s="30" t="s">
        <v>42</v>
      </c>
      <c r="P60" s="30" t="s">
        <v>43</v>
      </c>
      <c r="Q60" s="30" t="s">
        <v>44</v>
      </c>
      <c r="R60" s="30" t="s">
        <v>45</v>
      </c>
      <c r="S60" s="30" t="s">
        <v>46</v>
      </c>
      <c r="T60" s="30" t="s">
        <v>47</v>
      </c>
      <c r="U60" s="30" t="s">
        <v>48</v>
      </c>
      <c r="V60" s="30" t="s">
        <v>49</v>
      </c>
      <c r="W60" s="30" t="s">
        <v>50</v>
      </c>
      <c r="X60" s="31" t="s">
        <v>51</v>
      </c>
      <c r="Z60" s="35" t="s">
        <v>237</v>
      </c>
      <c r="AA60" s="25">
        <v>5.3847249234436484E-2</v>
      </c>
      <c r="AB60" s="25">
        <v>0.84449578437941375</v>
      </c>
      <c r="AC60" s="25">
        <v>1.1175333621598517E-4</v>
      </c>
      <c r="AD60" s="25">
        <v>1.5363768396557302E-2</v>
      </c>
      <c r="AE60" s="25">
        <v>2.5009547500653702E-3</v>
      </c>
      <c r="AF60" s="25">
        <v>1.5553587317026334E-5</v>
      </c>
      <c r="AG60" s="25">
        <v>5.4868623335264315E-2</v>
      </c>
      <c r="AH60" s="25">
        <v>3.132549274212886E-3</v>
      </c>
      <c r="AI60" s="25">
        <v>0.11524122126907865</v>
      </c>
      <c r="AJ60" s="25">
        <v>4.6128628429170935E-3</v>
      </c>
      <c r="AK60" s="25">
        <v>6.3419548385777584E-4</v>
      </c>
      <c r="AL60" s="25">
        <v>3.4607185376307075E-3</v>
      </c>
      <c r="AM60" s="25">
        <v>1.7318563590661478E-6</v>
      </c>
      <c r="AN60" s="25">
        <v>2.9613934907535934E-4</v>
      </c>
      <c r="AO60" s="25">
        <v>2.0258644508810509E-4</v>
      </c>
      <c r="AP60" s="25">
        <v>2.0546971029331015E-4</v>
      </c>
      <c r="AQ60" s="25">
        <v>7.7341197451001016E-8</v>
      </c>
      <c r="AR60" s="25">
        <v>2.6104971746586711E-4</v>
      </c>
      <c r="AS60" s="25">
        <v>0.45227876001749323</v>
      </c>
      <c r="AT60" s="26">
        <v>4.1334773578268201E-4</v>
      </c>
      <c r="AV60" s="6"/>
      <c r="AW60" s="6"/>
    </row>
    <row r="61" spans="3:68" x14ac:dyDescent="0.2">
      <c r="C61" s="24" t="s">
        <v>8</v>
      </c>
      <c r="D61" s="25" t="str">
        <f>D56</f>
        <v>U.S. EV fleet case</v>
      </c>
      <c r="E61" s="37">
        <v>1</v>
      </c>
      <c r="F61" s="37">
        <v>1</v>
      </c>
      <c r="G61" s="37">
        <v>1</v>
      </c>
      <c r="H61" s="37">
        <v>1</v>
      </c>
      <c r="I61" s="37">
        <v>1</v>
      </c>
      <c r="J61" s="37">
        <v>1</v>
      </c>
      <c r="K61" s="37">
        <v>1</v>
      </c>
      <c r="L61" s="37">
        <v>1</v>
      </c>
      <c r="M61" s="37">
        <v>1</v>
      </c>
      <c r="N61" s="37">
        <v>1</v>
      </c>
      <c r="O61" s="37">
        <v>1</v>
      </c>
      <c r="P61" s="37">
        <v>1</v>
      </c>
      <c r="Q61" s="37">
        <v>1</v>
      </c>
      <c r="R61" s="37">
        <v>1</v>
      </c>
      <c r="S61" s="37">
        <v>1</v>
      </c>
      <c r="T61" s="37">
        <v>1</v>
      </c>
      <c r="U61" s="37">
        <v>1</v>
      </c>
      <c r="V61" s="37">
        <v>1</v>
      </c>
      <c r="W61" s="37">
        <v>1</v>
      </c>
      <c r="X61" s="38">
        <v>1</v>
      </c>
      <c r="Z61" s="35" t="s">
        <v>238</v>
      </c>
      <c r="AA61" s="25">
        <v>0.19994948846650021</v>
      </c>
      <c r="AB61" s="25">
        <v>5.4058803119634824</v>
      </c>
      <c r="AC61" s="25">
        <v>2.8405463765937675E-4</v>
      </c>
      <c r="AD61" s="25">
        <v>0.10865693043190977</v>
      </c>
      <c r="AE61" s="25">
        <v>8.0235473765382492E-3</v>
      </c>
      <c r="AF61" s="25">
        <v>5.4667988484523059E-5</v>
      </c>
      <c r="AG61" s="25">
        <v>0.20488633383451169</v>
      </c>
      <c r="AH61" s="25">
        <v>9.5881380237152619E-3</v>
      </c>
      <c r="AI61" s="25">
        <v>0.16520294382990688</v>
      </c>
      <c r="AJ61" s="25">
        <v>1.0385607076241275E-2</v>
      </c>
      <c r="AK61" s="25">
        <v>1.4035022738463456E-3</v>
      </c>
      <c r="AL61" s="25">
        <v>1.0523911981695793E-2</v>
      </c>
      <c r="AM61" s="25">
        <v>3.7783664296135527E-6</v>
      </c>
      <c r="AN61" s="25">
        <v>5.5008623204880712E-4</v>
      </c>
      <c r="AO61" s="25">
        <v>4.2752478164341621E-4</v>
      </c>
      <c r="AP61" s="25">
        <v>4.4959198086376293E-4</v>
      </c>
      <c r="AQ61" s="25">
        <v>4.0576229252015134E-8</v>
      </c>
      <c r="AR61" s="25">
        <v>5.7701331255722134E-4</v>
      </c>
      <c r="AS61" s="25">
        <v>0.61801759995184036</v>
      </c>
      <c r="AT61" s="26">
        <v>2.8013131569472123E-3</v>
      </c>
      <c r="AV61" s="6"/>
      <c r="AW61" s="6"/>
    </row>
    <row r="62" spans="3:68" x14ac:dyDescent="0.2">
      <c r="C62" s="24"/>
      <c r="D62" s="25" t="str">
        <f>D57</f>
        <v>U.S. manufacturing scenario</v>
      </c>
      <c r="E62" s="37">
        <v>0.89357377154955198</v>
      </c>
      <c r="F62" s="37">
        <v>0.97567029689560147</v>
      </c>
      <c r="G62" s="37">
        <v>0.7310846802616211</v>
      </c>
      <c r="H62" s="37">
        <v>0.96005550831657893</v>
      </c>
      <c r="I62" s="37">
        <v>0.66837025419767437</v>
      </c>
      <c r="J62" s="37">
        <v>0.71110687150014096</v>
      </c>
      <c r="K62" s="37">
        <v>0.88968086611706043</v>
      </c>
      <c r="L62" s="37">
        <v>0.69276556426129621</v>
      </c>
      <c r="M62" s="37">
        <v>0.68788485012415035</v>
      </c>
      <c r="N62" s="37">
        <v>1.2661891143971076</v>
      </c>
      <c r="O62" s="37">
        <v>0.92922512285477288</v>
      </c>
      <c r="P62" s="37">
        <v>0.65625629348169168</v>
      </c>
      <c r="Q62" s="37">
        <v>0.74947608959334744</v>
      </c>
      <c r="R62" s="37">
        <v>0.66602474788138022</v>
      </c>
      <c r="S62" s="37">
        <v>1.3318230286497483</v>
      </c>
      <c r="T62" s="37">
        <v>1.3299011329173105</v>
      </c>
      <c r="U62" s="37">
        <v>1.1059575147129526</v>
      </c>
      <c r="V62" s="37">
        <v>0.68042242216494409</v>
      </c>
      <c r="W62" s="41">
        <v>0.36048467263192685</v>
      </c>
      <c r="X62" s="38">
        <v>0.96774869752158033</v>
      </c>
      <c r="Z62" s="35" t="s">
        <v>239</v>
      </c>
      <c r="AA62" s="25">
        <v>9.6273823264375871</v>
      </c>
      <c r="AB62" s="25">
        <v>149.48143048678259</v>
      </c>
      <c r="AC62" s="25">
        <v>2.4887835707948169E-2</v>
      </c>
      <c r="AD62" s="25">
        <v>2.5112143998380252</v>
      </c>
      <c r="AE62" s="25">
        <v>8.158039342545246</v>
      </c>
      <c r="AF62" s="25">
        <v>1.6182877511389419E-2</v>
      </c>
      <c r="AG62" s="25">
        <v>9.7975345915361203</v>
      </c>
      <c r="AH62" s="25">
        <v>1.0369630039029556</v>
      </c>
      <c r="AI62" s="25">
        <v>126.93047483216068</v>
      </c>
      <c r="AJ62" s="25">
        <v>1.1030150893074449</v>
      </c>
      <c r="AK62" s="25">
        <v>0.14081249330628237</v>
      </c>
      <c r="AL62" s="25">
        <v>10.715758445762591</v>
      </c>
      <c r="AM62" s="25">
        <v>5.6458414801039444E-4</v>
      </c>
      <c r="AN62" s="25">
        <v>0.41902669206698512</v>
      </c>
      <c r="AO62" s="25">
        <v>3.1505467147121977E-2</v>
      </c>
      <c r="AP62" s="25">
        <v>3.1964238950081339E-2</v>
      </c>
      <c r="AQ62" s="25">
        <v>5.4429197866124671E-6</v>
      </c>
      <c r="AR62" s="25">
        <v>4.9042468393868874E-2</v>
      </c>
      <c r="AS62" s="25">
        <v>143.50421017761047</v>
      </c>
      <c r="AT62" s="26">
        <v>0.10300239669836748</v>
      </c>
      <c r="AV62" s="6"/>
      <c r="AW62" s="6"/>
    </row>
    <row r="63" spans="3:68" x14ac:dyDescent="0.2">
      <c r="C63" s="27"/>
      <c r="D63" s="28" t="str">
        <f>D58</f>
        <v>Ally-shoring scenario</v>
      </c>
      <c r="E63" s="39">
        <v>0.92746448358671829</v>
      </c>
      <c r="F63" s="39">
        <v>0.96686223029948715</v>
      </c>
      <c r="G63" s="39">
        <v>1.0997877173676371</v>
      </c>
      <c r="H63" s="39">
        <v>0.95337992152725937</v>
      </c>
      <c r="I63" s="39">
        <v>0.96770492657610641</v>
      </c>
      <c r="J63" s="42">
        <v>0.99946103398488162</v>
      </c>
      <c r="K63" s="39">
        <v>0.92622794708208422</v>
      </c>
      <c r="L63" s="39">
        <v>0.96256445025219084</v>
      </c>
      <c r="M63" s="39">
        <v>0.97060914062940462</v>
      </c>
      <c r="N63" s="39">
        <v>1.162138363029366</v>
      </c>
      <c r="O63" s="39">
        <v>1.0416872013462422</v>
      </c>
      <c r="P63" s="39">
        <v>0.966130034265404</v>
      </c>
      <c r="Q63" s="39">
        <v>0.99290676467939454</v>
      </c>
      <c r="R63" s="43">
        <v>0.9928447581557075</v>
      </c>
      <c r="S63" s="39">
        <v>0.86713485661112721</v>
      </c>
      <c r="T63" s="39">
        <v>0.86782521083696651</v>
      </c>
      <c r="U63" s="39">
        <v>0.94897928868091974</v>
      </c>
      <c r="V63" s="39">
        <v>1.1169000312258561</v>
      </c>
      <c r="W63" s="39">
        <v>0.92595724174076854</v>
      </c>
      <c r="X63" s="40">
        <v>1.0259813436873979</v>
      </c>
      <c r="Z63" s="35" t="s">
        <v>76</v>
      </c>
      <c r="AA63" s="25">
        <v>9.318318819902123E-2</v>
      </c>
      <c r="AB63" s="25">
        <v>1.6463896898927448</v>
      </c>
      <c r="AC63" s="25">
        <v>7.876044090327839E-4</v>
      </c>
      <c r="AD63" s="25">
        <v>2.8626510244033131E-2</v>
      </c>
      <c r="AE63" s="25">
        <v>9.4368585040357379E-3</v>
      </c>
      <c r="AF63" s="25">
        <v>3.9474986023492783E-5</v>
      </c>
      <c r="AG63" s="25">
        <v>9.4509097796576888E-2</v>
      </c>
      <c r="AH63" s="25">
        <v>8.6432018341885408E-3</v>
      </c>
      <c r="AI63" s="25">
        <v>0.21464120428613662</v>
      </c>
      <c r="AJ63" s="25">
        <v>1.1226745153657465E-2</v>
      </c>
      <c r="AK63" s="25">
        <v>-1.0212737185321338E-4</v>
      </c>
      <c r="AL63" s="25">
        <v>1.2535481376807371E-2</v>
      </c>
      <c r="AM63" s="25">
        <v>2.7019317636085343E-6</v>
      </c>
      <c r="AN63" s="25">
        <v>5.9679584406264457E-3</v>
      </c>
      <c r="AO63" s="25">
        <v>2.9073044738532025E-4</v>
      </c>
      <c r="AP63" s="25">
        <v>2.9558158314395608E-4</v>
      </c>
      <c r="AQ63" s="25">
        <v>4.0295232545264621E-8</v>
      </c>
      <c r="AR63" s="25">
        <v>2.4678707007436446E-3</v>
      </c>
      <c r="AS63" s="25">
        <v>0.84496871548918662</v>
      </c>
      <c r="AT63" s="26">
        <v>1.1394854562580736E-3</v>
      </c>
    </row>
    <row r="64" spans="3:68" x14ac:dyDescent="0.2">
      <c r="Z64" s="35" t="s">
        <v>78</v>
      </c>
      <c r="AA64" s="25">
        <v>7.0446456046082295E-2</v>
      </c>
      <c r="AB64" s="25">
        <v>1.0270167338456619</v>
      </c>
      <c r="AC64" s="25">
        <v>3.5753381831092493E-4</v>
      </c>
      <c r="AD64" s="25">
        <v>1.9767054234352089E-2</v>
      </c>
      <c r="AE64" s="25">
        <v>9.8748216243753611E-3</v>
      </c>
      <c r="AF64" s="25">
        <v>3.7522847468331463E-5</v>
      </c>
      <c r="AG64" s="25">
        <v>7.1585961247785282E-2</v>
      </c>
      <c r="AH64" s="25">
        <v>6.0176470190383559E-2</v>
      </c>
      <c r="AI64" s="25">
        <v>0.24685397269655673</v>
      </c>
      <c r="AJ64" s="25">
        <v>3.4617903637916819E-3</v>
      </c>
      <c r="AK64" s="25">
        <v>1.3230746024803233E-3</v>
      </c>
      <c r="AL64" s="25">
        <v>1.3584804954856085E-2</v>
      </c>
      <c r="AM64" s="25">
        <v>1.6224693561698866E-6</v>
      </c>
      <c r="AN64" s="25">
        <v>4.1873056871493501E-3</v>
      </c>
      <c r="AO64" s="25">
        <v>2.4934562595738271E-4</v>
      </c>
      <c r="AP64" s="25">
        <v>2.5276294783491761E-4</v>
      </c>
      <c r="AQ64" s="25">
        <v>2.4241181997607678E-8</v>
      </c>
      <c r="AR64" s="25">
        <v>1.0869630002801193E-3</v>
      </c>
      <c r="AS64" s="25">
        <v>0.85213511786353069</v>
      </c>
      <c r="AT64" s="26">
        <v>2.1828657626664183E-3</v>
      </c>
    </row>
    <row r="65" spans="3:46" x14ac:dyDescent="0.2">
      <c r="C65" s="44" t="s">
        <v>0</v>
      </c>
      <c r="D65" s="22" t="str">
        <f>D61</f>
        <v>U.S. EV fleet case</v>
      </c>
      <c r="E65" s="45">
        <v>1</v>
      </c>
      <c r="F65" s="45">
        <v>1</v>
      </c>
      <c r="G65" s="45">
        <v>1</v>
      </c>
      <c r="H65" s="45">
        <v>1</v>
      </c>
      <c r="I65" s="45">
        <v>1</v>
      </c>
      <c r="J65" s="45">
        <v>1</v>
      </c>
      <c r="K65" s="45">
        <v>1</v>
      </c>
      <c r="L65" s="45">
        <v>1</v>
      </c>
      <c r="M65" s="45">
        <v>1</v>
      </c>
      <c r="N65" s="45">
        <v>1</v>
      </c>
      <c r="O65" s="45">
        <v>1</v>
      </c>
      <c r="P65" s="45">
        <v>1</v>
      </c>
      <c r="Q65" s="45">
        <v>1</v>
      </c>
      <c r="R65" s="45">
        <v>1</v>
      </c>
      <c r="S65" s="45">
        <v>1</v>
      </c>
      <c r="T65" s="45">
        <v>1</v>
      </c>
      <c r="U65" s="45">
        <v>1</v>
      </c>
      <c r="V65" s="45">
        <v>1</v>
      </c>
      <c r="W65" s="45">
        <v>1</v>
      </c>
      <c r="X65" s="46">
        <v>1</v>
      </c>
      <c r="Z65" s="35" t="s">
        <v>79</v>
      </c>
      <c r="AA65" s="25">
        <v>1.7171345713852977</v>
      </c>
      <c r="AB65" s="25">
        <v>26.638804827426068</v>
      </c>
      <c r="AC65" s="25">
        <v>3.7347151234947903E-3</v>
      </c>
      <c r="AD65" s="25">
        <v>0.44001813774274473</v>
      </c>
      <c r="AE65" s="25">
        <v>9.7021771113834421E-2</v>
      </c>
      <c r="AF65" s="25">
        <v>8.1724037934683834E-4</v>
      </c>
      <c r="AG65" s="25">
        <v>1.7441654595284204</v>
      </c>
      <c r="AH65" s="25">
        <v>0.11434831001405023</v>
      </c>
      <c r="AI65" s="25">
        <v>2.1703097703736871</v>
      </c>
      <c r="AJ65" s="25">
        <v>0.20934672824870068</v>
      </c>
      <c r="AK65" s="25">
        <v>2.3199962190080504E-2</v>
      </c>
      <c r="AL65" s="25">
        <v>0.12785905874471387</v>
      </c>
      <c r="AM65" s="25">
        <v>8.9710021452990256E-5</v>
      </c>
      <c r="AN65" s="25">
        <v>5.9712448962568124E-3</v>
      </c>
      <c r="AO65" s="25">
        <v>4.3015127038996378E-3</v>
      </c>
      <c r="AP65" s="25">
        <v>4.3498144016641243E-3</v>
      </c>
      <c r="AQ65" s="25">
        <v>1.8859611213018854E-6</v>
      </c>
      <c r="AR65" s="25">
        <v>6.2156785346724639E-3</v>
      </c>
      <c r="AS65" s="25">
        <v>7.8426826408744992</v>
      </c>
      <c r="AT65" s="26">
        <v>4.7609907051774938E-2</v>
      </c>
    </row>
    <row r="66" spans="3:46" x14ac:dyDescent="0.2">
      <c r="C66" s="47"/>
      <c r="D66" s="25" t="str">
        <f>D62</f>
        <v>U.S. manufacturing scenario</v>
      </c>
      <c r="E66" s="37">
        <v>0.90659703993674268</v>
      </c>
      <c r="F66" s="37">
        <v>0.98834711170654721</v>
      </c>
      <c r="G66" s="37">
        <v>0.76217787228864131</v>
      </c>
      <c r="H66" s="37">
        <v>0.97407285879672845</v>
      </c>
      <c r="I66" s="37">
        <v>0.66996620025085274</v>
      </c>
      <c r="J66" s="37">
        <v>0.71227503017267602</v>
      </c>
      <c r="K66" s="37">
        <v>0.90260519502669545</v>
      </c>
      <c r="L66" s="37">
        <v>0.69854573035371492</v>
      </c>
      <c r="M66" s="37">
        <v>0.6831634553397099</v>
      </c>
      <c r="N66" s="37">
        <v>1.2743720157601885</v>
      </c>
      <c r="O66" s="37">
        <v>0.94794721901323398</v>
      </c>
      <c r="P66" s="37">
        <v>0.6575839160401743</v>
      </c>
      <c r="Q66" s="37">
        <v>0.76725169254092573</v>
      </c>
      <c r="R66" s="37">
        <v>0.67430644309375098</v>
      </c>
      <c r="S66" s="37">
        <v>1.3554516524412188</v>
      </c>
      <c r="T66" s="37">
        <v>1.3535564094531272</v>
      </c>
      <c r="U66" s="37">
        <v>1.1218054249580389</v>
      </c>
      <c r="V66" s="37">
        <v>0.71303285879636291</v>
      </c>
      <c r="W66" s="37">
        <v>0.36039751068959036</v>
      </c>
      <c r="X66" s="38">
        <v>0.97267832458664083</v>
      </c>
      <c r="Z66" s="35" t="s">
        <v>80</v>
      </c>
      <c r="AA66" s="25">
        <v>1.1957627557011321</v>
      </c>
      <c r="AB66" s="25">
        <v>19.328177468465164</v>
      </c>
      <c r="AC66" s="25">
        <v>4.8992774456269571E-4</v>
      </c>
      <c r="AD66" s="25">
        <v>0.41810857258491269</v>
      </c>
      <c r="AE66" s="25">
        <v>1.8979938389334261E-2</v>
      </c>
      <c r="AF66" s="25">
        <v>4.3425580339648311E-5</v>
      </c>
      <c r="AG66" s="25">
        <v>1.2156249951764231</v>
      </c>
      <c r="AH66" s="25">
        <v>1.9580363070829887E-2</v>
      </c>
      <c r="AI66" s="25">
        <v>0.31700917901842934</v>
      </c>
      <c r="AJ66" s="25">
        <v>6.5295074268529492E-3</v>
      </c>
      <c r="AK66" s="25">
        <v>3.220788791594206E-3</v>
      </c>
      <c r="AL66" s="25">
        <v>2.477072094065675E-2</v>
      </c>
      <c r="AM66" s="25">
        <v>2.1577054242653894E-5</v>
      </c>
      <c r="AN66" s="25">
        <v>2.3715049558608522E-3</v>
      </c>
      <c r="AO66" s="25">
        <v>1.1166456023664134E-3</v>
      </c>
      <c r="AP66" s="25">
        <v>1.1623107336248579E-3</v>
      </c>
      <c r="AQ66" s="25">
        <v>2.2704195447123632E-7</v>
      </c>
      <c r="AR66" s="25">
        <v>1.4072361830150112E-3</v>
      </c>
      <c r="AS66" s="25">
        <v>1.8548113952292513</v>
      </c>
      <c r="AT66" s="26">
        <v>2.5943323013876717E-2</v>
      </c>
    </row>
    <row r="67" spans="3:46" x14ac:dyDescent="0.2">
      <c r="C67" s="48"/>
      <c r="D67" s="28" t="str">
        <f>D63</f>
        <v>Ally-shoring scenario</v>
      </c>
      <c r="E67" s="39">
        <v>0.92461037297300497</v>
      </c>
      <c r="F67" s="39">
        <v>0.96553146374907517</v>
      </c>
      <c r="G67" s="39">
        <v>1.088323590303242</v>
      </c>
      <c r="H67" s="39">
        <v>0.95131298307768608</v>
      </c>
      <c r="I67" s="39">
        <v>0.96677328238714022</v>
      </c>
      <c r="J67" s="39">
        <v>0.99895739602343858</v>
      </c>
      <c r="K67" s="39">
        <v>0.92338473309295888</v>
      </c>
      <c r="L67" s="39">
        <v>0.96171042674896134</v>
      </c>
      <c r="M67" s="39">
        <v>0.96917514253489856</v>
      </c>
      <c r="N67" s="39">
        <v>1.1727443142190492</v>
      </c>
      <c r="O67" s="39">
        <v>1.046409801365896</v>
      </c>
      <c r="P67" s="39">
        <v>0.96524682554672869</v>
      </c>
      <c r="Q67" s="39">
        <v>0.9937916270989321</v>
      </c>
      <c r="R67" s="39">
        <v>0.99276705705183532</v>
      </c>
      <c r="S67" s="39">
        <v>0.86416469924148953</v>
      </c>
      <c r="T67" s="39">
        <v>0.86485235638363767</v>
      </c>
      <c r="U67" s="39">
        <v>0.94588302187375817</v>
      </c>
      <c r="V67" s="39">
        <v>1.1056471477827075</v>
      </c>
      <c r="W67" s="39">
        <v>0.92621504765339702</v>
      </c>
      <c r="X67" s="40">
        <v>1.0293301124436023</v>
      </c>
      <c r="Z67" s="35" t="s">
        <v>82</v>
      </c>
      <c r="AA67" s="25">
        <v>5.4069371692435288E-2</v>
      </c>
      <c r="AB67" s="25">
        <v>0.78803084630635123</v>
      </c>
      <c r="AC67" s="25">
        <v>1.2273855888429136E-4</v>
      </c>
      <c r="AD67" s="25">
        <v>1.3759978916105579E-2</v>
      </c>
      <c r="AE67" s="25">
        <v>1.227142248499681E-3</v>
      </c>
      <c r="AF67" s="25">
        <v>2.3289074782782567E-5</v>
      </c>
      <c r="AG67" s="25">
        <v>5.4980508321887431E-2</v>
      </c>
      <c r="AH67" s="25">
        <v>2.1113671054944646E-3</v>
      </c>
      <c r="AI67" s="25">
        <v>3.9184159614133879E-2</v>
      </c>
      <c r="AJ67" s="25">
        <v>4.7868120385356283E-3</v>
      </c>
      <c r="AK67" s="25">
        <v>2.2413587583492025E-4</v>
      </c>
      <c r="AL67" s="25">
        <v>1.6402932401598539E-3</v>
      </c>
      <c r="AM67" s="25">
        <v>1.6662401230680875E-6</v>
      </c>
      <c r="AN67" s="25">
        <v>3.0168468041344048E-5</v>
      </c>
      <c r="AO67" s="25">
        <v>1.2087436538538689E-4</v>
      </c>
      <c r="AP67" s="25">
        <v>1.2181131941498635E-4</v>
      </c>
      <c r="AQ67" s="25">
        <v>1.9288948237482467E-8</v>
      </c>
      <c r="AR67" s="25">
        <v>1.8220541314139239E-4</v>
      </c>
      <c r="AS67" s="25">
        <v>5.0687897451314148E-2</v>
      </c>
      <c r="AT67" s="26">
        <v>1.4076608649280381E-3</v>
      </c>
    </row>
    <row r="68" spans="3:46" x14ac:dyDescent="0.2">
      <c r="Z68" s="35" t="s">
        <v>240</v>
      </c>
      <c r="AA68" s="25">
        <v>8.0056030774349453E-5</v>
      </c>
      <c r="AB68" s="25">
        <v>1.6473508519378917E-3</v>
      </c>
      <c r="AC68" s="25">
        <v>9.3088006987655056E-8</v>
      </c>
      <c r="AD68" s="25">
        <v>2.5847806013737688E-5</v>
      </c>
      <c r="AE68" s="25">
        <v>4.1773344670358799E-6</v>
      </c>
      <c r="AF68" s="25">
        <v>2.2822582303258357E-7</v>
      </c>
      <c r="AG68" s="25">
        <v>8.0865820283766279E-5</v>
      </c>
      <c r="AH68" s="25">
        <v>4.0737681683338486E-5</v>
      </c>
      <c r="AI68" s="25">
        <v>3.9618578601729993E-4</v>
      </c>
      <c r="AJ68" s="25">
        <v>1.4010650695088731E-5</v>
      </c>
      <c r="AK68" s="25">
        <v>2.2827676015995063E-6</v>
      </c>
      <c r="AL68" s="25">
        <v>5.6728617820046976E-6</v>
      </c>
      <c r="AM68" s="25">
        <v>2.1167869624322364E-7</v>
      </c>
      <c r="AN68" s="25">
        <v>2.2944603817988318E-7</v>
      </c>
      <c r="AO68" s="25">
        <v>1.5678515074782387E-7</v>
      </c>
      <c r="AP68" s="25">
        <v>1.6017611965701553E-7</v>
      </c>
      <c r="AQ68" s="25">
        <v>4.1676139825595766E-11</v>
      </c>
      <c r="AR68" s="25">
        <v>1.8738173338613486E-7</v>
      </c>
      <c r="AS68" s="25">
        <v>2.0947111869320986E-4</v>
      </c>
      <c r="AT68" s="26">
        <v>1.0341472051559161E-3</v>
      </c>
    </row>
    <row r="69" spans="3:46" x14ac:dyDescent="0.2">
      <c r="C69" s="49" t="s">
        <v>1</v>
      </c>
      <c r="D69" s="22" t="str">
        <f>D65</f>
        <v>U.S. EV fleet case</v>
      </c>
      <c r="E69" s="45">
        <v>1</v>
      </c>
      <c r="F69" s="45">
        <v>1</v>
      </c>
      <c r="G69" s="45">
        <v>1</v>
      </c>
      <c r="H69" s="45">
        <v>1</v>
      </c>
      <c r="I69" s="45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6">
        <v>1</v>
      </c>
      <c r="Z69" s="35" t="s">
        <v>233</v>
      </c>
      <c r="AA69" s="25">
        <v>4.4087016307202953</v>
      </c>
      <c r="AB69" s="25">
        <v>101.92087672385907</v>
      </c>
      <c r="AC69" s="25">
        <v>2.9287610125875552E-2</v>
      </c>
      <c r="AD69" s="25">
        <v>1.9795456239799545</v>
      </c>
      <c r="AE69" s="25">
        <v>0.11134961401847358</v>
      </c>
      <c r="AF69" s="25">
        <v>1.5881842933486684E-3</v>
      </c>
      <c r="AG69" s="25">
        <v>4.4826756385321112</v>
      </c>
      <c r="AH69" s="25">
        <v>0.16657059540526126</v>
      </c>
      <c r="AI69" s="25">
        <v>2.8420182167490373</v>
      </c>
      <c r="AJ69" s="25">
        <v>0.48078037046244826</v>
      </c>
      <c r="AK69" s="25">
        <v>2.713981733263995E-2</v>
      </c>
      <c r="AL69" s="25">
        <v>0.14964777142154215</v>
      </c>
      <c r="AM69" s="25">
        <v>1.1609644117504319E-4</v>
      </c>
      <c r="AN69" s="25">
        <v>5.7090997940031259E-3</v>
      </c>
      <c r="AO69" s="25">
        <v>1.8018364345766154E-2</v>
      </c>
      <c r="AP69" s="25">
        <v>1.8484121041979339E-2</v>
      </c>
      <c r="AQ69" s="25">
        <v>1.8065756088607856E-6</v>
      </c>
      <c r="AR69" s="25">
        <v>8.3626874584773941E-2</v>
      </c>
      <c r="AS69" s="25">
        <v>6.7786400735578374</v>
      </c>
      <c r="AT69" s="26">
        <v>1.7807447610104259E-2</v>
      </c>
    </row>
    <row r="70" spans="3:46" x14ac:dyDescent="0.2">
      <c r="C70" s="32"/>
      <c r="D70" s="25" t="str">
        <f>D66</f>
        <v>U.S. manufacturing scenario</v>
      </c>
      <c r="E70" s="37">
        <v>0.89475398911379256</v>
      </c>
      <c r="F70" s="37">
        <v>0.9781525917389513</v>
      </c>
      <c r="G70" s="37">
        <v>0.7211291891920607</v>
      </c>
      <c r="H70" s="37">
        <v>0.96231613785979275</v>
      </c>
      <c r="I70" s="37">
        <v>0.64753973157549494</v>
      </c>
      <c r="J70" s="37">
        <v>0.69496834748602099</v>
      </c>
      <c r="K70" s="37">
        <v>0.89073721027307395</v>
      </c>
      <c r="L70" s="37">
        <v>0.68763021336140795</v>
      </c>
      <c r="M70" s="37">
        <v>0.67188005156931441</v>
      </c>
      <c r="N70" s="37">
        <v>1.2948198442990033</v>
      </c>
      <c r="O70" s="37">
        <v>0.9070677232896911</v>
      </c>
      <c r="P70" s="37">
        <v>0.63481662340903744</v>
      </c>
      <c r="Q70" s="37">
        <v>0.73754522498490671</v>
      </c>
      <c r="R70" s="37">
        <v>0.65607157235203806</v>
      </c>
      <c r="S70" s="37">
        <v>1.3384730158914844</v>
      </c>
      <c r="T70" s="37">
        <v>1.3365155847488335</v>
      </c>
      <c r="U70" s="37">
        <v>1.1149993253867212</v>
      </c>
      <c r="V70" s="37">
        <v>0.67035854466612432</v>
      </c>
      <c r="W70" s="37">
        <v>0.3570954883008326</v>
      </c>
      <c r="X70" s="38">
        <v>0.9665279624723957</v>
      </c>
      <c r="Z70" s="35" t="s">
        <v>197</v>
      </c>
      <c r="AA70" s="25">
        <v>0.75831335677479472</v>
      </c>
      <c r="AB70" s="25">
        <v>9.345444251775346</v>
      </c>
      <c r="AC70" s="25">
        <v>8.9635390636485862E-4</v>
      </c>
      <c r="AD70" s="25">
        <v>0.15829392284198177</v>
      </c>
      <c r="AE70" s="25">
        <v>2.863944085494689E-2</v>
      </c>
      <c r="AF70" s="25">
        <v>2.05687125469125E-4</v>
      </c>
      <c r="AG70" s="25">
        <v>0.81574386797589293</v>
      </c>
      <c r="AH70" s="25">
        <v>2.6035271338469227E-2</v>
      </c>
      <c r="AI70" s="25">
        <v>0.62276966964947067</v>
      </c>
      <c r="AJ70" s="25">
        <v>7.9591895813531363E-2</v>
      </c>
      <c r="AK70" s="25">
        <v>4.8230561179014933E-3</v>
      </c>
      <c r="AL70" s="25">
        <v>3.7785518814374135E-2</v>
      </c>
      <c r="AM70" s="25">
        <v>1.466224865497477E-5</v>
      </c>
      <c r="AN70" s="25">
        <v>1.7869530452983883E-3</v>
      </c>
      <c r="AO70" s="25">
        <v>8.8678938848432579E-4</v>
      </c>
      <c r="AP70" s="25">
        <v>9.0887066782378118E-4</v>
      </c>
      <c r="AQ70" s="25">
        <v>1.9368456685150638E-7</v>
      </c>
      <c r="AR70" s="25">
        <v>2.0573116967442938E-3</v>
      </c>
      <c r="AS70" s="25">
        <v>2.4496474119495986</v>
      </c>
      <c r="AT70" s="26">
        <v>8.0421071521059925E-3</v>
      </c>
    </row>
    <row r="71" spans="3:46" x14ac:dyDescent="0.2">
      <c r="C71" s="34"/>
      <c r="D71" s="28" t="str">
        <f>D67</f>
        <v>Ally-shoring scenario</v>
      </c>
      <c r="E71" s="39">
        <v>0.92482383109059618</v>
      </c>
      <c r="F71" s="39">
        <v>0.96537750665349298</v>
      </c>
      <c r="G71" s="39">
        <v>1.1055292362298215</v>
      </c>
      <c r="H71" s="39">
        <v>0.95172681400293191</v>
      </c>
      <c r="I71" s="39">
        <v>0.96571554964185602</v>
      </c>
      <c r="J71" s="39">
        <v>0.99977603778644375</v>
      </c>
      <c r="K71" s="39">
        <v>0.9235302093898724</v>
      </c>
      <c r="L71" s="39">
        <v>0.96084318639671296</v>
      </c>
      <c r="M71" s="39">
        <v>0.96866357043298423</v>
      </c>
      <c r="N71" s="39">
        <v>1.1738619130774259</v>
      </c>
      <c r="O71" s="39">
        <v>1.0407017767300359</v>
      </c>
      <c r="P71" s="39">
        <v>0.96399333442378521</v>
      </c>
      <c r="Q71" s="39">
        <v>0.9921351687912302</v>
      </c>
      <c r="R71" s="39">
        <v>0.99288419820050644</v>
      </c>
      <c r="S71" s="39">
        <v>0.86499557398052274</v>
      </c>
      <c r="T71" s="39">
        <v>0.86568797607269221</v>
      </c>
      <c r="U71" s="39">
        <v>0.94701734013272454</v>
      </c>
      <c r="V71" s="39">
        <v>1.1223143224815013</v>
      </c>
      <c r="W71" s="39">
        <v>0.92468347686954422</v>
      </c>
      <c r="X71" s="40">
        <v>1.0266031051905669</v>
      </c>
      <c r="Z71" s="35" t="s">
        <v>199</v>
      </c>
      <c r="AA71" s="25">
        <v>0.95976421415213353</v>
      </c>
      <c r="AB71" s="25">
        <v>13.625862357003259</v>
      </c>
      <c r="AC71" s="25">
        <v>1.1448465613451014E-3</v>
      </c>
      <c r="AD71" s="25">
        <v>0.2763310733315964</v>
      </c>
      <c r="AE71" s="25">
        <v>1.9110192165737748E-2</v>
      </c>
      <c r="AF71" s="25">
        <v>2.8767241561201257E-4</v>
      </c>
      <c r="AG71" s="25">
        <v>0.9818129606756687</v>
      </c>
      <c r="AH71" s="25">
        <v>4.240491269994897E-2</v>
      </c>
      <c r="AI71" s="25">
        <v>0.77125868580420831</v>
      </c>
      <c r="AJ71" s="25">
        <v>3.3116549824637867E-2</v>
      </c>
      <c r="AK71" s="25">
        <v>6.1579894950875742E-3</v>
      </c>
      <c r="AL71" s="25">
        <v>2.6634275960214716E-2</v>
      </c>
      <c r="AM71" s="25">
        <v>6.6732899589810456E-4</v>
      </c>
      <c r="AN71" s="25">
        <v>1.7954442412290229E-3</v>
      </c>
      <c r="AO71" s="25">
        <v>1.4556474467295401E-3</v>
      </c>
      <c r="AP71" s="25">
        <v>1.4928788729324316E-3</v>
      </c>
      <c r="AQ71" s="25">
        <v>3.49643741311856E-7</v>
      </c>
      <c r="AR71" s="25">
        <v>2.8376461216012795E-3</v>
      </c>
      <c r="AS71" s="25">
        <v>3.426394585121753</v>
      </c>
      <c r="AT71" s="26">
        <v>1.8905075883973263E-2</v>
      </c>
    </row>
    <row r="72" spans="3:46" x14ac:dyDescent="0.2">
      <c r="Z72" s="35" t="s">
        <v>94</v>
      </c>
      <c r="AA72" s="25">
        <v>1.8048473990331508</v>
      </c>
      <c r="AB72" s="25">
        <v>25.00573398717211</v>
      </c>
      <c r="AC72" s="25">
        <v>4.3924395537535202E-3</v>
      </c>
      <c r="AD72" s="25">
        <v>0.43160167430808566</v>
      </c>
      <c r="AE72" s="25">
        <v>0.20250192775160678</v>
      </c>
      <c r="AF72" s="25">
        <v>7.2781719740236286E-4</v>
      </c>
      <c r="AG72" s="25">
        <v>1.8268151314134702</v>
      </c>
      <c r="AH72" s="25">
        <v>0.11869283095313307</v>
      </c>
      <c r="AI72" s="25">
        <v>4.0511624673384885</v>
      </c>
      <c r="AJ72" s="25">
        <v>0.1606452937834788</v>
      </c>
      <c r="AK72" s="25">
        <v>3.4279015992757123E-2</v>
      </c>
      <c r="AL72" s="25">
        <v>0.26647856190709579</v>
      </c>
      <c r="AM72" s="25">
        <v>3.4542837255597462E-4</v>
      </c>
      <c r="AN72" s="25">
        <v>4.4108242158342643E-2</v>
      </c>
      <c r="AO72" s="25">
        <v>3.8632241315520901E-3</v>
      </c>
      <c r="AP72" s="25">
        <v>3.9320562924922047E-3</v>
      </c>
      <c r="AQ72" s="25">
        <v>6.7589364979411361E-7</v>
      </c>
      <c r="AR72" s="25">
        <v>1.1702915491666173E-2</v>
      </c>
      <c r="AS72" s="25">
        <v>22.211536371782145</v>
      </c>
      <c r="AT72" s="26">
        <v>2.9745508663798041E-2</v>
      </c>
    </row>
    <row r="73" spans="3:46" x14ac:dyDescent="0.2">
      <c r="C73" s="49" t="s">
        <v>2</v>
      </c>
      <c r="D73" s="22" t="str">
        <f>D69</f>
        <v>U.S. EV fleet case</v>
      </c>
      <c r="E73" s="45">
        <v>1</v>
      </c>
      <c r="F73" s="45">
        <v>1</v>
      </c>
      <c r="G73" s="45">
        <v>1</v>
      </c>
      <c r="H73" s="45">
        <v>1</v>
      </c>
      <c r="I73" s="45">
        <v>1</v>
      </c>
      <c r="J73" s="45">
        <v>1</v>
      </c>
      <c r="K73" s="45">
        <v>1</v>
      </c>
      <c r="L73" s="45">
        <v>1</v>
      </c>
      <c r="M73" s="45">
        <v>1</v>
      </c>
      <c r="N73" s="45">
        <v>1</v>
      </c>
      <c r="O73" s="45">
        <v>1</v>
      </c>
      <c r="P73" s="45">
        <v>1</v>
      </c>
      <c r="Q73" s="45">
        <v>1</v>
      </c>
      <c r="R73" s="45">
        <v>1</v>
      </c>
      <c r="S73" s="45">
        <v>1</v>
      </c>
      <c r="T73" s="45">
        <v>1</v>
      </c>
      <c r="U73" s="45">
        <v>1</v>
      </c>
      <c r="V73" s="45">
        <v>1</v>
      </c>
      <c r="W73" s="45">
        <v>1</v>
      </c>
      <c r="X73" s="46">
        <v>1</v>
      </c>
      <c r="Z73" s="35" t="s">
        <v>99</v>
      </c>
      <c r="AA73" s="25">
        <v>0.24552033946598584</v>
      </c>
      <c r="AB73" s="25">
        <v>6.3204381957099303</v>
      </c>
      <c r="AC73" s="25">
        <v>2.6092176310539458E-4</v>
      </c>
      <c r="AD73" s="25">
        <v>0.12380077159812904</v>
      </c>
      <c r="AE73" s="25">
        <v>1.2836950706744779E-2</v>
      </c>
      <c r="AF73" s="25">
        <v>6.3120532196747791E-5</v>
      </c>
      <c r="AG73" s="25">
        <v>0.25544392210882766</v>
      </c>
      <c r="AH73" s="25">
        <v>1.3107051700747493E-2</v>
      </c>
      <c r="AI73" s="25">
        <v>0.2346729723857017</v>
      </c>
      <c r="AJ73" s="25">
        <v>1.8254644152067349E-2</v>
      </c>
      <c r="AK73" s="25">
        <v>2.1881554742648034E-3</v>
      </c>
      <c r="AL73" s="25">
        <v>1.6660523400854926E-2</v>
      </c>
      <c r="AM73" s="25">
        <v>7.1236539685807766E-6</v>
      </c>
      <c r="AN73" s="25">
        <v>9.295798808688795E-4</v>
      </c>
      <c r="AO73" s="25">
        <v>3.8985153742902699E-4</v>
      </c>
      <c r="AP73" s="25">
        <v>4.1521168297107631E-4</v>
      </c>
      <c r="AQ73" s="25">
        <v>4.2771760583351866E-8</v>
      </c>
      <c r="AR73" s="25">
        <v>5.710876308406929E-4</v>
      </c>
      <c r="AS73" s="25">
        <v>1.2845122372060911</v>
      </c>
      <c r="AT73" s="26">
        <v>2.6376018888658228E-3</v>
      </c>
    </row>
    <row r="74" spans="3:46" x14ac:dyDescent="0.2">
      <c r="C74" s="32"/>
      <c r="D74" s="25" t="str">
        <f>D70</f>
        <v>U.S. manufacturing scenario</v>
      </c>
      <c r="E74" s="37">
        <v>0.88740291700772023</v>
      </c>
      <c r="F74" s="37">
        <v>0.96962632174768926</v>
      </c>
      <c r="G74" s="37">
        <v>0.77127352484815637</v>
      </c>
      <c r="H74" s="37">
        <v>0.9533141990288303</v>
      </c>
      <c r="I74" s="37">
        <v>0.70427818791657071</v>
      </c>
      <c r="J74" s="37">
        <v>0.73708540346814944</v>
      </c>
      <c r="K74" s="37">
        <v>0.88374420361393635</v>
      </c>
      <c r="L74" s="37">
        <v>0.69948760917109698</v>
      </c>
      <c r="M74" s="37">
        <v>0.70480508720160351</v>
      </c>
      <c r="N74" s="37">
        <v>1.2301514414268591</v>
      </c>
      <c r="O74" s="37">
        <v>1.0079943597130265</v>
      </c>
      <c r="P74" s="37">
        <v>0.69363481383935566</v>
      </c>
      <c r="Q74" s="37">
        <v>0.79007827125709784</v>
      </c>
      <c r="R74" s="37">
        <v>0.69259468891768772</v>
      </c>
      <c r="S74" s="37">
        <v>1.3173834475575108</v>
      </c>
      <c r="T74" s="37">
        <v>1.3156118783477075</v>
      </c>
      <c r="U74" s="37">
        <v>1.0865033313503996</v>
      </c>
      <c r="V74" s="37">
        <v>0.72281034646422826</v>
      </c>
      <c r="W74" s="37">
        <v>0.36678233878763122</v>
      </c>
      <c r="X74" s="38">
        <v>0.97729029380610122</v>
      </c>
      <c r="Z74" s="35" t="s">
        <v>104</v>
      </c>
      <c r="AA74" s="25">
        <v>0.23530092642548167</v>
      </c>
      <c r="AB74" s="25">
        <v>6.0122127029735859</v>
      </c>
      <c r="AC74" s="25">
        <v>2.856956523142987E-4</v>
      </c>
      <c r="AD74" s="25">
        <v>0.12066719937221027</v>
      </c>
      <c r="AE74" s="25">
        <v>1.235581162832247E-2</v>
      </c>
      <c r="AF74" s="25">
        <v>6.1594328855885238E-5</v>
      </c>
      <c r="AG74" s="25">
        <v>0.24361860123720036</v>
      </c>
      <c r="AH74" s="25">
        <v>1.2785077547953227E-2</v>
      </c>
      <c r="AI74" s="25">
        <v>0.22903741495699395</v>
      </c>
      <c r="AJ74" s="25">
        <v>1.3971072362371434E-2</v>
      </c>
      <c r="AK74" s="25">
        <v>2.1114427468458792E-3</v>
      </c>
      <c r="AL74" s="25">
        <v>1.6097891883447478E-2</v>
      </c>
      <c r="AM74" s="25">
        <v>6.0052118899836381E-6</v>
      </c>
      <c r="AN74" s="25">
        <v>9.0833106102809844E-4</v>
      </c>
      <c r="AO74" s="25">
        <v>4.5723127877581537E-4</v>
      </c>
      <c r="AP74" s="25">
        <v>5.0456447726198827E-4</v>
      </c>
      <c r="AQ74" s="25">
        <v>5.9143370094861438E-8</v>
      </c>
      <c r="AR74" s="25">
        <v>6.2429642517630604E-4</v>
      </c>
      <c r="AS74" s="25">
        <v>1.1585352185664952</v>
      </c>
      <c r="AT74" s="26">
        <v>2.1871643782269429E-3</v>
      </c>
    </row>
    <row r="75" spans="3:46" x14ac:dyDescent="0.2">
      <c r="C75" s="34"/>
      <c r="D75" s="28" t="str">
        <f>D71</f>
        <v>Ally-shoring scenario</v>
      </c>
      <c r="E75" s="39">
        <v>0.9323518194367254</v>
      </c>
      <c r="F75" s="39">
        <v>0.97109321554935646</v>
      </c>
      <c r="G75" s="39">
        <v>1.0778411655802631</v>
      </c>
      <c r="H75" s="39">
        <v>0.95762338708106642</v>
      </c>
      <c r="I75" s="39">
        <v>0.97118325897599167</v>
      </c>
      <c r="J75" s="39">
        <v>0.99960660349594466</v>
      </c>
      <c r="K75" s="39">
        <v>0.9311797947929279</v>
      </c>
      <c r="L75" s="39">
        <v>0.96679817359996034</v>
      </c>
      <c r="M75" s="39">
        <v>0.97358094813543594</v>
      </c>
      <c r="N75" s="39">
        <v>1.1516116097828619</v>
      </c>
      <c r="O75" s="39">
        <v>1.0527150893650308</v>
      </c>
      <c r="P75" s="39">
        <v>0.96998070453744489</v>
      </c>
      <c r="Q75" s="39">
        <v>0.99670373156547287</v>
      </c>
      <c r="R75" s="39">
        <v>0.99279502855993396</v>
      </c>
      <c r="S75" s="39">
        <v>0.87050605520024094</v>
      </c>
      <c r="T75" s="39">
        <v>0.87121841452385063</v>
      </c>
      <c r="U75" s="39">
        <v>0.95272623947806367</v>
      </c>
      <c r="V75" s="39">
        <v>1.0946984296789741</v>
      </c>
      <c r="W75" s="39">
        <v>0.93004326840392293</v>
      </c>
      <c r="X75" s="40">
        <v>1.0271891071206063</v>
      </c>
      <c r="Z75" s="35" t="s">
        <v>109</v>
      </c>
      <c r="AA75" s="25">
        <v>13.052270668936975</v>
      </c>
      <c r="AB75" s="25">
        <v>150.29334751729695</v>
      </c>
      <c r="AC75" s="25">
        <v>3.0242718398494992E-2</v>
      </c>
      <c r="AD75" s="25">
        <v>2.8774250561736636</v>
      </c>
      <c r="AE75" s="25">
        <v>2.8446617142209378</v>
      </c>
      <c r="AF75" s="25">
        <v>4.8320437071490002E-3</v>
      </c>
      <c r="AG75" s="25">
        <v>13.320713216712056</v>
      </c>
      <c r="AH75" s="25">
        <v>2.5457819180602628</v>
      </c>
      <c r="AI75" s="25">
        <v>15.161649789564182</v>
      </c>
      <c r="AJ75" s="25">
        <v>0.25718913102174806</v>
      </c>
      <c r="AK75" s="25">
        <v>4.8320124891807113E-2</v>
      </c>
      <c r="AL75" s="25">
        <v>3.4745709944204823</v>
      </c>
      <c r="AM75" s="25">
        <v>3.3076784127764486E-4</v>
      </c>
      <c r="AN75" s="25">
        <v>0.15673516203049431</v>
      </c>
      <c r="AO75" s="25">
        <v>3.3637237419545288E-2</v>
      </c>
      <c r="AP75" s="25">
        <v>3.3912654756149907E-2</v>
      </c>
      <c r="AQ75" s="25">
        <v>3.178585013660355E-6</v>
      </c>
      <c r="AR75" s="25">
        <v>5.9573812835853224E-2</v>
      </c>
      <c r="AS75" s="25">
        <v>26.632114295693519</v>
      </c>
      <c r="AT75" s="26">
        <v>7.9664790303289018E-2</v>
      </c>
    </row>
    <row r="76" spans="3:46" x14ac:dyDescent="0.2">
      <c r="Z76" s="35" t="s">
        <v>113</v>
      </c>
      <c r="AA76" s="25">
        <v>2.8750867948904415</v>
      </c>
      <c r="AB76" s="25">
        <v>47.265016748826461</v>
      </c>
      <c r="AC76" s="25">
        <v>2.8231544519628848E-2</v>
      </c>
      <c r="AD76" s="25">
        <v>0.73955138884546445</v>
      </c>
      <c r="AE76" s="25">
        <v>15.33338860511774</v>
      </c>
      <c r="AF76" s="25">
        <v>1.8469233965243387E-2</v>
      </c>
      <c r="AG76" s="25">
        <v>2.9233407222788799</v>
      </c>
      <c r="AH76" s="25">
        <v>1.5561017628567471</v>
      </c>
      <c r="AI76" s="25">
        <v>205.22959059270656</v>
      </c>
      <c r="AJ76" s="25">
        <v>0.26238245168776664</v>
      </c>
      <c r="AK76" s="25">
        <v>-0.28026175638804662</v>
      </c>
      <c r="AL76" s="25">
        <v>19.310687618681733</v>
      </c>
      <c r="AM76" s="25">
        <v>3.1729850570738041E-4</v>
      </c>
      <c r="AN76" s="25">
        <v>0.6827743075044298</v>
      </c>
      <c r="AO76" s="25">
        <v>2.6320713783051449E-2</v>
      </c>
      <c r="AP76" s="25">
        <v>2.6823111048422131E-2</v>
      </c>
      <c r="AQ76" s="25">
        <v>3.5329947777593764E-6</v>
      </c>
      <c r="AR76" s="25">
        <v>7.8823672547016874E-2</v>
      </c>
      <c r="AS76" s="25">
        <v>691.39697001701961</v>
      </c>
      <c r="AT76" s="26">
        <v>8.8157778476587678E-2</v>
      </c>
    </row>
    <row r="77" spans="3:46" x14ac:dyDescent="0.2">
      <c r="C77" s="44" t="s">
        <v>3</v>
      </c>
      <c r="D77" s="22" t="str">
        <f>D73</f>
        <v>U.S. EV fleet case</v>
      </c>
      <c r="E77" s="45">
        <v>1</v>
      </c>
      <c r="F77" s="45">
        <v>1</v>
      </c>
      <c r="G77" s="45">
        <v>1</v>
      </c>
      <c r="H77" s="45">
        <v>1</v>
      </c>
      <c r="I77" s="45">
        <v>1</v>
      </c>
      <c r="J77" s="45">
        <v>1</v>
      </c>
      <c r="K77" s="45">
        <v>1</v>
      </c>
      <c r="L77" s="45">
        <v>1</v>
      </c>
      <c r="M77" s="45">
        <v>1</v>
      </c>
      <c r="N77" s="45">
        <v>1</v>
      </c>
      <c r="O77" s="45">
        <v>1</v>
      </c>
      <c r="P77" s="45">
        <v>1</v>
      </c>
      <c r="Q77" s="45">
        <v>1</v>
      </c>
      <c r="R77" s="45">
        <v>1</v>
      </c>
      <c r="S77" s="45">
        <v>1</v>
      </c>
      <c r="T77" s="45">
        <v>1</v>
      </c>
      <c r="U77" s="45">
        <v>1</v>
      </c>
      <c r="V77" s="45">
        <v>1</v>
      </c>
      <c r="W77" s="45">
        <v>1</v>
      </c>
      <c r="X77" s="46">
        <v>1</v>
      </c>
      <c r="Z77" s="35" t="s">
        <v>117</v>
      </c>
      <c r="AA77" s="25">
        <v>6.3523464945026392E-2</v>
      </c>
      <c r="AB77" s="25">
        <v>0.80080895448328493</v>
      </c>
      <c r="AC77" s="25">
        <v>1.1361297987528755E-4</v>
      </c>
      <c r="AD77" s="25">
        <v>1.5480432927796176E-2</v>
      </c>
      <c r="AE77" s="25">
        <v>4.7211712667812903E-3</v>
      </c>
      <c r="AF77" s="25">
        <v>2.8383422402685494E-5</v>
      </c>
      <c r="AG77" s="25">
        <v>6.4642383005537651E-2</v>
      </c>
      <c r="AH77" s="25">
        <v>5.1192455097000898E-2</v>
      </c>
      <c r="AI77" s="25">
        <v>5.5389824107931987E-2</v>
      </c>
      <c r="AJ77" s="25">
        <v>2.4710562879454679E-3</v>
      </c>
      <c r="AK77" s="25">
        <v>6.5009822176725321E-4</v>
      </c>
      <c r="AL77" s="25">
        <v>6.5192021321599791E-3</v>
      </c>
      <c r="AM77" s="25">
        <v>2.4238529510855659E-6</v>
      </c>
      <c r="AN77" s="25">
        <v>2.2233502010551836E-3</v>
      </c>
      <c r="AO77" s="25">
        <v>1.6209461062373679E-4</v>
      </c>
      <c r="AP77" s="25">
        <v>1.7406766904902893E-4</v>
      </c>
      <c r="AQ77" s="25">
        <v>1.4656384288052346E-8</v>
      </c>
      <c r="AR77" s="25">
        <v>1.7253465457724515E-4</v>
      </c>
      <c r="AS77" s="25">
        <v>0.20090399219575361</v>
      </c>
      <c r="AT77" s="26">
        <v>7.7745696669741845E-4</v>
      </c>
    </row>
    <row r="78" spans="3:46" x14ac:dyDescent="0.2">
      <c r="C78" s="47"/>
      <c r="D78" s="25" t="str">
        <f>D74</f>
        <v>U.S. manufacturing scenario</v>
      </c>
      <c r="E78" s="37">
        <v>0.84963001005271166</v>
      </c>
      <c r="F78" s="37">
        <v>0.92582103393487791</v>
      </c>
      <c r="G78" s="37">
        <v>0.74473610015803893</v>
      </c>
      <c r="H78" s="37">
        <v>0.90525326326623856</v>
      </c>
      <c r="I78" s="37">
        <v>0.7803915467182615</v>
      </c>
      <c r="J78" s="37">
        <v>0.79571096425469989</v>
      </c>
      <c r="K78" s="37">
        <v>0.84697462830765391</v>
      </c>
      <c r="L78" s="37">
        <v>0.71309733589146951</v>
      </c>
      <c r="M78" s="37">
        <v>0.77414163859309038</v>
      </c>
      <c r="N78" s="37">
        <v>1.1115619029168653</v>
      </c>
      <c r="O78" s="37">
        <v>1.0635874281827378</v>
      </c>
      <c r="P78" s="37">
        <v>0.77344806424885726</v>
      </c>
      <c r="Q78" s="37">
        <v>0.82072771428287161</v>
      </c>
      <c r="R78" s="37">
        <v>0.72804523596015369</v>
      </c>
      <c r="S78" s="37">
        <v>1.1933333460408178</v>
      </c>
      <c r="T78" s="37">
        <v>1.1918662387306274</v>
      </c>
      <c r="U78" s="37">
        <v>1.00589636503128</v>
      </c>
      <c r="V78" s="37">
        <v>0.69238006051455436</v>
      </c>
      <c r="W78" s="37">
        <v>0.39675713114953243</v>
      </c>
      <c r="X78" s="38">
        <v>0.97115116707883586</v>
      </c>
      <c r="Z78" s="35" t="s">
        <v>241</v>
      </c>
      <c r="AA78" s="25">
        <v>0.23889568149828988</v>
      </c>
      <c r="AB78" s="25">
        <v>3.4146615527441071</v>
      </c>
      <c r="AC78" s="25">
        <v>9.4676277328184597E-4</v>
      </c>
      <c r="AD78" s="25">
        <v>6.3394457420611713E-2</v>
      </c>
      <c r="AE78" s="25">
        <v>2.1984498323211133E-2</v>
      </c>
      <c r="AF78" s="25">
        <v>2.523517961259411E-4</v>
      </c>
      <c r="AG78" s="25">
        <v>0.2420856529242883</v>
      </c>
      <c r="AH78" s="25">
        <v>5.0723386501924386E-2</v>
      </c>
      <c r="AI78" s="25">
        <v>0.69894491442889861</v>
      </c>
      <c r="AJ78" s="25">
        <v>8.0064925316504446E-3</v>
      </c>
      <c r="AK78" s="25">
        <v>1.7782586269237215E-2</v>
      </c>
      <c r="AL78" s="25">
        <v>2.8922248056052886E-2</v>
      </c>
      <c r="AM78" s="25">
        <v>2.0144735439825095E-4</v>
      </c>
      <c r="AN78" s="25">
        <v>0.17713163885813496</v>
      </c>
      <c r="AO78" s="25">
        <v>9.9145727365633702E-4</v>
      </c>
      <c r="AP78" s="25">
        <v>1.0062698045433904E-3</v>
      </c>
      <c r="AQ78" s="25">
        <v>9.9453756889978272E-8</v>
      </c>
      <c r="AR78" s="25">
        <v>1.5910388628418955E-3</v>
      </c>
      <c r="AS78" s="25">
        <v>1.8560327215317307</v>
      </c>
      <c r="AT78" s="26">
        <v>5.3299561799401863E-3</v>
      </c>
    </row>
    <row r="79" spans="3:46" x14ac:dyDescent="0.2">
      <c r="C79" s="48"/>
      <c r="D79" s="28" t="str">
        <f>D75</f>
        <v>Ally-shoring scenario</v>
      </c>
      <c r="E79" s="39">
        <v>0.95313414712661926</v>
      </c>
      <c r="F79" s="39">
        <v>0.98193854342471876</v>
      </c>
      <c r="G79" s="39">
        <v>1.0724161620196677</v>
      </c>
      <c r="H79" s="39">
        <v>0.97141963534445008</v>
      </c>
      <c r="I79" s="39">
        <v>0.97962753627032373</v>
      </c>
      <c r="J79" s="39">
        <v>0.99896464507033733</v>
      </c>
      <c r="K79" s="39">
        <v>0.95227430434778981</v>
      </c>
      <c r="L79" s="39">
        <v>0.9764235919519787</v>
      </c>
      <c r="M79" s="39">
        <v>0.98207514986186351</v>
      </c>
      <c r="N79" s="39">
        <v>1.0935955997563114</v>
      </c>
      <c r="O79" s="39">
        <v>1.0448482699233375</v>
      </c>
      <c r="P79" s="39">
        <v>0.97896978389937206</v>
      </c>
      <c r="Q79" s="39">
        <v>0.99806099629276424</v>
      </c>
      <c r="R79" s="39">
        <v>0.9929088414474776</v>
      </c>
      <c r="S79" s="39">
        <v>0.89476211426602859</v>
      </c>
      <c r="T79" s="39">
        <v>0.89544252172863703</v>
      </c>
      <c r="U79" s="39">
        <v>0.96977354395734416</v>
      </c>
      <c r="V79" s="39">
        <v>1.090134464942712</v>
      </c>
      <c r="W79" s="39">
        <v>0.93851648657274378</v>
      </c>
      <c r="X79" s="40">
        <v>1.01772669626535</v>
      </c>
      <c r="Z79" s="35" t="s">
        <v>242</v>
      </c>
      <c r="AA79" s="25">
        <v>1.6202402533104836</v>
      </c>
      <c r="AB79" s="25">
        <v>19.224949872947569</v>
      </c>
      <c r="AC79" s="25">
        <v>5.3306220768234098E-3</v>
      </c>
      <c r="AD79" s="25">
        <v>0.3607960564032236</v>
      </c>
      <c r="AE79" s="25">
        <v>0.1122016569522517</v>
      </c>
      <c r="AF79" s="25">
        <v>1.1130567745408131E-3</v>
      </c>
      <c r="AG79" s="25">
        <v>1.6360372281078355</v>
      </c>
      <c r="AH79" s="25">
        <v>0.22367024847010214</v>
      </c>
      <c r="AI79" s="25">
        <v>3.3617711058615241</v>
      </c>
      <c r="AJ79" s="25">
        <v>4.1211110446917075E-2</v>
      </c>
      <c r="AK79" s="25">
        <v>7.4855107998235443E-2</v>
      </c>
      <c r="AL79" s="25">
        <v>0.14827775824756634</v>
      </c>
      <c r="AM79" s="25">
        <v>8.0537545840829157E-4</v>
      </c>
      <c r="AN79" s="25">
        <v>0.70336423580784824</v>
      </c>
      <c r="AO79" s="25">
        <v>4.9149130283608223E-3</v>
      </c>
      <c r="AP79" s="25">
        <v>4.9910971575630996E-3</v>
      </c>
      <c r="AQ79" s="25">
        <v>5.5331147514162791E-7</v>
      </c>
      <c r="AR79" s="25">
        <v>7.5746788980251027E-3</v>
      </c>
      <c r="AS79" s="25">
        <v>9.8756752412674444</v>
      </c>
      <c r="AT79" s="26">
        <v>2.3580595924984588E-2</v>
      </c>
    </row>
    <row r="80" spans="3:46" x14ac:dyDescent="0.2">
      <c r="Z80" s="35" t="s">
        <v>234</v>
      </c>
      <c r="AA80" s="25">
        <v>19.556652250532146</v>
      </c>
      <c r="AB80" s="25">
        <v>257.33869179386829</v>
      </c>
      <c r="AC80" s="25">
        <v>0.39041821596255205</v>
      </c>
      <c r="AD80" s="25">
        <v>5.1302374669890236</v>
      </c>
      <c r="AE80" s="25">
        <v>16.647588102932595</v>
      </c>
      <c r="AF80" s="25">
        <v>2.7511528961022734E-2</v>
      </c>
      <c r="AG80" s="25">
        <v>19.844140761827088</v>
      </c>
      <c r="AH80" s="25">
        <v>4.3140865321528361</v>
      </c>
      <c r="AI80" s="25">
        <v>192.99374277469806</v>
      </c>
      <c r="AJ80" s="25">
        <v>0.58207869939550094</v>
      </c>
      <c r="AK80" s="25">
        <v>0.40576754693564765</v>
      </c>
      <c r="AL80" s="25">
        <v>23.099080297724488</v>
      </c>
      <c r="AM80" s="25">
        <v>2.5649345212379743E-3</v>
      </c>
      <c r="AN80" s="25">
        <v>2.6201599933322903</v>
      </c>
      <c r="AO80" s="25">
        <v>9.5023930173873686E-2</v>
      </c>
      <c r="AP80" s="25">
        <v>9.6559920991766232E-2</v>
      </c>
      <c r="AQ80" s="25">
        <v>6.8199115171215669E-6</v>
      </c>
      <c r="AR80" s="25">
        <v>1.3325237386142526</v>
      </c>
      <c r="AS80" s="25">
        <v>4941.4761095424892</v>
      </c>
      <c r="AT80" s="26">
        <v>0.15476638463370229</v>
      </c>
    </row>
    <row r="81" spans="3:46" x14ac:dyDescent="0.2">
      <c r="C81" s="44" t="s">
        <v>246</v>
      </c>
      <c r="D81" s="22" t="str">
        <f>D77</f>
        <v>U.S. EV fleet case</v>
      </c>
      <c r="E81" s="45">
        <v>1</v>
      </c>
      <c r="F81" s="45">
        <v>1</v>
      </c>
      <c r="G81" s="45">
        <v>1</v>
      </c>
      <c r="H81" s="45">
        <v>1</v>
      </c>
      <c r="I81" s="45">
        <v>1</v>
      </c>
      <c r="J81" s="45">
        <v>1</v>
      </c>
      <c r="K81" s="45">
        <v>1</v>
      </c>
      <c r="L81" s="45">
        <v>1</v>
      </c>
      <c r="M81" s="45">
        <v>1</v>
      </c>
      <c r="N81" s="45">
        <v>1</v>
      </c>
      <c r="O81" s="45">
        <v>1</v>
      </c>
      <c r="P81" s="45">
        <v>1</v>
      </c>
      <c r="Q81" s="45">
        <v>1</v>
      </c>
      <c r="R81" s="45">
        <v>1</v>
      </c>
      <c r="S81" s="45">
        <v>1</v>
      </c>
      <c r="T81" s="45">
        <v>1</v>
      </c>
      <c r="U81" s="45">
        <v>1</v>
      </c>
      <c r="V81" s="45">
        <v>1</v>
      </c>
      <c r="W81" s="45">
        <v>1</v>
      </c>
      <c r="X81" s="46">
        <v>1</v>
      </c>
      <c r="Z81" s="35" t="s">
        <v>235</v>
      </c>
      <c r="AA81" s="25">
        <v>1.6636538673555987</v>
      </c>
      <c r="AB81" s="25">
        <v>32.498152059486515</v>
      </c>
      <c r="AC81" s="25">
        <v>5.4348985024411378E-3</v>
      </c>
      <c r="AD81" s="25">
        <v>0.54430618524526486</v>
      </c>
      <c r="AE81" s="25">
        <v>0.11533668376372555</v>
      </c>
      <c r="AF81" s="25">
        <v>5.4681387588619837E-4</v>
      </c>
      <c r="AG81" s="25">
        <v>1.6891841873602915</v>
      </c>
      <c r="AH81" s="25">
        <v>0.12021060395037575</v>
      </c>
      <c r="AI81" s="25">
        <v>2.8910752906079109</v>
      </c>
      <c r="AJ81" s="25">
        <v>0.21555878095897257</v>
      </c>
      <c r="AK81" s="25">
        <v>2.2299498331375331E-2</v>
      </c>
      <c r="AL81" s="25">
        <v>0.15374055646917689</v>
      </c>
      <c r="AM81" s="25">
        <v>7.8217072990204701E-5</v>
      </c>
      <c r="AN81" s="25">
        <v>0.97676363799192789</v>
      </c>
      <c r="AO81" s="25">
        <v>6.344745126386101E-3</v>
      </c>
      <c r="AP81" s="25">
        <v>6.4617443126634266E-3</v>
      </c>
      <c r="AQ81" s="25">
        <v>1.2967688111613427E-6</v>
      </c>
      <c r="AR81" s="25">
        <v>1.1171059114829148E-2</v>
      </c>
      <c r="AS81" s="25">
        <v>10.244522915473533</v>
      </c>
      <c r="AT81" s="26">
        <v>6.543224080147686E-2</v>
      </c>
    </row>
    <row r="82" spans="3:46" x14ac:dyDescent="0.2">
      <c r="C82" s="47"/>
      <c r="D82" s="25" t="str">
        <f>D78</f>
        <v>U.S. manufacturing scenario</v>
      </c>
      <c r="E82" s="37">
        <v>0.86607033606955353</v>
      </c>
      <c r="F82" s="37">
        <v>0.93848806367427906</v>
      </c>
      <c r="G82" s="37">
        <v>0.76342747294570179</v>
      </c>
      <c r="H82" s="37">
        <v>0.92131409968980449</v>
      </c>
      <c r="I82" s="37">
        <v>0.78471304876865144</v>
      </c>
      <c r="J82" s="37">
        <v>0.80025299247409631</v>
      </c>
      <c r="K82" s="37">
        <v>0.86329037028229427</v>
      </c>
      <c r="L82" s="37">
        <v>0.72205498017953917</v>
      </c>
      <c r="M82" s="37">
        <v>0.78030707212388062</v>
      </c>
      <c r="N82" s="37">
        <v>1.098545120446172</v>
      </c>
      <c r="O82" s="37">
        <v>1.0795252440086964</v>
      </c>
      <c r="P82" s="37">
        <v>0.77821016765952511</v>
      </c>
      <c r="Q82" s="37">
        <v>0.80860075549119759</v>
      </c>
      <c r="R82" s="37">
        <v>0.72911841611230932</v>
      </c>
      <c r="S82" s="37">
        <v>1.2243436998109221</v>
      </c>
      <c r="T82" s="37">
        <v>1.2227705963595772</v>
      </c>
      <c r="U82" s="37">
        <v>1.0197197076868041</v>
      </c>
      <c r="V82" s="37">
        <v>0.71430797665178847</v>
      </c>
      <c r="W82" s="37">
        <v>0.39931049795741774</v>
      </c>
      <c r="X82" s="38">
        <v>0.96611434051717138</v>
      </c>
      <c r="Z82" s="36" t="s">
        <v>243</v>
      </c>
      <c r="AA82" s="28">
        <v>13.105337475783656</v>
      </c>
      <c r="AB82" s="28">
        <v>220.41437781802438</v>
      </c>
      <c r="AC82" s="28">
        <v>1.1750047453072836E-2</v>
      </c>
      <c r="AD82" s="28">
        <v>4.0319212419734605</v>
      </c>
      <c r="AE82" s="28">
        <v>0.21172556804137907</v>
      </c>
      <c r="AF82" s="28">
        <v>3.9062933384023148E-3</v>
      </c>
      <c r="AG82" s="28">
        <v>13.278535056619191</v>
      </c>
      <c r="AH82" s="28">
        <v>0.38276008222095764</v>
      </c>
      <c r="AI82" s="28">
        <v>5.7993158259292477</v>
      </c>
      <c r="AJ82" s="28">
        <v>1.4385556649536675</v>
      </c>
      <c r="AK82" s="28">
        <v>6.9984708379454974E-2</v>
      </c>
      <c r="AL82" s="28">
        <v>0.28368703242624621</v>
      </c>
      <c r="AM82" s="28">
        <v>3.010750813090909E-4</v>
      </c>
      <c r="AN82" s="28">
        <v>9.3259474521505681E-3</v>
      </c>
      <c r="AO82" s="28">
        <v>1.8735386037207993E-2</v>
      </c>
      <c r="AP82" s="28">
        <v>1.9203132570804471E-2</v>
      </c>
      <c r="AQ82" s="28">
        <v>3.1853390465502061E-6</v>
      </c>
      <c r="AR82" s="28">
        <v>2.7645531083216299E-2</v>
      </c>
      <c r="AS82" s="28">
        <v>8.9043872620368223</v>
      </c>
      <c r="AT82" s="29">
        <v>5.1657828572086208E-2</v>
      </c>
    </row>
    <row r="83" spans="3:46" x14ac:dyDescent="0.2">
      <c r="C83" s="48"/>
      <c r="D83" s="28" t="str">
        <f>D79</f>
        <v>Ally-shoring scenario</v>
      </c>
      <c r="E83" s="39">
        <v>0.95220474930563193</v>
      </c>
      <c r="F83" s="39">
        <v>0.97932935652377018</v>
      </c>
      <c r="G83" s="39">
        <v>1.0683733422487711</v>
      </c>
      <c r="H83" s="39">
        <v>0.96921617480651012</v>
      </c>
      <c r="I83" s="39">
        <v>0.98030776406363329</v>
      </c>
      <c r="J83" s="39">
        <v>0.99811849668071095</v>
      </c>
      <c r="K83" s="39">
        <v>0.95136198391425675</v>
      </c>
      <c r="L83" s="39">
        <v>0.97600397523496729</v>
      </c>
      <c r="M83" s="39">
        <v>0.98284397308002824</v>
      </c>
      <c r="N83" s="39">
        <v>1.08257596970376</v>
      </c>
      <c r="O83" s="39">
        <v>1.0389351141759233</v>
      </c>
      <c r="P83" s="39">
        <v>0.97968318740140059</v>
      </c>
      <c r="Q83" s="39">
        <v>0.99701767019134757</v>
      </c>
      <c r="R83" s="39">
        <v>0.99261464135509792</v>
      </c>
      <c r="S83" s="39">
        <v>0.89373947651493058</v>
      </c>
      <c r="T83" s="39">
        <v>0.89437815022191791</v>
      </c>
      <c r="U83" s="39">
        <v>0.96725287029908702</v>
      </c>
      <c r="V83" s="39">
        <v>1.0855208644167207</v>
      </c>
      <c r="W83" s="39">
        <v>0.93949936717622307</v>
      </c>
      <c r="X83" s="40">
        <v>1.0164926817291686</v>
      </c>
      <c r="Z83" s="21"/>
      <c r="AA83" s="50" t="str">
        <f>AA2</f>
        <v>U.S. EV fleet case</v>
      </c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1"/>
    </row>
    <row r="84" spans="3:46" x14ac:dyDescent="0.2">
      <c r="Z84" s="35" t="s">
        <v>7</v>
      </c>
      <c r="AA84" s="25" t="s">
        <v>249</v>
      </c>
      <c r="AB84" s="25" t="s">
        <v>33</v>
      </c>
      <c r="AC84" s="25" t="s">
        <v>34</v>
      </c>
      <c r="AD84" s="25" t="s">
        <v>35</v>
      </c>
      <c r="AE84" s="25" t="s">
        <v>36</v>
      </c>
      <c r="AF84" s="25" t="s">
        <v>37</v>
      </c>
      <c r="AG84" s="25" t="s">
        <v>38</v>
      </c>
      <c r="AH84" s="25" t="s">
        <v>39</v>
      </c>
      <c r="AI84" s="25" t="s">
        <v>40</v>
      </c>
      <c r="AJ84" s="25" t="s">
        <v>41</v>
      </c>
      <c r="AK84" s="25" t="s">
        <v>42</v>
      </c>
      <c r="AL84" s="25" t="s">
        <v>43</v>
      </c>
      <c r="AM84" s="25" t="s">
        <v>44</v>
      </c>
      <c r="AN84" s="25" t="s">
        <v>45</v>
      </c>
      <c r="AO84" s="25" t="s">
        <v>46</v>
      </c>
      <c r="AP84" s="25" t="s">
        <v>47</v>
      </c>
      <c r="AQ84" s="25" t="s">
        <v>48</v>
      </c>
      <c r="AR84" s="25" t="s">
        <v>49</v>
      </c>
      <c r="AS84" s="25" t="s">
        <v>50</v>
      </c>
      <c r="AT84" s="26" t="s">
        <v>51</v>
      </c>
    </row>
    <row r="85" spans="3:46" x14ac:dyDescent="0.2">
      <c r="C85" s="49" t="s">
        <v>247</v>
      </c>
      <c r="D85" s="22" t="str">
        <f>D81</f>
        <v>U.S. EV fleet case</v>
      </c>
      <c r="E85" s="45">
        <v>1</v>
      </c>
      <c r="F85" s="45">
        <v>1</v>
      </c>
      <c r="G85" s="45">
        <v>1</v>
      </c>
      <c r="H85" s="45">
        <v>1</v>
      </c>
      <c r="I85" s="45">
        <v>1</v>
      </c>
      <c r="J85" s="45">
        <v>1</v>
      </c>
      <c r="K85" s="45">
        <v>1</v>
      </c>
      <c r="L85" s="45">
        <v>1</v>
      </c>
      <c r="M85" s="45">
        <v>1</v>
      </c>
      <c r="N85" s="45">
        <v>1</v>
      </c>
      <c r="O85" s="45">
        <v>1</v>
      </c>
      <c r="P85" s="45">
        <v>1</v>
      </c>
      <c r="Q85" s="45">
        <v>1</v>
      </c>
      <c r="R85" s="45">
        <v>1</v>
      </c>
      <c r="S85" s="45">
        <v>1</v>
      </c>
      <c r="T85" s="45">
        <v>1</v>
      </c>
      <c r="U85" s="45">
        <v>1</v>
      </c>
      <c r="V85" s="45">
        <v>1</v>
      </c>
      <c r="W85" s="45">
        <v>1</v>
      </c>
      <c r="X85" s="46">
        <v>1</v>
      </c>
      <c r="Z85" s="35" t="s">
        <v>53</v>
      </c>
      <c r="AA85" s="25">
        <v>7.0659580797322638E-2</v>
      </c>
      <c r="AB85" s="25">
        <v>3.0846741268996913</v>
      </c>
      <c r="AC85" s="25">
        <v>1.4385504577341904E-4</v>
      </c>
      <c r="AD85" s="25">
        <v>6.6836069386368352E-2</v>
      </c>
      <c r="AE85" s="25">
        <v>1.4724661859795121E-3</v>
      </c>
      <c r="AF85" s="25">
        <v>3.9150592704701421E-6</v>
      </c>
      <c r="AG85" s="25">
        <v>7.1172252164647662E-2</v>
      </c>
      <c r="AH85" s="25">
        <v>1.861307489277559E-3</v>
      </c>
      <c r="AI85" s="25">
        <v>2.6330024935114285E-2</v>
      </c>
      <c r="AJ85" s="25">
        <v>2.0072185534672979E-3</v>
      </c>
      <c r="AK85" s="25">
        <v>4.5960261317406814E-4</v>
      </c>
      <c r="AL85" s="25">
        <v>2.008907512983361E-3</v>
      </c>
      <c r="AM85" s="25">
        <v>3.0390868171862085E-7</v>
      </c>
      <c r="AN85" s="25">
        <v>1.3894516689192467E-4</v>
      </c>
      <c r="AO85" s="25">
        <v>1.5540698757424474E-4</v>
      </c>
      <c r="AP85" s="25">
        <v>1.6118646291189307E-4</v>
      </c>
      <c r="AQ85" s="25">
        <v>4.9496866275468078E-8</v>
      </c>
      <c r="AR85" s="25">
        <v>3.2469740671597057E-4</v>
      </c>
      <c r="AS85" s="25">
        <v>0.14124406877402393</v>
      </c>
      <c r="AT85" s="26">
        <v>9.9533314721772444E-5</v>
      </c>
    </row>
    <row r="86" spans="3:46" x14ac:dyDescent="0.2">
      <c r="C86" s="32"/>
      <c r="D86" s="25" t="str">
        <f>D82</f>
        <v>U.S. manufacturing scenario</v>
      </c>
      <c r="E86" s="37">
        <v>0.86548197055473386</v>
      </c>
      <c r="F86" s="37">
        <v>0.92951932137883098</v>
      </c>
      <c r="G86" s="37">
        <v>0.74321679456078915</v>
      </c>
      <c r="H86" s="37">
        <v>0.91177020417616661</v>
      </c>
      <c r="I86" s="37">
        <v>0.81798927663690701</v>
      </c>
      <c r="J86" s="37">
        <v>0.83319780084835637</v>
      </c>
      <c r="K86" s="37">
        <v>0.86323997577487532</v>
      </c>
      <c r="L86" s="37">
        <v>0.74686510836835851</v>
      </c>
      <c r="M86" s="37">
        <v>0.81198652236822044</v>
      </c>
      <c r="N86" s="37">
        <v>1.0631955913301727</v>
      </c>
      <c r="O86" s="37">
        <v>1.1328582144627783</v>
      </c>
      <c r="P86" s="37">
        <v>0.81282935932099454</v>
      </c>
      <c r="Q86" s="37">
        <v>0.82172731403399379</v>
      </c>
      <c r="R86" s="37">
        <v>0.76156619184018792</v>
      </c>
      <c r="S86" s="37">
        <v>1.1493225448662441</v>
      </c>
      <c r="T86" s="37">
        <v>1.1479363615546521</v>
      </c>
      <c r="U86" s="37">
        <v>0.986942870491609</v>
      </c>
      <c r="V86" s="37">
        <v>0.68424930101068893</v>
      </c>
      <c r="W86" s="37">
        <v>0.40915879930375804</v>
      </c>
      <c r="X86" s="38">
        <v>0.96092444875633631</v>
      </c>
      <c r="Z86" s="35" t="s">
        <v>236</v>
      </c>
      <c r="AA86" s="25">
        <v>0.31500551495295764</v>
      </c>
      <c r="AB86" s="25">
        <v>8.8886339901625053</v>
      </c>
      <c r="AC86" s="25">
        <v>4.1710316104352833E-4</v>
      </c>
      <c r="AD86" s="25">
        <v>0.17550317489440614</v>
      </c>
      <c r="AE86" s="25">
        <v>8.5116894500145163E-3</v>
      </c>
      <c r="AF86" s="25">
        <v>8.1952552655448007E-5</v>
      </c>
      <c r="AG86" s="25">
        <v>0.3229881992052368</v>
      </c>
      <c r="AH86" s="25">
        <v>1.3348854751978003E-2</v>
      </c>
      <c r="AI86" s="25">
        <v>0.20327853671774121</v>
      </c>
      <c r="AJ86" s="25">
        <v>2.1282820886328085E-2</v>
      </c>
      <c r="AK86" s="25">
        <v>6.3549961013105779E-3</v>
      </c>
      <c r="AL86" s="25">
        <v>1.1368100286523124E-2</v>
      </c>
      <c r="AM86" s="25">
        <v>8.2765134058334123E-6</v>
      </c>
      <c r="AN86" s="25">
        <v>7.7201627104333246E-4</v>
      </c>
      <c r="AO86" s="25">
        <v>6.41625272796982E-4</v>
      </c>
      <c r="AP86" s="25">
        <v>6.7838444710613378E-4</v>
      </c>
      <c r="AQ86" s="25">
        <v>4.8313294537313998E-7</v>
      </c>
      <c r="AR86" s="25">
        <v>8.7505275304902838E-4</v>
      </c>
      <c r="AS86" s="25">
        <v>0.72659759454833306</v>
      </c>
      <c r="AT86" s="26">
        <v>3.4685495460960078E-3</v>
      </c>
    </row>
    <row r="87" spans="3:46" x14ac:dyDescent="0.2">
      <c r="C87" s="34"/>
      <c r="D87" s="28" t="str">
        <f>D83</f>
        <v>Ally-shoring scenario</v>
      </c>
      <c r="E87" s="39">
        <v>0.96240811927279202</v>
      </c>
      <c r="F87" s="39">
        <v>0.98442506562333221</v>
      </c>
      <c r="G87" s="39">
        <v>1.0668817671800941</v>
      </c>
      <c r="H87" s="39">
        <v>0.9764594764629041</v>
      </c>
      <c r="I87" s="39">
        <v>0.98318849345549364</v>
      </c>
      <c r="J87" s="39">
        <v>0.99677935600971146</v>
      </c>
      <c r="K87" s="39">
        <v>0.9616685408054455</v>
      </c>
      <c r="L87" s="39">
        <v>0.97993841214365551</v>
      </c>
      <c r="M87" s="39">
        <v>0.9858587136445115</v>
      </c>
      <c r="N87" s="39">
        <v>1.0572955959762476</v>
      </c>
      <c r="O87" s="39">
        <v>1.0432550539811865</v>
      </c>
      <c r="P87" s="39">
        <v>0.98285391795912247</v>
      </c>
      <c r="Q87" s="39">
        <v>0.99700665074359529</v>
      </c>
      <c r="R87" s="39">
        <v>0.99201289940807802</v>
      </c>
      <c r="S87" s="39">
        <v>0.911289023599681</v>
      </c>
      <c r="T87" s="39">
        <v>0.91189167810040783</v>
      </c>
      <c r="U87" s="39">
        <v>0.97602762748064797</v>
      </c>
      <c r="V87" s="39">
        <v>1.0844533130374825</v>
      </c>
      <c r="W87" s="39">
        <v>0.94818530255562161</v>
      </c>
      <c r="X87" s="40">
        <v>1.0096325756991409</v>
      </c>
      <c r="Z87" s="35" t="s">
        <v>237</v>
      </c>
      <c r="AA87" s="25">
        <v>0.11397550052411831</v>
      </c>
      <c r="AB87" s="25">
        <v>1.7874976174938286</v>
      </c>
      <c r="AC87" s="25">
        <v>2.3654211889270125E-4</v>
      </c>
      <c r="AD87" s="25">
        <v>3.251964060987516E-2</v>
      </c>
      <c r="AE87" s="25">
        <v>5.2936328870923591E-3</v>
      </c>
      <c r="AF87" s="25">
        <v>3.2921419842370653E-5</v>
      </c>
      <c r="AG87" s="25">
        <v>0.11613738671179336</v>
      </c>
      <c r="AH87" s="25">
        <v>6.6304941574721393E-3</v>
      </c>
      <c r="AI87" s="25">
        <v>0.2439247326816836</v>
      </c>
      <c r="AJ87" s="25">
        <v>9.7637921870733623E-3</v>
      </c>
      <c r="AK87" s="25">
        <v>1.3423665782466565E-3</v>
      </c>
      <c r="AL87" s="25">
        <v>7.3251119250731141E-3</v>
      </c>
      <c r="AM87" s="25">
        <v>3.6657247708432007E-6</v>
      </c>
      <c r="AN87" s="25">
        <v>6.268218157031713E-4</v>
      </c>
      <c r="AO87" s="25">
        <v>4.2880354719312399E-4</v>
      </c>
      <c r="AP87" s="25">
        <v>4.3490639552018126E-4</v>
      </c>
      <c r="AQ87" s="25">
        <v>1.6370384403916996E-7</v>
      </c>
      <c r="AR87" s="25">
        <v>5.5254952913776729E-4</v>
      </c>
      <c r="AS87" s="25">
        <v>0.95731348921821746</v>
      </c>
      <c r="AT87" s="26">
        <v>8.7491033889644564E-4</v>
      </c>
    </row>
    <row r="88" spans="3:46" x14ac:dyDescent="0.2">
      <c r="Z88" s="35" t="s">
        <v>238</v>
      </c>
      <c r="AA88" s="25">
        <v>0.96550425551111496</v>
      </c>
      <c r="AB88" s="25">
        <v>26.103594892961976</v>
      </c>
      <c r="AC88" s="25">
        <v>1.3716262220082912E-3</v>
      </c>
      <c r="AD88" s="25">
        <v>0.52467615459971817</v>
      </c>
      <c r="AE88" s="25">
        <v>3.8743630682709272E-2</v>
      </c>
      <c r="AF88" s="25">
        <v>2.6397754716378204E-4</v>
      </c>
      <c r="AG88" s="25">
        <v>0.98934300222745875</v>
      </c>
      <c r="AH88" s="25">
        <v>4.6298633396484087E-2</v>
      </c>
      <c r="AI88" s="25">
        <v>0.79772219731115912</v>
      </c>
      <c r="AJ88" s="25">
        <v>5.0149404757578529E-2</v>
      </c>
      <c r="AK88" s="25">
        <v>6.7771487109615971E-3</v>
      </c>
      <c r="AL88" s="25">
        <v>5.0817243299194854E-2</v>
      </c>
      <c r="AM88" s="25">
        <v>1.8244752185417159E-5</v>
      </c>
      <c r="AN88" s="25">
        <v>2.6562238394032241E-3</v>
      </c>
      <c r="AO88" s="25">
        <v>2.0644063617213794E-3</v>
      </c>
      <c r="AP88" s="25">
        <v>2.1709631472268641E-3</v>
      </c>
      <c r="AQ88" s="25">
        <v>1.9593209422978279E-7</v>
      </c>
      <c r="AR88" s="25">
        <v>2.786247732031088E-3</v>
      </c>
      <c r="AS88" s="25">
        <v>2.9842468080844293</v>
      </c>
      <c r="AT88" s="26">
        <v>1.3526815171147363E-2</v>
      </c>
    </row>
    <row r="89" spans="3:46" x14ac:dyDescent="0.2">
      <c r="Z89" s="35" t="s">
        <v>239</v>
      </c>
      <c r="AA89" s="25">
        <v>51.936544690576525</v>
      </c>
      <c r="AB89" s="25">
        <v>806.40289661798806</v>
      </c>
      <c r="AC89" s="25">
        <v>0.13426164534341001</v>
      </c>
      <c r="AD89" s="25">
        <v>13.547171441052301</v>
      </c>
      <c r="AE89" s="25">
        <v>44.009925079849232</v>
      </c>
      <c r="AF89" s="25">
        <v>8.7301273865936294E-2</v>
      </c>
      <c r="AG89" s="25">
        <v>52.854459905829316</v>
      </c>
      <c r="AH89" s="25">
        <v>5.5940725701509288</v>
      </c>
      <c r="AI89" s="25">
        <v>684.74794655381356</v>
      </c>
      <c r="AJ89" s="25">
        <v>5.9504017330736021</v>
      </c>
      <c r="AK89" s="25">
        <v>0.75963684661304842</v>
      </c>
      <c r="AL89" s="25">
        <v>57.807974020463334</v>
      </c>
      <c r="AM89" s="25">
        <v>3.0457448183200098E-3</v>
      </c>
      <c r="AN89" s="25">
        <v>2.260510467037232</v>
      </c>
      <c r="AO89" s="25">
        <v>0.16996157906709672</v>
      </c>
      <c r="AP89" s="25">
        <v>0.17243650126705384</v>
      </c>
      <c r="AQ89" s="25">
        <v>2.9362752735844021E-5</v>
      </c>
      <c r="AR89" s="25">
        <v>0.26456790279116893</v>
      </c>
      <c r="AS89" s="25">
        <v>774.15776921089878</v>
      </c>
      <c r="AT89" s="26">
        <v>0.55566387601236567</v>
      </c>
    </row>
    <row r="90" spans="3:46" x14ac:dyDescent="0.2">
      <c r="Z90" s="35" t="s">
        <v>76</v>
      </c>
      <c r="AA90" s="25">
        <v>0.4422649316383041</v>
      </c>
      <c r="AB90" s="25">
        <v>7.8140750249418041</v>
      </c>
      <c r="AC90" s="25">
        <v>3.7381186118567457E-3</v>
      </c>
      <c r="AD90" s="25">
        <v>0.13586680001847704</v>
      </c>
      <c r="AE90" s="25">
        <v>4.4789104792741494E-2</v>
      </c>
      <c r="AF90" s="25">
        <v>1.8735570581482233E-4</v>
      </c>
      <c r="AG90" s="25">
        <v>0.44855794788785636</v>
      </c>
      <c r="AH90" s="25">
        <v>4.1022261013104189E-2</v>
      </c>
      <c r="AI90" s="25">
        <v>1.018727512709944</v>
      </c>
      <c r="AJ90" s="25">
        <v>5.3284243369075161E-2</v>
      </c>
      <c r="AK90" s="25">
        <v>-4.8471570896020818E-4</v>
      </c>
      <c r="AL90" s="25">
        <v>5.949575155473355E-2</v>
      </c>
      <c r="AM90" s="25">
        <v>1.2823876171434138E-5</v>
      </c>
      <c r="AN90" s="25">
        <v>2.8325052863898671E-2</v>
      </c>
      <c r="AO90" s="25">
        <v>1.3798613668746823E-3</v>
      </c>
      <c r="AP90" s="25">
        <v>1.4028857693031433E-3</v>
      </c>
      <c r="AQ90" s="25">
        <v>1.9124875003115868E-7</v>
      </c>
      <c r="AR90" s="25">
        <v>1.171297835855788E-2</v>
      </c>
      <c r="AS90" s="25">
        <v>4.0103803960235833</v>
      </c>
      <c r="AT90" s="26">
        <v>5.4082122232013531E-3</v>
      </c>
    </row>
    <row r="91" spans="3:46" x14ac:dyDescent="0.2">
      <c r="Z91" s="35" t="s">
        <v>78</v>
      </c>
      <c r="AA91" s="25">
        <v>1.3182349276180609E-3</v>
      </c>
      <c r="AB91" s="25">
        <v>1.9218132547618262E-2</v>
      </c>
      <c r="AC91" s="25">
        <v>6.6903800922760825E-6</v>
      </c>
      <c r="AD91" s="25">
        <v>3.6989257899358227E-4</v>
      </c>
      <c r="AE91" s="25">
        <v>1.8478338726840246E-4</v>
      </c>
      <c r="AF91" s="25">
        <v>7.0214927609818747E-7</v>
      </c>
      <c r="AG91" s="25">
        <v>1.3395580095926138E-3</v>
      </c>
      <c r="AH91" s="25">
        <v>1.1260569981524603E-3</v>
      </c>
      <c r="AI91" s="25">
        <v>4.6192746533198136E-3</v>
      </c>
      <c r="AJ91" s="25">
        <v>6.4779028297131969E-5</v>
      </c>
      <c r="AK91" s="25">
        <v>2.4758139028215019E-5</v>
      </c>
      <c r="AL91" s="25">
        <v>2.5420674625073768E-4</v>
      </c>
      <c r="AM91" s="25">
        <v>3.036058723655377E-8</v>
      </c>
      <c r="AN91" s="25">
        <v>7.8355291653042514E-5</v>
      </c>
      <c r="AO91" s="25">
        <v>4.6658999136989255E-6</v>
      </c>
      <c r="AP91" s="25">
        <v>4.7298468219001414E-6</v>
      </c>
      <c r="AQ91" s="25">
        <v>4.5361505162288055E-10</v>
      </c>
      <c r="AR91" s="25">
        <v>2.0339881839626752E-5</v>
      </c>
      <c r="AS91" s="25">
        <v>1.5945646359879724E-2</v>
      </c>
      <c r="AT91" s="26">
        <v>4.0847049690706699E-5</v>
      </c>
    </row>
    <row r="92" spans="3:46" x14ac:dyDescent="0.2">
      <c r="Z92" s="35" t="s">
        <v>79</v>
      </c>
      <c r="AA92" s="25">
        <v>2.0053506658181242</v>
      </c>
      <c r="AB92" s="25">
        <v>31.110051528565545</v>
      </c>
      <c r="AC92" s="25">
        <v>4.3615763052858546E-3</v>
      </c>
      <c r="AD92" s="25">
        <v>0.51387391541630656</v>
      </c>
      <c r="AE92" s="25">
        <v>0.11330659608409034</v>
      </c>
      <c r="AF92" s="25">
        <v>9.5441182430710397E-4</v>
      </c>
      <c r="AG92" s="25">
        <v>2.0369186107181774</v>
      </c>
      <c r="AH92" s="25">
        <v>0.13354134465818737</v>
      </c>
      <c r="AI92" s="25">
        <v>2.5345900173329414</v>
      </c>
      <c r="AJ92" s="25">
        <v>0.24448497390725371</v>
      </c>
      <c r="AK92" s="25">
        <v>2.7094009054456331E-2</v>
      </c>
      <c r="AL92" s="25">
        <v>0.14931983366786342</v>
      </c>
      <c r="AM92" s="25">
        <v>1.0476759029210969E-4</v>
      </c>
      <c r="AN92" s="25">
        <v>6.9735011617705076E-3</v>
      </c>
      <c r="AO92" s="25">
        <v>5.0235092278360007E-3</v>
      </c>
      <c r="AP92" s="25">
        <v>5.0799182265168757E-3</v>
      </c>
      <c r="AQ92" s="25">
        <v>2.2025142661117664E-6</v>
      </c>
      <c r="AR92" s="25">
        <v>7.2589622827062567E-3</v>
      </c>
      <c r="AS92" s="25">
        <v>9.1590543442322669</v>
      </c>
      <c r="AT92" s="26">
        <v>5.560109288859743E-2</v>
      </c>
    </row>
    <row r="93" spans="3:46" x14ac:dyDescent="0.2">
      <c r="Z93" s="35" t="s">
        <v>80</v>
      </c>
      <c r="AA93" s="25">
        <v>0.30043856234243715</v>
      </c>
      <c r="AB93" s="25">
        <v>4.8562558280386314</v>
      </c>
      <c r="AC93" s="25">
        <v>1.2309564462206611E-4</v>
      </c>
      <c r="AD93" s="25">
        <v>0.10505088726969518</v>
      </c>
      <c r="AE93" s="25">
        <v>4.7687598362236025E-3</v>
      </c>
      <c r="AF93" s="25">
        <v>1.0910792181748488E-5</v>
      </c>
      <c r="AG93" s="25">
        <v>0.3054290026654915</v>
      </c>
      <c r="AH93" s="25">
        <v>4.9196181291779537E-3</v>
      </c>
      <c r="AI93" s="25">
        <v>7.964939662116205E-2</v>
      </c>
      <c r="AJ93" s="25">
        <v>1.6405560507508187E-3</v>
      </c>
      <c r="AK93" s="25">
        <v>8.0923172221384352E-4</v>
      </c>
      <c r="AL93" s="25">
        <v>6.2237093036343755E-3</v>
      </c>
      <c r="AM93" s="25">
        <v>5.4212920793361525E-6</v>
      </c>
      <c r="AN93" s="25">
        <v>5.958469070305103E-4</v>
      </c>
      <c r="AO93" s="25">
        <v>2.8056016782715404E-4</v>
      </c>
      <c r="AP93" s="25">
        <v>2.9203365311430984E-4</v>
      </c>
      <c r="AQ93" s="25">
        <v>5.7044892950156572E-8</v>
      </c>
      <c r="AR93" s="25">
        <v>3.5357182157207107E-4</v>
      </c>
      <c r="AS93" s="25">
        <v>0.46602628016483105</v>
      </c>
      <c r="AT93" s="26">
        <v>6.5183286831043451E-3</v>
      </c>
    </row>
    <row r="94" spans="3:46" x14ac:dyDescent="0.2">
      <c r="Z94" s="35" t="s">
        <v>82</v>
      </c>
      <c r="AA94" s="25">
        <v>1.0117774304034036E-3</v>
      </c>
      <c r="AB94" s="25">
        <v>1.4746090065367069E-2</v>
      </c>
      <c r="AC94" s="25">
        <v>2.2967550728306215E-6</v>
      </c>
      <c r="AD94" s="25">
        <v>2.5748470297260937E-4</v>
      </c>
      <c r="AE94" s="25">
        <v>2.2962997202724483E-5</v>
      </c>
      <c r="AF94" s="25">
        <v>4.3579866942476681E-7</v>
      </c>
      <c r="AG94" s="25">
        <v>1.0288271472548847E-3</v>
      </c>
      <c r="AH94" s="25">
        <v>3.9509125365596516E-5</v>
      </c>
      <c r="AI94" s="25">
        <v>7.3323671213386637E-4</v>
      </c>
      <c r="AJ94" s="25">
        <v>8.9573602070379776E-5</v>
      </c>
      <c r="AK94" s="25">
        <v>4.1941604537860669E-6</v>
      </c>
      <c r="AL94" s="25">
        <v>3.069411808736076E-5</v>
      </c>
      <c r="AM94" s="25">
        <v>3.117965120332156E-8</v>
      </c>
      <c r="AN94" s="25">
        <v>5.6452986448053701E-7</v>
      </c>
      <c r="AO94" s="25">
        <v>2.2618712032930693E-6</v>
      </c>
      <c r="AP94" s="25">
        <v>2.2794040303040206E-6</v>
      </c>
      <c r="AQ94" s="25">
        <v>3.6094598239310999E-10</v>
      </c>
      <c r="AR94" s="25">
        <v>3.4095333262320977E-6</v>
      </c>
      <c r="AS94" s="25">
        <v>9.4850132395781113E-4</v>
      </c>
      <c r="AT94" s="26">
        <v>2.6340966210923893E-5</v>
      </c>
    </row>
    <row r="95" spans="3:46" x14ac:dyDescent="0.2">
      <c r="Z95" s="35" t="s">
        <v>240</v>
      </c>
      <c r="AA95" s="25">
        <v>9.0994286968362528E-5</v>
      </c>
      <c r="AB95" s="25">
        <v>1.8724325289287498E-3</v>
      </c>
      <c r="AC95" s="25">
        <v>1.058068547642962E-7</v>
      </c>
      <c r="AD95" s="25">
        <v>2.9379456552699994E-5</v>
      </c>
      <c r="AE95" s="25">
        <v>4.7480941483060108E-6</v>
      </c>
      <c r="AF95" s="25">
        <v>2.5940888942087803E-7</v>
      </c>
      <c r="AG95" s="25">
        <v>9.1914720048682721E-5</v>
      </c>
      <c r="AH95" s="25">
        <v>4.6303773265601683E-5</v>
      </c>
      <c r="AI95" s="25">
        <v>4.503176432423796E-4</v>
      </c>
      <c r="AJ95" s="25">
        <v>1.5924961025807885E-5</v>
      </c>
      <c r="AK95" s="25">
        <v>2.5946678621566219E-6</v>
      </c>
      <c r="AL95" s="25">
        <v>6.4479591097712215E-6</v>
      </c>
      <c r="AM95" s="25">
        <v>2.4060088721281291E-7</v>
      </c>
      <c r="AN95" s="25">
        <v>2.6079582562296738E-7</v>
      </c>
      <c r="AO95" s="25">
        <v>1.7820709897219349E-7</v>
      </c>
      <c r="AP95" s="25">
        <v>1.8206138446498167E-7</v>
      </c>
      <c r="AQ95" s="25">
        <v>4.737045529665381E-11</v>
      </c>
      <c r="AR95" s="25">
        <v>2.1298416940538986E-7</v>
      </c>
      <c r="AS95" s="25">
        <v>2.3809168280749989E-4</v>
      </c>
      <c r="AT95" s="26">
        <v>1.175445330517664E-3</v>
      </c>
    </row>
    <row r="96" spans="3:46" x14ac:dyDescent="0.2">
      <c r="Z96" s="35" t="s">
        <v>233</v>
      </c>
      <c r="AA96" s="25">
        <v>5.0881874349824558</v>
      </c>
      <c r="AB96" s="25">
        <v>100.85191621636568</v>
      </c>
      <c r="AC96" s="25">
        <v>3.0490253586707927E-2</v>
      </c>
      <c r="AD96" s="25">
        <v>1.9993592794041015</v>
      </c>
      <c r="AE96" s="25">
        <v>0.11464361364694439</v>
      </c>
      <c r="AF96" s="25">
        <v>1.2933224213423453E-3</v>
      </c>
      <c r="AG96" s="25">
        <v>5.2104985452029089</v>
      </c>
      <c r="AH96" s="25">
        <v>0.18428704690193676</v>
      </c>
      <c r="AI96" s="25">
        <v>2.9284653567747179</v>
      </c>
      <c r="AJ96" s="25">
        <v>0.29133510228266402</v>
      </c>
      <c r="AK96" s="25">
        <v>2.0884573880137348E-2</v>
      </c>
      <c r="AL96" s="25">
        <v>0.15337713734733976</v>
      </c>
      <c r="AM96" s="25">
        <v>9.0681868425507105E-5</v>
      </c>
      <c r="AN96" s="25">
        <v>5.5507691346716528E-3</v>
      </c>
      <c r="AO96" s="25">
        <v>2.1835504311835962E-2</v>
      </c>
      <c r="AP96" s="25">
        <v>2.2267344165013886E-2</v>
      </c>
      <c r="AQ96" s="25">
        <v>1.7964925782575131E-6</v>
      </c>
      <c r="AR96" s="25">
        <v>8.7114086097269686E-2</v>
      </c>
      <c r="AS96" s="25">
        <v>7.1548946533394568</v>
      </c>
      <c r="AT96" s="26">
        <v>1.4405587119370207E-2</v>
      </c>
    </row>
    <row r="97" spans="26:60" x14ac:dyDescent="0.2">
      <c r="Z97" s="35" t="s">
        <v>197</v>
      </c>
      <c r="AA97" s="25">
        <v>0.965732583322223</v>
      </c>
      <c r="AB97" s="25">
        <v>11.260379454361459</v>
      </c>
      <c r="AC97" s="25">
        <v>1.1819315530251378E-3</v>
      </c>
      <c r="AD97" s="25">
        <v>0.19345085997742981</v>
      </c>
      <c r="AE97" s="25">
        <v>3.5202714500115286E-2</v>
      </c>
      <c r="AF97" s="25">
        <v>2.3529593812247917E-4</v>
      </c>
      <c r="AG97" s="25">
        <v>1.0388139209228568</v>
      </c>
      <c r="AH97" s="25">
        <v>3.2869931878263058E-2</v>
      </c>
      <c r="AI97" s="25">
        <v>0.76808508707522472</v>
      </c>
      <c r="AJ97" s="25">
        <v>8.4194046424273625E-2</v>
      </c>
      <c r="AK97" s="25">
        <v>5.4458526557116128E-3</v>
      </c>
      <c r="AL97" s="25">
        <v>4.639360755353971E-2</v>
      </c>
      <c r="AM97" s="25">
        <v>1.6459414846923482E-5</v>
      </c>
      <c r="AN97" s="25">
        <v>2.1685233714856052E-3</v>
      </c>
      <c r="AO97" s="25">
        <v>1.3057768770506411E-3</v>
      </c>
      <c r="AP97" s="25">
        <v>1.3306315758492874E-3</v>
      </c>
      <c r="AQ97" s="25">
        <v>2.3569362021496181E-7</v>
      </c>
      <c r="AR97" s="25">
        <v>2.7076154343430871E-3</v>
      </c>
      <c r="AS97" s="25">
        <v>3.0081646882397988</v>
      </c>
      <c r="AT97" s="26">
        <v>9.6016980655907833E-3</v>
      </c>
    </row>
    <row r="98" spans="26:60" x14ac:dyDescent="0.2">
      <c r="Z98" s="35" t="s">
        <v>199</v>
      </c>
      <c r="AA98" s="25">
        <v>1.0823810072376223</v>
      </c>
      <c r="AB98" s="25">
        <v>16.092520477744408</v>
      </c>
      <c r="AC98" s="25">
        <v>1.3090931893934665E-3</v>
      </c>
      <c r="AD98" s="25">
        <v>0.33173145723052327</v>
      </c>
      <c r="AE98" s="25">
        <v>1.9883812413624708E-2</v>
      </c>
      <c r="AF98" s="25">
        <v>3.2756395712344979E-4</v>
      </c>
      <c r="AG98" s="25">
        <v>1.0979098932192237</v>
      </c>
      <c r="AH98" s="25">
        <v>4.9512988952807147E-2</v>
      </c>
      <c r="AI98" s="25">
        <v>0.86823406143077775</v>
      </c>
      <c r="AJ98" s="25">
        <v>2.8025414933940649E-2</v>
      </c>
      <c r="AK98" s="25">
        <v>7.7451261602917657E-3</v>
      </c>
      <c r="AL98" s="25">
        <v>2.7998494262564282E-2</v>
      </c>
      <c r="AM98" s="25">
        <v>8.1579062698496432E-4</v>
      </c>
      <c r="AN98" s="25">
        <v>2.0012202597430545E-3</v>
      </c>
      <c r="AO98" s="25">
        <v>1.7443299817070995E-3</v>
      </c>
      <c r="AP98" s="25">
        <v>1.7911720499177719E-3</v>
      </c>
      <c r="AQ98" s="25">
        <v>4.0976833715132318E-7</v>
      </c>
      <c r="AR98" s="25">
        <v>3.2578608764685527E-3</v>
      </c>
      <c r="AS98" s="25">
        <v>3.9139392605624761</v>
      </c>
      <c r="AT98" s="26">
        <v>2.4724153181559894E-2</v>
      </c>
    </row>
    <row r="99" spans="26:60" x14ac:dyDescent="0.2">
      <c r="Z99" s="35" t="s">
        <v>94</v>
      </c>
      <c r="AA99" s="25">
        <v>3.2093860804193768</v>
      </c>
      <c r="AB99" s="25">
        <v>43.262732699268348</v>
      </c>
      <c r="AC99" s="25">
        <v>7.7470323693096636E-3</v>
      </c>
      <c r="AD99" s="25">
        <v>0.75209332949307806</v>
      </c>
      <c r="AE99" s="25">
        <v>0.44904269060210772</v>
      </c>
      <c r="AF99" s="25">
        <v>1.3759194544038591E-3</v>
      </c>
      <c r="AG99" s="25">
        <v>3.2516255587752667</v>
      </c>
      <c r="AH99" s="25">
        <v>0.22133101501137786</v>
      </c>
      <c r="AI99" s="25">
        <v>8.8549786131227961</v>
      </c>
      <c r="AJ99" s="25">
        <v>0.26133604211564715</v>
      </c>
      <c r="AK99" s="25">
        <v>5.92233540564545E-2</v>
      </c>
      <c r="AL99" s="25">
        <v>0.58894571491226522</v>
      </c>
      <c r="AM99" s="25">
        <v>6.0240003350401326E-4</v>
      </c>
      <c r="AN99" s="25">
        <v>8.2826176935311399E-2</v>
      </c>
      <c r="AO99" s="25">
        <v>7.4230256006441817E-3</v>
      </c>
      <c r="AP99" s="25">
        <v>7.5485362235664022E-3</v>
      </c>
      <c r="AQ99" s="25">
        <v>1.223224957911324E-6</v>
      </c>
      <c r="AR99" s="25">
        <v>2.025770316391776E-2</v>
      </c>
      <c r="AS99" s="25">
        <v>48.89375761235226</v>
      </c>
      <c r="AT99" s="26">
        <v>4.7935788824771203E-2</v>
      </c>
    </row>
    <row r="100" spans="26:60" x14ac:dyDescent="0.2">
      <c r="Z100" s="35" t="s">
        <v>99</v>
      </c>
      <c r="AA100" s="25">
        <v>0.45352532301149617</v>
      </c>
      <c r="AB100" s="25">
        <v>11.005496106602637</v>
      </c>
      <c r="AC100" s="25">
        <v>5.5570828907511381E-4</v>
      </c>
      <c r="AD100" s="25">
        <v>0.22038933541464936</v>
      </c>
      <c r="AE100" s="25">
        <v>2.2569253193177419E-2</v>
      </c>
      <c r="AF100" s="25">
        <v>1.1536561103542091E-4</v>
      </c>
      <c r="AG100" s="25">
        <v>0.47127970989837398</v>
      </c>
      <c r="AH100" s="25">
        <v>2.3675085795339439E-2</v>
      </c>
      <c r="AI100" s="25">
        <v>0.42388924120897881</v>
      </c>
      <c r="AJ100" s="25">
        <v>2.2187501845881023E-2</v>
      </c>
      <c r="AK100" s="25">
        <v>3.6405116004110875E-3</v>
      </c>
      <c r="AL100" s="25">
        <v>2.930945650177727E-2</v>
      </c>
      <c r="AM100" s="25">
        <v>1.2664219073447989E-5</v>
      </c>
      <c r="AN100" s="25">
        <v>1.6228242843891465E-3</v>
      </c>
      <c r="AO100" s="25">
        <v>7.9001514283755052E-4</v>
      </c>
      <c r="AP100" s="25">
        <v>8.3421202687038469E-4</v>
      </c>
      <c r="AQ100" s="25">
        <v>8.3100100817750094E-8</v>
      </c>
      <c r="AR100" s="25">
        <v>1.1657689310510559E-3</v>
      </c>
      <c r="AS100" s="25">
        <v>2.240572666204101</v>
      </c>
      <c r="AT100" s="26">
        <v>4.4681627226266039E-3</v>
      </c>
    </row>
    <row r="101" spans="26:60" x14ac:dyDescent="0.2">
      <c r="Z101" s="35" t="s">
        <v>104</v>
      </c>
      <c r="AA101" s="25">
        <v>0.5611805225965949</v>
      </c>
      <c r="AB101" s="25">
        <v>13.624589137318496</v>
      </c>
      <c r="AC101" s="25">
        <v>7.2018612246031743E-4</v>
      </c>
      <c r="AD101" s="25">
        <v>0.27664378215861268</v>
      </c>
      <c r="AE101" s="25">
        <v>2.8311623323881627E-2</v>
      </c>
      <c r="AF101" s="25">
        <v>1.3548239279429498E-4</v>
      </c>
      <c r="AG101" s="25">
        <v>0.58153803935797344</v>
      </c>
      <c r="AH101" s="25">
        <v>2.9737405638006299E-2</v>
      </c>
      <c r="AI101" s="25">
        <v>0.52939924543615702</v>
      </c>
      <c r="AJ101" s="25">
        <v>2.3033170852028072E-2</v>
      </c>
      <c r="AK101" s="25">
        <v>4.4658479516126569E-3</v>
      </c>
      <c r="AL101" s="25">
        <v>3.6857312111700097E-2</v>
      </c>
      <c r="AM101" s="25">
        <v>1.3164725277436675E-5</v>
      </c>
      <c r="AN101" s="25">
        <v>2.0609524222467983E-3</v>
      </c>
      <c r="AO101" s="25">
        <v>1.159682459121751E-3</v>
      </c>
      <c r="AP101" s="25">
        <v>1.2665661544475008E-3</v>
      </c>
      <c r="AQ101" s="25">
        <v>1.3615585169090699E-7</v>
      </c>
      <c r="AR101" s="25">
        <v>1.5564485482157857E-3</v>
      </c>
      <c r="AS101" s="25">
        <v>2.6305740153785884</v>
      </c>
      <c r="AT101" s="26">
        <v>4.839593683926181E-3</v>
      </c>
    </row>
    <row r="102" spans="26:60" x14ac:dyDescent="0.2">
      <c r="Z102" s="35" t="s">
        <v>109</v>
      </c>
      <c r="AA102" s="25">
        <v>27.57829239652283</v>
      </c>
      <c r="AB102" s="25">
        <v>314.09479137957248</v>
      </c>
      <c r="AC102" s="25">
        <v>6.0582292100087816E-2</v>
      </c>
      <c r="AD102" s="25">
        <v>6.0161373551365624</v>
      </c>
      <c r="AE102" s="25">
        <v>6.0146253723667877</v>
      </c>
      <c r="AF102" s="25">
        <v>9.6962744315028781E-3</v>
      </c>
      <c r="AG102" s="25">
        <v>28.170488164836527</v>
      </c>
      <c r="AH102" s="25">
        <v>5.3832623876908983</v>
      </c>
      <c r="AI102" s="25">
        <v>31.451238187760215</v>
      </c>
      <c r="AJ102" s="25">
        <v>0.52861430849464452</v>
      </c>
      <c r="AK102" s="25">
        <v>9.9088805036702088E-2</v>
      </c>
      <c r="AL102" s="25">
        <v>7.3444281751608811</v>
      </c>
      <c r="AM102" s="25">
        <v>6.6745283127053246E-4</v>
      </c>
      <c r="AN102" s="25">
        <v>0.33260191745384787</v>
      </c>
      <c r="AO102" s="25">
        <v>7.157195456643968E-2</v>
      </c>
      <c r="AP102" s="25">
        <v>7.2144776242853287E-2</v>
      </c>
      <c r="AQ102" s="25">
        <v>6.6873458452112497E-6</v>
      </c>
      <c r="AR102" s="25">
        <v>0.12596439111346217</v>
      </c>
      <c r="AS102" s="25">
        <v>56.291374378079901</v>
      </c>
      <c r="AT102" s="26">
        <v>0.16446809467338411</v>
      </c>
    </row>
    <row r="103" spans="26:60" x14ac:dyDescent="0.2">
      <c r="Z103" s="35" t="s">
        <v>113</v>
      </c>
      <c r="AA103" s="25">
        <v>6.5039175935330151</v>
      </c>
      <c r="AB103" s="25">
        <v>101.06573959998258</v>
      </c>
      <c r="AC103" s="25">
        <v>6.0672727758124226E-2</v>
      </c>
      <c r="AD103" s="25">
        <v>1.5988786659081127</v>
      </c>
      <c r="AE103" s="25">
        <v>33.140225919920169</v>
      </c>
      <c r="AF103" s="25">
        <v>3.9791994320499693E-2</v>
      </c>
      <c r="AG103" s="25">
        <v>6.6303138384096387</v>
      </c>
      <c r="AH103" s="25">
        <v>3.3622746399022527</v>
      </c>
      <c r="AI103" s="25">
        <v>442.12945028395268</v>
      </c>
      <c r="AJ103" s="25">
        <v>0.48462510951042875</v>
      </c>
      <c r="AK103" s="25">
        <v>-0.6091997181201938</v>
      </c>
      <c r="AL103" s="25">
        <v>41.71904596078258</v>
      </c>
      <c r="AM103" s="25">
        <v>6.7379929091624291E-4</v>
      </c>
      <c r="AN103" s="25">
        <v>1.4734132736976882</v>
      </c>
      <c r="AO103" s="25">
        <v>5.8503464180387758E-2</v>
      </c>
      <c r="AP103" s="25">
        <v>5.9569018980897878E-2</v>
      </c>
      <c r="AQ103" s="25">
        <v>7.6189734930963344E-6</v>
      </c>
      <c r="AR103" s="25">
        <v>0.16875412897574121</v>
      </c>
      <c r="AS103" s="25">
        <v>1456.6548245516537</v>
      </c>
      <c r="AT103" s="26">
        <v>0.18862709424309984</v>
      </c>
    </row>
    <row r="104" spans="26:60" x14ac:dyDescent="0.2">
      <c r="Z104" s="35" t="s">
        <v>117</v>
      </c>
      <c r="AA104" s="25">
        <v>0.14916838604682153</v>
      </c>
      <c r="AB104" s="25">
        <v>1.8804921830931547</v>
      </c>
      <c r="AC104" s="25">
        <v>2.667906238526677E-4</v>
      </c>
      <c r="AD104" s="25">
        <v>3.6351782717517322E-2</v>
      </c>
      <c r="AE104" s="25">
        <v>1.1086446539493002E-2</v>
      </c>
      <c r="AF104" s="25">
        <v>6.6651107806506529E-5</v>
      </c>
      <c r="AG104" s="25">
        <v>0.15179587498102162</v>
      </c>
      <c r="AH104" s="25">
        <v>0.12021220679952682</v>
      </c>
      <c r="AI104" s="25">
        <v>0.1300686395609541</v>
      </c>
      <c r="AJ104" s="25">
        <v>5.8026349573762548E-3</v>
      </c>
      <c r="AK104" s="25">
        <v>1.5265871059907048E-3</v>
      </c>
      <c r="AL104" s="25">
        <v>1.530865580473096E-2</v>
      </c>
      <c r="AM104" s="25">
        <v>5.6917901603943923E-6</v>
      </c>
      <c r="AN104" s="25">
        <v>5.2209614414971371E-3</v>
      </c>
      <c r="AO104" s="25">
        <v>3.8063716257536931E-4</v>
      </c>
      <c r="AP104" s="25">
        <v>4.0875278572172549E-4</v>
      </c>
      <c r="AQ104" s="25">
        <v>3.4416718159545821E-8</v>
      </c>
      <c r="AR104" s="25">
        <v>4.051528987391702E-4</v>
      </c>
      <c r="AS104" s="25">
        <v>0.47177093208216436</v>
      </c>
      <c r="AT104" s="26">
        <v>1.8256560948536774E-3</v>
      </c>
    </row>
    <row r="105" spans="26:60" x14ac:dyDescent="0.2">
      <c r="Z105" s="35" t="s">
        <v>241</v>
      </c>
      <c r="AA105" s="25">
        <v>1.357878462761654</v>
      </c>
      <c r="AB105" s="25">
        <v>18.419687288364688</v>
      </c>
      <c r="AC105" s="25">
        <v>3.8808864539270236E-3</v>
      </c>
      <c r="AD105" s="25">
        <v>0.34333249179315561</v>
      </c>
      <c r="AE105" s="25">
        <v>0.11609786050655085</v>
      </c>
      <c r="AF105" s="25">
        <v>1.3055525637179241E-3</v>
      </c>
      <c r="AG105" s="25">
        <v>1.3800310717714632</v>
      </c>
      <c r="AH105" s="25">
        <v>0.26904820159066489</v>
      </c>
      <c r="AI105" s="25">
        <v>3.6933046132760183</v>
      </c>
      <c r="AJ105" s="25">
        <v>4.7720738207131692E-2</v>
      </c>
      <c r="AK105" s="25">
        <v>9.4016983882728306E-2</v>
      </c>
      <c r="AL105" s="25">
        <v>0.15269622495076179</v>
      </c>
      <c r="AM105" s="25">
        <v>1.0630858937395456E-3</v>
      </c>
      <c r="AN105" s="25">
        <v>0.93627156019109148</v>
      </c>
      <c r="AO105" s="25">
        <v>5.3531612050911545E-3</v>
      </c>
      <c r="AP105" s="25">
        <v>5.429809683872272E-3</v>
      </c>
      <c r="AQ105" s="25">
        <v>5.0062535245872263E-7</v>
      </c>
      <c r="AR105" s="25">
        <v>8.5823480700326915E-3</v>
      </c>
      <c r="AS105" s="25">
        <v>9.8588001661123084</v>
      </c>
      <c r="AT105" s="26">
        <v>2.7827515448808411E-2</v>
      </c>
    </row>
    <row r="106" spans="26:60" x14ac:dyDescent="0.2">
      <c r="Z106" s="35" t="s">
        <v>242</v>
      </c>
      <c r="AA106" s="25">
        <v>3.2573520308259933E-2</v>
      </c>
      <c r="AB106" s="25">
        <v>0.36847114003075382</v>
      </c>
      <c r="AC106" s="25">
        <v>7.3095644531440918E-5</v>
      </c>
      <c r="AD106" s="25">
        <v>6.9433890230809741E-3</v>
      </c>
      <c r="AE106" s="25">
        <v>2.0946367393856555E-3</v>
      </c>
      <c r="AF106" s="25">
        <v>2.0052524066676598E-5</v>
      </c>
      <c r="AG106" s="25">
        <v>3.2996198043742736E-2</v>
      </c>
      <c r="AH106" s="25">
        <v>4.2035432541881095E-3</v>
      </c>
      <c r="AI106" s="25">
        <v>6.278717469587812E-2</v>
      </c>
      <c r="AJ106" s="25">
        <v>9.020039695600816E-4</v>
      </c>
      <c r="AK106" s="25">
        <v>1.4012312291617783E-3</v>
      </c>
      <c r="AL106" s="25">
        <v>2.7670858901929769E-3</v>
      </c>
      <c r="AM106" s="25">
        <v>1.5024573420214998E-5</v>
      </c>
      <c r="AN106" s="25">
        <v>1.3162525283714676E-2</v>
      </c>
      <c r="AO106" s="25">
        <v>9.4692208441060454E-5</v>
      </c>
      <c r="AP106" s="25">
        <v>9.6078602380128171E-5</v>
      </c>
      <c r="AQ106" s="25">
        <v>9.7213574970353843E-9</v>
      </c>
      <c r="AR106" s="25">
        <v>1.4584500792507566E-4</v>
      </c>
      <c r="AS106" s="25">
        <v>0.1859645595859187</v>
      </c>
      <c r="AT106" s="26">
        <v>4.3315512058438645E-4</v>
      </c>
    </row>
    <row r="107" spans="26:60" x14ac:dyDescent="0.2">
      <c r="Z107" s="35" t="s">
        <v>234</v>
      </c>
      <c r="AA107" s="25">
        <v>18.741772201969777</v>
      </c>
      <c r="AB107" s="25">
        <v>236.32869863847725</v>
      </c>
      <c r="AC107" s="25">
        <v>0.27432938360816489</v>
      </c>
      <c r="AD107" s="25">
        <v>4.7727880664926241</v>
      </c>
      <c r="AE107" s="25">
        <v>15.772335847498667</v>
      </c>
      <c r="AF107" s="25">
        <v>2.5047667024932382E-2</v>
      </c>
      <c r="AG107" s="25">
        <v>19.055413502793058</v>
      </c>
      <c r="AH107" s="25">
        <v>4.0698689191131949</v>
      </c>
      <c r="AI107" s="25">
        <v>182.00761812484652</v>
      </c>
      <c r="AJ107" s="25">
        <v>0.43515317502281459</v>
      </c>
      <c r="AK107" s="25">
        <v>0.35122249081592311</v>
      </c>
      <c r="AL107" s="25">
        <v>21.945404286963814</v>
      </c>
      <c r="AM107" s="25">
        <v>2.401489694775479E-3</v>
      </c>
      <c r="AN107" s="25">
        <v>2.3549833577228672</v>
      </c>
      <c r="AO107" s="25">
        <v>9.0636677546148459E-2</v>
      </c>
      <c r="AP107" s="25">
        <v>9.2084736804225326E-2</v>
      </c>
      <c r="AQ107" s="25">
        <v>5.996368486379105E-6</v>
      </c>
      <c r="AR107" s="25">
        <v>0.93069310999828225</v>
      </c>
      <c r="AS107" s="25">
        <v>4829.2004322305593</v>
      </c>
      <c r="AT107" s="26">
        <v>0.13490136860228547</v>
      </c>
    </row>
    <row r="108" spans="26:60" x14ac:dyDescent="0.2">
      <c r="Z108" s="35" t="s">
        <v>235</v>
      </c>
      <c r="AA108" s="25">
        <v>2.8629013029854256</v>
      </c>
      <c r="AB108" s="25">
        <v>47.168210363477542</v>
      </c>
      <c r="AC108" s="25">
        <v>8.7037948636412982E-3</v>
      </c>
      <c r="AD108" s="25">
        <v>0.85294324730804338</v>
      </c>
      <c r="AE108" s="25">
        <v>0.26206506598440349</v>
      </c>
      <c r="AF108" s="25">
        <v>9.4066704356295854E-4</v>
      </c>
      <c r="AG108" s="25">
        <v>2.913249090171774</v>
      </c>
      <c r="AH108" s="25">
        <v>0.19753816408880459</v>
      </c>
      <c r="AI108" s="25">
        <v>6.0383578975615482</v>
      </c>
      <c r="AJ108" s="25">
        <v>0.19848746256819075</v>
      </c>
      <c r="AK108" s="25">
        <v>2.4559425719614839E-2</v>
      </c>
      <c r="AL108" s="25">
        <v>0.34560846063764045</v>
      </c>
      <c r="AM108" s="25">
        <v>1.169410170424657E-4</v>
      </c>
      <c r="AN108" s="25">
        <v>1.4039029501807354</v>
      </c>
      <c r="AO108" s="25">
        <v>1.104069345703549E-2</v>
      </c>
      <c r="AP108" s="25">
        <v>1.1217126288011825E-2</v>
      </c>
      <c r="AQ108" s="25">
        <v>1.8707336661324201E-6</v>
      </c>
      <c r="AR108" s="25">
        <v>1.7614925992229823E-2</v>
      </c>
      <c r="AS108" s="25">
        <v>24.30711305932909</v>
      </c>
      <c r="AT108" s="26">
        <v>8.3927206248954014E-2</v>
      </c>
    </row>
    <row r="109" spans="26:60" x14ac:dyDescent="0.2">
      <c r="Z109" s="36" t="s">
        <v>243</v>
      </c>
      <c r="AA109" s="28">
        <v>15.401158657013507</v>
      </c>
      <c r="AB109" s="28">
        <v>231.32047037701639</v>
      </c>
      <c r="AC109" s="28">
        <v>1.5070097563637704E-2</v>
      </c>
      <c r="AD109" s="28">
        <v>4.3596983327411971</v>
      </c>
      <c r="AE109" s="28">
        <v>0.21917042159707589</v>
      </c>
      <c r="AF109" s="28">
        <v>3.3576203808715066E-3</v>
      </c>
      <c r="AG109" s="28">
        <v>15.671991896357078</v>
      </c>
      <c r="AH109" s="28">
        <v>0.40632286937433226</v>
      </c>
      <c r="AI109" s="28">
        <v>6.1549715393668052</v>
      </c>
      <c r="AJ109" s="28">
        <v>1.1554213574432128</v>
      </c>
      <c r="AK109" s="28">
        <v>5.2836826566803025E-2</v>
      </c>
      <c r="AL109" s="28">
        <v>0.29231946244193635</v>
      </c>
      <c r="AM109" s="28">
        <v>2.5558697941957119E-4</v>
      </c>
      <c r="AN109" s="28">
        <v>8.5771970205757251E-3</v>
      </c>
      <c r="AO109" s="28">
        <v>2.6684371761628908E-2</v>
      </c>
      <c r="AP109" s="28">
        <v>2.7116258167948219E-2</v>
      </c>
      <c r="AQ109" s="28">
        <v>3.35226620406328E-6</v>
      </c>
      <c r="AR109" s="28">
        <v>3.6437921306832509E-2</v>
      </c>
      <c r="AS109" s="28">
        <v>9.506953273229426</v>
      </c>
      <c r="AT109" s="29">
        <v>4.9961457741876901E-2</v>
      </c>
    </row>
    <row r="110" spans="26:60" x14ac:dyDescent="0.2">
      <c r="Z110" s="21"/>
      <c r="AA110" s="50" t="s">
        <v>245</v>
      </c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1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</row>
    <row r="111" spans="26:60" x14ac:dyDescent="0.2">
      <c r="Z111" s="35" t="s">
        <v>7</v>
      </c>
      <c r="AA111" s="25" t="s">
        <v>249</v>
      </c>
      <c r="AB111" s="25" t="s">
        <v>33</v>
      </c>
      <c r="AC111" s="25" t="s">
        <v>34</v>
      </c>
      <c r="AD111" s="25" t="s">
        <v>35</v>
      </c>
      <c r="AE111" s="25" t="s">
        <v>36</v>
      </c>
      <c r="AF111" s="25" t="s">
        <v>37</v>
      </c>
      <c r="AG111" s="25" t="s">
        <v>38</v>
      </c>
      <c r="AH111" s="25" t="s">
        <v>39</v>
      </c>
      <c r="AI111" s="25" t="s">
        <v>40</v>
      </c>
      <c r="AJ111" s="25" t="s">
        <v>41</v>
      </c>
      <c r="AK111" s="25" t="s">
        <v>42</v>
      </c>
      <c r="AL111" s="25" t="s">
        <v>43</v>
      </c>
      <c r="AM111" s="25" t="s">
        <v>44</v>
      </c>
      <c r="AN111" s="25" t="s">
        <v>45</v>
      </c>
      <c r="AO111" s="25" t="s">
        <v>46</v>
      </c>
      <c r="AP111" s="25" t="s">
        <v>47</v>
      </c>
      <c r="AQ111" s="25" t="s">
        <v>48</v>
      </c>
      <c r="AR111" s="25" t="s">
        <v>49</v>
      </c>
      <c r="AS111" s="25" t="s">
        <v>50</v>
      </c>
      <c r="AT111" s="26" t="s">
        <v>51</v>
      </c>
    </row>
    <row r="112" spans="26:60" x14ac:dyDescent="0.2">
      <c r="Z112" s="35" t="s">
        <v>53</v>
      </c>
      <c r="AA112" s="25">
        <v>7.0659580797322638E-2</v>
      </c>
      <c r="AB112" s="25">
        <v>3.0846741268996913</v>
      </c>
      <c r="AC112" s="25">
        <v>1.4385504577341904E-4</v>
      </c>
      <c r="AD112" s="25">
        <v>6.6836069386368352E-2</v>
      </c>
      <c r="AE112" s="25">
        <v>1.4724661859795121E-3</v>
      </c>
      <c r="AF112" s="25">
        <v>3.9150592704701421E-6</v>
      </c>
      <c r="AG112" s="25">
        <v>7.1172252164647662E-2</v>
      </c>
      <c r="AH112" s="25">
        <v>1.861307489277559E-3</v>
      </c>
      <c r="AI112" s="25">
        <v>2.6330024935114285E-2</v>
      </c>
      <c r="AJ112" s="25">
        <v>2.0072185534672979E-3</v>
      </c>
      <c r="AK112" s="25">
        <v>4.5960261317406814E-4</v>
      </c>
      <c r="AL112" s="25">
        <v>2.008907512983361E-3</v>
      </c>
      <c r="AM112" s="25">
        <v>3.0390868171862085E-7</v>
      </c>
      <c r="AN112" s="25">
        <v>1.3894516689192467E-4</v>
      </c>
      <c r="AO112" s="25">
        <v>1.5540698757424474E-4</v>
      </c>
      <c r="AP112" s="25">
        <v>1.6118646291189307E-4</v>
      </c>
      <c r="AQ112" s="25">
        <v>4.9496866275468078E-8</v>
      </c>
      <c r="AR112" s="25">
        <v>3.2469740671597057E-4</v>
      </c>
      <c r="AS112" s="25">
        <v>0.14124406877402393</v>
      </c>
      <c r="AT112" s="26">
        <v>9.9533314721772444E-5</v>
      </c>
    </row>
    <row r="113" spans="26:46" x14ac:dyDescent="0.2">
      <c r="Z113" s="35" t="s">
        <v>236</v>
      </c>
      <c r="AA113" s="25">
        <v>0.42898101547707596</v>
      </c>
      <c r="AB113" s="25">
        <v>10.676131607656334</v>
      </c>
      <c r="AC113" s="25">
        <v>6.5364527993622948E-4</v>
      </c>
      <c r="AD113" s="25">
        <v>0.20802281550428134</v>
      </c>
      <c r="AE113" s="25">
        <v>1.3805322337106875E-2</v>
      </c>
      <c r="AF113" s="25">
        <v>1.1487397249781865E-4</v>
      </c>
      <c r="AG113" s="25">
        <v>0.43912558591703016</v>
      </c>
      <c r="AH113" s="25">
        <v>1.9979348909450145E-2</v>
      </c>
      <c r="AI113" s="25">
        <v>0.44720326939942484</v>
      </c>
      <c r="AJ113" s="25">
        <v>3.1046613073401449E-2</v>
      </c>
      <c r="AK113" s="25">
        <v>7.6973626795572327E-3</v>
      </c>
      <c r="AL113" s="25">
        <v>1.8693212211596234E-2</v>
      </c>
      <c r="AM113" s="25">
        <v>1.1942238176676613E-5</v>
      </c>
      <c r="AN113" s="25">
        <v>1.398838086746504E-3</v>
      </c>
      <c r="AO113" s="25">
        <v>1.070428819990106E-3</v>
      </c>
      <c r="AP113" s="25">
        <v>1.1132908426263149E-3</v>
      </c>
      <c r="AQ113" s="25">
        <v>6.4683678941231006E-7</v>
      </c>
      <c r="AR113" s="25">
        <v>1.4276022821867957E-3</v>
      </c>
      <c r="AS113" s="25">
        <v>1.6839110837665505</v>
      </c>
      <c r="AT113" s="26">
        <v>4.3434598849924535E-3</v>
      </c>
    </row>
    <row r="114" spans="26:46" x14ac:dyDescent="0.2">
      <c r="Z114" s="35" t="s">
        <v>237</v>
      </c>
      <c r="AA114" s="25">
        <v>0.11397550052411831</v>
      </c>
      <c r="AB114" s="25">
        <v>1.7874976174938286</v>
      </c>
      <c r="AC114" s="25">
        <v>2.3654211889270125E-4</v>
      </c>
      <c r="AD114" s="25">
        <v>3.251964060987516E-2</v>
      </c>
      <c r="AE114" s="25">
        <v>5.2936328870923591E-3</v>
      </c>
      <c r="AF114" s="25">
        <v>3.2921419842370653E-5</v>
      </c>
      <c r="AG114" s="25">
        <v>0.11613738671179336</v>
      </c>
      <c r="AH114" s="25">
        <v>6.6304941574721393E-3</v>
      </c>
      <c r="AI114" s="25">
        <v>0.2439247326816836</v>
      </c>
      <c r="AJ114" s="25">
        <v>9.7637921870733623E-3</v>
      </c>
      <c r="AK114" s="25">
        <v>1.3423665782466565E-3</v>
      </c>
      <c r="AL114" s="25">
        <v>7.3251119250731141E-3</v>
      </c>
      <c r="AM114" s="25">
        <v>3.6657247708432007E-6</v>
      </c>
      <c r="AN114" s="25">
        <v>6.268218157031713E-4</v>
      </c>
      <c r="AO114" s="25">
        <v>4.2880354719312399E-4</v>
      </c>
      <c r="AP114" s="25">
        <v>4.3490639552018126E-4</v>
      </c>
      <c r="AQ114" s="25">
        <v>1.6370384403916996E-7</v>
      </c>
      <c r="AR114" s="25">
        <v>5.5254952913776729E-4</v>
      </c>
      <c r="AS114" s="25">
        <v>0.95731348921821746</v>
      </c>
      <c r="AT114" s="26">
        <v>8.7491033889644564E-4</v>
      </c>
    </row>
    <row r="115" spans="26:46" x14ac:dyDescent="0.2">
      <c r="Z115" s="35" t="s">
        <v>238</v>
      </c>
      <c r="AA115" s="25">
        <v>0.96550425551111496</v>
      </c>
      <c r="AB115" s="25">
        <v>26.103594892961976</v>
      </c>
      <c r="AC115" s="25">
        <v>1.3716262220082912E-3</v>
      </c>
      <c r="AD115" s="25">
        <v>0.52467615459971817</v>
      </c>
      <c r="AE115" s="25">
        <v>3.8743630682709272E-2</v>
      </c>
      <c r="AF115" s="25">
        <v>2.6397754716378204E-4</v>
      </c>
      <c r="AG115" s="25">
        <v>0.98934300222745875</v>
      </c>
      <c r="AH115" s="25">
        <v>4.6298633396484087E-2</v>
      </c>
      <c r="AI115" s="25">
        <v>0.79772219731115912</v>
      </c>
      <c r="AJ115" s="25">
        <v>5.0149404757578529E-2</v>
      </c>
      <c r="AK115" s="25">
        <v>6.7771487109615971E-3</v>
      </c>
      <c r="AL115" s="25">
        <v>5.0817243299194854E-2</v>
      </c>
      <c r="AM115" s="25">
        <v>1.8244752185417159E-5</v>
      </c>
      <c r="AN115" s="25">
        <v>2.6562238394032241E-3</v>
      </c>
      <c r="AO115" s="25">
        <v>2.0644063617213794E-3</v>
      </c>
      <c r="AP115" s="25">
        <v>2.1709631472268641E-3</v>
      </c>
      <c r="AQ115" s="25">
        <v>1.9593209422978279E-7</v>
      </c>
      <c r="AR115" s="25">
        <v>2.786247732031088E-3</v>
      </c>
      <c r="AS115" s="25">
        <v>2.9842468080844293</v>
      </c>
      <c r="AT115" s="26">
        <v>1.3526815171147363E-2</v>
      </c>
    </row>
    <row r="116" spans="26:46" x14ac:dyDescent="0.2">
      <c r="Z116" s="35" t="s">
        <v>239</v>
      </c>
      <c r="AA116" s="25">
        <v>51.936544690576525</v>
      </c>
      <c r="AB116" s="25">
        <v>806.40289661798806</v>
      </c>
      <c r="AC116" s="25">
        <v>0.13426164534341001</v>
      </c>
      <c r="AD116" s="25">
        <v>13.547171441052301</v>
      </c>
      <c r="AE116" s="25">
        <v>44.009925079849232</v>
      </c>
      <c r="AF116" s="25">
        <v>8.7301273865936294E-2</v>
      </c>
      <c r="AG116" s="25">
        <v>52.854459905829316</v>
      </c>
      <c r="AH116" s="25">
        <v>5.5940725701509288</v>
      </c>
      <c r="AI116" s="25">
        <v>684.74794655381356</v>
      </c>
      <c r="AJ116" s="25">
        <v>5.9504017330736021</v>
      </c>
      <c r="AK116" s="25">
        <v>0.75963684661304842</v>
      </c>
      <c r="AL116" s="25">
        <v>57.807974020463334</v>
      </c>
      <c r="AM116" s="25">
        <v>3.0457448183200098E-3</v>
      </c>
      <c r="AN116" s="25">
        <v>2.260510467037232</v>
      </c>
      <c r="AO116" s="25">
        <v>0.16996157906709672</v>
      </c>
      <c r="AP116" s="25">
        <v>0.17243650126705384</v>
      </c>
      <c r="AQ116" s="25">
        <v>2.9362752735844021E-5</v>
      </c>
      <c r="AR116" s="25">
        <v>0.26456790279116893</v>
      </c>
      <c r="AS116" s="25">
        <v>774.15776921089878</v>
      </c>
      <c r="AT116" s="26">
        <v>0.55566387601236567</v>
      </c>
    </row>
    <row r="117" spans="26:46" x14ac:dyDescent="0.2">
      <c r="Z117" s="35" t="s">
        <v>76</v>
      </c>
      <c r="AA117" s="25">
        <v>0.4422649316383041</v>
      </c>
      <c r="AB117" s="25">
        <v>7.8140750249418041</v>
      </c>
      <c r="AC117" s="25">
        <v>3.7381186118567457E-3</v>
      </c>
      <c r="AD117" s="25">
        <v>0.13586680001847704</v>
      </c>
      <c r="AE117" s="25">
        <v>4.4789104792741494E-2</v>
      </c>
      <c r="AF117" s="25">
        <v>1.8735570581482233E-4</v>
      </c>
      <c r="AG117" s="25">
        <v>0.44855794788785636</v>
      </c>
      <c r="AH117" s="25">
        <v>4.1022261013104189E-2</v>
      </c>
      <c r="AI117" s="25">
        <v>1.018727512709944</v>
      </c>
      <c r="AJ117" s="25">
        <v>5.3284243369075161E-2</v>
      </c>
      <c r="AK117" s="25">
        <v>-4.8471570896020818E-4</v>
      </c>
      <c r="AL117" s="25">
        <v>5.949575155473355E-2</v>
      </c>
      <c r="AM117" s="25">
        <v>1.2823876171434138E-5</v>
      </c>
      <c r="AN117" s="25">
        <v>2.8325052863898671E-2</v>
      </c>
      <c r="AO117" s="25">
        <v>1.3798613668746823E-3</v>
      </c>
      <c r="AP117" s="25">
        <v>1.4028857693031433E-3</v>
      </c>
      <c r="AQ117" s="25">
        <v>1.9124875003115868E-7</v>
      </c>
      <c r="AR117" s="25">
        <v>1.171297835855788E-2</v>
      </c>
      <c r="AS117" s="25">
        <v>4.0103803960235833</v>
      </c>
      <c r="AT117" s="26">
        <v>5.4082122232013531E-3</v>
      </c>
    </row>
    <row r="118" spans="26:46" x14ac:dyDescent="0.2">
      <c r="Z118" s="35" t="s">
        <v>78</v>
      </c>
      <c r="AA118" s="25">
        <v>1.3182349276180609E-3</v>
      </c>
      <c r="AB118" s="25">
        <v>1.9218132547618262E-2</v>
      </c>
      <c r="AC118" s="25">
        <v>6.6903800922760825E-6</v>
      </c>
      <c r="AD118" s="25">
        <v>3.6989257899358227E-4</v>
      </c>
      <c r="AE118" s="25">
        <v>1.8478338726840246E-4</v>
      </c>
      <c r="AF118" s="25">
        <v>7.0214927609818747E-7</v>
      </c>
      <c r="AG118" s="25">
        <v>1.3395580095926138E-3</v>
      </c>
      <c r="AH118" s="25">
        <v>1.1260569981524603E-3</v>
      </c>
      <c r="AI118" s="25">
        <v>4.6192746533198136E-3</v>
      </c>
      <c r="AJ118" s="25">
        <v>6.4779028297131969E-5</v>
      </c>
      <c r="AK118" s="25">
        <v>2.4758139028215019E-5</v>
      </c>
      <c r="AL118" s="25">
        <v>2.5420674625073768E-4</v>
      </c>
      <c r="AM118" s="25">
        <v>3.036058723655377E-8</v>
      </c>
      <c r="AN118" s="25">
        <v>7.8355291653042514E-5</v>
      </c>
      <c r="AO118" s="25">
        <v>4.6658999136989255E-6</v>
      </c>
      <c r="AP118" s="25">
        <v>4.7298468219001414E-6</v>
      </c>
      <c r="AQ118" s="25">
        <v>4.5361505162288055E-10</v>
      </c>
      <c r="AR118" s="25">
        <v>2.0339881839626752E-5</v>
      </c>
      <c r="AS118" s="25">
        <v>1.5945646359879724E-2</v>
      </c>
      <c r="AT118" s="26">
        <v>4.0847049690706699E-5</v>
      </c>
    </row>
    <row r="119" spans="26:46" x14ac:dyDescent="0.2">
      <c r="Z119" s="35" t="s">
        <v>79</v>
      </c>
      <c r="AA119" s="25">
        <v>2.0053506658181242</v>
      </c>
      <c r="AB119" s="25">
        <v>31.110051528565545</v>
      </c>
      <c r="AC119" s="25">
        <v>4.3615763052858546E-3</v>
      </c>
      <c r="AD119" s="25">
        <v>0.51387391541630656</v>
      </c>
      <c r="AE119" s="25">
        <v>0.11330659608409034</v>
      </c>
      <c r="AF119" s="25">
        <v>9.5441182430710397E-4</v>
      </c>
      <c r="AG119" s="25">
        <v>2.0369186107181774</v>
      </c>
      <c r="AH119" s="25">
        <v>0.13354134465818737</v>
      </c>
      <c r="AI119" s="25">
        <v>2.5345900173329414</v>
      </c>
      <c r="AJ119" s="25">
        <v>0.24448497390725371</v>
      </c>
      <c r="AK119" s="25">
        <v>2.7094009054456331E-2</v>
      </c>
      <c r="AL119" s="25">
        <v>0.14931983366786342</v>
      </c>
      <c r="AM119" s="25">
        <v>1.0476759029210969E-4</v>
      </c>
      <c r="AN119" s="25">
        <v>6.9735011617705076E-3</v>
      </c>
      <c r="AO119" s="25">
        <v>5.0235092278360007E-3</v>
      </c>
      <c r="AP119" s="25">
        <v>5.0799182265168757E-3</v>
      </c>
      <c r="AQ119" s="25">
        <v>2.2025142661117664E-6</v>
      </c>
      <c r="AR119" s="25">
        <v>7.2589622827062567E-3</v>
      </c>
      <c r="AS119" s="25">
        <v>9.1590543442322669</v>
      </c>
      <c r="AT119" s="26">
        <v>5.560109288859743E-2</v>
      </c>
    </row>
    <row r="120" spans="26:46" x14ac:dyDescent="0.2">
      <c r="Z120" s="35" t="s">
        <v>80</v>
      </c>
      <c r="AA120" s="25">
        <v>0.30043856234243715</v>
      </c>
      <c r="AB120" s="25">
        <v>4.8562558280386314</v>
      </c>
      <c r="AC120" s="25">
        <v>1.2309564462206611E-4</v>
      </c>
      <c r="AD120" s="25">
        <v>0.10505088726969518</v>
      </c>
      <c r="AE120" s="25">
        <v>4.7687598362236025E-3</v>
      </c>
      <c r="AF120" s="25">
        <v>1.0910792181748488E-5</v>
      </c>
      <c r="AG120" s="25">
        <v>0.3054290026654915</v>
      </c>
      <c r="AH120" s="25">
        <v>4.9196181291779537E-3</v>
      </c>
      <c r="AI120" s="25">
        <v>7.964939662116205E-2</v>
      </c>
      <c r="AJ120" s="25">
        <v>1.6405560507508187E-3</v>
      </c>
      <c r="AK120" s="25">
        <v>8.0923172221384352E-4</v>
      </c>
      <c r="AL120" s="25">
        <v>6.2237093036343755E-3</v>
      </c>
      <c r="AM120" s="25">
        <v>5.4212920793361525E-6</v>
      </c>
      <c r="AN120" s="25">
        <v>5.958469070305103E-4</v>
      </c>
      <c r="AO120" s="25">
        <v>2.8056016782715404E-4</v>
      </c>
      <c r="AP120" s="25">
        <v>2.9203365311430984E-4</v>
      </c>
      <c r="AQ120" s="25">
        <v>5.7044892950156572E-8</v>
      </c>
      <c r="AR120" s="25">
        <v>3.5357182157207107E-4</v>
      </c>
      <c r="AS120" s="25">
        <v>0.46602628016483105</v>
      </c>
      <c r="AT120" s="26">
        <v>6.5183286831043451E-3</v>
      </c>
    </row>
    <row r="121" spans="26:46" x14ac:dyDescent="0.2">
      <c r="Z121" s="35" t="s">
        <v>82</v>
      </c>
      <c r="AA121" s="25">
        <v>1.0117774304034036E-3</v>
      </c>
      <c r="AB121" s="25">
        <v>1.4746090065367069E-2</v>
      </c>
      <c r="AC121" s="25">
        <v>2.2967550728306215E-6</v>
      </c>
      <c r="AD121" s="25">
        <v>2.5748470297260937E-4</v>
      </c>
      <c r="AE121" s="25">
        <v>2.2962997202724483E-5</v>
      </c>
      <c r="AF121" s="25">
        <v>4.3579866942476681E-7</v>
      </c>
      <c r="AG121" s="25">
        <v>1.0288271472548847E-3</v>
      </c>
      <c r="AH121" s="25">
        <v>3.9509125365596516E-5</v>
      </c>
      <c r="AI121" s="25">
        <v>7.3323671213386637E-4</v>
      </c>
      <c r="AJ121" s="25">
        <v>8.9573602070379776E-5</v>
      </c>
      <c r="AK121" s="25">
        <v>4.1941604537860669E-6</v>
      </c>
      <c r="AL121" s="25">
        <v>3.069411808736076E-5</v>
      </c>
      <c r="AM121" s="25">
        <v>3.117965120332156E-8</v>
      </c>
      <c r="AN121" s="25">
        <v>5.6452986448053701E-7</v>
      </c>
      <c r="AO121" s="25">
        <v>2.2618712032930693E-6</v>
      </c>
      <c r="AP121" s="25">
        <v>2.2794040303040206E-6</v>
      </c>
      <c r="AQ121" s="25">
        <v>3.6094598239310999E-10</v>
      </c>
      <c r="AR121" s="25">
        <v>3.4095333262320977E-6</v>
      </c>
      <c r="AS121" s="25">
        <v>9.4850132395781113E-4</v>
      </c>
      <c r="AT121" s="26">
        <v>2.6340966210923893E-5</v>
      </c>
    </row>
    <row r="122" spans="26:46" x14ac:dyDescent="0.2">
      <c r="Z122" s="35" t="s">
        <v>240</v>
      </c>
      <c r="AA122" s="25">
        <v>9.0994286968362528E-5</v>
      </c>
      <c r="AB122" s="25">
        <v>1.8724325289287498E-3</v>
      </c>
      <c r="AC122" s="25">
        <v>1.058068547642962E-7</v>
      </c>
      <c r="AD122" s="25">
        <v>2.9379456552699994E-5</v>
      </c>
      <c r="AE122" s="25">
        <v>4.7480941483060108E-6</v>
      </c>
      <c r="AF122" s="25">
        <v>2.5940888942087803E-7</v>
      </c>
      <c r="AG122" s="25">
        <v>9.1914720048682721E-5</v>
      </c>
      <c r="AH122" s="25">
        <v>4.6303773265601683E-5</v>
      </c>
      <c r="AI122" s="25">
        <v>4.503176432423796E-4</v>
      </c>
      <c r="AJ122" s="25">
        <v>1.5924961025807885E-5</v>
      </c>
      <c r="AK122" s="25">
        <v>2.5946678621566219E-6</v>
      </c>
      <c r="AL122" s="25">
        <v>6.4479591097712215E-6</v>
      </c>
      <c r="AM122" s="25">
        <v>2.4060088721281291E-7</v>
      </c>
      <c r="AN122" s="25">
        <v>2.6079582562296738E-7</v>
      </c>
      <c r="AO122" s="25">
        <v>1.7820709897219349E-7</v>
      </c>
      <c r="AP122" s="25">
        <v>1.8206138446498167E-7</v>
      </c>
      <c r="AQ122" s="25">
        <v>4.737045529665381E-11</v>
      </c>
      <c r="AR122" s="25">
        <v>2.1298416940538986E-7</v>
      </c>
      <c r="AS122" s="25">
        <v>2.3809168280749989E-4</v>
      </c>
      <c r="AT122" s="26">
        <v>1.175445330517664E-3</v>
      </c>
    </row>
    <row r="123" spans="26:46" x14ac:dyDescent="0.2">
      <c r="Z123" s="35" t="s">
        <v>233</v>
      </c>
      <c r="AA123" s="25">
        <v>4.1573097132344188</v>
      </c>
      <c r="AB123" s="25">
        <v>103.13365184611192</v>
      </c>
      <c r="AC123" s="25">
        <v>3.1539588726258526E-2</v>
      </c>
      <c r="AD123" s="25">
        <v>1.9118949435989321</v>
      </c>
      <c r="AE123" s="25">
        <v>0.12984996802864232</v>
      </c>
      <c r="AF123" s="25">
        <v>2.2687914374398739E-3</v>
      </c>
      <c r="AG123" s="25">
        <v>4.2279835025408294</v>
      </c>
      <c r="AH123" s="25">
        <v>0.19070159836348072</v>
      </c>
      <c r="AI123" s="25">
        <v>3.6931514024362824</v>
      </c>
      <c r="AJ123" s="25">
        <v>0.66990231992881788</v>
      </c>
      <c r="AK123" s="25">
        <v>2.1665353716736266E-2</v>
      </c>
      <c r="AL123" s="25">
        <v>0.17434453071164144</v>
      </c>
      <c r="AM123" s="25">
        <v>1.5702434418627369E-4</v>
      </c>
      <c r="AN123" s="25">
        <v>5.5416489948661657E-3</v>
      </c>
      <c r="AO123" s="25">
        <v>1.6141878708093929E-2</v>
      </c>
      <c r="AP123" s="25">
        <v>1.6582817142988059E-2</v>
      </c>
      <c r="AQ123" s="25">
        <v>1.8270075769909324E-6</v>
      </c>
      <c r="AR123" s="25">
        <v>8.2073473607137903E-2</v>
      </c>
      <c r="AS123" s="25">
        <v>6.0931455069922116</v>
      </c>
      <c r="AT123" s="26">
        <v>2.5945924660349062E-2</v>
      </c>
    </row>
    <row r="124" spans="26:46" x14ac:dyDescent="0.2">
      <c r="Z124" s="35" t="s">
        <v>197</v>
      </c>
      <c r="AA124" s="25">
        <v>0.90126758101159876</v>
      </c>
      <c r="AB124" s="25">
        <v>11.267992862168652</v>
      </c>
      <c r="AC124" s="25">
        <v>1.308112159576088E-3</v>
      </c>
      <c r="AD124" s="25">
        <v>0.18452020143310011</v>
      </c>
      <c r="AE124" s="25">
        <v>3.6536051339223226E-2</v>
      </c>
      <c r="AF124" s="25">
        <v>3.090621352540872E-4</v>
      </c>
      <c r="AG124" s="25">
        <v>0.97127938079393328</v>
      </c>
      <c r="AH124" s="25">
        <v>3.3713047440203592E-2</v>
      </c>
      <c r="AI124" s="25">
        <v>0.83288749590193334</v>
      </c>
      <c r="AJ124" s="25">
        <v>0.10934725277570997</v>
      </c>
      <c r="AK124" s="25">
        <v>5.3061717984285118E-3</v>
      </c>
      <c r="AL124" s="25">
        <v>4.8173818815724037E-2</v>
      </c>
      <c r="AM124" s="25">
        <v>2.1331607436068445E-5</v>
      </c>
      <c r="AN124" s="25">
        <v>2.1636674891964622E-3</v>
      </c>
      <c r="AO124" s="25">
        <v>9.2246770275951459E-4</v>
      </c>
      <c r="AP124" s="25">
        <v>9.4764429388439098E-4</v>
      </c>
      <c r="AQ124" s="25">
        <v>2.3591806460281268E-7</v>
      </c>
      <c r="AR124" s="25">
        <v>2.3855012801144862E-3</v>
      </c>
      <c r="AS124" s="25">
        <v>2.9254685409554222</v>
      </c>
      <c r="AT124" s="26">
        <v>1.0412800107077489E-2</v>
      </c>
    </row>
    <row r="125" spans="26:46" x14ac:dyDescent="0.2">
      <c r="Z125" s="35" t="s">
        <v>199</v>
      </c>
      <c r="AA125" s="25">
        <v>1.0806316505058173</v>
      </c>
      <c r="AB125" s="25">
        <v>16.095896888570842</v>
      </c>
      <c r="AC125" s="25">
        <v>1.316586455815179E-3</v>
      </c>
      <c r="AD125" s="25">
        <v>0.33150568031805089</v>
      </c>
      <c r="AE125" s="25">
        <v>1.9947119584983377E-2</v>
      </c>
      <c r="AF125" s="25">
        <v>3.3074521048834536E-4</v>
      </c>
      <c r="AG125" s="25">
        <v>1.0960495553004448</v>
      </c>
      <c r="AH125" s="25">
        <v>4.9576104693853221E-2</v>
      </c>
      <c r="AI125" s="25">
        <v>0.87135130887508372</v>
      </c>
      <c r="AJ125" s="25">
        <v>2.887688769341195E-2</v>
      </c>
      <c r="AK125" s="25">
        <v>7.748602222862523E-3</v>
      </c>
      <c r="AL125" s="25">
        <v>2.8083858954010738E-2</v>
      </c>
      <c r="AM125" s="25">
        <v>8.1600113825174481E-4</v>
      </c>
      <c r="AN125" s="25">
        <v>2.0013357326513301E-3</v>
      </c>
      <c r="AO125" s="25">
        <v>1.732001141099066E-3</v>
      </c>
      <c r="AP125" s="25">
        <v>1.7788990399904478E-3</v>
      </c>
      <c r="AQ125" s="25">
        <v>4.0991501754198841E-7</v>
      </c>
      <c r="AR125" s="25">
        <v>3.2491283014795024E-3</v>
      </c>
      <c r="AS125" s="25">
        <v>3.911531762917023</v>
      </c>
      <c r="AT125" s="26">
        <v>2.4756675681031459E-2</v>
      </c>
    </row>
    <row r="126" spans="26:46" x14ac:dyDescent="0.2">
      <c r="Z126" s="35" t="s">
        <v>94</v>
      </c>
      <c r="AA126" s="25">
        <v>3.2357039067875371</v>
      </c>
      <c r="AB126" s="25">
        <v>43.373114505526438</v>
      </c>
      <c r="AC126" s="25">
        <v>7.8462197761768309E-3</v>
      </c>
      <c r="AD126" s="25">
        <v>0.75418549057228623</v>
      </c>
      <c r="AE126" s="25">
        <v>0.5028382684788355</v>
      </c>
      <c r="AF126" s="25">
        <v>1.4618299387120829E-3</v>
      </c>
      <c r="AG126" s="25">
        <v>3.2788050388994265</v>
      </c>
      <c r="AH126" s="25">
        <v>0.23012364303261867</v>
      </c>
      <c r="AI126" s="25">
        <v>9.8706972107820121</v>
      </c>
      <c r="AJ126" s="25">
        <v>0.26171841708514137</v>
      </c>
      <c r="AK126" s="25">
        <v>5.9343083773346732E-2</v>
      </c>
      <c r="AL126" s="25">
        <v>0.65870439537471925</v>
      </c>
      <c r="AM126" s="25">
        <v>6.0716715948329228E-4</v>
      </c>
      <c r="AN126" s="25">
        <v>8.6420543127004035E-2</v>
      </c>
      <c r="AO126" s="25">
        <v>7.6842386305106562E-3</v>
      </c>
      <c r="AP126" s="25">
        <v>7.8138977068579023E-3</v>
      </c>
      <c r="AQ126" s="25">
        <v>1.2544226648561422E-6</v>
      </c>
      <c r="AR126" s="25">
        <v>2.0162424903772749E-2</v>
      </c>
      <c r="AS126" s="25">
        <v>54.548444832482652</v>
      </c>
      <c r="AT126" s="26">
        <v>4.6346775852388118E-2</v>
      </c>
    </row>
    <row r="127" spans="26:46" x14ac:dyDescent="0.2">
      <c r="Z127" s="35" t="s">
        <v>99</v>
      </c>
      <c r="AA127" s="25">
        <v>0.46947732388857361</v>
      </c>
      <c r="AB127" s="25">
        <v>11.055583708085075</v>
      </c>
      <c r="AC127" s="25">
        <v>6.123635797894751E-4</v>
      </c>
      <c r="AD127" s="25">
        <v>0.22396612410206704</v>
      </c>
      <c r="AE127" s="25">
        <v>2.2787745216379777E-2</v>
      </c>
      <c r="AF127" s="25">
        <v>1.1880402076771327E-4</v>
      </c>
      <c r="AG127" s="25">
        <v>0.4875660658069752</v>
      </c>
      <c r="AH127" s="25">
        <v>2.4237920198445399E-2</v>
      </c>
      <c r="AI127" s="25">
        <v>0.43396786995294112</v>
      </c>
      <c r="AJ127" s="25">
        <v>1.7163745254214803E-2</v>
      </c>
      <c r="AK127" s="25">
        <v>3.5665152350869526E-3</v>
      </c>
      <c r="AL127" s="25">
        <v>2.9602611616132583E-2</v>
      </c>
      <c r="AM127" s="25">
        <v>1.2860736158505754E-5</v>
      </c>
      <c r="AN127" s="25">
        <v>1.6324462483643869E-3</v>
      </c>
      <c r="AO127" s="25">
        <v>8.5297296871746152E-4</v>
      </c>
      <c r="AP127" s="25">
        <v>8.9739150013621065E-4</v>
      </c>
      <c r="AQ127" s="25">
        <v>8.8082503667419722E-8</v>
      </c>
      <c r="AR127" s="25">
        <v>1.2625651870342457E-3</v>
      </c>
      <c r="AS127" s="25">
        <v>2.2528568950723584</v>
      </c>
      <c r="AT127" s="26">
        <v>4.4219858866286097E-3</v>
      </c>
    </row>
    <row r="128" spans="26:46" x14ac:dyDescent="0.2">
      <c r="Z128" s="35" t="s">
        <v>104</v>
      </c>
      <c r="AA128" s="25">
        <v>0.61329123007566566</v>
      </c>
      <c r="AB128" s="25">
        <v>15.449928337729933</v>
      </c>
      <c r="AC128" s="25">
        <v>8.5467739977301263E-4</v>
      </c>
      <c r="AD128" s="25">
        <v>0.31119428343507183</v>
      </c>
      <c r="AE128" s="25">
        <v>3.2407038332575029E-2</v>
      </c>
      <c r="AF128" s="25">
        <v>1.7901768329208623E-4</v>
      </c>
      <c r="AG128" s="25">
        <v>0.63498656852699475</v>
      </c>
      <c r="AH128" s="25">
        <v>3.3801487531910812E-2</v>
      </c>
      <c r="AI128" s="25">
        <v>0.61931446190920225</v>
      </c>
      <c r="AJ128" s="25">
        <v>3.4229090319315918E-2</v>
      </c>
      <c r="AK128" s="25">
        <v>5.0110056051854823E-3</v>
      </c>
      <c r="AL128" s="25">
        <v>4.2213556819234527E-2</v>
      </c>
      <c r="AM128" s="25">
        <v>1.6635526341993464E-5</v>
      </c>
      <c r="AN128" s="25">
        <v>2.3285794811888473E-3</v>
      </c>
      <c r="AO128" s="25">
        <v>1.1712419785312718E-3</v>
      </c>
      <c r="AP128" s="25">
        <v>1.2923816485783143E-3</v>
      </c>
      <c r="AQ128" s="25">
        <v>1.5551647514523209E-7</v>
      </c>
      <c r="AR128" s="25">
        <v>1.6522245966447335E-3</v>
      </c>
      <c r="AS128" s="25">
        <v>2.9395980331376692</v>
      </c>
      <c r="AT128" s="26">
        <v>5.7403837418168483E-3</v>
      </c>
    </row>
    <row r="129" spans="21:46" x14ac:dyDescent="0.2">
      <c r="Z129" s="35" t="s">
        <v>109</v>
      </c>
      <c r="AA129" s="25">
        <v>6.9790966680375757</v>
      </c>
      <c r="AB129" s="25">
        <v>115.02555381634082</v>
      </c>
      <c r="AC129" s="25">
        <v>1.7230075312480275E-2</v>
      </c>
      <c r="AD129" s="25">
        <v>1.5975135764664901</v>
      </c>
      <c r="AE129" s="25">
        <v>8.2003552482384965</v>
      </c>
      <c r="AF129" s="25">
        <v>2.9116368450023112E-3</v>
      </c>
      <c r="AG129" s="25">
        <v>7.1014636635537096</v>
      </c>
      <c r="AH129" s="25">
        <v>2.5049244551120515</v>
      </c>
      <c r="AI129" s="25">
        <v>19.376734027242474</v>
      </c>
      <c r="AJ129" s="25">
        <v>0.30056329112052632</v>
      </c>
      <c r="AK129" s="25">
        <v>5.2429833234777089E-2</v>
      </c>
      <c r="AL129" s="25">
        <v>9.8888550786492946</v>
      </c>
      <c r="AM129" s="25">
        <v>1.7758330041747758E-4</v>
      </c>
      <c r="AN129" s="25">
        <v>0.18344640494643075</v>
      </c>
      <c r="AO129" s="25">
        <v>1.6968859388005297E-2</v>
      </c>
      <c r="AP129" s="25">
        <v>1.7311622750239349E-2</v>
      </c>
      <c r="AQ129" s="25">
        <v>2.5169757533958297E-6</v>
      </c>
      <c r="AR129" s="25">
        <v>4.3751067140088064E-2</v>
      </c>
      <c r="AS129" s="25">
        <v>71.990293260786032</v>
      </c>
      <c r="AT129" s="26">
        <v>0.20214991386890729</v>
      </c>
    </row>
    <row r="130" spans="21:46" x14ac:dyDescent="0.2">
      <c r="Z130" s="35" t="s">
        <v>113</v>
      </c>
      <c r="AA130" s="25">
        <v>3.277763960108099</v>
      </c>
      <c r="AB130" s="25">
        <v>56.381165936260089</v>
      </c>
      <c r="AC130" s="25">
        <v>2.1029037001731057E-2</v>
      </c>
      <c r="AD130" s="25">
        <v>0.84717714617075612</v>
      </c>
      <c r="AE130" s="25">
        <v>18.508195605125238</v>
      </c>
      <c r="AF130" s="25">
        <v>2.2474190215102486E-2</v>
      </c>
      <c r="AG130" s="25">
        <v>3.3304385454897609</v>
      </c>
      <c r="AH130" s="25">
        <v>1.8104255042618023</v>
      </c>
      <c r="AI130" s="25">
        <v>228.97900375060189</v>
      </c>
      <c r="AJ130" s="25">
        <v>0.34132711714934094</v>
      </c>
      <c r="AK130" s="25">
        <v>-0.34566145616116439</v>
      </c>
      <c r="AL130" s="25">
        <v>23.040507193549516</v>
      </c>
      <c r="AM130" s="25">
        <v>3.9888348471787586E-4</v>
      </c>
      <c r="AN130" s="25">
        <v>0.83493028365307609</v>
      </c>
      <c r="AO130" s="25">
        <v>3.1756600422763605E-2</v>
      </c>
      <c r="AP130" s="25">
        <v>3.2360900865264698E-2</v>
      </c>
      <c r="AQ130" s="25">
        <v>4.3044574784927218E-6</v>
      </c>
      <c r="AR130" s="25">
        <v>3.9514166957510422E-2</v>
      </c>
      <c r="AS130" s="25">
        <v>205.99480998810847</v>
      </c>
      <c r="AT130" s="26">
        <v>0.1116147746446392</v>
      </c>
    </row>
    <row r="131" spans="21:46" x14ac:dyDescent="0.2">
      <c r="Z131" s="35" t="s">
        <v>117</v>
      </c>
      <c r="AA131" s="25">
        <v>6.5717844094386246E-2</v>
      </c>
      <c r="AB131" s="25">
        <v>0.91511503610360212</v>
      </c>
      <c r="AC131" s="25">
        <v>1.2846744410937132E-4</v>
      </c>
      <c r="AD131" s="25">
        <v>1.6920157426943215E-2</v>
      </c>
      <c r="AE131" s="25">
        <v>6.8581595494104893E-3</v>
      </c>
      <c r="AF131" s="25">
        <v>2.9869564180974757E-5</v>
      </c>
      <c r="AG131" s="25">
        <v>6.6819592398460415E-2</v>
      </c>
      <c r="AH131" s="25">
        <v>0.1039137900317562</v>
      </c>
      <c r="AI131" s="25">
        <v>6.9795169072219707E-2</v>
      </c>
      <c r="AJ131" s="25">
        <v>4.3845990371356759E-3</v>
      </c>
      <c r="AK131" s="25">
        <v>6.5666259560385055E-4</v>
      </c>
      <c r="AL131" s="25">
        <v>9.2756069114665607E-3</v>
      </c>
      <c r="AM131" s="25">
        <v>2.0186079006020582E-6</v>
      </c>
      <c r="AN131" s="25">
        <v>1.8476309992727675E-3</v>
      </c>
      <c r="AO131" s="25">
        <v>1.9006420070917217E-4</v>
      </c>
      <c r="AP131" s="25">
        <v>2.0165489782674075E-4</v>
      </c>
      <c r="AQ131" s="25">
        <v>1.8857773682243253E-8</v>
      </c>
      <c r="AR131" s="25">
        <v>1.9442719517608073E-4</v>
      </c>
      <c r="AS131" s="25">
        <v>0.26270613302329748</v>
      </c>
      <c r="AT131" s="26">
        <v>1.1152296011076202E-3</v>
      </c>
    </row>
    <row r="132" spans="21:46" x14ac:dyDescent="0.2">
      <c r="Z132" s="35" t="s">
        <v>241</v>
      </c>
      <c r="AA132" s="25">
        <v>1.2871086897931407</v>
      </c>
      <c r="AB132" s="25">
        <v>18.748120915244169</v>
      </c>
      <c r="AC132" s="25">
        <v>3.3622230969043701E-3</v>
      </c>
      <c r="AD132" s="25">
        <v>0.33854678669829663</v>
      </c>
      <c r="AE132" s="25">
        <v>0.11679283158005632</v>
      </c>
      <c r="AF132" s="25">
        <v>1.364923195013178E-3</v>
      </c>
      <c r="AG132" s="25">
        <v>1.3053535851738771</v>
      </c>
      <c r="AH132" s="25">
        <v>0.26819346210569012</v>
      </c>
      <c r="AI132" s="25">
        <v>3.7275665547460584</v>
      </c>
      <c r="AJ132" s="25">
        <v>8.5144228744581912E-2</v>
      </c>
      <c r="AK132" s="25">
        <v>9.4217213913191766E-2</v>
      </c>
      <c r="AL132" s="25">
        <v>0.1536521997882232</v>
      </c>
      <c r="AM132" s="25">
        <v>1.0675297050087335E-3</v>
      </c>
      <c r="AN132" s="25">
        <v>0.93628955225986621</v>
      </c>
      <c r="AO132" s="25">
        <v>4.7695599959953327E-3</v>
      </c>
      <c r="AP132" s="25">
        <v>4.8479575640834006E-3</v>
      </c>
      <c r="AQ132" s="25">
        <v>5.1319295486214706E-7</v>
      </c>
      <c r="AR132" s="25">
        <v>8.0806403514183337E-3</v>
      </c>
      <c r="AS132" s="25">
        <v>9.7856893083725556</v>
      </c>
      <c r="AT132" s="26">
        <v>2.9033981654055803E-2</v>
      </c>
    </row>
    <row r="133" spans="21:46" x14ac:dyDescent="0.2">
      <c r="Z133" s="35" t="s">
        <v>242</v>
      </c>
      <c r="AA133" s="25">
        <v>3.0776670771970546E-2</v>
      </c>
      <c r="AB133" s="25">
        <v>0.37572510975949192</v>
      </c>
      <c r="AC133" s="25">
        <v>6.0640935762346925E-5</v>
      </c>
      <c r="AD133" s="25">
        <v>6.8073431961944691E-3</v>
      </c>
      <c r="AE133" s="25">
        <v>2.1068672708205059E-3</v>
      </c>
      <c r="AF133" s="25">
        <v>2.1305706399330486E-5</v>
      </c>
      <c r="AG133" s="25">
        <v>3.1104781368201381E-2</v>
      </c>
      <c r="AH133" s="25">
        <v>4.1733591340444012E-3</v>
      </c>
      <c r="AI133" s="25">
        <v>6.3420647695346458E-2</v>
      </c>
      <c r="AJ133" s="25">
        <v>1.8096598810503949E-3</v>
      </c>
      <c r="AK133" s="25">
        <v>1.406923413985047E-3</v>
      </c>
      <c r="AL133" s="25">
        <v>2.7838516796815974E-3</v>
      </c>
      <c r="AM133" s="25">
        <v>1.5121288191435273E-5</v>
      </c>
      <c r="AN133" s="25">
        <v>1.3162974640745973E-2</v>
      </c>
      <c r="AO133" s="25">
        <v>8.0409863735173982E-5</v>
      </c>
      <c r="AP133" s="25">
        <v>8.1838189658511035E-5</v>
      </c>
      <c r="AQ133" s="25">
        <v>9.9175269555261542E-9</v>
      </c>
      <c r="AR133" s="25">
        <v>1.3338624530352374E-4</v>
      </c>
      <c r="AS133" s="25">
        <v>0.18416923500075291</v>
      </c>
      <c r="AT133" s="26">
        <v>4.6210150256904446E-4</v>
      </c>
    </row>
    <row r="134" spans="21:46" x14ac:dyDescent="0.2">
      <c r="Z134" s="35" t="s">
        <v>234</v>
      </c>
      <c r="AA134" s="25">
        <v>7.5635148327962582</v>
      </c>
      <c r="AB134" s="25">
        <v>106.46081491839217</v>
      </c>
      <c r="AC134" s="25">
        <v>6.3990588040711782E-2</v>
      </c>
      <c r="AD134" s="25">
        <v>2.0360836581162416</v>
      </c>
      <c r="AE134" s="25">
        <v>6.291375685278723</v>
      </c>
      <c r="AF134" s="25">
        <v>1.0307566676373446E-2</v>
      </c>
      <c r="AG134" s="25">
        <v>7.6449315398074509</v>
      </c>
      <c r="AH134" s="25">
        <v>1.9564253565028953</v>
      </c>
      <c r="AI134" s="25">
        <v>97.038826798642177</v>
      </c>
      <c r="AJ134" s="25">
        <v>0.37601293560413418</v>
      </c>
      <c r="AK134" s="25">
        <v>0.18020486095081431</v>
      </c>
      <c r="AL134" s="25">
        <v>8.6214076268608224</v>
      </c>
      <c r="AM134" s="25">
        <v>8.8398128554901883E-4</v>
      </c>
      <c r="AN134" s="25">
        <v>1.1249324457096779</v>
      </c>
      <c r="AO134" s="25">
        <v>3.4429303756455011E-2</v>
      </c>
      <c r="AP134" s="25">
        <v>3.4993370111790968E-2</v>
      </c>
      <c r="AQ134" s="25">
        <v>2.9449845307468228E-6</v>
      </c>
      <c r="AR134" s="25">
        <v>0.21333969790983182</v>
      </c>
      <c r="AS134" s="25">
        <v>1617.1326175153008</v>
      </c>
      <c r="AT134" s="26">
        <v>8.2551436831226357E-2</v>
      </c>
    </row>
    <row r="135" spans="21:46" x14ac:dyDescent="0.2">
      <c r="Z135" s="35" t="s">
        <v>235</v>
      </c>
      <c r="AA135" s="25">
        <v>2.2527065704881237</v>
      </c>
      <c r="AB135" s="25">
        <v>39.121524149925584</v>
      </c>
      <c r="AC135" s="25">
        <v>7.2663807347333699E-3</v>
      </c>
      <c r="AD135" s="25">
        <v>0.70129023087003561</v>
      </c>
      <c r="AE135" s="25">
        <v>0.26993686646737813</v>
      </c>
      <c r="AF135" s="25">
        <v>8.854970510294122E-4</v>
      </c>
      <c r="AG135" s="25">
        <v>2.28899781661003</v>
      </c>
      <c r="AH135" s="25">
        <v>0.17675767340892778</v>
      </c>
      <c r="AI135" s="25">
        <v>5.9431664637946175</v>
      </c>
      <c r="AJ135" s="25">
        <v>0.16993389344550194</v>
      </c>
      <c r="AK135" s="25">
        <v>2.3429665195619839E-2</v>
      </c>
      <c r="AL135" s="25">
        <v>0.35556069750839625</v>
      </c>
      <c r="AM135" s="25">
        <v>1.9985919008605704E-4</v>
      </c>
      <c r="AN135" s="25">
        <v>0.9682303084822621</v>
      </c>
      <c r="AO135" s="25">
        <v>8.1685333190139615E-3</v>
      </c>
      <c r="AP135" s="25">
        <v>8.3223324495089995E-3</v>
      </c>
      <c r="AQ135" s="25">
        <v>1.5164268319587969E-6</v>
      </c>
      <c r="AR135" s="25">
        <v>1.5796959293310465E-2</v>
      </c>
      <c r="AS135" s="25">
        <v>26.670190399011251</v>
      </c>
      <c r="AT135" s="26">
        <v>7.9161384590436618E-2</v>
      </c>
    </row>
    <row r="136" spans="21:46" x14ac:dyDescent="0.2">
      <c r="Z136" s="36" t="s">
        <v>243</v>
      </c>
      <c r="AA136" s="28">
        <v>13.517315370062867</v>
      </c>
      <c r="AB136" s="28">
        <v>232.21090833132851</v>
      </c>
      <c r="AC136" s="28">
        <v>2.2102021041514791E-2</v>
      </c>
      <c r="AD136" s="28">
        <v>4.0526445643187179</v>
      </c>
      <c r="AE136" s="28">
        <v>0.26293979883946428</v>
      </c>
      <c r="AF136" s="28">
        <v>5.8895591300808982E-3</v>
      </c>
      <c r="AG136" s="28">
        <v>13.740420992681951</v>
      </c>
      <c r="AH136" s="28">
        <v>0.41995876656435566</v>
      </c>
      <c r="AI136" s="28">
        <v>8.420688226169176</v>
      </c>
      <c r="AJ136" s="28">
        <v>2.0131461800158301</v>
      </c>
      <c r="AK136" s="28">
        <v>3.4573413766408975E-2</v>
      </c>
      <c r="AL136" s="28">
        <v>0.34934484100872526</v>
      </c>
      <c r="AM136" s="28">
        <v>4.2304484015407996E-4</v>
      </c>
      <c r="AN136" s="28">
        <v>6.9773865306697689E-3</v>
      </c>
      <c r="AO136" s="28">
        <v>1.3452585611437827E-2</v>
      </c>
      <c r="AP136" s="28">
        <v>1.3825492932773827E-2</v>
      </c>
      <c r="AQ136" s="28">
        <v>3.8484861967103286E-6</v>
      </c>
      <c r="AR136" s="28">
        <v>2.6189779474814705E-2</v>
      </c>
      <c r="AS136" s="28">
        <v>5.7267193176914297</v>
      </c>
      <c r="AT136" s="29">
        <v>7.574959658018815E-2</v>
      </c>
    </row>
    <row r="137" spans="21:46" x14ac:dyDescent="0.2">
      <c r="Z137" s="21"/>
      <c r="AA137" s="50" t="str">
        <f>AA56</f>
        <v>Ally-shoring scenario</v>
      </c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1"/>
    </row>
    <row r="138" spans="21:46" x14ac:dyDescent="0.2">
      <c r="U138" s="6"/>
      <c r="Z138" s="35" t="s">
        <v>7</v>
      </c>
      <c r="AA138" s="25" t="s">
        <v>249</v>
      </c>
      <c r="AB138" s="25" t="s">
        <v>33</v>
      </c>
      <c r="AC138" s="25" t="s">
        <v>34</v>
      </c>
      <c r="AD138" s="25" t="s">
        <v>35</v>
      </c>
      <c r="AE138" s="25" t="s">
        <v>36</v>
      </c>
      <c r="AF138" s="25" t="s">
        <v>37</v>
      </c>
      <c r="AG138" s="25" t="s">
        <v>38</v>
      </c>
      <c r="AH138" s="25" t="s">
        <v>39</v>
      </c>
      <c r="AI138" s="25" t="s">
        <v>40</v>
      </c>
      <c r="AJ138" s="25" t="s">
        <v>41</v>
      </c>
      <c r="AK138" s="25" t="s">
        <v>42</v>
      </c>
      <c r="AL138" s="25" t="s">
        <v>43</v>
      </c>
      <c r="AM138" s="25" t="s">
        <v>44</v>
      </c>
      <c r="AN138" s="25" t="s">
        <v>45</v>
      </c>
      <c r="AO138" s="25" t="s">
        <v>46</v>
      </c>
      <c r="AP138" s="25" t="s">
        <v>47</v>
      </c>
      <c r="AQ138" s="25" t="s">
        <v>48</v>
      </c>
      <c r="AR138" s="25" t="s">
        <v>49</v>
      </c>
      <c r="AS138" s="25" t="s">
        <v>50</v>
      </c>
      <c r="AT138" s="26" t="s">
        <v>51</v>
      </c>
    </row>
    <row r="139" spans="21:46" x14ac:dyDescent="0.2">
      <c r="U139" s="6"/>
      <c r="Z139" s="35" t="s">
        <v>53</v>
      </c>
      <c r="AA139" s="25">
        <v>7.0659580797322638E-2</v>
      </c>
      <c r="AB139" s="25">
        <v>3.0846741268996913</v>
      </c>
      <c r="AC139" s="25">
        <v>1.4385504577341904E-4</v>
      </c>
      <c r="AD139" s="25">
        <v>6.6836069386368352E-2</v>
      </c>
      <c r="AE139" s="25">
        <v>1.4724661859795121E-3</v>
      </c>
      <c r="AF139" s="25">
        <v>3.9150592704701421E-6</v>
      </c>
      <c r="AG139" s="25">
        <v>7.1172252164647662E-2</v>
      </c>
      <c r="AH139" s="25">
        <v>1.861307489277559E-3</v>
      </c>
      <c r="AI139" s="25">
        <v>2.6330024935114285E-2</v>
      </c>
      <c r="AJ139" s="25">
        <v>2.0072185534672979E-3</v>
      </c>
      <c r="AK139" s="25">
        <v>4.5960261317406814E-4</v>
      </c>
      <c r="AL139" s="25">
        <v>2.008907512983361E-3</v>
      </c>
      <c r="AM139" s="25">
        <v>3.0390868171862085E-7</v>
      </c>
      <c r="AN139" s="25">
        <v>1.3894516689192467E-4</v>
      </c>
      <c r="AO139" s="25">
        <v>1.5540698757424474E-4</v>
      </c>
      <c r="AP139" s="25">
        <v>1.6118646291189307E-4</v>
      </c>
      <c r="AQ139" s="25">
        <v>4.9496866275468078E-8</v>
      </c>
      <c r="AR139" s="25">
        <v>3.2469740671597057E-4</v>
      </c>
      <c r="AS139" s="25">
        <v>0.14124406877402393</v>
      </c>
      <c r="AT139" s="26">
        <v>9.9533314721772444E-5</v>
      </c>
    </row>
    <row r="140" spans="21:46" x14ac:dyDescent="0.2">
      <c r="U140" s="6"/>
      <c r="Z140" s="35" t="s">
        <v>236</v>
      </c>
      <c r="AA140" s="25">
        <v>0.31500551495295764</v>
      </c>
      <c r="AB140" s="25">
        <v>8.8886339901625053</v>
      </c>
      <c r="AC140" s="25">
        <v>4.1710316104352833E-4</v>
      </c>
      <c r="AD140" s="25">
        <v>0.17550317489440614</v>
      </c>
      <c r="AE140" s="25">
        <v>8.5116894500145163E-3</v>
      </c>
      <c r="AF140" s="25">
        <v>8.1952552655448007E-5</v>
      </c>
      <c r="AG140" s="25">
        <v>0.3229881992052368</v>
      </c>
      <c r="AH140" s="25">
        <v>1.3348854751978003E-2</v>
      </c>
      <c r="AI140" s="25">
        <v>0.20327853671774121</v>
      </c>
      <c r="AJ140" s="25">
        <v>2.1282820886328085E-2</v>
      </c>
      <c r="AK140" s="25">
        <v>6.3549961013105779E-3</v>
      </c>
      <c r="AL140" s="25">
        <v>1.1368100286523124E-2</v>
      </c>
      <c r="AM140" s="25">
        <v>8.2765134058334123E-6</v>
      </c>
      <c r="AN140" s="25">
        <v>7.7201627104333246E-4</v>
      </c>
      <c r="AO140" s="25">
        <v>6.41625272796982E-4</v>
      </c>
      <c r="AP140" s="25">
        <v>6.7838444710613378E-4</v>
      </c>
      <c r="AQ140" s="25">
        <v>4.8313294537313998E-7</v>
      </c>
      <c r="AR140" s="25">
        <v>8.7505275304902838E-4</v>
      </c>
      <c r="AS140" s="25">
        <v>0.72659759454833306</v>
      </c>
      <c r="AT140" s="26">
        <v>3.4685495460960078E-3</v>
      </c>
    </row>
    <row r="141" spans="21:46" x14ac:dyDescent="0.2">
      <c r="U141" s="6"/>
      <c r="Z141" s="35" t="s">
        <v>237</v>
      </c>
      <c r="AA141" s="25">
        <v>0.11397550052411831</v>
      </c>
      <c r="AB141" s="25">
        <v>1.7874976174938286</v>
      </c>
      <c r="AC141" s="25">
        <v>2.3654211889270125E-4</v>
      </c>
      <c r="AD141" s="25">
        <v>3.251964060987516E-2</v>
      </c>
      <c r="AE141" s="25">
        <v>5.2936328870923591E-3</v>
      </c>
      <c r="AF141" s="25">
        <v>3.2921419842370653E-5</v>
      </c>
      <c r="AG141" s="25">
        <v>0.11613738671179336</v>
      </c>
      <c r="AH141" s="25">
        <v>6.6304941574721393E-3</v>
      </c>
      <c r="AI141" s="25">
        <v>0.2439247326816836</v>
      </c>
      <c r="AJ141" s="25">
        <v>9.7637921870733623E-3</v>
      </c>
      <c r="AK141" s="25">
        <v>1.3423665782466565E-3</v>
      </c>
      <c r="AL141" s="25">
        <v>7.3251119250731141E-3</v>
      </c>
      <c r="AM141" s="25">
        <v>3.6657247708432007E-6</v>
      </c>
      <c r="AN141" s="25">
        <v>6.268218157031713E-4</v>
      </c>
      <c r="AO141" s="25">
        <v>4.2880354719312399E-4</v>
      </c>
      <c r="AP141" s="25">
        <v>4.3490639552018126E-4</v>
      </c>
      <c r="AQ141" s="25">
        <v>1.6370384403916996E-7</v>
      </c>
      <c r="AR141" s="25">
        <v>5.5254952913776729E-4</v>
      </c>
      <c r="AS141" s="25">
        <v>0.95731348921821746</v>
      </c>
      <c r="AT141" s="26">
        <v>8.7491033889644564E-4</v>
      </c>
    </row>
    <row r="142" spans="21:46" x14ac:dyDescent="0.2">
      <c r="U142" s="6"/>
      <c r="Z142" s="35" t="s">
        <v>238</v>
      </c>
      <c r="AA142" s="25">
        <v>0.96550425551111496</v>
      </c>
      <c r="AB142" s="25">
        <v>26.103594892961976</v>
      </c>
      <c r="AC142" s="25">
        <v>1.3716262220082912E-3</v>
      </c>
      <c r="AD142" s="25">
        <v>0.52467615459971817</v>
      </c>
      <c r="AE142" s="25">
        <v>3.8743630682709272E-2</v>
      </c>
      <c r="AF142" s="25">
        <v>2.6397754716378204E-4</v>
      </c>
      <c r="AG142" s="25">
        <v>0.98934300222745875</v>
      </c>
      <c r="AH142" s="25">
        <v>4.6298633396484087E-2</v>
      </c>
      <c r="AI142" s="25">
        <v>0.79772219731115912</v>
      </c>
      <c r="AJ142" s="25">
        <v>5.0149404757578529E-2</v>
      </c>
      <c r="AK142" s="25">
        <v>6.7771487109615971E-3</v>
      </c>
      <c r="AL142" s="25">
        <v>5.0817243299194854E-2</v>
      </c>
      <c r="AM142" s="25">
        <v>1.8244752185417159E-5</v>
      </c>
      <c r="AN142" s="25">
        <v>2.6562238394032241E-3</v>
      </c>
      <c r="AO142" s="25">
        <v>2.0644063617213794E-3</v>
      </c>
      <c r="AP142" s="25">
        <v>2.1709631472268641E-3</v>
      </c>
      <c r="AQ142" s="25">
        <v>1.9593209422978279E-7</v>
      </c>
      <c r="AR142" s="25">
        <v>2.786247732031088E-3</v>
      </c>
      <c r="AS142" s="25">
        <v>2.9842468080844293</v>
      </c>
      <c r="AT142" s="26">
        <v>1.3526815171147363E-2</v>
      </c>
    </row>
    <row r="143" spans="21:46" x14ac:dyDescent="0.2">
      <c r="U143" s="6"/>
      <c r="Z143" s="35" t="s">
        <v>239</v>
      </c>
      <c r="AA143" s="25">
        <v>51.936544690576525</v>
      </c>
      <c r="AB143" s="25">
        <v>806.40289661798806</v>
      </c>
      <c r="AC143" s="25">
        <v>0.13426164534341001</v>
      </c>
      <c r="AD143" s="25">
        <v>13.547171441052301</v>
      </c>
      <c r="AE143" s="25">
        <v>44.009925079849232</v>
      </c>
      <c r="AF143" s="25">
        <v>8.7301273865936294E-2</v>
      </c>
      <c r="AG143" s="25">
        <v>52.854459905829316</v>
      </c>
      <c r="AH143" s="25">
        <v>5.5940725701509288</v>
      </c>
      <c r="AI143" s="25">
        <v>684.74794655381356</v>
      </c>
      <c r="AJ143" s="25">
        <v>5.9504017330736021</v>
      </c>
      <c r="AK143" s="25">
        <v>0.75963684661304842</v>
      </c>
      <c r="AL143" s="25">
        <v>57.807974020463334</v>
      </c>
      <c r="AM143" s="25">
        <v>3.0457448183200098E-3</v>
      </c>
      <c r="AN143" s="25">
        <v>2.260510467037232</v>
      </c>
      <c r="AO143" s="25">
        <v>0.16996157906709672</v>
      </c>
      <c r="AP143" s="25">
        <v>0.17243650126705384</v>
      </c>
      <c r="AQ143" s="25">
        <v>2.9362752735844021E-5</v>
      </c>
      <c r="AR143" s="25">
        <v>0.26456790279116893</v>
      </c>
      <c r="AS143" s="25">
        <v>774.15776921089878</v>
      </c>
      <c r="AT143" s="26">
        <v>0.55566387601236567</v>
      </c>
    </row>
    <row r="144" spans="21:46" x14ac:dyDescent="0.2">
      <c r="U144" s="6"/>
      <c r="Z144" s="35" t="s">
        <v>76</v>
      </c>
      <c r="AA144" s="25">
        <v>0.4422649316383041</v>
      </c>
      <c r="AB144" s="25">
        <v>7.8140750249418041</v>
      </c>
      <c r="AC144" s="25">
        <v>3.7381186118567457E-3</v>
      </c>
      <c r="AD144" s="25">
        <v>0.13586680001847704</v>
      </c>
      <c r="AE144" s="25">
        <v>4.4789104792741494E-2</v>
      </c>
      <c r="AF144" s="25">
        <v>1.8735570581482233E-4</v>
      </c>
      <c r="AG144" s="25">
        <v>0.44855794788785636</v>
      </c>
      <c r="AH144" s="25">
        <v>4.1022261013104189E-2</v>
      </c>
      <c r="AI144" s="25">
        <v>1.018727512709944</v>
      </c>
      <c r="AJ144" s="25">
        <v>5.3284243369075161E-2</v>
      </c>
      <c r="AK144" s="25">
        <v>-4.8471570896020818E-4</v>
      </c>
      <c r="AL144" s="25">
        <v>5.949575155473355E-2</v>
      </c>
      <c r="AM144" s="25">
        <v>1.2823876171434138E-5</v>
      </c>
      <c r="AN144" s="25">
        <v>2.8325052863898671E-2</v>
      </c>
      <c r="AO144" s="25">
        <v>1.3798613668746823E-3</v>
      </c>
      <c r="AP144" s="25">
        <v>1.4028857693031433E-3</v>
      </c>
      <c r="AQ144" s="25">
        <v>1.9124875003115868E-7</v>
      </c>
      <c r="AR144" s="25">
        <v>1.171297835855788E-2</v>
      </c>
      <c r="AS144" s="25">
        <v>4.0103803960235833</v>
      </c>
      <c r="AT144" s="26">
        <v>5.4082122232013531E-3</v>
      </c>
    </row>
    <row r="145" spans="21:46" x14ac:dyDescent="0.2">
      <c r="U145" s="6"/>
      <c r="Z145" s="35" t="s">
        <v>78</v>
      </c>
      <c r="AA145" s="25">
        <v>1.3182349276180609E-3</v>
      </c>
      <c r="AB145" s="25">
        <v>1.9218132547618262E-2</v>
      </c>
      <c r="AC145" s="25">
        <v>6.6903800922760825E-6</v>
      </c>
      <c r="AD145" s="25">
        <v>3.6989257899358227E-4</v>
      </c>
      <c r="AE145" s="25">
        <v>1.8478338726840246E-4</v>
      </c>
      <c r="AF145" s="25">
        <v>7.0214927609818747E-7</v>
      </c>
      <c r="AG145" s="25">
        <v>1.3395580095926138E-3</v>
      </c>
      <c r="AH145" s="25">
        <v>1.1260569981524603E-3</v>
      </c>
      <c r="AI145" s="25">
        <v>4.6192746533198136E-3</v>
      </c>
      <c r="AJ145" s="25">
        <v>6.4779028297131969E-5</v>
      </c>
      <c r="AK145" s="25">
        <v>2.4758139028215019E-5</v>
      </c>
      <c r="AL145" s="25">
        <v>2.5420674625073768E-4</v>
      </c>
      <c r="AM145" s="25">
        <v>3.036058723655377E-8</v>
      </c>
      <c r="AN145" s="25">
        <v>7.8355291653042514E-5</v>
      </c>
      <c r="AO145" s="25">
        <v>4.6658999136989255E-6</v>
      </c>
      <c r="AP145" s="25">
        <v>4.7298468219001414E-6</v>
      </c>
      <c r="AQ145" s="25">
        <v>4.5361505162288055E-10</v>
      </c>
      <c r="AR145" s="25">
        <v>2.0339881839626752E-5</v>
      </c>
      <c r="AS145" s="25">
        <v>1.5945646359879724E-2</v>
      </c>
      <c r="AT145" s="26">
        <v>4.0847049690706699E-5</v>
      </c>
    </row>
    <row r="146" spans="21:46" x14ac:dyDescent="0.2">
      <c r="U146" s="6"/>
      <c r="Z146" s="35" t="s">
        <v>79</v>
      </c>
      <c r="AA146" s="25">
        <v>2.0053506658181242</v>
      </c>
      <c r="AB146" s="25">
        <v>31.110051528565545</v>
      </c>
      <c r="AC146" s="25">
        <v>4.3615763052858546E-3</v>
      </c>
      <c r="AD146" s="25">
        <v>0.51387391541630656</v>
      </c>
      <c r="AE146" s="25">
        <v>0.11330659608409034</v>
      </c>
      <c r="AF146" s="25">
        <v>9.5441182430710397E-4</v>
      </c>
      <c r="AG146" s="25">
        <v>2.0369186107181774</v>
      </c>
      <c r="AH146" s="25">
        <v>0.13354134465818737</v>
      </c>
      <c r="AI146" s="25">
        <v>2.5345900173329414</v>
      </c>
      <c r="AJ146" s="25">
        <v>0.24448497390725371</v>
      </c>
      <c r="AK146" s="25">
        <v>2.7094009054456331E-2</v>
      </c>
      <c r="AL146" s="25">
        <v>0.14931983366786342</v>
      </c>
      <c r="AM146" s="25">
        <v>1.0476759029210969E-4</v>
      </c>
      <c r="AN146" s="25">
        <v>6.9735011617705076E-3</v>
      </c>
      <c r="AO146" s="25">
        <v>5.0235092278360007E-3</v>
      </c>
      <c r="AP146" s="25">
        <v>5.0799182265168757E-3</v>
      </c>
      <c r="AQ146" s="25">
        <v>2.2025142661117664E-6</v>
      </c>
      <c r="AR146" s="25">
        <v>7.2589622827062567E-3</v>
      </c>
      <c r="AS146" s="25">
        <v>9.1590543442322669</v>
      </c>
      <c r="AT146" s="26">
        <v>5.560109288859743E-2</v>
      </c>
    </row>
    <row r="147" spans="21:46" x14ac:dyDescent="0.2">
      <c r="U147" s="6"/>
      <c r="Z147" s="35" t="s">
        <v>80</v>
      </c>
      <c r="AA147" s="25">
        <v>0.30043856234243715</v>
      </c>
      <c r="AB147" s="25">
        <v>4.8562558280386314</v>
      </c>
      <c r="AC147" s="25">
        <v>1.2309564462206611E-4</v>
      </c>
      <c r="AD147" s="25">
        <v>0.10505088726969518</v>
      </c>
      <c r="AE147" s="25">
        <v>4.7687598362236025E-3</v>
      </c>
      <c r="AF147" s="25">
        <v>1.0910792181748488E-5</v>
      </c>
      <c r="AG147" s="25">
        <v>0.3054290026654915</v>
      </c>
      <c r="AH147" s="25">
        <v>4.9196181291779537E-3</v>
      </c>
      <c r="AI147" s="25">
        <v>7.964939662116205E-2</v>
      </c>
      <c r="AJ147" s="25">
        <v>1.6405560507508187E-3</v>
      </c>
      <c r="AK147" s="25">
        <v>8.0923172221384352E-4</v>
      </c>
      <c r="AL147" s="25">
        <v>6.2237093036343755E-3</v>
      </c>
      <c r="AM147" s="25">
        <v>5.4212920793361525E-6</v>
      </c>
      <c r="AN147" s="25">
        <v>5.958469070305103E-4</v>
      </c>
      <c r="AO147" s="25">
        <v>2.8056016782715404E-4</v>
      </c>
      <c r="AP147" s="25">
        <v>2.9203365311430984E-4</v>
      </c>
      <c r="AQ147" s="25">
        <v>5.7044892950156572E-8</v>
      </c>
      <c r="AR147" s="25">
        <v>3.5357182157207107E-4</v>
      </c>
      <c r="AS147" s="25">
        <v>0.46602628016483105</v>
      </c>
      <c r="AT147" s="26">
        <v>6.5183286831043451E-3</v>
      </c>
    </row>
    <row r="148" spans="21:46" x14ac:dyDescent="0.2">
      <c r="U148" s="6"/>
      <c r="Z148" s="35" t="s">
        <v>82</v>
      </c>
      <c r="AA148" s="25">
        <v>1.0117774304034036E-3</v>
      </c>
      <c r="AB148" s="25">
        <v>1.4746090065367069E-2</v>
      </c>
      <c r="AC148" s="25">
        <v>2.2967550728306215E-6</v>
      </c>
      <c r="AD148" s="25">
        <v>2.5748470297260937E-4</v>
      </c>
      <c r="AE148" s="25">
        <v>2.2962997202724483E-5</v>
      </c>
      <c r="AF148" s="25">
        <v>4.3579866942476681E-7</v>
      </c>
      <c r="AG148" s="25">
        <v>1.0288271472548847E-3</v>
      </c>
      <c r="AH148" s="25">
        <v>3.9509125365596516E-5</v>
      </c>
      <c r="AI148" s="25">
        <v>7.3323671213386637E-4</v>
      </c>
      <c r="AJ148" s="25">
        <v>8.9573602070379776E-5</v>
      </c>
      <c r="AK148" s="25">
        <v>4.1941604537860669E-6</v>
      </c>
      <c r="AL148" s="25">
        <v>3.069411808736076E-5</v>
      </c>
      <c r="AM148" s="25">
        <v>3.117965120332156E-8</v>
      </c>
      <c r="AN148" s="25">
        <v>5.6452986448053701E-7</v>
      </c>
      <c r="AO148" s="25">
        <v>2.2618712032930693E-6</v>
      </c>
      <c r="AP148" s="25">
        <v>2.2794040303040206E-6</v>
      </c>
      <c r="AQ148" s="25">
        <v>3.6094598239310999E-10</v>
      </c>
      <c r="AR148" s="25">
        <v>3.4095333262320977E-6</v>
      </c>
      <c r="AS148" s="25">
        <v>9.4850132395781113E-4</v>
      </c>
      <c r="AT148" s="26">
        <v>2.6340966210923893E-5</v>
      </c>
    </row>
    <row r="149" spans="21:46" x14ac:dyDescent="0.2">
      <c r="U149" s="6"/>
      <c r="Z149" s="35" t="s">
        <v>240</v>
      </c>
      <c r="AA149" s="25">
        <v>9.0994286968362528E-5</v>
      </c>
      <c r="AB149" s="25">
        <v>1.8724325289287498E-3</v>
      </c>
      <c r="AC149" s="25">
        <v>1.058068547642962E-7</v>
      </c>
      <c r="AD149" s="25">
        <v>2.9379456552699994E-5</v>
      </c>
      <c r="AE149" s="25">
        <v>4.7480941483060108E-6</v>
      </c>
      <c r="AF149" s="25">
        <v>2.5940888942087803E-7</v>
      </c>
      <c r="AG149" s="25">
        <v>9.1914720048682721E-5</v>
      </c>
      <c r="AH149" s="25">
        <v>4.6303773265601683E-5</v>
      </c>
      <c r="AI149" s="25">
        <v>4.503176432423796E-4</v>
      </c>
      <c r="AJ149" s="25">
        <v>1.5924961025807885E-5</v>
      </c>
      <c r="AK149" s="25">
        <v>2.5946678621566219E-6</v>
      </c>
      <c r="AL149" s="25">
        <v>6.4479591097712215E-6</v>
      </c>
      <c r="AM149" s="25">
        <v>2.4060088721281291E-7</v>
      </c>
      <c r="AN149" s="25">
        <v>2.6079582562296738E-7</v>
      </c>
      <c r="AO149" s="25">
        <v>1.7820709897219349E-7</v>
      </c>
      <c r="AP149" s="25">
        <v>1.8206138446498167E-7</v>
      </c>
      <c r="AQ149" s="25">
        <v>4.737045529665381E-11</v>
      </c>
      <c r="AR149" s="25">
        <v>2.1298416940538986E-7</v>
      </c>
      <c r="AS149" s="25">
        <v>2.3809168280749989E-4</v>
      </c>
      <c r="AT149" s="26">
        <v>1.175445330517664E-3</v>
      </c>
    </row>
    <row r="150" spans="21:46" x14ac:dyDescent="0.2">
      <c r="U150" s="6"/>
      <c r="Z150" s="35" t="s">
        <v>233</v>
      </c>
      <c r="AA150" s="25">
        <v>4.4372326492966785</v>
      </c>
      <c r="AB150" s="25">
        <v>102.58046012747775</v>
      </c>
      <c r="AC150" s="25">
        <v>2.9477145598799513E-2</v>
      </c>
      <c r="AD150" s="25">
        <v>1.9923563010684249</v>
      </c>
      <c r="AE150" s="25">
        <v>0.11207021572213552</v>
      </c>
      <c r="AF150" s="25">
        <v>1.5984622661786982E-3</v>
      </c>
      <c r="AG150" s="25">
        <v>4.5116853816781823</v>
      </c>
      <c r="AH150" s="25">
        <v>0.16764856101732975</v>
      </c>
      <c r="AI150" s="25">
        <v>2.8604104059531044</v>
      </c>
      <c r="AJ150" s="25">
        <v>0.48389175218654634</v>
      </c>
      <c r="AK150" s="25">
        <v>2.7315453312875403E-2</v>
      </c>
      <c r="AL150" s="25">
        <v>0.15061622057142141</v>
      </c>
      <c r="AM150" s="25">
        <v>1.1684776208474965E-4</v>
      </c>
      <c r="AN150" s="25">
        <v>5.7460463705512237E-3</v>
      </c>
      <c r="AO150" s="25">
        <v>1.8134970623742173E-2</v>
      </c>
      <c r="AP150" s="25">
        <v>1.860374147561043E-2</v>
      </c>
      <c r="AQ150" s="25">
        <v>1.8182669063386845E-6</v>
      </c>
      <c r="AR150" s="25">
        <v>8.4168067913811581E-2</v>
      </c>
      <c r="AS150" s="25">
        <v>6.8225082057339081</v>
      </c>
      <c r="AT150" s="26">
        <v>1.792268893535558E-2</v>
      </c>
    </row>
    <row r="151" spans="21:46" x14ac:dyDescent="0.2">
      <c r="U151" s="6"/>
      <c r="Z151" s="35" t="s">
        <v>197</v>
      </c>
      <c r="AA151" s="25">
        <v>0.92597570395629181</v>
      </c>
      <c r="AB151" s="25">
        <v>11.40244255624679</v>
      </c>
      <c r="AC151" s="25">
        <v>1.0985718898107635E-3</v>
      </c>
      <c r="AD151" s="25">
        <v>0.19320093282110234</v>
      </c>
      <c r="AE151" s="25">
        <v>3.498368505625947E-2</v>
      </c>
      <c r="AF151" s="25">
        <v>2.5155918128535483E-4</v>
      </c>
      <c r="AG151" s="25">
        <v>0.99611664009334278</v>
      </c>
      <c r="AH151" s="25">
        <v>3.180425965854506E-2</v>
      </c>
      <c r="AI151" s="25">
        <v>0.76102973048326472</v>
      </c>
      <c r="AJ151" s="25">
        <v>9.6991354192160789E-2</v>
      </c>
      <c r="AK151" s="25">
        <v>5.8794779897811244E-3</v>
      </c>
      <c r="AL151" s="25">
        <v>4.6153360243210075E-2</v>
      </c>
      <c r="AM151" s="25">
        <v>1.7924108700467562E-5</v>
      </c>
      <c r="AN151" s="25">
        <v>2.1817154765902797E-3</v>
      </c>
      <c r="AO151" s="25">
        <v>1.0828808230568302E-3</v>
      </c>
      <c r="AP151" s="25">
        <v>1.1098582370728106E-3</v>
      </c>
      <c r="AQ151" s="25">
        <v>2.3652354377327731E-7</v>
      </c>
      <c r="AR151" s="25">
        <v>2.5148171722431684E-3</v>
      </c>
      <c r="AS151" s="25">
        <v>2.9906336286381152</v>
      </c>
      <c r="AT151" s="26">
        <v>9.8188363930542533E-3</v>
      </c>
    </row>
    <row r="152" spans="21:46" x14ac:dyDescent="0.2">
      <c r="U152" s="6"/>
      <c r="Z152" s="35" t="s">
        <v>199</v>
      </c>
      <c r="AA152" s="25">
        <v>1.1818991228835558</v>
      </c>
      <c r="AB152" s="25">
        <v>16.695597446231151</v>
      </c>
      <c r="AC152" s="25">
        <v>1.4085344012713353E-3</v>
      </c>
      <c r="AD152" s="25">
        <v>0.33803870043058937</v>
      </c>
      <c r="AE152" s="25">
        <v>2.3709762631897918E-2</v>
      </c>
      <c r="AF152" s="25">
        <v>3.5380495579696446E-4</v>
      </c>
      <c r="AG152" s="25">
        <v>1.2100651603307238</v>
      </c>
      <c r="AH152" s="25">
        <v>5.2034194642471013E-2</v>
      </c>
      <c r="AI152" s="25">
        <v>0.94983004606009447</v>
      </c>
      <c r="AJ152" s="25">
        <v>4.1675755485578288E-2</v>
      </c>
      <c r="AK152" s="25">
        <v>7.4943320560142369E-3</v>
      </c>
      <c r="AL152" s="25">
        <v>3.3013436919108116E-2</v>
      </c>
      <c r="AM152" s="25">
        <v>8.1474210701926392E-4</v>
      </c>
      <c r="AN152" s="25">
        <v>2.212910669875123E-3</v>
      </c>
      <c r="AO152" s="25">
        <v>1.7826581603374537E-3</v>
      </c>
      <c r="AP152" s="25">
        <v>1.8279724453299695E-3</v>
      </c>
      <c r="AQ152" s="25">
        <v>4.2879038638516006E-7</v>
      </c>
      <c r="AR152" s="25">
        <v>3.4891185035750612E-3</v>
      </c>
      <c r="AS152" s="25">
        <v>4.213103640922232</v>
      </c>
      <c r="AT152" s="26">
        <v>2.2906468880603235E-2</v>
      </c>
    </row>
    <row r="153" spans="21:46" x14ac:dyDescent="0.2">
      <c r="U153" s="6"/>
      <c r="Z153" s="35" t="s">
        <v>94</v>
      </c>
      <c r="AA153" s="25">
        <v>3.1161374911972244</v>
      </c>
      <c r="AB153" s="25">
        <v>43.17334818116688</v>
      </c>
      <c r="AC153" s="25">
        <v>7.5837134921219688E-3</v>
      </c>
      <c r="AD153" s="25">
        <v>0.74517666108247871</v>
      </c>
      <c r="AE153" s="25">
        <v>0.349627259038371</v>
      </c>
      <c r="AF153" s="25">
        <v>1.2566039969797672E-3</v>
      </c>
      <c r="AG153" s="25">
        <v>3.1540656143746024</v>
      </c>
      <c r="AH153" s="25">
        <v>0.20492767458762803</v>
      </c>
      <c r="AI153" s="25">
        <v>6.9944856579936507</v>
      </c>
      <c r="AJ153" s="25">
        <v>0.27736019289567426</v>
      </c>
      <c r="AK153" s="25">
        <v>5.9184021293767972E-2</v>
      </c>
      <c r="AL153" s="25">
        <v>0.46008534450272909</v>
      </c>
      <c r="AM153" s="25">
        <v>5.9639518710642183E-4</v>
      </c>
      <c r="AN153" s="25">
        <v>7.6154553085234486E-2</v>
      </c>
      <c r="AO153" s="25">
        <v>6.670002992871414E-3</v>
      </c>
      <c r="AP153" s="25">
        <v>6.7888443294966145E-3</v>
      </c>
      <c r="AQ153" s="25">
        <v>1.166956022605476E-6</v>
      </c>
      <c r="AR153" s="25">
        <v>2.0205527480843786E-2</v>
      </c>
      <c r="AS153" s="25">
        <v>38.349060015976349</v>
      </c>
      <c r="AT153" s="26">
        <v>5.1356748937138492E-2</v>
      </c>
    </row>
    <row r="154" spans="21:46" x14ac:dyDescent="0.2">
      <c r="U154" s="6"/>
      <c r="Z154" s="35" t="s">
        <v>99</v>
      </c>
      <c r="AA154" s="25">
        <v>0.42390017852549505</v>
      </c>
      <c r="AB154" s="25">
        <v>10.912476275278104</v>
      </c>
      <c r="AC154" s="25">
        <v>4.5049132060558583E-4</v>
      </c>
      <c r="AD154" s="25">
        <v>0.21374672785230225</v>
      </c>
      <c r="AE154" s="25">
        <v>2.2163482292944466E-2</v>
      </c>
      <c r="AF154" s="25">
        <v>1.0897999296116365E-4</v>
      </c>
      <c r="AG154" s="25">
        <v>0.44103362035382848</v>
      </c>
      <c r="AH154" s="25">
        <v>2.2629821903856925E-2</v>
      </c>
      <c r="AI154" s="25">
        <v>0.40517178782733437</v>
      </c>
      <c r="AJ154" s="25">
        <v>3.1517335516118287E-2</v>
      </c>
      <c r="AK154" s="25">
        <v>3.7779334217273382E-3</v>
      </c>
      <c r="AL154" s="25">
        <v>2.8765025575117408E-2</v>
      </c>
      <c r="AM154" s="25">
        <v>1.2299258772626417E-5</v>
      </c>
      <c r="AN154" s="25">
        <v>1.6049549227208429E-3</v>
      </c>
      <c r="AO154" s="25">
        <v>6.7309346620343029E-4</v>
      </c>
      <c r="AP154" s="25">
        <v>7.1687871937670784E-4</v>
      </c>
      <c r="AQ154" s="25">
        <v>7.3847066954077915E-8</v>
      </c>
      <c r="AR154" s="25">
        <v>9.8600445565370288E-4</v>
      </c>
      <c r="AS154" s="25">
        <v>2.2177590983059075</v>
      </c>
      <c r="AT154" s="26">
        <v>4.5539197037657358E-3</v>
      </c>
    </row>
    <row r="155" spans="21:46" x14ac:dyDescent="0.2">
      <c r="U155" s="6"/>
      <c r="Z155" s="35" t="s">
        <v>104</v>
      </c>
      <c r="AA155" s="25">
        <v>0.4062559742949301</v>
      </c>
      <c r="AB155" s="25">
        <v>10.380313271262926</v>
      </c>
      <c r="AC155" s="25">
        <v>4.9326437998334122E-4</v>
      </c>
      <c r="AD155" s="25">
        <v>0.20833649654976072</v>
      </c>
      <c r="AE155" s="25">
        <v>2.1332777424735105E-2</v>
      </c>
      <c r="AF155" s="25">
        <v>1.0634494500519799E-4</v>
      </c>
      <c r="AG155" s="25">
        <v>0.42061675534172005</v>
      </c>
      <c r="AH155" s="25">
        <v>2.2073921316773423E-2</v>
      </c>
      <c r="AI155" s="25">
        <v>0.39544178417339731</v>
      </c>
      <c r="AJ155" s="25">
        <v>2.4121586347929991E-2</v>
      </c>
      <c r="AK155" s="25">
        <v>3.6454859881713711E-3</v>
      </c>
      <c r="AL155" s="25">
        <v>2.7793620920041465E-2</v>
      </c>
      <c r="AM155" s="25">
        <v>1.0368226102099194E-5</v>
      </c>
      <c r="AN155" s="25">
        <v>1.568268029310894E-3</v>
      </c>
      <c r="AO155" s="25">
        <v>7.8942714531135712E-4</v>
      </c>
      <c r="AP155" s="25">
        <v>8.711497078172268E-4</v>
      </c>
      <c r="AQ155" s="25">
        <v>1.0211327174091205E-7</v>
      </c>
      <c r="AR155" s="25">
        <v>1.077871457251416E-3</v>
      </c>
      <c r="AS155" s="25">
        <v>2.0002549973927835</v>
      </c>
      <c r="AT155" s="26">
        <v>3.7762222568263003E-3</v>
      </c>
    </row>
    <row r="156" spans="21:46" x14ac:dyDescent="0.2">
      <c r="U156" s="6"/>
      <c r="Z156" s="35" t="s">
        <v>109</v>
      </c>
      <c r="AA156" s="25">
        <v>27.658566249925908</v>
      </c>
      <c r="AB156" s="25">
        <v>318.48086931902765</v>
      </c>
      <c r="AC156" s="25">
        <v>6.408618481942284E-2</v>
      </c>
      <c r="AD156" s="25">
        <v>6.0974410938918835</v>
      </c>
      <c r="AE156" s="25">
        <v>6.0280135523588196</v>
      </c>
      <c r="AF156" s="25">
        <v>1.0239398522035316E-2</v>
      </c>
      <c r="AG156" s="25">
        <v>28.22741255876058</v>
      </c>
      <c r="AH156" s="25">
        <v>5.3946688376688314</v>
      </c>
      <c r="AI156" s="25">
        <v>32.128470654599852</v>
      </c>
      <c r="AJ156" s="25">
        <v>0.54499962493539378</v>
      </c>
      <c r="AK156" s="25">
        <v>0.10239332369235853</v>
      </c>
      <c r="AL156" s="25">
        <v>7.3628301524547464</v>
      </c>
      <c r="AM156" s="25">
        <v>7.0091744826402747E-4</v>
      </c>
      <c r="AN156" s="25">
        <v>0.33213147142514499</v>
      </c>
      <c r="AO156" s="25">
        <v>7.1279379904918241E-2</v>
      </c>
      <c r="AP156" s="25">
        <v>7.1863006221294462E-2</v>
      </c>
      <c r="AQ156" s="25">
        <v>6.735617611008882E-6</v>
      </c>
      <c r="AR156" s="25">
        <v>0.12624058226148704</v>
      </c>
      <c r="AS156" s="25">
        <v>56.435092123555371</v>
      </c>
      <c r="AT156" s="26">
        <v>0.16881460216986355</v>
      </c>
    </row>
    <row r="157" spans="21:46" x14ac:dyDescent="0.2">
      <c r="U157" s="6"/>
      <c r="Z157" s="35" t="s">
        <v>113</v>
      </c>
      <c r="AA157" s="25">
        <v>6.04512069554651</v>
      </c>
      <c r="AB157" s="25">
        <v>99.378819252157939</v>
      </c>
      <c r="AC157" s="25">
        <v>5.9359284160099342E-2</v>
      </c>
      <c r="AD157" s="25">
        <v>1.5549712843713441</v>
      </c>
      <c r="AE157" s="25">
        <v>32.239786622923994</v>
      </c>
      <c r="AF157" s="25">
        <v>3.883317494018048E-2</v>
      </c>
      <c r="AG157" s="25">
        <v>6.1465787856520517</v>
      </c>
      <c r="AH157" s="25">
        <v>3.2718396494114139</v>
      </c>
      <c r="AI157" s="25">
        <v>431.51311036430241</v>
      </c>
      <c r="AJ157" s="25">
        <v>0.55168198458036166</v>
      </c>
      <c r="AK157" s="25">
        <v>-0.58927478179877157</v>
      </c>
      <c r="AL157" s="25">
        <v>40.602404621796829</v>
      </c>
      <c r="AM157" s="25">
        <v>6.6714777686937958E-4</v>
      </c>
      <c r="AN157" s="25">
        <v>1.4355925198563424</v>
      </c>
      <c r="AO157" s="25">
        <v>5.5341595910861428E-2</v>
      </c>
      <c r="AP157" s="25">
        <v>5.6397929970645536E-2</v>
      </c>
      <c r="AQ157" s="25">
        <v>7.4284295994983317E-6</v>
      </c>
      <c r="AR157" s="25">
        <v>0.16573364500152787</v>
      </c>
      <c r="AS157" s="25">
        <v>1453.7224196903949</v>
      </c>
      <c r="AT157" s="26">
        <v>0.18535941665807429</v>
      </c>
    </row>
    <row r="158" spans="21:46" x14ac:dyDescent="0.2">
      <c r="U158" s="6"/>
      <c r="Z158" s="35" t="s">
        <v>117</v>
      </c>
      <c r="AA158" s="25">
        <v>0.14916838604682153</v>
      </c>
      <c r="AB158" s="25">
        <v>1.8804921830931547</v>
      </c>
      <c r="AC158" s="25">
        <v>2.667906238526677E-4</v>
      </c>
      <c r="AD158" s="25">
        <v>3.6351782717517322E-2</v>
      </c>
      <c r="AE158" s="25">
        <v>1.1086446539493002E-2</v>
      </c>
      <c r="AF158" s="25">
        <v>6.6651107806506529E-5</v>
      </c>
      <c r="AG158" s="25">
        <v>0.15179587498102162</v>
      </c>
      <c r="AH158" s="25">
        <v>0.12021220679952682</v>
      </c>
      <c r="AI158" s="25">
        <v>0.1300686395609541</v>
      </c>
      <c r="AJ158" s="25">
        <v>5.8026349573762548E-3</v>
      </c>
      <c r="AK158" s="25">
        <v>1.5265871059907048E-3</v>
      </c>
      <c r="AL158" s="25">
        <v>1.530865580473096E-2</v>
      </c>
      <c r="AM158" s="25">
        <v>5.6917901603943923E-6</v>
      </c>
      <c r="AN158" s="25">
        <v>5.2209614414971371E-3</v>
      </c>
      <c r="AO158" s="25">
        <v>3.8063716257536931E-4</v>
      </c>
      <c r="AP158" s="25">
        <v>4.0875278572172549E-4</v>
      </c>
      <c r="AQ158" s="25">
        <v>3.4416718159545821E-8</v>
      </c>
      <c r="AR158" s="25">
        <v>4.051528987391702E-4</v>
      </c>
      <c r="AS158" s="25">
        <v>0.47177093208216436</v>
      </c>
      <c r="AT158" s="26">
        <v>1.8256560948536774E-3</v>
      </c>
    </row>
    <row r="159" spans="21:46" x14ac:dyDescent="0.2">
      <c r="U159" s="6"/>
      <c r="Z159" s="35" t="s">
        <v>241</v>
      </c>
      <c r="AA159" s="25">
        <v>1.2626972442847784</v>
      </c>
      <c r="AB159" s="25">
        <v>18.048395457688638</v>
      </c>
      <c r="AC159" s="25">
        <v>5.004170595787681E-3</v>
      </c>
      <c r="AD159" s="25">
        <v>0.33507515157199752</v>
      </c>
      <c r="AE159" s="25">
        <v>0.11620036526236138</v>
      </c>
      <c r="AF159" s="25">
        <v>1.3338203334614107E-3</v>
      </c>
      <c r="AG159" s="25">
        <v>1.2795580267974342</v>
      </c>
      <c r="AH159" s="25">
        <v>0.2681014573184326</v>
      </c>
      <c r="AI159" s="25">
        <v>3.6943146557571751</v>
      </c>
      <c r="AJ159" s="25">
        <v>4.2318789492952993E-2</v>
      </c>
      <c r="AK159" s="25">
        <v>9.399091075065294E-2</v>
      </c>
      <c r="AL159" s="25">
        <v>0.15287025152507913</v>
      </c>
      <c r="AM159" s="25">
        <v>1.0647618980460785E-3</v>
      </c>
      <c r="AN159" s="25">
        <v>0.93623974639916052</v>
      </c>
      <c r="AO159" s="25">
        <v>5.2404060191473898E-3</v>
      </c>
      <c r="AP159" s="25">
        <v>5.3186985266329189E-3</v>
      </c>
      <c r="AQ159" s="25">
        <v>5.2566871017148457E-7</v>
      </c>
      <c r="AR159" s="25">
        <v>8.4095299465462708E-3</v>
      </c>
      <c r="AS159" s="25">
        <v>9.8101706488874729</v>
      </c>
      <c r="AT159" s="26">
        <v>2.8171798411589438E-2</v>
      </c>
    </row>
    <row r="160" spans="21:46" x14ac:dyDescent="0.2">
      <c r="U160" s="6"/>
      <c r="Z160" s="35" t="s">
        <v>242</v>
      </c>
      <c r="AA160" s="25">
        <v>3.0318874971502475E-2</v>
      </c>
      <c r="AB160" s="25">
        <v>0.35974840789219892</v>
      </c>
      <c r="AC160" s="25">
        <v>9.9749690786486792E-5</v>
      </c>
      <c r="AD160" s="25">
        <v>6.751424982776478E-3</v>
      </c>
      <c r="AE160" s="25">
        <v>2.0995824549970886E-3</v>
      </c>
      <c r="AF160" s="25">
        <v>2.0828163671736599E-5</v>
      </c>
      <c r="AG160" s="25">
        <v>3.0614477122375038E-2</v>
      </c>
      <c r="AH160" s="25">
        <v>4.1854473645831615E-3</v>
      </c>
      <c r="AI160" s="25">
        <v>6.2907409955511959E-2</v>
      </c>
      <c r="AJ160" s="25">
        <v>7.7116619126325555E-4</v>
      </c>
      <c r="AK160" s="25">
        <v>1.4007321789097106E-3</v>
      </c>
      <c r="AL160" s="25">
        <v>2.7746593779392707E-3</v>
      </c>
      <c r="AM160" s="25">
        <v>1.5070652502742313E-5</v>
      </c>
      <c r="AN160" s="25">
        <v>1.3161759363349197E-2</v>
      </c>
      <c r="AO160" s="25">
        <v>9.1970702059903053E-5</v>
      </c>
      <c r="AP160" s="25">
        <v>9.3396303654097009E-5</v>
      </c>
      <c r="AQ160" s="25">
        <v>1.0353885111075503E-8</v>
      </c>
      <c r="AR160" s="25">
        <v>1.4174178304067397E-4</v>
      </c>
      <c r="AS160" s="25">
        <v>0.18479936064258054</v>
      </c>
      <c r="AT160" s="26">
        <v>4.4125378205014042E-4</v>
      </c>
    </row>
    <row r="161" spans="21:88" x14ac:dyDescent="0.2">
      <c r="U161" s="6"/>
      <c r="Z161" s="35" t="s">
        <v>234</v>
      </c>
      <c r="AA161" s="25">
        <v>17.505547545891176</v>
      </c>
      <c r="AB161" s="25">
        <v>230.34897010414542</v>
      </c>
      <c r="AC161" s="25">
        <v>0.34947109325055853</v>
      </c>
      <c r="AD161" s="25">
        <v>4.5921773701143032</v>
      </c>
      <c r="AE161" s="25">
        <v>14.90158649481376</v>
      </c>
      <c r="AF161" s="25">
        <v>2.4626115559949223E-2</v>
      </c>
      <c r="AG161" s="25">
        <v>17.762884217776527</v>
      </c>
      <c r="AH161" s="25">
        <v>3.8616244712146646</v>
      </c>
      <c r="AI161" s="25">
        <v>172.75252926328636</v>
      </c>
      <c r="AJ161" s="25">
        <v>0.52103019561751307</v>
      </c>
      <c r="AK161" s="25">
        <v>0.36321058402356821</v>
      </c>
      <c r="AL161" s="25">
        <v>20.676445193075992</v>
      </c>
      <c r="AM161" s="25">
        <v>2.2959237930104941E-3</v>
      </c>
      <c r="AN161" s="25">
        <v>2.3453572090730535</v>
      </c>
      <c r="AO161" s="25">
        <v>8.5057805719837648E-2</v>
      </c>
      <c r="AP161" s="25">
        <v>8.6432701583823712E-2</v>
      </c>
      <c r="AQ161" s="25">
        <v>6.1046381452374527E-6</v>
      </c>
      <c r="AR161" s="25">
        <v>1.1927684433671792</v>
      </c>
      <c r="AS161" s="25">
        <v>4423.2133329531198</v>
      </c>
      <c r="AT161" s="26">
        <v>0.13853446234067168</v>
      </c>
    </row>
    <row r="162" spans="21:88" x14ac:dyDescent="0.2">
      <c r="U162" s="6"/>
      <c r="Z162" s="35" t="s">
        <v>235</v>
      </c>
      <c r="AA162" s="25">
        <v>2.3809479262751125</v>
      </c>
      <c r="AB162" s="25">
        <v>46.509919684674912</v>
      </c>
      <c r="AC162" s="25">
        <v>7.7781866605891922E-3</v>
      </c>
      <c r="AD162" s="25">
        <v>0.7789869686525509</v>
      </c>
      <c r="AE162" s="25">
        <v>0.16506476702824505</v>
      </c>
      <c r="AF162" s="25">
        <v>7.8257586472548261E-4</v>
      </c>
      <c r="AG162" s="25">
        <v>2.4174857925134385</v>
      </c>
      <c r="AH162" s="25">
        <v>0.17204010630340377</v>
      </c>
      <c r="AI162" s="25">
        <v>4.1375792482720843</v>
      </c>
      <c r="AJ162" s="25">
        <v>0.30849820541724221</v>
      </c>
      <c r="AK162" s="25">
        <v>3.1914056974758222E-2</v>
      </c>
      <c r="AL162" s="25">
        <v>0.22002669322766488</v>
      </c>
      <c r="AM162" s="25">
        <v>1.1194081977602312E-4</v>
      </c>
      <c r="AN162" s="25">
        <v>1.3979009720540168</v>
      </c>
      <c r="AO162" s="25">
        <v>9.0803189580685572E-3</v>
      </c>
      <c r="AP162" s="25">
        <v>9.2477630252564367E-3</v>
      </c>
      <c r="AQ162" s="25">
        <v>1.8558782402859604E-6</v>
      </c>
      <c r="AR162" s="25">
        <v>1.5987526345264711E-2</v>
      </c>
      <c r="AS162" s="25">
        <v>14.661508664687259</v>
      </c>
      <c r="AT162" s="26">
        <v>9.3643732692691509E-2</v>
      </c>
    </row>
    <row r="163" spans="21:88" x14ac:dyDescent="0.2">
      <c r="Z163" s="36" t="s">
        <v>243</v>
      </c>
      <c r="AA163" s="28">
        <v>14.409139037645355</v>
      </c>
      <c r="AB163" s="28">
        <v>239.56389314089421</v>
      </c>
      <c r="AC163" s="28">
        <v>1.2032381493713466E-2</v>
      </c>
      <c r="AD163" s="28">
        <v>4.4369710636734618</v>
      </c>
      <c r="AE163" s="28">
        <v>0.22022164886429263</v>
      </c>
      <c r="AF163" s="28">
        <v>3.953719276789021E-3</v>
      </c>
      <c r="AG163" s="28">
        <v>14.600464585733265</v>
      </c>
      <c r="AH163" s="28">
        <v>0.40358855688143225</v>
      </c>
      <c r="AI163" s="28">
        <v>6.0852805701961614</v>
      </c>
      <c r="AJ163" s="28">
        <v>1.5299316650193546</v>
      </c>
      <c r="AK163" s="28">
        <v>7.3466023864237867E-2</v>
      </c>
      <c r="AL163" s="28">
        <v>0.29549485762509464</v>
      </c>
      <c r="AM163" s="28">
        <v>3.0927956089154158E-4</v>
      </c>
      <c r="AN163" s="28">
        <v>1.0116006514565698E-2</v>
      </c>
      <c r="AO163" s="28">
        <v>2.0676799875790696E-2</v>
      </c>
      <c r="AP163" s="28">
        <v>2.1196003120651657E-2</v>
      </c>
      <c r="AQ163" s="28">
        <v>3.4041859193672716E-6</v>
      </c>
      <c r="AR163" s="28">
        <v>3.1091087539980473E-2</v>
      </c>
      <c r="AS163" s="28">
        <v>9.595552717774531</v>
      </c>
      <c r="AT163" s="29">
        <v>5.7238769157475979E-2</v>
      </c>
    </row>
    <row r="165" spans="21:88" x14ac:dyDescent="0.2">
      <c r="AV165" s="20"/>
      <c r="AW165" s="20"/>
      <c r="AX165" s="20" t="s">
        <v>39</v>
      </c>
      <c r="AY165" s="20"/>
      <c r="AZ165" s="20"/>
      <c r="BA165" s="20" t="s">
        <v>40</v>
      </c>
      <c r="BB165" s="20"/>
      <c r="BC165" s="20"/>
      <c r="BD165" s="20" t="s">
        <v>41</v>
      </c>
      <c r="BE165" s="20"/>
      <c r="BF165" s="20"/>
      <c r="BG165" s="20" t="s">
        <v>42</v>
      </c>
      <c r="BH165" s="20"/>
      <c r="BI165" s="20"/>
      <c r="BJ165" s="20" t="s">
        <v>43</v>
      </c>
      <c r="BK165" s="20"/>
      <c r="BL165" s="20"/>
      <c r="BM165" s="20" t="s">
        <v>44</v>
      </c>
      <c r="BN165" s="20"/>
      <c r="BO165" s="20"/>
      <c r="BP165" s="20" t="s">
        <v>45</v>
      </c>
      <c r="BQ165" s="20"/>
      <c r="BR165" s="20"/>
      <c r="BS165" s="20" t="s">
        <v>46</v>
      </c>
      <c r="BT165" s="20"/>
      <c r="BU165" s="20"/>
      <c r="BV165" s="20" t="s">
        <v>47</v>
      </c>
      <c r="BW165" s="20"/>
      <c r="BX165" s="20"/>
      <c r="BY165" s="20" t="s">
        <v>48</v>
      </c>
      <c r="BZ165" s="20"/>
      <c r="CA165" s="20"/>
      <c r="CB165" s="20" t="s">
        <v>49</v>
      </c>
      <c r="CC165" s="20"/>
      <c r="CD165" s="20"/>
      <c r="CE165" s="20" t="s">
        <v>50</v>
      </c>
      <c r="CF165" s="20"/>
      <c r="CG165" s="20"/>
      <c r="CH165" s="20" t="s">
        <v>51</v>
      </c>
      <c r="CI165" s="20"/>
      <c r="CJ165" s="20"/>
    </row>
    <row r="166" spans="21:88" x14ac:dyDescent="0.2">
      <c r="AV166" s="2" t="s">
        <v>245</v>
      </c>
      <c r="AW166" s="2" t="s">
        <v>227</v>
      </c>
      <c r="AX166" s="2" t="s">
        <v>244</v>
      </c>
      <c r="AY166" s="2" t="s">
        <v>245</v>
      </c>
      <c r="AZ166" s="2" t="s">
        <v>227</v>
      </c>
      <c r="BA166" s="2" t="s">
        <v>244</v>
      </c>
      <c r="BB166" s="2" t="s">
        <v>245</v>
      </c>
      <c r="BC166" s="2" t="s">
        <v>227</v>
      </c>
      <c r="BD166" s="2" t="s">
        <v>244</v>
      </c>
      <c r="BE166" s="2" t="s">
        <v>245</v>
      </c>
      <c r="BF166" s="2" t="s">
        <v>227</v>
      </c>
      <c r="BG166" s="2" t="s">
        <v>244</v>
      </c>
      <c r="BH166" s="2" t="s">
        <v>245</v>
      </c>
      <c r="BI166" s="2" t="s">
        <v>227</v>
      </c>
      <c r="BJ166" s="2" t="s">
        <v>244</v>
      </c>
      <c r="BK166" s="2" t="s">
        <v>245</v>
      </c>
      <c r="BL166" s="2" t="s">
        <v>227</v>
      </c>
      <c r="BM166" s="2" t="s">
        <v>244</v>
      </c>
      <c r="BN166" s="2" t="s">
        <v>245</v>
      </c>
      <c r="BO166" s="2" t="s">
        <v>227</v>
      </c>
      <c r="BP166" s="2" t="s">
        <v>244</v>
      </c>
      <c r="BQ166" s="2" t="s">
        <v>245</v>
      </c>
      <c r="BR166" s="2" t="s">
        <v>227</v>
      </c>
      <c r="BS166" s="2" t="s">
        <v>244</v>
      </c>
      <c r="BT166" s="2" t="s">
        <v>245</v>
      </c>
      <c r="BU166" s="2" t="s">
        <v>227</v>
      </c>
      <c r="BV166" s="2" t="s">
        <v>244</v>
      </c>
      <c r="BW166" s="2" t="s">
        <v>245</v>
      </c>
      <c r="BX166" s="2" t="s">
        <v>227</v>
      </c>
      <c r="BY166" s="2" t="s">
        <v>244</v>
      </c>
      <c r="BZ166" s="2" t="s">
        <v>245</v>
      </c>
      <c r="CA166" s="2" t="s">
        <v>227</v>
      </c>
      <c r="CB166" s="2" t="s">
        <v>244</v>
      </c>
      <c r="CC166" s="2" t="s">
        <v>245</v>
      </c>
      <c r="CD166" s="2" t="s">
        <v>227</v>
      </c>
      <c r="CE166" s="2" t="s">
        <v>244</v>
      </c>
      <c r="CF166" s="2" t="s">
        <v>245</v>
      </c>
      <c r="CG166" s="2" t="s">
        <v>227</v>
      </c>
      <c r="CH166" s="2" t="s">
        <v>244</v>
      </c>
      <c r="CI166" s="2" t="s">
        <v>245</v>
      </c>
      <c r="CJ166" s="2" t="s">
        <v>227</v>
      </c>
    </row>
    <row r="167" spans="21:88" x14ac:dyDescent="0.2">
      <c r="AV167" s="2">
        <v>6.1450380050216691E-4</v>
      </c>
      <c r="AW167" s="2">
        <v>6.1450380050216691E-4</v>
      </c>
      <c r="AX167" s="2">
        <v>1.3151864433765686E-4</v>
      </c>
      <c r="AY167" s="2">
        <v>1.3151864433765686E-4</v>
      </c>
      <c r="AZ167" s="2">
        <v>1.3151864433765686E-4</v>
      </c>
      <c r="BA167" s="2">
        <v>3.6874574481190625E-5</v>
      </c>
      <c r="BB167" s="2">
        <v>3.6874574481190625E-5</v>
      </c>
      <c r="BC167" s="2">
        <v>3.6874574481190625E-5</v>
      </c>
      <c r="BD167" s="2">
        <v>3.7746090202954918E-4</v>
      </c>
      <c r="BE167" s="2">
        <v>3.7746090202954918E-4</v>
      </c>
      <c r="BF167" s="2">
        <v>3.7746090202954918E-4</v>
      </c>
      <c r="BG167" s="2">
        <v>3.0721836314282386E-4</v>
      </c>
      <c r="BH167" s="2">
        <v>3.0721836314282386E-4</v>
      </c>
      <c r="BI167" s="2">
        <v>3.0721836314282386E-4</v>
      </c>
      <c r="BJ167" s="2">
        <v>2.7620731967119494E-5</v>
      </c>
      <c r="BK167" s="2">
        <v>2.7620731967119494E-5</v>
      </c>
      <c r="BL167" s="2">
        <v>2.7620731967119494E-5</v>
      </c>
      <c r="BM167" s="2">
        <v>3.9752437543597431E-5</v>
      </c>
      <c r="BN167" s="2">
        <v>3.9752437543597431E-5</v>
      </c>
      <c r="BO167" s="2">
        <v>3.9752437543597431E-5</v>
      </c>
      <c r="BP167" s="2">
        <v>2.0270797094669689E-5</v>
      </c>
      <c r="BQ167" s="2">
        <v>2.0270797094669689E-5</v>
      </c>
      <c r="BR167" s="2">
        <v>2.0270797094669689E-5</v>
      </c>
      <c r="BS167" s="2">
        <v>2.0170963156399127E-4</v>
      </c>
      <c r="BT167" s="2">
        <v>2.0170963156399127E-4</v>
      </c>
      <c r="BU167" s="2">
        <v>2.0170963156399127E-4</v>
      </c>
      <c r="BV167" s="2">
        <v>2.0698323401229998E-4</v>
      </c>
      <c r="BW167" s="2">
        <v>2.0698323401229998E-4</v>
      </c>
      <c r="BX167" s="2">
        <v>2.0698323401229998E-4</v>
      </c>
      <c r="BY167" s="2">
        <v>9.704370522009534E-4</v>
      </c>
      <c r="BZ167" s="2">
        <v>9.704370522009534E-4</v>
      </c>
      <c r="CA167" s="2">
        <v>9.704370522009534E-4</v>
      </c>
      <c r="CB167" s="2">
        <v>1.5930461191177573E-4</v>
      </c>
      <c r="CC167" s="2">
        <v>1.5930461191177573E-4</v>
      </c>
      <c r="CD167" s="2">
        <v>1.5930461191177573E-4</v>
      </c>
      <c r="CE167" s="2">
        <v>1.9325838534498503E-5</v>
      </c>
      <c r="CF167" s="2">
        <v>1.9325838534498503E-5</v>
      </c>
      <c r="CG167" s="2">
        <v>1.9325838534498503E-5</v>
      </c>
      <c r="CH167" s="2">
        <v>1.146485227580181E-4</v>
      </c>
      <c r="CI167" s="2">
        <v>1.146485227580181E-4</v>
      </c>
      <c r="CJ167" s="2">
        <v>1.146485227580181E-4</v>
      </c>
    </row>
    <row r="168" spans="21:88" x14ac:dyDescent="0.2">
      <c r="AV168" s="2">
        <v>2.2165467171327063E-3</v>
      </c>
      <c r="AW168" s="2">
        <v>1.6469516371475678E-3</v>
      </c>
      <c r="AX168" s="2">
        <v>5.5288578042727058E-4</v>
      </c>
      <c r="AY168" s="2">
        <v>8.1901674681429811E-4</v>
      </c>
      <c r="AZ168" s="2">
        <v>5.5288578042727058E-4</v>
      </c>
      <c r="BA168" s="2">
        <v>1.6657611606032055E-4</v>
      </c>
      <c r="BB168" s="2">
        <v>3.6062533553728079E-4</v>
      </c>
      <c r="BC168" s="2">
        <v>1.6657611606032055E-4</v>
      </c>
      <c r="BD168" s="2">
        <v>2.361481415908626E-3</v>
      </c>
      <c r="BE168" s="2">
        <v>3.4044618313121061E-3</v>
      </c>
      <c r="BF168" s="2">
        <v>2.361481415908626E-3</v>
      </c>
      <c r="BG168" s="2">
        <v>2.503323842034597E-3</v>
      </c>
      <c r="BH168" s="2">
        <v>3.0130255956798942E-3</v>
      </c>
      <c r="BI168" s="2">
        <v>2.503323842034597E-3</v>
      </c>
      <c r="BJ168" s="2">
        <v>9.1115798140579897E-5</v>
      </c>
      <c r="BK168" s="2">
        <v>1.4832551797214758E-4</v>
      </c>
      <c r="BL168" s="2">
        <v>9.1115798140579897E-5</v>
      </c>
      <c r="BM168" s="2">
        <v>6.3407133297070466E-4</v>
      </c>
      <c r="BN168" s="2">
        <v>9.0644230890860858E-4</v>
      </c>
      <c r="BO168" s="2">
        <v>6.3407133297070466E-4</v>
      </c>
      <c r="BP168" s="2">
        <v>6.5347409445085634E-5</v>
      </c>
      <c r="BQ168" s="2">
        <v>1.1729337226250215E-4</v>
      </c>
      <c r="BR168" s="2">
        <v>6.5347409445085634E-5</v>
      </c>
      <c r="BS168" s="2">
        <v>4.9205092727007003E-4</v>
      </c>
      <c r="BT168" s="2">
        <v>8.082020866575281E-4</v>
      </c>
      <c r="BU168" s="2">
        <v>4.9205092727007003E-4</v>
      </c>
      <c r="BV168" s="2">
        <v>5.1501213265536089E-4</v>
      </c>
      <c r="BW168" s="2">
        <v>8.3224831348257579E-4</v>
      </c>
      <c r="BX168" s="2">
        <v>5.1501213265536089E-4</v>
      </c>
      <c r="BY168" s="2">
        <v>5.0224572282338018E-3</v>
      </c>
      <c r="BZ168" s="2">
        <v>6.8456343354662977E-3</v>
      </c>
      <c r="CA168" s="2">
        <v>5.0224572282338018E-3</v>
      </c>
      <c r="CB168" s="2">
        <v>2.532051578706541E-4</v>
      </c>
      <c r="CC168" s="2">
        <v>4.0719818545762387E-4</v>
      </c>
      <c r="CD168" s="2">
        <v>2.532051578706541E-4</v>
      </c>
      <c r="CE168" s="2">
        <v>5.711199195026666E-5</v>
      </c>
      <c r="CF168" s="2">
        <v>1.3151707761167636E-4</v>
      </c>
      <c r="CG168" s="2">
        <v>5.711199195026666E-5</v>
      </c>
      <c r="CH168" s="2">
        <v>2.3477425979936996E-3</v>
      </c>
      <c r="CI168" s="2">
        <v>2.9202009024426865E-3</v>
      </c>
      <c r="CJ168" s="2">
        <v>2.3477425979936996E-3</v>
      </c>
    </row>
    <row r="169" spans="21:88" x14ac:dyDescent="0.2">
      <c r="AV169" s="2">
        <v>5.6959507998513884E-4</v>
      </c>
      <c r="AW169" s="2">
        <v>5.6959507998513884E-4</v>
      </c>
      <c r="AX169" s="2">
        <v>2.6613096638702764E-4</v>
      </c>
      <c r="AY169" s="2">
        <v>2.6613096638702764E-4</v>
      </c>
      <c r="AZ169" s="2">
        <v>2.6613096638702764E-4</v>
      </c>
      <c r="BA169" s="2">
        <v>1.9404921947696016E-4</v>
      </c>
      <c r="BB169" s="2">
        <v>1.9404921947696016E-4</v>
      </c>
      <c r="BC169" s="2">
        <v>1.9404921947696016E-4</v>
      </c>
      <c r="BD169" s="2">
        <v>1.0429804154034803E-3</v>
      </c>
      <c r="BE169" s="2">
        <v>1.0429804154034803E-3</v>
      </c>
      <c r="BF169" s="2">
        <v>1.0429804154034803E-3</v>
      </c>
      <c r="BG169" s="2">
        <v>5.0970175364529753E-4</v>
      </c>
      <c r="BH169" s="2">
        <v>5.0970175364529753E-4</v>
      </c>
      <c r="BI169" s="2">
        <v>5.0970175364529753E-4</v>
      </c>
      <c r="BJ169" s="2">
        <v>5.7209719831567671E-5</v>
      </c>
      <c r="BK169" s="2">
        <v>5.7209719831567671E-5</v>
      </c>
      <c r="BL169" s="2">
        <v>5.7209719831567671E-5</v>
      </c>
      <c r="BM169" s="2">
        <v>2.7237097593790392E-4</v>
      </c>
      <c r="BN169" s="2">
        <v>2.7237097593790392E-4</v>
      </c>
      <c r="BO169" s="2">
        <v>2.7237097593790392E-4</v>
      </c>
      <c r="BP169" s="2">
        <v>5.1945962817416504E-5</v>
      </c>
      <c r="BQ169" s="2">
        <v>5.1945962817416504E-5</v>
      </c>
      <c r="BR169" s="2">
        <v>5.1945962817416504E-5</v>
      </c>
      <c r="BS169" s="2">
        <v>3.1615115938745812E-4</v>
      </c>
      <c r="BT169" s="2">
        <v>3.1615115938745812E-4</v>
      </c>
      <c r="BU169" s="2">
        <v>3.1615115938745812E-4</v>
      </c>
      <c r="BV169" s="2">
        <v>3.17236180827215E-4</v>
      </c>
      <c r="BW169" s="2">
        <v>3.17236180827215E-4</v>
      </c>
      <c r="BX169" s="2">
        <v>3.17236180827215E-4</v>
      </c>
      <c r="BY169" s="2">
        <v>1.8231771072324972E-3</v>
      </c>
      <c r="BZ169" s="2">
        <v>1.8231771072324972E-3</v>
      </c>
      <c r="CA169" s="2">
        <v>1.8231771072324972E-3</v>
      </c>
      <c r="CB169" s="2">
        <v>1.5399302758696974E-4</v>
      </c>
      <c r="CC169" s="2">
        <v>1.5399302758696974E-4</v>
      </c>
      <c r="CD169" s="2">
        <v>1.5399302758696974E-4</v>
      </c>
      <c r="CE169" s="2">
        <v>7.4405085661409718E-5</v>
      </c>
      <c r="CF169" s="2">
        <v>7.4405085661409718E-5</v>
      </c>
      <c r="CG169" s="2">
        <v>7.4405085661409718E-5</v>
      </c>
      <c r="CH169" s="2">
        <v>5.7245830444898672E-4</v>
      </c>
      <c r="CI169" s="2">
        <v>5.7245830444898672E-4</v>
      </c>
      <c r="CJ169" s="2">
        <v>5.7245830444898672E-4</v>
      </c>
    </row>
    <row r="170" spans="21:88" x14ac:dyDescent="0.2">
      <c r="AV170" s="2">
        <v>2.444573174046978E-3</v>
      </c>
      <c r="AW170" s="2">
        <v>2.444573174046978E-3</v>
      </c>
      <c r="AX170" s="2">
        <v>9.3622376678328294E-4</v>
      </c>
      <c r="AY170" s="2">
        <v>9.3622376678328294E-4</v>
      </c>
      <c r="AZ170" s="2">
        <v>9.3622376678328294E-4</v>
      </c>
      <c r="BA170" s="2">
        <v>3.1971993412938771E-4</v>
      </c>
      <c r="BB170" s="2">
        <v>3.1971993412938771E-4</v>
      </c>
      <c r="BC170" s="2">
        <v>3.1971993412938771E-4</v>
      </c>
      <c r="BD170" s="2">
        <v>2.6988912436345441E-3</v>
      </c>
      <c r="BE170" s="2">
        <v>2.6988912436345441E-3</v>
      </c>
      <c r="BF170" s="2">
        <v>2.6988912436345441E-3</v>
      </c>
      <c r="BG170" s="2">
        <v>1.2964446743588438E-3</v>
      </c>
      <c r="BH170" s="2">
        <v>1.2964446743588438E-3</v>
      </c>
      <c r="BI170" s="2">
        <v>1.2964446743588438E-3</v>
      </c>
      <c r="BJ170" s="2">
        <v>1.9995332644736496E-4</v>
      </c>
      <c r="BK170" s="2">
        <v>1.9995332644736496E-4</v>
      </c>
      <c r="BL170" s="2">
        <v>1.9995332644736496E-4</v>
      </c>
      <c r="BM170" s="2">
        <v>6.8296888286802277E-4</v>
      </c>
      <c r="BN170" s="2">
        <v>6.8296888286802277E-4</v>
      </c>
      <c r="BO170" s="2">
        <v>6.8296888286802277E-4</v>
      </c>
      <c r="BP170" s="2">
        <v>1.109007141546733E-4</v>
      </c>
      <c r="BQ170" s="2">
        <v>1.109007141546733E-4</v>
      </c>
      <c r="BR170" s="2">
        <v>1.109007141546733E-4</v>
      </c>
      <c r="BS170" s="2">
        <v>7.6682025104369579E-4</v>
      </c>
      <c r="BT170" s="2">
        <v>7.6682025104369579E-4</v>
      </c>
      <c r="BU170" s="2">
        <v>7.6682025104369579E-4</v>
      </c>
      <c r="BV170" s="2">
        <v>7.9781343469422655E-4</v>
      </c>
      <c r="BW170" s="2">
        <v>7.9781343469422655E-4</v>
      </c>
      <c r="BX170" s="2">
        <v>7.9781343469422655E-4</v>
      </c>
      <c r="BY170" s="2">
        <v>1.0993539405581051E-3</v>
      </c>
      <c r="BZ170" s="2">
        <v>1.0993539405581051E-3</v>
      </c>
      <c r="CA170" s="2">
        <v>1.0993539405581051E-3</v>
      </c>
      <c r="CB170" s="2">
        <v>3.9121144150855739E-4</v>
      </c>
      <c r="CC170" s="2">
        <v>3.9121144150855739E-4</v>
      </c>
      <c r="CD170" s="2">
        <v>3.9121144150855739E-4</v>
      </c>
      <c r="CE170" s="2">
        <v>1.1685442319964761E-4</v>
      </c>
      <c r="CF170" s="2">
        <v>1.1685442319964761E-4</v>
      </c>
      <c r="CG170" s="2">
        <v>1.1685442319964761E-4</v>
      </c>
      <c r="CH170" s="2">
        <v>4.4590038019082096E-3</v>
      </c>
      <c r="CI170" s="2">
        <v>4.4590038019082096E-3</v>
      </c>
      <c r="CJ170" s="2">
        <v>4.4590038019082096E-3</v>
      </c>
    </row>
    <row r="171" spans="21:88" x14ac:dyDescent="0.2">
      <c r="AV171" s="2">
        <v>0.12006741035939747</v>
      </c>
      <c r="AW171" s="2">
        <v>0.12006741035939747</v>
      </c>
      <c r="AX171" s="2">
        <v>0.10399846635349348</v>
      </c>
      <c r="AY171" s="2">
        <v>0.10399846635349348</v>
      </c>
      <c r="AZ171" s="2">
        <v>0.10399846635349348</v>
      </c>
      <c r="BA171" s="2">
        <v>0.25231096557678134</v>
      </c>
      <c r="BB171" s="2">
        <v>0.25231096557678134</v>
      </c>
      <c r="BC171" s="2">
        <v>0.25231096557678134</v>
      </c>
      <c r="BD171" s="2">
        <v>0.29441046166580503</v>
      </c>
      <c r="BE171" s="2">
        <v>0.29441046166580503</v>
      </c>
      <c r="BF171" s="2">
        <v>0.29441046166580503</v>
      </c>
      <c r="BG171" s="2">
        <v>0.13359811912229619</v>
      </c>
      <c r="BH171" s="2">
        <v>0.13359811912229619</v>
      </c>
      <c r="BI171" s="2">
        <v>0.13359811912229619</v>
      </c>
      <c r="BJ171" s="2">
        <v>0.20911858404012321</v>
      </c>
      <c r="BK171" s="2">
        <v>0.20911858404012321</v>
      </c>
      <c r="BL171" s="2">
        <v>0.20911858404012321</v>
      </c>
      <c r="BM171" s="2">
        <v>0.10481991695374336</v>
      </c>
      <c r="BN171" s="2">
        <v>0.10481991695374336</v>
      </c>
      <c r="BO171" s="2">
        <v>0.10481991695374336</v>
      </c>
      <c r="BP171" s="2">
        <v>8.6768790577073263E-2</v>
      </c>
      <c r="BQ171" s="2">
        <v>8.6768790577073263E-2</v>
      </c>
      <c r="BR171" s="2">
        <v>8.6768790577073263E-2</v>
      </c>
      <c r="BS171" s="2">
        <v>5.8041214500709336E-2</v>
      </c>
      <c r="BT171" s="2">
        <v>5.8041214500709336E-2</v>
      </c>
      <c r="BU171" s="2">
        <v>5.8041214500709336E-2</v>
      </c>
      <c r="BV171" s="2">
        <v>5.8259324604488849E-2</v>
      </c>
      <c r="BW171" s="2">
        <v>5.8259324604488849E-2</v>
      </c>
      <c r="BX171" s="2">
        <v>5.8259324604488849E-2</v>
      </c>
      <c r="BY171" s="2">
        <v>0.15146631999240889</v>
      </c>
      <c r="BZ171" s="2">
        <v>0.15146631999240889</v>
      </c>
      <c r="CA171" s="2">
        <v>0.15146631999240889</v>
      </c>
      <c r="CB171" s="2">
        <v>3.4152014300593558E-2</v>
      </c>
      <c r="CC171" s="2">
        <v>3.4152014300593558E-2</v>
      </c>
      <c r="CD171" s="2">
        <v>3.4152014300593558E-2</v>
      </c>
      <c r="CE171" s="2">
        <v>2.7869375923319277E-2</v>
      </c>
      <c r="CF171" s="2">
        <v>2.7869375923319277E-2</v>
      </c>
      <c r="CG171" s="2">
        <v>2.7869375923319277E-2</v>
      </c>
      <c r="CH171" s="2">
        <v>0.16839988857592728</v>
      </c>
      <c r="CI171" s="2">
        <v>0.16839988857592728</v>
      </c>
      <c r="CJ171" s="2">
        <v>0.16839988857592728</v>
      </c>
    </row>
    <row r="172" spans="21:88" x14ac:dyDescent="0.2">
      <c r="AV172" s="2">
        <v>1.1231625471037959E-3</v>
      </c>
      <c r="AW172" s="2">
        <v>1.1231625471037959E-3</v>
      </c>
      <c r="AX172" s="2">
        <v>8.4061857990013616E-4</v>
      </c>
      <c r="AY172" s="2">
        <v>8.4061857990013616E-4</v>
      </c>
      <c r="AZ172" s="2">
        <v>8.4061857990013616E-4</v>
      </c>
      <c r="BA172" s="2">
        <v>4.1375568568280001E-4</v>
      </c>
      <c r="BB172" s="2">
        <v>4.1375568568280001E-4</v>
      </c>
      <c r="BC172" s="2">
        <v>4.1375568568280001E-4</v>
      </c>
      <c r="BD172" s="2">
        <v>2.9059377476447728E-3</v>
      </c>
      <c r="BE172" s="2">
        <v>2.9059377476447728E-3</v>
      </c>
      <c r="BF172" s="2">
        <v>2.9059377476447728E-3</v>
      </c>
      <c r="BG172" s="2">
        <v>9.396410226843032E-5</v>
      </c>
      <c r="BH172" s="2">
        <v>9.396410226843032E-5</v>
      </c>
      <c r="BI172" s="2">
        <v>9.396410226843032E-5</v>
      </c>
      <c r="BJ172" s="2">
        <v>2.3723097178933347E-4</v>
      </c>
      <c r="BK172" s="2">
        <v>2.3723097178933347E-4</v>
      </c>
      <c r="BL172" s="2">
        <v>2.3723097178933347E-4</v>
      </c>
      <c r="BM172" s="2">
        <v>4.8646339393106899E-4</v>
      </c>
      <c r="BN172" s="2">
        <v>4.8646339393106899E-4</v>
      </c>
      <c r="BO172" s="2">
        <v>4.8646339393106899E-4</v>
      </c>
      <c r="BP172" s="2">
        <v>1.1984179443385917E-3</v>
      </c>
      <c r="BQ172" s="2">
        <v>1.1984179443385917E-3</v>
      </c>
      <c r="BR172" s="2">
        <v>1.1984179443385917E-3</v>
      </c>
      <c r="BS172" s="2">
        <v>5.1939975681257857E-4</v>
      </c>
      <c r="BT172" s="2">
        <v>5.1939975681257857E-4</v>
      </c>
      <c r="BU172" s="2">
        <v>5.1939975681257857E-4</v>
      </c>
      <c r="BV172" s="2">
        <v>5.2244322944988795E-4</v>
      </c>
      <c r="BW172" s="2">
        <v>5.2244322944988795E-4</v>
      </c>
      <c r="BX172" s="2">
        <v>5.2244322944988795E-4</v>
      </c>
      <c r="BY172" s="2">
        <v>1.0874228730973518E-3</v>
      </c>
      <c r="BZ172" s="2">
        <v>1.0874228730973518E-3</v>
      </c>
      <c r="CA172" s="2">
        <v>1.0874228730973518E-3</v>
      </c>
      <c r="CB172" s="2">
        <v>1.6665834402040005E-3</v>
      </c>
      <c r="CC172" s="2">
        <v>1.6665834402040005E-3</v>
      </c>
      <c r="CD172" s="2">
        <v>1.6665834402040005E-3</v>
      </c>
      <c r="CE172" s="2">
        <v>1.5913433299963493E-4</v>
      </c>
      <c r="CF172" s="2">
        <v>1.5913433299963493E-4</v>
      </c>
      <c r="CG172" s="2">
        <v>1.5913433299963493E-4</v>
      </c>
      <c r="CH172" s="2">
        <v>1.8066079357410216E-3</v>
      </c>
      <c r="CI172" s="2">
        <v>1.8066079357410216E-3</v>
      </c>
      <c r="CJ172" s="2">
        <v>1.8066079357410216E-3</v>
      </c>
    </row>
    <row r="173" spans="21:88" x14ac:dyDescent="0.2">
      <c r="AV173" s="2">
        <v>6.5729145034870121E-4</v>
      </c>
      <c r="AW173" s="2">
        <v>6.5729145034870121E-4</v>
      </c>
      <c r="AX173" s="2">
        <v>4.52180850279607E-3</v>
      </c>
      <c r="AY173" s="2">
        <v>4.52180850279607E-3</v>
      </c>
      <c r="AZ173" s="2">
        <v>4.52180850279607E-3</v>
      </c>
      <c r="BA173" s="2">
        <v>3.6764793058376822E-4</v>
      </c>
      <c r="BB173" s="2">
        <v>3.6764793058376822E-4</v>
      </c>
      <c r="BC173" s="2">
        <v>3.6764793058376822E-4</v>
      </c>
      <c r="BD173" s="2">
        <v>6.9230000273206281E-4</v>
      </c>
      <c r="BE173" s="2">
        <v>6.9230000273206281E-4</v>
      </c>
      <c r="BF173" s="2">
        <v>6.9230000273206281E-4</v>
      </c>
      <c r="BG173" s="2">
        <v>9.4051401678420948E-4</v>
      </c>
      <c r="BH173" s="2">
        <v>9.4051401678420948E-4</v>
      </c>
      <c r="BI173" s="2">
        <v>9.4051401678420948E-4</v>
      </c>
      <c r="BJ173" s="2">
        <v>1.9863002889572648E-4</v>
      </c>
      <c r="BK173" s="2">
        <v>1.9863002889572648E-4</v>
      </c>
      <c r="BL173" s="2">
        <v>1.9863002889572648E-4</v>
      </c>
      <c r="BM173" s="2">
        <v>2.2569057243756254E-4</v>
      </c>
      <c r="BN173" s="2">
        <v>2.2569057243756254E-4</v>
      </c>
      <c r="BO173" s="2">
        <v>2.2569057243756254E-4</v>
      </c>
      <c r="BP173" s="2">
        <v>6.4964830042065825E-4</v>
      </c>
      <c r="BQ173" s="2">
        <v>6.4964830042065825E-4</v>
      </c>
      <c r="BR173" s="2">
        <v>6.4964830042065825E-4</v>
      </c>
      <c r="BS173" s="2">
        <v>3.4417086717146092E-4</v>
      </c>
      <c r="BT173" s="2">
        <v>3.4417086717146092E-4</v>
      </c>
      <c r="BU173" s="2">
        <v>3.4417086717146092E-4</v>
      </c>
      <c r="BV173" s="2">
        <v>3.4517256723985224E-4</v>
      </c>
      <c r="BW173" s="2">
        <v>3.4517256723985224E-4</v>
      </c>
      <c r="BX173" s="2">
        <v>3.4517256723985224E-4</v>
      </c>
      <c r="BY173" s="2">
        <v>5.0542848705797906E-4</v>
      </c>
      <c r="BZ173" s="2">
        <v>5.0542848705797906E-4</v>
      </c>
      <c r="CA173" s="2">
        <v>5.0542848705797906E-4</v>
      </c>
      <c r="CB173" s="2">
        <v>5.6712729264360353E-4</v>
      </c>
      <c r="CC173" s="2">
        <v>5.6712729264360353E-4</v>
      </c>
      <c r="CD173" s="2">
        <v>5.6712729264360353E-4</v>
      </c>
      <c r="CE173" s="2">
        <v>1.2399176684520181E-4</v>
      </c>
      <c r="CF173" s="2">
        <v>1.2399176684520181E-4</v>
      </c>
      <c r="CG173" s="2">
        <v>1.2399176684520181E-4</v>
      </c>
      <c r="CH173" s="2">
        <v>2.6738884349862056E-3</v>
      </c>
      <c r="CI173" s="2">
        <v>2.6738884349862056E-3</v>
      </c>
      <c r="CJ173" s="2">
        <v>2.6738884349862056E-3</v>
      </c>
    </row>
    <row r="174" spans="21:88" x14ac:dyDescent="0.2">
      <c r="AV174" s="2">
        <v>1.7160352443224867E-2</v>
      </c>
      <c r="AW174" s="2">
        <v>1.7160352443224867E-2</v>
      </c>
      <c r="AX174" s="2">
        <v>9.2071158203813012E-3</v>
      </c>
      <c r="AY174" s="2">
        <v>9.2071158203813012E-3</v>
      </c>
      <c r="AZ174" s="2">
        <v>9.2071158203813012E-3</v>
      </c>
      <c r="BA174" s="2">
        <v>3.4635553287568673E-3</v>
      </c>
      <c r="BB174" s="2">
        <v>3.4635553287568673E-3</v>
      </c>
      <c r="BC174" s="2">
        <v>3.4635553287568673E-3</v>
      </c>
      <c r="BD174" s="2">
        <v>4.486091690701071E-2</v>
      </c>
      <c r="BE174" s="2">
        <v>4.486091690701071E-2</v>
      </c>
      <c r="BF174" s="2">
        <v>4.486091690701071E-2</v>
      </c>
      <c r="BG174" s="2">
        <v>1.7671630241080288E-2</v>
      </c>
      <c r="BH174" s="2">
        <v>1.7671630241080288E-2</v>
      </c>
      <c r="BI174" s="2">
        <v>1.7671630241080288E-2</v>
      </c>
      <c r="BJ174" s="2">
        <v>2.0032326989973875E-3</v>
      </c>
      <c r="BK174" s="2">
        <v>2.0032326989973875E-3</v>
      </c>
      <c r="BL174" s="2">
        <v>2.0032326989973875E-3</v>
      </c>
      <c r="BM174" s="2">
        <v>1.3371689237404377E-2</v>
      </c>
      <c r="BN174" s="2">
        <v>1.3371689237404377E-2</v>
      </c>
      <c r="BO174" s="2">
        <v>1.3371689237404377E-2</v>
      </c>
      <c r="BP174" s="2">
        <v>9.9269748582792201E-4</v>
      </c>
      <c r="BQ174" s="2">
        <v>9.9269748582792201E-4</v>
      </c>
      <c r="BR174" s="2">
        <v>9.9269748582792201E-4</v>
      </c>
      <c r="BS174" s="2">
        <v>6.3621215329146552E-3</v>
      </c>
      <c r="BT174" s="2">
        <v>6.3621215329146552E-3</v>
      </c>
      <c r="BU174" s="2">
        <v>6.3621215329146552E-3</v>
      </c>
      <c r="BV174" s="2">
        <v>6.3650524548484848E-3</v>
      </c>
      <c r="BW174" s="2">
        <v>6.3650524548484848E-3</v>
      </c>
      <c r="BX174" s="2">
        <v>6.3650524548484848E-3</v>
      </c>
      <c r="BY174" s="2">
        <v>4.2135393947593185E-2</v>
      </c>
      <c r="BZ174" s="2">
        <v>4.2135393947593185E-2</v>
      </c>
      <c r="CA174" s="2">
        <v>4.2135393947593185E-2</v>
      </c>
      <c r="CB174" s="2">
        <v>3.475063391764426E-3</v>
      </c>
      <c r="CC174" s="2">
        <v>3.475063391764426E-3</v>
      </c>
      <c r="CD174" s="2">
        <v>3.475063391764426E-3</v>
      </c>
      <c r="CE174" s="2">
        <v>1.222805618572056E-3</v>
      </c>
      <c r="CF174" s="2">
        <v>1.222805618572056E-3</v>
      </c>
      <c r="CG174" s="2">
        <v>1.222805618572056E-3</v>
      </c>
      <c r="CH174" s="2">
        <v>6.2491649249120651E-2</v>
      </c>
      <c r="CI174" s="2">
        <v>6.2491649249120651E-2</v>
      </c>
      <c r="CJ174" s="2">
        <v>6.2491649249120651E-2</v>
      </c>
    </row>
    <row r="175" spans="21:88" x14ac:dyDescent="0.2">
      <c r="AV175" s="2">
        <v>1.1323271289849239E-2</v>
      </c>
      <c r="AW175" s="2">
        <v>1.1323271289849239E-2</v>
      </c>
      <c r="AX175" s="2">
        <v>1.4926169398133491E-3</v>
      </c>
      <c r="AY175" s="2">
        <v>1.4926169398133491E-3</v>
      </c>
      <c r="AZ175" s="2">
        <v>1.4926169398133491E-3</v>
      </c>
      <c r="BA175" s="2">
        <v>4.7896746208922551E-4</v>
      </c>
      <c r="BB175" s="2">
        <v>4.7896746208922551E-4</v>
      </c>
      <c r="BC175" s="2">
        <v>4.7896746208922551E-4</v>
      </c>
      <c r="BD175" s="2">
        <v>1.3246957951777195E-3</v>
      </c>
      <c r="BE175" s="2">
        <v>1.3246957951777195E-3</v>
      </c>
      <c r="BF175" s="2">
        <v>1.3246957951777195E-3</v>
      </c>
      <c r="BG175" s="2">
        <v>2.3226584699549005E-3</v>
      </c>
      <c r="BH175" s="2">
        <v>2.3226584699549005E-3</v>
      </c>
      <c r="BI175" s="2">
        <v>2.3226584699549005E-3</v>
      </c>
      <c r="BJ175" s="2">
        <v>3.6742805521620768E-4</v>
      </c>
      <c r="BK175" s="2">
        <v>3.6742805521620768E-4</v>
      </c>
      <c r="BL175" s="2">
        <v>3.6742805521620768E-4</v>
      </c>
      <c r="BM175" s="2">
        <v>3.044887402632525E-3</v>
      </c>
      <c r="BN175" s="2">
        <v>3.044887402632525E-3</v>
      </c>
      <c r="BO175" s="2">
        <v>3.044887402632525E-3</v>
      </c>
      <c r="BP175" s="2">
        <v>3.73258619205535E-4</v>
      </c>
      <c r="BQ175" s="2">
        <v>3.73258619205535E-4</v>
      </c>
      <c r="BR175" s="2">
        <v>3.73258619205535E-4</v>
      </c>
      <c r="BS175" s="2">
        <v>1.5636151898098362E-3</v>
      </c>
      <c r="BT175" s="2">
        <v>1.5636151898098362E-3</v>
      </c>
      <c r="BU175" s="2">
        <v>1.5636151898098362E-3</v>
      </c>
      <c r="BV175" s="2">
        <v>1.6102276444851162E-3</v>
      </c>
      <c r="BW175" s="2">
        <v>1.6102276444851162E-3</v>
      </c>
      <c r="BX175" s="2">
        <v>1.6102276444851162E-3</v>
      </c>
      <c r="BY175" s="2">
        <v>4.8023544329874775E-3</v>
      </c>
      <c r="BZ175" s="2">
        <v>4.8023544329874775E-3</v>
      </c>
      <c r="CA175" s="2">
        <v>4.8023544329874775E-3</v>
      </c>
      <c r="CB175" s="2">
        <v>7.4486050814064791E-4</v>
      </c>
      <c r="CC175" s="2">
        <v>7.4486050814064791E-4</v>
      </c>
      <c r="CD175" s="2">
        <v>7.4486050814064791E-4</v>
      </c>
      <c r="CE175" s="2">
        <v>2.7379550210019846E-4</v>
      </c>
      <c r="CF175" s="2">
        <v>2.7379550210019846E-4</v>
      </c>
      <c r="CG175" s="2">
        <v>2.7379550210019846E-4</v>
      </c>
      <c r="CH175" s="2">
        <v>3.2239182862411571E-2</v>
      </c>
      <c r="CI175" s="2">
        <v>3.2239182862411571E-2</v>
      </c>
      <c r="CJ175" s="2">
        <v>3.2239182862411571E-2</v>
      </c>
    </row>
    <row r="176" spans="21:88" x14ac:dyDescent="0.2">
      <c r="AV176" s="2">
        <v>5.0482269743804377E-4</v>
      </c>
      <c r="AW176" s="2">
        <v>5.0482269743804377E-4</v>
      </c>
      <c r="AX176" s="2">
        <v>1.5865333576302844E-4</v>
      </c>
      <c r="AY176" s="2">
        <v>1.5865333576302844E-4</v>
      </c>
      <c r="AZ176" s="2">
        <v>1.5865333576302844E-4</v>
      </c>
      <c r="BA176" s="2">
        <v>5.8358287842945984E-5</v>
      </c>
      <c r="BB176" s="2">
        <v>5.8358287842945984E-5</v>
      </c>
      <c r="BC176" s="2">
        <v>5.8358287842945984E-5</v>
      </c>
      <c r="BD176" s="2">
        <v>9.5728211101910228E-4</v>
      </c>
      <c r="BE176" s="2">
        <v>9.5728211101910228E-4</v>
      </c>
      <c r="BF176" s="2">
        <v>9.5728211101910228E-4</v>
      </c>
      <c r="BG176" s="2">
        <v>1.5932807756400324E-4</v>
      </c>
      <c r="BH176" s="2">
        <v>1.5932807756400324E-4</v>
      </c>
      <c r="BI176" s="2">
        <v>1.5932807756400324E-4</v>
      </c>
      <c r="BJ176" s="2">
        <v>2.3983523854271502E-5</v>
      </c>
      <c r="BK176" s="2">
        <v>2.3983523854271502E-5</v>
      </c>
      <c r="BL176" s="2">
        <v>2.3983523854271502E-5</v>
      </c>
      <c r="BM176" s="2">
        <v>2.3177922329541684E-4</v>
      </c>
      <c r="BN176" s="2">
        <v>2.3177922329541684E-4</v>
      </c>
      <c r="BO176" s="2">
        <v>2.3177922329541684E-4</v>
      </c>
      <c r="BP176" s="2">
        <v>4.6805500848677509E-6</v>
      </c>
      <c r="BQ176" s="2">
        <v>4.6805500848677509E-6</v>
      </c>
      <c r="BR176" s="2">
        <v>4.6805500848677509E-6</v>
      </c>
      <c r="BS176" s="2">
        <v>1.6684245008813188E-4</v>
      </c>
      <c r="BT176" s="2">
        <v>1.6684245008813188E-4</v>
      </c>
      <c r="BU176" s="2">
        <v>1.6684245008813188E-4</v>
      </c>
      <c r="BV176" s="2">
        <v>1.663452899307266E-4</v>
      </c>
      <c r="BW176" s="2">
        <v>1.663452899307266E-4</v>
      </c>
      <c r="BX176" s="2">
        <v>1.663452899307266E-4</v>
      </c>
      <c r="BY176" s="2">
        <v>4.0217444535388446E-4</v>
      </c>
      <c r="BZ176" s="2">
        <v>4.0217444535388446E-4</v>
      </c>
      <c r="CA176" s="2">
        <v>4.0217444535388446E-4</v>
      </c>
      <c r="CB176" s="2">
        <v>9.5066403026834563E-5</v>
      </c>
      <c r="CC176" s="2">
        <v>9.5066403026834563E-5</v>
      </c>
      <c r="CD176" s="2">
        <v>9.5066403026834563E-5</v>
      </c>
      <c r="CE176" s="2">
        <v>7.3754523559764443E-6</v>
      </c>
      <c r="CF176" s="2">
        <v>7.3754523559764443E-6</v>
      </c>
      <c r="CG176" s="2">
        <v>7.3754523559764443E-6</v>
      </c>
      <c r="CH176" s="2">
        <v>1.7243058054637497E-3</v>
      </c>
      <c r="CI176" s="2">
        <v>1.7243058054637497E-3</v>
      </c>
      <c r="CJ176" s="2">
        <v>1.7243058054637497E-3</v>
      </c>
    </row>
    <row r="177" spans="48:88" x14ac:dyDescent="0.2">
      <c r="AV177" s="2">
        <v>7.941731337781589E-7</v>
      </c>
      <c r="AW177" s="2">
        <v>7.941731337781589E-7</v>
      </c>
      <c r="AX177" s="2">
        <v>3.2741746344794461E-6</v>
      </c>
      <c r="AY177" s="2">
        <v>3.2741746344794461E-6</v>
      </c>
      <c r="AZ177" s="2">
        <v>3.2741746344794461E-6</v>
      </c>
      <c r="BA177" s="2">
        <v>6.3111858270239185E-7</v>
      </c>
      <c r="BB177" s="2">
        <v>6.3111858270239185E-7</v>
      </c>
      <c r="BC177" s="2">
        <v>6.3111858270239185E-7</v>
      </c>
      <c r="BD177" s="2">
        <v>2.9968978961713891E-6</v>
      </c>
      <c r="BE177" s="2">
        <v>2.9968978961713891E-6</v>
      </c>
      <c r="BF177" s="2">
        <v>2.9968978961713891E-6</v>
      </c>
      <c r="BG177" s="2">
        <v>1.735652236363449E-6</v>
      </c>
      <c r="BH177" s="2">
        <v>1.735652236363449E-6</v>
      </c>
      <c r="BI177" s="2">
        <v>1.735652236363449E-6</v>
      </c>
      <c r="BJ177" s="2">
        <v>8.8718414770065241E-8</v>
      </c>
      <c r="BK177" s="2">
        <v>8.8718414770065241E-8</v>
      </c>
      <c r="BL177" s="2">
        <v>8.8718414770065241E-8</v>
      </c>
      <c r="BM177" s="2">
        <v>3.1494458062004228E-5</v>
      </c>
      <c r="BN177" s="2">
        <v>3.1494458062004228E-5</v>
      </c>
      <c r="BO177" s="2">
        <v>3.1494458062004228E-5</v>
      </c>
      <c r="BP177" s="2">
        <v>3.8075382543054069E-8</v>
      </c>
      <c r="BQ177" s="2">
        <v>3.8075382543054069E-8</v>
      </c>
      <c r="BR177" s="2">
        <v>3.8075382543054069E-8</v>
      </c>
      <c r="BS177" s="2">
        <v>2.3147140745698533E-7</v>
      </c>
      <c r="BT177" s="2">
        <v>2.3147140745698533E-7</v>
      </c>
      <c r="BU177" s="2">
        <v>2.3147140745698533E-7</v>
      </c>
      <c r="BV177" s="2">
        <v>2.3395950941522868E-7</v>
      </c>
      <c r="BW177" s="2">
        <v>2.3395950941522868E-7</v>
      </c>
      <c r="BX177" s="2">
        <v>2.3395950941522868E-7</v>
      </c>
      <c r="BY177" s="2">
        <v>9.2942314414827178E-7</v>
      </c>
      <c r="BZ177" s="2">
        <v>9.2942314414827178E-7</v>
      </c>
      <c r="CA177" s="2">
        <v>9.2942314414827178E-7</v>
      </c>
      <c r="CB177" s="2">
        <v>1.0457144552688717E-7</v>
      </c>
      <c r="CC177" s="2">
        <v>1.0457144552688717E-7</v>
      </c>
      <c r="CD177" s="2">
        <v>1.0457144552688717E-7</v>
      </c>
      <c r="CE177" s="2">
        <v>3.2600826435103282E-8</v>
      </c>
      <c r="CF177" s="2">
        <v>3.2600826435103282E-8</v>
      </c>
      <c r="CG177" s="2">
        <v>3.2600826435103282E-8</v>
      </c>
      <c r="CH177" s="2">
        <v>1.3549357095328483E-3</v>
      </c>
      <c r="CI177" s="2">
        <v>1.3549357095328483E-3</v>
      </c>
      <c r="CJ177" s="2">
        <v>1.3549357095328483E-3</v>
      </c>
    </row>
    <row r="178" spans="48:88" x14ac:dyDescent="0.2">
      <c r="AV178" s="2">
        <v>4.0942961485637315E-2</v>
      </c>
      <c r="AW178" s="2">
        <v>4.3690274738856748E-2</v>
      </c>
      <c r="AX178" s="2">
        <v>1.4604816811715056E-2</v>
      </c>
      <c r="AY178" s="2">
        <v>1.5113172393944444E-2</v>
      </c>
      <c r="AZ178" s="2">
        <v>1.3286210634807253E-2</v>
      </c>
      <c r="BA178" s="2">
        <v>4.599895252902113E-3</v>
      </c>
      <c r="BB178" s="2">
        <v>5.8010280248031974E-3</v>
      </c>
      <c r="BC178" s="2">
        <v>4.4929977461596726E-3</v>
      </c>
      <c r="BD178" s="2">
        <v>6.1447218694862395E-2</v>
      </c>
      <c r="BE178" s="2">
        <v>0.14129308152137213</v>
      </c>
      <c r="BF178" s="2">
        <v>0.10206048666390374</v>
      </c>
      <c r="BG178" s="2">
        <v>1.5657499429433907E-2</v>
      </c>
      <c r="BH178" s="2">
        <v>1.6242862574318947E-2</v>
      </c>
      <c r="BI178" s="2">
        <v>2.047883270761101E-2</v>
      </c>
      <c r="BJ178" s="2">
        <v>2.3652005575502759E-3</v>
      </c>
      <c r="BK178" s="2">
        <v>2.6885348649530504E-3</v>
      </c>
      <c r="BL178" s="2">
        <v>2.3226249689671887E-3</v>
      </c>
      <c r="BM178" s="2">
        <v>1.330372384878791E-2</v>
      </c>
      <c r="BN178" s="2">
        <v>2.3036672588051928E-2</v>
      </c>
      <c r="BO178" s="2">
        <v>1.7142460627632212E-2</v>
      </c>
      <c r="BP178" s="2">
        <v>9.0826515034134398E-4</v>
      </c>
      <c r="BQ178" s="2">
        <v>9.0677283370006571E-4</v>
      </c>
      <c r="BR178" s="2">
        <v>9.4021811103944591E-4</v>
      </c>
      <c r="BS178" s="2">
        <v>3.178713784437575E-2</v>
      </c>
      <c r="BT178" s="2">
        <v>2.3498615659783367E-2</v>
      </c>
      <c r="BU178" s="2">
        <v>2.6400068566684174E-2</v>
      </c>
      <c r="BV178" s="2">
        <v>3.2070603253417193E-2</v>
      </c>
      <c r="BW178" s="2">
        <v>2.3883447683551062E-2</v>
      </c>
      <c r="BX178" s="2">
        <v>2.6794089473448076E-2</v>
      </c>
      <c r="BY178" s="2">
        <v>3.95045571602958E-2</v>
      </c>
      <c r="BZ178" s="2">
        <v>4.0175576638082883E-2</v>
      </c>
      <c r="CA178" s="2">
        <v>3.9983370821270674E-2</v>
      </c>
      <c r="CB178" s="2">
        <v>4.793690802014678E-2</v>
      </c>
      <c r="CC178" s="2">
        <v>4.5163173161299169E-2</v>
      </c>
      <c r="CD178" s="2">
        <v>4.6315780955478676E-2</v>
      </c>
      <c r="CE178" s="2">
        <v>1.0980028697559709E-3</v>
      </c>
      <c r="CF178" s="2">
        <v>9.3506495576360985E-4</v>
      </c>
      <c r="CG178" s="2">
        <v>1.0469942538333667E-3</v>
      </c>
      <c r="CH178" s="2">
        <v>1.8610715211229662E-2</v>
      </c>
      <c r="CI178" s="2">
        <v>3.3519787200932072E-2</v>
      </c>
      <c r="CJ178" s="2">
        <v>2.3154492547329261E-2</v>
      </c>
    </row>
    <row r="179" spans="48:88" x14ac:dyDescent="0.2">
      <c r="AV179" s="2">
        <v>7.8503219905701159E-3</v>
      </c>
      <c r="AW179" s="2">
        <v>8.0507124156569184E-3</v>
      </c>
      <c r="AX179" s="2">
        <v>2.1725758020098187E-3</v>
      </c>
      <c r="AY179" s="2">
        <v>2.2299578134369739E-3</v>
      </c>
      <c r="AZ179" s="2">
        <v>2.1028569866711464E-3</v>
      </c>
      <c r="BA179" s="2">
        <v>1.0064636803173391E-3</v>
      </c>
      <c r="BB179" s="2">
        <v>1.0919217724328679E-3</v>
      </c>
      <c r="BC179" s="2">
        <v>9.9699347357928652E-4</v>
      </c>
      <c r="BD179" s="2">
        <v>1.4875271852736212E-2</v>
      </c>
      <c r="BE179" s="2">
        <v>1.924928593500113E-2</v>
      </c>
      <c r="BF179" s="2">
        <v>1.7106050450722624E-2</v>
      </c>
      <c r="BG179" s="2">
        <v>3.4150489090948076E-3</v>
      </c>
      <c r="BH179" s="2">
        <v>3.3202854729502602E-3</v>
      </c>
      <c r="BI179" s="2">
        <v>3.6846932322018092E-3</v>
      </c>
      <c r="BJ179" s="2">
        <v>5.9698273686313488E-4</v>
      </c>
      <c r="BK179" s="2">
        <v>6.2003435266549532E-4</v>
      </c>
      <c r="BL179" s="2">
        <v>5.9384876794205382E-4</v>
      </c>
      <c r="BM179" s="2">
        <v>2.0173888259578778E-3</v>
      </c>
      <c r="BN179" s="2">
        <v>2.6120030313425244E-3</v>
      </c>
      <c r="BO179" s="2">
        <v>2.1924105244623955E-3</v>
      </c>
      <c r="BP179" s="2">
        <v>2.9620263786323003E-4</v>
      </c>
      <c r="BQ179" s="2">
        <v>2.9549309566863271E-4</v>
      </c>
      <c r="BR179" s="2">
        <v>2.9799028377397322E-4</v>
      </c>
      <c r="BS179" s="2">
        <v>1.5818555734883597E-3</v>
      </c>
      <c r="BT179" s="2">
        <v>1.1208221377667193E-3</v>
      </c>
      <c r="BU179" s="2">
        <v>1.3156594249505091E-3</v>
      </c>
      <c r="BV179" s="2">
        <v>1.5949243626586591E-3</v>
      </c>
      <c r="BW179" s="2">
        <v>1.1391512514458189E-3</v>
      </c>
      <c r="BX179" s="2">
        <v>1.3340618392353174E-3</v>
      </c>
      <c r="BY179" s="2">
        <v>4.3258751925229046E-3</v>
      </c>
      <c r="BZ179" s="2">
        <v>4.3299242570796039E-3</v>
      </c>
      <c r="CA179" s="2">
        <v>4.3406317150461206E-3</v>
      </c>
      <c r="CB179" s="2">
        <v>1.2414816335401685E-3</v>
      </c>
      <c r="CC179" s="2">
        <v>1.0956166395803711E-3</v>
      </c>
      <c r="CD179" s="2">
        <v>1.1538466503601629E-3</v>
      </c>
      <c r="CE179" s="2">
        <v>3.8529103908737657E-4</v>
      </c>
      <c r="CF179" s="2">
        <v>3.7470802639360439E-4</v>
      </c>
      <c r="CG179" s="2">
        <v>3.8311706361915431E-4</v>
      </c>
      <c r="CH179" s="2">
        <v>1.0357790426411068E-2</v>
      </c>
      <c r="CI179" s="2">
        <v>1.1227859352889407E-2</v>
      </c>
      <c r="CJ179" s="2">
        <v>1.0588435602601131E-2</v>
      </c>
    </row>
    <row r="180" spans="48:88" x14ac:dyDescent="0.2">
      <c r="AV180" s="2">
        <v>8.8587713245764626E-3</v>
      </c>
      <c r="AW180" s="2">
        <v>9.69605482167369E-3</v>
      </c>
      <c r="AX180" s="2">
        <v>3.2748542365687275E-3</v>
      </c>
      <c r="AY180" s="2">
        <v>3.2792236364248355E-3</v>
      </c>
      <c r="AZ180" s="2">
        <v>3.4261156673081133E-3</v>
      </c>
      <c r="BA180" s="2">
        <v>1.1381958790921416E-3</v>
      </c>
      <c r="BB180" s="2">
        <v>1.1423481205805103E-3</v>
      </c>
      <c r="BC180" s="2">
        <v>1.2353909691440919E-3</v>
      </c>
      <c r="BD180" s="2">
        <v>4.9374975695125941E-3</v>
      </c>
      <c r="BE180" s="2">
        <v>5.083433319203412E-3</v>
      </c>
      <c r="BF180" s="2">
        <v>7.1339052693381597E-3</v>
      </c>
      <c r="BG180" s="2">
        <v>4.8463930343101962E-3</v>
      </c>
      <c r="BH180" s="2">
        <v>4.8486125918237449E-3</v>
      </c>
      <c r="BI180" s="2">
        <v>4.7039964769358912E-3</v>
      </c>
      <c r="BJ180" s="2">
        <v>3.603447643884665E-4</v>
      </c>
      <c r="BK180" s="2">
        <v>3.6146101212170245E-4</v>
      </c>
      <c r="BL180" s="2">
        <v>4.190301123307425E-4</v>
      </c>
      <c r="BM180" s="2">
        <v>9.9891532202690536E-2</v>
      </c>
      <c r="BN180" s="2">
        <v>9.9917338769728373E-2</v>
      </c>
      <c r="BO180" s="2">
        <v>9.9775036226425542E-2</v>
      </c>
      <c r="BP180" s="2">
        <v>2.7330625911521172E-4</v>
      </c>
      <c r="BQ180" s="2">
        <v>2.7332337065018178E-4</v>
      </c>
      <c r="BR180" s="2">
        <v>2.9960744065498035E-4</v>
      </c>
      <c r="BS180" s="2">
        <v>2.1189558576074985E-3</v>
      </c>
      <c r="BT180" s="2">
        <v>2.1044262208572261E-3</v>
      </c>
      <c r="BU180" s="2">
        <v>2.160070094289172E-3</v>
      </c>
      <c r="BV180" s="2">
        <v>2.1526976446848986E-3</v>
      </c>
      <c r="BW180" s="2">
        <v>2.1383920957245817E-3</v>
      </c>
      <c r="BX180" s="2">
        <v>2.1917044316001979E-3</v>
      </c>
      <c r="BY180" s="2">
        <v>7.5206222420487259E-3</v>
      </c>
      <c r="BZ180" s="2">
        <v>7.5233788509771722E-3</v>
      </c>
      <c r="CA180" s="2">
        <v>7.838159123676431E-3</v>
      </c>
      <c r="CB180" s="2">
        <v>1.4960562105521475E-3</v>
      </c>
      <c r="CC180" s="2">
        <v>1.4922645654843695E-3</v>
      </c>
      <c r="CD180" s="2">
        <v>1.5921622989145772E-3</v>
      </c>
      <c r="CE180" s="2">
        <v>5.0130818885440629E-4</v>
      </c>
      <c r="CF180" s="2">
        <v>5.010077280064889E-4</v>
      </c>
      <c r="CG180" s="2">
        <v>5.3614911474262911E-4</v>
      </c>
      <c r="CH180" s="2">
        <v>2.6659685399419139E-2</v>
      </c>
      <c r="CI180" s="2">
        <v>2.6694498092092345E-2</v>
      </c>
      <c r="CJ180" s="2">
        <v>2.4877520474360995E-2</v>
      </c>
    </row>
    <row r="181" spans="48:88" x14ac:dyDescent="0.2">
      <c r="AV181" s="2">
        <v>1.9290833906360133E-2</v>
      </c>
      <c r="AW181" s="2">
        <v>1.8556930093374949E-2</v>
      </c>
      <c r="AX181" s="2">
        <v>1.0656952204834468E-2</v>
      </c>
      <c r="AY181" s="2">
        <v>1.1080311834628938E-2</v>
      </c>
      <c r="AZ181" s="2">
        <v>9.8671414551456133E-3</v>
      </c>
      <c r="BA181" s="2">
        <v>8.4505467203068747E-3</v>
      </c>
      <c r="BB181" s="2">
        <v>9.4198745797195987E-3</v>
      </c>
      <c r="BC181" s="2">
        <v>6.675027735221932E-3</v>
      </c>
      <c r="BD181" s="2">
        <v>3.348869034796096E-2</v>
      </c>
      <c r="BE181" s="2">
        <v>3.3537689471260353E-2</v>
      </c>
      <c r="BF181" s="2">
        <v>3.5542091858204596E-2</v>
      </c>
      <c r="BG181" s="2">
        <v>2.6976103842592036E-2</v>
      </c>
      <c r="BH181" s="2">
        <v>2.7030640457874754E-2</v>
      </c>
      <c r="BI181" s="2">
        <v>2.6958187858137035E-2</v>
      </c>
      <c r="BJ181" s="2">
        <v>5.5178774447716648E-3</v>
      </c>
      <c r="BK181" s="2">
        <v>6.1714518570723815E-3</v>
      </c>
      <c r="BL181" s="2">
        <v>4.3105747793407362E-3</v>
      </c>
      <c r="BM181" s="2">
        <v>5.369417675469685E-2</v>
      </c>
      <c r="BN181" s="2">
        <v>5.4119088591859973E-2</v>
      </c>
      <c r="BO181" s="2">
        <v>5.3158942249509976E-2</v>
      </c>
      <c r="BP181" s="2">
        <v>8.2341076604021349E-3</v>
      </c>
      <c r="BQ181" s="2">
        <v>8.5914391139161848E-3</v>
      </c>
      <c r="BR181" s="2">
        <v>7.5708527440953629E-3</v>
      </c>
      <c r="BS181" s="2">
        <v>6.5653607716116766E-3</v>
      </c>
      <c r="BT181" s="2">
        <v>6.79639295061566E-3</v>
      </c>
      <c r="BU181" s="2">
        <v>5.8993432532591858E-3</v>
      </c>
      <c r="BV181" s="2">
        <v>6.605274796527184E-3</v>
      </c>
      <c r="BW181" s="2">
        <v>6.8374768375112681E-3</v>
      </c>
      <c r="BX181" s="2">
        <v>5.9405136332490458E-3</v>
      </c>
      <c r="BY181" s="2">
        <v>1.6342464231815165E-2</v>
      </c>
      <c r="BZ181" s="2">
        <v>1.6759270156647601E-2</v>
      </c>
      <c r="CA181" s="2">
        <v>1.5590703031513694E-2</v>
      </c>
      <c r="CB181" s="2">
        <v>6.7726912172539353E-3</v>
      </c>
      <c r="CC181" s="2">
        <v>6.7408371501636094E-3</v>
      </c>
      <c r="CD181" s="2">
        <v>6.755247492876597E-3</v>
      </c>
      <c r="CE181" s="2">
        <v>4.5587217580905113E-3</v>
      </c>
      <c r="CF181" s="2">
        <v>5.0859495050348839E-3</v>
      </c>
      <c r="CG181" s="2">
        <v>3.5755626655494346E-3</v>
      </c>
      <c r="CH181" s="2">
        <v>3.762542530666823E-2</v>
      </c>
      <c r="CI181" s="2">
        <v>3.6378188317989925E-2</v>
      </c>
      <c r="CJ181" s="2">
        <v>4.0310581477884758E-2</v>
      </c>
    </row>
    <row r="182" spans="48:88" x14ac:dyDescent="0.2">
      <c r="AV182" s="2">
        <v>2.8685926373398863E-3</v>
      </c>
      <c r="AW182" s="2">
        <v>2.5948192150583574E-3</v>
      </c>
      <c r="AX182" s="2">
        <v>1.1399408155848274E-3</v>
      </c>
      <c r="AY182" s="2">
        <v>1.1670409458256273E-3</v>
      </c>
      <c r="AZ182" s="2">
        <v>1.0896120022804846E-3</v>
      </c>
      <c r="BA182" s="2">
        <v>4.0452902187288771E-4</v>
      </c>
      <c r="BB182" s="2">
        <v>4.1414733116516118E-4</v>
      </c>
      <c r="BC182" s="2">
        <v>3.866664474729513E-4</v>
      </c>
      <c r="BD182" s="2">
        <v>2.8431990202970694E-3</v>
      </c>
      <c r="BE182" s="2">
        <v>2.19943389888535E-3</v>
      </c>
      <c r="BF182" s="2">
        <v>4.0387628172045475E-3</v>
      </c>
      <c r="BG182" s="2">
        <v>1.6582448011849347E-3</v>
      </c>
      <c r="BH182" s="2">
        <v>1.6245396241182084E-3</v>
      </c>
      <c r="BI182" s="2">
        <v>1.7208401300231413E-3</v>
      </c>
      <c r="BJ182" s="2">
        <v>2.7460253951209275E-4</v>
      </c>
      <c r="BK182" s="2">
        <v>2.7734913219858777E-4</v>
      </c>
      <c r="BL182" s="2">
        <v>2.6950172452288766E-4</v>
      </c>
      <c r="BM182" s="2">
        <v>1.1288093950369759E-3</v>
      </c>
      <c r="BN182" s="2">
        <v>1.1463257006703476E-3</v>
      </c>
      <c r="BO182" s="2">
        <v>1.0962791131464288E-3</v>
      </c>
      <c r="BP182" s="2">
        <v>1.6133196491746344E-4</v>
      </c>
      <c r="BQ182" s="2">
        <v>1.6228852587691134E-4</v>
      </c>
      <c r="BR182" s="2">
        <v>1.5955549456420318E-4</v>
      </c>
      <c r="BS182" s="2">
        <v>6.9873589379979202E-4</v>
      </c>
      <c r="BT182" s="2">
        <v>7.5441950079988863E-4</v>
      </c>
      <c r="BU182" s="2">
        <v>5.9532348079961283E-4</v>
      </c>
      <c r="BV182" s="2">
        <v>7.2996929641061525E-4</v>
      </c>
      <c r="BW182" s="2">
        <v>7.8525389332594368E-4</v>
      </c>
      <c r="BX182" s="2">
        <v>6.2729790213929119E-4</v>
      </c>
      <c r="BY182" s="2">
        <v>1.1102294933494693E-3</v>
      </c>
      <c r="BZ182" s="2">
        <v>1.1767951236798496E-3</v>
      </c>
      <c r="CA182" s="2">
        <v>9.8660760845019194E-4</v>
      </c>
      <c r="CB182" s="2">
        <v>3.8974768939945595E-4</v>
      </c>
      <c r="CC182" s="2">
        <v>4.2210926304162938E-4</v>
      </c>
      <c r="CD182" s="2">
        <v>3.2964762406399094E-4</v>
      </c>
      <c r="CE182" s="2">
        <v>2.0890493721077908E-4</v>
      </c>
      <c r="CF182" s="2">
        <v>2.1005028549566819E-4</v>
      </c>
      <c r="CG182" s="2">
        <v>2.0677786182455646E-4</v>
      </c>
      <c r="CH182" s="2">
        <v>3.5071191462557323E-3</v>
      </c>
      <c r="CI182" s="2">
        <v>3.4708743459439667E-3</v>
      </c>
      <c r="CJ182" s="2">
        <v>3.5744309182632965E-3</v>
      </c>
    </row>
    <row r="183" spans="48:88" x14ac:dyDescent="0.2">
      <c r="AV183" s="2">
        <v>3.7359404663887849E-3</v>
      </c>
      <c r="AW183" s="2">
        <v>2.4746966865260228E-3</v>
      </c>
      <c r="AX183" s="2">
        <v>1.4318377863297505E-3</v>
      </c>
      <c r="AY183" s="2">
        <v>1.6275208292040042E-3</v>
      </c>
      <c r="AZ183" s="2">
        <v>1.0628457310153216E-3</v>
      </c>
      <c r="BA183" s="2">
        <v>5.0522008609072734E-4</v>
      </c>
      <c r="BB183" s="2">
        <v>5.9102862057390819E-4</v>
      </c>
      <c r="BC183" s="2">
        <v>3.7738084057780893E-4</v>
      </c>
      <c r="BD183" s="2">
        <v>2.9515665736374315E-3</v>
      </c>
      <c r="BE183" s="2">
        <v>4.3862583871561818E-3</v>
      </c>
      <c r="BF183" s="2">
        <v>3.0910406745578542E-3</v>
      </c>
      <c r="BG183" s="2">
        <v>2.0341836427077591E-3</v>
      </c>
      <c r="BH183" s="2">
        <v>2.2825017210682929E-3</v>
      </c>
      <c r="BI183" s="2">
        <v>1.6605106235604596E-3</v>
      </c>
      <c r="BJ183" s="2">
        <v>3.453189759710807E-4</v>
      </c>
      <c r="BK183" s="2">
        <v>3.9550204227420269E-4</v>
      </c>
      <c r="BL183" s="2">
        <v>2.6040056001778842E-4</v>
      </c>
      <c r="BM183" s="2">
        <v>1.1734213921968531E-3</v>
      </c>
      <c r="BN183" s="2">
        <v>1.4827869225350263E-3</v>
      </c>
      <c r="BO183" s="2">
        <v>9.24158920975669E-4</v>
      </c>
      <c r="BP183" s="2">
        <v>2.0488817371107953E-4</v>
      </c>
      <c r="BQ183" s="2">
        <v>2.3149413450396662E-4</v>
      </c>
      <c r="BR183" s="2">
        <v>1.55908292179151E-4</v>
      </c>
      <c r="BS183" s="2">
        <v>1.0256914274933086E-3</v>
      </c>
      <c r="BT183" s="2">
        <v>1.0359153468697104E-3</v>
      </c>
      <c r="BU183" s="2">
        <v>6.9821583417721165E-4</v>
      </c>
      <c r="BV183" s="2">
        <v>1.1082966618068107E-3</v>
      </c>
      <c r="BW183" s="2">
        <v>1.130886264306141E-3</v>
      </c>
      <c r="BX183" s="2">
        <v>7.6229126265337204E-4</v>
      </c>
      <c r="BY183" s="2">
        <v>1.8190620799712993E-3</v>
      </c>
      <c r="BZ183" s="2">
        <v>2.0777228391894637E-3</v>
      </c>
      <c r="CA183" s="2">
        <v>1.3642482359654845E-3</v>
      </c>
      <c r="CB183" s="2">
        <v>5.2036231982036964E-4</v>
      </c>
      <c r="CC183" s="2">
        <v>5.523828108291134E-4</v>
      </c>
      <c r="CD183" s="2">
        <v>3.6036121631291378E-4</v>
      </c>
      <c r="CE183" s="2">
        <v>2.4526760850027775E-4</v>
      </c>
      <c r="CF183" s="2">
        <v>2.7408017235965623E-4</v>
      </c>
      <c r="CG183" s="2">
        <v>1.8649836755520879E-4</v>
      </c>
      <c r="CH183" s="2">
        <v>3.7986601479496345E-3</v>
      </c>
      <c r="CI183" s="2">
        <v>4.5057020027118207E-3</v>
      </c>
      <c r="CJ183" s="2">
        <v>2.9640060578741143E-3</v>
      </c>
    </row>
    <row r="184" spans="48:88" x14ac:dyDescent="0.2">
      <c r="AV184" s="2">
        <v>3.4823314123498393E-2</v>
      </c>
      <c r="AW184" s="2">
        <v>0.13830167382548109</v>
      </c>
      <c r="AX184" s="2">
        <v>0.21585258219903844</v>
      </c>
      <c r="AY184" s="2">
        <v>0.10052456404311408</v>
      </c>
      <c r="AZ184" s="2">
        <v>0.21630994643361318</v>
      </c>
      <c r="BA184" s="2">
        <v>2.4995164298015311E-2</v>
      </c>
      <c r="BB184" s="2">
        <v>1.541220197779798E-2</v>
      </c>
      <c r="BC184" s="2">
        <v>2.5533379571943529E-2</v>
      </c>
      <c r="BD184" s="2">
        <v>5.6410341162382326E-2</v>
      </c>
      <c r="BE184" s="2">
        <v>3.2101225698683664E-2</v>
      </c>
      <c r="BF184" s="2">
        <v>5.8158877430930234E-2</v>
      </c>
      <c r="BG184" s="2">
        <v>3.7586490226694316E-2</v>
      </c>
      <c r="BH184" s="2">
        <v>1.99045115563143E-2</v>
      </c>
      <c r="BI184" s="2">
        <v>3.8839964401791639E-2</v>
      </c>
      <c r="BJ184" s="2">
        <v>5.7302784977155324E-2</v>
      </c>
      <c r="BK184" s="2">
        <v>7.7219968417775633E-2</v>
      </c>
      <c r="BL184" s="2">
        <v>5.7446361103556991E-2</v>
      </c>
      <c r="BM184" s="2">
        <v>4.9543163919923854E-2</v>
      </c>
      <c r="BN184" s="2">
        <v>1.3192622855153645E-2</v>
      </c>
      <c r="BO184" s="2">
        <v>5.2027149195812507E-2</v>
      </c>
      <c r="BP184" s="2">
        <v>2.7535605534698034E-2</v>
      </c>
      <c r="BQ184" s="2">
        <v>1.5200047801186049E-2</v>
      </c>
      <c r="BR184" s="2">
        <v>2.7496658025402541E-2</v>
      </c>
      <c r="BS184" s="2">
        <v>5.2715881457213974E-2</v>
      </c>
      <c r="BT184" s="2">
        <v>1.2508842137207413E-2</v>
      </c>
      <c r="BU184" s="2">
        <v>5.2500387395781972E-2</v>
      </c>
      <c r="BV184" s="2">
        <v>5.2571938965688333E-2</v>
      </c>
      <c r="BW184" s="2">
        <v>1.2625621029701684E-2</v>
      </c>
      <c r="BX184" s="2">
        <v>5.2366612992732417E-2</v>
      </c>
      <c r="BY184" s="2">
        <v>7.440222975146743E-2</v>
      </c>
      <c r="BZ184" s="2">
        <v>2.8027029117978195E-2</v>
      </c>
      <c r="CA184" s="2">
        <v>7.4939292899166926E-2</v>
      </c>
      <c r="CB184" s="2">
        <v>3.5070327519650155E-2</v>
      </c>
      <c r="CC184" s="2">
        <v>1.2191202529024815E-2</v>
      </c>
      <c r="CD184" s="2">
        <v>3.5147223171934423E-2</v>
      </c>
      <c r="CE184" s="2">
        <v>4.370714919411464E-3</v>
      </c>
      <c r="CF184" s="2">
        <v>5.5943603423647412E-3</v>
      </c>
      <c r="CG184" s="2">
        <v>4.3818738101167242E-3</v>
      </c>
      <c r="CH184" s="2">
        <v>0.10750388474891208</v>
      </c>
      <c r="CI184" s="2">
        <v>0.13224581067351476</v>
      </c>
      <c r="CJ184" s="2">
        <v>0.11034496126220021</v>
      </c>
    </row>
    <row r="185" spans="48:88" x14ac:dyDescent="0.2">
      <c r="AV185" s="2">
        <v>1.7108968258598291E-2</v>
      </c>
      <c r="AW185" s="2">
        <v>3.0323917011080035E-2</v>
      </c>
      <c r="AX185" s="2">
        <v>0.13575016497689321</v>
      </c>
      <c r="AY185" s="2">
        <v>7.6112921090386379E-2</v>
      </c>
      <c r="AZ185" s="2">
        <v>0.13209889725083618</v>
      </c>
      <c r="BA185" s="2">
        <v>0.35380435438532654</v>
      </c>
      <c r="BB185" s="2">
        <v>0.19080068976906897</v>
      </c>
      <c r="BC185" s="2">
        <v>0.34530886219679496</v>
      </c>
      <c r="BD185" s="2">
        <v>5.2074031950504078E-2</v>
      </c>
      <c r="BE185" s="2">
        <v>3.8190613528624996E-2</v>
      </c>
      <c r="BF185" s="2">
        <v>5.9279440391722081E-2</v>
      </c>
      <c r="BG185" s="2">
        <v>0.232681769378386</v>
      </c>
      <c r="BH185" s="2">
        <v>0.1374751393725174</v>
      </c>
      <c r="BI185" s="2">
        <v>0.22507150742303575</v>
      </c>
      <c r="BJ185" s="2">
        <v>0.32775369098248952</v>
      </c>
      <c r="BK185" s="2">
        <v>0.18848457186110334</v>
      </c>
      <c r="BL185" s="2">
        <v>0.31898111932061007</v>
      </c>
      <c r="BM185" s="2">
        <v>5.0360402112027775E-2</v>
      </c>
      <c r="BN185" s="2">
        <v>3.1043826271558234E-2</v>
      </c>
      <c r="BO185" s="2">
        <v>4.9863261603615629E-2</v>
      </c>
      <c r="BP185" s="2">
        <v>0.12282589631848506</v>
      </c>
      <c r="BQ185" s="2">
        <v>7.2474650082581027E-2</v>
      </c>
      <c r="BR185" s="2">
        <v>0.11967310268418717</v>
      </c>
      <c r="BS185" s="2">
        <v>4.3388602195747486E-2</v>
      </c>
      <c r="BT185" s="2">
        <v>2.4524413522573507E-2</v>
      </c>
      <c r="BU185" s="2">
        <v>4.104362918493859E-2</v>
      </c>
      <c r="BV185" s="2">
        <v>4.3708412525513808E-2</v>
      </c>
      <c r="BW185" s="2">
        <v>2.4724967989967452E-2</v>
      </c>
      <c r="BX185" s="2">
        <v>4.138164487033924E-2</v>
      </c>
      <c r="BY185" s="2">
        <v>8.5354045677457469E-2</v>
      </c>
      <c r="BZ185" s="2">
        <v>5.0213052099579575E-2</v>
      </c>
      <c r="CA185" s="2">
        <v>8.321941530862087E-2</v>
      </c>
      <c r="CB185" s="2">
        <v>4.7308798552513444E-2</v>
      </c>
      <c r="CC185" s="2">
        <v>1.1534821846493371E-2</v>
      </c>
      <c r="CD185" s="2">
        <v>4.6462031313486682E-2</v>
      </c>
      <c r="CE185" s="2">
        <v>0.11388401267100459</v>
      </c>
      <c r="CF185" s="2">
        <v>1.676999516784489E-2</v>
      </c>
      <c r="CG185" s="2">
        <v>0.11365475174607753</v>
      </c>
      <c r="CH185" s="2">
        <v>0.12414866466728298</v>
      </c>
      <c r="CI185" s="2">
        <v>7.649450072924277E-2</v>
      </c>
      <c r="CJ185" s="2">
        <v>0.12199797782999701</v>
      </c>
    </row>
    <row r="186" spans="48:88" x14ac:dyDescent="0.2">
      <c r="AV186" s="2">
        <v>2.9916220209474183E-4</v>
      </c>
      <c r="AW186" s="2">
        <v>6.7961486441612694E-4</v>
      </c>
      <c r="AX186" s="2">
        <v>4.4046033367631434E-3</v>
      </c>
      <c r="AY186" s="2">
        <v>3.807425539345306E-3</v>
      </c>
      <c r="AZ186" s="2">
        <v>4.4046033367631434E-3</v>
      </c>
      <c r="BA186" s="2">
        <v>9.4457702866625396E-5</v>
      </c>
      <c r="BB186" s="2">
        <v>5.0686248153307387E-5</v>
      </c>
      <c r="BC186" s="2">
        <v>9.4457702866625396E-5</v>
      </c>
      <c r="BD186" s="2">
        <v>5.6583732980539276E-4</v>
      </c>
      <c r="BE186" s="2">
        <v>4.2755917435170738E-4</v>
      </c>
      <c r="BF186" s="2">
        <v>5.6583732980539276E-4</v>
      </c>
      <c r="BG186" s="2">
        <v>5.2914574272579467E-4</v>
      </c>
      <c r="BH186" s="2">
        <v>2.2761244052664189E-4</v>
      </c>
      <c r="BI186" s="2">
        <v>5.2914574272579467E-4</v>
      </c>
      <c r="BJ186" s="2">
        <v>1.0914436889284342E-4</v>
      </c>
      <c r="BK186" s="2">
        <v>6.6131231596261382E-5</v>
      </c>
      <c r="BL186" s="2">
        <v>1.0914436889284342E-4</v>
      </c>
      <c r="BM186" s="2">
        <v>3.860633479964772E-4</v>
      </c>
      <c r="BN186" s="2">
        <v>1.3691835124585324E-4</v>
      </c>
      <c r="BO186" s="2">
        <v>3.860633479964772E-4</v>
      </c>
      <c r="BP186" s="2">
        <v>3.9497253958091088E-4</v>
      </c>
      <c r="BQ186" s="2">
        <v>1.3977569383885694E-4</v>
      </c>
      <c r="BR186" s="2">
        <v>3.9497253958091088E-4</v>
      </c>
      <c r="BS186" s="2">
        <v>2.5618654466147428E-4</v>
      </c>
      <c r="BT186" s="2">
        <v>1.279220623495646E-4</v>
      </c>
      <c r="BU186" s="2">
        <v>2.5618654466147428E-4</v>
      </c>
      <c r="BV186" s="2">
        <v>2.7218009631425053E-4</v>
      </c>
      <c r="BW186" s="2">
        <v>1.3427786043295311E-4</v>
      </c>
      <c r="BX186" s="2">
        <v>2.7218009631425053E-4</v>
      </c>
      <c r="BY186" s="2">
        <v>3.4990339493462313E-4</v>
      </c>
      <c r="BZ186" s="2">
        <v>1.9172075041372214E-4</v>
      </c>
      <c r="CA186" s="2">
        <v>3.4990339493462313E-4</v>
      </c>
      <c r="CB186" s="2">
        <v>1.0307598988951667E-4</v>
      </c>
      <c r="CC186" s="2">
        <v>4.9464722248275597E-5</v>
      </c>
      <c r="CD186" s="2">
        <v>1.0307598988951667E-4</v>
      </c>
      <c r="CE186" s="2">
        <v>3.3472514662140176E-5</v>
      </c>
      <c r="CF186" s="2">
        <v>1.8639204519546354E-5</v>
      </c>
      <c r="CG186" s="2">
        <v>3.3472514662140176E-5</v>
      </c>
      <c r="CH186" s="2">
        <v>1.0904556372420952E-3</v>
      </c>
      <c r="CI186" s="2">
        <v>6.6612129676291859E-4</v>
      </c>
      <c r="CJ186" s="2">
        <v>1.0904556372420952E-3</v>
      </c>
    </row>
    <row r="187" spans="48:88" x14ac:dyDescent="0.2">
      <c r="AV187" s="2">
        <v>3.0111308861595063E-3</v>
      </c>
      <c r="AW187" s="2">
        <v>2.9516268533554815E-3</v>
      </c>
      <c r="AX187" s="2">
        <v>5.0791015389638813E-3</v>
      </c>
      <c r="AY187" s="2">
        <v>5.0629657365021605E-3</v>
      </c>
      <c r="AZ187" s="2">
        <v>5.0612288668491065E-3</v>
      </c>
      <c r="BA187" s="2">
        <v>1.3819059234843781E-3</v>
      </c>
      <c r="BB187" s="2">
        <v>1.3947255484070907E-3</v>
      </c>
      <c r="BC187" s="2">
        <v>1.3822838461942091E-3</v>
      </c>
      <c r="BD187" s="2">
        <v>2.3975742571426179E-3</v>
      </c>
      <c r="BE187" s="2">
        <v>4.277796585966563E-3</v>
      </c>
      <c r="BF187" s="2">
        <v>2.1261708031703997E-3</v>
      </c>
      <c r="BG187" s="2">
        <v>1.6790305536876399E-2</v>
      </c>
      <c r="BH187" s="2">
        <v>1.6826064218449645E-2</v>
      </c>
      <c r="BI187" s="2">
        <v>1.6785649188249058E-2</v>
      </c>
      <c r="BJ187" s="2">
        <v>5.6090736648619591E-4</v>
      </c>
      <c r="BK187" s="2">
        <v>5.6441900096622615E-4</v>
      </c>
      <c r="BL187" s="2">
        <v>5.6154662778771429E-4</v>
      </c>
      <c r="BM187" s="2">
        <v>3.715152244655865E-2</v>
      </c>
      <c r="BN187" s="2">
        <v>3.7306819732589556E-2</v>
      </c>
      <c r="BO187" s="2">
        <v>3.7210093547898032E-2</v>
      </c>
      <c r="BP187" s="2">
        <v>3.6493609137866381E-2</v>
      </c>
      <c r="BQ187" s="2">
        <v>3.6494310425348946E-2</v>
      </c>
      <c r="BR187" s="2">
        <v>3.6492369112923535E-2</v>
      </c>
      <c r="BS187" s="2">
        <v>1.8563250224731781E-3</v>
      </c>
      <c r="BT187" s="2">
        <v>1.6539486160687075E-3</v>
      </c>
      <c r="BU187" s="2">
        <v>1.8172247105150852E-3</v>
      </c>
      <c r="BV187" s="2">
        <v>1.8628539787507864E-3</v>
      </c>
      <c r="BW187" s="2">
        <v>1.6632327029604556E-3</v>
      </c>
      <c r="BX187" s="2">
        <v>1.8247340678519352E-3</v>
      </c>
      <c r="BY187" s="2">
        <v>2.6223466936052724E-3</v>
      </c>
      <c r="BZ187" s="2">
        <v>2.6881775798105073E-3</v>
      </c>
      <c r="CA187" s="2">
        <v>2.7535273578930455E-3</v>
      </c>
      <c r="CB187" s="2">
        <v>1.1249759958742403E-3</v>
      </c>
      <c r="CC187" s="2">
        <v>1.0592120422591746E-3</v>
      </c>
      <c r="CD187" s="2">
        <v>1.1023229597834411E-3</v>
      </c>
      <c r="CE187" s="2">
        <v>3.6039586021377495E-4</v>
      </c>
      <c r="CF187" s="2">
        <v>3.5772323778283721E-4</v>
      </c>
      <c r="CG187" s="2">
        <v>3.5861817161103132E-4</v>
      </c>
      <c r="CH187" s="2">
        <v>8.5637115615528961E-3</v>
      </c>
      <c r="CI187" s="2">
        <v>8.9349925912771064E-3</v>
      </c>
      <c r="CJ187" s="2">
        <v>8.6696620907777324E-3</v>
      </c>
    </row>
    <row r="188" spans="48:88" x14ac:dyDescent="0.2">
      <c r="AV188" s="2">
        <v>1.5262427391630506E-2</v>
      </c>
      <c r="AW188" s="2">
        <v>1.5021845956154392E-2</v>
      </c>
      <c r="AX188" s="2">
        <v>1.6879800631624298E-2</v>
      </c>
      <c r="AY188" s="2">
        <v>1.6758592902939889E-2</v>
      </c>
      <c r="AZ188" s="2">
        <v>1.6807134552007046E-2</v>
      </c>
      <c r="BA188" s="2">
        <v>4.997229343691712E-3</v>
      </c>
      <c r="BB188" s="2">
        <v>5.0476474406472259E-3</v>
      </c>
      <c r="BC188" s="2">
        <v>5.0067988643860088E-3</v>
      </c>
      <c r="BD188" s="2">
        <v>9.6398073111946241E-3</v>
      </c>
      <c r="BE188" s="2">
        <v>1.9340017495303504E-2</v>
      </c>
      <c r="BF188" s="2">
        <v>8.2415307909467894E-3</v>
      </c>
      <c r="BG188" s="2">
        <v>5.3230075583650782E-2</v>
      </c>
      <c r="BH188" s="2">
        <v>5.3446310721772826E-2</v>
      </c>
      <c r="BI188" s="2">
        <v>5.3211117625760064E-2</v>
      </c>
      <c r="BJ188" s="2">
        <v>2.1621233835543547E-3</v>
      </c>
      <c r="BK188" s="2">
        <v>2.1752237016997252E-3</v>
      </c>
      <c r="BL188" s="2">
        <v>2.1680410946775838E-3</v>
      </c>
      <c r="BM188" s="2">
        <v>0.11168771372629788</v>
      </c>
      <c r="BN188" s="2">
        <v>0.11240665937480598</v>
      </c>
      <c r="BO188" s="2">
        <v>0.11203025039833124</v>
      </c>
      <c r="BP188" s="2">
        <v>0.10913126604994454</v>
      </c>
      <c r="BQ188" s="2">
        <v>0.10913499169534137</v>
      </c>
      <c r="BR188" s="2">
        <v>0.1091249157594512</v>
      </c>
      <c r="BS188" s="2">
        <v>6.9847832350317879E-3</v>
      </c>
      <c r="BT188" s="2">
        <v>5.9312743613770536E-3</v>
      </c>
      <c r="BU188" s="2">
        <v>6.7840367062720107E-3</v>
      </c>
      <c r="BV188" s="2">
        <v>7.0115796745914144E-3</v>
      </c>
      <c r="BW188" s="2">
        <v>5.9723494409786998E-3</v>
      </c>
      <c r="BX188" s="2">
        <v>6.8158321224547451E-3</v>
      </c>
      <c r="BY188" s="2">
        <v>1.0831763616083016E-2</v>
      </c>
      <c r="BZ188" s="2">
        <v>1.1050340209291841E-2</v>
      </c>
      <c r="CA188" s="2">
        <v>1.1536540659620093E-2</v>
      </c>
      <c r="CB188" s="2">
        <v>4.0665272857676989E-3</v>
      </c>
      <c r="CC188" s="2">
        <v>3.7191455078910704E-3</v>
      </c>
      <c r="CD188" s="2">
        <v>3.9521190095472853E-3</v>
      </c>
      <c r="CE188" s="2">
        <v>1.4460419974986697E-3</v>
      </c>
      <c r="CF188" s="2">
        <v>1.4320817313325125E-3</v>
      </c>
      <c r="CG188" s="2">
        <v>1.4369815259160212E-3</v>
      </c>
      <c r="CH188" s="2">
        <v>2.8354764328282829E-2</v>
      </c>
      <c r="CI188" s="2">
        <v>3.0249623237544019E-2</v>
      </c>
      <c r="CJ188" s="2">
        <v>2.8884910750022433E-2</v>
      </c>
    </row>
    <row r="189" spans="48:88" x14ac:dyDescent="0.2">
      <c r="AV189" s="2">
        <v>8.269787312620229E-2</v>
      </c>
      <c r="AW189" s="2">
        <v>0.19214727270587201</v>
      </c>
      <c r="AX189" s="2">
        <v>0.36029355698344928</v>
      </c>
      <c r="AY189" s="2">
        <v>0.17319659789451711</v>
      </c>
      <c r="AZ189" s="2">
        <v>0.34185828686871433</v>
      </c>
      <c r="BA189" s="2">
        <v>0.31935387370122437</v>
      </c>
      <c r="BB189" s="2">
        <v>0.17026608862224343</v>
      </c>
      <c r="BC189" s="2">
        <v>0.30311472662683714</v>
      </c>
      <c r="BD189" s="2">
        <v>0.10252418899804849</v>
      </c>
      <c r="BE189" s="2">
        <v>8.8590463056067867E-2</v>
      </c>
      <c r="BF189" s="2">
        <v>0.1227572296729294</v>
      </c>
      <c r="BG189" s="2">
        <v>0.29413985589024788</v>
      </c>
      <c r="BH189" s="2">
        <v>0.15091696351124329</v>
      </c>
      <c r="BI189" s="2">
        <v>0.30417957743627966</v>
      </c>
      <c r="BJ189" s="2">
        <v>0.37802950855889289</v>
      </c>
      <c r="BK189" s="2">
        <v>0.14851157197427942</v>
      </c>
      <c r="BL189" s="2">
        <v>0.35617053633987983</v>
      </c>
      <c r="BM189" s="2">
        <v>0.3935575603690864</v>
      </c>
      <c r="BN189" s="2">
        <v>0.14486737915613929</v>
      </c>
      <c r="BO189" s="2">
        <v>0.37625735756281359</v>
      </c>
      <c r="BP189" s="2">
        <v>0.43044939257932074</v>
      </c>
      <c r="BQ189" s="2">
        <v>0.2056177961345424</v>
      </c>
      <c r="BR189" s="2">
        <v>0.42868990250666178</v>
      </c>
      <c r="BS189" s="2">
        <v>0.14738963605585947</v>
      </c>
      <c r="BT189" s="2">
        <v>5.5987517280041546E-2</v>
      </c>
      <c r="BU189" s="2">
        <v>0.13831750421758054</v>
      </c>
      <c r="BV189" s="2">
        <v>0.14814982043248476</v>
      </c>
      <c r="BW189" s="2">
        <v>5.6298814312856132E-2</v>
      </c>
      <c r="BX189" s="2">
        <v>0.13905658704723003</v>
      </c>
      <c r="BY189" s="2">
        <v>0.14729393148829509</v>
      </c>
      <c r="BZ189" s="2">
        <v>7.2340175673201057E-2</v>
      </c>
      <c r="CA189" s="2">
        <v>0.14995345178801775</v>
      </c>
      <c r="CB189" s="2">
        <v>0.57208808521801713</v>
      </c>
      <c r="CC189" s="2">
        <v>0.13113785625688271</v>
      </c>
      <c r="CD189" s="2">
        <v>0.733183266904881</v>
      </c>
      <c r="CE189" s="2">
        <v>0.82784729313614402</v>
      </c>
      <c r="CF189" s="2">
        <v>0.2772174977698863</v>
      </c>
      <c r="CG189" s="2">
        <v>0.75825081937169014</v>
      </c>
      <c r="CH189" s="2">
        <v>0.19468084681546027</v>
      </c>
      <c r="CI189" s="2">
        <v>0.11913284345926083</v>
      </c>
      <c r="CJ189" s="2">
        <v>0.19992389047674591</v>
      </c>
    </row>
    <row r="190" spans="48:88" x14ac:dyDescent="0.2">
      <c r="AV190" s="2">
        <v>1.5976826294189072E-2</v>
      </c>
      <c r="AW190" s="2">
        <v>1.6873651121632957E-2</v>
      </c>
      <c r="AX190" s="2">
        <v>1.1283698740009722E-2</v>
      </c>
      <c r="AY190" s="2">
        <v>1.0096683574697679E-2</v>
      </c>
      <c r="AZ190" s="2">
        <v>9.8272085279387036E-3</v>
      </c>
      <c r="BA190" s="2">
        <v>6.8363748530901325E-3</v>
      </c>
      <c r="BB190" s="2">
        <v>6.7286031152975411E-3</v>
      </c>
      <c r="BC190" s="2">
        <v>4.6843932084544909E-3</v>
      </c>
      <c r="BD190" s="2">
        <v>3.0174609688054452E-2</v>
      </c>
      <c r="BE190" s="2">
        <v>2.5833817618217722E-2</v>
      </c>
      <c r="BF190" s="2">
        <v>4.6898745227963563E-2</v>
      </c>
      <c r="BG190" s="2">
        <v>1.3271321175863177E-2</v>
      </c>
      <c r="BH190" s="2">
        <v>1.2660825843564984E-2</v>
      </c>
      <c r="BI190" s="2">
        <v>1.7245586479595218E-2</v>
      </c>
      <c r="BJ190" s="2">
        <v>3.8414118942585451E-3</v>
      </c>
      <c r="BK190" s="2">
        <v>3.9520302541773559E-3</v>
      </c>
      <c r="BL190" s="2">
        <v>2.4455800499204429E-3</v>
      </c>
      <c r="BM190" s="2">
        <v>1.2365702517085493E-2</v>
      </c>
      <c r="BN190" s="2">
        <v>2.1133724953087806E-2</v>
      </c>
      <c r="BO190" s="2">
        <v>1.1836966291872751E-2</v>
      </c>
      <c r="BP190" s="2">
        <v>0.16557537182846832</v>
      </c>
      <c r="BQ190" s="2">
        <v>0.114192432832985</v>
      </c>
      <c r="BR190" s="2">
        <v>0.16486750255594496</v>
      </c>
      <c r="BS190" s="2">
        <v>1.1584671320634605E-2</v>
      </c>
      <c r="BT190" s="2">
        <v>8.5709990989857685E-3</v>
      </c>
      <c r="BU190" s="2">
        <v>9.5277086557202986E-3</v>
      </c>
      <c r="BV190" s="2">
        <v>1.1644463478359212E-2</v>
      </c>
      <c r="BW190" s="2">
        <v>8.6393871099268819E-3</v>
      </c>
      <c r="BX190" s="2">
        <v>9.6000736765535638E-3</v>
      </c>
      <c r="BY190" s="2">
        <v>2.9650559892730407E-2</v>
      </c>
      <c r="BZ190" s="2">
        <v>2.4034904282710993E-2</v>
      </c>
      <c r="CA190" s="2">
        <v>2.9415105909212234E-2</v>
      </c>
      <c r="CB190" s="2">
        <v>6.9865315140072264E-3</v>
      </c>
      <c r="CC190" s="2">
        <v>6.2654792859695692E-3</v>
      </c>
      <c r="CD190" s="2">
        <v>6.3410630672807739E-3</v>
      </c>
      <c r="CE190" s="2">
        <v>2.6886407625046622E-3</v>
      </c>
      <c r="CF190" s="2">
        <v>2.9500237595275047E-3</v>
      </c>
      <c r="CG190" s="2">
        <v>1.6217281640759976E-3</v>
      </c>
      <c r="CH190" s="2">
        <v>7.8150908857050394E-2</v>
      </c>
      <c r="CI190" s="2">
        <v>7.3713095295629832E-2</v>
      </c>
      <c r="CJ190" s="2">
        <v>8.7198694509049435E-2</v>
      </c>
    </row>
    <row r="191" spans="48:88" x14ac:dyDescent="0.2">
      <c r="AV191" s="2">
        <v>0.12614779134578924</v>
      </c>
      <c r="AW191" s="2">
        <v>0.13012539870446377</v>
      </c>
      <c r="AX191" s="2">
        <v>3.0999886485721915E-2</v>
      </c>
      <c r="AY191" s="2">
        <v>3.2555925881239241E-2</v>
      </c>
      <c r="AZ191" s="2">
        <v>3.061603358228103E-2</v>
      </c>
      <c r="BA191" s="2">
        <v>9.3121054192843843E-3</v>
      </c>
      <c r="BB191" s="2">
        <v>1.3002567323210784E-2</v>
      </c>
      <c r="BC191" s="2">
        <v>9.1912774207051628E-3</v>
      </c>
      <c r="BD191" s="2">
        <v>0.22877806107328946</v>
      </c>
      <c r="BE191" s="2">
        <v>0.4181790541274934</v>
      </c>
      <c r="BF191" s="2">
        <v>0.30639961388658105</v>
      </c>
      <c r="BG191" s="2">
        <v>3.8087798937881563E-2</v>
      </c>
      <c r="BH191" s="2">
        <v>2.543905417315399E-2</v>
      </c>
      <c r="BI191" s="2">
        <v>5.2942229802875738E-2</v>
      </c>
      <c r="BJ191" s="2">
        <v>4.3744810858202723E-3</v>
      </c>
      <c r="BK191" s="2">
        <v>5.2877938335512973E-3</v>
      </c>
      <c r="BL191" s="2">
        <v>4.412073452069675E-3</v>
      </c>
      <c r="BM191" s="2">
        <v>3.6816924314010194E-2</v>
      </c>
      <c r="BN191" s="2">
        <v>6.092845506554858E-2</v>
      </c>
      <c r="BO191" s="2">
        <v>4.4510042278455127E-2</v>
      </c>
      <c r="BP191" s="2">
        <v>1.3117047998153486E-3</v>
      </c>
      <c r="BQ191" s="2">
        <v>1.1075316957435918E-3</v>
      </c>
      <c r="BR191" s="2">
        <v>1.5429162405939361E-3</v>
      </c>
      <c r="BS191" s="2">
        <v>3.6294584930306038E-2</v>
      </c>
      <c r="BT191" s="2">
        <v>1.887507681978616E-2</v>
      </c>
      <c r="BU191" s="2">
        <v>2.7607040341955352E-2</v>
      </c>
      <c r="BV191" s="2">
        <v>3.6469130021306993E-2</v>
      </c>
      <c r="BW191" s="2">
        <v>1.9176156086409147E-2</v>
      </c>
      <c r="BX191" s="2">
        <v>2.799521023111055E-2</v>
      </c>
      <c r="BY191" s="2">
        <v>6.9647760651644713E-2</v>
      </c>
      <c r="BZ191" s="2">
        <v>8.1369680621852444E-2</v>
      </c>
      <c r="CA191" s="2">
        <v>7.0755657844417036E-2</v>
      </c>
      <c r="CB191" s="2">
        <v>1.8355823588830037E-2</v>
      </c>
      <c r="CC191" s="2">
        <v>1.3964448120736725E-2</v>
      </c>
      <c r="CD191" s="2">
        <v>1.5417266422209103E-2</v>
      </c>
      <c r="CE191" s="2">
        <v>1.3738908467548325E-3</v>
      </c>
      <c r="CF191" s="2">
        <v>8.6194485374809806E-4</v>
      </c>
      <c r="CG191" s="2">
        <v>1.3810653582882269E-3</v>
      </c>
      <c r="CH191" s="2">
        <v>5.8401377400794117E-2</v>
      </c>
      <c r="CI191" s="2">
        <v>9.6314181822906852E-2</v>
      </c>
      <c r="CJ191" s="2">
        <v>6.7569238729792258E-2</v>
      </c>
    </row>
    <row r="192" spans="48:88" x14ac:dyDescent="0.2">
      <c r="AV192" s="2">
        <v>0.35469322202584752</v>
      </c>
      <c r="AW192" s="2">
        <v>0.1586267294163039</v>
      </c>
      <c r="AX192" s="2">
        <v>6.4066314585776399E-2</v>
      </c>
      <c r="AY192" s="2">
        <v>0.11804334728037255</v>
      </c>
      <c r="AZ192" s="2">
        <v>5.2637015491242986E-2</v>
      </c>
      <c r="BA192" s="2">
        <v>5.3085824979669039E-3</v>
      </c>
      <c r="BB192" s="2">
        <v>8.9101903955813438E-3</v>
      </c>
      <c r="BC192" s="2">
        <v>4.3174027445993506E-3</v>
      </c>
      <c r="BD192" s="2">
        <v>4.525669906631017E-2</v>
      </c>
      <c r="BE192" s="2">
        <v>8.1863979475258031E-2</v>
      </c>
      <c r="BF192" s="2">
        <v>3.7103174657123879E-2</v>
      </c>
      <c r="BG192" s="2">
        <v>9.9691125552984691E-2</v>
      </c>
      <c r="BH192" s="2">
        <v>0.14011064812693952</v>
      </c>
      <c r="BI192" s="2">
        <v>7.9642662251138974E-2</v>
      </c>
      <c r="BJ192" s="2">
        <v>4.0805427497158618E-3</v>
      </c>
      <c r="BK192" s="2">
        <v>7.1551723315793877E-3</v>
      </c>
      <c r="BL192" s="2">
        <v>3.334573381209864E-3</v>
      </c>
      <c r="BM192" s="2">
        <v>1.3080809956819695E-2</v>
      </c>
      <c r="BN192" s="2">
        <v>2.2304383358203596E-2</v>
      </c>
      <c r="BO192" s="2">
        <v>1.0655207919620005E-2</v>
      </c>
      <c r="BP192" s="2">
        <v>5.968082929624953E-3</v>
      </c>
      <c r="BQ192" s="2">
        <v>1.0966404009652271E-2</v>
      </c>
      <c r="BR192" s="2">
        <v>4.9022899288092905E-3</v>
      </c>
      <c r="BS192" s="2">
        <v>0.58697726413151685</v>
      </c>
      <c r="BT192" s="2">
        <v>1.0995581151964873</v>
      </c>
      <c r="BU192" s="2">
        <v>0.48343813046136347</v>
      </c>
      <c r="BV192" s="2">
        <v>0.58494201007934365</v>
      </c>
      <c r="BW192" s="2">
        <v>1.0956458736260708</v>
      </c>
      <c r="BX192" s="2">
        <v>0.48175653245791283</v>
      </c>
      <c r="BY192" s="2">
        <v>0.29990919950391021</v>
      </c>
      <c r="BZ192" s="2">
        <v>0.5546843175825894</v>
      </c>
      <c r="CA192" s="2">
        <v>0.24663722405324642</v>
      </c>
      <c r="CB192" s="2">
        <v>0.21488007309804102</v>
      </c>
      <c r="CC192" s="2">
        <v>0.40337587411634346</v>
      </c>
      <c r="CD192" s="2">
        <v>0.17702608200214021</v>
      </c>
      <c r="CE192" s="2">
        <v>1.1073832353941909E-2</v>
      </c>
      <c r="CF192" s="2">
        <v>1.7977337355502152E-2</v>
      </c>
      <c r="CG192" s="2">
        <v>8.9786232148418299E-3</v>
      </c>
      <c r="CH192" s="2">
        <v>2.0361678545196708E-2</v>
      </c>
      <c r="CI192" s="2">
        <v>3.6016307302589493E-2</v>
      </c>
      <c r="CJ192" s="2">
        <v>1.6647773522965249E-2</v>
      </c>
    </row>
    <row r="193" spans="48:111" x14ac:dyDescent="0.2">
      <c r="AV193" s="9"/>
    </row>
    <row r="194" spans="48:111" x14ac:dyDescent="0.2">
      <c r="AV194" s="9"/>
      <c r="AW194" s="9" t="s">
        <v>244</v>
      </c>
      <c r="AX194" s="1" t="s">
        <v>269</v>
      </c>
      <c r="AY194" s="1" t="s">
        <v>33</v>
      </c>
      <c r="AZ194" s="1" t="s">
        <v>251</v>
      </c>
      <c r="BA194" s="1" t="s">
        <v>252</v>
      </c>
      <c r="BB194" s="1" t="s">
        <v>253</v>
      </c>
      <c r="BC194" s="1" t="s">
        <v>254</v>
      </c>
      <c r="BD194" s="1" t="s">
        <v>255</v>
      </c>
      <c r="BE194" s="1" t="s">
        <v>256</v>
      </c>
      <c r="BF194" s="1" t="s">
        <v>257</v>
      </c>
      <c r="BG194" s="1" t="s">
        <v>258</v>
      </c>
      <c r="BH194" s="1" t="s">
        <v>259</v>
      </c>
      <c r="BI194" s="1" t="s">
        <v>260</v>
      </c>
      <c r="BJ194" s="1" t="s">
        <v>261</v>
      </c>
      <c r="BK194" s="1" t="s">
        <v>262</v>
      </c>
      <c r="BL194" s="1" t="s">
        <v>263</v>
      </c>
      <c r="BM194" s="1" t="s">
        <v>264</v>
      </c>
      <c r="BN194" s="1" t="s">
        <v>265</v>
      </c>
      <c r="BO194" s="1" t="s">
        <v>266</v>
      </c>
      <c r="BP194" s="1" t="s">
        <v>267</v>
      </c>
      <c r="BQ194" s="1" t="s">
        <v>268</v>
      </c>
      <c r="BR194" s="9" t="s">
        <v>245</v>
      </c>
      <c r="BS194" s="2" t="s">
        <v>269</v>
      </c>
      <c r="BT194" s="2" t="s">
        <v>33</v>
      </c>
      <c r="BU194" s="2" t="s">
        <v>251</v>
      </c>
      <c r="BV194" s="2" t="s">
        <v>252</v>
      </c>
      <c r="BW194" s="2" t="s">
        <v>253</v>
      </c>
      <c r="BX194" s="2" t="s">
        <v>254</v>
      </c>
      <c r="BY194" s="2" t="s">
        <v>255</v>
      </c>
      <c r="BZ194" s="2" t="s">
        <v>256</v>
      </c>
      <c r="CA194" s="2" t="s">
        <v>257</v>
      </c>
      <c r="CB194" s="2" t="s">
        <v>258</v>
      </c>
      <c r="CC194" s="2" t="s">
        <v>259</v>
      </c>
      <c r="CD194" s="2" t="s">
        <v>260</v>
      </c>
      <c r="CE194" s="2" t="s">
        <v>261</v>
      </c>
      <c r="CF194" s="2" t="s">
        <v>262</v>
      </c>
      <c r="CG194" s="2" t="s">
        <v>263</v>
      </c>
      <c r="CH194" s="2" t="s">
        <v>264</v>
      </c>
      <c r="CI194" s="2" t="s">
        <v>265</v>
      </c>
      <c r="CJ194" s="2" t="s">
        <v>266</v>
      </c>
      <c r="CK194" s="2" t="s">
        <v>267</v>
      </c>
      <c r="CL194" s="2" t="s">
        <v>268</v>
      </c>
      <c r="CM194" s="9" t="s">
        <v>227</v>
      </c>
      <c r="CN194" s="9" t="s">
        <v>269</v>
      </c>
      <c r="CO194" s="9" t="s">
        <v>33</v>
      </c>
      <c r="CP194" s="9" t="s">
        <v>251</v>
      </c>
      <c r="CQ194" s="9" t="s">
        <v>252</v>
      </c>
      <c r="CR194" s="9" t="s">
        <v>253</v>
      </c>
      <c r="CS194" s="9" t="s">
        <v>254</v>
      </c>
      <c r="CT194" s="9" t="s">
        <v>255</v>
      </c>
      <c r="CU194" s="9" t="s">
        <v>256</v>
      </c>
      <c r="CV194" s="9" t="s">
        <v>257</v>
      </c>
      <c r="CW194" s="9" t="s">
        <v>258</v>
      </c>
      <c r="CX194" s="9" t="s">
        <v>259</v>
      </c>
      <c r="CY194" s="9" t="s">
        <v>260</v>
      </c>
      <c r="CZ194" s="9" t="s">
        <v>261</v>
      </c>
      <c r="DA194" s="9" t="s">
        <v>262</v>
      </c>
      <c r="DB194" s="9" t="s">
        <v>263</v>
      </c>
      <c r="DC194" s="9" t="s">
        <v>264</v>
      </c>
      <c r="DD194" s="9" t="s">
        <v>265</v>
      </c>
      <c r="DE194" s="9" t="s">
        <v>266</v>
      </c>
      <c r="DF194" s="9" t="s">
        <v>267</v>
      </c>
      <c r="DG194" s="9" t="s">
        <v>268</v>
      </c>
    </row>
    <row r="195" spans="48:111" x14ac:dyDescent="0.2">
      <c r="AV195" s="9"/>
      <c r="AW195" s="1" t="s">
        <v>240</v>
      </c>
      <c r="AX195" s="9">
        <v>7.9891487032850398E-7</v>
      </c>
      <c r="AY195" s="9">
        <v>1.1582928335961474E-6</v>
      </c>
      <c r="AZ195" s="9">
        <v>1.584327669092099E-7</v>
      </c>
      <c r="BA195" s="9">
        <v>9.4241398563861169E-7</v>
      </c>
      <c r="BB195" s="9">
        <v>8.610916259167439E-8</v>
      </c>
      <c r="BC195" s="9">
        <v>2.770341984282019E-6</v>
      </c>
      <c r="BD195" s="9">
        <v>7.941731337781589E-7</v>
      </c>
      <c r="BE195" s="9">
        <v>3.2741746344794461E-6</v>
      </c>
      <c r="BF195" s="9">
        <v>6.3111858270239185E-7</v>
      </c>
      <c r="BG195" s="9">
        <v>2.9968978961713891E-6</v>
      </c>
      <c r="BH195" s="9">
        <v>1.735652236363449E-6</v>
      </c>
      <c r="BI195" s="9">
        <v>8.8718414770065241E-8</v>
      </c>
      <c r="BJ195" s="9">
        <v>3.1494458062004228E-5</v>
      </c>
      <c r="BK195" s="9">
        <v>3.8075382543054069E-8</v>
      </c>
      <c r="BL195" s="9">
        <v>2.3147140745698533E-7</v>
      </c>
      <c r="BM195" s="9">
        <v>2.3395950941522868E-7</v>
      </c>
      <c r="BN195" s="9">
        <v>9.2942314414827178E-7</v>
      </c>
      <c r="BO195" s="9">
        <v>1.0457144552688717E-7</v>
      </c>
      <c r="BP195" s="9">
        <v>3.2600826435103282E-8</v>
      </c>
      <c r="BQ195" s="9">
        <v>1.3549357095328483E-3</v>
      </c>
      <c r="BS195" s="9">
        <v>7.9891487032850398E-7</v>
      </c>
      <c r="BT195" s="9">
        <v>1.1582928335961474E-6</v>
      </c>
      <c r="BU195" s="9">
        <v>1.584327669092099E-7</v>
      </c>
      <c r="BV195" s="9">
        <v>9.4241398563861169E-7</v>
      </c>
      <c r="BW195" s="9">
        <v>8.610916259167439E-8</v>
      </c>
      <c r="BX195" s="9">
        <v>2.770341984282019E-6</v>
      </c>
      <c r="BY195" s="9">
        <v>7.941731337781589E-7</v>
      </c>
      <c r="BZ195" s="9">
        <v>3.2741746344794461E-6</v>
      </c>
      <c r="CA195" s="9">
        <v>6.3111858270239185E-7</v>
      </c>
      <c r="CB195" s="9">
        <v>2.9968978961713891E-6</v>
      </c>
      <c r="CC195" s="9">
        <v>1.735652236363449E-6</v>
      </c>
      <c r="CD195" s="9">
        <v>8.8718414770065241E-8</v>
      </c>
      <c r="CE195" s="9">
        <v>3.1494458062004228E-5</v>
      </c>
      <c r="CF195" s="9">
        <v>3.8075382543054069E-8</v>
      </c>
      <c r="CG195" s="9">
        <v>2.3147140745698533E-7</v>
      </c>
      <c r="CH195" s="9">
        <v>2.3395950941522868E-7</v>
      </c>
      <c r="CI195" s="9">
        <v>9.2942314414827178E-7</v>
      </c>
      <c r="CJ195" s="9">
        <v>1.0457144552688717E-7</v>
      </c>
      <c r="CK195" s="9">
        <v>3.2600826435103282E-8</v>
      </c>
      <c r="CL195" s="9">
        <v>1.3549357095328483E-3</v>
      </c>
      <c r="CN195" s="9">
        <v>7.9891487032850398E-7</v>
      </c>
      <c r="CO195" s="9">
        <v>1.1582928335961474E-6</v>
      </c>
      <c r="CP195" s="9">
        <v>1.584327669092099E-7</v>
      </c>
      <c r="CQ195" s="9">
        <v>9.4241398563861169E-7</v>
      </c>
      <c r="CR195" s="9">
        <v>8.610916259167439E-8</v>
      </c>
      <c r="CS195" s="9">
        <v>2.770341984282019E-6</v>
      </c>
      <c r="CT195" s="9">
        <v>7.941731337781589E-7</v>
      </c>
      <c r="CU195" s="9">
        <v>3.2741746344794461E-6</v>
      </c>
      <c r="CV195" s="9">
        <v>6.3111858270239185E-7</v>
      </c>
      <c r="CW195" s="9">
        <v>2.9968978961713891E-6</v>
      </c>
      <c r="CX195" s="9">
        <v>1.735652236363449E-6</v>
      </c>
      <c r="CY195" s="9">
        <v>8.8718414770065241E-8</v>
      </c>
      <c r="CZ195" s="9">
        <v>3.1494458062004228E-5</v>
      </c>
      <c r="DA195" s="9">
        <v>3.8075382543054069E-8</v>
      </c>
      <c r="DB195" s="9">
        <v>2.3147140745698533E-7</v>
      </c>
      <c r="DC195" s="9">
        <v>2.3395950941522868E-7</v>
      </c>
      <c r="DD195" s="9">
        <v>9.2942314414827178E-7</v>
      </c>
      <c r="DE195" s="9">
        <v>1.0457144552688717E-7</v>
      </c>
      <c r="DF195" s="9">
        <v>3.2600826435103282E-8</v>
      </c>
      <c r="DG195" s="9">
        <v>1.3549357095328483E-3</v>
      </c>
    </row>
    <row r="196" spans="48:111" x14ac:dyDescent="0.2">
      <c r="AV196" s="9"/>
      <c r="AW196" s="1" t="s">
        <v>82</v>
      </c>
      <c r="AX196" s="9">
        <v>5.0447273773647603E-4</v>
      </c>
      <c r="AY196" s="9">
        <v>5.1803059446350766E-4</v>
      </c>
      <c r="AZ196" s="9">
        <v>1.9530448739675212E-4</v>
      </c>
      <c r="BA196" s="9">
        <v>4.6904631973736032E-4</v>
      </c>
      <c r="BB196" s="9">
        <v>2.3649662764325073E-5</v>
      </c>
      <c r="BC196" s="9">
        <v>2.643021918308457E-4</v>
      </c>
      <c r="BD196" s="9">
        <v>5.0482269743804377E-4</v>
      </c>
      <c r="BE196" s="9">
        <v>1.5865333576302844E-4</v>
      </c>
      <c r="BF196" s="9">
        <v>5.8358287842945984E-5</v>
      </c>
      <c r="BG196" s="9">
        <v>9.5728211101910228E-4</v>
      </c>
      <c r="BH196" s="9">
        <v>1.5932807756400324E-4</v>
      </c>
      <c r="BI196" s="9">
        <v>2.3983523854271502E-5</v>
      </c>
      <c r="BJ196" s="9">
        <v>2.3177922329541684E-4</v>
      </c>
      <c r="BK196" s="9">
        <v>4.6805500848677509E-6</v>
      </c>
      <c r="BL196" s="9">
        <v>1.6684245008813188E-4</v>
      </c>
      <c r="BM196" s="9">
        <v>1.663452899307266E-4</v>
      </c>
      <c r="BN196" s="9">
        <v>4.0217444535388446E-4</v>
      </c>
      <c r="BO196" s="9">
        <v>9.5066403026834563E-5</v>
      </c>
      <c r="BP196" s="9">
        <v>7.3754523559764443E-6</v>
      </c>
      <c r="BQ196" s="9">
        <v>1.7243058054637497E-3</v>
      </c>
      <c r="BS196" s="9">
        <v>5.0447273773647603E-4</v>
      </c>
      <c r="BT196" s="9">
        <v>5.1803059446350766E-4</v>
      </c>
      <c r="BU196" s="9">
        <v>1.9530448739675212E-4</v>
      </c>
      <c r="BV196" s="9">
        <v>4.6904631973736032E-4</v>
      </c>
      <c r="BW196" s="9">
        <v>2.3649662764325073E-5</v>
      </c>
      <c r="BX196" s="9">
        <v>2.643021918308457E-4</v>
      </c>
      <c r="BY196" s="9">
        <v>5.0482269743804377E-4</v>
      </c>
      <c r="BZ196" s="9">
        <v>1.5865333576302844E-4</v>
      </c>
      <c r="CA196" s="9">
        <v>5.8358287842945984E-5</v>
      </c>
      <c r="CB196" s="9">
        <v>9.5728211101910228E-4</v>
      </c>
      <c r="CC196" s="9">
        <v>1.5932807756400324E-4</v>
      </c>
      <c r="CD196" s="9">
        <v>2.3983523854271502E-5</v>
      </c>
      <c r="CE196" s="9">
        <v>2.3177922329541684E-4</v>
      </c>
      <c r="CF196" s="9">
        <v>4.6805500848677509E-6</v>
      </c>
      <c r="CG196" s="9">
        <v>1.6684245008813188E-4</v>
      </c>
      <c r="CH196" s="9">
        <v>1.663452899307266E-4</v>
      </c>
      <c r="CI196" s="9">
        <v>4.0217444535388446E-4</v>
      </c>
      <c r="CJ196" s="9">
        <v>9.5066403026834563E-5</v>
      </c>
      <c r="CK196" s="9">
        <v>7.3754523559764443E-6</v>
      </c>
      <c r="CL196" s="9">
        <v>1.7243058054637497E-3</v>
      </c>
      <c r="CN196" s="9">
        <v>5.0447273773647603E-4</v>
      </c>
      <c r="CO196" s="9">
        <v>5.1803059446350766E-4</v>
      </c>
      <c r="CP196" s="9">
        <v>1.9530448739675212E-4</v>
      </c>
      <c r="CQ196" s="9">
        <v>4.6904631973736032E-4</v>
      </c>
      <c r="CR196" s="9">
        <v>2.3649662764325073E-5</v>
      </c>
      <c r="CS196" s="9">
        <v>2.643021918308457E-4</v>
      </c>
      <c r="CT196" s="9">
        <v>5.0482269743804377E-4</v>
      </c>
      <c r="CU196" s="9">
        <v>1.5865333576302844E-4</v>
      </c>
      <c r="CV196" s="9">
        <v>5.8358287842945984E-5</v>
      </c>
      <c r="CW196" s="9">
        <v>9.5728211101910228E-4</v>
      </c>
      <c r="CX196" s="9">
        <v>1.5932807756400324E-4</v>
      </c>
      <c r="CY196" s="9">
        <v>2.3983523854271502E-5</v>
      </c>
      <c r="CZ196" s="9">
        <v>2.3177922329541684E-4</v>
      </c>
      <c r="DA196" s="9">
        <v>4.6805500848677509E-6</v>
      </c>
      <c r="DB196" s="9">
        <v>1.6684245008813188E-4</v>
      </c>
      <c r="DC196" s="9">
        <v>1.663452899307266E-4</v>
      </c>
      <c r="DD196" s="9">
        <v>4.0217444535388446E-4</v>
      </c>
      <c r="DE196" s="9">
        <v>9.5066403026834563E-5</v>
      </c>
      <c r="DF196" s="9">
        <v>7.3754523559764443E-6</v>
      </c>
      <c r="DG196" s="9">
        <v>1.7243058054637497E-3</v>
      </c>
    </row>
    <row r="197" spans="48:111" x14ac:dyDescent="0.2">
      <c r="AV197" s="9"/>
      <c r="AW197" s="1" t="s">
        <v>53</v>
      </c>
      <c r="AX197" s="9">
        <v>6.1992789269883894E-4</v>
      </c>
      <c r="AY197" s="9">
        <v>1.9068003581750688E-3</v>
      </c>
      <c r="AZ197" s="9">
        <v>2.1524845546451132E-4</v>
      </c>
      <c r="BA197" s="9">
        <v>2.1423607723625206E-3</v>
      </c>
      <c r="BB197" s="9">
        <v>2.6684502865925848E-5</v>
      </c>
      <c r="BC197" s="9">
        <v>4.1780209433490085E-5</v>
      </c>
      <c r="BD197" s="9">
        <v>6.1450380050216691E-4</v>
      </c>
      <c r="BE197" s="9">
        <v>1.3151864433765686E-4</v>
      </c>
      <c r="BF197" s="9">
        <v>3.6874574481190625E-5</v>
      </c>
      <c r="BG197" s="9">
        <v>3.7746090202954918E-4</v>
      </c>
      <c r="BH197" s="9">
        <v>3.0721836314282386E-4</v>
      </c>
      <c r="BI197" s="9">
        <v>2.7620731967119494E-5</v>
      </c>
      <c r="BJ197" s="9">
        <v>3.9752437543597431E-5</v>
      </c>
      <c r="BK197" s="9">
        <v>2.0270797094669689E-5</v>
      </c>
      <c r="BL197" s="9">
        <v>2.0170963156399127E-4</v>
      </c>
      <c r="BM197" s="9">
        <v>2.0698323401229998E-4</v>
      </c>
      <c r="BN197" s="9">
        <v>9.704370522009534E-4</v>
      </c>
      <c r="BO197" s="9">
        <v>1.5930461191177573E-4</v>
      </c>
      <c r="BP197" s="9">
        <v>1.9325838534498503E-5</v>
      </c>
      <c r="BQ197" s="9">
        <v>1.146485227580181E-4</v>
      </c>
      <c r="BS197" s="9">
        <v>6.1992789269883894E-4</v>
      </c>
      <c r="BT197" s="9">
        <v>1.9068003581750688E-3</v>
      </c>
      <c r="BU197" s="9">
        <v>2.1524845546451132E-4</v>
      </c>
      <c r="BV197" s="9">
        <v>2.1423607723625206E-3</v>
      </c>
      <c r="BW197" s="9">
        <v>2.6684502865925848E-5</v>
      </c>
      <c r="BX197" s="9">
        <v>4.1780209433490085E-5</v>
      </c>
      <c r="BY197" s="9">
        <v>6.1450380050216691E-4</v>
      </c>
      <c r="BZ197" s="9">
        <v>1.3151864433765686E-4</v>
      </c>
      <c r="CA197" s="9">
        <v>3.6874574481190625E-5</v>
      </c>
      <c r="CB197" s="9">
        <v>3.7746090202954918E-4</v>
      </c>
      <c r="CC197" s="9">
        <v>3.0721836314282386E-4</v>
      </c>
      <c r="CD197" s="9">
        <v>2.7620731967119494E-5</v>
      </c>
      <c r="CE197" s="9">
        <v>3.9752437543597431E-5</v>
      </c>
      <c r="CF197" s="9">
        <v>2.0270797094669689E-5</v>
      </c>
      <c r="CG197" s="9">
        <v>2.0170963156399127E-4</v>
      </c>
      <c r="CH197" s="9">
        <v>2.0698323401229998E-4</v>
      </c>
      <c r="CI197" s="9">
        <v>9.704370522009534E-4</v>
      </c>
      <c r="CJ197" s="9">
        <v>1.5930461191177573E-4</v>
      </c>
      <c r="CK197" s="9">
        <v>1.9325838534498503E-5</v>
      </c>
      <c r="CL197" s="9">
        <v>1.146485227580181E-4</v>
      </c>
      <c r="CN197" s="9">
        <v>6.1992789269883894E-4</v>
      </c>
      <c r="CO197" s="9">
        <v>1.9068003581750688E-3</v>
      </c>
      <c r="CP197" s="9">
        <v>2.1524845546451132E-4</v>
      </c>
      <c r="CQ197" s="9">
        <v>2.1423607723625206E-3</v>
      </c>
      <c r="CR197" s="9">
        <v>2.6684502865925848E-5</v>
      </c>
      <c r="CS197" s="9">
        <v>4.1780209433490085E-5</v>
      </c>
      <c r="CT197" s="9">
        <v>6.1450380050216691E-4</v>
      </c>
      <c r="CU197" s="9">
        <v>1.3151864433765686E-4</v>
      </c>
      <c r="CV197" s="9">
        <v>3.6874574481190625E-5</v>
      </c>
      <c r="CW197" s="9">
        <v>3.7746090202954918E-4</v>
      </c>
      <c r="CX197" s="9">
        <v>3.0721836314282386E-4</v>
      </c>
      <c r="CY197" s="9">
        <v>2.7620731967119494E-5</v>
      </c>
      <c r="CZ197" s="9">
        <v>3.9752437543597431E-5</v>
      </c>
      <c r="DA197" s="9">
        <v>2.0270797094669689E-5</v>
      </c>
      <c r="DB197" s="9">
        <v>2.0170963156399127E-4</v>
      </c>
      <c r="DC197" s="9">
        <v>2.0698323401229998E-4</v>
      </c>
      <c r="DD197" s="9">
        <v>9.704370522009534E-4</v>
      </c>
      <c r="DE197" s="9">
        <v>1.5930461191177573E-4</v>
      </c>
      <c r="DF197" s="9">
        <v>1.9325838534498503E-5</v>
      </c>
      <c r="DG197" s="9">
        <v>1.146485227580181E-4</v>
      </c>
    </row>
    <row r="198" spans="48:111" x14ac:dyDescent="0.2">
      <c r="AV198" s="9"/>
      <c r="AW198" s="1" t="s">
        <v>237</v>
      </c>
      <c r="AX198" s="9">
        <v>5.6801779838865096E-4</v>
      </c>
      <c r="AY198" s="9">
        <v>6.2765605257648015E-4</v>
      </c>
      <c r="AZ198" s="9">
        <v>2.0104984496986463E-4</v>
      </c>
      <c r="BA198" s="9">
        <v>5.9211731239020623E-4</v>
      </c>
      <c r="BB198" s="9">
        <v>5.4493903851308497E-5</v>
      </c>
      <c r="BC198" s="9">
        <v>1.9956810989767417E-4</v>
      </c>
      <c r="BD198" s="9">
        <v>5.6959507998513884E-4</v>
      </c>
      <c r="BE198" s="9">
        <v>2.6613096638702764E-4</v>
      </c>
      <c r="BF198" s="9">
        <v>1.9404921947696016E-4</v>
      </c>
      <c r="BG198" s="9">
        <v>1.0429804154034803E-3</v>
      </c>
      <c r="BH198" s="9">
        <v>5.0970175364529753E-4</v>
      </c>
      <c r="BI198" s="9">
        <v>5.7209719831567671E-5</v>
      </c>
      <c r="BJ198" s="9">
        <v>2.7237097593790392E-4</v>
      </c>
      <c r="BK198" s="9">
        <v>5.1945962817416504E-5</v>
      </c>
      <c r="BL198" s="9">
        <v>3.1615115938745812E-4</v>
      </c>
      <c r="BM198" s="9">
        <v>3.17236180827215E-4</v>
      </c>
      <c r="BN198" s="9">
        <v>1.8231771072324972E-3</v>
      </c>
      <c r="BO198" s="9">
        <v>1.5399302758696974E-4</v>
      </c>
      <c r="BP198" s="9">
        <v>7.4405085661409718E-5</v>
      </c>
      <c r="BQ198" s="9">
        <v>5.7245830444898672E-4</v>
      </c>
      <c r="BS198" s="9">
        <v>5.6801779838865096E-4</v>
      </c>
      <c r="BT198" s="9">
        <v>6.2765605257648015E-4</v>
      </c>
      <c r="BU198" s="9">
        <v>2.0104984496986463E-4</v>
      </c>
      <c r="BV198" s="9">
        <v>5.9211731239020623E-4</v>
      </c>
      <c r="BW198" s="9">
        <v>5.4493903851308497E-5</v>
      </c>
      <c r="BX198" s="9">
        <v>1.9956810989767417E-4</v>
      </c>
      <c r="BY198" s="9">
        <v>5.6959507998513884E-4</v>
      </c>
      <c r="BZ198" s="9">
        <v>2.6613096638702764E-4</v>
      </c>
      <c r="CA198" s="9">
        <v>1.9404921947696016E-4</v>
      </c>
      <c r="CB198" s="9">
        <v>1.0429804154034803E-3</v>
      </c>
      <c r="CC198" s="9">
        <v>5.0970175364529753E-4</v>
      </c>
      <c r="CD198" s="9">
        <v>5.7209719831567671E-5</v>
      </c>
      <c r="CE198" s="9">
        <v>2.7237097593790392E-4</v>
      </c>
      <c r="CF198" s="9">
        <v>5.1945962817416504E-5</v>
      </c>
      <c r="CG198" s="9">
        <v>3.1615115938745812E-4</v>
      </c>
      <c r="CH198" s="9">
        <v>3.17236180827215E-4</v>
      </c>
      <c r="CI198" s="9">
        <v>1.8231771072324972E-3</v>
      </c>
      <c r="CJ198" s="9">
        <v>1.5399302758696974E-4</v>
      </c>
      <c r="CK198" s="9">
        <v>7.4405085661409718E-5</v>
      </c>
      <c r="CL198" s="9">
        <v>5.7245830444898672E-4</v>
      </c>
      <c r="CN198" s="9">
        <v>5.6801779838865096E-4</v>
      </c>
      <c r="CO198" s="9">
        <v>6.2765605257648015E-4</v>
      </c>
      <c r="CP198" s="9">
        <v>2.0104984496986463E-4</v>
      </c>
      <c r="CQ198" s="9">
        <v>5.9211731239020623E-4</v>
      </c>
      <c r="CR198" s="9">
        <v>5.4493903851308497E-5</v>
      </c>
      <c r="CS198" s="9">
        <v>1.9956810989767417E-4</v>
      </c>
      <c r="CT198" s="9">
        <v>5.6959507998513884E-4</v>
      </c>
      <c r="CU198" s="9">
        <v>2.6613096638702764E-4</v>
      </c>
      <c r="CV198" s="9">
        <v>1.9404921947696016E-4</v>
      </c>
      <c r="CW198" s="9">
        <v>1.0429804154034803E-3</v>
      </c>
      <c r="CX198" s="9">
        <v>5.0970175364529753E-4</v>
      </c>
      <c r="CY198" s="9">
        <v>5.7209719831567671E-5</v>
      </c>
      <c r="CZ198" s="9">
        <v>2.7237097593790392E-4</v>
      </c>
      <c r="DA198" s="9">
        <v>5.1945962817416504E-5</v>
      </c>
      <c r="DB198" s="9">
        <v>3.1615115938745812E-4</v>
      </c>
      <c r="DC198" s="9">
        <v>3.17236180827215E-4</v>
      </c>
      <c r="DD198" s="9">
        <v>1.8231771072324972E-3</v>
      </c>
      <c r="DE198" s="9">
        <v>1.5399302758696974E-4</v>
      </c>
      <c r="DF198" s="9">
        <v>7.4405085661409718E-5</v>
      </c>
      <c r="DG198" s="9">
        <v>5.7245830444898672E-4</v>
      </c>
    </row>
    <row r="199" spans="48:111" x14ac:dyDescent="0.2">
      <c r="AV199" s="9"/>
      <c r="AW199" s="1" t="s">
        <v>78</v>
      </c>
      <c r="AX199" s="9">
        <v>6.572726006056315E-4</v>
      </c>
      <c r="AY199" s="9">
        <v>6.7513358347803852E-4</v>
      </c>
      <c r="AZ199" s="9">
        <v>5.6891623746411449E-4</v>
      </c>
      <c r="BA199" s="9">
        <v>6.7381382611128061E-4</v>
      </c>
      <c r="BB199" s="9">
        <v>1.9030898949153299E-4</v>
      </c>
      <c r="BC199" s="9">
        <v>4.258379056323157E-4</v>
      </c>
      <c r="BD199" s="9">
        <v>6.5729145034870121E-4</v>
      </c>
      <c r="BE199" s="9">
        <v>4.52180850279607E-3</v>
      </c>
      <c r="BF199" s="9">
        <v>3.6764793058376822E-4</v>
      </c>
      <c r="BG199" s="9">
        <v>6.9230000273206281E-4</v>
      </c>
      <c r="BH199" s="9">
        <v>9.4051401678420948E-4</v>
      </c>
      <c r="BI199" s="9">
        <v>1.9863002889572648E-4</v>
      </c>
      <c r="BJ199" s="9">
        <v>2.2569057243756254E-4</v>
      </c>
      <c r="BK199" s="9">
        <v>6.4964830042065825E-4</v>
      </c>
      <c r="BL199" s="9">
        <v>3.4417086717146092E-4</v>
      </c>
      <c r="BM199" s="9">
        <v>3.4517256723985224E-4</v>
      </c>
      <c r="BN199" s="9">
        <v>5.0542848705797906E-4</v>
      </c>
      <c r="BO199" s="9">
        <v>5.6712729264360353E-4</v>
      </c>
      <c r="BP199" s="9">
        <v>1.2399176684520181E-4</v>
      </c>
      <c r="BQ199" s="9">
        <v>2.6738884349862056E-3</v>
      </c>
      <c r="BS199" s="9">
        <v>6.572726006056315E-4</v>
      </c>
      <c r="BT199" s="9">
        <v>6.7513358347803852E-4</v>
      </c>
      <c r="BU199" s="9">
        <v>5.6891623746411449E-4</v>
      </c>
      <c r="BV199" s="9">
        <v>6.7381382611128061E-4</v>
      </c>
      <c r="BW199" s="9">
        <v>1.9030898949153299E-4</v>
      </c>
      <c r="BX199" s="9">
        <v>4.258379056323157E-4</v>
      </c>
      <c r="BY199" s="9">
        <v>6.5729145034870121E-4</v>
      </c>
      <c r="BZ199" s="9">
        <v>4.52180850279607E-3</v>
      </c>
      <c r="CA199" s="9">
        <v>3.6764793058376822E-4</v>
      </c>
      <c r="CB199" s="9">
        <v>6.9230000273206281E-4</v>
      </c>
      <c r="CC199" s="9">
        <v>9.4051401678420948E-4</v>
      </c>
      <c r="CD199" s="9">
        <v>1.9863002889572648E-4</v>
      </c>
      <c r="CE199" s="9">
        <v>2.2569057243756254E-4</v>
      </c>
      <c r="CF199" s="9">
        <v>6.4964830042065825E-4</v>
      </c>
      <c r="CG199" s="9">
        <v>3.4417086717146092E-4</v>
      </c>
      <c r="CH199" s="9">
        <v>3.4517256723985224E-4</v>
      </c>
      <c r="CI199" s="9">
        <v>5.0542848705797906E-4</v>
      </c>
      <c r="CJ199" s="9">
        <v>5.6712729264360353E-4</v>
      </c>
      <c r="CK199" s="9">
        <v>1.2399176684520181E-4</v>
      </c>
      <c r="CL199" s="9">
        <v>2.6738884349862056E-3</v>
      </c>
      <c r="CN199" s="9">
        <v>6.572726006056315E-4</v>
      </c>
      <c r="CO199" s="9">
        <v>6.7513358347803852E-4</v>
      </c>
      <c r="CP199" s="9">
        <v>5.6891623746411449E-4</v>
      </c>
      <c r="CQ199" s="9">
        <v>6.7381382611128061E-4</v>
      </c>
      <c r="CR199" s="9">
        <v>1.9030898949153299E-4</v>
      </c>
      <c r="CS199" s="9">
        <v>4.258379056323157E-4</v>
      </c>
      <c r="CT199" s="9">
        <v>6.5729145034870121E-4</v>
      </c>
      <c r="CU199" s="9">
        <v>4.52180850279607E-3</v>
      </c>
      <c r="CV199" s="9">
        <v>3.6764793058376822E-4</v>
      </c>
      <c r="CW199" s="9">
        <v>6.9230000273206281E-4</v>
      </c>
      <c r="CX199" s="9">
        <v>9.4051401678420948E-4</v>
      </c>
      <c r="CY199" s="9">
        <v>1.9863002889572648E-4</v>
      </c>
      <c r="CZ199" s="9">
        <v>2.2569057243756254E-4</v>
      </c>
      <c r="DA199" s="9">
        <v>6.4964830042065825E-4</v>
      </c>
      <c r="DB199" s="9">
        <v>3.4417086717146092E-4</v>
      </c>
      <c r="DC199" s="9">
        <v>3.4517256723985224E-4</v>
      </c>
      <c r="DD199" s="9">
        <v>5.0542848705797906E-4</v>
      </c>
      <c r="DE199" s="9">
        <v>5.6712729264360353E-4</v>
      </c>
      <c r="DF199" s="9">
        <v>1.2399176684520181E-4</v>
      </c>
      <c r="DG199" s="9">
        <v>2.6738884349862056E-3</v>
      </c>
    </row>
    <row r="200" spans="48:111" x14ac:dyDescent="0.2">
      <c r="AV200" s="9"/>
      <c r="AW200" s="1" t="s">
        <v>117</v>
      </c>
      <c r="AX200" s="9">
        <v>6.7863451883050222E-4</v>
      </c>
      <c r="AY200" s="9">
        <v>6.0277676220324189E-4</v>
      </c>
      <c r="AZ200" s="9">
        <v>2.0700200008214747E-4</v>
      </c>
      <c r="BA200" s="9">
        <v>6.0422189006221084E-4</v>
      </c>
      <c r="BB200" s="9">
        <v>1.0418259911836023E-4</v>
      </c>
      <c r="BC200" s="9">
        <v>3.6883207208308785E-4</v>
      </c>
      <c r="BD200" s="9">
        <v>6.7961486441612694E-4</v>
      </c>
      <c r="BE200" s="9">
        <v>4.4046033367631434E-3</v>
      </c>
      <c r="BF200" s="9">
        <v>9.4457702866625396E-5</v>
      </c>
      <c r="BG200" s="9">
        <v>5.6583732980539276E-4</v>
      </c>
      <c r="BH200" s="9">
        <v>5.2914574272579467E-4</v>
      </c>
      <c r="BI200" s="9">
        <v>1.0914436889284342E-4</v>
      </c>
      <c r="BJ200" s="9">
        <v>3.860633479964772E-4</v>
      </c>
      <c r="BK200" s="9">
        <v>3.9497253958091088E-4</v>
      </c>
      <c r="BL200" s="9">
        <v>2.5618654466147428E-4</v>
      </c>
      <c r="BM200" s="9">
        <v>2.7218009631425053E-4</v>
      </c>
      <c r="BN200" s="9">
        <v>3.4990339493462313E-4</v>
      </c>
      <c r="BO200" s="9">
        <v>1.0307598988951667E-4</v>
      </c>
      <c r="BP200" s="9">
        <v>3.3472514662140176E-5</v>
      </c>
      <c r="BQ200" s="9">
        <v>1.0904556372420952E-3</v>
      </c>
      <c r="BS200" s="9">
        <v>2.9898022421167078E-4</v>
      </c>
      <c r="BT200" s="9">
        <v>2.9333282183534965E-4</v>
      </c>
      <c r="BU200" s="9">
        <v>9.9677483009174515E-5</v>
      </c>
      <c r="BV200" s="9">
        <v>2.8123873814120371E-4</v>
      </c>
      <c r="BW200" s="9">
        <v>6.4448142556836063E-5</v>
      </c>
      <c r="BX200" s="9">
        <v>1.6529137491713575E-4</v>
      </c>
      <c r="BY200" s="9">
        <v>2.9916220209474183E-4</v>
      </c>
      <c r="BZ200" s="9">
        <v>3.807425539345306E-3</v>
      </c>
      <c r="CA200" s="9">
        <v>5.0686248153307387E-5</v>
      </c>
      <c r="CB200" s="9">
        <v>4.2755917435170738E-4</v>
      </c>
      <c r="CC200" s="9">
        <v>2.2761244052664189E-4</v>
      </c>
      <c r="CD200" s="9">
        <v>6.6131231596261382E-5</v>
      </c>
      <c r="CE200" s="9">
        <v>1.3691835124585324E-4</v>
      </c>
      <c r="CF200" s="9">
        <v>1.3977569383885694E-4</v>
      </c>
      <c r="CG200" s="9">
        <v>1.279220623495646E-4</v>
      </c>
      <c r="CH200" s="9">
        <v>1.3427786043295311E-4</v>
      </c>
      <c r="CI200" s="9">
        <v>1.9172075041372214E-4</v>
      </c>
      <c r="CJ200" s="9">
        <v>4.9464722248275597E-5</v>
      </c>
      <c r="CK200" s="9">
        <v>1.8639204519546354E-5</v>
      </c>
      <c r="CL200" s="9">
        <v>6.6612129676291859E-4</v>
      </c>
      <c r="CN200" s="9">
        <v>6.7863451883050222E-4</v>
      </c>
      <c r="CO200" s="9">
        <v>6.0277676220324189E-4</v>
      </c>
      <c r="CP200" s="9">
        <v>2.0700200008214747E-4</v>
      </c>
      <c r="CQ200" s="9">
        <v>6.0422189006221084E-4</v>
      </c>
      <c r="CR200" s="9">
        <v>1.0418259911836023E-4</v>
      </c>
      <c r="CS200" s="9">
        <v>3.6883207208308785E-4</v>
      </c>
      <c r="CT200" s="9">
        <v>6.7961486441612694E-4</v>
      </c>
      <c r="CU200" s="9">
        <v>4.4046033367631434E-3</v>
      </c>
      <c r="CV200" s="9">
        <v>9.4457702866625396E-5</v>
      </c>
      <c r="CW200" s="9">
        <v>5.6583732980539276E-4</v>
      </c>
      <c r="CX200" s="9">
        <v>5.2914574272579467E-4</v>
      </c>
      <c r="CY200" s="9">
        <v>1.0914436889284342E-4</v>
      </c>
      <c r="CZ200" s="9">
        <v>3.860633479964772E-4</v>
      </c>
      <c r="DA200" s="9">
        <v>3.9497253958091088E-4</v>
      </c>
      <c r="DB200" s="9">
        <v>2.5618654466147428E-4</v>
      </c>
      <c r="DC200" s="9">
        <v>2.7218009631425053E-4</v>
      </c>
      <c r="DD200" s="9">
        <v>3.4990339493462313E-4</v>
      </c>
      <c r="DE200" s="9">
        <v>1.0307598988951667E-4</v>
      </c>
      <c r="DF200" s="9">
        <v>3.3472514662140176E-5</v>
      </c>
      <c r="DG200" s="9">
        <v>1.0904556372420952E-3</v>
      </c>
    </row>
    <row r="201" spans="48:111" x14ac:dyDescent="0.2">
      <c r="AV201" s="9"/>
      <c r="AW201" s="1" t="s">
        <v>76</v>
      </c>
      <c r="AX201" s="9">
        <v>1.1252857453546911E-3</v>
      </c>
      <c r="AY201" s="9">
        <v>1.4008244172687375E-3</v>
      </c>
      <c r="AZ201" s="9">
        <v>1.6221022036435342E-3</v>
      </c>
      <c r="BA201" s="9">
        <v>1.2630055113942084E-3</v>
      </c>
      <c r="BB201" s="9">
        <v>2.3539452670331943E-4</v>
      </c>
      <c r="BC201" s="9">
        <v>5.798416235122195E-4</v>
      </c>
      <c r="BD201" s="9">
        <v>1.1231625471037959E-3</v>
      </c>
      <c r="BE201" s="9">
        <v>8.4061857990013616E-4</v>
      </c>
      <c r="BF201" s="9">
        <v>4.1375568568280001E-4</v>
      </c>
      <c r="BG201" s="9">
        <v>2.9059377476447728E-3</v>
      </c>
      <c r="BH201" s="9">
        <v>9.396410226843032E-5</v>
      </c>
      <c r="BI201" s="9">
        <v>2.3723097178933347E-4</v>
      </c>
      <c r="BJ201" s="9">
        <v>4.8646339393106899E-4</v>
      </c>
      <c r="BK201" s="9">
        <v>1.1984179443385917E-3</v>
      </c>
      <c r="BL201" s="9">
        <v>5.1939975681257857E-4</v>
      </c>
      <c r="BM201" s="9">
        <v>5.2244322944988795E-4</v>
      </c>
      <c r="BN201" s="9">
        <v>1.0874228730973518E-3</v>
      </c>
      <c r="BO201" s="9">
        <v>1.6665834402040005E-3</v>
      </c>
      <c r="BP201" s="9">
        <v>1.5913433299963493E-4</v>
      </c>
      <c r="BQ201" s="9">
        <v>1.8066079357410216E-3</v>
      </c>
      <c r="BS201" s="9">
        <v>1.1252857453546911E-3</v>
      </c>
      <c r="BT201" s="9">
        <v>1.4008244172687375E-3</v>
      </c>
      <c r="BU201" s="9">
        <v>1.6221022036435342E-3</v>
      </c>
      <c r="BV201" s="9">
        <v>1.2630055113942084E-3</v>
      </c>
      <c r="BW201" s="9">
        <v>2.3539452670331943E-4</v>
      </c>
      <c r="BX201" s="9">
        <v>5.798416235122195E-4</v>
      </c>
      <c r="BY201" s="9">
        <v>1.1231625471037959E-3</v>
      </c>
      <c r="BZ201" s="9">
        <v>8.4061857990013616E-4</v>
      </c>
      <c r="CA201" s="9">
        <v>4.1375568568280001E-4</v>
      </c>
      <c r="CB201" s="9">
        <v>2.9059377476447728E-3</v>
      </c>
      <c r="CC201" s="9">
        <v>9.396410226843032E-5</v>
      </c>
      <c r="CD201" s="9">
        <v>2.3723097178933347E-4</v>
      </c>
      <c r="CE201" s="9">
        <v>4.8646339393106899E-4</v>
      </c>
      <c r="CF201" s="9">
        <v>1.1984179443385917E-3</v>
      </c>
      <c r="CG201" s="9">
        <v>5.1939975681257857E-4</v>
      </c>
      <c r="CH201" s="9">
        <v>5.2244322944988795E-4</v>
      </c>
      <c r="CI201" s="9">
        <v>1.0874228730973518E-3</v>
      </c>
      <c r="CJ201" s="9">
        <v>1.6665834402040005E-3</v>
      </c>
      <c r="CK201" s="9">
        <v>1.5913433299963493E-4</v>
      </c>
      <c r="CL201" s="9">
        <v>1.8066079357410216E-3</v>
      </c>
      <c r="CN201" s="9">
        <v>1.1252857453546911E-3</v>
      </c>
      <c r="CO201" s="9">
        <v>1.4008244172687375E-3</v>
      </c>
      <c r="CP201" s="9">
        <v>1.6221022036435342E-3</v>
      </c>
      <c r="CQ201" s="9">
        <v>1.2630055113942084E-3</v>
      </c>
      <c r="CR201" s="9">
        <v>2.3539452670331943E-4</v>
      </c>
      <c r="CS201" s="9">
        <v>5.798416235122195E-4</v>
      </c>
      <c r="CT201" s="9">
        <v>1.1231625471037959E-3</v>
      </c>
      <c r="CU201" s="9">
        <v>8.4061857990013616E-4</v>
      </c>
      <c r="CV201" s="9">
        <v>4.1375568568280001E-4</v>
      </c>
      <c r="CW201" s="9">
        <v>2.9059377476447728E-3</v>
      </c>
      <c r="CX201" s="9">
        <v>9.396410226843032E-5</v>
      </c>
      <c r="CY201" s="9">
        <v>2.3723097178933347E-4</v>
      </c>
      <c r="CZ201" s="9">
        <v>4.8646339393106899E-4</v>
      </c>
      <c r="DA201" s="9">
        <v>1.1984179443385917E-3</v>
      </c>
      <c r="DB201" s="9">
        <v>5.1939975681257857E-4</v>
      </c>
      <c r="DC201" s="9">
        <v>5.2244322944988795E-4</v>
      </c>
      <c r="DD201" s="9">
        <v>1.0874228730973518E-3</v>
      </c>
      <c r="DE201" s="9">
        <v>1.6665834402040005E-3</v>
      </c>
      <c r="DF201" s="9">
        <v>1.5913433299963493E-4</v>
      </c>
      <c r="DG201" s="9">
        <v>1.8066079357410216E-3</v>
      </c>
    </row>
    <row r="202" spans="48:111" x14ac:dyDescent="0.2">
      <c r="AV202" s="9"/>
      <c r="AW202" s="1" t="s">
        <v>236</v>
      </c>
      <c r="AX202" s="9">
        <v>1.6319889808958502E-3</v>
      </c>
      <c r="AY202" s="9">
        <v>3.2688691498577263E-3</v>
      </c>
      <c r="AZ202" s="9">
        <v>3.6785017965420788E-4</v>
      </c>
      <c r="BA202" s="9">
        <v>3.3491226641740651E-3</v>
      </c>
      <c r="BB202" s="9">
        <v>8.9924981223641227E-5</v>
      </c>
      <c r="BC202" s="9">
        <v>5.1670549533017391E-4</v>
      </c>
      <c r="BD202" s="9">
        <v>1.6469516371475678E-3</v>
      </c>
      <c r="BE202" s="9">
        <v>5.5288578042727058E-4</v>
      </c>
      <c r="BF202" s="9">
        <v>1.6657611606032055E-4</v>
      </c>
      <c r="BG202" s="9">
        <v>2.361481415908626E-3</v>
      </c>
      <c r="BH202" s="9">
        <v>2.503323842034597E-3</v>
      </c>
      <c r="BI202" s="9">
        <v>9.1115798140579897E-5</v>
      </c>
      <c r="BJ202" s="9">
        <v>6.3407133297070466E-4</v>
      </c>
      <c r="BK202" s="9">
        <v>6.5347409445085634E-5</v>
      </c>
      <c r="BL202" s="9">
        <v>4.9205092727007003E-4</v>
      </c>
      <c r="BM202" s="9">
        <v>5.1501213265536089E-4</v>
      </c>
      <c r="BN202" s="9">
        <v>5.0224572282338018E-3</v>
      </c>
      <c r="BO202" s="9">
        <v>2.532051578706541E-4</v>
      </c>
      <c r="BP202" s="9">
        <v>5.711199195026666E-5</v>
      </c>
      <c r="BQ202" s="9">
        <v>2.3477425979936996E-3</v>
      </c>
      <c r="BS202" s="9">
        <v>2.2000067792845011E-3</v>
      </c>
      <c r="BT202" s="9">
        <v>3.8965252024342062E-3</v>
      </c>
      <c r="BU202" s="9">
        <v>5.6890002462407264E-4</v>
      </c>
      <c r="BV202" s="9">
        <v>3.9412399765642722E-3</v>
      </c>
      <c r="BW202" s="9">
        <v>1.4441888507494972E-4</v>
      </c>
      <c r="BX202" s="9">
        <v>7.1627360522784811E-4</v>
      </c>
      <c r="BY202" s="9">
        <v>2.2165467171327063E-3</v>
      </c>
      <c r="BZ202" s="9">
        <v>8.1901674681429811E-4</v>
      </c>
      <c r="CA202" s="9">
        <v>3.6062533553728079E-4</v>
      </c>
      <c r="CB202" s="9">
        <v>3.4044618313121061E-3</v>
      </c>
      <c r="CC202" s="9">
        <v>3.0130255956798942E-3</v>
      </c>
      <c r="CD202" s="9">
        <v>1.4832551797214758E-4</v>
      </c>
      <c r="CE202" s="9">
        <v>9.0644230890860858E-4</v>
      </c>
      <c r="CF202" s="9">
        <v>1.1729337226250215E-4</v>
      </c>
      <c r="CG202" s="9">
        <v>8.082020866575281E-4</v>
      </c>
      <c r="CH202" s="9">
        <v>8.3224831348257579E-4</v>
      </c>
      <c r="CI202" s="9">
        <v>6.8456343354662977E-3</v>
      </c>
      <c r="CJ202" s="9">
        <v>4.0719818545762387E-4</v>
      </c>
      <c r="CK202" s="9">
        <v>1.3151707761167636E-4</v>
      </c>
      <c r="CL202" s="9">
        <v>2.9202009024426865E-3</v>
      </c>
      <c r="CN202" s="9">
        <v>1.6319889808958502E-3</v>
      </c>
      <c r="CO202" s="9">
        <v>3.2688691498577263E-3</v>
      </c>
      <c r="CP202" s="9">
        <v>3.6785017965420788E-4</v>
      </c>
      <c r="CQ202" s="9">
        <v>3.3491226641740651E-3</v>
      </c>
      <c r="CR202" s="9">
        <v>8.9924981223641227E-5</v>
      </c>
      <c r="CS202" s="9">
        <v>5.1670549533017391E-4</v>
      </c>
      <c r="CT202" s="9">
        <v>1.6469516371475678E-3</v>
      </c>
      <c r="CU202" s="9">
        <v>5.5288578042727058E-4</v>
      </c>
      <c r="CV202" s="9">
        <v>1.6657611606032055E-4</v>
      </c>
      <c r="CW202" s="9">
        <v>2.361481415908626E-3</v>
      </c>
      <c r="CX202" s="9">
        <v>2.503323842034597E-3</v>
      </c>
      <c r="CY202" s="9">
        <v>9.1115798140579897E-5</v>
      </c>
      <c r="CZ202" s="9">
        <v>6.3407133297070466E-4</v>
      </c>
      <c r="DA202" s="9">
        <v>6.5347409445085634E-5</v>
      </c>
      <c r="DB202" s="9">
        <v>4.9205092727007003E-4</v>
      </c>
      <c r="DC202" s="9">
        <v>5.1501213265536089E-4</v>
      </c>
      <c r="DD202" s="9">
        <v>5.0224572282338018E-3</v>
      </c>
      <c r="DE202" s="9">
        <v>2.532051578706541E-4</v>
      </c>
      <c r="DF202" s="9">
        <v>5.711199195026666E-5</v>
      </c>
      <c r="DG202" s="9">
        <v>2.3477425979936996E-3</v>
      </c>
    </row>
    <row r="203" spans="48:111" x14ac:dyDescent="0.2">
      <c r="AV203" s="9"/>
      <c r="AW203" s="1" t="s">
        <v>199</v>
      </c>
      <c r="AX203" s="9">
        <v>8.8889019950745256E-3</v>
      </c>
      <c r="AY203" s="9">
        <v>9.3122865187517459E-3</v>
      </c>
      <c r="AZ203" s="9">
        <v>1.8332402502966778E-3</v>
      </c>
      <c r="BA203" s="9">
        <v>9.9539074390166543E-3</v>
      </c>
      <c r="BB203" s="9">
        <v>3.373022294365765E-4</v>
      </c>
      <c r="BC203" s="9">
        <v>3.272240859779966E-3</v>
      </c>
      <c r="BD203" s="9">
        <v>8.8731432361065163E-3</v>
      </c>
      <c r="BE203" s="9">
        <v>3.2748542365687275E-3</v>
      </c>
      <c r="BF203" s="9">
        <v>1.1381958790921416E-3</v>
      </c>
      <c r="BG203" s="9">
        <v>4.9374975695125941E-3</v>
      </c>
      <c r="BH203" s="9">
        <v>4.8463930343101962E-3</v>
      </c>
      <c r="BI203" s="9">
        <v>3.603447643884665E-4</v>
      </c>
      <c r="BJ203" s="9">
        <v>9.9891532202690536E-2</v>
      </c>
      <c r="BK203" s="9">
        <v>2.7330625911521172E-4</v>
      </c>
      <c r="BL203" s="9">
        <v>2.1189558576074985E-3</v>
      </c>
      <c r="BM203" s="9">
        <v>2.1526976446848986E-3</v>
      </c>
      <c r="BN203" s="9">
        <v>7.5206222420487259E-3</v>
      </c>
      <c r="BO203" s="9">
        <v>1.4960562105521475E-3</v>
      </c>
      <c r="BP203" s="9">
        <v>5.0130818885440629E-4</v>
      </c>
      <c r="BQ203" s="9">
        <v>2.6659685399419139E-2</v>
      </c>
      <c r="BS203" s="9">
        <v>8.8751814461218836E-3</v>
      </c>
      <c r="BT203" s="9">
        <v>9.3140926122974119E-3</v>
      </c>
      <c r="BU203" s="9">
        <v>1.8441394733479232E-3</v>
      </c>
      <c r="BV203" s="9">
        <v>9.9472290279894026E-3</v>
      </c>
      <c r="BW203" s="9">
        <v>3.3839459202784374E-4</v>
      </c>
      <c r="BX203" s="9">
        <v>3.3041158925274225E-3</v>
      </c>
      <c r="BY203" s="9">
        <v>8.8587713245764626E-3</v>
      </c>
      <c r="BZ203" s="9">
        <v>3.2792236364248355E-3</v>
      </c>
      <c r="CA203" s="9">
        <v>1.1423481205805103E-3</v>
      </c>
      <c r="CB203" s="9">
        <v>5.083433319203412E-3</v>
      </c>
      <c r="CC203" s="9">
        <v>4.8486125918237449E-3</v>
      </c>
      <c r="CD203" s="9">
        <v>3.6146101212170245E-4</v>
      </c>
      <c r="CE203" s="9">
        <v>9.9917338769728373E-2</v>
      </c>
      <c r="CF203" s="9">
        <v>2.7332337065018178E-4</v>
      </c>
      <c r="CG203" s="9">
        <v>2.1044262208572261E-3</v>
      </c>
      <c r="CH203" s="9">
        <v>2.1383920957245817E-3</v>
      </c>
      <c r="CI203" s="9">
        <v>7.5233788509771722E-3</v>
      </c>
      <c r="CJ203" s="9">
        <v>1.4922645654843695E-3</v>
      </c>
      <c r="CK203" s="9">
        <v>5.010077280064889E-4</v>
      </c>
      <c r="CL203" s="9">
        <v>2.6694498092092345E-2</v>
      </c>
      <c r="CN203" s="9">
        <v>9.6307729355515279E-3</v>
      </c>
      <c r="CO203" s="9">
        <v>9.630115968099786E-3</v>
      </c>
      <c r="CP203" s="9">
        <v>1.9591175952044194E-3</v>
      </c>
      <c r="CQ203" s="9">
        <v>1.0125892142547711E-2</v>
      </c>
      <c r="CR203" s="9">
        <v>3.9631227117896796E-4</v>
      </c>
      <c r="CS203" s="9">
        <v>3.510894404310151E-3</v>
      </c>
      <c r="CT203" s="9">
        <v>9.69605482167369E-3</v>
      </c>
      <c r="CU203" s="9">
        <v>3.4261156673081133E-3</v>
      </c>
      <c r="CV203" s="9">
        <v>1.2353909691440919E-3</v>
      </c>
      <c r="CW203" s="9">
        <v>7.1339052693381597E-3</v>
      </c>
      <c r="CX203" s="9">
        <v>4.7039964769358912E-3</v>
      </c>
      <c r="CY203" s="9">
        <v>4.190301123307425E-4</v>
      </c>
      <c r="CZ203" s="9">
        <v>9.9775036226425542E-2</v>
      </c>
      <c r="DA203" s="9">
        <v>2.9960744065498035E-4</v>
      </c>
      <c r="DB203" s="9">
        <v>2.160070094289172E-3</v>
      </c>
      <c r="DC203" s="9">
        <v>2.1917044316001979E-3</v>
      </c>
      <c r="DD203" s="9">
        <v>7.838159123676431E-3</v>
      </c>
      <c r="DE203" s="9">
        <v>1.5921622989145772E-3</v>
      </c>
      <c r="DF203" s="9">
        <v>5.3614911474262911E-4</v>
      </c>
      <c r="DG203" s="9">
        <v>2.4877520474360995E-2</v>
      </c>
    </row>
    <row r="204" spans="48:111" x14ac:dyDescent="0.2">
      <c r="AV204" s="9"/>
      <c r="AW204" s="1" t="s">
        <v>99</v>
      </c>
      <c r="AX204" s="9">
        <v>2.71139758869082E-3</v>
      </c>
      <c r="AY204" s="9">
        <v>4.6358257351778367E-3</v>
      </c>
      <c r="AZ204" s="9">
        <v>5.6660886186079261E-4</v>
      </c>
      <c r="BA204" s="9">
        <v>4.8138640961078432E-3</v>
      </c>
      <c r="BB204" s="9">
        <v>2.7870997873946602E-4</v>
      </c>
      <c r="BC204" s="9">
        <v>8.3893861664239243E-4</v>
      </c>
      <c r="BD204" s="9">
        <v>2.7727719395413508E-3</v>
      </c>
      <c r="BE204" s="9">
        <v>1.1399408155848274E-3</v>
      </c>
      <c r="BF204" s="9">
        <v>4.0452902187288771E-4</v>
      </c>
      <c r="BG204" s="9">
        <v>2.8431990202970694E-3</v>
      </c>
      <c r="BH204" s="9">
        <v>1.6582448011849347E-3</v>
      </c>
      <c r="BI204" s="9">
        <v>2.7460253951209275E-4</v>
      </c>
      <c r="BJ204" s="9">
        <v>1.1288093950369759E-3</v>
      </c>
      <c r="BK204" s="9">
        <v>1.6133196491746344E-4</v>
      </c>
      <c r="BL204" s="9">
        <v>6.9873589379979202E-4</v>
      </c>
      <c r="BM204" s="9">
        <v>7.2996929641061525E-4</v>
      </c>
      <c r="BN204" s="9">
        <v>1.1102294933494693E-3</v>
      </c>
      <c r="BO204" s="9">
        <v>3.8974768939945595E-4</v>
      </c>
      <c r="BP204" s="9">
        <v>2.0890493721077908E-4</v>
      </c>
      <c r="BQ204" s="9">
        <v>3.5071191462557323E-3</v>
      </c>
      <c r="BS204" s="9">
        <v>2.8067665008955425E-3</v>
      </c>
      <c r="BT204" s="9">
        <v>4.656924047304477E-3</v>
      </c>
      <c r="BU204" s="9">
        <v>6.2437548226424973E-4</v>
      </c>
      <c r="BV204" s="9">
        <v>4.8919902659124298E-3</v>
      </c>
      <c r="BW204" s="9">
        <v>2.8140815872000174E-4</v>
      </c>
      <c r="BX204" s="9">
        <v>8.6394272903229192E-4</v>
      </c>
      <c r="BY204" s="9">
        <v>2.8685926373398863E-3</v>
      </c>
      <c r="BZ204" s="9">
        <v>1.1670409458256273E-3</v>
      </c>
      <c r="CA204" s="9">
        <v>4.1414733116516118E-4</v>
      </c>
      <c r="CB204" s="9">
        <v>2.19943389888535E-3</v>
      </c>
      <c r="CC204" s="9">
        <v>1.6245396241182084E-3</v>
      </c>
      <c r="CD204" s="9">
        <v>2.7734913219858777E-4</v>
      </c>
      <c r="CE204" s="9">
        <v>1.1463257006703476E-3</v>
      </c>
      <c r="CF204" s="9">
        <v>1.6228852587691134E-4</v>
      </c>
      <c r="CG204" s="9">
        <v>7.5441950079988863E-4</v>
      </c>
      <c r="CH204" s="9">
        <v>7.8525389332594368E-4</v>
      </c>
      <c r="CI204" s="9">
        <v>1.1767951236798496E-3</v>
      </c>
      <c r="CJ204" s="9">
        <v>4.2210926304162938E-4</v>
      </c>
      <c r="CK204" s="9">
        <v>2.1005028549566819E-4</v>
      </c>
      <c r="CL204" s="9">
        <v>3.4708743459439667E-3</v>
      </c>
      <c r="CN204" s="9">
        <v>2.5342838945963354E-3</v>
      </c>
      <c r="CO204" s="9">
        <v>4.5966431555140765E-3</v>
      </c>
      <c r="CP204" s="9">
        <v>4.5932799539722996E-4</v>
      </c>
      <c r="CQ204" s="9">
        <v>4.668772637899327E-3</v>
      </c>
      <c r="CR204" s="9">
        <v>2.7369907306132833E-4</v>
      </c>
      <c r="CS204" s="9">
        <v>7.9250240791829327E-4</v>
      </c>
      <c r="CT204" s="9">
        <v>2.5948192150583574E-3</v>
      </c>
      <c r="CU204" s="9">
        <v>1.0896120022804846E-3</v>
      </c>
      <c r="CV204" s="9">
        <v>3.866664474729513E-4</v>
      </c>
      <c r="CW204" s="9">
        <v>4.0387628172045475E-3</v>
      </c>
      <c r="CX204" s="9">
        <v>1.7208401300231413E-3</v>
      </c>
      <c r="CY204" s="9">
        <v>2.6950172452288766E-4</v>
      </c>
      <c r="CZ204" s="9">
        <v>1.0962791131464288E-3</v>
      </c>
      <c r="DA204" s="9">
        <v>1.5955549456420318E-4</v>
      </c>
      <c r="DB204" s="9">
        <v>5.9532348079961283E-4</v>
      </c>
      <c r="DC204" s="9">
        <v>6.2729790213929119E-4</v>
      </c>
      <c r="DD204" s="9">
        <v>9.8660760845019194E-4</v>
      </c>
      <c r="DE204" s="9">
        <v>3.2964762406399094E-4</v>
      </c>
      <c r="DF204" s="9">
        <v>2.0677786182455646E-4</v>
      </c>
      <c r="DG204" s="9">
        <v>3.5744309182632965E-3</v>
      </c>
    </row>
    <row r="205" spans="48:111" x14ac:dyDescent="0.2">
      <c r="AV205" s="9"/>
      <c r="AW205" s="1" t="s">
        <v>238</v>
      </c>
      <c r="AX205" s="9">
        <v>2.4241897125004568E-3</v>
      </c>
      <c r="AY205" s="9">
        <v>4.6178364340411547E-3</v>
      </c>
      <c r="AZ205" s="9">
        <v>5.8734464614040329E-4</v>
      </c>
      <c r="BA205" s="9">
        <v>4.812994043973751E-3</v>
      </c>
      <c r="BB205" s="9">
        <v>2.0093537101102804E-4</v>
      </c>
      <c r="BC205" s="9">
        <v>8.0619769382359464E-4</v>
      </c>
      <c r="BD205" s="9">
        <v>2.444573174046978E-3</v>
      </c>
      <c r="BE205" s="9">
        <v>9.3622376678328294E-4</v>
      </c>
      <c r="BF205" s="9">
        <v>3.1971993412938771E-4</v>
      </c>
      <c r="BG205" s="9">
        <v>2.6988912436345441E-3</v>
      </c>
      <c r="BH205" s="9">
        <v>1.2964446743588438E-3</v>
      </c>
      <c r="BI205" s="9">
        <v>1.9995332644736496E-4</v>
      </c>
      <c r="BJ205" s="9">
        <v>6.8296888286802277E-4</v>
      </c>
      <c r="BK205" s="9">
        <v>1.109007141546733E-4</v>
      </c>
      <c r="BL205" s="9">
        <v>7.6682025104369579E-4</v>
      </c>
      <c r="BM205" s="9">
        <v>7.9781343469422655E-4</v>
      </c>
      <c r="BN205" s="9">
        <v>1.0993539405581051E-3</v>
      </c>
      <c r="BO205" s="9">
        <v>3.9121144150855739E-4</v>
      </c>
      <c r="BP205" s="9">
        <v>1.1685442319964761E-4</v>
      </c>
      <c r="BQ205" s="9">
        <v>4.4590038019082096E-3</v>
      </c>
      <c r="BS205" s="9">
        <v>2.4241897125004568E-3</v>
      </c>
      <c r="BT205" s="9">
        <v>4.6178364340411547E-3</v>
      </c>
      <c r="BU205" s="9">
        <v>5.8734464614040329E-4</v>
      </c>
      <c r="BV205" s="9">
        <v>4.812994043973751E-3</v>
      </c>
      <c r="BW205" s="9">
        <v>2.0093537101102804E-4</v>
      </c>
      <c r="BX205" s="9">
        <v>8.0619769382359464E-4</v>
      </c>
      <c r="BY205" s="9">
        <v>2.444573174046978E-3</v>
      </c>
      <c r="BZ205" s="9">
        <v>9.3622376678328294E-4</v>
      </c>
      <c r="CA205" s="9">
        <v>3.1971993412938771E-4</v>
      </c>
      <c r="CB205" s="9">
        <v>2.6988912436345441E-3</v>
      </c>
      <c r="CC205" s="9">
        <v>1.2964446743588438E-3</v>
      </c>
      <c r="CD205" s="9">
        <v>1.9995332644736496E-4</v>
      </c>
      <c r="CE205" s="9">
        <v>6.8296888286802277E-4</v>
      </c>
      <c r="CF205" s="9">
        <v>1.109007141546733E-4</v>
      </c>
      <c r="CG205" s="9">
        <v>7.6682025104369579E-4</v>
      </c>
      <c r="CH205" s="9">
        <v>7.9781343469422655E-4</v>
      </c>
      <c r="CI205" s="9">
        <v>1.0993539405581051E-3</v>
      </c>
      <c r="CJ205" s="9">
        <v>3.9121144150855739E-4</v>
      </c>
      <c r="CK205" s="9">
        <v>1.1685442319964761E-4</v>
      </c>
      <c r="CL205" s="9">
        <v>4.4590038019082096E-3</v>
      </c>
      <c r="CN205" s="9">
        <v>2.4241897125004568E-3</v>
      </c>
      <c r="CO205" s="9">
        <v>4.6178364340411547E-3</v>
      </c>
      <c r="CP205" s="9">
        <v>5.8734464614040329E-4</v>
      </c>
      <c r="CQ205" s="9">
        <v>4.812994043973751E-3</v>
      </c>
      <c r="CR205" s="9">
        <v>2.0093537101102804E-4</v>
      </c>
      <c r="CS205" s="9">
        <v>8.0619769382359464E-4</v>
      </c>
      <c r="CT205" s="9">
        <v>2.444573174046978E-3</v>
      </c>
      <c r="CU205" s="9">
        <v>9.3622376678328294E-4</v>
      </c>
      <c r="CV205" s="9">
        <v>3.1971993412938771E-4</v>
      </c>
      <c r="CW205" s="9">
        <v>2.6988912436345441E-3</v>
      </c>
      <c r="CX205" s="9">
        <v>1.2964446743588438E-3</v>
      </c>
      <c r="CY205" s="9">
        <v>1.9995332644736496E-4</v>
      </c>
      <c r="CZ205" s="9">
        <v>6.8296888286802277E-4</v>
      </c>
      <c r="DA205" s="9">
        <v>1.109007141546733E-4</v>
      </c>
      <c r="DB205" s="9">
        <v>7.6682025104369579E-4</v>
      </c>
      <c r="DC205" s="9">
        <v>7.9781343469422655E-4</v>
      </c>
      <c r="DD205" s="9">
        <v>1.0993539405581051E-3</v>
      </c>
      <c r="DE205" s="9">
        <v>3.9121144150855739E-4</v>
      </c>
      <c r="DF205" s="9">
        <v>1.1685442319964761E-4</v>
      </c>
      <c r="DG205" s="9">
        <v>4.4590038019082096E-3</v>
      </c>
    </row>
    <row r="206" spans="48:111" x14ac:dyDescent="0.2">
      <c r="AV206" s="9"/>
      <c r="AW206" s="1" t="s">
        <v>104</v>
      </c>
      <c r="AX206" s="9">
        <v>3.3550133555609457E-3</v>
      </c>
      <c r="AY206" s="9">
        <v>5.7390616781112253E-3</v>
      </c>
      <c r="AZ206" s="9">
        <v>7.3431303293016164E-4</v>
      </c>
      <c r="BA206" s="9">
        <v>6.0426044111402365E-3</v>
      </c>
      <c r="BB206" s="9">
        <v>3.4962308531609498E-4</v>
      </c>
      <c r="BC206" s="9">
        <v>9.8522783496851054E-4</v>
      </c>
      <c r="BD206" s="9">
        <v>3.4214762983439144E-3</v>
      </c>
      <c r="BE206" s="9">
        <v>1.4318377863297505E-3</v>
      </c>
      <c r="BF206" s="9">
        <v>5.0522008609072734E-4</v>
      </c>
      <c r="BG206" s="9">
        <v>2.9515665736374315E-3</v>
      </c>
      <c r="BH206" s="9">
        <v>2.0341836427077591E-3</v>
      </c>
      <c r="BI206" s="9">
        <v>3.453189759710807E-4</v>
      </c>
      <c r="BJ206" s="9">
        <v>1.1734213921968531E-3</v>
      </c>
      <c r="BK206" s="9">
        <v>2.0488817371107953E-4</v>
      </c>
      <c r="BL206" s="9">
        <v>1.0256914274933086E-3</v>
      </c>
      <c r="BM206" s="9">
        <v>1.1082966618068107E-3</v>
      </c>
      <c r="BN206" s="9">
        <v>1.8190620799712993E-3</v>
      </c>
      <c r="BO206" s="9">
        <v>5.2036231982036964E-4</v>
      </c>
      <c r="BP206" s="9">
        <v>2.4526760850027775E-4</v>
      </c>
      <c r="BQ206" s="9">
        <v>3.7986601479496345E-3</v>
      </c>
      <c r="BS206" s="9">
        <v>3.6665568117576442E-3</v>
      </c>
      <c r="BT206" s="9">
        <v>6.5079460935643036E-3</v>
      </c>
      <c r="BU206" s="9">
        <v>8.714424424899499E-4</v>
      </c>
      <c r="BV206" s="9">
        <v>6.7972753088238799E-3</v>
      </c>
      <c r="BW206" s="9">
        <v>4.0019777736426961E-4</v>
      </c>
      <c r="BX206" s="9">
        <v>1.301816427162833E-3</v>
      </c>
      <c r="BY206" s="9">
        <v>3.7359404663887849E-3</v>
      </c>
      <c r="BZ206" s="9">
        <v>1.6275208292040042E-3</v>
      </c>
      <c r="CA206" s="9">
        <v>5.9102862057390819E-4</v>
      </c>
      <c r="CB206" s="9">
        <v>4.3862583871561818E-3</v>
      </c>
      <c r="CC206" s="9">
        <v>2.2825017210682929E-3</v>
      </c>
      <c r="CD206" s="9">
        <v>3.9550204227420269E-4</v>
      </c>
      <c r="CE206" s="9">
        <v>1.4827869225350263E-3</v>
      </c>
      <c r="CF206" s="9">
        <v>2.3149413450396662E-4</v>
      </c>
      <c r="CG206" s="9">
        <v>1.0359153468697104E-3</v>
      </c>
      <c r="CH206" s="9">
        <v>1.130886264306141E-3</v>
      </c>
      <c r="CI206" s="9">
        <v>2.0777228391894637E-3</v>
      </c>
      <c r="CJ206" s="9">
        <v>5.523828108291134E-4</v>
      </c>
      <c r="CK206" s="9">
        <v>2.7408017235965623E-4</v>
      </c>
      <c r="CL206" s="9">
        <v>4.5057020027118207E-3</v>
      </c>
      <c r="CN206" s="9">
        <v>2.4287981579070314E-3</v>
      </c>
      <c r="CO206" s="9">
        <v>4.3724810709131791E-3</v>
      </c>
      <c r="CP206" s="9">
        <v>5.0294007563571319E-4</v>
      </c>
      <c r="CQ206" s="9">
        <v>4.5505994142724087E-3</v>
      </c>
      <c r="CR206" s="9">
        <v>2.6344061505318339E-4</v>
      </c>
      <c r="CS206" s="9">
        <v>7.7334034162207716E-4</v>
      </c>
      <c r="CT206" s="9">
        <v>2.4746966865260228E-3</v>
      </c>
      <c r="CU206" s="9">
        <v>1.0628457310153216E-3</v>
      </c>
      <c r="CV206" s="9">
        <v>3.7738084057780893E-4</v>
      </c>
      <c r="CW206" s="9">
        <v>3.0910406745578542E-3</v>
      </c>
      <c r="CX206" s="9">
        <v>1.6605106235604596E-3</v>
      </c>
      <c r="CY206" s="9">
        <v>2.6040056001778842E-4</v>
      </c>
      <c r="CZ206" s="9">
        <v>9.24158920975669E-4</v>
      </c>
      <c r="DA206" s="9">
        <v>1.55908292179151E-4</v>
      </c>
      <c r="DB206" s="9">
        <v>6.9821583417721165E-4</v>
      </c>
      <c r="DC206" s="9">
        <v>7.6229126265337204E-4</v>
      </c>
      <c r="DD206" s="9">
        <v>1.3642482359654845E-3</v>
      </c>
      <c r="DE206" s="9">
        <v>3.6036121631291378E-4</v>
      </c>
      <c r="DF206" s="9">
        <v>1.8649836755520879E-4</v>
      </c>
      <c r="DG206" s="9">
        <v>2.9640060578741143E-3</v>
      </c>
    </row>
    <row r="207" spans="48:111" x14ac:dyDescent="0.2">
      <c r="AV207" s="9"/>
      <c r="AW207" s="1" t="s">
        <v>241</v>
      </c>
      <c r="AX207" s="9">
        <v>3.1828679681833593E-3</v>
      </c>
      <c r="AY207" s="9">
        <v>3.0420460905511851E-3</v>
      </c>
      <c r="AZ207" s="9">
        <v>1.55143463848471E-3</v>
      </c>
      <c r="BA207" s="9">
        <v>2.9402497029487411E-3</v>
      </c>
      <c r="BB207" s="9">
        <v>5.6211555750860706E-4</v>
      </c>
      <c r="BC207" s="9">
        <v>3.7223245462503149E-3</v>
      </c>
      <c r="BD207" s="9">
        <v>3.1833935504282083E-3</v>
      </c>
      <c r="BE207" s="9">
        <v>5.0791015389638813E-3</v>
      </c>
      <c r="BF207" s="9">
        <v>1.3819059234843781E-3</v>
      </c>
      <c r="BG207" s="9">
        <v>2.3975742571426179E-3</v>
      </c>
      <c r="BH207" s="9">
        <v>1.6790305536876399E-2</v>
      </c>
      <c r="BI207" s="9">
        <v>5.6090736648619591E-4</v>
      </c>
      <c r="BJ207" s="9">
        <v>3.715152244655865E-2</v>
      </c>
      <c r="BK207" s="9">
        <v>3.6493609137866381E-2</v>
      </c>
      <c r="BL207" s="9">
        <v>1.8563250224731781E-3</v>
      </c>
      <c r="BM207" s="9">
        <v>1.8628539787507864E-3</v>
      </c>
      <c r="BN207" s="9">
        <v>2.6223466936052724E-3</v>
      </c>
      <c r="BO207" s="9">
        <v>1.1249759958742403E-3</v>
      </c>
      <c r="BP207" s="9">
        <v>3.6039586021377495E-4</v>
      </c>
      <c r="BQ207" s="9">
        <v>8.5637115615528961E-3</v>
      </c>
      <c r="BS207" s="9">
        <v>3.0169835759683342E-3</v>
      </c>
      <c r="BT207" s="9">
        <v>3.0962875233731956E-3</v>
      </c>
      <c r="BU207" s="9">
        <v>1.3440922420114849E-3</v>
      </c>
      <c r="BV207" s="9">
        <v>2.8992656180750133E-3</v>
      </c>
      <c r="BW207" s="9">
        <v>5.6548042616967793E-4</v>
      </c>
      <c r="BX207" s="9">
        <v>3.8915990468245012E-3</v>
      </c>
      <c r="BY207" s="9">
        <v>3.0111308861595063E-3</v>
      </c>
      <c r="BZ207" s="9">
        <v>5.0629657365021605E-3</v>
      </c>
      <c r="CA207" s="9">
        <v>1.3947255484070907E-3</v>
      </c>
      <c r="CB207" s="9">
        <v>4.277796585966563E-3</v>
      </c>
      <c r="CC207" s="9">
        <v>1.6826064218449645E-2</v>
      </c>
      <c r="CD207" s="9">
        <v>5.6441900096622615E-4</v>
      </c>
      <c r="CE207" s="9">
        <v>3.7306819732589556E-2</v>
      </c>
      <c r="CF207" s="9">
        <v>3.6494310425348946E-2</v>
      </c>
      <c r="CG207" s="9">
        <v>1.6539486160687075E-3</v>
      </c>
      <c r="CH207" s="9">
        <v>1.6632327029604556E-3</v>
      </c>
      <c r="CI207" s="9">
        <v>2.6881775798105073E-3</v>
      </c>
      <c r="CJ207" s="9">
        <v>1.0592120422591746E-3</v>
      </c>
      <c r="CK207" s="9">
        <v>3.5772323778283721E-4</v>
      </c>
      <c r="CL207" s="9">
        <v>8.9349925912771064E-3</v>
      </c>
      <c r="CN207" s="9">
        <v>2.9597631323893146E-3</v>
      </c>
      <c r="CO207" s="9">
        <v>2.9807265445524244E-3</v>
      </c>
      <c r="CP207" s="9">
        <v>2.0004820268152233E-3</v>
      </c>
      <c r="CQ207" s="9">
        <v>2.8695350379730959E-3</v>
      </c>
      <c r="CR207" s="9">
        <v>5.6261185879881437E-4</v>
      </c>
      <c r="CS207" s="9">
        <v>3.802920162319793E-3</v>
      </c>
      <c r="CT207" s="9">
        <v>2.9516268533554815E-3</v>
      </c>
      <c r="CU207" s="9">
        <v>5.0612288668491065E-3</v>
      </c>
      <c r="CV207" s="9">
        <v>1.3822838461942091E-3</v>
      </c>
      <c r="CW207" s="9">
        <v>2.1261708031703997E-3</v>
      </c>
      <c r="CX207" s="9">
        <v>1.6785649188249058E-2</v>
      </c>
      <c r="CY207" s="9">
        <v>5.6154662778771429E-4</v>
      </c>
      <c r="CZ207" s="9">
        <v>3.7210093547898032E-2</v>
      </c>
      <c r="DA207" s="9">
        <v>3.6492369112923535E-2</v>
      </c>
      <c r="DB207" s="9">
        <v>1.8172247105150852E-3</v>
      </c>
      <c r="DC207" s="9">
        <v>1.8247340678519352E-3</v>
      </c>
      <c r="DD207" s="9">
        <v>2.7535273578930455E-3</v>
      </c>
      <c r="DE207" s="9">
        <v>1.1023229597834411E-3</v>
      </c>
      <c r="DF207" s="9">
        <v>3.5861817161103132E-4</v>
      </c>
      <c r="DG207" s="9">
        <v>8.6696620907777324E-3</v>
      </c>
    </row>
    <row r="208" spans="48:111" x14ac:dyDescent="0.2">
      <c r="AV208" s="9"/>
      <c r="AW208" s="1" t="s">
        <v>197</v>
      </c>
      <c r="AX208" s="9">
        <v>7.9257796514069483E-3</v>
      </c>
      <c r="AY208" s="9">
        <v>6.5196371021091588E-3</v>
      </c>
      <c r="AZ208" s="9">
        <v>1.6510045810091568E-3</v>
      </c>
      <c r="BA208" s="9">
        <v>5.8057198011540008E-3</v>
      </c>
      <c r="BB208" s="9">
        <v>5.9703594858334175E-4</v>
      </c>
      <c r="BC208" s="9">
        <v>2.3516082691680006E-3</v>
      </c>
      <c r="BD208" s="9">
        <v>8.3900545440634931E-3</v>
      </c>
      <c r="BE208" s="9">
        <v>2.1725758020098187E-3</v>
      </c>
      <c r="BF208" s="9">
        <v>1.0064636803173391E-3</v>
      </c>
      <c r="BG208" s="9">
        <v>1.4875271852736212E-2</v>
      </c>
      <c r="BH208" s="9">
        <v>3.4150489090948076E-3</v>
      </c>
      <c r="BI208" s="9">
        <v>5.9698273686313488E-4</v>
      </c>
      <c r="BJ208" s="9">
        <v>2.0173888259578778E-3</v>
      </c>
      <c r="BK208" s="9">
        <v>2.9620263786323003E-4</v>
      </c>
      <c r="BL208" s="9">
        <v>1.5818555734883597E-3</v>
      </c>
      <c r="BM208" s="9">
        <v>1.5949243626586591E-3</v>
      </c>
      <c r="BN208" s="9">
        <v>4.3258751925229046E-3</v>
      </c>
      <c r="BO208" s="9">
        <v>1.2414816335401685E-3</v>
      </c>
      <c r="BP208" s="9">
        <v>3.8529103908737657E-4</v>
      </c>
      <c r="BQ208" s="9">
        <v>1.0357790426411068E-2</v>
      </c>
      <c r="BS208" s="9">
        <v>7.4020720281894352E-3</v>
      </c>
      <c r="BT208" s="9">
        <v>6.5203653949515118E-3</v>
      </c>
      <c r="BU208" s="9">
        <v>1.8322695470439378E-3</v>
      </c>
      <c r="BV208" s="9">
        <v>5.5367518957286531E-3</v>
      </c>
      <c r="BW208" s="9">
        <v>6.1981892345761979E-4</v>
      </c>
      <c r="BX208" s="9">
        <v>3.0875038564087479E-3</v>
      </c>
      <c r="BY208" s="9">
        <v>7.8503219905701159E-3</v>
      </c>
      <c r="BZ208" s="9">
        <v>2.2299578134369739E-3</v>
      </c>
      <c r="CA208" s="9">
        <v>1.0919217724328679E-3</v>
      </c>
      <c r="CB208" s="9">
        <v>1.924928593500113E-2</v>
      </c>
      <c r="CC208" s="9">
        <v>3.3202854729502602E-3</v>
      </c>
      <c r="CD208" s="9">
        <v>6.2003435266549532E-4</v>
      </c>
      <c r="CE208" s="9">
        <v>2.6120030313425244E-3</v>
      </c>
      <c r="CF208" s="9">
        <v>2.9549309566863271E-4</v>
      </c>
      <c r="CG208" s="9">
        <v>1.1208221377667193E-3</v>
      </c>
      <c r="CH208" s="9">
        <v>1.1391512514458189E-3</v>
      </c>
      <c r="CI208" s="9">
        <v>4.3299242570796039E-3</v>
      </c>
      <c r="CJ208" s="9">
        <v>1.0956166395803711E-3</v>
      </c>
      <c r="CK208" s="9">
        <v>3.7470802639360439E-4</v>
      </c>
      <c r="CL208" s="9">
        <v>1.1227859352889407E-2</v>
      </c>
      <c r="CN208" s="9">
        <v>7.6047522297259433E-3</v>
      </c>
      <c r="CO208" s="9">
        <v>6.6029373238986862E-3</v>
      </c>
      <c r="CP208" s="9">
        <v>1.5334651894484926E-3</v>
      </c>
      <c r="CQ208" s="9">
        <v>5.799594522475012E-3</v>
      </c>
      <c r="CR208" s="9">
        <v>5.9327381882895349E-4</v>
      </c>
      <c r="CS208" s="9">
        <v>2.5093076220306897E-3</v>
      </c>
      <c r="CT208" s="9">
        <v>8.0507124156569184E-3</v>
      </c>
      <c r="CU208" s="9">
        <v>2.1028569866711464E-3</v>
      </c>
      <c r="CV208" s="9">
        <v>9.9699347357928652E-4</v>
      </c>
      <c r="CW208" s="9">
        <v>1.7106050450722624E-2</v>
      </c>
      <c r="CX208" s="9">
        <v>3.6846932322018092E-3</v>
      </c>
      <c r="CY208" s="9">
        <v>5.9384876794205382E-4</v>
      </c>
      <c r="CZ208" s="9">
        <v>2.1924105244623955E-3</v>
      </c>
      <c r="DA208" s="9">
        <v>2.9799028377397322E-4</v>
      </c>
      <c r="DB208" s="9">
        <v>1.3156594249505091E-3</v>
      </c>
      <c r="DC208" s="9">
        <v>1.3340618392353174E-3</v>
      </c>
      <c r="DD208" s="9">
        <v>4.3406317150461206E-3</v>
      </c>
      <c r="DE208" s="9">
        <v>1.1538466503601629E-3</v>
      </c>
      <c r="DF208" s="9">
        <v>3.8311706361915431E-4</v>
      </c>
      <c r="DG208" s="9">
        <v>1.0588435602601131E-2</v>
      </c>
    </row>
    <row r="209" spans="27:111" x14ac:dyDescent="0.2">
      <c r="AV209" s="9"/>
      <c r="AW209" s="1" t="s">
        <v>80</v>
      </c>
      <c r="AX209" s="9">
        <v>1.1318101122466935E-2</v>
      </c>
      <c r="AY209" s="9">
        <v>1.2889772892205885E-2</v>
      </c>
      <c r="AZ209" s="9">
        <v>7.9087055273544037E-4</v>
      </c>
      <c r="BA209" s="9">
        <v>1.4458698621004429E-2</v>
      </c>
      <c r="BB209" s="9">
        <v>3.7107954132723902E-4</v>
      </c>
      <c r="BC209" s="9">
        <v>4.9996123169135408E-4</v>
      </c>
      <c r="BD209" s="9">
        <v>1.1323271289849239E-2</v>
      </c>
      <c r="BE209" s="9">
        <v>1.4926169398133491E-3</v>
      </c>
      <c r="BF209" s="9">
        <v>4.7896746208922551E-4</v>
      </c>
      <c r="BG209" s="9">
        <v>1.3246957951777195E-3</v>
      </c>
      <c r="BH209" s="9">
        <v>2.3226584699549005E-3</v>
      </c>
      <c r="BI209" s="9">
        <v>3.6742805521620768E-4</v>
      </c>
      <c r="BJ209" s="9">
        <v>3.044887402632525E-3</v>
      </c>
      <c r="BK209" s="9">
        <v>3.73258619205535E-4</v>
      </c>
      <c r="BL209" s="9">
        <v>1.5636151898098362E-3</v>
      </c>
      <c r="BM209" s="9">
        <v>1.6102276444851162E-3</v>
      </c>
      <c r="BN209" s="9">
        <v>4.8023544329874775E-3</v>
      </c>
      <c r="BO209" s="9">
        <v>7.4486050814064791E-4</v>
      </c>
      <c r="BP209" s="9">
        <v>2.7379550210019846E-4</v>
      </c>
      <c r="BQ209" s="9">
        <v>3.2239182862411571E-2</v>
      </c>
      <c r="BS209" s="9">
        <v>1.1318101122466935E-2</v>
      </c>
      <c r="BT209" s="9">
        <v>1.2889772892205885E-2</v>
      </c>
      <c r="BU209" s="9">
        <v>7.9087055273544037E-4</v>
      </c>
      <c r="BV209" s="9">
        <v>1.4458698621004429E-2</v>
      </c>
      <c r="BW209" s="9">
        <v>3.7107954132723902E-4</v>
      </c>
      <c r="BX209" s="9">
        <v>4.9996123169135408E-4</v>
      </c>
      <c r="BY209" s="9">
        <v>1.1323271289849239E-2</v>
      </c>
      <c r="BZ209" s="9">
        <v>1.4926169398133491E-3</v>
      </c>
      <c r="CA209" s="9">
        <v>4.7896746208922551E-4</v>
      </c>
      <c r="CB209" s="9">
        <v>1.3246957951777195E-3</v>
      </c>
      <c r="CC209" s="9">
        <v>2.3226584699549005E-3</v>
      </c>
      <c r="CD209" s="9">
        <v>3.6742805521620768E-4</v>
      </c>
      <c r="CE209" s="9">
        <v>3.044887402632525E-3</v>
      </c>
      <c r="CF209" s="9">
        <v>3.73258619205535E-4</v>
      </c>
      <c r="CG209" s="9">
        <v>1.5636151898098362E-3</v>
      </c>
      <c r="CH209" s="9">
        <v>1.6102276444851162E-3</v>
      </c>
      <c r="CI209" s="9">
        <v>4.8023544329874775E-3</v>
      </c>
      <c r="CJ209" s="9">
        <v>7.4486050814064791E-4</v>
      </c>
      <c r="CK209" s="9">
        <v>2.7379550210019846E-4</v>
      </c>
      <c r="CL209" s="9">
        <v>3.2239182862411571E-2</v>
      </c>
      <c r="CN209" s="9">
        <v>1.1318101122466935E-2</v>
      </c>
      <c r="CO209" s="9">
        <v>1.2889772892205885E-2</v>
      </c>
      <c r="CP209" s="9">
        <v>7.9087055273544037E-4</v>
      </c>
      <c r="CQ209" s="9">
        <v>1.4458698621004429E-2</v>
      </c>
      <c r="CR209" s="9">
        <v>3.7107954132723902E-4</v>
      </c>
      <c r="CS209" s="9">
        <v>4.9996123169135408E-4</v>
      </c>
      <c r="CT209" s="9">
        <v>1.1323271289849239E-2</v>
      </c>
      <c r="CU209" s="9">
        <v>1.4926169398133491E-3</v>
      </c>
      <c r="CV209" s="9">
        <v>4.7896746208922551E-4</v>
      </c>
      <c r="CW209" s="9">
        <v>1.3246957951777195E-3</v>
      </c>
      <c r="CX209" s="9">
        <v>2.3226584699549005E-3</v>
      </c>
      <c r="CY209" s="9">
        <v>3.6742805521620768E-4</v>
      </c>
      <c r="CZ209" s="9">
        <v>3.044887402632525E-3</v>
      </c>
      <c r="DA209" s="9">
        <v>3.73258619205535E-4</v>
      </c>
      <c r="DB209" s="9">
        <v>1.5636151898098362E-3</v>
      </c>
      <c r="DC209" s="9">
        <v>1.6102276444851162E-3</v>
      </c>
      <c r="DD209" s="9">
        <v>4.8023544329874775E-3</v>
      </c>
      <c r="DE209" s="9">
        <v>7.4486050814064791E-4</v>
      </c>
      <c r="DF209" s="9">
        <v>2.7379550210019846E-4</v>
      </c>
      <c r="DG209" s="9">
        <v>3.2239182862411571E-2</v>
      </c>
    </row>
    <row r="210" spans="27:111" x14ac:dyDescent="0.2">
      <c r="AV210" s="9"/>
      <c r="AW210" s="1" t="s">
        <v>79</v>
      </c>
      <c r="AX210" s="9">
        <v>1.7167185890035751E-2</v>
      </c>
      <c r="AY210" s="9">
        <v>1.8764427864535211E-2</v>
      </c>
      <c r="AZ210" s="9">
        <v>6.3679124190058681E-3</v>
      </c>
      <c r="BA210" s="9">
        <v>1.6072259734591584E-2</v>
      </c>
      <c r="BB210" s="9">
        <v>2.0035843990448021E-3</v>
      </c>
      <c r="BC210" s="9">
        <v>9.9381774100249301E-3</v>
      </c>
      <c r="BD210" s="9">
        <v>1.7160352443224867E-2</v>
      </c>
      <c r="BE210" s="9">
        <v>9.2071158203813012E-3</v>
      </c>
      <c r="BF210" s="9">
        <v>3.4635553287568673E-3</v>
      </c>
      <c r="BG210" s="9">
        <v>4.486091690701071E-2</v>
      </c>
      <c r="BH210" s="9">
        <v>1.7671630241080288E-2</v>
      </c>
      <c r="BI210" s="9">
        <v>2.0032326989973875E-3</v>
      </c>
      <c r="BJ210" s="9">
        <v>1.3371689237404377E-2</v>
      </c>
      <c r="BK210" s="9">
        <v>9.9269748582792201E-4</v>
      </c>
      <c r="BL210" s="9">
        <v>6.3621215329146552E-3</v>
      </c>
      <c r="BM210" s="9">
        <v>6.3650524548484848E-3</v>
      </c>
      <c r="BN210" s="9">
        <v>4.2135393947593185E-2</v>
      </c>
      <c r="BO210" s="9">
        <v>3.475063391764426E-3</v>
      </c>
      <c r="BP210" s="9">
        <v>1.222805618572056E-3</v>
      </c>
      <c r="BQ210" s="9">
        <v>6.2491649249120651E-2</v>
      </c>
      <c r="BS210" s="9">
        <v>1.7167185890035751E-2</v>
      </c>
      <c r="BT210" s="9">
        <v>1.8764427864535211E-2</v>
      </c>
      <c r="BU210" s="9">
        <v>6.3679124190058681E-3</v>
      </c>
      <c r="BV210" s="9">
        <v>1.6072259734591584E-2</v>
      </c>
      <c r="BW210" s="9">
        <v>2.0035843990448021E-3</v>
      </c>
      <c r="BX210" s="9">
        <v>9.9381774100249301E-3</v>
      </c>
      <c r="BY210" s="9">
        <v>1.7160352443224867E-2</v>
      </c>
      <c r="BZ210" s="9">
        <v>9.2071158203813012E-3</v>
      </c>
      <c r="CA210" s="9">
        <v>3.4635553287568673E-3</v>
      </c>
      <c r="CB210" s="9">
        <v>4.486091690701071E-2</v>
      </c>
      <c r="CC210" s="9">
        <v>1.7671630241080288E-2</v>
      </c>
      <c r="CD210" s="9">
        <v>2.0032326989973875E-3</v>
      </c>
      <c r="CE210" s="9">
        <v>1.3371689237404377E-2</v>
      </c>
      <c r="CF210" s="9">
        <v>9.9269748582792201E-4</v>
      </c>
      <c r="CG210" s="9">
        <v>6.3621215329146552E-3</v>
      </c>
      <c r="CH210" s="9">
        <v>6.3650524548484848E-3</v>
      </c>
      <c r="CI210" s="9">
        <v>4.2135393947593185E-2</v>
      </c>
      <c r="CJ210" s="9">
        <v>3.475063391764426E-3</v>
      </c>
      <c r="CK210" s="9">
        <v>1.222805618572056E-3</v>
      </c>
      <c r="CL210" s="9">
        <v>6.2491649249120651E-2</v>
      </c>
      <c r="CN210" s="9">
        <v>1.7167185890035751E-2</v>
      </c>
      <c r="CO210" s="9">
        <v>1.8764427864535211E-2</v>
      </c>
      <c r="CP210" s="9">
        <v>6.3679124190058681E-3</v>
      </c>
      <c r="CQ210" s="9">
        <v>1.6072259734591584E-2</v>
      </c>
      <c r="CR210" s="9">
        <v>2.0035843990448021E-3</v>
      </c>
      <c r="CS210" s="9">
        <v>9.9381774100249301E-3</v>
      </c>
      <c r="CT210" s="9">
        <v>1.7160352443224867E-2</v>
      </c>
      <c r="CU210" s="9">
        <v>9.2071158203813012E-3</v>
      </c>
      <c r="CV210" s="9">
        <v>3.4635553287568673E-3</v>
      </c>
      <c r="CW210" s="9">
        <v>4.486091690701071E-2</v>
      </c>
      <c r="CX210" s="9">
        <v>1.7671630241080288E-2</v>
      </c>
      <c r="CY210" s="9">
        <v>2.0032326989973875E-3</v>
      </c>
      <c r="CZ210" s="9">
        <v>1.3371689237404377E-2</v>
      </c>
      <c r="DA210" s="9">
        <v>9.9269748582792201E-4</v>
      </c>
      <c r="DB210" s="9">
        <v>6.3621215329146552E-3</v>
      </c>
      <c r="DC210" s="9">
        <v>6.3650524548484848E-3</v>
      </c>
      <c r="DD210" s="9">
        <v>4.2135393947593185E-2</v>
      </c>
      <c r="DE210" s="9">
        <v>3.475063391764426E-3</v>
      </c>
      <c r="DF210" s="9">
        <v>1.222805618572056E-3</v>
      </c>
      <c r="DG210" s="9">
        <v>6.2491649249120651E-2</v>
      </c>
    </row>
    <row r="211" spans="27:111" x14ac:dyDescent="0.2">
      <c r="AV211" s="9"/>
      <c r="AW211" s="1" t="s">
        <v>242</v>
      </c>
      <c r="AX211" s="9">
        <v>1.6241173674995737E-2</v>
      </c>
      <c r="AY211" s="9">
        <v>1.29444024054268E-2</v>
      </c>
      <c r="AZ211" s="9">
        <v>6.2156855796356323E-3</v>
      </c>
      <c r="BA211" s="9">
        <v>1.2648406022502104E-2</v>
      </c>
      <c r="BB211" s="9">
        <v>2.1572729405880333E-3</v>
      </c>
      <c r="BC211" s="9">
        <v>1.2161409463592569E-2</v>
      </c>
      <c r="BD211" s="9">
        <v>1.619050366826625E-2</v>
      </c>
      <c r="BE211" s="9">
        <v>1.6879800631624298E-2</v>
      </c>
      <c r="BF211" s="9">
        <v>4.997229343691712E-3</v>
      </c>
      <c r="BG211" s="9">
        <v>9.6398073111946241E-3</v>
      </c>
      <c r="BH211" s="9">
        <v>5.3230075583650782E-2</v>
      </c>
      <c r="BI211" s="9">
        <v>2.1621233835543547E-3</v>
      </c>
      <c r="BJ211" s="9">
        <v>0.11168771372629788</v>
      </c>
      <c r="BK211" s="9">
        <v>0.10913126604994454</v>
      </c>
      <c r="BL211" s="9">
        <v>6.9847832350317879E-3</v>
      </c>
      <c r="BM211" s="9">
        <v>7.0115796745914144E-3</v>
      </c>
      <c r="BN211" s="9">
        <v>1.0831763616083016E-2</v>
      </c>
      <c r="BO211" s="9">
        <v>4.0665272857676989E-3</v>
      </c>
      <c r="BP211" s="9">
        <v>1.4460419974986697E-3</v>
      </c>
      <c r="BQ211" s="9">
        <v>2.8354764328282829E-2</v>
      </c>
      <c r="BS211" s="9">
        <v>1.5345263588811057E-2</v>
      </c>
      <c r="BT211" s="9">
        <v>1.3199234583593414E-2</v>
      </c>
      <c r="BU211" s="9">
        <v>5.156599854475627E-3</v>
      </c>
      <c r="BV211" s="9">
        <v>1.2400578506226192E-2</v>
      </c>
      <c r="BW211" s="9">
        <v>2.169869203232195E-3</v>
      </c>
      <c r="BX211" s="9">
        <v>1.2921436651654678E-2</v>
      </c>
      <c r="BY211" s="9">
        <v>1.5262427391630506E-2</v>
      </c>
      <c r="BZ211" s="9">
        <v>1.6758592902939889E-2</v>
      </c>
      <c r="CA211" s="9">
        <v>5.0476474406472259E-3</v>
      </c>
      <c r="CB211" s="9">
        <v>1.9340017495303504E-2</v>
      </c>
      <c r="CC211" s="9">
        <v>5.3446310721772826E-2</v>
      </c>
      <c r="CD211" s="9">
        <v>2.1752237016997252E-3</v>
      </c>
      <c r="CE211" s="9">
        <v>0.11240665937480598</v>
      </c>
      <c r="CF211" s="9">
        <v>0.10913499169534137</v>
      </c>
      <c r="CG211" s="9">
        <v>5.9312743613770536E-3</v>
      </c>
      <c r="CH211" s="9">
        <v>5.9723494409786998E-3</v>
      </c>
      <c r="CI211" s="9">
        <v>1.1050340209291841E-2</v>
      </c>
      <c r="CJ211" s="9">
        <v>3.7191455078910704E-3</v>
      </c>
      <c r="CK211" s="9">
        <v>1.4320817313325125E-3</v>
      </c>
      <c r="CL211" s="9">
        <v>3.0249623237544019E-2</v>
      </c>
      <c r="CN211" s="9">
        <v>1.5117006371515444E-2</v>
      </c>
      <c r="CO211" s="9">
        <v>1.263797255893522E-2</v>
      </c>
      <c r="CP211" s="9">
        <v>8.4822114719570029E-3</v>
      </c>
      <c r="CQ211" s="9">
        <v>1.2298715242478111E-2</v>
      </c>
      <c r="CR211" s="9">
        <v>2.1623665485916419E-3</v>
      </c>
      <c r="CS211" s="9">
        <v>1.263181761779544E-2</v>
      </c>
      <c r="CT211" s="9">
        <v>1.5021845956154392E-2</v>
      </c>
      <c r="CU211" s="9">
        <v>1.6807134552007046E-2</v>
      </c>
      <c r="CV211" s="9">
        <v>5.0067988643860088E-3</v>
      </c>
      <c r="CW211" s="9">
        <v>8.2415307909467894E-3</v>
      </c>
      <c r="CX211" s="9">
        <v>5.3211117625760064E-2</v>
      </c>
      <c r="CY211" s="9">
        <v>2.1680410946775838E-3</v>
      </c>
      <c r="CZ211" s="9">
        <v>0.11203025039833124</v>
      </c>
      <c r="DA211" s="9">
        <v>0.1091249157594512</v>
      </c>
      <c r="DB211" s="9">
        <v>6.7840367062720107E-3</v>
      </c>
      <c r="DC211" s="9">
        <v>6.8158321224547451E-3</v>
      </c>
      <c r="DD211" s="9">
        <v>1.1536540659620093E-2</v>
      </c>
      <c r="DE211" s="9">
        <v>3.9521190095472853E-3</v>
      </c>
      <c r="DF211" s="9">
        <v>1.4369815259160212E-3</v>
      </c>
      <c r="DG211" s="9">
        <v>2.8884910750022433E-2</v>
      </c>
    </row>
    <row r="212" spans="27:111" x14ac:dyDescent="0.2">
      <c r="AV212" s="9"/>
      <c r="AW212" s="1" t="s">
        <v>113</v>
      </c>
      <c r="AX212" s="9">
        <v>3.2604919548853105E-2</v>
      </c>
      <c r="AY212" s="9">
        <v>3.5697505969050941E-2</v>
      </c>
      <c r="AZ212" s="9">
        <v>5.1873606973031922E-2</v>
      </c>
      <c r="BA212" s="9">
        <v>2.9284323540515807E-2</v>
      </c>
      <c r="BB212" s="9">
        <v>0.34316835505747384</v>
      </c>
      <c r="BC212" s="9">
        <v>0.24264199028524974</v>
      </c>
      <c r="BD212" s="9">
        <v>3.27104058379072E-2</v>
      </c>
      <c r="BE212" s="9">
        <v>0.13575016497689321</v>
      </c>
      <c r="BF212" s="9">
        <v>0.35380435438532654</v>
      </c>
      <c r="BG212" s="9">
        <v>5.2074031950504078E-2</v>
      </c>
      <c r="BH212" s="9">
        <v>0.232681769378386</v>
      </c>
      <c r="BI212" s="9">
        <v>0.32775369098248952</v>
      </c>
      <c r="BJ212" s="9">
        <v>5.0360402112027775E-2</v>
      </c>
      <c r="BK212" s="9">
        <v>0.12282589631848506</v>
      </c>
      <c r="BL212" s="9">
        <v>4.3388602195747486E-2</v>
      </c>
      <c r="BM212" s="9">
        <v>4.3708412525513808E-2</v>
      </c>
      <c r="BN212" s="9">
        <v>8.5354045677457469E-2</v>
      </c>
      <c r="BO212" s="9">
        <v>4.7308798552513444E-2</v>
      </c>
      <c r="BP212" s="9">
        <v>0.11388401267100459</v>
      </c>
      <c r="BQ212" s="9">
        <v>0.12414866466728298</v>
      </c>
      <c r="BS212" s="9">
        <v>1.7110248941714024E-2</v>
      </c>
      <c r="BT212" s="9">
        <v>2.0736646227988442E-2</v>
      </c>
      <c r="BU212" s="9">
        <v>1.872159565983984E-2</v>
      </c>
      <c r="BV212" s="9">
        <v>1.6157139318817168E-2</v>
      </c>
      <c r="BW212" s="9">
        <v>0.1995659291907716</v>
      </c>
      <c r="BX212" s="9">
        <v>0.14270028995075471</v>
      </c>
      <c r="BY212" s="9">
        <v>1.7108968258598291E-2</v>
      </c>
      <c r="BZ212" s="9">
        <v>7.6112921090386379E-2</v>
      </c>
      <c r="CA212" s="9">
        <v>0.19080068976906897</v>
      </c>
      <c r="CB212" s="9">
        <v>3.8190613528624996E-2</v>
      </c>
      <c r="CC212" s="9">
        <v>0.1374751393725174</v>
      </c>
      <c r="CD212" s="9">
        <v>0.18848457186110334</v>
      </c>
      <c r="CE212" s="9">
        <v>3.1043826271558234E-2</v>
      </c>
      <c r="CF212" s="9">
        <v>7.2474650082581027E-2</v>
      </c>
      <c r="CG212" s="9">
        <v>2.4524413522573507E-2</v>
      </c>
      <c r="CH212" s="9">
        <v>2.4724967989967452E-2</v>
      </c>
      <c r="CI212" s="9">
        <v>5.0213052099579575E-2</v>
      </c>
      <c r="CJ212" s="9">
        <v>1.1534821846493371E-2</v>
      </c>
      <c r="CK212" s="9">
        <v>1.676999516784489E-2</v>
      </c>
      <c r="CL212" s="9">
        <v>7.649450072924277E-2</v>
      </c>
      <c r="CN212" s="9">
        <v>3.0304915630754953E-2</v>
      </c>
      <c r="CO212" s="9">
        <v>3.5101667563037876E-2</v>
      </c>
      <c r="CP212" s="9">
        <v>5.0750646797962741E-2</v>
      </c>
      <c r="CQ212" s="9">
        <v>2.8480136209634566E-2</v>
      </c>
      <c r="CR212" s="9">
        <v>0.33384427038991737</v>
      </c>
      <c r="CS212" s="9">
        <v>0.23679534080870238</v>
      </c>
      <c r="CT212" s="9">
        <v>3.0323917011080035E-2</v>
      </c>
      <c r="CU212" s="9">
        <v>0.13209889725083618</v>
      </c>
      <c r="CV212" s="9">
        <v>0.34530886219679496</v>
      </c>
      <c r="CW212" s="9">
        <v>5.9279440391722081E-2</v>
      </c>
      <c r="CX212" s="9">
        <v>0.22507150742303575</v>
      </c>
      <c r="CY212" s="9">
        <v>0.31898111932061007</v>
      </c>
      <c r="CZ212" s="9">
        <v>4.9863261603615629E-2</v>
      </c>
      <c r="DA212" s="9">
        <v>0.11967310268418717</v>
      </c>
      <c r="DB212" s="9">
        <v>4.104362918493859E-2</v>
      </c>
      <c r="DC212" s="9">
        <v>4.138164487033924E-2</v>
      </c>
      <c r="DD212" s="9">
        <v>8.321941530862087E-2</v>
      </c>
      <c r="DE212" s="9">
        <v>4.6462031313486682E-2</v>
      </c>
      <c r="DF212" s="9">
        <v>0.11365475174607753</v>
      </c>
      <c r="DG212" s="9">
        <v>0.12199797782999701</v>
      </c>
    </row>
    <row r="213" spans="27:111" x14ac:dyDescent="0.2">
      <c r="AV213" s="9"/>
      <c r="AW213" s="1" t="s">
        <v>94</v>
      </c>
      <c r="AX213" s="9">
        <v>1.91872895251902E-2</v>
      </c>
      <c r="AY213" s="9">
        <v>1.8223484673359245E-2</v>
      </c>
      <c r="AZ213" s="9">
        <v>7.8989953539813848E-3</v>
      </c>
      <c r="BA213" s="9">
        <v>1.6427632802454926E-2</v>
      </c>
      <c r="BB213" s="9">
        <v>5.5452733716798023E-3</v>
      </c>
      <c r="BC213" s="9">
        <v>1.0005684998578287E-2</v>
      </c>
      <c r="BD213" s="9">
        <v>1.9130923563867683E-2</v>
      </c>
      <c r="BE213" s="9">
        <v>1.0656952204834468E-2</v>
      </c>
      <c r="BF213" s="9">
        <v>8.4505467203068747E-3</v>
      </c>
      <c r="BG213" s="9">
        <v>3.348869034796096E-2</v>
      </c>
      <c r="BH213" s="9">
        <v>2.6976103842592036E-2</v>
      </c>
      <c r="BI213" s="9">
        <v>5.5178774447716648E-3</v>
      </c>
      <c r="BJ213" s="9">
        <v>5.369417675469685E-2</v>
      </c>
      <c r="BK213" s="9">
        <v>8.2341076604021349E-3</v>
      </c>
      <c r="BL213" s="9">
        <v>6.5653607716116766E-3</v>
      </c>
      <c r="BM213" s="9">
        <v>6.605274796527184E-3</v>
      </c>
      <c r="BN213" s="9">
        <v>1.6342464231815165E-2</v>
      </c>
      <c r="BO213" s="9">
        <v>6.7726912172539353E-3</v>
      </c>
      <c r="BP213" s="9">
        <v>4.5587217580905113E-3</v>
      </c>
      <c r="BQ213" s="9">
        <v>3.762542530666823E-2</v>
      </c>
      <c r="BS213" s="9">
        <v>1.9344630443841403E-2</v>
      </c>
      <c r="BT213" s="9">
        <v>1.8269980607135423E-2</v>
      </c>
      <c r="BU213" s="9">
        <v>8.000128385143232E-3</v>
      </c>
      <c r="BV213" s="9">
        <v>1.6473330926111984E-2</v>
      </c>
      <c r="BW213" s="9">
        <v>6.2096003761210692E-3</v>
      </c>
      <c r="BX213" s="9">
        <v>1.0630425960930496E-2</v>
      </c>
      <c r="BY213" s="9">
        <v>1.9290833906360133E-2</v>
      </c>
      <c r="BZ213" s="9">
        <v>1.1080311834628938E-2</v>
      </c>
      <c r="CA213" s="9">
        <v>9.4198745797195987E-3</v>
      </c>
      <c r="CB213" s="9">
        <v>3.3537689471260353E-2</v>
      </c>
      <c r="CC213" s="9">
        <v>2.7030640457874754E-2</v>
      </c>
      <c r="CD213" s="9">
        <v>6.1714518570723815E-3</v>
      </c>
      <c r="CE213" s="9">
        <v>5.4119088591859973E-2</v>
      </c>
      <c r="CF213" s="9">
        <v>8.5914391139161848E-3</v>
      </c>
      <c r="CG213" s="9">
        <v>6.79639295061566E-3</v>
      </c>
      <c r="CH213" s="9">
        <v>6.8374768375112681E-3</v>
      </c>
      <c r="CI213" s="9">
        <v>1.6759270156647601E-2</v>
      </c>
      <c r="CJ213" s="9">
        <v>6.7408371501636094E-3</v>
      </c>
      <c r="CK213" s="9">
        <v>5.0859495050348839E-3</v>
      </c>
      <c r="CL213" s="9">
        <v>3.6378188317989925E-2</v>
      </c>
      <c r="CN213" s="9">
        <v>1.8629803565449521E-2</v>
      </c>
      <c r="CO213" s="9">
        <v>1.8185833390279633E-2</v>
      </c>
      <c r="CP213" s="9">
        <v>7.7324728727750742E-3</v>
      </c>
      <c r="CQ213" s="9">
        <v>1.6276555157686758E-2</v>
      </c>
      <c r="CR213" s="9">
        <v>4.3175822035076998E-3</v>
      </c>
      <c r="CS213" s="9">
        <v>9.1380231026543073E-3</v>
      </c>
      <c r="CT213" s="9">
        <v>1.8556930093374949E-2</v>
      </c>
      <c r="CU213" s="9">
        <v>9.8671414551456133E-3</v>
      </c>
      <c r="CV213" s="9">
        <v>6.675027735221932E-3</v>
      </c>
      <c r="CW213" s="9">
        <v>3.5542091858204596E-2</v>
      </c>
      <c r="CX213" s="9">
        <v>2.6958187858137035E-2</v>
      </c>
      <c r="CY213" s="9">
        <v>4.3105747793407362E-3</v>
      </c>
      <c r="CZ213" s="9">
        <v>5.3158942249509976E-2</v>
      </c>
      <c r="DA213" s="9">
        <v>7.5708527440953629E-3</v>
      </c>
      <c r="DB213" s="9">
        <v>5.8993432532591858E-3</v>
      </c>
      <c r="DC213" s="9">
        <v>5.9405136332490458E-3</v>
      </c>
      <c r="DD213" s="9">
        <v>1.5590703031513694E-2</v>
      </c>
      <c r="DE213" s="9">
        <v>6.755247492876597E-3</v>
      </c>
      <c r="DF213" s="9">
        <v>3.5755626655494346E-3</v>
      </c>
      <c r="DG213" s="9">
        <v>4.0310581477884758E-2</v>
      </c>
    </row>
    <row r="214" spans="27:111" x14ac:dyDescent="0.2">
      <c r="AV214" s="9"/>
      <c r="AW214" s="1" t="s">
        <v>235</v>
      </c>
      <c r="AX214" s="9">
        <v>2.0305223186636467E-2</v>
      </c>
      <c r="AY214" s="9">
        <v>2.3570923773189562E-2</v>
      </c>
      <c r="AZ214" s="9">
        <v>1.0528217821685278E-2</v>
      </c>
      <c r="BA214" s="9">
        <v>2.2102078255235819E-2</v>
      </c>
      <c r="BB214" s="9">
        <v>3.8393189162369001E-3</v>
      </c>
      <c r="BC214" s="9">
        <v>8.1152045436390895E-3</v>
      </c>
      <c r="BD214" s="9">
        <v>2.033399696916724E-2</v>
      </c>
      <c r="BE214" s="9">
        <v>1.1283698740009722E-2</v>
      </c>
      <c r="BF214" s="9">
        <v>6.8363748530901325E-3</v>
      </c>
      <c r="BG214" s="9">
        <v>3.0174609688054452E-2</v>
      </c>
      <c r="BH214" s="9">
        <v>1.3271321175863177E-2</v>
      </c>
      <c r="BI214" s="9">
        <v>3.8414118942585451E-3</v>
      </c>
      <c r="BJ214" s="9">
        <v>1.2365702517085493E-2</v>
      </c>
      <c r="BK214" s="9">
        <v>0.16557537182846832</v>
      </c>
      <c r="BL214" s="9">
        <v>1.1584671320634605E-2</v>
      </c>
      <c r="BM214" s="9">
        <v>1.1644463478359212E-2</v>
      </c>
      <c r="BN214" s="9">
        <v>2.9650559892730407E-2</v>
      </c>
      <c r="BO214" s="9">
        <v>6.9865315140072264E-3</v>
      </c>
      <c r="BP214" s="9">
        <v>2.6886407625046622E-3</v>
      </c>
      <c r="BQ214" s="9">
        <v>7.8150908857050394E-2</v>
      </c>
      <c r="BS214" s="9">
        <v>1.5977396650057207E-2</v>
      </c>
      <c r="BT214" s="9">
        <v>1.9549829355893868E-2</v>
      </c>
      <c r="BU214" s="9">
        <v>8.789503928929368E-3</v>
      </c>
      <c r="BV214" s="9">
        <v>1.8172336332154652E-2</v>
      </c>
      <c r="BW214" s="9">
        <v>3.9546427667684556E-3</v>
      </c>
      <c r="BX214" s="9">
        <v>7.6392489149769453E-3</v>
      </c>
      <c r="BY214" s="9">
        <v>1.5976826294189072E-2</v>
      </c>
      <c r="BZ214" s="9">
        <v>1.0096683574697679E-2</v>
      </c>
      <c r="CA214" s="9">
        <v>6.7286031152975411E-3</v>
      </c>
      <c r="CB214" s="9">
        <v>2.5833817618217722E-2</v>
      </c>
      <c r="CC214" s="9">
        <v>1.2660825843564984E-2</v>
      </c>
      <c r="CD214" s="9">
        <v>3.9520302541773559E-3</v>
      </c>
      <c r="CE214" s="9">
        <v>2.1133724953087806E-2</v>
      </c>
      <c r="CF214" s="9">
        <v>0.114192432832985</v>
      </c>
      <c r="CG214" s="9">
        <v>8.5709990989857685E-3</v>
      </c>
      <c r="CH214" s="9">
        <v>8.6393871099268819E-3</v>
      </c>
      <c r="CI214" s="9">
        <v>2.4034904282710993E-2</v>
      </c>
      <c r="CJ214" s="9">
        <v>6.2654792859695692E-3</v>
      </c>
      <c r="CK214" s="9">
        <v>2.9500237595275047E-3</v>
      </c>
      <c r="CL214" s="9">
        <v>7.3713095295629832E-2</v>
      </c>
      <c r="CN214" s="9">
        <v>1.6886952752566319E-2</v>
      </c>
      <c r="CO214" s="9">
        <v>2.3241962396637682E-2</v>
      </c>
      <c r="CP214" s="9">
        <v>9.4085907013381018E-3</v>
      </c>
      <c r="CQ214" s="9">
        <v>2.0185670025885734E-2</v>
      </c>
      <c r="CR214" s="9">
        <v>2.4182402186085127E-3</v>
      </c>
      <c r="CS214" s="9">
        <v>6.7513401863296728E-3</v>
      </c>
      <c r="CT214" s="9">
        <v>1.6873651121632957E-2</v>
      </c>
      <c r="CU214" s="9">
        <v>9.8272085279387036E-3</v>
      </c>
      <c r="CV214" s="9">
        <v>4.6843932084544909E-3</v>
      </c>
      <c r="CW214" s="9">
        <v>4.6898745227963563E-2</v>
      </c>
      <c r="CX214" s="9">
        <v>1.7245586479595218E-2</v>
      </c>
      <c r="CY214" s="9">
        <v>2.4455800499204429E-3</v>
      </c>
      <c r="CZ214" s="9">
        <v>1.1836966291872751E-2</v>
      </c>
      <c r="DA214" s="9">
        <v>0.16486750255594496</v>
      </c>
      <c r="DB214" s="9">
        <v>9.5277086557202986E-3</v>
      </c>
      <c r="DC214" s="9">
        <v>9.6000736765535638E-3</v>
      </c>
      <c r="DD214" s="9">
        <v>2.9415105909212234E-2</v>
      </c>
      <c r="DE214" s="9">
        <v>6.3410630672807739E-3</v>
      </c>
      <c r="DF214" s="9">
        <v>1.6217281640759976E-3</v>
      </c>
      <c r="DG214" s="9">
        <v>8.7198694509049435E-2</v>
      </c>
    </row>
    <row r="215" spans="27:111" x14ac:dyDescent="0.2">
      <c r="AV215" s="9"/>
      <c r="AW215" s="1" t="s">
        <v>233</v>
      </c>
      <c r="AX215" s="9">
        <v>5.0068585960714736E-2</v>
      </c>
      <c r="AY215" s="9">
        <v>6.9921734469601107E-2</v>
      </c>
      <c r="AZ215" s="9">
        <v>5.116913613911022E-2</v>
      </c>
      <c r="BA215" s="9">
        <v>7.1879434790046992E-2</v>
      </c>
      <c r="BB215" s="9">
        <v>2.3302137318795255E-3</v>
      </c>
      <c r="BC215" s="9">
        <v>1.5480008059737167E-2</v>
      </c>
      <c r="BD215" s="9">
        <v>5.0457444105211899E-2</v>
      </c>
      <c r="BE215" s="9">
        <v>1.4604816811715056E-2</v>
      </c>
      <c r="BF215" s="9">
        <v>4.599895252902113E-3</v>
      </c>
      <c r="BG215" s="9">
        <v>6.1447218694862395E-2</v>
      </c>
      <c r="BH215" s="9">
        <v>1.5657499429433907E-2</v>
      </c>
      <c r="BI215" s="9">
        <v>2.3652005575502759E-3</v>
      </c>
      <c r="BJ215" s="9">
        <v>1.330372384878791E-2</v>
      </c>
      <c r="BK215" s="9">
        <v>9.0826515034134398E-4</v>
      </c>
      <c r="BL215" s="9">
        <v>3.178713784437575E-2</v>
      </c>
      <c r="BM215" s="9">
        <v>3.2070603253417193E-2</v>
      </c>
      <c r="BN215" s="9">
        <v>3.95045571602958E-2</v>
      </c>
      <c r="BO215" s="9">
        <v>4.793690802014678E-2</v>
      </c>
      <c r="BP215" s="9">
        <v>1.0980028697559709E-3</v>
      </c>
      <c r="BQ215" s="9">
        <v>1.8610715211229662E-2</v>
      </c>
      <c r="BS215" s="9">
        <v>4.0908598867901103E-2</v>
      </c>
      <c r="BT215" s="9">
        <v>7.1503686690426185E-2</v>
      </c>
      <c r="BU215" s="9">
        <v>5.2930143880765244E-2</v>
      </c>
      <c r="BV215" s="9">
        <v>6.8734983921848763E-2</v>
      </c>
      <c r="BW215" s="9">
        <v>2.6392937989226086E-3</v>
      </c>
      <c r="BX215" s="9">
        <v>2.7155571694937264E-2</v>
      </c>
      <c r="BY215" s="9">
        <v>4.0942961485637315E-2</v>
      </c>
      <c r="BZ215" s="9">
        <v>1.5113172393944444E-2</v>
      </c>
      <c r="CA215" s="9">
        <v>5.8010280248031974E-3</v>
      </c>
      <c r="CB215" s="9">
        <v>0.14129308152137213</v>
      </c>
      <c r="CC215" s="9">
        <v>1.6242862574318947E-2</v>
      </c>
      <c r="CD215" s="9">
        <v>2.6885348649530504E-3</v>
      </c>
      <c r="CE215" s="9">
        <v>2.3036672588051928E-2</v>
      </c>
      <c r="CF215" s="9">
        <v>9.0677283370006571E-4</v>
      </c>
      <c r="CG215" s="9">
        <v>2.3498615659783367E-2</v>
      </c>
      <c r="CH215" s="9">
        <v>2.3883447683551062E-2</v>
      </c>
      <c r="CI215" s="9">
        <v>4.0175576638082883E-2</v>
      </c>
      <c r="CJ215" s="9">
        <v>4.5163173161299169E-2</v>
      </c>
      <c r="CK215" s="9">
        <v>9.3506495576360985E-4</v>
      </c>
      <c r="CL215" s="9">
        <v>3.3519787200932072E-2</v>
      </c>
      <c r="CN215" s="9">
        <v>4.3663085758507789E-2</v>
      </c>
      <c r="CO215" s="9">
        <v>7.1120152832942124E-2</v>
      </c>
      <c r="CP215" s="9">
        <v>4.9468925269775102E-2</v>
      </c>
      <c r="CQ215" s="9">
        <v>7.1627669071998856E-2</v>
      </c>
      <c r="CR215" s="9">
        <v>2.2779075720227113E-3</v>
      </c>
      <c r="CS215" s="9">
        <v>1.9132281599162148E-2</v>
      </c>
      <c r="CT215" s="9">
        <v>4.3690274738856748E-2</v>
      </c>
      <c r="CU215" s="9">
        <v>1.3286210634807253E-2</v>
      </c>
      <c r="CV215" s="9">
        <v>4.4929977461596726E-3</v>
      </c>
      <c r="CW215" s="9">
        <v>0.10206048666390374</v>
      </c>
      <c r="CX215" s="9">
        <v>2.047883270761101E-2</v>
      </c>
      <c r="CY215" s="9">
        <v>2.3226249689671887E-3</v>
      </c>
      <c r="CZ215" s="9">
        <v>1.7142460627632212E-2</v>
      </c>
      <c r="DA215" s="9">
        <v>9.4021811103944591E-4</v>
      </c>
      <c r="DB215" s="9">
        <v>2.6400068566684174E-2</v>
      </c>
      <c r="DC215" s="9">
        <v>2.6794089473448076E-2</v>
      </c>
      <c r="DD215" s="9">
        <v>3.9983370821270674E-2</v>
      </c>
      <c r="DE215" s="9">
        <v>4.6315780955478676E-2</v>
      </c>
      <c r="DF215" s="9">
        <v>1.0469942538333667E-3</v>
      </c>
      <c r="DG215" s="9">
        <v>2.3154492547329261E-2</v>
      </c>
    </row>
    <row r="216" spans="27:111" x14ac:dyDescent="0.2">
      <c r="AV216" s="9"/>
      <c r="AW216" s="1" t="s">
        <v>239</v>
      </c>
      <c r="AX216" s="9">
        <v>0.11988719898197293</v>
      </c>
      <c r="AY216" s="9">
        <v>0.13115282607601514</v>
      </c>
      <c r="AZ216" s="9">
        <v>5.2856274514212577E-2</v>
      </c>
      <c r="BA216" s="9">
        <v>0.11425099035044024</v>
      </c>
      <c r="BB216" s="9">
        <v>0.20984279162204122</v>
      </c>
      <c r="BC216" s="9">
        <v>0.24512211331337025</v>
      </c>
      <c r="BD216" s="9">
        <v>0.12006741035939747</v>
      </c>
      <c r="BE216" s="9">
        <v>0.10399846635349348</v>
      </c>
      <c r="BF216" s="9">
        <v>0.25231096557678134</v>
      </c>
      <c r="BG216" s="9">
        <v>0.29441046166580503</v>
      </c>
      <c r="BH216" s="9">
        <v>0.13359811912229619</v>
      </c>
      <c r="BI216" s="9">
        <v>0.20911858404012321</v>
      </c>
      <c r="BJ216" s="9">
        <v>0.10481991695374336</v>
      </c>
      <c r="BK216" s="9">
        <v>8.6768790577073263E-2</v>
      </c>
      <c r="BL216" s="9">
        <v>5.8041214500709336E-2</v>
      </c>
      <c r="BM216" s="9">
        <v>5.8259324604488849E-2</v>
      </c>
      <c r="BN216" s="9">
        <v>0.15146631999240889</v>
      </c>
      <c r="BO216" s="9">
        <v>3.4152014300593558E-2</v>
      </c>
      <c r="BP216" s="9">
        <v>2.7869375923319277E-2</v>
      </c>
      <c r="BQ216" s="9">
        <v>0.16839988857592728</v>
      </c>
      <c r="BS216" s="9">
        <v>0.11988719898197293</v>
      </c>
      <c r="BT216" s="9">
        <v>0.13115282607601514</v>
      </c>
      <c r="BU216" s="9">
        <v>5.2856274514212577E-2</v>
      </c>
      <c r="BV216" s="9">
        <v>0.11425099035044024</v>
      </c>
      <c r="BW216" s="9">
        <v>0.20984279162204122</v>
      </c>
      <c r="BX216" s="9">
        <v>0.24512211331337025</v>
      </c>
      <c r="BY216" s="9">
        <v>0.12006741035939747</v>
      </c>
      <c r="BZ216" s="9">
        <v>0.10399846635349348</v>
      </c>
      <c r="CA216" s="9">
        <v>0.25231096557678134</v>
      </c>
      <c r="CB216" s="9">
        <v>0.29441046166580503</v>
      </c>
      <c r="CC216" s="9">
        <v>0.13359811912229619</v>
      </c>
      <c r="CD216" s="9">
        <v>0.20911858404012321</v>
      </c>
      <c r="CE216" s="9">
        <v>0.10481991695374336</v>
      </c>
      <c r="CF216" s="9">
        <v>8.6768790577073263E-2</v>
      </c>
      <c r="CG216" s="9">
        <v>5.8041214500709336E-2</v>
      </c>
      <c r="CH216" s="9">
        <v>5.8259324604488849E-2</v>
      </c>
      <c r="CI216" s="9">
        <v>0.15146631999240889</v>
      </c>
      <c r="CJ216" s="9">
        <v>3.4152014300593558E-2</v>
      </c>
      <c r="CK216" s="9">
        <v>2.7869375923319277E-2</v>
      </c>
      <c r="CL216" s="9">
        <v>0.16839988857592728</v>
      </c>
      <c r="CN216" s="9">
        <v>0.11988719898197293</v>
      </c>
      <c r="CO216" s="9">
        <v>0.13115282607601514</v>
      </c>
      <c r="CP216" s="9">
        <v>5.2856274514212577E-2</v>
      </c>
      <c r="CQ216" s="9">
        <v>0.11425099035044024</v>
      </c>
      <c r="CR216" s="9">
        <v>0.20984279162204122</v>
      </c>
      <c r="CS216" s="9">
        <v>0.24512211331337025</v>
      </c>
      <c r="CT216" s="9">
        <v>0.12006741035939747</v>
      </c>
      <c r="CU216" s="9">
        <v>0.10399846635349348</v>
      </c>
      <c r="CV216" s="9">
        <v>0.25231096557678134</v>
      </c>
      <c r="CW216" s="9">
        <v>0.29441046166580503</v>
      </c>
      <c r="CX216" s="9">
        <v>0.13359811912229619</v>
      </c>
      <c r="CY216" s="9">
        <v>0.20911858404012321</v>
      </c>
      <c r="CZ216" s="9">
        <v>0.10481991695374336</v>
      </c>
      <c r="DA216" s="9">
        <v>8.6768790577073263E-2</v>
      </c>
      <c r="DB216" s="9">
        <v>5.8041214500709336E-2</v>
      </c>
      <c r="DC216" s="9">
        <v>5.8259324604488849E-2</v>
      </c>
      <c r="DD216" s="9">
        <v>0.15146631999240889</v>
      </c>
      <c r="DE216" s="9">
        <v>3.4152014300593558E-2</v>
      </c>
      <c r="DF216" s="9">
        <v>2.7869375923319277E-2</v>
      </c>
      <c r="DG216" s="9">
        <v>0.16839988857592728</v>
      </c>
    </row>
    <row r="217" spans="27:111" x14ac:dyDescent="0.2">
      <c r="AV217" s="9"/>
      <c r="AW217" s="1" t="s">
        <v>243</v>
      </c>
      <c r="AX217" s="9">
        <v>0.14031050200901599</v>
      </c>
      <c r="AY217" s="9">
        <v>0.14919882738071169</v>
      </c>
      <c r="AZ217" s="9">
        <v>2.4930223597599832E-2</v>
      </c>
      <c r="BA217" s="9">
        <v>0.14428270658461495</v>
      </c>
      <c r="BB217" s="9">
        <v>4.3287670263135753E-3</v>
      </c>
      <c r="BC217" s="9">
        <v>4.0077900107335307E-2</v>
      </c>
      <c r="BD217" s="9">
        <v>0.14054387642134944</v>
      </c>
      <c r="BE217" s="9">
        <v>3.0999886485721915E-2</v>
      </c>
      <c r="BF217" s="9">
        <v>9.3121054192843843E-3</v>
      </c>
      <c r="BG217" s="9">
        <v>0.22877806107328946</v>
      </c>
      <c r="BH217" s="9">
        <v>3.8087798937881563E-2</v>
      </c>
      <c r="BI217" s="9">
        <v>4.3744810858202723E-3</v>
      </c>
      <c r="BJ217" s="9">
        <v>3.6816924314010194E-2</v>
      </c>
      <c r="BK217" s="9">
        <v>1.3117047998153486E-3</v>
      </c>
      <c r="BL217" s="9">
        <v>3.6294584930306038E-2</v>
      </c>
      <c r="BM217" s="9">
        <v>3.6469130021306993E-2</v>
      </c>
      <c r="BN217" s="9">
        <v>6.9647760651644713E-2</v>
      </c>
      <c r="BO217" s="9">
        <v>1.8355823588830037E-2</v>
      </c>
      <c r="BP217" s="9">
        <v>1.3738908467548325E-3</v>
      </c>
      <c r="BQ217" s="9">
        <v>5.8401377400794117E-2</v>
      </c>
      <c r="BS217" s="9">
        <v>0.12612386113366225</v>
      </c>
      <c r="BT217" s="9">
        <v>0.15303701898993693</v>
      </c>
      <c r="BU217" s="9">
        <v>3.6314400504508022E-2</v>
      </c>
      <c r="BV217" s="9">
        <v>0.13721601060624572</v>
      </c>
      <c r="BW217" s="9">
        <v>5.2445547026032319E-3</v>
      </c>
      <c r="BX217" s="9">
        <v>6.9413753180296425E-2</v>
      </c>
      <c r="BY217" s="9">
        <v>0.12614779134578924</v>
      </c>
      <c r="BZ217" s="9">
        <v>3.2555925881239241E-2</v>
      </c>
      <c r="CA217" s="9">
        <v>1.3002567323210784E-2</v>
      </c>
      <c r="CB217" s="9">
        <v>0.4181790541274934</v>
      </c>
      <c r="CC217" s="9">
        <v>2.543905417315399E-2</v>
      </c>
      <c r="CD217" s="9">
        <v>5.2877938335512973E-3</v>
      </c>
      <c r="CE217" s="9">
        <v>6.092845506554858E-2</v>
      </c>
      <c r="CF217" s="9">
        <v>1.1075316957435918E-3</v>
      </c>
      <c r="CG217" s="9">
        <v>1.887507681978616E-2</v>
      </c>
      <c r="CH217" s="9">
        <v>1.9176156086409147E-2</v>
      </c>
      <c r="CI217" s="9">
        <v>8.1369680621852444E-2</v>
      </c>
      <c r="CJ217" s="9">
        <v>1.3964448120736725E-2</v>
      </c>
      <c r="CK217" s="9">
        <v>8.6194485374809806E-4</v>
      </c>
      <c r="CL217" s="9">
        <v>9.6314181822906852E-2</v>
      </c>
      <c r="CN217" s="9">
        <v>0.13050124720349104</v>
      </c>
      <c r="CO217" s="9">
        <v>0.15452996544599215</v>
      </c>
      <c r="CP217" s="9">
        <v>1.986712936642018E-2</v>
      </c>
      <c r="CQ217" s="9">
        <v>0.14669481505334447</v>
      </c>
      <c r="CR217" s="9">
        <v>4.3398738068197232E-3</v>
      </c>
      <c r="CS217" s="9">
        <v>4.7073349469077166E-2</v>
      </c>
      <c r="CT217" s="9">
        <v>0.13012539870446377</v>
      </c>
      <c r="CU217" s="9">
        <v>3.061603358228103E-2</v>
      </c>
      <c r="CV217" s="9">
        <v>9.1912774207051628E-3</v>
      </c>
      <c r="CW217" s="9">
        <v>0.30639961388658105</v>
      </c>
      <c r="CX217" s="9">
        <v>5.2942229802875738E-2</v>
      </c>
      <c r="CY217" s="9">
        <v>4.412073452069675E-3</v>
      </c>
      <c r="CZ217" s="9">
        <v>4.4510042278455127E-2</v>
      </c>
      <c r="DA217" s="9">
        <v>1.5429162405939361E-3</v>
      </c>
      <c r="DB217" s="9">
        <v>2.7607040341955352E-2</v>
      </c>
      <c r="DC217" s="9">
        <v>2.799521023111055E-2</v>
      </c>
      <c r="DD217" s="9">
        <v>7.0755657844417036E-2</v>
      </c>
      <c r="DE217" s="9">
        <v>1.5417266422209103E-2</v>
      </c>
      <c r="DF217" s="9">
        <v>1.3810653582882269E-3</v>
      </c>
      <c r="DG217" s="9">
        <v>6.7569238729792258E-2</v>
      </c>
    </row>
    <row r="218" spans="27:111" x14ac:dyDescent="0.2"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19"/>
      <c r="AT218" s="19"/>
      <c r="AU218" s="19"/>
      <c r="AW218" s="1" t="s">
        <v>109</v>
      </c>
      <c r="AX218" s="9">
        <v>0.13730298962365142</v>
      </c>
      <c r="AY218" s="9">
        <v>0.11017908712557843</v>
      </c>
      <c r="AZ218" s="9">
        <v>5.1440258934127625E-2</v>
      </c>
      <c r="BA218" s="9">
        <v>0.10943139881272888</v>
      </c>
      <c r="BB218" s="9">
        <v>6.1853583990153602E-2</v>
      </c>
      <c r="BC218" s="9">
        <v>5.8719137968883145E-2</v>
      </c>
      <c r="BD218" s="9">
        <v>0.13802276980107542</v>
      </c>
      <c r="BE218" s="9">
        <v>0.21585258219903844</v>
      </c>
      <c r="BF218" s="9">
        <v>2.4995164298015311E-2</v>
      </c>
      <c r="BG218" s="9">
        <v>5.6410341162382326E-2</v>
      </c>
      <c r="BH218" s="9">
        <v>3.7586490226694316E-2</v>
      </c>
      <c r="BI218" s="9">
        <v>5.7302784977155324E-2</v>
      </c>
      <c r="BJ218" s="9">
        <v>4.9543163919923854E-2</v>
      </c>
      <c r="BK218" s="9">
        <v>2.7535605534698034E-2</v>
      </c>
      <c r="BL218" s="9">
        <v>5.2715881457213974E-2</v>
      </c>
      <c r="BM218" s="9">
        <v>5.2571938965688333E-2</v>
      </c>
      <c r="BN218" s="9">
        <v>7.440222975146743E-2</v>
      </c>
      <c r="BO218" s="9">
        <v>3.5070327519650155E-2</v>
      </c>
      <c r="BP218" s="9">
        <v>4.370714919411464E-3</v>
      </c>
      <c r="BQ218" s="9">
        <v>0.10750388474891208</v>
      </c>
      <c r="BS218" s="9">
        <v>3.4775845782194975E-2</v>
      </c>
      <c r="BT218" s="9">
        <v>4.0383005098637882E-2</v>
      </c>
      <c r="BU218" s="9">
        <v>1.4642339990655574E-2</v>
      </c>
      <c r="BV218" s="9">
        <v>2.9082693805281768E-2</v>
      </c>
      <c r="BW218" s="9">
        <v>8.4402404582035809E-2</v>
      </c>
      <c r="BX218" s="9">
        <v>1.7647282771217455E-2</v>
      </c>
      <c r="BY218" s="9">
        <v>3.4823314123498393E-2</v>
      </c>
      <c r="BZ218" s="9">
        <v>0.10052456404311408</v>
      </c>
      <c r="CA218" s="9">
        <v>1.541220197779798E-2</v>
      </c>
      <c r="CB218" s="9">
        <v>3.2101225698683664E-2</v>
      </c>
      <c r="CC218" s="9">
        <v>1.99045115563143E-2</v>
      </c>
      <c r="CD218" s="9">
        <v>7.7219968417775633E-2</v>
      </c>
      <c r="CE218" s="9">
        <v>1.3192622855153645E-2</v>
      </c>
      <c r="CF218" s="9">
        <v>1.5200047801186049E-2</v>
      </c>
      <c r="CG218" s="9">
        <v>1.2508842137207413E-2</v>
      </c>
      <c r="CH218" s="9">
        <v>1.2625621029701684E-2</v>
      </c>
      <c r="CI218" s="9">
        <v>2.8027029117978195E-2</v>
      </c>
      <c r="CJ218" s="9">
        <v>1.2191202529024815E-2</v>
      </c>
      <c r="CK218" s="9">
        <v>5.5943603423647412E-3</v>
      </c>
      <c r="CL218" s="9">
        <v>0.13224581067351476</v>
      </c>
      <c r="CN218" s="9">
        <v>0.1377026459875183</v>
      </c>
      <c r="CO218" s="9">
        <v>0.11171764833924344</v>
      </c>
      <c r="CP218" s="9">
        <v>5.4415404682364124E-2</v>
      </c>
      <c r="CQ218" s="9">
        <v>0.11091028490450054</v>
      </c>
      <c r="CR218" s="9">
        <v>6.1991266200489913E-2</v>
      </c>
      <c r="CS218" s="9">
        <v>6.2008213441271082E-2</v>
      </c>
      <c r="CT218" s="9">
        <v>0.13830167382548109</v>
      </c>
      <c r="CU218" s="9">
        <v>0.21630994643361318</v>
      </c>
      <c r="CV218" s="9">
        <v>2.5533379571943529E-2</v>
      </c>
      <c r="CW218" s="9">
        <v>5.8158877430930234E-2</v>
      </c>
      <c r="CX218" s="9">
        <v>3.8839964401791639E-2</v>
      </c>
      <c r="CY218" s="9">
        <v>5.7446361103556991E-2</v>
      </c>
      <c r="CZ218" s="9">
        <v>5.2027149195812507E-2</v>
      </c>
      <c r="DA218" s="9">
        <v>2.7496658025402541E-2</v>
      </c>
      <c r="DB218" s="9">
        <v>5.2500387395781972E-2</v>
      </c>
      <c r="DC218" s="9">
        <v>5.2366612992732417E-2</v>
      </c>
      <c r="DD218" s="9">
        <v>7.4939292899166926E-2</v>
      </c>
      <c r="DE218" s="9">
        <v>3.5147223171934423E-2</v>
      </c>
      <c r="DF218" s="9">
        <v>4.3818738101167242E-3</v>
      </c>
      <c r="DG218" s="9">
        <v>0.11034496126220021</v>
      </c>
    </row>
    <row r="219" spans="27:111" x14ac:dyDescent="0.2">
      <c r="AW219" s="1" t="s">
        <v>234</v>
      </c>
      <c r="AX219" s="9">
        <v>0.20600969101399161</v>
      </c>
      <c r="AY219" s="9">
        <v>0.18302873273722559</v>
      </c>
      <c r="AZ219" s="9">
        <v>0.51427350116974391</v>
      </c>
      <c r="BA219" s="9">
        <v>0.19167290792612421</v>
      </c>
      <c r="BB219" s="9">
        <v>0.35811018854652599</v>
      </c>
      <c r="BC219" s="9">
        <v>0.33489327600390684</v>
      </c>
      <c r="BD219" s="9">
        <v>0.20612900979110563</v>
      </c>
      <c r="BE219" s="9">
        <v>0.36029355698344928</v>
      </c>
      <c r="BF219" s="9">
        <v>0.31935387370122437</v>
      </c>
      <c r="BG219" s="9">
        <v>0.10252418899804849</v>
      </c>
      <c r="BH219" s="9">
        <v>0.29413985589024788</v>
      </c>
      <c r="BI219" s="9">
        <v>0.37802950855889289</v>
      </c>
      <c r="BJ219" s="9">
        <v>0.3935575603690864</v>
      </c>
      <c r="BK219" s="9">
        <v>0.43044939257932074</v>
      </c>
      <c r="BL219" s="9">
        <v>0.14738963605585947</v>
      </c>
      <c r="BM219" s="9">
        <v>0.14814982043248476</v>
      </c>
      <c r="BN219" s="9">
        <v>0.14729393148829509</v>
      </c>
      <c r="BO219" s="9">
        <v>0.57208808521801713</v>
      </c>
      <c r="BP219" s="9">
        <v>0.82784729313614402</v>
      </c>
      <c r="BQ219" s="9">
        <v>0.19468084681546027</v>
      </c>
      <c r="BS219" s="9">
        <v>8.3138207896921043E-2</v>
      </c>
      <c r="BT219" s="9">
        <v>8.245036744561153E-2</v>
      </c>
      <c r="BU219" s="9">
        <v>0.11996040424387158</v>
      </c>
      <c r="BV219" s="9">
        <v>8.176815523652449E-2</v>
      </c>
      <c r="BW219" s="9">
        <v>0.14284540696167691</v>
      </c>
      <c r="BX219" s="9">
        <v>0.13781462235358519</v>
      </c>
      <c r="BY219" s="9">
        <v>8.269787312620229E-2</v>
      </c>
      <c r="BZ219" s="9">
        <v>0.17319659789451711</v>
      </c>
      <c r="CA219" s="9">
        <v>0.17026608862224343</v>
      </c>
      <c r="CB219" s="9">
        <v>8.8590463056067867E-2</v>
      </c>
      <c r="CC219" s="9">
        <v>0.15091696351124329</v>
      </c>
      <c r="CD219" s="9">
        <v>0.14851157197427942</v>
      </c>
      <c r="CE219" s="9">
        <v>0.14486737915613929</v>
      </c>
      <c r="CF219" s="9">
        <v>0.2056177961345424</v>
      </c>
      <c r="CG219" s="9">
        <v>5.5987517280041546E-2</v>
      </c>
      <c r="CH219" s="9">
        <v>5.6298814312856132E-2</v>
      </c>
      <c r="CI219" s="9">
        <v>7.2340175673201057E-2</v>
      </c>
      <c r="CJ219" s="9">
        <v>0.13113785625688271</v>
      </c>
      <c r="CK219" s="9">
        <v>0.2772174977698863</v>
      </c>
      <c r="CL219" s="9">
        <v>0.11913284345926083</v>
      </c>
      <c r="CN219" s="9">
        <v>0.19242110095547707</v>
      </c>
      <c r="CO219" s="9">
        <v>0.17839763146997906</v>
      </c>
      <c r="CP219" s="9">
        <v>0.65513843365860158</v>
      </c>
      <c r="CQ219" s="9">
        <v>0.18441966791313641</v>
      </c>
      <c r="CR219" s="9">
        <v>0.33833986296623397</v>
      </c>
      <c r="CS219" s="9">
        <v>0.32925703247783578</v>
      </c>
      <c r="CT219" s="9">
        <v>0.19214727270587201</v>
      </c>
      <c r="CU219" s="9">
        <v>0.34185828686871433</v>
      </c>
      <c r="CV219" s="9">
        <v>0.30311472662683714</v>
      </c>
      <c r="CW219" s="9">
        <v>0.1227572296729294</v>
      </c>
      <c r="CX219" s="9">
        <v>0.30417957743627966</v>
      </c>
      <c r="CY219" s="9">
        <v>0.35617053633987983</v>
      </c>
      <c r="CZ219" s="9">
        <v>0.37625735756281359</v>
      </c>
      <c r="DA219" s="9">
        <v>0.42868990250666178</v>
      </c>
      <c r="DB219" s="9">
        <v>0.13831750421758054</v>
      </c>
      <c r="DC219" s="9">
        <v>0.13905658704723003</v>
      </c>
      <c r="DD219" s="9">
        <v>0.14995345178801775</v>
      </c>
      <c r="DE219" s="9">
        <v>0.733183266904881</v>
      </c>
      <c r="DF219" s="9">
        <v>0.75825081937169014</v>
      </c>
      <c r="DG219" s="9">
        <v>0.19992389047674591</v>
      </c>
    </row>
    <row r="220" spans="27:111" x14ac:dyDescent="0.2">
      <c r="AW220" s="1" t="s">
        <v>248</v>
      </c>
      <c r="AX220" s="9">
        <v>0.1953225900016772</v>
      </c>
      <c r="AY220" s="9">
        <v>0.19156033186350171</v>
      </c>
      <c r="AZ220" s="9">
        <v>0.21135373909296637</v>
      </c>
      <c r="BA220" s="9">
        <v>0.21402519235518128</v>
      </c>
      <c r="BB220" s="9">
        <v>3.3991234109594965E-3</v>
      </c>
      <c r="BC220" s="9">
        <v>7.9689608436543727E-3</v>
      </c>
      <c r="BD220" s="9">
        <v>0.19304788675697196</v>
      </c>
      <c r="BE220" s="9">
        <v>6.4066314585776399E-2</v>
      </c>
      <c r="BF220" s="9">
        <v>5.3085824979669039E-3</v>
      </c>
      <c r="BG220" s="9">
        <v>4.525669906631017E-2</v>
      </c>
      <c r="BH220" s="9">
        <v>9.9691125552984691E-2</v>
      </c>
      <c r="BI220" s="9">
        <v>4.0805427497158618E-3</v>
      </c>
      <c r="BJ220" s="9">
        <v>1.3080809956819695E-2</v>
      </c>
      <c r="BK220" s="9">
        <v>5.968082929624953E-3</v>
      </c>
      <c r="BL220" s="9">
        <v>0.58697726413151685</v>
      </c>
      <c r="BM220" s="9">
        <v>0.58494201007934365</v>
      </c>
      <c r="BN220" s="9">
        <v>0.29990919950391021</v>
      </c>
      <c r="BO220" s="9">
        <v>0.21488007309804102</v>
      </c>
      <c r="BP220" s="9">
        <v>1.1073832353941909E-2</v>
      </c>
      <c r="BQ220" s="9">
        <v>2.0361678545196708E-2</v>
      </c>
      <c r="BS220" s="9">
        <v>0.35887873727977787</v>
      </c>
      <c r="BT220" s="9">
        <v>0.35032824368760074</v>
      </c>
      <c r="BU220" s="9">
        <v>0.39618053516981167</v>
      </c>
      <c r="BV220" s="9">
        <v>0.39161117723853228</v>
      </c>
      <c r="BW220" s="9">
        <v>6.0298709857592994E-3</v>
      </c>
      <c r="BX220" s="9">
        <v>1.4172715168383561E-2</v>
      </c>
      <c r="BY220" s="9">
        <v>0.35469322202584752</v>
      </c>
      <c r="BZ220" s="9">
        <v>0.11804334728037255</v>
      </c>
      <c r="CA220" s="9">
        <v>8.9101903955813438E-3</v>
      </c>
      <c r="CB220" s="9">
        <v>8.1863979475258031E-2</v>
      </c>
      <c r="CC220" s="9">
        <v>0.14011064812693952</v>
      </c>
      <c r="CD220" s="9">
        <v>7.1551723315793877E-3</v>
      </c>
      <c r="CE220" s="9">
        <v>2.2304383358203596E-2</v>
      </c>
      <c r="CF220" s="9">
        <v>1.0966404009652271E-2</v>
      </c>
      <c r="CG220" s="9">
        <v>1.0995581151964873</v>
      </c>
      <c r="CH220" s="9">
        <v>1.0956458736260708</v>
      </c>
      <c r="CI220" s="9">
        <v>0.5546843175825894</v>
      </c>
      <c r="CJ220" s="9">
        <v>0.40337587411634346</v>
      </c>
      <c r="CK220" s="9">
        <v>1.7977337355502152E-2</v>
      </c>
      <c r="CL220" s="9">
        <v>3.6016307302589493E-2</v>
      </c>
      <c r="CN220" s="9">
        <v>0.16049628011491049</v>
      </c>
      <c r="CO220" s="9">
        <v>0.15732037976180768</v>
      </c>
      <c r="CP220" s="9">
        <v>0.17408853569040639</v>
      </c>
      <c r="CQ220" s="9">
        <v>0.1757824407331989</v>
      </c>
      <c r="CR220" s="9">
        <v>2.7811028243880597E-3</v>
      </c>
      <c r="CS220" s="9">
        <v>6.5185827452382888E-3</v>
      </c>
      <c r="CT220" s="9">
        <v>0.1586267294163039</v>
      </c>
      <c r="CU220" s="9">
        <v>5.2637015491242986E-2</v>
      </c>
      <c r="CV220" s="9">
        <v>4.3174027445993506E-3</v>
      </c>
      <c r="CW220" s="9">
        <v>3.7103174657123879E-2</v>
      </c>
      <c r="CX220" s="9">
        <v>7.9642662251138974E-2</v>
      </c>
      <c r="CY220" s="9">
        <v>3.334573381209864E-3</v>
      </c>
      <c r="CZ220" s="9">
        <v>1.0655207919620005E-2</v>
      </c>
      <c r="DA220" s="9">
        <v>4.9022899288092905E-3</v>
      </c>
      <c r="DB220" s="9">
        <v>0.48343813046136347</v>
      </c>
      <c r="DC220" s="9">
        <v>0.48175653245791283</v>
      </c>
      <c r="DD220" s="9">
        <v>0.24663722405324642</v>
      </c>
      <c r="DE220" s="9">
        <v>0.17702608200214021</v>
      </c>
      <c r="DF220" s="9">
        <v>8.9786232148418299E-3</v>
      </c>
      <c r="DG220" s="9">
        <v>1.6647773522965249E-2</v>
      </c>
    </row>
    <row r="221" spans="27:111" x14ac:dyDescent="0.2">
      <c r="AX221" s="9">
        <v>1</v>
      </c>
      <c r="AY221" s="9">
        <v>1</v>
      </c>
      <c r="AZ221" s="9">
        <v>1</v>
      </c>
      <c r="BA221" s="9">
        <v>0.99999999999999989</v>
      </c>
      <c r="BB221" s="9">
        <v>1.0000000000000002</v>
      </c>
      <c r="BC221" s="9">
        <v>0.99999999999999989</v>
      </c>
      <c r="BD221" s="9">
        <v>1</v>
      </c>
      <c r="BE221" s="9">
        <v>1.0000000000000002</v>
      </c>
      <c r="BF221" s="9">
        <v>1</v>
      </c>
      <c r="BG221" s="9">
        <v>1</v>
      </c>
      <c r="BH221" s="9">
        <v>1.0000000000000002</v>
      </c>
      <c r="BI221" s="9">
        <v>1.0000000000000002</v>
      </c>
      <c r="BJ221" s="9">
        <v>0.99999999999999989</v>
      </c>
      <c r="BK221" s="9">
        <v>1</v>
      </c>
      <c r="BL221" s="9">
        <v>1</v>
      </c>
      <c r="BM221" s="9">
        <v>1</v>
      </c>
      <c r="BN221" s="9">
        <v>0.99999999999999978</v>
      </c>
      <c r="BO221" s="9">
        <v>0.99999999999999989</v>
      </c>
      <c r="BP221" s="9">
        <v>1</v>
      </c>
      <c r="BQ221" s="9">
        <v>1</v>
      </c>
    </row>
    <row r="222" spans="27:111" x14ac:dyDescent="0.2">
      <c r="AX222" s="1" t="s">
        <v>269</v>
      </c>
      <c r="AY222" s="1" t="s">
        <v>33</v>
      </c>
      <c r="AZ222" s="1" t="s">
        <v>251</v>
      </c>
      <c r="BA222" s="1" t="s">
        <v>252</v>
      </c>
      <c r="BB222" s="1" t="s">
        <v>253</v>
      </c>
      <c r="BC222" s="1" t="s">
        <v>254</v>
      </c>
      <c r="BD222" s="1" t="s">
        <v>256</v>
      </c>
      <c r="BE222" s="1" t="s">
        <v>257</v>
      </c>
      <c r="BF222" s="1" t="s">
        <v>258</v>
      </c>
      <c r="BG222" s="1" t="s">
        <v>259</v>
      </c>
      <c r="BH222" s="1" t="s">
        <v>260</v>
      </c>
      <c r="BI222" s="1" t="s">
        <v>261</v>
      </c>
      <c r="BJ222" s="1" t="s">
        <v>262</v>
      </c>
      <c r="BK222" s="1" t="s">
        <v>263</v>
      </c>
      <c r="BL222" s="1" t="s">
        <v>264</v>
      </c>
      <c r="BM222" s="1" t="s">
        <v>265</v>
      </c>
      <c r="BN222" s="1" t="s">
        <v>266</v>
      </c>
      <c r="BO222" s="1" t="s">
        <v>267</v>
      </c>
      <c r="BP222" s="1" t="s">
        <v>268</v>
      </c>
      <c r="BR222" s="1" t="s">
        <v>269</v>
      </c>
      <c r="BS222" s="1" t="s">
        <v>33</v>
      </c>
      <c r="BT222" s="1" t="s">
        <v>251</v>
      </c>
      <c r="BU222" s="1" t="s">
        <v>252</v>
      </c>
      <c r="BV222" s="1" t="s">
        <v>253</v>
      </c>
      <c r="BW222" s="1" t="s">
        <v>254</v>
      </c>
      <c r="BX222" s="1" t="s">
        <v>256</v>
      </c>
      <c r="BY222" s="1" t="s">
        <v>257</v>
      </c>
      <c r="BZ222" s="1" t="s">
        <v>258</v>
      </c>
      <c r="CA222" s="1" t="s">
        <v>259</v>
      </c>
      <c r="CB222" s="1" t="s">
        <v>260</v>
      </c>
      <c r="CC222" s="1" t="s">
        <v>261</v>
      </c>
      <c r="CD222" s="1" t="s">
        <v>262</v>
      </c>
      <c r="CE222" s="1" t="s">
        <v>263</v>
      </c>
      <c r="CF222" s="1" t="s">
        <v>264</v>
      </c>
      <c r="CG222" s="1" t="s">
        <v>265</v>
      </c>
      <c r="CH222" s="1" t="s">
        <v>266</v>
      </c>
      <c r="CI222" s="1" t="s">
        <v>267</v>
      </c>
      <c r="CJ222" s="1" t="s">
        <v>268</v>
      </c>
      <c r="CL222" s="1" t="s">
        <v>269</v>
      </c>
      <c r="CM222" s="1" t="s">
        <v>33</v>
      </c>
      <c r="CN222" s="1" t="s">
        <v>251</v>
      </c>
      <c r="CO222" s="1" t="s">
        <v>252</v>
      </c>
      <c r="CP222" s="1" t="s">
        <v>253</v>
      </c>
      <c r="CQ222" s="1" t="s">
        <v>254</v>
      </c>
      <c r="CR222" s="1" t="s">
        <v>256</v>
      </c>
      <c r="CS222" s="1" t="s">
        <v>257</v>
      </c>
      <c r="CT222" s="1" t="s">
        <v>258</v>
      </c>
      <c r="CU222" s="1" t="s">
        <v>259</v>
      </c>
      <c r="CV222" s="1" t="s">
        <v>260</v>
      </c>
      <c r="CW222" s="1" t="s">
        <v>261</v>
      </c>
      <c r="CX222" s="1" t="s">
        <v>262</v>
      </c>
      <c r="CY222" s="1" t="s">
        <v>263</v>
      </c>
      <c r="CZ222" s="1" t="s">
        <v>264</v>
      </c>
      <c r="DA222" s="1" t="s">
        <v>265</v>
      </c>
      <c r="DB222" s="1" t="s">
        <v>266</v>
      </c>
      <c r="DC222" s="1" t="s">
        <v>267</v>
      </c>
      <c r="DD222" s="1" t="s">
        <v>268</v>
      </c>
    </row>
    <row r="223" spans="27:111" x14ac:dyDescent="0.2">
      <c r="AW223" s="1" t="s">
        <v>240</v>
      </c>
      <c r="AX223" s="1">
        <v>7.9891487032850394E-5</v>
      </c>
      <c r="AY223" s="1">
        <v>1.1582928335961475E-4</v>
      </c>
      <c r="AZ223" s="1">
        <v>1.5843276690920989E-5</v>
      </c>
      <c r="BA223" s="1">
        <v>9.4241398563861163E-5</v>
      </c>
      <c r="BB223" s="1">
        <v>8.6109162591674396E-6</v>
      </c>
      <c r="BC223" s="1">
        <v>2.7703419842820188E-4</v>
      </c>
      <c r="BD223" s="1">
        <v>3.2741746344794461E-4</v>
      </c>
      <c r="BE223" s="1">
        <v>6.311185827023918E-5</v>
      </c>
      <c r="BF223" s="1">
        <v>2.9968978961713894E-4</v>
      </c>
      <c r="BG223" s="1">
        <v>1.7356522363634491E-4</v>
      </c>
      <c r="BH223" s="1">
        <v>8.8718414770065238E-6</v>
      </c>
      <c r="BI223" s="1">
        <v>3.1494458062004227E-3</v>
      </c>
      <c r="BJ223" s="1">
        <v>3.8075382543054071E-6</v>
      </c>
      <c r="BK223" s="1">
        <v>2.3147140745698533E-5</v>
      </c>
      <c r="BL223" s="1">
        <v>2.3395950941522868E-5</v>
      </c>
      <c r="BM223" s="1">
        <v>9.2942314414827174E-5</v>
      </c>
      <c r="BN223" s="1">
        <v>1.0457144552688717E-5</v>
      </c>
      <c r="BO223" s="1">
        <v>3.2600826435103282E-6</v>
      </c>
      <c r="BP223" s="1">
        <v>0.13549357095328482</v>
      </c>
      <c r="BR223" s="1">
        <v>7.9891487032850394E-5</v>
      </c>
      <c r="BS223" s="1">
        <v>1.1582928335961475E-4</v>
      </c>
      <c r="BT223" s="1">
        <v>1.5843276690920989E-5</v>
      </c>
      <c r="BU223" s="1">
        <v>9.4241398563861163E-5</v>
      </c>
      <c r="BV223" s="1">
        <v>8.6109162591674396E-6</v>
      </c>
      <c r="BW223" s="1">
        <v>2.7703419842820188E-4</v>
      </c>
      <c r="BX223" s="1">
        <v>3.2741746344794461E-4</v>
      </c>
      <c r="BY223" s="1">
        <v>6.311185827023918E-5</v>
      </c>
      <c r="BZ223" s="1">
        <v>2.9968978961713894E-4</v>
      </c>
      <c r="CA223" s="1">
        <v>1.7356522363634491E-4</v>
      </c>
      <c r="CB223" s="1">
        <v>8.8718414770065238E-6</v>
      </c>
      <c r="CC223" s="1">
        <v>3.1494458062004227E-3</v>
      </c>
      <c r="CD223" s="1">
        <v>3.8075382543054071E-6</v>
      </c>
      <c r="CE223" s="1">
        <v>2.3147140745698533E-5</v>
      </c>
      <c r="CF223" s="1">
        <v>2.3395950941522868E-5</v>
      </c>
      <c r="CG223" s="1">
        <v>9.2942314414827174E-5</v>
      </c>
      <c r="CH223" s="1">
        <v>1.0457144552688717E-5</v>
      </c>
      <c r="CI223" s="1">
        <v>3.2600826435103282E-6</v>
      </c>
      <c r="CJ223" s="1">
        <v>0.13549357095328482</v>
      </c>
      <c r="CL223" s="1">
        <v>7.9891487032850394E-5</v>
      </c>
      <c r="CM223" s="1">
        <v>1.1582928335961475E-4</v>
      </c>
      <c r="CN223" s="1">
        <v>1.5843276690920989E-5</v>
      </c>
      <c r="CO223" s="1">
        <v>9.4241398563861163E-5</v>
      </c>
      <c r="CP223" s="1">
        <v>8.6109162591674396E-6</v>
      </c>
      <c r="CQ223" s="1">
        <v>2.7703419842820188E-4</v>
      </c>
      <c r="CR223" s="1">
        <v>3.2741746344794461E-4</v>
      </c>
      <c r="CS223" s="1">
        <v>6.311185827023918E-5</v>
      </c>
      <c r="CT223" s="1">
        <v>2.9968978961713894E-4</v>
      </c>
      <c r="CU223" s="1">
        <v>1.7356522363634491E-4</v>
      </c>
      <c r="CV223" s="1">
        <v>8.8718414770065238E-6</v>
      </c>
      <c r="CW223" s="1">
        <v>3.1494458062004227E-3</v>
      </c>
      <c r="CX223" s="1">
        <v>3.8075382543054071E-6</v>
      </c>
      <c r="CY223" s="1">
        <v>2.3147140745698533E-5</v>
      </c>
      <c r="CZ223" s="1">
        <v>2.3395950941522868E-5</v>
      </c>
      <c r="DA223" s="1">
        <v>9.2942314414827174E-5</v>
      </c>
      <c r="DB223" s="1">
        <v>1.0457144552688717E-5</v>
      </c>
      <c r="DC223" s="1">
        <v>3.2600826435103282E-6</v>
      </c>
      <c r="DD223" s="1">
        <v>0.13549357095328482</v>
      </c>
    </row>
    <row r="224" spans="27:111" x14ac:dyDescent="0.2">
      <c r="AW224" s="1" t="s">
        <v>82</v>
      </c>
      <c r="AX224" s="1">
        <v>5.0447273773647605E-2</v>
      </c>
      <c r="AY224" s="1">
        <v>5.1803059446350767E-2</v>
      </c>
      <c r="AZ224" s="1">
        <v>1.9530448739675212E-2</v>
      </c>
      <c r="BA224" s="1">
        <v>4.6904631973736031E-2</v>
      </c>
      <c r="BB224" s="1">
        <v>2.3649662764325076E-3</v>
      </c>
      <c r="BC224" s="1">
        <v>2.643021918308457E-2</v>
      </c>
      <c r="BD224" s="1">
        <v>1.5865333576302845E-2</v>
      </c>
      <c r="BE224" s="1">
        <v>5.8358287842945984E-3</v>
      </c>
      <c r="BF224" s="1">
        <v>9.5728211101910224E-2</v>
      </c>
      <c r="BG224" s="1">
        <v>1.5932807756400325E-2</v>
      </c>
      <c r="BH224" s="1">
        <v>2.3983523854271501E-3</v>
      </c>
      <c r="BI224" s="1">
        <v>2.3177922329541686E-2</v>
      </c>
      <c r="BJ224" s="1">
        <v>4.6805500848677507E-4</v>
      </c>
      <c r="BK224" s="1">
        <v>1.668424500881319E-2</v>
      </c>
      <c r="BL224" s="1">
        <v>1.6634528993072661E-2</v>
      </c>
      <c r="BM224" s="1">
        <v>4.0217444535388447E-2</v>
      </c>
      <c r="BN224" s="1">
        <v>9.5066403026834567E-3</v>
      </c>
      <c r="BO224" s="1">
        <v>7.3754523559764441E-4</v>
      </c>
      <c r="BP224" s="1">
        <v>0.17243058054637497</v>
      </c>
      <c r="BR224" s="1">
        <v>5.0447273773647605E-2</v>
      </c>
      <c r="BS224" s="1">
        <v>5.1803059446350767E-2</v>
      </c>
      <c r="BT224" s="1">
        <v>1.9530448739675212E-2</v>
      </c>
      <c r="BU224" s="1">
        <v>4.6904631973736031E-2</v>
      </c>
      <c r="BV224" s="1">
        <v>2.3649662764325076E-3</v>
      </c>
      <c r="BW224" s="1">
        <v>2.643021918308457E-2</v>
      </c>
      <c r="BX224" s="1">
        <v>1.5865333576302845E-2</v>
      </c>
      <c r="BY224" s="1">
        <v>5.8358287842945984E-3</v>
      </c>
      <c r="BZ224" s="1">
        <v>9.5728211101910224E-2</v>
      </c>
      <c r="CA224" s="1">
        <v>1.5932807756400325E-2</v>
      </c>
      <c r="CB224" s="1">
        <v>2.3983523854271501E-3</v>
      </c>
      <c r="CC224" s="1">
        <v>2.3177922329541686E-2</v>
      </c>
      <c r="CD224" s="1">
        <v>4.6805500848677507E-4</v>
      </c>
      <c r="CE224" s="1">
        <v>1.668424500881319E-2</v>
      </c>
      <c r="CF224" s="1">
        <v>1.6634528993072661E-2</v>
      </c>
      <c r="CG224" s="1">
        <v>4.0217444535388447E-2</v>
      </c>
      <c r="CH224" s="1">
        <v>9.5066403026834567E-3</v>
      </c>
      <c r="CI224" s="1">
        <v>7.3754523559764441E-4</v>
      </c>
      <c r="CJ224" s="1">
        <v>0.17243058054637497</v>
      </c>
      <c r="CL224" s="1">
        <v>5.0447273773647605E-2</v>
      </c>
      <c r="CM224" s="1">
        <v>5.1803059446350767E-2</v>
      </c>
      <c r="CN224" s="1">
        <v>1.9530448739675212E-2</v>
      </c>
      <c r="CO224" s="1">
        <v>4.6904631973736031E-2</v>
      </c>
      <c r="CP224" s="1">
        <v>2.3649662764325076E-3</v>
      </c>
      <c r="CQ224" s="1">
        <v>2.643021918308457E-2</v>
      </c>
      <c r="CR224" s="1">
        <v>1.5865333576302845E-2</v>
      </c>
      <c r="CS224" s="1">
        <v>5.8358287842945984E-3</v>
      </c>
      <c r="CT224" s="1">
        <v>9.5728211101910224E-2</v>
      </c>
      <c r="CU224" s="1">
        <v>1.5932807756400325E-2</v>
      </c>
      <c r="CV224" s="1">
        <v>2.3983523854271501E-3</v>
      </c>
      <c r="CW224" s="1">
        <v>2.3177922329541686E-2</v>
      </c>
      <c r="CX224" s="1">
        <v>4.6805500848677507E-4</v>
      </c>
      <c r="CY224" s="1">
        <v>1.668424500881319E-2</v>
      </c>
      <c r="CZ224" s="1">
        <v>1.6634528993072661E-2</v>
      </c>
      <c r="DA224" s="1">
        <v>4.0217444535388447E-2</v>
      </c>
      <c r="DB224" s="1">
        <v>9.5066403026834567E-3</v>
      </c>
      <c r="DC224" s="1">
        <v>7.3754523559764441E-4</v>
      </c>
      <c r="DD224" s="1">
        <v>0.17243058054637497</v>
      </c>
    </row>
    <row r="225" spans="49:108" x14ac:dyDescent="0.2">
      <c r="AW225" s="1" t="s">
        <v>53</v>
      </c>
      <c r="AX225" s="1">
        <v>6.1992789269883893E-2</v>
      </c>
      <c r="AY225" s="1">
        <v>0.19068003581750687</v>
      </c>
      <c r="AZ225" s="1">
        <v>2.1524845546451132E-2</v>
      </c>
      <c r="BA225" s="1">
        <v>0.21423607723625204</v>
      </c>
      <c r="BB225" s="1">
        <v>2.6684502865925849E-3</v>
      </c>
      <c r="BC225" s="1">
        <v>4.1780209433490085E-3</v>
      </c>
      <c r="BD225" s="1">
        <v>1.3151864433765686E-2</v>
      </c>
      <c r="BE225" s="1">
        <v>3.6874574481190626E-3</v>
      </c>
      <c r="BF225" s="1">
        <v>3.774609020295492E-2</v>
      </c>
      <c r="BG225" s="1">
        <v>3.0721836314282387E-2</v>
      </c>
      <c r="BH225" s="1">
        <v>2.7620731967119496E-3</v>
      </c>
      <c r="BI225" s="1">
        <v>3.9752437543597429E-3</v>
      </c>
      <c r="BJ225" s="1">
        <v>2.0270797094669689E-3</v>
      </c>
      <c r="BK225" s="1">
        <v>2.0170963156399126E-2</v>
      </c>
      <c r="BL225" s="1">
        <v>2.0698323401229998E-2</v>
      </c>
      <c r="BM225" s="1">
        <v>9.7043705220095339E-2</v>
      </c>
      <c r="BN225" s="1">
        <v>1.5930461191177574E-2</v>
      </c>
      <c r="BO225" s="1">
        <v>1.9325838534498502E-3</v>
      </c>
      <c r="BP225" s="1">
        <v>1.146485227580181E-2</v>
      </c>
      <c r="BR225" s="1">
        <v>6.1992789269883893E-2</v>
      </c>
      <c r="BS225" s="1">
        <v>0.19068003581750687</v>
      </c>
      <c r="BT225" s="1">
        <v>2.1524845546451132E-2</v>
      </c>
      <c r="BU225" s="1">
        <v>0.21423607723625204</v>
      </c>
      <c r="BV225" s="1">
        <v>2.6684502865925849E-3</v>
      </c>
      <c r="BW225" s="1">
        <v>4.1780209433490085E-3</v>
      </c>
      <c r="BX225" s="1">
        <v>1.3151864433765686E-2</v>
      </c>
      <c r="BY225" s="1">
        <v>3.6874574481190626E-3</v>
      </c>
      <c r="BZ225" s="1">
        <v>3.774609020295492E-2</v>
      </c>
      <c r="CA225" s="1">
        <v>3.0721836314282387E-2</v>
      </c>
      <c r="CB225" s="1">
        <v>2.7620731967119496E-3</v>
      </c>
      <c r="CC225" s="1">
        <v>3.9752437543597429E-3</v>
      </c>
      <c r="CD225" s="1">
        <v>2.0270797094669689E-3</v>
      </c>
      <c r="CE225" s="1">
        <v>2.0170963156399126E-2</v>
      </c>
      <c r="CF225" s="1">
        <v>2.0698323401229998E-2</v>
      </c>
      <c r="CG225" s="1">
        <v>9.7043705220095339E-2</v>
      </c>
      <c r="CH225" s="1">
        <v>1.5930461191177574E-2</v>
      </c>
      <c r="CI225" s="1">
        <v>1.9325838534498502E-3</v>
      </c>
      <c r="CJ225" s="1">
        <v>1.146485227580181E-2</v>
      </c>
      <c r="CL225" s="1">
        <v>6.1992789269883893E-2</v>
      </c>
      <c r="CM225" s="1">
        <v>0.19068003581750687</v>
      </c>
      <c r="CN225" s="1">
        <v>2.1524845546451132E-2</v>
      </c>
      <c r="CO225" s="1">
        <v>0.21423607723625204</v>
      </c>
      <c r="CP225" s="1">
        <v>2.6684502865925849E-3</v>
      </c>
      <c r="CQ225" s="1">
        <v>4.1780209433490085E-3</v>
      </c>
      <c r="CR225" s="1">
        <v>1.3151864433765686E-2</v>
      </c>
      <c r="CS225" s="1">
        <v>3.6874574481190626E-3</v>
      </c>
      <c r="CT225" s="1">
        <v>3.774609020295492E-2</v>
      </c>
      <c r="CU225" s="1">
        <v>3.0721836314282387E-2</v>
      </c>
      <c r="CV225" s="1">
        <v>2.7620731967119496E-3</v>
      </c>
      <c r="CW225" s="1">
        <v>3.9752437543597429E-3</v>
      </c>
      <c r="CX225" s="1">
        <v>2.0270797094669689E-3</v>
      </c>
      <c r="CY225" s="1">
        <v>2.0170963156399126E-2</v>
      </c>
      <c r="CZ225" s="1">
        <v>2.0698323401229998E-2</v>
      </c>
      <c r="DA225" s="1">
        <v>9.7043705220095339E-2</v>
      </c>
      <c r="DB225" s="1">
        <v>1.5930461191177574E-2</v>
      </c>
      <c r="DC225" s="1">
        <v>1.9325838534498502E-3</v>
      </c>
      <c r="DD225" s="1">
        <v>1.146485227580181E-2</v>
      </c>
    </row>
    <row r="226" spans="49:108" x14ac:dyDescent="0.2">
      <c r="AW226" s="1" t="s">
        <v>237</v>
      </c>
      <c r="AX226" s="1">
        <v>5.6801779838865099E-2</v>
      </c>
      <c r="AY226" s="1">
        <v>6.2765605257648016E-2</v>
      </c>
      <c r="AZ226" s="1">
        <v>2.0104984496986462E-2</v>
      </c>
      <c r="BA226" s="1">
        <v>5.9211731239020626E-2</v>
      </c>
      <c r="BB226" s="1">
        <v>5.4493903851308501E-3</v>
      </c>
      <c r="BC226" s="1">
        <v>1.9956810989767416E-2</v>
      </c>
      <c r="BD226" s="1">
        <v>2.6613096638702764E-2</v>
      </c>
      <c r="BE226" s="1">
        <v>1.9404921947696017E-2</v>
      </c>
      <c r="BF226" s="1">
        <v>0.10429804154034802</v>
      </c>
      <c r="BG226" s="1">
        <v>5.0970175364529753E-2</v>
      </c>
      <c r="BH226" s="1">
        <v>5.720971983156767E-3</v>
      </c>
      <c r="BI226" s="1">
        <v>2.7237097593790394E-2</v>
      </c>
      <c r="BJ226" s="1">
        <v>5.1945962817416501E-3</v>
      </c>
      <c r="BK226" s="1">
        <v>3.1615115938745809E-2</v>
      </c>
      <c r="BL226" s="1">
        <v>3.1723618082721498E-2</v>
      </c>
      <c r="BM226" s="1">
        <v>0.18231771072324973</v>
      </c>
      <c r="BN226" s="1">
        <v>1.5399302758696973E-2</v>
      </c>
      <c r="BO226" s="1">
        <v>7.440508566140972E-3</v>
      </c>
      <c r="BP226" s="1">
        <v>5.7245830444898671E-2</v>
      </c>
      <c r="BR226" s="1">
        <v>5.6801779838865099E-2</v>
      </c>
      <c r="BS226" s="1">
        <v>6.2765605257648016E-2</v>
      </c>
      <c r="BT226" s="1">
        <v>2.0104984496986462E-2</v>
      </c>
      <c r="BU226" s="1">
        <v>5.9211731239020626E-2</v>
      </c>
      <c r="BV226" s="1">
        <v>5.4493903851308501E-3</v>
      </c>
      <c r="BW226" s="1">
        <v>1.9956810989767416E-2</v>
      </c>
      <c r="BX226" s="1">
        <v>2.6613096638702764E-2</v>
      </c>
      <c r="BY226" s="1">
        <v>1.9404921947696017E-2</v>
      </c>
      <c r="BZ226" s="1">
        <v>0.10429804154034802</v>
      </c>
      <c r="CA226" s="1">
        <v>5.0970175364529753E-2</v>
      </c>
      <c r="CB226" s="1">
        <v>5.720971983156767E-3</v>
      </c>
      <c r="CC226" s="1">
        <v>2.7237097593790394E-2</v>
      </c>
      <c r="CD226" s="1">
        <v>5.1945962817416501E-3</v>
      </c>
      <c r="CE226" s="1">
        <v>3.1615115938745809E-2</v>
      </c>
      <c r="CF226" s="1">
        <v>3.1723618082721498E-2</v>
      </c>
      <c r="CG226" s="1">
        <v>0.18231771072324973</v>
      </c>
      <c r="CH226" s="1">
        <v>1.5399302758696973E-2</v>
      </c>
      <c r="CI226" s="1">
        <v>7.440508566140972E-3</v>
      </c>
      <c r="CJ226" s="1">
        <v>5.7245830444898671E-2</v>
      </c>
      <c r="CL226" s="1">
        <v>5.6801779838865099E-2</v>
      </c>
      <c r="CM226" s="1">
        <v>6.2765605257648016E-2</v>
      </c>
      <c r="CN226" s="1">
        <v>2.0104984496986462E-2</v>
      </c>
      <c r="CO226" s="1">
        <v>5.9211731239020626E-2</v>
      </c>
      <c r="CP226" s="1">
        <v>5.4493903851308501E-3</v>
      </c>
      <c r="CQ226" s="1">
        <v>1.9956810989767416E-2</v>
      </c>
      <c r="CR226" s="1">
        <v>2.6613096638702764E-2</v>
      </c>
      <c r="CS226" s="1">
        <v>1.9404921947696017E-2</v>
      </c>
      <c r="CT226" s="1">
        <v>0.10429804154034802</v>
      </c>
      <c r="CU226" s="1">
        <v>5.0970175364529753E-2</v>
      </c>
      <c r="CV226" s="1">
        <v>5.720971983156767E-3</v>
      </c>
      <c r="CW226" s="1">
        <v>2.7237097593790394E-2</v>
      </c>
      <c r="CX226" s="1">
        <v>5.1945962817416501E-3</v>
      </c>
      <c r="CY226" s="1">
        <v>3.1615115938745809E-2</v>
      </c>
      <c r="CZ226" s="1">
        <v>3.1723618082721498E-2</v>
      </c>
      <c r="DA226" s="1">
        <v>0.18231771072324973</v>
      </c>
      <c r="DB226" s="1">
        <v>1.5399302758696973E-2</v>
      </c>
      <c r="DC226" s="1">
        <v>7.440508566140972E-3</v>
      </c>
      <c r="DD226" s="1">
        <v>5.7245830444898671E-2</v>
      </c>
    </row>
    <row r="227" spans="49:108" x14ac:dyDescent="0.2">
      <c r="AW227" s="1" t="s">
        <v>78</v>
      </c>
      <c r="AX227" s="1">
        <v>6.5727260060563147E-2</v>
      </c>
      <c r="AY227" s="1">
        <v>6.7513358347803851E-2</v>
      </c>
      <c r="AZ227" s="1">
        <v>5.6891623746411449E-2</v>
      </c>
      <c r="BA227" s="1">
        <v>6.7381382611128054E-2</v>
      </c>
      <c r="BB227" s="1">
        <v>1.9030898949153299E-2</v>
      </c>
      <c r="BC227" s="1">
        <v>4.2583790563231569E-2</v>
      </c>
      <c r="BD227" s="1">
        <v>0.45218085027960697</v>
      </c>
      <c r="BE227" s="1">
        <v>3.6764793058376821E-2</v>
      </c>
      <c r="BF227" s="1">
        <v>6.9230000273206277E-2</v>
      </c>
      <c r="BG227" s="1">
        <v>9.4051401678420951E-2</v>
      </c>
      <c r="BH227" s="1">
        <v>1.9863002889572649E-2</v>
      </c>
      <c r="BI227" s="1">
        <v>2.2569057243756255E-2</v>
      </c>
      <c r="BJ227" s="1">
        <v>6.4964830042065824E-2</v>
      </c>
      <c r="BK227" s="1">
        <v>3.4417086717146092E-2</v>
      </c>
      <c r="BL227" s="1">
        <v>3.4517256723985222E-2</v>
      </c>
      <c r="BM227" s="1">
        <v>5.0542848705797908E-2</v>
      </c>
      <c r="BN227" s="1">
        <v>5.6712729264360356E-2</v>
      </c>
      <c r="BO227" s="1">
        <v>1.2399176684520181E-2</v>
      </c>
      <c r="BP227" s="1">
        <v>0.26738884349862058</v>
      </c>
      <c r="BR227" s="1">
        <v>6.5727260060563147E-2</v>
      </c>
      <c r="BS227" s="1">
        <v>6.7513358347803851E-2</v>
      </c>
      <c r="BT227" s="1">
        <v>5.6891623746411449E-2</v>
      </c>
      <c r="BU227" s="1">
        <v>6.7381382611128054E-2</v>
      </c>
      <c r="BV227" s="1">
        <v>1.9030898949153299E-2</v>
      </c>
      <c r="BW227" s="1">
        <v>4.2583790563231569E-2</v>
      </c>
      <c r="BX227" s="1">
        <v>0.45218085027960697</v>
      </c>
      <c r="BY227" s="1">
        <v>3.6764793058376821E-2</v>
      </c>
      <c r="BZ227" s="1">
        <v>6.9230000273206277E-2</v>
      </c>
      <c r="CA227" s="1">
        <v>9.4051401678420951E-2</v>
      </c>
      <c r="CB227" s="1">
        <v>1.9863002889572649E-2</v>
      </c>
      <c r="CC227" s="1">
        <v>2.2569057243756255E-2</v>
      </c>
      <c r="CD227" s="1">
        <v>6.4964830042065824E-2</v>
      </c>
      <c r="CE227" s="1">
        <v>3.4417086717146092E-2</v>
      </c>
      <c r="CF227" s="1">
        <v>3.4517256723985222E-2</v>
      </c>
      <c r="CG227" s="1">
        <v>5.0542848705797908E-2</v>
      </c>
      <c r="CH227" s="1">
        <v>5.6712729264360356E-2</v>
      </c>
      <c r="CI227" s="1">
        <v>1.2399176684520181E-2</v>
      </c>
      <c r="CJ227" s="1">
        <v>0.26738884349862058</v>
      </c>
      <c r="CL227" s="1">
        <v>6.5727260060563147E-2</v>
      </c>
      <c r="CM227" s="1">
        <v>6.7513358347803851E-2</v>
      </c>
      <c r="CN227" s="1">
        <v>5.6891623746411449E-2</v>
      </c>
      <c r="CO227" s="1">
        <v>6.7381382611128054E-2</v>
      </c>
      <c r="CP227" s="1">
        <v>1.9030898949153299E-2</v>
      </c>
      <c r="CQ227" s="1">
        <v>4.2583790563231569E-2</v>
      </c>
      <c r="CR227" s="1">
        <v>0.45218085027960697</v>
      </c>
      <c r="CS227" s="1">
        <v>3.6764793058376821E-2</v>
      </c>
      <c r="CT227" s="1">
        <v>6.9230000273206277E-2</v>
      </c>
      <c r="CU227" s="1">
        <v>9.4051401678420951E-2</v>
      </c>
      <c r="CV227" s="1">
        <v>1.9863002889572649E-2</v>
      </c>
      <c r="CW227" s="1">
        <v>2.2569057243756255E-2</v>
      </c>
      <c r="CX227" s="1">
        <v>6.4964830042065824E-2</v>
      </c>
      <c r="CY227" s="1">
        <v>3.4417086717146092E-2</v>
      </c>
      <c r="CZ227" s="1">
        <v>3.4517256723985222E-2</v>
      </c>
      <c r="DA227" s="1">
        <v>5.0542848705797908E-2</v>
      </c>
      <c r="DB227" s="1">
        <v>5.6712729264360356E-2</v>
      </c>
      <c r="DC227" s="1">
        <v>1.2399176684520181E-2</v>
      </c>
      <c r="DD227" s="1">
        <v>0.26738884349862058</v>
      </c>
    </row>
    <row r="228" spans="49:108" x14ac:dyDescent="0.2">
      <c r="AW228" s="1" t="s">
        <v>117</v>
      </c>
      <c r="AX228" s="1">
        <v>6.7863451883050221E-2</v>
      </c>
      <c r="AY228" s="1">
        <v>6.0277676220324192E-2</v>
      </c>
      <c r="AZ228" s="1">
        <v>2.0700200008214747E-2</v>
      </c>
      <c r="BA228" s="1">
        <v>6.042218900622108E-2</v>
      </c>
      <c r="BB228" s="1">
        <v>1.0418259911836023E-2</v>
      </c>
      <c r="BC228" s="1">
        <v>3.6883207208308788E-2</v>
      </c>
      <c r="BD228" s="1">
        <v>0.44046033367631432</v>
      </c>
      <c r="BE228" s="1">
        <v>9.4457702866625401E-3</v>
      </c>
      <c r="BF228" s="1">
        <v>5.6583732980539279E-2</v>
      </c>
      <c r="BG228" s="1">
        <v>5.2914574272579465E-2</v>
      </c>
      <c r="BH228" s="1">
        <v>1.0914436889284342E-2</v>
      </c>
      <c r="BI228" s="1">
        <v>3.8606334799647722E-2</v>
      </c>
      <c r="BJ228" s="1">
        <v>3.9497253958091089E-2</v>
      </c>
      <c r="BK228" s="1">
        <v>2.5618654466147427E-2</v>
      </c>
      <c r="BL228" s="1">
        <v>2.7218009631425052E-2</v>
      </c>
      <c r="BM228" s="1">
        <v>3.4990339493462315E-2</v>
      </c>
      <c r="BN228" s="1">
        <v>1.0307598988951666E-2</v>
      </c>
      <c r="BO228" s="1">
        <v>3.3472514662140178E-3</v>
      </c>
      <c r="BP228" s="1">
        <v>0.10904556372420952</v>
      </c>
      <c r="BR228" s="1">
        <v>2.9898022421167077E-2</v>
      </c>
      <c r="BS228" s="1">
        <v>2.9333282183534967E-2</v>
      </c>
      <c r="BT228" s="1">
        <v>9.9677483009174509E-3</v>
      </c>
      <c r="BU228" s="1">
        <v>2.8123873814120372E-2</v>
      </c>
      <c r="BV228" s="1">
        <v>6.4448142556836063E-3</v>
      </c>
      <c r="BW228" s="1">
        <v>1.6529137491713575E-2</v>
      </c>
      <c r="BX228" s="1">
        <v>0.3807425539345306</v>
      </c>
      <c r="BY228" s="1">
        <v>5.0686248153307386E-3</v>
      </c>
      <c r="BZ228" s="1">
        <v>4.2755917435170737E-2</v>
      </c>
      <c r="CA228" s="1">
        <v>2.2761244052664189E-2</v>
      </c>
      <c r="CB228" s="1">
        <v>6.6131231596261381E-3</v>
      </c>
      <c r="CC228" s="1">
        <v>1.3691835124585324E-2</v>
      </c>
      <c r="CD228" s="1">
        <v>1.3977569383885695E-2</v>
      </c>
      <c r="CE228" s="1">
        <v>1.2792206234956459E-2</v>
      </c>
      <c r="CF228" s="1">
        <v>1.3427786043295311E-2</v>
      </c>
      <c r="CG228" s="1">
        <v>1.9172075041372215E-2</v>
      </c>
      <c r="CH228" s="1">
        <v>4.9464722248275597E-3</v>
      </c>
      <c r="CI228" s="1">
        <v>1.8639204519546354E-3</v>
      </c>
      <c r="CJ228" s="1">
        <v>6.6612129676291862E-2</v>
      </c>
      <c r="CL228" s="1">
        <v>6.7863451883050221E-2</v>
      </c>
      <c r="CM228" s="1">
        <v>6.0277676220324192E-2</v>
      </c>
      <c r="CN228" s="1">
        <v>2.0700200008214747E-2</v>
      </c>
      <c r="CO228" s="1">
        <v>6.042218900622108E-2</v>
      </c>
      <c r="CP228" s="1">
        <v>1.0418259911836023E-2</v>
      </c>
      <c r="CQ228" s="1">
        <v>3.6883207208308788E-2</v>
      </c>
      <c r="CR228" s="1">
        <v>0.44046033367631432</v>
      </c>
      <c r="CS228" s="1">
        <v>9.4457702866625401E-3</v>
      </c>
      <c r="CT228" s="1">
        <v>5.6583732980539279E-2</v>
      </c>
      <c r="CU228" s="1">
        <v>5.2914574272579465E-2</v>
      </c>
      <c r="CV228" s="1">
        <v>1.0914436889284342E-2</v>
      </c>
      <c r="CW228" s="1">
        <v>3.8606334799647722E-2</v>
      </c>
      <c r="CX228" s="1">
        <v>3.9497253958091089E-2</v>
      </c>
      <c r="CY228" s="1">
        <v>2.5618654466147427E-2</v>
      </c>
      <c r="CZ228" s="1">
        <v>2.7218009631425052E-2</v>
      </c>
      <c r="DA228" s="1">
        <v>3.4990339493462315E-2</v>
      </c>
      <c r="DB228" s="1">
        <v>1.0307598988951666E-2</v>
      </c>
      <c r="DC228" s="1">
        <v>3.3472514662140178E-3</v>
      </c>
      <c r="DD228" s="1">
        <v>0.10904556372420952</v>
      </c>
    </row>
    <row r="229" spans="49:108" x14ac:dyDescent="0.2">
      <c r="AW229" s="1" t="s">
        <v>76</v>
      </c>
      <c r="AX229" s="1">
        <v>0.11252857453546911</v>
      </c>
      <c r="AY229" s="1">
        <v>0.14008244172687376</v>
      </c>
      <c r="AZ229" s="1">
        <v>0.16221022036435342</v>
      </c>
      <c r="BA229" s="1">
        <v>0.12630055113942085</v>
      </c>
      <c r="BB229" s="1">
        <v>2.3539452670331942E-2</v>
      </c>
      <c r="BC229" s="1">
        <v>5.7984162351221946E-2</v>
      </c>
      <c r="BD229" s="1">
        <v>8.4061857990013616E-2</v>
      </c>
      <c r="BE229" s="1">
        <v>4.1375568568280001E-2</v>
      </c>
      <c r="BF229" s="1">
        <v>0.29059377476447729</v>
      </c>
      <c r="BG229" s="1">
        <v>9.3964102268430313E-3</v>
      </c>
      <c r="BH229" s="1">
        <v>2.3723097178933346E-2</v>
      </c>
      <c r="BI229" s="1">
        <v>4.8646339393106898E-2</v>
      </c>
      <c r="BJ229" s="1">
        <v>0.11984179443385917</v>
      </c>
      <c r="BK229" s="1">
        <v>5.1939975681257855E-2</v>
      </c>
      <c r="BL229" s="1">
        <v>5.2244322944988791E-2</v>
      </c>
      <c r="BM229" s="1">
        <v>0.10874228730973517</v>
      </c>
      <c r="BN229" s="1">
        <v>0.16665834402040006</v>
      </c>
      <c r="BO229" s="1">
        <v>1.5913433299963493E-2</v>
      </c>
      <c r="BP229" s="1">
        <v>0.18066079357410217</v>
      </c>
      <c r="BR229" s="1">
        <v>0.11252857453546911</v>
      </c>
      <c r="BS229" s="1">
        <v>0.14008244172687376</v>
      </c>
      <c r="BT229" s="1">
        <v>0.16221022036435342</v>
      </c>
      <c r="BU229" s="1">
        <v>0.12630055113942085</v>
      </c>
      <c r="BV229" s="1">
        <v>2.3539452670331942E-2</v>
      </c>
      <c r="BW229" s="1">
        <v>5.7984162351221946E-2</v>
      </c>
      <c r="BX229" s="1">
        <v>8.4061857990013616E-2</v>
      </c>
      <c r="BY229" s="1">
        <v>4.1375568568280001E-2</v>
      </c>
      <c r="BZ229" s="1">
        <v>0.29059377476447729</v>
      </c>
      <c r="CA229" s="1">
        <v>9.3964102268430313E-3</v>
      </c>
      <c r="CB229" s="1">
        <v>2.3723097178933346E-2</v>
      </c>
      <c r="CC229" s="1">
        <v>4.8646339393106898E-2</v>
      </c>
      <c r="CD229" s="1">
        <v>0.11984179443385917</v>
      </c>
      <c r="CE229" s="1">
        <v>5.1939975681257855E-2</v>
      </c>
      <c r="CF229" s="1">
        <v>5.2244322944988791E-2</v>
      </c>
      <c r="CG229" s="1">
        <v>0.10874228730973517</v>
      </c>
      <c r="CH229" s="1">
        <v>0.16665834402040006</v>
      </c>
      <c r="CI229" s="1">
        <v>1.5913433299963493E-2</v>
      </c>
      <c r="CJ229" s="1">
        <v>0.18066079357410217</v>
      </c>
      <c r="CL229" s="1">
        <v>0.11252857453546911</v>
      </c>
      <c r="CM229" s="1">
        <v>0.14008244172687376</v>
      </c>
      <c r="CN229" s="1">
        <v>0.16221022036435342</v>
      </c>
      <c r="CO229" s="1">
        <v>0.12630055113942085</v>
      </c>
      <c r="CP229" s="1">
        <v>2.3539452670331942E-2</v>
      </c>
      <c r="CQ229" s="1">
        <v>5.7984162351221946E-2</v>
      </c>
      <c r="CR229" s="1">
        <v>8.4061857990013616E-2</v>
      </c>
      <c r="CS229" s="1">
        <v>4.1375568568280001E-2</v>
      </c>
      <c r="CT229" s="1">
        <v>0.29059377476447729</v>
      </c>
      <c r="CU229" s="1">
        <v>9.3964102268430313E-3</v>
      </c>
      <c r="CV229" s="1">
        <v>2.3723097178933346E-2</v>
      </c>
      <c r="CW229" s="1">
        <v>4.8646339393106898E-2</v>
      </c>
      <c r="CX229" s="1">
        <v>0.11984179443385917</v>
      </c>
      <c r="CY229" s="1">
        <v>5.1939975681257855E-2</v>
      </c>
      <c r="CZ229" s="1">
        <v>5.2244322944988791E-2</v>
      </c>
      <c r="DA229" s="1">
        <v>0.10874228730973517</v>
      </c>
      <c r="DB229" s="1">
        <v>0.16665834402040006</v>
      </c>
      <c r="DC229" s="1">
        <v>1.5913433299963493E-2</v>
      </c>
      <c r="DD229" s="1">
        <v>0.18066079357410217</v>
      </c>
    </row>
    <row r="230" spans="49:108" x14ac:dyDescent="0.2">
      <c r="AW230" s="1" t="s">
        <v>236</v>
      </c>
      <c r="AX230" s="1">
        <v>0.16319889808958501</v>
      </c>
      <c r="AY230" s="1">
        <v>0.3268869149857726</v>
      </c>
      <c r="AZ230" s="1">
        <v>3.6785017965420788E-2</v>
      </c>
      <c r="BA230" s="1">
        <v>0.33491226641740651</v>
      </c>
      <c r="BB230" s="1">
        <v>8.9924981223641221E-3</v>
      </c>
      <c r="BC230" s="1">
        <v>5.167054953301739E-2</v>
      </c>
      <c r="BD230" s="1">
        <v>5.5288578042727056E-2</v>
      </c>
      <c r="BE230" s="1">
        <v>1.6657611606032054E-2</v>
      </c>
      <c r="BF230" s="1">
        <v>0.23614814159086261</v>
      </c>
      <c r="BG230" s="1">
        <v>0.25033238420345971</v>
      </c>
      <c r="BH230" s="1">
        <v>9.1115798140579893E-3</v>
      </c>
      <c r="BI230" s="1">
        <v>6.340713329707047E-2</v>
      </c>
      <c r="BJ230" s="1">
        <v>6.5347409445085632E-3</v>
      </c>
      <c r="BK230" s="1">
        <v>4.9205092727007002E-2</v>
      </c>
      <c r="BL230" s="1">
        <v>5.150121326553609E-2</v>
      </c>
      <c r="BM230" s="1">
        <v>0.5022457228233802</v>
      </c>
      <c r="BN230" s="1">
        <v>2.5320515787065411E-2</v>
      </c>
      <c r="BO230" s="1">
        <v>5.711199195026666E-3</v>
      </c>
      <c r="BP230" s="1">
        <v>0.23477425979936994</v>
      </c>
      <c r="BR230" s="1">
        <v>0.2200006779284501</v>
      </c>
      <c r="BS230" s="1">
        <v>0.38965252024342062</v>
      </c>
      <c r="BT230" s="1">
        <v>5.6890002462407267E-2</v>
      </c>
      <c r="BU230" s="1">
        <v>0.39412399765642719</v>
      </c>
      <c r="BV230" s="1">
        <v>1.4441888507494971E-2</v>
      </c>
      <c r="BW230" s="1">
        <v>7.1627360522784816E-2</v>
      </c>
      <c r="BX230" s="1">
        <v>8.1901674681429809E-2</v>
      </c>
      <c r="BY230" s="1">
        <v>3.6062533553728078E-2</v>
      </c>
      <c r="BZ230" s="1">
        <v>0.34044618313121061</v>
      </c>
      <c r="CA230" s="1">
        <v>0.3013025595679894</v>
      </c>
      <c r="CB230" s="1">
        <v>1.4832551797214759E-2</v>
      </c>
      <c r="CC230" s="1">
        <v>9.0644230890860863E-2</v>
      </c>
      <c r="CD230" s="1">
        <v>1.1729337226250214E-2</v>
      </c>
      <c r="CE230" s="1">
        <v>8.0820208665752805E-2</v>
      </c>
      <c r="CF230" s="1">
        <v>8.3224831348257575E-2</v>
      </c>
      <c r="CG230" s="1">
        <v>0.68456343354662974</v>
      </c>
      <c r="CH230" s="1">
        <v>4.0719818545762385E-2</v>
      </c>
      <c r="CI230" s="1">
        <v>1.3151707761167636E-2</v>
      </c>
      <c r="CJ230" s="1">
        <v>0.29202009024426867</v>
      </c>
      <c r="CL230" s="1">
        <v>0.16319889808958501</v>
      </c>
      <c r="CM230" s="1">
        <v>0.3268869149857726</v>
      </c>
      <c r="CN230" s="1">
        <v>3.6785017965420788E-2</v>
      </c>
      <c r="CO230" s="1">
        <v>0.33491226641740651</v>
      </c>
      <c r="CP230" s="1">
        <v>8.9924981223641221E-3</v>
      </c>
      <c r="CQ230" s="1">
        <v>5.167054953301739E-2</v>
      </c>
      <c r="CR230" s="1">
        <v>5.5288578042727056E-2</v>
      </c>
      <c r="CS230" s="1">
        <v>1.6657611606032054E-2</v>
      </c>
      <c r="CT230" s="1">
        <v>0.23614814159086261</v>
      </c>
      <c r="CU230" s="1">
        <v>0.25033238420345971</v>
      </c>
      <c r="CV230" s="1">
        <v>9.1115798140579893E-3</v>
      </c>
      <c r="CW230" s="1">
        <v>6.340713329707047E-2</v>
      </c>
      <c r="CX230" s="1">
        <v>6.5347409445085632E-3</v>
      </c>
      <c r="CY230" s="1">
        <v>4.9205092727007002E-2</v>
      </c>
      <c r="CZ230" s="1">
        <v>5.150121326553609E-2</v>
      </c>
      <c r="DA230" s="1">
        <v>0.5022457228233802</v>
      </c>
      <c r="DB230" s="1">
        <v>2.5320515787065411E-2</v>
      </c>
      <c r="DC230" s="1">
        <v>5.711199195026666E-3</v>
      </c>
      <c r="DD230" s="1">
        <v>0.23477425979936994</v>
      </c>
    </row>
    <row r="231" spans="49:108" x14ac:dyDescent="0.2">
      <c r="AW231" s="1" t="s">
        <v>199</v>
      </c>
      <c r="AX231" s="1">
        <v>0.88889019950745252</v>
      </c>
      <c r="AY231" s="1">
        <v>0.93122865187517456</v>
      </c>
      <c r="AZ231" s="1">
        <v>0.18332402502966777</v>
      </c>
      <c r="BA231" s="1">
        <v>0.99539074390166538</v>
      </c>
      <c r="BB231" s="1">
        <v>3.3730222943657649E-2</v>
      </c>
      <c r="BC231" s="1">
        <v>0.32722408597799663</v>
      </c>
      <c r="BD231" s="1">
        <v>0.32748542365687278</v>
      </c>
      <c r="BE231" s="1">
        <v>0.11381958790921416</v>
      </c>
      <c r="BF231" s="1">
        <v>0.49374975695125939</v>
      </c>
      <c r="BG231" s="1">
        <v>0.48463930343101963</v>
      </c>
      <c r="BH231" s="1">
        <v>3.6034476438846649E-2</v>
      </c>
      <c r="BI231" s="1">
        <v>9.9891532202690527</v>
      </c>
      <c r="BJ231" s="1">
        <v>2.7330625911521172E-2</v>
      </c>
      <c r="BK231" s="1">
        <v>0.21189558576074985</v>
      </c>
      <c r="BL231" s="1">
        <v>0.21526976446848986</v>
      </c>
      <c r="BM231" s="1">
        <v>0.75206222420487256</v>
      </c>
      <c r="BN231" s="1">
        <v>0.14960562105521474</v>
      </c>
      <c r="BO231" s="1">
        <v>5.0130818885440631E-2</v>
      </c>
      <c r="BP231" s="1">
        <v>2.6659685399419137</v>
      </c>
      <c r="BR231" s="1">
        <v>0.88751814461218836</v>
      </c>
      <c r="BS231" s="1">
        <v>0.93140926122974121</v>
      </c>
      <c r="BT231" s="1">
        <v>0.18441394733479233</v>
      </c>
      <c r="BU231" s="1">
        <v>0.99472290279894027</v>
      </c>
      <c r="BV231" s="1">
        <v>3.3839459202784375E-2</v>
      </c>
      <c r="BW231" s="1">
        <v>0.33041158925274222</v>
      </c>
      <c r="BX231" s="1">
        <v>0.32792236364248356</v>
      </c>
      <c r="BY231" s="1">
        <v>0.11423481205805103</v>
      </c>
      <c r="BZ231" s="1">
        <v>0.5083433319203412</v>
      </c>
      <c r="CA231" s="1">
        <v>0.48486125918237449</v>
      </c>
      <c r="CB231" s="1">
        <v>3.6146101212170247E-2</v>
      </c>
      <c r="CC231" s="1">
        <v>9.9917338769728374</v>
      </c>
      <c r="CD231" s="1">
        <v>2.7332337065018177E-2</v>
      </c>
      <c r="CE231" s="1">
        <v>0.21044262208572262</v>
      </c>
      <c r="CF231" s="1">
        <v>0.21383920957245817</v>
      </c>
      <c r="CG231" s="1">
        <v>0.75233788509771726</v>
      </c>
      <c r="CH231" s="1">
        <v>0.14922645654843694</v>
      </c>
      <c r="CI231" s="1">
        <v>5.0100772800648889E-2</v>
      </c>
      <c r="CJ231" s="1">
        <v>2.6694498092092345</v>
      </c>
      <c r="CL231" s="1">
        <v>0.96307729355515281</v>
      </c>
      <c r="CM231" s="1">
        <v>0.96301159680997861</v>
      </c>
      <c r="CN231" s="1">
        <v>0.19591175952044193</v>
      </c>
      <c r="CO231" s="1">
        <v>1.012589214254771</v>
      </c>
      <c r="CP231" s="1">
        <v>3.9631227117896795E-2</v>
      </c>
      <c r="CQ231" s="1">
        <v>0.35108944043101509</v>
      </c>
      <c r="CR231" s="1">
        <v>0.34261156673081133</v>
      </c>
      <c r="CS231" s="1">
        <v>0.12353909691440919</v>
      </c>
      <c r="CT231" s="1">
        <v>0.71339052693381599</v>
      </c>
      <c r="CU231" s="1">
        <v>0.47039964769358911</v>
      </c>
      <c r="CV231" s="1">
        <v>4.1903011233074251E-2</v>
      </c>
      <c r="CW231" s="1">
        <v>9.9775036226425549</v>
      </c>
      <c r="CX231" s="1">
        <v>2.9960744065498035E-2</v>
      </c>
      <c r="CY231" s="1">
        <v>0.21600700942891721</v>
      </c>
      <c r="CZ231" s="1">
        <v>0.2191704431600198</v>
      </c>
      <c r="DA231" s="1">
        <v>0.78381591236764314</v>
      </c>
      <c r="DB231" s="1">
        <v>0.15921622989145773</v>
      </c>
      <c r="DC231" s="1">
        <v>5.3614911474262908E-2</v>
      </c>
      <c r="DD231" s="1">
        <v>2.4877520474360995</v>
      </c>
    </row>
    <row r="232" spans="49:108" x14ac:dyDescent="0.2">
      <c r="AW232" s="1" t="s">
        <v>99</v>
      </c>
      <c r="AX232" s="1">
        <v>0.27113975886908198</v>
      </c>
      <c r="AY232" s="1">
        <v>0.46358257351778365</v>
      </c>
      <c r="AZ232" s="1">
        <v>5.6660886186079264E-2</v>
      </c>
      <c r="BA232" s="1">
        <v>0.48138640961078433</v>
      </c>
      <c r="BB232" s="1">
        <v>2.7870997873946604E-2</v>
      </c>
      <c r="BC232" s="1">
        <v>8.3893861664239247E-2</v>
      </c>
      <c r="BD232" s="1">
        <v>0.11399408155848274</v>
      </c>
      <c r="BE232" s="1">
        <v>4.0452902187288774E-2</v>
      </c>
      <c r="BF232" s="1">
        <v>0.28431990202970692</v>
      </c>
      <c r="BG232" s="1">
        <v>0.16582448011849346</v>
      </c>
      <c r="BH232" s="1">
        <v>2.7460253951209275E-2</v>
      </c>
      <c r="BI232" s="1">
        <v>0.1128809395036976</v>
      </c>
      <c r="BJ232" s="1">
        <v>1.6133196491746344E-2</v>
      </c>
      <c r="BK232" s="1">
        <v>6.9873589379979201E-2</v>
      </c>
      <c r="BL232" s="1">
        <v>7.2996929641061525E-2</v>
      </c>
      <c r="BM232" s="1">
        <v>0.11102294933494693</v>
      </c>
      <c r="BN232" s="1">
        <v>3.8974768939945593E-2</v>
      </c>
      <c r="BO232" s="1">
        <v>2.0890493721077909E-2</v>
      </c>
      <c r="BP232" s="1">
        <v>0.35071191462557322</v>
      </c>
      <c r="BR232" s="1">
        <v>0.28067665008955422</v>
      </c>
      <c r="BS232" s="1">
        <v>0.46569240473044771</v>
      </c>
      <c r="BT232" s="1">
        <v>6.2437548226424971E-2</v>
      </c>
      <c r="BU232" s="1">
        <v>0.48919902659124298</v>
      </c>
      <c r="BV232" s="1">
        <v>2.8140815872000173E-2</v>
      </c>
      <c r="BW232" s="1">
        <v>8.6394272903229194E-2</v>
      </c>
      <c r="BX232" s="1">
        <v>0.11670409458256273</v>
      </c>
      <c r="BY232" s="1">
        <v>4.1414733116516118E-2</v>
      </c>
      <c r="BZ232" s="1">
        <v>0.21994338988853501</v>
      </c>
      <c r="CA232" s="1">
        <v>0.16245396241182083</v>
      </c>
      <c r="CB232" s="1">
        <v>2.7734913219858777E-2</v>
      </c>
      <c r="CC232" s="1">
        <v>0.11463257006703476</v>
      </c>
      <c r="CD232" s="1">
        <v>1.6228852587691134E-2</v>
      </c>
      <c r="CE232" s="1">
        <v>7.5441950079988856E-2</v>
      </c>
      <c r="CF232" s="1">
        <v>7.852538933259437E-2</v>
      </c>
      <c r="CG232" s="1">
        <v>0.11767951236798496</v>
      </c>
      <c r="CH232" s="1">
        <v>4.2210926304162941E-2</v>
      </c>
      <c r="CI232" s="1">
        <v>2.1005028549566818E-2</v>
      </c>
      <c r="CJ232" s="1">
        <v>0.34708743459439667</v>
      </c>
      <c r="CL232" s="1">
        <v>0.25342838945963353</v>
      </c>
      <c r="CM232" s="1">
        <v>0.45966431555140763</v>
      </c>
      <c r="CN232" s="1">
        <v>4.5932799539722999E-2</v>
      </c>
      <c r="CO232" s="1">
        <v>0.46687726378993272</v>
      </c>
      <c r="CP232" s="1">
        <v>2.7369907306132833E-2</v>
      </c>
      <c r="CQ232" s="1">
        <v>7.9250240791829324E-2</v>
      </c>
      <c r="CR232" s="1">
        <v>0.10896120022804846</v>
      </c>
      <c r="CS232" s="1">
        <v>3.8666644747295129E-2</v>
      </c>
      <c r="CT232" s="1">
        <v>0.40387628172045476</v>
      </c>
      <c r="CU232" s="1">
        <v>0.17208401300231413</v>
      </c>
      <c r="CV232" s="1">
        <v>2.6950172452288767E-2</v>
      </c>
      <c r="CW232" s="1">
        <v>0.10962791131464288</v>
      </c>
      <c r="CX232" s="1">
        <v>1.5955549456420318E-2</v>
      </c>
      <c r="CY232" s="1">
        <v>5.9532348079961286E-2</v>
      </c>
      <c r="CZ232" s="1">
        <v>6.2729790213929118E-2</v>
      </c>
      <c r="DA232" s="1">
        <v>9.8660760845019194E-2</v>
      </c>
      <c r="DB232" s="1">
        <v>3.2964762406399097E-2</v>
      </c>
      <c r="DC232" s="1">
        <v>2.0677786182455648E-2</v>
      </c>
      <c r="DD232" s="1">
        <v>0.35744309182632966</v>
      </c>
    </row>
    <row r="233" spans="49:108" x14ac:dyDescent="0.2">
      <c r="AW233" s="1" t="s">
        <v>238</v>
      </c>
      <c r="AX233" s="1">
        <v>0.24241897125004569</v>
      </c>
      <c r="AY233" s="1">
        <v>0.46178364340411548</v>
      </c>
      <c r="AZ233" s="1">
        <v>5.8734464614040326E-2</v>
      </c>
      <c r="BA233" s="1">
        <v>0.48129940439737512</v>
      </c>
      <c r="BB233" s="1">
        <v>2.0093537101102805E-2</v>
      </c>
      <c r="BC233" s="1">
        <v>8.0619769382359457E-2</v>
      </c>
      <c r="BD233" s="1">
        <v>9.362237667832829E-2</v>
      </c>
      <c r="BE233" s="1">
        <v>3.1971993412938771E-2</v>
      </c>
      <c r="BF233" s="1">
        <v>0.26988912436345441</v>
      </c>
      <c r="BG233" s="1">
        <v>0.12964446743588437</v>
      </c>
      <c r="BH233" s="1">
        <v>1.9995332644736498E-2</v>
      </c>
      <c r="BI233" s="1">
        <v>6.8296888286802276E-2</v>
      </c>
      <c r="BJ233" s="1">
        <v>1.1090071415467331E-2</v>
      </c>
      <c r="BK233" s="1">
        <v>7.6682025104369583E-2</v>
      </c>
      <c r="BL233" s="1">
        <v>7.9781343469422658E-2</v>
      </c>
      <c r="BM233" s="1">
        <v>0.10993539405581051</v>
      </c>
      <c r="BN233" s="1">
        <v>3.9121144150855741E-2</v>
      </c>
      <c r="BO233" s="1">
        <v>1.168544231996476E-2</v>
      </c>
      <c r="BP233" s="1">
        <v>0.44590038019082096</v>
      </c>
      <c r="BR233" s="1">
        <v>0.24241897125004569</v>
      </c>
      <c r="BS233" s="1">
        <v>0.46178364340411548</v>
      </c>
      <c r="BT233" s="1">
        <v>5.8734464614040326E-2</v>
      </c>
      <c r="BU233" s="1">
        <v>0.48129940439737512</v>
      </c>
      <c r="BV233" s="1">
        <v>2.0093537101102805E-2</v>
      </c>
      <c r="BW233" s="1">
        <v>8.0619769382359457E-2</v>
      </c>
      <c r="BX233" s="1">
        <v>9.362237667832829E-2</v>
      </c>
      <c r="BY233" s="1">
        <v>3.1971993412938771E-2</v>
      </c>
      <c r="BZ233" s="1">
        <v>0.26988912436345441</v>
      </c>
      <c r="CA233" s="1">
        <v>0.12964446743588437</v>
      </c>
      <c r="CB233" s="1">
        <v>1.9995332644736498E-2</v>
      </c>
      <c r="CC233" s="1">
        <v>6.8296888286802276E-2</v>
      </c>
      <c r="CD233" s="1">
        <v>1.1090071415467331E-2</v>
      </c>
      <c r="CE233" s="1">
        <v>7.6682025104369583E-2</v>
      </c>
      <c r="CF233" s="1">
        <v>7.9781343469422658E-2</v>
      </c>
      <c r="CG233" s="1">
        <v>0.10993539405581051</v>
      </c>
      <c r="CH233" s="1">
        <v>3.9121144150855741E-2</v>
      </c>
      <c r="CI233" s="1">
        <v>1.168544231996476E-2</v>
      </c>
      <c r="CJ233" s="1">
        <v>0.44590038019082096</v>
      </c>
      <c r="CL233" s="1">
        <v>0.24241897125004569</v>
      </c>
      <c r="CM233" s="1">
        <v>0.46178364340411548</v>
      </c>
      <c r="CN233" s="1">
        <v>5.8734464614040326E-2</v>
      </c>
      <c r="CO233" s="1">
        <v>0.48129940439737512</v>
      </c>
      <c r="CP233" s="1">
        <v>2.0093537101102805E-2</v>
      </c>
      <c r="CQ233" s="1">
        <v>8.0619769382359457E-2</v>
      </c>
      <c r="CR233" s="1">
        <v>9.362237667832829E-2</v>
      </c>
      <c r="CS233" s="1">
        <v>3.1971993412938771E-2</v>
      </c>
      <c r="CT233" s="1">
        <v>0.26988912436345441</v>
      </c>
      <c r="CU233" s="1">
        <v>0.12964446743588437</v>
      </c>
      <c r="CV233" s="1">
        <v>1.9995332644736498E-2</v>
      </c>
      <c r="CW233" s="1">
        <v>6.8296888286802276E-2</v>
      </c>
      <c r="CX233" s="1">
        <v>1.1090071415467331E-2</v>
      </c>
      <c r="CY233" s="1">
        <v>7.6682025104369583E-2</v>
      </c>
      <c r="CZ233" s="1">
        <v>7.9781343469422658E-2</v>
      </c>
      <c r="DA233" s="1">
        <v>0.10993539405581051</v>
      </c>
      <c r="DB233" s="1">
        <v>3.9121144150855741E-2</v>
      </c>
      <c r="DC233" s="1">
        <v>1.168544231996476E-2</v>
      </c>
      <c r="DD233" s="1">
        <v>0.44590038019082096</v>
      </c>
    </row>
    <row r="234" spans="49:108" x14ac:dyDescent="0.2">
      <c r="AW234" s="1" t="s">
        <v>104</v>
      </c>
      <c r="AX234" s="1">
        <v>0.33550133555609457</v>
      </c>
      <c r="AY234" s="1">
        <v>0.57390616781112258</v>
      </c>
      <c r="AZ234" s="1">
        <v>7.343130329301617E-2</v>
      </c>
      <c r="BA234" s="1">
        <v>0.60426044111402366</v>
      </c>
      <c r="BB234" s="1">
        <v>3.4962308531609497E-2</v>
      </c>
      <c r="BC234" s="1">
        <v>9.8522783496851049E-2</v>
      </c>
      <c r="BD234" s="1">
        <v>0.14318377863297505</v>
      </c>
      <c r="BE234" s="1">
        <v>5.0522008609072737E-2</v>
      </c>
      <c r="BF234" s="1">
        <v>0.29515665736374314</v>
      </c>
      <c r="BG234" s="1">
        <v>0.20341836427077592</v>
      </c>
      <c r="BH234" s="1">
        <v>3.453189759710807E-2</v>
      </c>
      <c r="BI234" s="1">
        <v>0.11734213921968531</v>
      </c>
      <c r="BJ234" s="1">
        <v>2.0488817371107953E-2</v>
      </c>
      <c r="BK234" s="1">
        <v>0.10256914274933085</v>
      </c>
      <c r="BL234" s="1">
        <v>0.11082966618068107</v>
      </c>
      <c r="BM234" s="1">
        <v>0.18190620799712992</v>
      </c>
      <c r="BN234" s="1">
        <v>5.2036231982036961E-2</v>
      </c>
      <c r="BO234" s="1">
        <v>2.4526760850027775E-2</v>
      </c>
      <c r="BP234" s="1">
        <v>0.37986601479496346</v>
      </c>
      <c r="BR234" s="1">
        <v>0.36665568117576441</v>
      </c>
      <c r="BS234" s="1">
        <v>0.65079460935643041</v>
      </c>
      <c r="BT234" s="1">
        <v>8.7144244248994987E-2</v>
      </c>
      <c r="BU234" s="1">
        <v>0.67972753088238802</v>
      </c>
      <c r="BV234" s="1">
        <v>4.0019777736426961E-2</v>
      </c>
      <c r="BW234" s="1">
        <v>0.1301816427162833</v>
      </c>
      <c r="BX234" s="1">
        <v>0.16275208292040041</v>
      </c>
      <c r="BY234" s="1">
        <v>5.910286205739082E-2</v>
      </c>
      <c r="BZ234" s="1">
        <v>0.43862583871561817</v>
      </c>
      <c r="CA234" s="1">
        <v>0.2282501721068293</v>
      </c>
      <c r="CB234" s="1">
        <v>3.9550204227420269E-2</v>
      </c>
      <c r="CC234" s="1">
        <v>0.14827869225350263</v>
      </c>
      <c r="CD234" s="1">
        <v>2.3149413450396662E-2</v>
      </c>
      <c r="CE234" s="1">
        <v>0.10359153468697103</v>
      </c>
      <c r="CF234" s="1">
        <v>0.1130886264306141</v>
      </c>
      <c r="CG234" s="1">
        <v>0.20777228391894637</v>
      </c>
      <c r="CH234" s="1">
        <v>5.5238281082911338E-2</v>
      </c>
      <c r="CI234" s="1">
        <v>2.7408017235965622E-2</v>
      </c>
      <c r="CJ234" s="1">
        <v>0.45057020027118205</v>
      </c>
      <c r="CL234" s="1">
        <v>0.24287981579070314</v>
      </c>
      <c r="CM234" s="1">
        <v>0.43724810709131789</v>
      </c>
      <c r="CN234" s="1">
        <v>5.0294007563571316E-2</v>
      </c>
      <c r="CO234" s="1">
        <v>0.45505994142724088</v>
      </c>
      <c r="CP234" s="1">
        <v>2.6344061505318338E-2</v>
      </c>
      <c r="CQ234" s="1">
        <v>7.7334034162207715E-2</v>
      </c>
      <c r="CR234" s="1">
        <v>0.10628457310153216</v>
      </c>
      <c r="CS234" s="1">
        <v>3.7738084057780896E-2</v>
      </c>
      <c r="CT234" s="1">
        <v>0.30910406745578545</v>
      </c>
      <c r="CU234" s="1">
        <v>0.16605106235604597</v>
      </c>
      <c r="CV234" s="1">
        <v>2.6040056001778843E-2</v>
      </c>
      <c r="CW234" s="1">
        <v>9.2415892097566898E-2</v>
      </c>
      <c r="CX234" s="1">
        <v>1.55908292179151E-2</v>
      </c>
      <c r="CY234" s="1">
        <v>6.982158341772117E-2</v>
      </c>
      <c r="CZ234" s="1">
        <v>7.6229126265337205E-2</v>
      </c>
      <c r="DA234" s="1">
        <v>0.13642482359654845</v>
      </c>
      <c r="DB234" s="1">
        <v>3.6036121631291378E-2</v>
      </c>
      <c r="DC234" s="1">
        <v>1.8649836755520878E-2</v>
      </c>
      <c r="DD234" s="1">
        <v>0.29640060578741145</v>
      </c>
    </row>
    <row r="235" spans="49:108" x14ac:dyDescent="0.2">
      <c r="AW235" s="1" t="s">
        <v>241</v>
      </c>
      <c r="AX235" s="1">
        <v>0.31828679681833594</v>
      </c>
      <c r="AY235" s="1">
        <v>0.30420460905511854</v>
      </c>
      <c r="AZ235" s="1">
        <v>0.155143463848471</v>
      </c>
      <c r="BA235" s="1">
        <v>0.29402497029487412</v>
      </c>
      <c r="BB235" s="1">
        <v>5.6211555750860703E-2</v>
      </c>
      <c r="BC235" s="1">
        <v>0.37223245462503152</v>
      </c>
      <c r="BD235" s="1">
        <v>0.50791015389638816</v>
      </c>
      <c r="BE235" s="1">
        <v>0.13819059234843781</v>
      </c>
      <c r="BF235" s="1">
        <v>0.23975742571426178</v>
      </c>
      <c r="BG235" s="1">
        <v>1.67903055368764</v>
      </c>
      <c r="BH235" s="1">
        <v>5.6090736648619591E-2</v>
      </c>
      <c r="BI235" s="1">
        <v>3.7151522446558651</v>
      </c>
      <c r="BJ235" s="1">
        <v>3.6493609137866381</v>
      </c>
      <c r="BK235" s="1">
        <v>0.18563250224731781</v>
      </c>
      <c r="BL235" s="1">
        <v>0.18628539787507864</v>
      </c>
      <c r="BM235" s="1">
        <v>0.26223466936052725</v>
      </c>
      <c r="BN235" s="1">
        <v>0.11249759958742403</v>
      </c>
      <c r="BO235" s="1">
        <v>3.6039586021377495E-2</v>
      </c>
      <c r="BP235" s="1">
        <v>0.85637115615528958</v>
      </c>
      <c r="BR235" s="1">
        <v>0.30169835759683344</v>
      </c>
      <c r="BS235" s="1">
        <v>0.30962875233731957</v>
      </c>
      <c r="BT235" s="1">
        <v>0.13440922420114848</v>
      </c>
      <c r="BU235" s="1">
        <v>0.28992656180750132</v>
      </c>
      <c r="BV235" s="1">
        <v>5.6548042616967796E-2</v>
      </c>
      <c r="BW235" s="1">
        <v>0.3891599046824501</v>
      </c>
      <c r="BX235" s="1">
        <v>0.50629657365021608</v>
      </c>
      <c r="BY235" s="1">
        <v>0.13947255484070906</v>
      </c>
      <c r="BZ235" s="1">
        <v>0.42777965859665629</v>
      </c>
      <c r="CA235" s="1">
        <v>1.6826064218449646</v>
      </c>
      <c r="CB235" s="1">
        <v>5.6441900096622616E-2</v>
      </c>
      <c r="CC235" s="1">
        <v>3.7306819732589558</v>
      </c>
      <c r="CD235" s="1">
        <v>3.6494310425348946</v>
      </c>
      <c r="CE235" s="1">
        <v>0.16539486160687075</v>
      </c>
      <c r="CF235" s="1">
        <v>0.16632327029604557</v>
      </c>
      <c r="CG235" s="1">
        <v>0.26881775798105073</v>
      </c>
      <c r="CH235" s="1">
        <v>0.10592120422591746</v>
      </c>
      <c r="CI235" s="1">
        <v>3.5772323778283724E-2</v>
      </c>
      <c r="CJ235" s="1">
        <v>0.89349925912771067</v>
      </c>
      <c r="CL235" s="1">
        <v>0.29597631323893148</v>
      </c>
      <c r="CM235" s="1">
        <v>0.29807265445524245</v>
      </c>
      <c r="CN235" s="1">
        <v>0.20004820268152232</v>
      </c>
      <c r="CO235" s="1">
        <v>0.28695350379730961</v>
      </c>
      <c r="CP235" s="1">
        <v>5.6261185879881437E-2</v>
      </c>
      <c r="CQ235" s="1">
        <v>0.38029201623197928</v>
      </c>
      <c r="CR235" s="1">
        <v>0.50612288668491068</v>
      </c>
      <c r="CS235" s="1">
        <v>0.13822838461942091</v>
      </c>
      <c r="CT235" s="1">
        <v>0.21261708031703996</v>
      </c>
      <c r="CU235" s="1">
        <v>1.6785649188249059</v>
      </c>
      <c r="CV235" s="1">
        <v>5.615466277877143E-2</v>
      </c>
      <c r="CW235" s="1">
        <v>3.7210093547898033</v>
      </c>
      <c r="CX235" s="1">
        <v>3.6492369112923537</v>
      </c>
      <c r="CY235" s="1">
        <v>0.18172247105150852</v>
      </c>
      <c r="CZ235" s="1">
        <v>0.18247340678519353</v>
      </c>
      <c r="DA235" s="1">
        <v>0.27535273578930453</v>
      </c>
      <c r="DB235" s="1">
        <v>0.11023229597834411</v>
      </c>
      <c r="DC235" s="1">
        <v>3.5861817161103135E-2</v>
      </c>
      <c r="DD235" s="1">
        <v>0.86696620907777322</v>
      </c>
    </row>
    <row r="236" spans="49:108" x14ac:dyDescent="0.2">
      <c r="AW236" s="1" t="s">
        <v>197</v>
      </c>
      <c r="AX236" s="1">
        <v>0.79257796514069478</v>
      </c>
      <c r="AY236" s="1">
        <v>0.65196371021091593</v>
      </c>
      <c r="AZ236" s="1">
        <v>0.16510045810091567</v>
      </c>
      <c r="BA236" s="1">
        <v>0.58057198011540012</v>
      </c>
      <c r="BB236" s="1">
        <v>5.9703594858334173E-2</v>
      </c>
      <c r="BC236" s="1">
        <v>0.23516082691680007</v>
      </c>
      <c r="BD236" s="1">
        <v>0.21725758020098188</v>
      </c>
      <c r="BE236" s="1">
        <v>0.10064636803173391</v>
      </c>
      <c r="BF236" s="1">
        <v>1.4875271852736212</v>
      </c>
      <c r="BG236" s="1">
        <v>0.34150489090948077</v>
      </c>
      <c r="BH236" s="1">
        <v>5.9698273686313488E-2</v>
      </c>
      <c r="BI236" s="1">
        <v>0.20173888259578779</v>
      </c>
      <c r="BJ236" s="1">
        <v>2.9620263786323004E-2</v>
      </c>
      <c r="BK236" s="1">
        <v>0.15818555734883596</v>
      </c>
      <c r="BL236" s="1">
        <v>0.1594924362658659</v>
      </c>
      <c r="BM236" s="1">
        <v>0.43258751925229044</v>
      </c>
      <c r="BN236" s="1">
        <v>0.12414816335401685</v>
      </c>
      <c r="BO236" s="1">
        <v>3.8529103908737657E-2</v>
      </c>
      <c r="BP236" s="1">
        <v>1.0357790426411069</v>
      </c>
      <c r="BR236" s="1">
        <v>0.74020720281894348</v>
      </c>
      <c r="BS236" s="1">
        <v>0.65203653949515117</v>
      </c>
      <c r="BT236" s="1">
        <v>0.18322695470439379</v>
      </c>
      <c r="BU236" s="1">
        <v>0.55367518957286532</v>
      </c>
      <c r="BV236" s="1">
        <v>6.1981892345761978E-2</v>
      </c>
      <c r="BW236" s="1">
        <v>0.30875038564087476</v>
      </c>
      <c r="BX236" s="1">
        <v>0.22299578134369738</v>
      </c>
      <c r="BY236" s="1">
        <v>0.10919217724328679</v>
      </c>
      <c r="BZ236" s="1">
        <v>1.924928593500113</v>
      </c>
      <c r="CA236" s="1">
        <v>0.33202854729502601</v>
      </c>
      <c r="CB236" s="1">
        <v>6.2003435266549535E-2</v>
      </c>
      <c r="CC236" s="1">
        <v>0.26120030313425247</v>
      </c>
      <c r="CD236" s="1">
        <v>2.9549309566863271E-2</v>
      </c>
      <c r="CE236" s="1">
        <v>0.11208221377667194</v>
      </c>
      <c r="CF236" s="1">
        <v>0.11391512514458189</v>
      </c>
      <c r="CG236" s="1">
        <v>0.43299242570796037</v>
      </c>
      <c r="CH236" s="1">
        <v>0.10956166395803711</v>
      </c>
      <c r="CI236" s="1">
        <v>3.7470802639360437E-2</v>
      </c>
      <c r="CJ236" s="1">
        <v>1.1227859352889407</v>
      </c>
      <c r="CL236" s="1">
        <v>0.76047522297259429</v>
      </c>
      <c r="CM236" s="1">
        <v>0.66029373238986866</v>
      </c>
      <c r="CN236" s="1">
        <v>0.15334651894484927</v>
      </c>
      <c r="CO236" s="1">
        <v>0.57995945224750123</v>
      </c>
      <c r="CP236" s="1">
        <v>5.9327381882895353E-2</v>
      </c>
      <c r="CQ236" s="1">
        <v>0.25093076220306898</v>
      </c>
      <c r="CR236" s="1">
        <v>0.21028569866711463</v>
      </c>
      <c r="CS236" s="1">
        <v>9.9699347357928653E-2</v>
      </c>
      <c r="CT236" s="1">
        <v>1.7106050450722623</v>
      </c>
      <c r="CU236" s="1">
        <v>0.36846932322018089</v>
      </c>
      <c r="CV236" s="1">
        <v>5.9384876794205385E-2</v>
      </c>
      <c r="CW236" s="1">
        <v>0.21924105244623954</v>
      </c>
      <c r="CX236" s="1">
        <v>2.979902837739732E-2</v>
      </c>
      <c r="CY236" s="1">
        <v>0.13156594249505091</v>
      </c>
      <c r="CZ236" s="1">
        <v>0.13340618392353173</v>
      </c>
      <c r="DA236" s="1">
        <v>0.43406317150461204</v>
      </c>
      <c r="DB236" s="1">
        <v>0.11538466503601628</v>
      </c>
      <c r="DC236" s="1">
        <v>3.8311706361915429E-2</v>
      </c>
      <c r="DD236" s="1">
        <v>1.0588435602601132</v>
      </c>
    </row>
    <row r="237" spans="49:108" x14ac:dyDescent="0.2">
      <c r="AW237" s="1" t="s">
        <v>80</v>
      </c>
      <c r="AX237" s="1">
        <v>1.1318101122466935</v>
      </c>
      <c r="AY237" s="1">
        <v>1.2889772892205884</v>
      </c>
      <c r="AZ237" s="1">
        <v>7.9087055273544038E-2</v>
      </c>
      <c r="BA237" s="1">
        <v>1.4458698621004429</v>
      </c>
      <c r="BB237" s="1">
        <v>3.71079541327239E-2</v>
      </c>
      <c r="BC237" s="1">
        <v>4.999612316913541E-2</v>
      </c>
      <c r="BD237" s="1">
        <v>0.1492616939813349</v>
      </c>
      <c r="BE237" s="1">
        <v>4.789674620892255E-2</v>
      </c>
      <c r="BF237" s="1">
        <v>0.13246957951777194</v>
      </c>
      <c r="BG237" s="1">
        <v>0.23226584699549005</v>
      </c>
      <c r="BH237" s="1">
        <v>3.6742805521620771E-2</v>
      </c>
      <c r="BI237" s="1">
        <v>0.30448874026325251</v>
      </c>
      <c r="BJ237" s="1">
        <v>3.7325861920553503E-2</v>
      </c>
      <c r="BK237" s="1">
        <v>0.15636151898098363</v>
      </c>
      <c r="BL237" s="1">
        <v>0.16102276444851163</v>
      </c>
      <c r="BM237" s="1">
        <v>0.48023544329874773</v>
      </c>
      <c r="BN237" s="1">
        <v>7.4486050814064786E-2</v>
      </c>
      <c r="BO237" s="1">
        <v>2.7379550210019844E-2</v>
      </c>
      <c r="BP237" s="1">
        <v>3.2239182862411573</v>
      </c>
      <c r="BR237" s="1">
        <v>1.1318101122466935</v>
      </c>
      <c r="BS237" s="1">
        <v>1.2889772892205884</v>
      </c>
      <c r="BT237" s="1">
        <v>7.9087055273544038E-2</v>
      </c>
      <c r="BU237" s="1">
        <v>1.4458698621004429</v>
      </c>
      <c r="BV237" s="1">
        <v>3.71079541327239E-2</v>
      </c>
      <c r="BW237" s="1">
        <v>4.999612316913541E-2</v>
      </c>
      <c r="BX237" s="1">
        <v>0.1492616939813349</v>
      </c>
      <c r="BY237" s="1">
        <v>4.789674620892255E-2</v>
      </c>
      <c r="BZ237" s="1">
        <v>0.13246957951777194</v>
      </c>
      <c r="CA237" s="1">
        <v>0.23226584699549005</v>
      </c>
      <c r="CB237" s="1">
        <v>3.6742805521620771E-2</v>
      </c>
      <c r="CC237" s="1">
        <v>0.30448874026325251</v>
      </c>
      <c r="CD237" s="1">
        <v>3.7325861920553503E-2</v>
      </c>
      <c r="CE237" s="1">
        <v>0.15636151898098363</v>
      </c>
      <c r="CF237" s="1">
        <v>0.16102276444851163</v>
      </c>
      <c r="CG237" s="1">
        <v>0.48023544329874773</v>
      </c>
      <c r="CH237" s="1">
        <v>7.4486050814064786E-2</v>
      </c>
      <c r="CI237" s="1">
        <v>2.7379550210019844E-2</v>
      </c>
      <c r="CJ237" s="1">
        <v>3.2239182862411573</v>
      </c>
      <c r="CL237" s="1">
        <v>1.1318101122466935</v>
      </c>
      <c r="CM237" s="1">
        <v>1.2889772892205884</v>
      </c>
      <c r="CN237" s="1">
        <v>7.9087055273544038E-2</v>
      </c>
      <c r="CO237" s="1">
        <v>1.4458698621004429</v>
      </c>
      <c r="CP237" s="1">
        <v>3.71079541327239E-2</v>
      </c>
      <c r="CQ237" s="1">
        <v>4.999612316913541E-2</v>
      </c>
      <c r="CR237" s="1">
        <v>0.1492616939813349</v>
      </c>
      <c r="CS237" s="1">
        <v>4.789674620892255E-2</v>
      </c>
      <c r="CT237" s="1">
        <v>0.13246957951777194</v>
      </c>
      <c r="CU237" s="1">
        <v>0.23226584699549005</v>
      </c>
      <c r="CV237" s="1">
        <v>3.6742805521620771E-2</v>
      </c>
      <c r="CW237" s="1">
        <v>0.30448874026325251</v>
      </c>
      <c r="CX237" s="1">
        <v>3.7325861920553503E-2</v>
      </c>
      <c r="CY237" s="1">
        <v>0.15636151898098363</v>
      </c>
      <c r="CZ237" s="1">
        <v>0.16102276444851163</v>
      </c>
      <c r="DA237" s="1">
        <v>0.48023544329874773</v>
      </c>
      <c r="DB237" s="1">
        <v>7.4486050814064786E-2</v>
      </c>
      <c r="DC237" s="1">
        <v>2.7379550210019844E-2</v>
      </c>
      <c r="DD237" s="1">
        <v>3.2239182862411573</v>
      </c>
    </row>
    <row r="238" spans="49:108" x14ac:dyDescent="0.2">
      <c r="AW238" s="1" t="s">
        <v>79</v>
      </c>
      <c r="AX238" s="1">
        <v>1.7167185890035752</v>
      </c>
      <c r="AY238" s="1">
        <v>1.8764427864535211</v>
      </c>
      <c r="AZ238" s="1">
        <v>0.63679124190058678</v>
      </c>
      <c r="BA238" s="1">
        <v>1.6072259734591583</v>
      </c>
      <c r="BB238" s="1">
        <v>0.20035843990448021</v>
      </c>
      <c r="BC238" s="1">
        <v>0.99381774100249298</v>
      </c>
      <c r="BD238" s="1">
        <v>0.92071158203813008</v>
      </c>
      <c r="BE238" s="1">
        <v>0.34635553287568671</v>
      </c>
      <c r="BF238" s="1">
        <v>4.4860916907010706</v>
      </c>
      <c r="BG238" s="1">
        <v>1.7671630241080289</v>
      </c>
      <c r="BH238" s="1">
        <v>0.20032326989973875</v>
      </c>
      <c r="BI238" s="1">
        <v>1.3371689237404376</v>
      </c>
      <c r="BJ238" s="1">
        <v>9.9269748582792194E-2</v>
      </c>
      <c r="BK238" s="1">
        <v>0.63621215329146552</v>
      </c>
      <c r="BL238" s="1">
        <v>0.63650524548484844</v>
      </c>
      <c r="BM238" s="1">
        <v>4.2135393947593185</v>
      </c>
      <c r="BN238" s="1">
        <v>0.34750633917644258</v>
      </c>
      <c r="BO238" s="1">
        <v>0.12228056185720559</v>
      </c>
      <c r="BP238" s="1">
        <v>6.2491649249120655</v>
      </c>
      <c r="BR238" s="1">
        <v>1.7167185890035752</v>
      </c>
      <c r="BS238" s="1">
        <v>1.8764427864535211</v>
      </c>
      <c r="BT238" s="1">
        <v>0.63679124190058678</v>
      </c>
      <c r="BU238" s="1">
        <v>1.6072259734591583</v>
      </c>
      <c r="BV238" s="1">
        <v>0.20035843990448021</v>
      </c>
      <c r="BW238" s="1">
        <v>0.99381774100249298</v>
      </c>
      <c r="BX238" s="1">
        <v>0.92071158203813008</v>
      </c>
      <c r="BY238" s="1">
        <v>0.34635553287568671</v>
      </c>
      <c r="BZ238" s="1">
        <v>4.4860916907010706</v>
      </c>
      <c r="CA238" s="1">
        <v>1.7671630241080289</v>
      </c>
      <c r="CB238" s="1">
        <v>0.20032326989973875</v>
      </c>
      <c r="CC238" s="1">
        <v>1.3371689237404376</v>
      </c>
      <c r="CD238" s="1">
        <v>9.9269748582792194E-2</v>
      </c>
      <c r="CE238" s="1">
        <v>0.63621215329146552</v>
      </c>
      <c r="CF238" s="1">
        <v>0.63650524548484844</v>
      </c>
      <c r="CG238" s="1">
        <v>4.2135393947593185</v>
      </c>
      <c r="CH238" s="1">
        <v>0.34750633917644258</v>
      </c>
      <c r="CI238" s="1">
        <v>0.12228056185720559</v>
      </c>
      <c r="CJ238" s="1">
        <v>6.2491649249120655</v>
      </c>
      <c r="CL238" s="1">
        <v>1.7167185890035752</v>
      </c>
      <c r="CM238" s="1">
        <v>1.8764427864535211</v>
      </c>
      <c r="CN238" s="1">
        <v>0.63679124190058678</v>
      </c>
      <c r="CO238" s="1">
        <v>1.6072259734591583</v>
      </c>
      <c r="CP238" s="1">
        <v>0.20035843990448021</v>
      </c>
      <c r="CQ238" s="1">
        <v>0.99381774100249298</v>
      </c>
      <c r="CR238" s="1">
        <v>0.92071158203813008</v>
      </c>
      <c r="CS238" s="1">
        <v>0.34635553287568671</v>
      </c>
      <c r="CT238" s="1">
        <v>4.4860916907010706</v>
      </c>
      <c r="CU238" s="1">
        <v>1.7671630241080289</v>
      </c>
      <c r="CV238" s="1">
        <v>0.20032326989973875</v>
      </c>
      <c r="CW238" s="1">
        <v>1.3371689237404376</v>
      </c>
      <c r="CX238" s="1">
        <v>9.9269748582792194E-2</v>
      </c>
      <c r="CY238" s="1">
        <v>0.63621215329146552</v>
      </c>
      <c r="CZ238" s="1">
        <v>0.63650524548484844</v>
      </c>
      <c r="DA238" s="1">
        <v>4.2135393947593185</v>
      </c>
      <c r="DB238" s="1">
        <v>0.34750633917644258</v>
      </c>
      <c r="DC238" s="1">
        <v>0.12228056185720559</v>
      </c>
      <c r="DD238" s="1">
        <v>6.2491649249120655</v>
      </c>
    </row>
    <row r="239" spans="49:108" x14ac:dyDescent="0.2">
      <c r="AW239" s="1" t="s">
        <v>242</v>
      </c>
      <c r="AX239" s="1">
        <v>1.6241173674995737</v>
      </c>
      <c r="AY239" s="1">
        <v>1.29444024054268</v>
      </c>
      <c r="AZ239" s="1">
        <v>0.62156855796356325</v>
      </c>
      <c r="BA239" s="1">
        <v>1.2648406022502103</v>
      </c>
      <c r="BB239" s="1">
        <v>0.21572729405880334</v>
      </c>
      <c r="BC239" s="1">
        <v>1.216140946359257</v>
      </c>
      <c r="BD239" s="1">
        <v>1.6879800631624298</v>
      </c>
      <c r="BE239" s="1">
        <v>0.4997229343691712</v>
      </c>
      <c r="BF239" s="1">
        <v>0.96398073111946236</v>
      </c>
      <c r="BG239" s="1">
        <v>5.3230075583650782</v>
      </c>
      <c r="BH239" s="1">
        <v>0.21621233835543546</v>
      </c>
      <c r="BI239" s="1">
        <v>11.168771372629788</v>
      </c>
      <c r="BJ239" s="1">
        <v>10.913126604994455</v>
      </c>
      <c r="BK239" s="1">
        <v>0.69847832350317884</v>
      </c>
      <c r="BL239" s="1">
        <v>0.7011579674591415</v>
      </c>
      <c r="BM239" s="1">
        <v>1.0831763616083017</v>
      </c>
      <c r="BN239" s="1">
        <v>0.40665272857676987</v>
      </c>
      <c r="BO239" s="1">
        <v>0.14460419974986696</v>
      </c>
      <c r="BP239" s="1">
        <v>2.8354764328282829</v>
      </c>
      <c r="BR239" s="1">
        <v>1.5345263588811058</v>
      </c>
      <c r="BS239" s="1">
        <v>1.3199234583593413</v>
      </c>
      <c r="BT239" s="1">
        <v>0.51565998544756275</v>
      </c>
      <c r="BU239" s="1">
        <v>1.2400578506226192</v>
      </c>
      <c r="BV239" s="1">
        <v>0.21698692032321951</v>
      </c>
      <c r="BW239" s="1">
        <v>1.2921436651654679</v>
      </c>
      <c r="BX239" s="1">
        <v>1.6758592902939888</v>
      </c>
      <c r="BY239" s="1">
        <v>0.5047647440647226</v>
      </c>
      <c r="BZ239" s="1">
        <v>1.9340017495303503</v>
      </c>
      <c r="CA239" s="1">
        <v>5.3446310721772825</v>
      </c>
      <c r="CB239" s="1">
        <v>0.21752237016997253</v>
      </c>
      <c r="CC239" s="1">
        <v>11.240665937480598</v>
      </c>
      <c r="CD239" s="1">
        <v>10.913499169534138</v>
      </c>
      <c r="CE239" s="1">
        <v>0.59312743613770536</v>
      </c>
      <c r="CF239" s="1">
        <v>0.59723494409786992</v>
      </c>
      <c r="CG239" s="1">
        <v>1.1050340209291842</v>
      </c>
      <c r="CH239" s="1">
        <v>0.37191455078910707</v>
      </c>
      <c r="CI239" s="1">
        <v>0.14320817313325127</v>
      </c>
      <c r="CJ239" s="1">
        <v>3.0249623237544019</v>
      </c>
      <c r="CL239" s="1">
        <v>1.5117006371515445</v>
      </c>
      <c r="CM239" s="1">
        <v>1.263797255893522</v>
      </c>
      <c r="CN239" s="1">
        <v>0.8482211471957003</v>
      </c>
      <c r="CO239" s="1">
        <v>1.2298715242478111</v>
      </c>
      <c r="CP239" s="1">
        <v>0.21623665485916418</v>
      </c>
      <c r="CQ239" s="1">
        <v>1.263181761779544</v>
      </c>
      <c r="CR239" s="1">
        <v>1.6807134552007046</v>
      </c>
      <c r="CS239" s="1">
        <v>0.50067988643860084</v>
      </c>
      <c r="CT239" s="1">
        <v>0.82415307909467894</v>
      </c>
      <c r="CU239" s="1">
        <v>5.321111762576006</v>
      </c>
      <c r="CV239" s="1">
        <v>0.21680410946775838</v>
      </c>
      <c r="CW239" s="1">
        <v>11.203025039833124</v>
      </c>
      <c r="CX239" s="1">
        <v>10.91249157594512</v>
      </c>
      <c r="CY239" s="1">
        <v>0.67840367062720108</v>
      </c>
      <c r="CZ239" s="1">
        <v>0.68158321224547447</v>
      </c>
      <c r="DA239" s="1">
        <v>1.1536540659620091</v>
      </c>
      <c r="DB239" s="1">
        <v>0.39521190095472852</v>
      </c>
      <c r="DC239" s="1">
        <v>0.14369815259160212</v>
      </c>
      <c r="DD239" s="1">
        <v>2.8884910750022432</v>
      </c>
    </row>
    <row r="240" spans="49:108" x14ac:dyDescent="0.2">
      <c r="AW240" s="1" t="s">
        <v>113</v>
      </c>
      <c r="AX240" s="1">
        <v>3.2604919548853104</v>
      </c>
      <c r="AY240" s="1">
        <v>3.5697505969050942</v>
      </c>
      <c r="AZ240" s="1">
        <v>5.187360697303192</v>
      </c>
      <c r="BA240" s="1">
        <v>2.9284323540515809</v>
      </c>
      <c r="BB240" s="1">
        <v>34.316835505747385</v>
      </c>
      <c r="BC240" s="1">
        <v>24.264199028524974</v>
      </c>
      <c r="BD240" s="1">
        <v>13.575016497689321</v>
      </c>
      <c r="BE240" s="1">
        <v>35.38043543853265</v>
      </c>
      <c r="BF240" s="1">
        <v>5.2074031950504081</v>
      </c>
      <c r="BG240" s="1">
        <v>23.2681769378386</v>
      </c>
      <c r="BH240" s="1">
        <v>32.775369098248952</v>
      </c>
      <c r="BI240" s="1">
        <v>5.0360402112027778</v>
      </c>
      <c r="BJ240" s="1">
        <v>12.282589631848506</v>
      </c>
      <c r="BK240" s="1">
        <v>4.338860219574749</v>
      </c>
      <c r="BL240" s="1">
        <v>4.3708412525513811</v>
      </c>
      <c r="BM240" s="1">
        <v>8.5354045677457471</v>
      </c>
      <c r="BN240" s="1">
        <v>4.7308798552513442</v>
      </c>
      <c r="BO240" s="1">
        <v>11.388401267100459</v>
      </c>
      <c r="BP240" s="1">
        <v>12.414866466728299</v>
      </c>
      <c r="BR240" s="1">
        <v>1.7110248941714024</v>
      </c>
      <c r="BS240" s="1">
        <v>2.073664622798844</v>
      </c>
      <c r="BT240" s="1">
        <v>1.872159565983984</v>
      </c>
      <c r="BU240" s="1">
        <v>1.6157139318817169</v>
      </c>
      <c r="BV240" s="1">
        <v>19.95659291907716</v>
      </c>
      <c r="BW240" s="1">
        <v>14.270028995075471</v>
      </c>
      <c r="BX240" s="1">
        <v>7.6112921090386383</v>
      </c>
      <c r="BY240" s="1">
        <v>19.080068976906897</v>
      </c>
      <c r="BZ240" s="1">
        <v>3.8190613528624997</v>
      </c>
      <c r="CA240" s="1">
        <v>13.747513937251741</v>
      </c>
      <c r="CB240" s="1">
        <v>18.848457186110334</v>
      </c>
      <c r="CC240" s="1">
        <v>3.1043826271558235</v>
      </c>
      <c r="CD240" s="1">
        <v>7.2474650082581027</v>
      </c>
      <c r="CE240" s="1">
        <v>2.4524413522573507</v>
      </c>
      <c r="CF240" s="1">
        <v>2.4724967989967452</v>
      </c>
      <c r="CG240" s="1">
        <v>5.0213052099579576</v>
      </c>
      <c r="CH240" s="1">
        <v>1.1534821846493371</v>
      </c>
      <c r="CI240" s="1">
        <v>1.6769995167844891</v>
      </c>
      <c r="CJ240" s="1">
        <v>7.6494500729242771</v>
      </c>
      <c r="CL240" s="1">
        <v>3.0304915630754952</v>
      </c>
      <c r="CM240" s="1">
        <v>3.5101667563037875</v>
      </c>
      <c r="CN240" s="1">
        <v>5.0750646797962737</v>
      </c>
      <c r="CO240" s="1">
        <v>2.8480136209634566</v>
      </c>
      <c r="CP240" s="1">
        <v>33.384427038991738</v>
      </c>
      <c r="CQ240" s="1">
        <v>23.679534080870237</v>
      </c>
      <c r="CR240" s="1">
        <v>13.209889725083618</v>
      </c>
      <c r="CS240" s="1">
        <v>34.530886219679495</v>
      </c>
      <c r="CT240" s="1">
        <v>5.9279440391722078</v>
      </c>
      <c r="CU240" s="1">
        <v>22.507150742303576</v>
      </c>
      <c r="CV240" s="1">
        <v>31.898111932061006</v>
      </c>
      <c r="CW240" s="1">
        <v>4.9863261603615632</v>
      </c>
      <c r="CX240" s="1">
        <v>11.967310268418716</v>
      </c>
      <c r="CY240" s="1">
        <v>4.1043629184938588</v>
      </c>
      <c r="CZ240" s="1">
        <v>4.138164487033924</v>
      </c>
      <c r="DA240" s="1">
        <v>8.3219415308620874</v>
      </c>
      <c r="DB240" s="1">
        <v>4.6462031313486678</v>
      </c>
      <c r="DC240" s="1">
        <v>11.365475174607752</v>
      </c>
      <c r="DD240" s="1">
        <v>12.199797782999701</v>
      </c>
    </row>
    <row r="241" spans="27:108" x14ac:dyDescent="0.2">
      <c r="AW241" s="1" t="s">
        <v>94</v>
      </c>
      <c r="AX241" s="1">
        <v>1.9187289525190201</v>
      </c>
      <c r="AY241" s="1">
        <v>1.8223484673359245</v>
      </c>
      <c r="AZ241" s="1">
        <v>0.78989953539813851</v>
      </c>
      <c r="BA241" s="1">
        <v>1.6427632802454926</v>
      </c>
      <c r="BB241" s="1">
        <v>0.55452733716798019</v>
      </c>
      <c r="BC241" s="1">
        <v>1.0005684998578286</v>
      </c>
      <c r="BD241" s="1">
        <v>1.0656952204834469</v>
      </c>
      <c r="BE241" s="1">
        <v>0.84505467203068751</v>
      </c>
      <c r="BF241" s="1">
        <v>3.3488690347960959</v>
      </c>
      <c r="BG241" s="1">
        <v>2.6976103842592036</v>
      </c>
      <c r="BH241" s="1">
        <v>0.5517877444771665</v>
      </c>
      <c r="BI241" s="1">
        <v>5.369417675469685</v>
      </c>
      <c r="BJ241" s="1">
        <v>0.82341076604021346</v>
      </c>
      <c r="BK241" s="1">
        <v>0.65653607716116769</v>
      </c>
      <c r="BL241" s="1">
        <v>0.66052747965271841</v>
      </c>
      <c r="BM241" s="1">
        <v>1.6342464231815166</v>
      </c>
      <c r="BN241" s="1">
        <v>0.67726912172539355</v>
      </c>
      <c r="BO241" s="1">
        <v>0.45587217580905115</v>
      </c>
      <c r="BP241" s="1">
        <v>3.7625425306668228</v>
      </c>
      <c r="BR241" s="1">
        <v>1.9344630443841402</v>
      </c>
      <c r="BS241" s="1">
        <v>1.8269980607135423</v>
      </c>
      <c r="BT241" s="1">
        <v>0.80001283851432325</v>
      </c>
      <c r="BU241" s="1">
        <v>1.6473330926111984</v>
      </c>
      <c r="BV241" s="1">
        <v>0.62096003761210694</v>
      </c>
      <c r="BW241" s="1">
        <v>1.0630425960930496</v>
      </c>
      <c r="BX241" s="1">
        <v>1.1080311834628938</v>
      </c>
      <c r="BY241" s="1">
        <v>0.94198745797195982</v>
      </c>
      <c r="BZ241" s="1">
        <v>3.3537689471260355</v>
      </c>
      <c r="CA241" s="1">
        <v>2.7030640457874755</v>
      </c>
      <c r="CB241" s="1">
        <v>0.6171451857072382</v>
      </c>
      <c r="CC241" s="1">
        <v>5.4119088591859974</v>
      </c>
      <c r="CD241" s="1">
        <v>0.8591439113916185</v>
      </c>
      <c r="CE241" s="1">
        <v>0.67963929506156595</v>
      </c>
      <c r="CF241" s="1">
        <v>0.68374768375112682</v>
      </c>
      <c r="CG241" s="1">
        <v>1.6759270156647601</v>
      </c>
      <c r="CH241" s="1">
        <v>0.67408371501636088</v>
      </c>
      <c r="CI241" s="1">
        <v>0.50859495050348835</v>
      </c>
      <c r="CJ241" s="1">
        <v>3.6378188317989926</v>
      </c>
      <c r="CL241" s="1">
        <v>1.8629803565449521</v>
      </c>
      <c r="CM241" s="1">
        <v>1.8185833390279633</v>
      </c>
      <c r="CN241" s="1">
        <v>0.77324728727750747</v>
      </c>
      <c r="CO241" s="1">
        <v>1.6276555157686758</v>
      </c>
      <c r="CP241" s="1">
        <v>0.43175822035076999</v>
      </c>
      <c r="CQ241" s="1">
        <v>0.91380231026543068</v>
      </c>
      <c r="CR241" s="1">
        <v>0.98671414551456138</v>
      </c>
      <c r="CS241" s="1">
        <v>0.66750277352219323</v>
      </c>
      <c r="CT241" s="1">
        <v>3.5542091858204596</v>
      </c>
      <c r="CU241" s="1">
        <v>2.6958187858137035</v>
      </c>
      <c r="CV241" s="1">
        <v>0.43105747793407362</v>
      </c>
      <c r="CW241" s="1">
        <v>5.3158942249509975</v>
      </c>
      <c r="CX241" s="1">
        <v>0.75708527440953632</v>
      </c>
      <c r="CY241" s="1">
        <v>0.58993432532591861</v>
      </c>
      <c r="CZ241" s="1">
        <v>0.5940513633249046</v>
      </c>
      <c r="DA241" s="1">
        <v>1.5590703031513693</v>
      </c>
      <c r="DB241" s="1">
        <v>0.67552474928765971</v>
      </c>
      <c r="DC241" s="1">
        <v>0.35755626655494344</v>
      </c>
      <c r="DD241" s="1">
        <v>4.0310581477884755</v>
      </c>
    </row>
    <row r="242" spans="27:108" x14ac:dyDescent="0.2">
      <c r="AW242" s="1" t="s">
        <v>235</v>
      </c>
      <c r="AX242" s="1">
        <v>2.030522318663647</v>
      </c>
      <c r="AY242" s="1">
        <v>2.3570923773189563</v>
      </c>
      <c r="AZ242" s="1">
        <v>1.0528217821685277</v>
      </c>
      <c r="BA242" s="1">
        <v>2.210207825523582</v>
      </c>
      <c r="BB242" s="1">
        <v>0.38393189162369001</v>
      </c>
      <c r="BC242" s="1">
        <v>0.81152045436390896</v>
      </c>
      <c r="BD242" s="1">
        <v>1.1283698740009722</v>
      </c>
      <c r="BE242" s="1">
        <v>0.68363748530901325</v>
      </c>
      <c r="BF242" s="1">
        <v>3.017460968805445</v>
      </c>
      <c r="BG242" s="1">
        <v>1.3271321175863178</v>
      </c>
      <c r="BH242" s="1">
        <v>0.38414118942585451</v>
      </c>
      <c r="BI242" s="1">
        <v>1.2365702517085493</v>
      </c>
      <c r="BJ242" s="1">
        <v>16.557537182846833</v>
      </c>
      <c r="BK242" s="1">
        <v>1.1584671320634605</v>
      </c>
      <c r="BL242" s="1">
        <v>1.1644463478359213</v>
      </c>
      <c r="BM242" s="1">
        <v>2.9650559892730408</v>
      </c>
      <c r="BN242" s="1">
        <v>0.69865315140072259</v>
      </c>
      <c r="BO242" s="1">
        <v>0.26886407625046621</v>
      </c>
      <c r="BP242" s="1">
        <v>7.8150908857050396</v>
      </c>
      <c r="BR242" s="1">
        <v>1.5977396650057207</v>
      </c>
      <c r="BS242" s="1">
        <v>1.9549829355893868</v>
      </c>
      <c r="BT242" s="1">
        <v>0.87895039289293675</v>
      </c>
      <c r="BU242" s="1">
        <v>1.8172336332154653</v>
      </c>
      <c r="BV242" s="1">
        <v>0.39546427667684558</v>
      </c>
      <c r="BW242" s="1">
        <v>0.76392489149769449</v>
      </c>
      <c r="BX242" s="1">
        <v>1.0096683574697678</v>
      </c>
      <c r="BY242" s="1">
        <v>0.67286031152975412</v>
      </c>
      <c r="BZ242" s="1">
        <v>2.583381761821772</v>
      </c>
      <c r="CA242" s="1">
        <v>1.2660825843564985</v>
      </c>
      <c r="CB242" s="1">
        <v>0.39520302541773561</v>
      </c>
      <c r="CC242" s="1">
        <v>2.1133724953087807</v>
      </c>
      <c r="CD242" s="1">
        <v>11.419243283298499</v>
      </c>
      <c r="CE242" s="1">
        <v>0.85709990989857687</v>
      </c>
      <c r="CF242" s="1">
        <v>0.86393871099268815</v>
      </c>
      <c r="CG242" s="1">
        <v>2.4034904282710992</v>
      </c>
      <c r="CH242" s="1">
        <v>0.62654792859695696</v>
      </c>
      <c r="CI242" s="1">
        <v>0.29500237595275047</v>
      </c>
      <c r="CJ242" s="1">
        <v>7.3713095295629829</v>
      </c>
      <c r="CL242" s="1">
        <v>1.6886952752566318</v>
      </c>
      <c r="CM242" s="1">
        <v>2.3241962396637681</v>
      </c>
      <c r="CN242" s="1">
        <v>0.9408590701338102</v>
      </c>
      <c r="CO242" s="1">
        <v>2.0185670025885734</v>
      </c>
      <c r="CP242" s="1">
        <v>0.24182402186085128</v>
      </c>
      <c r="CQ242" s="1">
        <v>0.67513401863296729</v>
      </c>
      <c r="CR242" s="1">
        <v>0.98272085279387034</v>
      </c>
      <c r="CS242" s="1">
        <v>0.46843932084544909</v>
      </c>
      <c r="CT242" s="1">
        <v>4.6898745227963561</v>
      </c>
      <c r="CU242" s="1">
        <v>1.7245586479595219</v>
      </c>
      <c r="CV242" s="1">
        <v>0.2445580049920443</v>
      </c>
      <c r="CW242" s="1">
        <v>1.183696629187275</v>
      </c>
      <c r="CX242" s="1">
        <v>16.486750255594494</v>
      </c>
      <c r="CY242" s="1">
        <v>0.95277086557202983</v>
      </c>
      <c r="CZ242" s="1">
        <v>0.96000736765535644</v>
      </c>
      <c r="DA242" s="1">
        <v>2.9415105909212236</v>
      </c>
      <c r="DB242" s="1">
        <v>0.63410630672807744</v>
      </c>
      <c r="DC242" s="1">
        <v>0.16217281640759976</v>
      </c>
      <c r="DD242" s="1">
        <v>8.7198694509049428</v>
      </c>
    </row>
    <row r="243" spans="27:108" x14ac:dyDescent="0.2">
      <c r="AW243" s="1" t="s">
        <v>233</v>
      </c>
      <c r="AX243" s="1">
        <v>5.0068585960714733</v>
      </c>
      <c r="AY243" s="1">
        <v>6.9921734469601109</v>
      </c>
      <c r="AZ243" s="1">
        <v>5.1169136139110218</v>
      </c>
      <c r="BA243" s="1">
        <v>7.1879434790046997</v>
      </c>
      <c r="BB243" s="1">
        <v>0.23302137318795255</v>
      </c>
      <c r="BC243" s="1">
        <v>1.5480008059737167</v>
      </c>
      <c r="BD243" s="1">
        <v>1.4604816811715056</v>
      </c>
      <c r="BE243" s="1">
        <v>0.45998952529021131</v>
      </c>
      <c r="BF243" s="1">
        <v>6.1447218694862391</v>
      </c>
      <c r="BG243" s="1">
        <v>1.5657499429433908</v>
      </c>
      <c r="BH243" s="1">
        <v>0.2365200557550276</v>
      </c>
      <c r="BI243" s="1">
        <v>1.3303723848787909</v>
      </c>
      <c r="BJ243" s="1">
        <v>9.08265150341344E-2</v>
      </c>
      <c r="BK243" s="1">
        <v>3.178713784437575</v>
      </c>
      <c r="BL243" s="1">
        <v>3.2070603253417191</v>
      </c>
      <c r="BM243" s="1">
        <v>3.9504557160295799</v>
      </c>
      <c r="BN243" s="1">
        <v>4.7936908020146785</v>
      </c>
      <c r="BO243" s="1">
        <v>0.10980028697559709</v>
      </c>
      <c r="BP243" s="1">
        <v>1.8610715211229663</v>
      </c>
      <c r="BR243" s="1">
        <v>4.0908598867901098</v>
      </c>
      <c r="BS243" s="1">
        <v>7.1503686690426189</v>
      </c>
      <c r="BT243" s="1">
        <v>5.2930143880765241</v>
      </c>
      <c r="BU243" s="1">
        <v>6.8734983921848762</v>
      </c>
      <c r="BV243" s="1">
        <v>0.26392937989226084</v>
      </c>
      <c r="BW243" s="1">
        <v>2.7155571694937262</v>
      </c>
      <c r="BX243" s="1">
        <v>1.5113172393944445</v>
      </c>
      <c r="BY243" s="1">
        <v>0.58010280248031976</v>
      </c>
      <c r="BZ243" s="1">
        <v>14.129308152137213</v>
      </c>
      <c r="CA243" s="1">
        <v>1.6242862574318946</v>
      </c>
      <c r="CB243" s="1">
        <v>0.26885348649530505</v>
      </c>
      <c r="CC243" s="1">
        <v>2.3036672588051927</v>
      </c>
      <c r="CD243" s="1">
        <v>9.0677283370006578E-2</v>
      </c>
      <c r="CE243" s="1">
        <v>2.3498615659783368</v>
      </c>
      <c r="CF243" s="1">
        <v>2.3883447683551062</v>
      </c>
      <c r="CG243" s="1">
        <v>4.0175576638082884</v>
      </c>
      <c r="CH243" s="1">
        <v>4.5163173161299168</v>
      </c>
      <c r="CI243" s="1">
        <v>9.3506495576360982E-2</v>
      </c>
      <c r="CJ243" s="1">
        <v>3.3519787200932072</v>
      </c>
      <c r="CL243" s="1">
        <v>4.3663085758507787</v>
      </c>
      <c r="CM243" s="1">
        <v>7.1120152832942125</v>
      </c>
      <c r="CN243" s="1">
        <v>4.9468925269775106</v>
      </c>
      <c r="CO243" s="1">
        <v>7.1627669071998854</v>
      </c>
      <c r="CP243" s="1">
        <v>0.22779075720227113</v>
      </c>
      <c r="CQ243" s="1">
        <v>1.9132281599162149</v>
      </c>
      <c r="CR243" s="1">
        <v>1.3286210634807254</v>
      </c>
      <c r="CS243" s="1">
        <v>0.44929977461596726</v>
      </c>
      <c r="CT243" s="1">
        <v>10.206048666390375</v>
      </c>
      <c r="CU243" s="1">
        <v>2.0478832707611012</v>
      </c>
      <c r="CV243" s="1">
        <v>0.23226249689671888</v>
      </c>
      <c r="CW243" s="1">
        <v>1.7142460627632212</v>
      </c>
      <c r="CX243" s="1">
        <v>9.4021811103944586E-2</v>
      </c>
      <c r="CY243" s="1">
        <v>2.6400068566684176</v>
      </c>
      <c r="CZ243" s="1">
        <v>2.6794089473448075</v>
      </c>
      <c r="DA243" s="1">
        <v>3.9983370821270672</v>
      </c>
      <c r="DB243" s="1">
        <v>4.6315780955478676</v>
      </c>
      <c r="DC243" s="1">
        <v>0.10469942538333668</v>
      </c>
      <c r="DD243" s="1">
        <v>2.315449254732926</v>
      </c>
    </row>
    <row r="244" spans="27:108" x14ac:dyDescent="0.2">
      <c r="AW244" s="1" t="s">
        <v>239</v>
      </c>
      <c r="AX244" s="1">
        <v>11.988719898197294</v>
      </c>
      <c r="AY244" s="1">
        <v>13.115282607601515</v>
      </c>
      <c r="AZ244" s="1">
        <v>5.2856274514212576</v>
      </c>
      <c r="BA244" s="1">
        <v>11.425099035044024</v>
      </c>
      <c r="BB244" s="1">
        <v>20.984279162204121</v>
      </c>
      <c r="BC244" s="1">
        <v>24.512211331337024</v>
      </c>
      <c r="BD244" s="1">
        <v>10.399846635349348</v>
      </c>
      <c r="BE244" s="1">
        <v>25.231096557678136</v>
      </c>
      <c r="BF244" s="1">
        <v>29.441046166580502</v>
      </c>
      <c r="BG244" s="1">
        <v>13.359811912229619</v>
      </c>
      <c r="BH244" s="1">
        <v>20.911858404012321</v>
      </c>
      <c r="BI244" s="1">
        <v>10.481991695374337</v>
      </c>
      <c r="BJ244" s="1">
        <v>8.6768790577073265</v>
      </c>
      <c r="BK244" s="1">
        <v>5.8041214500709337</v>
      </c>
      <c r="BL244" s="1">
        <v>5.8259324604488851</v>
      </c>
      <c r="BM244" s="1">
        <v>15.146631999240888</v>
      </c>
      <c r="BN244" s="1">
        <v>3.4152014300593558</v>
      </c>
      <c r="BO244" s="1">
        <v>2.7869375923319275</v>
      </c>
      <c r="BP244" s="1">
        <v>16.839988857592729</v>
      </c>
      <c r="BR244" s="1">
        <v>11.988719898197294</v>
      </c>
      <c r="BS244" s="1">
        <v>13.115282607601515</v>
      </c>
      <c r="BT244" s="1">
        <v>5.2856274514212576</v>
      </c>
      <c r="BU244" s="1">
        <v>11.425099035044024</v>
      </c>
      <c r="BV244" s="1">
        <v>20.984279162204121</v>
      </c>
      <c r="BW244" s="1">
        <v>24.512211331337024</v>
      </c>
      <c r="BX244" s="1">
        <v>10.399846635349348</v>
      </c>
      <c r="BY244" s="1">
        <v>25.231096557678136</v>
      </c>
      <c r="BZ244" s="1">
        <v>29.441046166580502</v>
      </c>
      <c r="CA244" s="1">
        <v>13.359811912229619</v>
      </c>
      <c r="CB244" s="1">
        <v>20.911858404012321</v>
      </c>
      <c r="CC244" s="1">
        <v>10.481991695374337</v>
      </c>
      <c r="CD244" s="1">
        <v>8.6768790577073265</v>
      </c>
      <c r="CE244" s="1">
        <v>5.8041214500709337</v>
      </c>
      <c r="CF244" s="1">
        <v>5.8259324604488851</v>
      </c>
      <c r="CG244" s="1">
        <v>15.146631999240888</v>
      </c>
      <c r="CH244" s="1">
        <v>3.4152014300593558</v>
      </c>
      <c r="CI244" s="1">
        <v>2.7869375923319275</v>
      </c>
      <c r="CJ244" s="1">
        <v>16.839988857592729</v>
      </c>
      <c r="CL244" s="1">
        <v>11.988719898197294</v>
      </c>
      <c r="CM244" s="1">
        <v>13.115282607601515</v>
      </c>
      <c r="CN244" s="1">
        <v>5.2856274514212576</v>
      </c>
      <c r="CO244" s="1">
        <v>11.425099035044024</v>
      </c>
      <c r="CP244" s="1">
        <v>20.984279162204121</v>
      </c>
      <c r="CQ244" s="1">
        <v>24.512211331337024</v>
      </c>
      <c r="CR244" s="1">
        <v>10.399846635349348</v>
      </c>
      <c r="CS244" s="1">
        <v>25.231096557678136</v>
      </c>
      <c r="CT244" s="1">
        <v>29.441046166580502</v>
      </c>
      <c r="CU244" s="1">
        <v>13.359811912229619</v>
      </c>
      <c r="CV244" s="1">
        <v>20.911858404012321</v>
      </c>
      <c r="CW244" s="1">
        <v>10.481991695374337</v>
      </c>
      <c r="CX244" s="1">
        <v>8.6768790577073265</v>
      </c>
      <c r="CY244" s="1">
        <v>5.8041214500709337</v>
      </c>
      <c r="CZ244" s="1">
        <v>5.8259324604488851</v>
      </c>
      <c r="DA244" s="1">
        <v>15.146631999240888</v>
      </c>
      <c r="DB244" s="1">
        <v>3.4152014300593558</v>
      </c>
      <c r="DC244" s="1">
        <v>2.7869375923319275</v>
      </c>
      <c r="DD244" s="1">
        <v>16.839988857592729</v>
      </c>
    </row>
    <row r="245" spans="27:108" x14ac:dyDescent="0.2"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W245" s="1" t="s">
        <v>243</v>
      </c>
      <c r="AX245" s="1">
        <v>14.031050200901598</v>
      </c>
      <c r="AY245" s="1">
        <v>14.91988273807117</v>
      </c>
      <c r="AZ245" s="1">
        <v>2.4930223597599834</v>
      </c>
      <c r="BA245" s="1">
        <v>14.428270658461495</v>
      </c>
      <c r="BB245" s="1">
        <v>0.43287670263135752</v>
      </c>
      <c r="BC245" s="1">
        <v>4.0077900107335305</v>
      </c>
      <c r="BD245" s="1">
        <v>3.0999886485721917</v>
      </c>
      <c r="BE245" s="1">
        <v>0.93121054192843844</v>
      </c>
      <c r="BF245" s="1">
        <v>22.877806107328947</v>
      </c>
      <c r="BG245" s="1">
        <v>3.8087798937881563</v>
      </c>
      <c r="BH245" s="1">
        <v>0.43744810858202721</v>
      </c>
      <c r="BI245" s="1">
        <v>3.6816924314010193</v>
      </c>
      <c r="BJ245" s="1">
        <v>0.13117047998153486</v>
      </c>
      <c r="BK245" s="1">
        <v>3.629458493030604</v>
      </c>
      <c r="BL245" s="1">
        <v>3.6469130021306992</v>
      </c>
      <c r="BM245" s="1">
        <v>6.9647760651644717</v>
      </c>
      <c r="BN245" s="1">
        <v>1.8355823588830038</v>
      </c>
      <c r="BO245" s="1">
        <v>0.13738908467548325</v>
      </c>
      <c r="BP245" s="1">
        <v>5.8401377400794114</v>
      </c>
      <c r="BR245" s="1">
        <v>12.612386113366226</v>
      </c>
      <c r="BS245" s="1">
        <v>15.303701898993694</v>
      </c>
      <c r="BT245" s="1">
        <v>3.6314400504508022</v>
      </c>
      <c r="BU245" s="1">
        <v>13.721601060624572</v>
      </c>
      <c r="BV245" s="1">
        <v>0.52445547026032324</v>
      </c>
      <c r="BW245" s="1">
        <v>6.9413753180296425</v>
      </c>
      <c r="BX245" s="1">
        <v>3.2555925881239243</v>
      </c>
      <c r="BY245" s="1">
        <v>1.3002567323210785</v>
      </c>
      <c r="BZ245" s="1">
        <v>41.81790541274934</v>
      </c>
      <c r="CA245" s="1">
        <v>2.5439054173153992</v>
      </c>
      <c r="CB245" s="1">
        <v>0.52877938335512975</v>
      </c>
      <c r="CC245" s="1">
        <v>6.0928455065548581</v>
      </c>
      <c r="CD245" s="1">
        <v>0.11075316957435918</v>
      </c>
      <c r="CE245" s="1">
        <v>1.8875076819786161</v>
      </c>
      <c r="CF245" s="1">
        <v>1.9176156086409146</v>
      </c>
      <c r="CG245" s="1">
        <v>8.1369680621852449</v>
      </c>
      <c r="CH245" s="1">
        <v>1.3964448120736725</v>
      </c>
      <c r="CI245" s="1">
        <v>8.6194485374809809E-2</v>
      </c>
      <c r="CJ245" s="1">
        <v>9.6314181822906857</v>
      </c>
      <c r="CL245" s="1">
        <v>13.050124720349105</v>
      </c>
      <c r="CM245" s="1">
        <v>15.452996544599214</v>
      </c>
      <c r="CN245" s="1">
        <v>1.986712936642018</v>
      </c>
      <c r="CO245" s="1">
        <v>14.669481505334447</v>
      </c>
      <c r="CP245" s="1">
        <v>0.43398738068197229</v>
      </c>
      <c r="CQ245" s="1">
        <v>4.707334946907717</v>
      </c>
      <c r="CR245" s="1">
        <v>3.061603358228103</v>
      </c>
      <c r="CS245" s="1">
        <v>0.91912774207051628</v>
      </c>
      <c r="CT245" s="1">
        <v>30.639961388658104</v>
      </c>
      <c r="CU245" s="1">
        <v>5.2942229802875742</v>
      </c>
      <c r="CV245" s="1">
        <v>0.44120734520696747</v>
      </c>
      <c r="CW245" s="1">
        <v>4.4510042278455124</v>
      </c>
      <c r="CX245" s="1">
        <v>0.15429162405939362</v>
      </c>
      <c r="CY245" s="1">
        <v>2.7607040341955353</v>
      </c>
      <c r="CZ245" s="1">
        <v>2.7995210231110552</v>
      </c>
      <c r="DA245" s="1">
        <v>7.0755657844417037</v>
      </c>
      <c r="DB245" s="1">
        <v>1.5417266422209104</v>
      </c>
      <c r="DC245" s="1">
        <v>0.13810653582882268</v>
      </c>
      <c r="DD245" s="1">
        <v>6.7569238729792254</v>
      </c>
    </row>
    <row r="246" spans="27:108" x14ac:dyDescent="0.2">
      <c r="AW246" s="1" t="s">
        <v>109</v>
      </c>
      <c r="AX246" s="1">
        <v>13.730298962365142</v>
      </c>
      <c r="AY246" s="1">
        <v>11.017908712557842</v>
      </c>
      <c r="AZ246" s="1">
        <v>5.1440258934127625</v>
      </c>
      <c r="BA246" s="1">
        <v>10.943139881272888</v>
      </c>
      <c r="BB246" s="1">
        <v>6.1853583990153602</v>
      </c>
      <c r="BC246" s="1">
        <v>5.8719137968883146</v>
      </c>
      <c r="BD246" s="1">
        <v>21.585258219903842</v>
      </c>
      <c r="BE246" s="1">
        <v>2.4995164298015311</v>
      </c>
      <c r="BF246" s="1">
        <v>5.6410341162382327</v>
      </c>
      <c r="BG246" s="1">
        <v>3.7586490226694318</v>
      </c>
      <c r="BH246" s="1">
        <v>5.7302784977155321</v>
      </c>
      <c r="BI246" s="1">
        <v>4.9543163919923856</v>
      </c>
      <c r="BJ246" s="1">
        <v>2.7535605534698036</v>
      </c>
      <c r="BK246" s="1">
        <v>5.2715881457213971</v>
      </c>
      <c r="BL246" s="1">
        <v>5.2571938965688334</v>
      </c>
      <c r="BM246" s="1">
        <v>7.4402229751467432</v>
      </c>
      <c r="BN246" s="1">
        <v>3.5070327519650153</v>
      </c>
      <c r="BO246" s="1">
        <v>0.43707149194114642</v>
      </c>
      <c r="BP246" s="1">
        <v>10.750388474891208</v>
      </c>
      <c r="BR246" s="1">
        <v>3.4775845782194974</v>
      </c>
      <c r="BS246" s="1">
        <v>4.0383005098637881</v>
      </c>
      <c r="BT246" s="1">
        <v>1.4642339990655573</v>
      </c>
      <c r="BU246" s="1">
        <v>2.9082693805281767</v>
      </c>
      <c r="BV246" s="1">
        <v>8.440240458203581</v>
      </c>
      <c r="BW246" s="1">
        <v>1.7647282771217454</v>
      </c>
      <c r="BX246" s="1">
        <v>10.052456404311409</v>
      </c>
      <c r="BY246" s="1">
        <v>1.5412201977797979</v>
      </c>
      <c r="BZ246" s="1">
        <v>3.2101225698683664</v>
      </c>
      <c r="CA246" s="1">
        <v>1.9904511556314299</v>
      </c>
      <c r="CB246" s="1">
        <v>7.7219968417775631</v>
      </c>
      <c r="CC246" s="1">
        <v>1.3192622855153646</v>
      </c>
      <c r="CD246" s="1">
        <v>1.520004780118605</v>
      </c>
      <c r="CE246" s="1">
        <v>1.2508842137207412</v>
      </c>
      <c r="CF246" s="1">
        <v>1.2625621029701684</v>
      </c>
      <c r="CG246" s="1">
        <v>2.8027029117978195</v>
      </c>
      <c r="CH246" s="1">
        <v>1.2191202529024816</v>
      </c>
      <c r="CI246" s="1">
        <v>0.55943603423647414</v>
      </c>
      <c r="CJ246" s="1">
        <v>13.224581067351476</v>
      </c>
      <c r="CL246" s="1">
        <v>13.77026459875183</v>
      </c>
      <c r="CM246" s="1">
        <v>11.171764833924344</v>
      </c>
      <c r="CN246" s="1">
        <v>5.4415404682364121</v>
      </c>
      <c r="CO246" s="1">
        <v>11.091028490450054</v>
      </c>
      <c r="CP246" s="1">
        <v>6.1991266200489914</v>
      </c>
      <c r="CQ246" s="1">
        <v>6.2008213441271085</v>
      </c>
      <c r="CR246" s="1">
        <v>21.630994643361319</v>
      </c>
      <c r="CS246" s="1">
        <v>2.5533379571943531</v>
      </c>
      <c r="CT246" s="1">
        <v>5.8158877430930236</v>
      </c>
      <c r="CU246" s="1">
        <v>3.883996440179164</v>
      </c>
      <c r="CV246" s="1">
        <v>5.7446361103556987</v>
      </c>
      <c r="CW246" s="1">
        <v>5.2027149195812505</v>
      </c>
      <c r="CX246" s="1">
        <v>2.7496658025402541</v>
      </c>
      <c r="CY246" s="1">
        <v>5.2500387395781969</v>
      </c>
      <c r="CZ246" s="1">
        <v>5.2366612992732415</v>
      </c>
      <c r="DA246" s="1">
        <v>7.4939292899166929</v>
      </c>
      <c r="DB246" s="1">
        <v>3.5147223171934425</v>
      </c>
      <c r="DC246" s="1">
        <v>0.43818738101167243</v>
      </c>
      <c r="DD246" s="1">
        <v>11.034496126220022</v>
      </c>
    </row>
    <row r="247" spans="27:108" x14ac:dyDescent="0.2">
      <c r="AW247" s="1" t="s">
        <v>234</v>
      </c>
      <c r="AX247" s="1">
        <v>20.600969101399162</v>
      </c>
      <c r="AY247" s="1">
        <v>18.302873273722557</v>
      </c>
      <c r="AZ247" s="1">
        <v>51.427350116974388</v>
      </c>
      <c r="BA247" s="1">
        <v>19.16729079261242</v>
      </c>
      <c r="BB247" s="1">
        <v>35.811018854652602</v>
      </c>
      <c r="BC247" s="1">
        <v>33.489327600390681</v>
      </c>
      <c r="BD247" s="1">
        <v>36.029355698344929</v>
      </c>
      <c r="BE247" s="1">
        <v>31.935387370122438</v>
      </c>
      <c r="BF247" s="1">
        <v>10.25241889980485</v>
      </c>
      <c r="BG247" s="1">
        <v>29.413985589024787</v>
      </c>
      <c r="BH247" s="1">
        <v>37.802950855889286</v>
      </c>
      <c r="BI247" s="1">
        <v>39.355756036908637</v>
      </c>
      <c r="BJ247" s="1">
        <v>43.044939257932072</v>
      </c>
      <c r="BK247" s="1">
        <v>14.738963605585948</v>
      </c>
      <c r="BL247" s="1">
        <v>14.814982043248476</v>
      </c>
      <c r="BM247" s="1">
        <v>14.729393148829509</v>
      </c>
      <c r="BN247" s="1">
        <v>57.208808521801714</v>
      </c>
      <c r="BO247" s="1">
        <v>82.784729313614406</v>
      </c>
      <c r="BP247" s="1">
        <v>19.468084681546028</v>
      </c>
      <c r="BR247" s="1">
        <v>8.3138207896921035</v>
      </c>
      <c r="BS247" s="1">
        <v>8.245036744561153</v>
      </c>
      <c r="BT247" s="1">
        <v>11.996040424387159</v>
      </c>
      <c r="BU247" s="1">
        <v>8.1768155236524489</v>
      </c>
      <c r="BV247" s="1">
        <v>14.284540696167692</v>
      </c>
      <c r="BW247" s="1">
        <v>13.781462235358518</v>
      </c>
      <c r="BX247" s="1">
        <v>17.319659789451709</v>
      </c>
      <c r="BY247" s="1">
        <v>17.026608862224343</v>
      </c>
      <c r="BZ247" s="1">
        <v>8.8590463056067872</v>
      </c>
      <c r="CA247" s="1">
        <v>15.091696351124329</v>
      </c>
      <c r="CB247" s="1">
        <v>14.851157197427941</v>
      </c>
      <c r="CC247" s="1">
        <v>14.486737915613929</v>
      </c>
      <c r="CD247" s="1">
        <v>20.561779613454238</v>
      </c>
      <c r="CE247" s="1">
        <v>5.5987517280041548</v>
      </c>
      <c r="CF247" s="1">
        <v>5.6298814312856136</v>
      </c>
      <c r="CG247" s="1">
        <v>7.2340175673201053</v>
      </c>
      <c r="CH247" s="1">
        <v>13.113785625688271</v>
      </c>
      <c r="CI247" s="1">
        <v>27.721749776988631</v>
      </c>
      <c r="CJ247" s="1">
        <v>11.913284345926083</v>
      </c>
      <c r="CL247" s="1">
        <v>19.242110095547709</v>
      </c>
      <c r="CM247" s="1">
        <v>17.839763146997907</v>
      </c>
      <c r="CN247" s="1">
        <v>65.513843365860154</v>
      </c>
      <c r="CO247" s="1">
        <v>18.441966791313639</v>
      </c>
      <c r="CP247" s="1">
        <v>33.833986296623394</v>
      </c>
      <c r="CQ247" s="1">
        <v>32.925703247783581</v>
      </c>
      <c r="CR247" s="1">
        <v>34.185828686871432</v>
      </c>
      <c r="CS247" s="1">
        <v>30.311472662683713</v>
      </c>
      <c r="CT247" s="1">
        <v>12.275722967292941</v>
      </c>
      <c r="CU247" s="1">
        <v>30.417957743627966</v>
      </c>
      <c r="CV247" s="1">
        <v>35.617053633987986</v>
      </c>
      <c r="CW247" s="1">
        <v>37.625735756281358</v>
      </c>
      <c r="CX247" s="1">
        <v>42.86899025066618</v>
      </c>
      <c r="CY247" s="1">
        <v>13.831750421758054</v>
      </c>
      <c r="CZ247" s="1">
        <v>13.905658704723004</v>
      </c>
      <c r="DA247" s="1">
        <v>14.995345178801776</v>
      </c>
      <c r="DB247" s="1">
        <v>73.318326690488107</v>
      </c>
      <c r="DC247" s="1">
        <v>75.825081937169017</v>
      </c>
      <c r="DD247" s="1">
        <v>19.992389047674592</v>
      </c>
    </row>
    <row r="248" spans="27:108" x14ac:dyDescent="0.2">
      <c r="AW248" s="1" t="s">
        <v>248</v>
      </c>
      <c r="AX248" s="1">
        <v>19.53225900016772</v>
      </c>
      <c r="AY248" s="1">
        <v>19.156033186350172</v>
      </c>
      <c r="AZ248" s="1">
        <v>21.135373909296636</v>
      </c>
      <c r="BA248" s="1">
        <v>21.402519235518128</v>
      </c>
      <c r="BB248" s="1">
        <v>0.33991234109594964</v>
      </c>
      <c r="BC248" s="1">
        <v>0.79689608436543724</v>
      </c>
      <c r="BD248" s="1">
        <v>6.4066314585776398</v>
      </c>
      <c r="BE248" s="1">
        <v>0.53085824979669038</v>
      </c>
      <c r="BF248" s="1">
        <v>4.5256699066310171</v>
      </c>
      <c r="BG248" s="1">
        <v>9.9691125552984694</v>
      </c>
      <c r="BH248" s="1">
        <v>0.40805427497158619</v>
      </c>
      <c r="BI248" s="1">
        <v>1.3080809956819694</v>
      </c>
      <c r="BJ248" s="1">
        <v>0.59680829296249527</v>
      </c>
      <c r="BK248" s="1">
        <v>58.697726413151685</v>
      </c>
      <c r="BL248" s="1">
        <v>58.494201007934365</v>
      </c>
      <c r="BM248" s="1">
        <v>29.990919950391021</v>
      </c>
      <c r="BN248" s="1">
        <v>21.488007309804104</v>
      </c>
      <c r="BO248" s="1">
        <v>1.1073832353941908</v>
      </c>
      <c r="BP248" s="1">
        <v>2.0361678545196709</v>
      </c>
      <c r="BR248" s="1">
        <v>35.887873727977784</v>
      </c>
      <c r="BS248" s="1">
        <v>35.032824368760075</v>
      </c>
      <c r="BT248" s="1">
        <v>39.618053516981163</v>
      </c>
      <c r="BU248" s="1">
        <v>39.161117723853231</v>
      </c>
      <c r="BV248" s="1">
        <v>0.60298709857592991</v>
      </c>
      <c r="BW248" s="1">
        <v>1.4172715168383561</v>
      </c>
      <c r="BX248" s="1">
        <v>11.804334728037254</v>
      </c>
      <c r="BY248" s="1">
        <v>0.89101903955813433</v>
      </c>
      <c r="BZ248" s="1">
        <v>8.1863979475258031</v>
      </c>
      <c r="CA248" s="1">
        <v>14.011064812693952</v>
      </c>
      <c r="CB248" s="1">
        <v>0.7155172331579388</v>
      </c>
      <c r="CC248" s="1">
        <v>2.2304383358203594</v>
      </c>
      <c r="CD248" s="1">
        <v>1.0966404009652271</v>
      </c>
      <c r="CE248" s="1">
        <v>109.95581151964873</v>
      </c>
      <c r="CF248" s="1">
        <v>109.56458736260709</v>
      </c>
      <c r="CG248" s="1">
        <v>55.468431758258937</v>
      </c>
      <c r="CH248" s="1">
        <v>40.337587411634345</v>
      </c>
      <c r="CI248" s="1">
        <v>1.7977337355502152</v>
      </c>
      <c r="CJ248" s="1">
        <v>3.6016307302589494</v>
      </c>
      <c r="CL248" s="1">
        <v>16.049628011491048</v>
      </c>
      <c r="CM248" s="1">
        <v>15.732037976180768</v>
      </c>
      <c r="CN248" s="1">
        <v>17.408853569040637</v>
      </c>
      <c r="CO248" s="1">
        <v>17.57824407331989</v>
      </c>
      <c r="CP248" s="1">
        <v>0.27811028243880598</v>
      </c>
      <c r="CQ248" s="1">
        <v>0.65185827452382883</v>
      </c>
      <c r="CR248" s="1">
        <v>5.2637015491242982</v>
      </c>
      <c r="CS248" s="1">
        <v>0.43174027445993507</v>
      </c>
      <c r="CT248" s="1">
        <v>3.7103174657123881</v>
      </c>
      <c r="CU248" s="1">
        <v>7.9642662251138976</v>
      </c>
      <c r="CV248" s="1">
        <v>0.33345733812098638</v>
      </c>
      <c r="CW248" s="1">
        <v>1.0655207919620004</v>
      </c>
      <c r="CX248" s="1">
        <v>0.49022899288092903</v>
      </c>
      <c r="CY248" s="1">
        <v>48.343813046136347</v>
      </c>
      <c r="CZ248" s="1">
        <v>48.175653245791281</v>
      </c>
      <c r="DA248" s="1">
        <v>24.663722405324641</v>
      </c>
      <c r="DB248" s="1">
        <v>17.702608200214019</v>
      </c>
      <c r="DC248" s="1">
        <v>0.89786232148418299</v>
      </c>
      <c r="DD248" s="1">
        <v>1.6647773522965248</v>
      </c>
    </row>
    <row r="249" spans="27:108" x14ac:dyDescent="0.2">
      <c r="AX249" s="1" t="s">
        <v>269</v>
      </c>
      <c r="AY249" s="1" t="s">
        <v>33</v>
      </c>
      <c r="AZ249" s="1" t="s">
        <v>251</v>
      </c>
      <c r="BA249" s="1" t="s">
        <v>252</v>
      </c>
      <c r="BB249" s="1" t="s">
        <v>253</v>
      </c>
      <c r="BC249" s="1" t="s">
        <v>254</v>
      </c>
      <c r="BD249" s="1" t="s">
        <v>256</v>
      </c>
      <c r="BE249" s="1" t="s">
        <v>257</v>
      </c>
      <c r="BF249" s="1" t="s">
        <v>258</v>
      </c>
      <c r="BG249" s="1" t="s">
        <v>259</v>
      </c>
      <c r="BH249" s="1" t="s">
        <v>260</v>
      </c>
      <c r="BI249" s="1" t="s">
        <v>261</v>
      </c>
      <c r="BJ249" s="1" t="s">
        <v>262</v>
      </c>
      <c r="BK249" s="1" t="s">
        <v>263</v>
      </c>
      <c r="BL249" s="1" t="s">
        <v>264</v>
      </c>
      <c r="BM249" s="1" t="s">
        <v>265</v>
      </c>
      <c r="BN249" s="1" t="s">
        <v>266</v>
      </c>
      <c r="BO249" s="1" t="s">
        <v>267</v>
      </c>
      <c r="BP249" s="1" t="s">
        <v>268</v>
      </c>
    </row>
    <row r="250" spans="27:108" x14ac:dyDescent="0.2">
      <c r="AW250" s="1" t="s">
        <v>240</v>
      </c>
      <c r="AX250" s="1">
        <v>7.4649808004892727E-5</v>
      </c>
      <c r="AY250" s="1">
        <v>1.1229519149494826E-4</v>
      </c>
      <c r="AZ250" s="1">
        <v>1.558478949437945E-5</v>
      </c>
      <c r="BA250" s="1">
        <v>9.0272326094464764E-5</v>
      </c>
      <c r="BB250" s="1">
        <v>8.4985066383339594E-6</v>
      </c>
      <c r="BC250" s="1">
        <v>2.710806865562997E-4</v>
      </c>
      <c r="BD250" s="1">
        <v>3.2478286374686968E-4</v>
      </c>
      <c r="BE250" s="1">
        <v>6.2328864166555443E-5</v>
      </c>
      <c r="BF250" s="1">
        <v>3.0448274134251463E-4</v>
      </c>
      <c r="BG250" s="1">
        <v>1.6890385359551256E-4</v>
      </c>
      <c r="BH250" s="1">
        <v>8.7409235755416616E-6</v>
      </c>
      <c r="BI250" s="1">
        <v>3.1386672982097324E-3</v>
      </c>
      <c r="BJ250" s="1">
        <v>3.8293740873208254E-6</v>
      </c>
      <c r="BK250" s="1">
        <v>2.288200875187956E-5</v>
      </c>
      <c r="BL250" s="1">
        <v>2.3087095829513413E-5</v>
      </c>
      <c r="BM250" s="1">
        <v>9.0912842901839946E-5</v>
      </c>
      <c r="BN250" s="1">
        <v>1.0343348281294803E-5</v>
      </c>
      <c r="BO250" s="1">
        <v>3.245024557192954E-6</v>
      </c>
      <c r="BP250" s="1">
        <v>0.13505101902496822</v>
      </c>
    </row>
    <row r="251" spans="27:108" x14ac:dyDescent="0.2">
      <c r="AW251" s="1" t="s">
        <v>82</v>
      </c>
      <c r="AX251" s="1">
        <v>4.8900458818151089E-2</v>
      </c>
      <c r="AY251" s="1">
        <v>5.049174633694737E-2</v>
      </c>
      <c r="AZ251" s="1">
        <v>1.8427426697207584E-2</v>
      </c>
      <c r="BA251" s="1">
        <v>4.5540625329527372E-2</v>
      </c>
      <c r="BB251" s="1">
        <v>2.2203936699885084E-3</v>
      </c>
      <c r="BC251" s="1">
        <v>2.3317376938024978E-2</v>
      </c>
      <c r="BD251" s="1">
        <v>1.5151655819941346E-2</v>
      </c>
      <c r="BE251" s="1">
        <v>5.3900546641047859E-3</v>
      </c>
      <c r="BF251" s="1">
        <v>8.821112590840996E-2</v>
      </c>
      <c r="BG251" s="1">
        <v>1.6351945824625045E-2</v>
      </c>
      <c r="BH251" s="1">
        <v>2.2477111731541476E-3</v>
      </c>
      <c r="BI251" s="1">
        <v>2.0549001098863852E-2</v>
      </c>
      <c r="BJ251" s="1">
        <v>4.6284382185556646E-4</v>
      </c>
      <c r="BK251" s="1">
        <v>1.6628195565427616E-2</v>
      </c>
      <c r="BL251" s="1">
        <v>1.6574289900287635E-2</v>
      </c>
      <c r="BM251" s="1">
        <v>3.9324100889217707E-2</v>
      </c>
      <c r="BN251" s="1">
        <v>9.2540998593847231E-3</v>
      </c>
      <c r="BO251" s="1">
        <v>7.1487059420814465E-4</v>
      </c>
      <c r="BP251" s="1">
        <v>0.16837464989689707</v>
      </c>
    </row>
    <row r="252" spans="27:108" x14ac:dyDescent="0.2">
      <c r="AW252" s="1" t="s">
        <v>53</v>
      </c>
      <c r="AX252" s="1">
        <v>6.1129223858321854E-2</v>
      </c>
      <c r="AY252" s="1">
        <v>0.1906897449611909</v>
      </c>
      <c r="AZ252" s="1">
        <v>2.144185260199101E-2</v>
      </c>
      <c r="BA252" s="1">
        <v>0.2127137749821055</v>
      </c>
      <c r="BB252" s="1">
        <v>2.6585557458628862E-3</v>
      </c>
      <c r="BC252" s="1">
        <v>3.8797615987489066E-3</v>
      </c>
      <c r="BD252" s="1">
        <v>1.3020770205724968E-2</v>
      </c>
      <c r="BE252" s="1">
        <v>3.6432474274595548E-3</v>
      </c>
      <c r="BF252" s="1">
        <v>4.2215362413731104E-2</v>
      </c>
      <c r="BG252" s="1">
        <v>2.9411177363639875E-2</v>
      </c>
      <c r="BH252" s="1">
        <v>2.7512770506046107E-3</v>
      </c>
      <c r="BI252" s="1">
        <v>3.7341978907833905E-3</v>
      </c>
      <c r="BJ252" s="1">
        <v>2.0272961195791032E-3</v>
      </c>
      <c r="BK252" s="1">
        <v>2.0052024772515189E-2</v>
      </c>
      <c r="BL252" s="1">
        <v>2.0577772484565476E-2</v>
      </c>
      <c r="BM252" s="1">
        <v>9.6651769577237368E-2</v>
      </c>
      <c r="BN252" s="1">
        <v>1.5892372683724117E-2</v>
      </c>
      <c r="BO252" s="1">
        <v>1.9315994583648851E-3</v>
      </c>
      <c r="BP252" s="1">
        <v>1.1092524375479605E-2</v>
      </c>
    </row>
    <row r="253" spans="27:108" x14ac:dyDescent="0.2">
      <c r="AW253" s="1" t="s">
        <v>237</v>
      </c>
      <c r="AX253" s="1">
        <v>5.4579640125496598E-2</v>
      </c>
      <c r="AY253" s="1">
        <v>6.1131677214315151E-2</v>
      </c>
      <c r="AZ253" s="1">
        <v>1.956617275993543E-2</v>
      </c>
      <c r="BA253" s="1">
        <v>5.7323803621044001E-2</v>
      </c>
      <c r="BB253" s="1">
        <v>5.3501522776847731E-3</v>
      </c>
      <c r="BC253" s="1">
        <v>1.6992884750736497E-2</v>
      </c>
      <c r="BD253" s="1">
        <v>2.5792830801095869E-2</v>
      </c>
      <c r="BE253" s="1">
        <v>1.8969669030959452E-2</v>
      </c>
      <c r="BF253" s="1">
        <v>9.9839133136698982E-2</v>
      </c>
      <c r="BG253" s="1">
        <v>4.9665369128870415E-2</v>
      </c>
      <c r="BH253" s="1">
        <v>5.6128549083511526E-3</v>
      </c>
      <c r="BI253" s="1">
        <v>2.4741497807874213E-2</v>
      </c>
      <c r="BJ253" s="1">
        <v>5.1965380769457246E-3</v>
      </c>
      <c r="BK253" s="1">
        <v>3.1394382846676561E-2</v>
      </c>
      <c r="BL253" s="1">
        <v>3.1501418460837975E-2</v>
      </c>
      <c r="BM253" s="1">
        <v>0.18124910695035756</v>
      </c>
      <c r="BN253" s="1">
        <v>1.5241331862287426E-2</v>
      </c>
      <c r="BO253" s="1">
        <v>7.429823283117894E-3</v>
      </c>
      <c r="BP253" s="1">
        <v>5.352720187838772E-2</v>
      </c>
    </row>
    <row r="254" spans="27:108" x14ac:dyDescent="0.2">
      <c r="AW254" s="1" t="s">
        <v>78</v>
      </c>
      <c r="AX254" s="1">
        <v>6.4597285740220015E-2</v>
      </c>
      <c r="AY254" s="1">
        <v>6.6780924111339623E-2</v>
      </c>
      <c r="AZ254" s="1">
        <v>5.6752430128601948E-2</v>
      </c>
      <c r="BA254" s="1">
        <v>6.6436919408309231E-2</v>
      </c>
      <c r="BB254" s="1">
        <v>1.8972196042836367E-2</v>
      </c>
      <c r="BC254" s="1">
        <v>4.0870953120855848E-2</v>
      </c>
      <c r="BD254" s="1">
        <v>0.44968079203198708</v>
      </c>
      <c r="BE254" s="1">
        <v>3.652661427240117E-2</v>
      </c>
      <c r="BF254" s="1">
        <v>6.5953231212218993E-2</v>
      </c>
      <c r="BG254" s="1">
        <v>9.0376069200292869E-2</v>
      </c>
      <c r="BH254" s="1">
        <v>1.9800491288617175E-2</v>
      </c>
      <c r="BI254" s="1">
        <v>2.1260852160821079E-2</v>
      </c>
      <c r="BJ254" s="1">
        <v>6.4969032427327489E-2</v>
      </c>
      <c r="BK254" s="1">
        <v>3.4454804073897449E-2</v>
      </c>
      <c r="BL254" s="1">
        <v>3.4552836894780954E-2</v>
      </c>
      <c r="BM254" s="1">
        <v>4.9959482720619765E-2</v>
      </c>
      <c r="BN254" s="1">
        <v>5.6684182846237566E-2</v>
      </c>
      <c r="BO254" s="1">
        <v>1.2396017484019757E-2</v>
      </c>
      <c r="BP254" s="1">
        <v>0.2646532159168179</v>
      </c>
    </row>
    <row r="255" spans="27:108" x14ac:dyDescent="0.2">
      <c r="AW255" s="1" t="s">
        <v>117</v>
      </c>
      <c r="AX255" s="1">
        <v>2.8551636374498427E-2</v>
      </c>
      <c r="AY255" s="1">
        <v>2.8536144444661876E-2</v>
      </c>
      <c r="AZ255" s="1">
        <v>9.2604676468600825E-3</v>
      </c>
      <c r="BA255" s="1">
        <v>2.722258868971103E-2</v>
      </c>
      <c r="BB255" s="1">
        <v>6.3941949742225323E-3</v>
      </c>
      <c r="BC255" s="1">
        <v>1.4745016744609131E-2</v>
      </c>
      <c r="BD255" s="1">
        <v>0.37833585887560156</v>
      </c>
      <c r="BE255" s="1">
        <v>4.7832805098341011E-3</v>
      </c>
      <c r="BF255" s="1">
        <v>4.0268751936104956E-2</v>
      </c>
      <c r="BG255" s="1">
        <v>2.2164576069487425E-2</v>
      </c>
      <c r="BH255" s="1">
        <v>6.5551537307667225E-3</v>
      </c>
      <c r="BI255" s="1">
        <v>1.227050896886738E-2</v>
      </c>
      <c r="BJ255" s="1">
        <v>1.3978031948212852E-2</v>
      </c>
      <c r="BK255" s="1">
        <v>1.2552652423497625E-2</v>
      </c>
      <c r="BL255" s="1">
        <v>1.3216401128551178E-2</v>
      </c>
      <c r="BM255" s="1">
        <v>1.8742629153178411E-2</v>
      </c>
      <c r="BN255" s="1">
        <v>4.7302002751041317E-3</v>
      </c>
      <c r="BO255" s="1">
        <v>1.8526090775585462E-3</v>
      </c>
      <c r="BP255" s="1">
        <v>6.4398625899585088E-2</v>
      </c>
    </row>
    <row r="256" spans="27:108" x14ac:dyDescent="0.2">
      <c r="AW256" s="1" t="s">
        <v>76</v>
      </c>
      <c r="AX256" s="1">
        <v>0.10686036234421065</v>
      </c>
      <c r="AY256" s="1">
        <v>0.13563317598175151</v>
      </c>
      <c r="AZ256" s="1">
        <v>0.16079968201303732</v>
      </c>
      <c r="BA256" s="1">
        <v>0.12135817220329131</v>
      </c>
      <c r="BB256" s="1">
        <v>2.32917541294877E-2</v>
      </c>
      <c r="BC256" s="1">
        <v>5.0158301590679369E-2</v>
      </c>
      <c r="BD256" s="1">
        <v>8.1812205413340833E-2</v>
      </c>
      <c r="BE256" s="1">
        <v>4.024499952115719E-2</v>
      </c>
      <c r="BF256" s="1">
        <v>0.28170536260317341</v>
      </c>
      <c r="BG256" s="1">
        <v>6.1875122046079704E-3</v>
      </c>
      <c r="BH256" s="1">
        <v>2.3450660771289992E-2</v>
      </c>
      <c r="BI256" s="1">
        <v>4.2150446738991647E-2</v>
      </c>
      <c r="BJ256" s="1">
        <v>0.11985717887468716</v>
      </c>
      <c r="BK256" s="1">
        <v>5.1494865883738569E-2</v>
      </c>
      <c r="BL256" s="1">
        <v>5.179340067468409E-2</v>
      </c>
      <c r="BM256" s="1">
        <v>0.10573812796556388</v>
      </c>
      <c r="BN256" s="1">
        <v>0.16607480570091881</v>
      </c>
      <c r="BO256" s="1">
        <v>1.5887809424572508E-2</v>
      </c>
      <c r="BP256" s="1">
        <v>0.17066957995022886</v>
      </c>
    </row>
    <row r="257" spans="49:68" x14ac:dyDescent="0.2">
      <c r="AW257" s="1" t="s">
        <v>236</v>
      </c>
      <c r="AX257" s="1">
        <v>0.19609999848696189</v>
      </c>
      <c r="AY257" s="1">
        <v>0.35028719157311117</v>
      </c>
      <c r="AZ257" s="1">
        <v>5.1232808007831858E-2</v>
      </c>
      <c r="BA257" s="1">
        <v>0.35205717260993841</v>
      </c>
      <c r="BB257" s="1">
        <v>1.3274033904224674E-2</v>
      </c>
      <c r="BC257" s="1">
        <v>5.6901236985626859E-2</v>
      </c>
      <c r="BD257" s="1">
        <v>7.4036129413406787E-2</v>
      </c>
      <c r="BE257" s="1">
        <v>3.3103359836970006E-2</v>
      </c>
      <c r="BF257" s="1">
        <v>0.29954418384225773</v>
      </c>
      <c r="BG257" s="1">
        <v>0.26664686287396022</v>
      </c>
      <c r="BH257" s="1">
        <v>1.3628760395426815E-2</v>
      </c>
      <c r="BI257" s="1">
        <v>7.6087301018956444E-2</v>
      </c>
      <c r="BJ257" s="1">
        <v>1.1178673005225294E-2</v>
      </c>
      <c r="BK257" s="1">
        <v>7.4760488869491951E-2</v>
      </c>
      <c r="BL257" s="1">
        <v>7.6749154520192958E-2</v>
      </c>
      <c r="BM257" s="1">
        <v>0.67045032909519797</v>
      </c>
      <c r="BN257" s="1">
        <v>3.7614963858557844E-2</v>
      </c>
      <c r="BO257" s="1">
        <v>1.2655772798590866E-2</v>
      </c>
      <c r="BP257" s="1">
        <v>0.25249061150743929</v>
      </c>
    </row>
    <row r="258" spans="49:68" x14ac:dyDescent="0.2">
      <c r="AW258" s="1" t="s">
        <v>199</v>
      </c>
      <c r="AX258" s="1">
        <v>0.8704641399961166</v>
      </c>
      <c r="AY258" s="1">
        <v>0.92474682383378615</v>
      </c>
      <c r="AZ258" s="1">
        <v>0.18027311104030239</v>
      </c>
      <c r="BA258" s="1">
        <v>0.98201422368132085</v>
      </c>
      <c r="BB258" s="1">
        <v>3.3272175459921373E-2</v>
      </c>
      <c r="BC258" s="1">
        <v>0.31465405024206461</v>
      </c>
      <c r="BD258" s="1">
        <v>0.32288946542529096</v>
      </c>
      <c r="BE258" s="1">
        <v>0.11200501976366078</v>
      </c>
      <c r="BF258" s="1">
        <v>0.48720308634645404</v>
      </c>
      <c r="BG258" s="1">
        <v>0.46722790099276401</v>
      </c>
      <c r="BH258" s="1">
        <v>3.5540101950986037E-2</v>
      </c>
      <c r="BI258" s="1">
        <v>9.9649047890645726</v>
      </c>
      <c r="BJ258" s="1">
        <v>2.7327525460867367E-2</v>
      </c>
      <c r="BK258" s="1">
        <v>0.20894143942629226</v>
      </c>
      <c r="BL258" s="1">
        <v>0.21231685765931954</v>
      </c>
      <c r="BM258" s="1">
        <v>0.74732432085391742</v>
      </c>
      <c r="BN258" s="1">
        <v>0.14803683912470952</v>
      </c>
      <c r="BO258" s="1">
        <v>5.0032445263994529E-2</v>
      </c>
      <c r="BP258" s="1">
        <v>2.6436810428982085</v>
      </c>
    </row>
    <row r="259" spans="49:68" x14ac:dyDescent="0.2">
      <c r="AW259" s="1" t="s">
        <v>99</v>
      </c>
      <c r="AX259" s="1">
        <v>0.27494527016116155</v>
      </c>
      <c r="AY259" s="1">
        <v>0.46291421787941378</v>
      </c>
      <c r="AZ259" s="1">
        <v>6.0273091215851504E-2</v>
      </c>
      <c r="BA259" s="1">
        <v>0.48344469578456734</v>
      </c>
      <c r="BB259" s="1">
        <v>2.7846549036004194E-2</v>
      </c>
      <c r="BC259" s="1">
        <v>7.9404564600462441E-2</v>
      </c>
      <c r="BD259" s="1">
        <v>0.11468542178491464</v>
      </c>
      <c r="BE259" s="1">
        <v>4.0406939599964206E-2</v>
      </c>
      <c r="BF259" s="1">
        <v>0.20565122123385446</v>
      </c>
      <c r="BG259" s="1">
        <v>0.1574800587629446</v>
      </c>
      <c r="BH259" s="1">
        <v>2.7424794593929106E-2</v>
      </c>
      <c r="BI259" s="1">
        <v>0.10868442601955797</v>
      </c>
      <c r="BJ259" s="1">
        <v>1.6222205354976815E-2</v>
      </c>
      <c r="BK259" s="1">
        <v>7.5046661155918973E-2</v>
      </c>
      <c r="BL259" s="1">
        <v>7.8107486978755886E-2</v>
      </c>
      <c r="BM259" s="1">
        <v>0.11575474412222711</v>
      </c>
      <c r="BN259" s="1">
        <v>4.1673510674444206E-2</v>
      </c>
      <c r="BO259" s="1">
        <v>2.0963061907463852E-2</v>
      </c>
      <c r="BP259" s="1">
        <v>0.33820432743947315</v>
      </c>
    </row>
    <row r="260" spans="49:68" x14ac:dyDescent="0.2">
      <c r="AW260" s="1" t="s">
        <v>238</v>
      </c>
      <c r="AX260" s="1">
        <v>0.23618391538353894</v>
      </c>
      <c r="AY260" s="1">
        <v>0.45809560031667745</v>
      </c>
      <c r="AZ260" s="1">
        <v>5.6608769408921865E-2</v>
      </c>
      <c r="BA260" s="1">
        <v>0.47472746219407153</v>
      </c>
      <c r="BB260" s="1">
        <v>1.9774133029027852E-2</v>
      </c>
      <c r="BC260" s="1">
        <v>7.2432461375166374E-2</v>
      </c>
      <c r="BD260" s="1">
        <v>9.1391088305550858E-2</v>
      </c>
      <c r="BE260" s="1">
        <v>3.080386063216653E-2</v>
      </c>
      <c r="BF260" s="1">
        <v>0.25464903129147681</v>
      </c>
      <c r="BG260" s="1">
        <v>0.1265986934507646</v>
      </c>
      <c r="BH260" s="1">
        <v>1.9655350362847192E-2</v>
      </c>
      <c r="BI260" s="1">
        <v>6.1415665539566407E-2</v>
      </c>
      <c r="BJ260" s="1">
        <v>1.1086705827929474E-2</v>
      </c>
      <c r="BK260" s="1">
        <v>7.6239196348018179E-2</v>
      </c>
      <c r="BL260" s="1">
        <v>7.9315268255150562E-2</v>
      </c>
      <c r="BM260" s="1">
        <v>0.10739227818617966</v>
      </c>
      <c r="BN260" s="1">
        <v>3.8580382163375337E-2</v>
      </c>
      <c r="BO260" s="1">
        <v>1.1642445704505009E-2</v>
      </c>
      <c r="BP260" s="1">
        <v>0.43509362775967819</v>
      </c>
    </row>
    <row r="261" spans="49:68" x14ac:dyDescent="0.2">
      <c r="AW261" s="1" t="s">
        <v>104</v>
      </c>
      <c r="AX261" s="1">
        <v>0.35357444364170004</v>
      </c>
      <c r="AY261" s="1">
        <v>0.64284252560866195</v>
      </c>
      <c r="AZ261" s="1">
        <v>7.9738563681988506E-2</v>
      </c>
      <c r="BA261" s="1">
        <v>0.66860457726503841</v>
      </c>
      <c r="BB261" s="1">
        <v>3.9246433503907101E-2</v>
      </c>
      <c r="BC261" s="1">
        <v>0.11163899670531902</v>
      </c>
      <c r="BD261" s="1">
        <v>0.15680486209018676</v>
      </c>
      <c r="BE261" s="1">
        <v>5.6181783748823703E-2</v>
      </c>
      <c r="BF261" s="1">
        <v>0.39626106588543741</v>
      </c>
      <c r="BG261" s="1">
        <v>0.22024620418217891</v>
      </c>
      <c r="BH261" s="1">
        <v>3.872860566485551E-2</v>
      </c>
      <c r="BI261" s="1">
        <v>0.13327366267556656</v>
      </c>
      <c r="BJ261" s="1">
        <v>2.3127735960525801E-2</v>
      </c>
      <c r="BK261" s="1">
        <v>0.10140446701468629</v>
      </c>
      <c r="BL261" s="1">
        <v>0.11086245049985559</v>
      </c>
      <c r="BM261" s="1">
        <v>0.20312377073677429</v>
      </c>
      <c r="BN261" s="1">
        <v>5.3198892659682091E-2</v>
      </c>
      <c r="BO261" s="1">
        <v>2.7320354593281304E-2</v>
      </c>
      <c r="BP261" s="1">
        <v>0.42908158733171908</v>
      </c>
    </row>
    <row r="262" spans="49:68" x14ac:dyDescent="0.2">
      <c r="AW262" s="1" t="s">
        <v>241</v>
      </c>
      <c r="AX262" s="1">
        <v>0.28897653791623024</v>
      </c>
      <c r="AY262" s="1">
        <v>0.30150814376865143</v>
      </c>
      <c r="AZ262" s="1">
        <v>0.1276536352065262</v>
      </c>
      <c r="BA262" s="1">
        <v>0.28135988459850925</v>
      </c>
      <c r="BB262" s="1">
        <v>5.586051160929445E-2</v>
      </c>
      <c r="BC262" s="1">
        <v>0.37010003077745035</v>
      </c>
      <c r="BD262" s="1">
        <v>0.49865618794044175</v>
      </c>
      <c r="BE262" s="1">
        <v>0.13658193463472307</v>
      </c>
      <c r="BF262" s="1">
        <v>0.39382965196644443</v>
      </c>
      <c r="BG262" s="1">
        <v>1.6071210408106118</v>
      </c>
      <c r="BH262" s="1">
        <v>5.5704328961614161E-2</v>
      </c>
      <c r="BI262" s="1">
        <v>3.7113410683788239</v>
      </c>
      <c r="BJ262" s="1">
        <v>3.6496913214508702</v>
      </c>
      <c r="BK262" s="1">
        <v>0.1626425148354034</v>
      </c>
      <c r="BL262" s="1">
        <v>0.16359310159759261</v>
      </c>
      <c r="BM262" s="1">
        <v>0.26415524877705598</v>
      </c>
      <c r="BN262" s="1">
        <v>0.10393394429792631</v>
      </c>
      <c r="BO262" s="1">
        <v>3.5707199299347452E-2</v>
      </c>
      <c r="BP262" s="1">
        <v>0.87169725929686737</v>
      </c>
    </row>
    <row r="263" spans="49:68" x14ac:dyDescent="0.2">
      <c r="AW263" s="1" t="s">
        <v>197</v>
      </c>
      <c r="AX263" s="1">
        <v>0.68650335228521686</v>
      </c>
      <c r="AY263" s="1">
        <v>0.61207006040827272</v>
      </c>
      <c r="AZ263" s="1">
        <v>0.15569912300487251</v>
      </c>
      <c r="BA263" s="1">
        <v>0.51649451938362889</v>
      </c>
      <c r="BB263" s="1">
        <v>5.9011601794720404E-2</v>
      </c>
      <c r="BC263" s="1">
        <v>0.22973209553841331</v>
      </c>
      <c r="BD263" s="1">
        <v>0.19835621617654053</v>
      </c>
      <c r="BE263" s="1">
        <v>9.6698717370711715E-2</v>
      </c>
      <c r="BF263" s="1">
        <v>1.760770952356681</v>
      </c>
      <c r="BG263" s="1">
        <v>0.32496919688892562</v>
      </c>
      <c r="BH263" s="1">
        <v>5.8798059824504083E-2</v>
      </c>
      <c r="BI263" s="1">
        <v>0.19681006162613096</v>
      </c>
      <c r="BJ263" s="1">
        <v>2.9511297019465459E-2</v>
      </c>
      <c r="BK263" s="1">
        <v>0.1031161175796342</v>
      </c>
      <c r="BL263" s="1">
        <v>0.10500858714534364</v>
      </c>
      <c r="BM263" s="1">
        <v>0.41061278062257373</v>
      </c>
      <c r="BN263" s="1">
        <v>0.10155621614054711</v>
      </c>
      <c r="BO263" s="1">
        <v>3.7194709270760073E-2</v>
      </c>
      <c r="BP263" s="1">
        <v>1.0311096079099935</v>
      </c>
    </row>
    <row r="264" spans="49:68" x14ac:dyDescent="0.2">
      <c r="AW264" s="1" t="s">
        <v>80</v>
      </c>
      <c r="AX264" s="1">
        <v>1.1163858987269075</v>
      </c>
      <c r="AY264" s="1">
        <v>1.2879347882471441</v>
      </c>
      <c r="AZ264" s="1">
        <v>7.773661268127878E-2</v>
      </c>
      <c r="BA264" s="1">
        <v>1.4346491174437794</v>
      </c>
      <c r="BB264" s="1">
        <v>3.6956022248004809E-2</v>
      </c>
      <c r="BC264" s="1">
        <v>4.5716657886825357E-2</v>
      </c>
      <c r="BD264" s="1">
        <v>0.14740618852054052</v>
      </c>
      <c r="BE264" s="1">
        <v>4.721852740537448E-2</v>
      </c>
      <c r="BF264" s="1">
        <v>0.12766054298420954</v>
      </c>
      <c r="BG264" s="1">
        <v>0.22245408347677692</v>
      </c>
      <c r="BH264" s="1">
        <v>3.6577519067586516E-2</v>
      </c>
      <c r="BI264" s="1">
        <v>0.30090285401564731</v>
      </c>
      <c r="BJ264" s="1">
        <v>3.7327647615926343E-2</v>
      </c>
      <c r="BK264" s="1">
        <v>0.15516451389367997</v>
      </c>
      <c r="BL264" s="1">
        <v>0.15981241121451731</v>
      </c>
      <c r="BM264" s="1">
        <v>0.47845876603985638</v>
      </c>
      <c r="BN264" s="1">
        <v>7.401883087486516E-2</v>
      </c>
      <c r="BO264" s="1">
        <v>2.73650754101127E-2</v>
      </c>
      <c r="BP264" s="1">
        <v>3.2089440059093781</v>
      </c>
    </row>
    <row r="265" spans="49:68" x14ac:dyDescent="0.2">
      <c r="AW265" s="1" t="s">
        <v>79</v>
      </c>
      <c r="AX265" s="1">
        <v>1.6364182747767866</v>
      </c>
      <c r="AY265" s="1">
        <v>1.8082201038627244</v>
      </c>
      <c r="AZ265" s="1">
        <v>0.60569080316920532</v>
      </c>
      <c r="BA265" s="1">
        <v>1.5367303322461654</v>
      </c>
      <c r="BB265" s="1">
        <v>0.19535459481822118</v>
      </c>
      <c r="BC265" s="1">
        <v>0.86092038240449587</v>
      </c>
      <c r="BD265" s="1">
        <v>0.88655463270833401</v>
      </c>
      <c r="BE265" s="1">
        <v>0.32741217975608389</v>
      </c>
      <c r="BF265" s="1">
        <v>4.2465014532370713</v>
      </c>
      <c r="BG265" s="1">
        <v>1.7333134792660878</v>
      </c>
      <c r="BH265" s="1">
        <v>0.19496711640014858</v>
      </c>
      <c r="BI265" s="1">
        <v>1.2252767058140399</v>
      </c>
      <c r="BJ265" s="1">
        <v>9.9251163408137139E-2</v>
      </c>
      <c r="BK265" s="1">
        <v>0.63203029057681337</v>
      </c>
      <c r="BL265" s="1">
        <v>0.63218708720216266</v>
      </c>
      <c r="BM265" s="1">
        <v>4.1762710418757001</v>
      </c>
      <c r="BN265" s="1">
        <v>0.33968960430869105</v>
      </c>
      <c r="BO265" s="1">
        <v>0.12163479234698985</v>
      </c>
      <c r="BP265" s="1">
        <v>6.0736703018269171</v>
      </c>
    </row>
    <row r="266" spans="49:68" x14ac:dyDescent="0.2">
      <c r="AW266" s="1" t="s">
        <v>242</v>
      </c>
      <c r="AX266" s="1">
        <v>1.478055715766234</v>
      </c>
      <c r="AY266" s="1">
        <v>1.284380327408833</v>
      </c>
      <c r="AZ266" s="1">
        <v>0.48433836260348972</v>
      </c>
      <c r="BA266" s="1">
        <v>1.205368252859367</v>
      </c>
      <c r="BB266" s="1">
        <v>0.21413131198580074</v>
      </c>
      <c r="BC266" s="1">
        <v>1.2148281591978283</v>
      </c>
      <c r="BD266" s="1">
        <v>1.6465106120490409</v>
      </c>
      <c r="BE266" s="1">
        <v>0.49259777698146218</v>
      </c>
      <c r="BF266" s="1">
        <v>1.7560321446005087</v>
      </c>
      <c r="BG266" s="1">
        <v>5.1043031427196484</v>
      </c>
      <c r="BH266" s="1">
        <v>0.21445636308007457</v>
      </c>
      <c r="BI266" s="1">
        <v>11.165794212055594</v>
      </c>
      <c r="BJ266" s="1">
        <v>10.914230193398403</v>
      </c>
      <c r="BK266" s="1">
        <v>0.58280846776366702</v>
      </c>
      <c r="BL266" s="1">
        <v>0.58699953542514793</v>
      </c>
      <c r="BM266" s="1">
        <v>1.0924357046134818</v>
      </c>
      <c r="BN266" s="1">
        <v>0.36356863746520979</v>
      </c>
      <c r="BO266" s="1">
        <v>0.14293458848909199</v>
      </c>
      <c r="BP266" s="1">
        <v>2.9261692909827537</v>
      </c>
    </row>
    <row r="267" spans="49:68" x14ac:dyDescent="0.2">
      <c r="AW267" s="1" t="s">
        <v>113</v>
      </c>
      <c r="AX267" s="1">
        <v>1.625970634856766</v>
      </c>
      <c r="AY267" s="1">
        <v>2.0205880799180167</v>
      </c>
      <c r="AZ267" s="1">
        <v>1.8176745643528482</v>
      </c>
      <c r="BA267" s="1">
        <v>1.5594922840689025</v>
      </c>
      <c r="BB267" s="1">
        <v>19.952468938752212</v>
      </c>
      <c r="BC267" s="1">
        <v>14.071656332761883</v>
      </c>
      <c r="BD267" s="1">
        <v>7.5370416028036473</v>
      </c>
      <c r="BE267" s="1">
        <v>19.037760071806055</v>
      </c>
      <c r="BF267" s="1">
        <v>3.7861090233402264</v>
      </c>
      <c r="BG267" s="1">
        <v>13.108696969929245</v>
      </c>
      <c r="BH267" s="1">
        <v>18.843206079368333</v>
      </c>
      <c r="BI267" s="1">
        <v>3.0028455409150827</v>
      </c>
      <c r="BJ267" s="1">
        <v>7.2479023649292182</v>
      </c>
      <c r="BK267" s="1">
        <v>2.4228574031816423</v>
      </c>
      <c r="BL267" s="1">
        <v>2.4431304895476567</v>
      </c>
      <c r="BM267" s="1">
        <v>4.9863973552060843</v>
      </c>
      <c r="BN267" s="1">
        <v>1.1367670063617865</v>
      </c>
      <c r="BO267" s="1">
        <v>1.6766116848511914</v>
      </c>
      <c r="BP267" s="1">
        <v>7.4963381167933871</v>
      </c>
    </row>
    <row r="268" spans="49:68" x14ac:dyDescent="0.2">
      <c r="AW268" s="1" t="s">
        <v>94</v>
      </c>
      <c r="AX268" s="1">
        <v>1.865089734547593</v>
      </c>
      <c r="AY268" s="1">
        <v>1.776540765626786</v>
      </c>
      <c r="AZ268" s="1">
        <v>0.78514014578991376</v>
      </c>
      <c r="BA268" s="1">
        <v>1.5920081317310721</v>
      </c>
      <c r="BB268" s="1">
        <v>0.61795295423042274</v>
      </c>
      <c r="BC268" s="1">
        <v>0.96912509334866026</v>
      </c>
      <c r="BD268" s="1">
        <v>1.0813041805803714</v>
      </c>
      <c r="BE268" s="1">
        <v>0.92820937577746487</v>
      </c>
      <c r="BF268" s="1">
        <v>3.2210273353304024</v>
      </c>
      <c r="BG268" s="1">
        <v>2.609622422680514</v>
      </c>
      <c r="BH268" s="1">
        <v>0.61384910141427862</v>
      </c>
      <c r="BI268" s="1">
        <v>5.3282208441767169</v>
      </c>
      <c r="BJ268" s="1">
        <v>0.85925630843117273</v>
      </c>
      <c r="BK268" s="1">
        <v>0.67565647772076243</v>
      </c>
      <c r="BL268" s="1">
        <v>0.67969432193183188</v>
      </c>
      <c r="BM268" s="1">
        <v>1.6424671582012051</v>
      </c>
      <c r="BN268" s="1">
        <v>0.66989840261767719</v>
      </c>
      <c r="BO268" s="1">
        <v>0.50834894087574056</v>
      </c>
      <c r="BP268" s="1">
        <v>3.5166723313844455</v>
      </c>
    </row>
    <row r="269" spans="49:68" x14ac:dyDescent="0.2">
      <c r="AW269" s="1" t="s">
        <v>235</v>
      </c>
      <c r="AX269" s="1">
        <v>1.5342885654741052</v>
      </c>
      <c r="AY269" s="1">
        <v>1.9167734416622457</v>
      </c>
      <c r="AZ269" s="1">
        <v>0.85902438545936988</v>
      </c>
      <c r="BA269" s="1">
        <v>1.7610431519265322</v>
      </c>
      <c r="BB269" s="1">
        <v>0.39317488341009876</v>
      </c>
      <c r="BC269" s="1">
        <v>0.69295625944205053</v>
      </c>
      <c r="BD269" s="1">
        <v>0.98945356492138781</v>
      </c>
      <c r="BE269" s="1">
        <v>0.66239720604123364</v>
      </c>
      <c r="BF269" s="1">
        <v>2.5871029523594289</v>
      </c>
      <c r="BG269" s="1">
        <v>1.2303445683370853</v>
      </c>
      <c r="BH269" s="1">
        <v>0.3926765084261673</v>
      </c>
      <c r="BI269" s="1">
        <v>2.0522166640616284</v>
      </c>
      <c r="BJ269" s="1">
        <v>11.420192076894423</v>
      </c>
      <c r="BK269" s="1">
        <v>0.84730428880634723</v>
      </c>
      <c r="BL269" s="1">
        <v>0.85406037559304193</v>
      </c>
      <c r="BM269" s="1">
        <v>2.371068052529437</v>
      </c>
      <c r="BN269" s="1">
        <v>0.61832039878943668</v>
      </c>
      <c r="BO269" s="1">
        <v>0.29457061331993423</v>
      </c>
      <c r="BP269" s="1">
        <v>7.2699796157730336</v>
      </c>
    </row>
    <row r="270" spans="49:68" x14ac:dyDescent="0.2">
      <c r="AW270" s="1" t="s">
        <v>233</v>
      </c>
      <c r="AX270" s="1">
        <v>3.6316294733448244</v>
      </c>
      <c r="AY270" s="1">
        <v>6.8121123485830468</v>
      </c>
      <c r="AZ270" s="1">
        <v>4.9380298566047047</v>
      </c>
      <c r="BA270" s="1">
        <v>6.5654127104525619</v>
      </c>
      <c r="BB270" s="1">
        <v>0.23222723841493806</v>
      </c>
      <c r="BC270" s="1">
        <v>1.9607482686098243</v>
      </c>
      <c r="BD270" s="1">
        <v>1.2601644464691362</v>
      </c>
      <c r="BE270" s="1">
        <v>0.45511642307355871</v>
      </c>
      <c r="BF270" s="1">
        <v>12.297041778681123</v>
      </c>
      <c r="BG270" s="1">
        <v>1.5407775788048998</v>
      </c>
      <c r="BH270" s="1">
        <v>0.23507275096341052</v>
      </c>
      <c r="BI270" s="1">
        <v>1.6987407656019142</v>
      </c>
      <c r="BJ270" s="1">
        <v>8.9589489093630098E-2</v>
      </c>
      <c r="BK270" s="1">
        <v>2.2277978367089979</v>
      </c>
      <c r="BL270" s="1">
        <v>2.2674451036921943</v>
      </c>
      <c r="BM270" s="1">
        <v>3.8597651432733207</v>
      </c>
      <c r="BN270" s="1">
        <v>4.4108363193881432</v>
      </c>
      <c r="BO270" s="1">
        <v>9.0462581336725911E-2</v>
      </c>
      <c r="BP270" s="1">
        <v>2.5421389399807519</v>
      </c>
    </row>
    <row r="271" spans="49:68" x14ac:dyDescent="0.2">
      <c r="AW271" s="1" t="s">
        <v>239</v>
      </c>
      <c r="AX271" s="1">
        <v>11.483927531874421</v>
      </c>
      <c r="AY271" s="1">
        <v>12.706409852785352</v>
      </c>
      <c r="AZ271" s="1">
        <v>5.0867142537726293</v>
      </c>
      <c r="BA271" s="1">
        <v>10.989467323992308</v>
      </c>
      <c r="BB271" s="1">
        <v>20.954324806914141</v>
      </c>
      <c r="BC271" s="1">
        <v>23.598809778145899</v>
      </c>
      <c r="BD271" s="1">
        <v>10.167825540502692</v>
      </c>
      <c r="BE271" s="1">
        <v>25.087694878692162</v>
      </c>
      <c r="BF271" s="1">
        <v>28.414195230358079</v>
      </c>
      <c r="BG271" s="1">
        <v>13.033278146331654</v>
      </c>
      <c r="BH271" s="1">
        <v>20.878994474659052</v>
      </c>
      <c r="BI271" s="1">
        <v>9.7944587076965384</v>
      </c>
      <c r="BJ271" s="1">
        <v>8.6773314406802964</v>
      </c>
      <c r="BK271" s="1">
        <v>5.7653138104316461</v>
      </c>
      <c r="BL271" s="1">
        <v>5.7863656371106211</v>
      </c>
      <c r="BM271" s="1">
        <v>14.869256820026258</v>
      </c>
      <c r="BN271" s="1">
        <v>3.3633890559507122</v>
      </c>
      <c r="BO271" s="1">
        <v>2.7831181533887457</v>
      </c>
      <c r="BP271" s="1">
        <v>15.842553974592308</v>
      </c>
    </row>
    <row r="272" spans="49:68" x14ac:dyDescent="0.2">
      <c r="AW272" s="1" t="s">
        <v>243</v>
      </c>
      <c r="AX272" s="1">
        <v>11.193468078008097</v>
      </c>
      <c r="AY272" s="1">
        <v>14.256804956589678</v>
      </c>
      <c r="AZ272" s="1">
        <v>2.5476588150797781</v>
      </c>
      <c r="BA272" s="1">
        <v>12.821976149850499</v>
      </c>
      <c r="BB272" s="1">
        <v>0.4266969856969236</v>
      </c>
      <c r="BC272" s="1">
        <v>4.6231668095091525</v>
      </c>
      <c r="BD272" s="1">
        <v>2.4859252546380373</v>
      </c>
      <c r="BE272" s="1">
        <v>0.9150644143761506</v>
      </c>
      <c r="BF272" s="1">
        <v>35.92970319122589</v>
      </c>
      <c r="BG272" s="1">
        <v>2.3898465465101144</v>
      </c>
      <c r="BH272" s="1">
        <v>0.42461866404295245</v>
      </c>
      <c r="BI272" s="1">
        <v>4.2398526092095752</v>
      </c>
      <c r="BJ272" s="1">
        <v>0.1074127362701791</v>
      </c>
      <c r="BK272" s="1">
        <v>1.5373749774630996</v>
      </c>
      <c r="BL272" s="1">
        <v>1.5712007565624293</v>
      </c>
      <c r="BM272" s="1">
        <v>7.6156242041781574</v>
      </c>
      <c r="BN272" s="1">
        <v>1.0879334065064807</v>
      </c>
      <c r="BO272" s="1">
        <v>7.6816425755328613E-2</v>
      </c>
      <c r="BP272" s="1">
        <v>7.1413714159054811</v>
      </c>
    </row>
    <row r="273" spans="27:75" x14ac:dyDescent="0.2">
      <c r="AW273" s="1" t="s">
        <v>109</v>
      </c>
      <c r="AX273" s="1">
        <v>3.3985847253287877</v>
      </c>
      <c r="AY273" s="1">
        <v>3.9957689166386139</v>
      </c>
      <c r="AZ273" s="1">
        <v>1.420236719491303</v>
      </c>
      <c r="BA273" s="1">
        <v>2.8618636236059278</v>
      </c>
      <c r="BB273" s="1">
        <v>8.4355470015114182</v>
      </c>
      <c r="BC273" s="1">
        <v>1.6477933474479061</v>
      </c>
      <c r="BD273" s="1">
        <v>9.9729587943376785</v>
      </c>
      <c r="BE273" s="1">
        <v>1.5224060925029401</v>
      </c>
      <c r="BF273" s="1">
        <v>2.9771299895007615</v>
      </c>
      <c r="BG273" s="1">
        <v>1.9080583825507857</v>
      </c>
      <c r="BH273" s="1">
        <v>7.7167385173724918</v>
      </c>
      <c r="BI273" s="1">
        <v>1.2280626664552712</v>
      </c>
      <c r="BJ273" s="1">
        <v>1.5198930978195191</v>
      </c>
      <c r="BK273" s="1">
        <v>1.2401787879892676</v>
      </c>
      <c r="BL273" s="1">
        <v>1.2519068012617209</v>
      </c>
      <c r="BM273" s="1">
        <v>2.7775355493764593</v>
      </c>
      <c r="BN273" s="1">
        <v>1.2084046574754268</v>
      </c>
      <c r="BO273" s="1">
        <v>0.55903297429842125</v>
      </c>
      <c r="BP273" s="1">
        <v>13.063562334674947</v>
      </c>
    </row>
    <row r="274" spans="27:75" x14ac:dyDescent="0.2">
      <c r="AA274" s="6"/>
      <c r="AB274" s="6"/>
      <c r="AC274" s="6"/>
      <c r="AD274" s="6"/>
      <c r="AE274" s="6"/>
      <c r="AF274" s="6"/>
      <c r="AI274" s="6"/>
      <c r="AJ274" s="6"/>
      <c r="AK274" s="6"/>
      <c r="AL274" s="6"/>
      <c r="AM274" s="6"/>
      <c r="AN274" s="6"/>
      <c r="AQ274" s="6"/>
      <c r="AR274" s="6"/>
      <c r="AS274" s="6"/>
      <c r="AT274" s="6"/>
      <c r="AU274" s="6"/>
      <c r="AW274" s="1" t="s">
        <v>234</v>
      </c>
      <c r="AX274" s="1">
        <v>8.1182079933642939</v>
      </c>
      <c r="AY274" s="1">
        <v>8.1588722073716653</v>
      </c>
      <c r="AZ274" s="1">
        <v>11.926749784007546</v>
      </c>
      <c r="BA274" s="1">
        <v>8.0422501182358026</v>
      </c>
      <c r="BB274" s="1">
        <v>14.228520230563301</v>
      </c>
      <c r="BC274" s="1">
        <v>13.477426176352655</v>
      </c>
      <c r="BD274" s="1">
        <v>17.113285248800427</v>
      </c>
      <c r="BE274" s="1">
        <v>16.93523708698282</v>
      </c>
      <c r="BF274" s="1">
        <v>9.4675041914847675</v>
      </c>
      <c r="BG274" s="1">
        <v>14.391560642716414</v>
      </c>
      <c r="BH274" s="1">
        <v>14.785823288095523</v>
      </c>
      <c r="BI274" s="1">
        <v>14.305826547287101</v>
      </c>
      <c r="BJ274" s="1">
        <v>20.636288183543744</v>
      </c>
      <c r="BK274" s="1">
        <v>5.5470739916053562</v>
      </c>
      <c r="BL274" s="1">
        <v>5.5784528244502685</v>
      </c>
      <c r="BM274" s="1">
        <v>7.1938456317603174</v>
      </c>
      <c r="BN274" s="1">
        <v>13.07925347372055</v>
      </c>
      <c r="BO274" s="1">
        <v>27.483449427558476</v>
      </c>
      <c r="BP274" s="1">
        <v>11.70310328565807</v>
      </c>
    </row>
    <row r="275" spans="27:75" x14ac:dyDescent="0.2">
      <c r="AA275" s="6"/>
      <c r="AB275" s="6"/>
      <c r="AC275" s="6"/>
      <c r="AD275" s="6"/>
      <c r="AE275" s="6"/>
      <c r="AF275" s="6"/>
      <c r="AI275" s="6"/>
      <c r="AJ275" s="6"/>
      <c r="AK275" s="6"/>
      <c r="AL275" s="6"/>
      <c r="AM275" s="6"/>
      <c r="AN275" s="6"/>
      <c r="AQ275" s="6"/>
      <c r="AR275" s="6"/>
      <c r="AS275" s="6"/>
      <c r="AT275" s="6"/>
      <c r="AU275" s="6"/>
      <c r="AW275" s="1" t="s">
        <v>248</v>
      </c>
      <c r="AX275" s="1">
        <v>35.423485670094671</v>
      </c>
      <c r="AY275" s="1">
        <v>35.010957826900011</v>
      </c>
      <c r="AZ275" s="1">
        <v>39.541985315471187</v>
      </c>
      <c r="BA275" s="1">
        <v>38.862189835219965</v>
      </c>
      <c r="BB275" s="1">
        <v>0.59949919387038086</v>
      </c>
      <c r="BC275" s="1">
        <v>1.3195930066767498</v>
      </c>
      <c r="BD275" s="1">
        <v>11.723367105048515</v>
      </c>
      <c r="BE275" s="1">
        <v>0.87691388180300633</v>
      </c>
      <c r="BF275" s="1">
        <v>8.9249833793696318</v>
      </c>
      <c r="BG275" s="1">
        <v>13.398687467092035</v>
      </c>
      <c r="BH275" s="1">
        <v>0.71173454097619138</v>
      </c>
      <c r="BI275" s="1">
        <v>2.1495317595754755</v>
      </c>
      <c r="BJ275" s="1">
        <v>1.0965620295193408</v>
      </c>
      <c r="BK275" s="1">
        <v>109.31315678526158</v>
      </c>
      <c r="BL275" s="1">
        <v>108.93221667742219</v>
      </c>
      <c r="BM275" s="1">
        <v>55.368049690972754</v>
      </c>
      <c r="BN275" s="1">
        <v>40.26686713563241</v>
      </c>
      <c r="BO275" s="1">
        <v>1.7972667061783649</v>
      </c>
      <c r="BP275" s="1">
        <v>3.4835843491475256</v>
      </c>
    </row>
    <row r="276" spans="27:75" x14ac:dyDescent="0.2">
      <c r="AA276" s="6"/>
      <c r="AB276" s="6"/>
      <c r="AC276" s="6"/>
      <c r="AD276" s="6"/>
      <c r="AE276" s="6"/>
      <c r="AF276" s="6"/>
      <c r="AI276" s="6"/>
      <c r="AJ276" s="6"/>
      <c r="AK276" s="6"/>
      <c r="AL276" s="6"/>
      <c r="AM276" s="6"/>
      <c r="AN276" s="6"/>
      <c r="AQ276" s="6"/>
      <c r="AR276" s="6"/>
      <c r="AS276" s="6"/>
      <c r="AT276" s="6"/>
      <c r="AU276" s="6"/>
      <c r="AX276" s="1" t="s">
        <v>240</v>
      </c>
      <c r="AY276" s="1" t="s">
        <v>82</v>
      </c>
      <c r="AZ276" s="1" t="s">
        <v>53</v>
      </c>
      <c r="BA276" s="1" t="s">
        <v>237</v>
      </c>
      <c r="BB276" s="1" t="s">
        <v>78</v>
      </c>
      <c r="BC276" s="1" t="s">
        <v>117</v>
      </c>
      <c r="BD276" s="1" t="s">
        <v>76</v>
      </c>
      <c r="BE276" s="1" t="s">
        <v>236</v>
      </c>
      <c r="BF276" s="1" t="s">
        <v>199</v>
      </c>
      <c r="BG276" s="1" t="s">
        <v>99</v>
      </c>
      <c r="BH276" s="1" t="s">
        <v>238</v>
      </c>
      <c r="BI276" s="1" t="s">
        <v>104</v>
      </c>
      <c r="BJ276" s="1" t="s">
        <v>241</v>
      </c>
      <c r="BK276" s="1" t="s">
        <v>197</v>
      </c>
      <c r="BL276" s="1" t="s">
        <v>80</v>
      </c>
      <c r="BM276" s="1" t="s">
        <v>79</v>
      </c>
      <c r="BN276" s="1" t="s">
        <v>242</v>
      </c>
      <c r="BO276" s="1" t="s">
        <v>113</v>
      </c>
      <c r="BP276" s="1" t="s">
        <v>94</v>
      </c>
      <c r="BQ276" s="1" t="s">
        <v>235</v>
      </c>
      <c r="BR276" s="1" t="s">
        <v>233</v>
      </c>
      <c r="BS276" s="1" t="s">
        <v>239</v>
      </c>
      <c r="BT276" s="1" t="s">
        <v>243</v>
      </c>
      <c r="BU276" s="1" t="s">
        <v>109</v>
      </c>
      <c r="BV276" s="1" t="s">
        <v>234</v>
      </c>
      <c r="BW276" s="1" t="s">
        <v>248</v>
      </c>
    </row>
    <row r="277" spans="27:75" x14ac:dyDescent="0.2">
      <c r="AA277" s="6"/>
      <c r="AB277" s="6"/>
      <c r="AC277" s="6"/>
      <c r="AD277" s="6"/>
      <c r="AE277" s="6"/>
      <c r="AF277" s="6"/>
      <c r="AI277" s="6"/>
      <c r="AJ277" s="6"/>
      <c r="AK277" s="6"/>
      <c r="AL277" s="6"/>
      <c r="AM277" s="6"/>
      <c r="AN277" s="6"/>
      <c r="AQ277" s="6"/>
      <c r="AR277" s="6"/>
      <c r="AS277" s="6"/>
      <c r="AT277" s="6"/>
      <c r="AU277" s="6"/>
      <c r="AW277" s="1" t="s">
        <v>269</v>
      </c>
      <c r="AX277" s="1">
        <v>7.4649808004892727E-5</v>
      </c>
      <c r="AY277" s="1">
        <v>4.8900458818151089E-2</v>
      </c>
      <c r="AZ277" s="1">
        <v>6.1129223858321854E-2</v>
      </c>
      <c r="BA277" s="1">
        <v>5.4579640125496598E-2</v>
      </c>
      <c r="BB277" s="1">
        <v>6.4597285740220015E-2</v>
      </c>
      <c r="BC277" s="1">
        <v>2.8551636374498427E-2</v>
      </c>
      <c r="BD277" s="1">
        <v>0.10686036234421065</v>
      </c>
      <c r="BE277" s="1">
        <v>0.19609999848696189</v>
      </c>
      <c r="BF277" s="1">
        <v>0.8704641399961166</v>
      </c>
      <c r="BG277" s="1">
        <v>0.27494527016116155</v>
      </c>
      <c r="BH277" s="1">
        <v>0.23618391538353894</v>
      </c>
      <c r="BI277" s="1">
        <v>0.35357444364170004</v>
      </c>
      <c r="BJ277" s="1">
        <v>0.28897653791623024</v>
      </c>
      <c r="BK277" s="1">
        <v>0.68650335228521686</v>
      </c>
      <c r="BL277" s="1">
        <v>1.1163858987269075</v>
      </c>
      <c r="BM277" s="1">
        <v>1.6364182747767866</v>
      </c>
      <c r="BN277" s="1">
        <v>1.478055715766234</v>
      </c>
      <c r="BO277" s="1">
        <v>1.625970634856766</v>
      </c>
      <c r="BP277" s="1">
        <v>1.865089734547593</v>
      </c>
      <c r="BQ277" s="1">
        <v>1.5342885654741052</v>
      </c>
      <c r="BR277" s="1">
        <v>3.6316294733448244</v>
      </c>
      <c r="BS277" s="1">
        <v>11.483927531874421</v>
      </c>
      <c r="BT277" s="1">
        <v>11.193468078008097</v>
      </c>
      <c r="BU277" s="1">
        <v>3.3985847253287877</v>
      </c>
      <c r="BV277" s="1">
        <v>8.1182079933642939</v>
      </c>
      <c r="BW277" s="1">
        <v>35.423485670094671</v>
      </c>
    </row>
    <row r="278" spans="27:75" x14ac:dyDescent="0.2">
      <c r="AA278" s="6"/>
      <c r="AB278" s="6"/>
      <c r="AC278" s="6"/>
      <c r="AD278" s="6"/>
      <c r="AE278" s="6"/>
      <c r="AF278" s="6"/>
      <c r="AI278" s="6"/>
      <c r="AJ278" s="6"/>
      <c r="AK278" s="6"/>
      <c r="AL278" s="6"/>
      <c r="AM278" s="6"/>
      <c r="AN278" s="6"/>
      <c r="AQ278" s="6"/>
      <c r="AR278" s="6"/>
      <c r="AS278" s="6"/>
      <c r="AT278" s="6"/>
      <c r="AU278" s="6"/>
      <c r="AW278" s="1" t="s">
        <v>33</v>
      </c>
      <c r="AX278" s="1">
        <v>1.1229519149494826E-4</v>
      </c>
      <c r="AY278" s="1">
        <v>5.049174633694737E-2</v>
      </c>
      <c r="AZ278" s="1">
        <v>0.1906897449611909</v>
      </c>
      <c r="BA278" s="1">
        <v>6.1131677214315151E-2</v>
      </c>
      <c r="BB278" s="1">
        <v>6.6780924111339623E-2</v>
      </c>
      <c r="BC278" s="1">
        <v>2.8536144444661876E-2</v>
      </c>
      <c r="BD278" s="1">
        <v>0.13563317598175151</v>
      </c>
      <c r="BE278" s="1">
        <v>0.35028719157311117</v>
      </c>
      <c r="BF278" s="1">
        <v>0.92474682383378615</v>
      </c>
      <c r="BG278" s="1">
        <v>0.46291421787941378</v>
      </c>
      <c r="BH278" s="1">
        <v>0.45809560031667745</v>
      </c>
      <c r="BI278" s="1">
        <v>0.64284252560866195</v>
      </c>
      <c r="BJ278" s="1">
        <v>0.30150814376865143</v>
      </c>
      <c r="BK278" s="1">
        <v>0.61207006040827272</v>
      </c>
      <c r="BL278" s="1">
        <v>1.2879347882471441</v>
      </c>
      <c r="BM278" s="1">
        <v>1.8082201038627244</v>
      </c>
      <c r="BN278" s="1">
        <v>1.284380327408833</v>
      </c>
      <c r="BO278" s="1">
        <v>2.0205880799180167</v>
      </c>
      <c r="BP278" s="1">
        <v>1.776540765626786</v>
      </c>
      <c r="BQ278" s="1">
        <v>1.9167734416622457</v>
      </c>
      <c r="BR278" s="1">
        <v>6.8121123485830468</v>
      </c>
      <c r="BS278" s="1">
        <v>12.706409852785352</v>
      </c>
      <c r="BT278" s="1">
        <v>14.256804956589678</v>
      </c>
      <c r="BU278" s="1">
        <v>3.9957689166386139</v>
      </c>
      <c r="BV278" s="1">
        <v>8.1588722073716653</v>
      </c>
      <c r="BW278" s="1">
        <v>35.010957826900011</v>
      </c>
    </row>
    <row r="279" spans="27:75" x14ac:dyDescent="0.2">
      <c r="AA279" s="6"/>
      <c r="AB279" s="6"/>
      <c r="AC279" s="6"/>
      <c r="AD279" s="6"/>
      <c r="AE279" s="6"/>
      <c r="AF279" s="6"/>
      <c r="AI279" s="6"/>
      <c r="AJ279" s="6"/>
      <c r="AK279" s="6"/>
      <c r="AL279" s="6"/>
      <c r="AM279" s="6"/>
      <c r="AN279" s="6"/>
      <c r="AQ279" s="6"/>
      <c r="AR279" s="6"/>
      <c r="AS279" s="6"/>
      <c r="AT279" s="6"/>
      <c r="AU279" s="6"/>
      <c r="AW279" s="1" t="s">
        <v>251</v>
      </c>
      <c r="AX279" s="1">
        <v>1.558478949437945E-5</v>
      </c>
      <c r="AY279" s="1">
        <v>1.8427426697207584E-2</v>
      </c>
      <c r="AZ279" s="1">
        <v>2.144185260199101E-2</v>
      </c>
      <c r="BA279" s="1">
        <v>1.956617275993543E-2</v>
      </c>
      <c r="BB279" s="1">
        <v>5.6752430128601948E-2</v>
      </c>
      <c r="BC279" s="1">
        <v>9.2604676468600825E-3</v>
      </c>
      <c r="BD279" s="1">
        <v>0.16079968201303732</v>
      </c>
      <c r="BE279" s="1">
        <v>5.1232808007831858E-2</v>
      </c>
      <c r="BF279" s="1">
        <v>0.18027311104030239</v>
      </c>
      <c r="BG279" s="1">
        <v>6.0273091215851504E-2</v>
      </c>
      <c r="BH279" s="1">
        <v>5.6608769408921865E-2</v>
      </c>
      <c r="BI279" s="1">
        <v>7.9738563681988506E-2</v>
      </c>
      <c r="BJ279" s="1">
        <v>0.1276536352065262</v>
      </c>
      <c r="BK279" s="1">
        <v>0.15569912300487251</v>
      </c>
      <c r="BL279" s="1">
        <v>7.773661268127878E-2</v>
      </c>
      <c r="BM279" s="1">
        <v>0.60569080316920532</v>
      </c>
      <c r="BN279" s="1">
        <v>0.48433836260348972</v>
      </c>
      <c r="BO279" s="1">
        <v>1.8176745643528482</v>
      </c>
      <c r="BP279" s="1">
        <v>0.78514014578991376</v>
      </c>
      <c r="BQ279" s="1">
        <v>0.85902438545936988</v>
      </c>
      <c r="BR279" s="1">
        <v>4.9380298566047047</v>
      </c>
      <c r="BS279" s="1">
        <v>5.0867142537726293</v>
      </c>
      <c r="BT279" s="1">
        <v>2.5476588150797781</v>
      </c>
      <c r="BU279" s="1">
        <v>1.420236719491303</v>
      </c>
      <c r="BV279" s="1">
        <v>11.926749784007546</v>
      </c>
      <c r="BW279" s="1">
        <v>39.541985315471187</v>
      </c>
    </row>
    <row r="280" spans="27:75" x14ac:dyDescent="0.2">
      <c r="AA280" s="6"/>
      <c r="AB280" s="6"/>
      <c r="AC280" s="6"/>
      <c r="AD280" s="6"/>
      <c r="AE280" s="6"/>
      <c r="AF280" s="6"/>
      <c r="AI280" s="6"/>
      <c r="AJ280" s="6"/>
      <c r="AK280" s="6"/>
      <c r="AL280" s="6"/>
      <c r="AM280" s="6"/>
      <c r="AN280" s="6"/>
      <c r="AQ280" s="6"/>
      <c r="AR280" s="6"/>
      <c r="AS280" s="6"/>
      <c r="AT280" s="6"/>
      <c r="AU280" s="6"/>
      <c r="AW280" s="1" t="s">
        <v>252</v>
      </c>
      <c r="AX280" s="1">
        <v>9.0272326094464764E-5</v>
      </c>
      <c r="AY280" s="1">
        <v>4.5540625329527372E-2</v>
      </c>
      <c r="AZ280" s="1">
        <v>0.2127137749821055</v>
      </c>
      <c r="BA280" s="1">
        <v>5.7323803621044001E-2</v>
      </c>
      <c r="BB280" s="1">
        <v>6.6436919408309231E-2</v>
      </c>
      <c r="BC280" s="1">
        <v>2.722258868971103E-2</v>
      </c>
      <c r="BD280" s="1">
        <v>0.12135817220329131</v>
      </c>
      <c r="BE280" s="1">
        <v>0.35205717260993841</v>
      </c>
      <c r="BF280" s="1">
        <v>0.98201422368132085</v>
      </c>
      <c r="BG280" s="1">
        <v>0.48344469578456734</v>
      </c>
      <c r="BH280" s="1">
        <v>0.47472746219407153</v>
      </c>
      <c r="BI280" s="1">
        <v>0.66860457726503841</v>
      </c>
      <c r="BJ280" s="1">
        <v>0.28135988459850925</v>
      </c>
      <c r="BK280" s="1">
        <v>0.51649451938362889</v>
      </c>
      <c r="BL280" s="1">
        <v>1.4346491174437794</v>
      </c>
      <c r="BM280" s="1">
        <v>1.5367303322461654</v>
      </c>
      <c r="BN280" s="1">
        <v>1.205368252859367</v>
      </c>
      <c r="BO280" s="1">
        <v>1.5594922840689025</v>
      </c>
      <c r="BP280" s="1">
        <v>1.5920081317310721</v>
      </c>
      <c r="BQ280" s="1">
        <v>1.7610431519265322</v>
      </c>
      <c r="BR280" s="1">
        <v>6.5654127104525619</v>
      </c>
      <c r="BS280" s="1">
        <v>10.989467323992308</v>
      </c>
      <c r="BT280" s="1">
        <v>12.821976149850499</v>
      </c>
      <c r="BU280" s="1">
        <v>2.8618636236059278</v>
      </c>
      <c r="BV280" s="1">
        <v>8.0422501182358026</v>
      </c>
      <c r="BW280" s="1">
        <v>38.862189835219965</v>
      </c>
    </row>
    <row r="281" spans="27:75" x14ac:dyDescent="0.2">
      <c r="AA281" s="6"/>
      <c r="AB281" s="6"/>
      <c r="AC281" s="6"/>
      <c r="AD281" s="6"/>
      <c r="AE281" s="6"/>
      <c r="AF281" s="6"/>
      <c r="AI281" s="6"/>
      <c r="AJ281" s="6"/>
      <c r="AK281" s="6"/>
      <c r="AL281" s="6"/>
      <c r="AM281" s="6"/>
      <c r="AN281" s="6"/>
      <c r="AQ281" s="6"/>
      <c r="AR281" s="6"/>
      <c r="AS281" s="6"/>
      <c r="AT281" s="6"/>
      <c r="AU281" s="6"/>
      <c r="AW281" s="1" t="s">
        <v>253</v>
      </c>
      <c r="AX281" s="1">
        <v>8.4985066383339594E-6</v>
      </c>
      <c r="AY281" s="1">
        <v>2.2203936699885084E-3</v>
      </c>
      <c r="AZ281" s="1">
        <v>2.6585557458628862E-3</v>
      </c>
      <c r="BA281" s="1">
        <v>5.3501522776847731E-3</v>
      </c>
      <c r="BB281" s="1">
        <v>1.8972196042836367E-2</v>
      </c>
      <c r="BC281" s="1">
        <v>6.3941949742225323E-3</v>
      </c>
      <c r="BD281" s="1">
        <v>2.32917541294877E-2</v>
      </c>
      <c r="BE281" s="1">
        <v>1.3274033904224674E-2</v>
      </c>
      <c r="BF281" s="1">
        <v>3.3272175459921373E-2</v>
      </c>
      <c r="BG281" s="1">
        <v>2.7846549036004194E-2</v>
      </c>
      <c r="BH281" s="1">
        <v>1.9774133029027852E-2</v>
      </c>
      <c r="BI281" s="1">
        <v>3.9246433503907101E-2</v>
      </c>
      <c r="BJ281" s="1">
        <v>5.586051160929445E-2</v>
      </c>
      <c r="BK281" s="1">
        <v>5.9011601794720404E-2</v>
      </c>
      <c r="BL281" s="1">
        <v>3.6956022248004809E-2</v>
      </c>
      <c r="BM281" s="1">
        <v>0.19535459481822118</v>
      </c>
      <c r="BN281" s="1">
        <v>0.21413131198580074</v>
      </c>
      <c r="BO281" s="1">
        <v>19.952468938752212</v>
      </c>
      <c r="BP281" s="1">
        <v>0.61795295423042274</v>
      </c>
      <c r="BQ281" s="1">
        <v>0.39317488341009876</v>
      </c>
      <c r="BR281" s="1">
        <v>0.23222723841493806</v>
      </c>
      <c r="BS281" s="1">
        <v>20.954324806914141</v>
      </c>
      <c r="BT281" s="1">
        <v>0.4266969856969236</v>
      </c>
      <c r="BU281" s="1">
        <v>8.4355470015114182</v>
      </c>
      <c r="BV281" s="1">
        <v>14.228520230563301</v>
      </c>
      <c r="BW281" s="1">
        <v>0.59949919387038086</v>
      </c>
    </row>
    <row r="282" spans="27:75" x14ac:dyDescent="0.2">
      <c r="AA282" s="6"/>
      <c r="AB282" s="6"/>
      <c r="AC282" s="6"/>
      <c r="AD282" s="6"/>
      <c r="AE282" s="6"/>
      <c r="AF282" s="6"/>
      <c r="AI282" s="6"/>
      <c r="AJ282" s="6"/>
      <c r="AK282" s="6"/>
      <c r="AL282" s="6"/>
      <c r="AM282" s="6"/>
      <c r="AN282" s="6"/>
      <c r="AQ282" s="6"/>
      <c r="AR282" s="6"/>
      <c r="AS282" s="6"/>
      <c r="AT282" s="6"/>
      <c r="AU282" s="6"/>
      <c r="AW282" s="1" t="s">
        <v>254</v>
      </c>
      <c r="AX282" s="1">
        <v>2.710806865562997E-4</v>
      </c>
      <c r="AY282" s="1">
        <v>2.3317376938024978E-2</v>
      </c>
      <c r="AZ282" s="1">
        <v>3.8797615987489066E-3</v>
      </c>
      <c r="BA282" s="1">
        <v>1.6992884750736497E-2</v>
      </c>
      <c r="BB282" s="1">
        <v>4.0870953120855848E-2</v>
      </c>
      <c r="BC282" s="1">
        <v>1.4745016744609131E-2</v>
      </c>
      <c r="BD282" s="1">
        <v>5.0158301590679369E-2</v>
      </c>
      <c r="BE282" s="1">
        <v>5.6901236985626859E-2</v>
      </c>
      <c r="BF282" s="1">
        <v>0.31465405024206461</v>
      </c>
      <c r="BG282" s="1">
        <v>7.9404564600462441E-2</v>
      </c>
      <c r="BH282" s="1">
        <v>7.2432461375166374E-2</v>
      </c>
      <c r="BI282" s="1">
        <v>0.11163899670531902</v>
      </c>
      <c r="BJ282" s="1">
        <v>0.37010003077745035</v>
      </c>
      <c r="BK282" s="1">
        <v>0.22973209553841331</v>
      </c>
      <c r="BL282" s="1">
        <v>4.5716657886825357E-2</v>
      </c>
      <c r="BM282" s="1">
        <v>0.86092038240449587</v>
      </c>
      <c r="BN282" s="1">
        <v>1.2148281591978283</v>
      </c>
      <c r="BO282" s="1">
        <v>14.071656332761883</v>
      </c>
      <c r="BP282" s="1">
        <v>0.96912509334866026</v>
      </c>
      <c r="BQ282" s="1">
        <v>0.69295625944205053</v>
      </c>
      <c r="BR282" s="1">
        <v>1.9607482686098243</v>
      </c>
      <c r="BS282" s="1">
        <v>23.598809778145899</v>
      </c>
      <c r="BT282" s="1">
        <v>4.6231668095091525</v>
      </c>
      <c r="BU282" s="1">
        <v>1.6477933474479061</v>
      </c>
      <c r="BV282" s="1">
        <v>13.477426176352655</v>
      </c>
      <c r="BW282" s="1">
        <v>1.3195930066767498</v>
      </c>
    </row>
    <row r="283" spans="27:75" x14ac:dyDescent="0.2">
      <c r="AA283" s="6"/>
      <c r="AB283" s="6"/>
      <c r="AC283" s="6"/>
      <c r="AD283" s="6"/>
      <c r="AE283" s="6"/>
      <c r="AF283" s="6"/>
      <c r="AI283" s="6"/>
      <c r="AJ283" s="6"/>
      <c r="AK283" s="6"/>
      <c r="AL283" s="6"/>
      <c r="AM283" s="6"/>
      <c r="AN283" s="6"/>
      <c r="AQ283" s="6"/>
      <c r="AR283" s="6"/>
      <c r="AS283" s="6"/>
      <c r="AT283" s="6"/>
      <c r="AU283" s="6"/>
      <c r="AW283" s="1" t="s">
        <v>256</v>
      </c>
      <c r="AX283" s="1">
        <v>3.2478286374686968E-4</v>
      </c>
      <c r="AY283" s="1">
        <v>1.5151655819941346E-2</v>
      </c>
      <c r="AZ283" s="1">
        <v>1.3020770205724968E-2</v>
      </c>
      <c r="BA283" s="1">
        <v>2.5792830801095869E-2</v>
      </c>
      <c r="BB283" s="1">
        <v>0.44968079203198708</v>
      </c>
      <c r="BC283" s="1">
        <v>0.37833585887560156</v>
      </c>
      <c r="BD283" s="1">
        <v>8.1812205413340833E-2</v>
      </c>
      <c r="BE283" s="1">
        <v>7.4036129413406787E-2</v>
      </c>
      <c r="BF283" s="1">
        <v>0.32288946542529096</v>
      </c>
      <c r="BG283" s="1">
        <v>0.11468542178491464</v>
      </c>
      <c r="BH283" s="1">
        <v>9.1391088305550858E-2</v>
      </c>
      <c r="BI283" s="1">
        <v>0.15680486209018676</v>
      </c>
      <c r="BJ283" s="1">
        <v>0.49865618794044175</v>
      </c>
      <c r="BK283" s="1">
        <v>0.19835621617654053</v>
      </c>
      <c r="BL283" s="1">
        <v>0.14740618852054052</v>
      </c>
      <c r="BM283" s="1">
        <v>0.88655463270833401</v>
      </c>
      <c r="BN283" s="1">
        <v>1.6465106120490409</v>
      </c>
      <c r="BO283" s="1">
        <v>7.5370416028036473</v>
      </c>
      <c r="BP283" s="1">
        <v>1.0813041805803714</v>
      </c>
      <c r="BQ283" s="1">
        <v>0.98945356492138781</v>
      </c>
      <c r="BR283" s="1">
        <v>1.2601644464691362</v>
      </c>
      <c r="BS283" s="1">
        <v>10.167825540502692</v>
      </c>
      <c r="BT283" s="1">
        <v>2.4859252546380373</v>
      </c>
      <c r="BU283" s="1">
        <v>9.9729587943376785</v>
      </c>
      <c r="BV283" s="1">
        <v>17.113285248800427</v>
      </c>
      <c r="BW283" s="1">
        <v>11.723367105048515</v>
      </c>
    </row>
    <row r="284" spans="27:75" x14ac:dyDescent="0.2">
      <c r="AA284" s="6"/>
      <c r="AB284" s="6"/>
      <c r="AC284" s="6"/>
      <c r="AD284" s="6"/>
      <c r="AE284" s="6"/>
      <c r="AF284" s="6"/>
      <c r="AI284" s="6"/>
      <c r="AJ284" s="6"/>
      <c r="AK284" s="6"/>
      <c r="AL284" s="6"/>
      <c r="AM284" s="6"/>
      <c r="AN284" s="6"/>
      <c r="AQ284" s="6"/>
      <c r="AR284" s="6"/>
      <c r="AS284" s="6"/>
      <c r="AT284" s="6"/>
      <c r="AU284" s="6"/>
      <c r="AW284" s="1" t="s">
        <v>257</v>
      </c>
      <c r="AX284" s="1">
        <v>6.2328864166555443E-5</v>
      </c>
      <c r="AY284" s="1">
        <v>5.3900546641047859E-3</v>
      </c>
      <c r="AZ284" s="1">
        <v>3.6432474274595548E-3</v>
      </c>
      <c r="BA284" s="1">
        <v>1.8969669030959452E-2</v>
      </c>
      <c r="BB284" s="1">
        <v>3.652661427240117E-2</v>
      </c>
      <c r="BC284" s="1">
        <v>4.7832805098341011E-3</v>
      </c>
      <c r="BD284" s="1">
        <v>4.024499952115719E-2</v>
      </c>
      <c r="BE284" s="1">
        <v>3.3103359836970006E-2</v>
      </c>
      <c r="BF284" s="1">
        <v>0.11200501976366078</v>
      </c>
      <c r="BG284" s="1">
        <v>4.0406939599964206E-2</v>
      </c>
      <c r="BH284" s="1">
        <v>3.080386063216653E-2</v>
      </c>
      <c r="BI284" s="1">
        <v>5.6181783748823703E-2</v>
      </c>
      <c r="BJ284" s="1">
        <v>0.13658193463472307</v>
      </c>
      <c r="BK284" s="1">
        <v>9.6698717370711715E-2</v>
      </c>
      <c r="BL284" s="1">
        <v>4.721852740537448E-2</v>
      </c>
      <c r="BM284" s="1">
        <v>0.32741217975608389</v>
      </c>
      <c r="BN284" s="1">
        <v>0.49259777698146218</v>
      </c>
      <c r="BO284" s="1">
        <v>19.037760071806055</v>
      </c>
      <c r="BP284" s="1">
        <v>0.92820937577746487</v>
      </c>
      <c r="BQ284" s="1">
        <v>0.66239720604123364</v>
      </c>
      <c r="BR284" s="1">
        <v>0.45511642307355871</v>
      </c>
      <c r="BS284" s="1">
        <v>25.087694878692162</v>
      </c>
      <c r="BT284" s="1">
        <v>0.9150644143761506</v>
      </c>
      <c r="BU284" s="1">
        <v>1.5224060925029401</v>
      </c>
      <c r="BV284" s="1">
        <v>16.93523708698282</v>
      </c>
      <c r="BW284" s="1">
        <v>0.87691388180300633</v>
      </c>
    </row>
    <row r="285" spans="27:75" x14ac:dyDescent="0.2">
      <c r="AA285" s="6"/>
      <c r="AB285" s="6"/>
      <c r="AC285" s="6"/>
      <c r="AD285" s="6"/>
      <c r="AE285" s="6"/>
      <c r="AF285" s="6"/>
      <c r="AI285" s="6"/>
      <c r="AJ285" s="6"/>
      <c r="AK285" s="6"/>
      <c r="AL285" s="6"/>
      <c r="AM285" s="6"/>
      <c r="AN285" s="6"/>
      <c r="AQ285" s="6"/>
      <c r="AR285" s="6"/>
      <c r="AS285" s="6"/>
      <c r="AT285" s="6"/>
      <c r="AU285" s="6"/>
      <c r="AW285" s="1" t="s">
        <v>258</v>
      </c>
      <c r="AX285" s="1">
        <v>3.0448274134251463E-4</v>
      </c>
      <c r="AY285" s="1">
        <v>8.821112590840996E-2</v>
      </c>
      <c r="AZ285" s="1">
        <v>4.2215362413731104E-2</v>
      </c>
      <c r="BA285" s="1">
        <v>9.9839133136698982E-2</v>
      </c>
      <c r="BB285" s="1">
        <v>6.5953231212218993E-2</v>
      </c>
      <c r="BC285" s="1">
        <v>4.0268751936104956E-2</v>
      </c>
      <c r="BD285" s="1">
        <v>0.28170536260317341</v>
      </c>
      <c r="BE285" s="1">
        <v>0.29954418384225773</v>
      </c>
      <c r="BF285" s="1">
        <v>0.48720308634645404</v>
      </c>
      <c r="BG285" s="1">
        <v>0.20565122123385446</v>
      </c>
      <c r="BH285" s="1">
        <v>0.25464903129147681</v>
      </c>
      <c r="BI285" s="1">
        <v>0.39626106588543741</v>
      </c>
      <c r="BJ285" s="1">
        <v>0.39382965196644443</v>
      </c>
      <c r="BK285" s="1">
        <v>1.760770952356681</v>
      </c>
      <c r="BL285" s="1">
        <v>0.12766054298420954</v>
      </c>
      <c r="BM285" s="1">
        <v>4.2465014532370713</v>
      </c>
      <c r="BN285" s="1">
        <v>1.7560321446005087</v>
      </c>
      <c r="BO285" s="1">
        <v>3.7861090233402264</v>
      </c>
      <c r="BP285" s="1">
        <v>3.2210273353304024</v>
      </c>
      <c r="BQ285" s="1">
        <v>2.5871029523594289</v>
      </c>
      <c r="BR285" s="1">
        <v>12.297041778681123</v>
      </c>
      <c r="BS285" s="1">
        <v>28.414195230358079</v>
      </c>
      <c r="BT285" s="1">
        <v>35.92970319122589</v>
      </c>
      <c r="BU285" s="1">
        <v>2.9771299895007615</v>
      </c>
      <c r="BV285" s="1">
        <v>9.4675041914847675</v>
      </c>
      <c r="BW285" s="1">
        <v>8.9249833793696318</v>
      </c>
    </row>
    <row r="286" spans="27:75" x14ac:dyDescent="0.2">
      <c r="AA286" s="6"/>
      <c r="AB286" s="6"/>
      <c r="AC286" s="6"/>
      <c r="AD286" s="6"/>
      <c r="AE286" s="6"/>
      <c r="AF286" s="6"/>
      <c r="AI286" s="6"/>
      <c r="AJ286" s="6"/>
      <c r="AK286" s="6"/>
      <c r="AL286" s="6"/>
      <c r="AM286" s="6"/>
      <c r="AN286" s="6"/>
      <c r="AQ286" s="6"/>
      <c r="AR286" s="6"/>
      <c r="AS286" s="6"/>
      <c r="AT286" s="6"/>
      <c r="AU286" s="6"/>
      <c r="AW286" s="1" t="s">
        <v>259</v>
      </c>
      <c r="AX286" s="1">
        <v>1.6890385359551256E-4</v>
      </c>
      <c r="AY286" s="1">
        <v>1.6351945824625045E-2</v>
      </c>
      <c r="AZ286" s="1">
        <v>2.9411177363639875E-2</v>
      </c>
      <c r="BA286" s="1">
        <v>4.9665369128870415E-2</v>
      </c>
      <c r="BB286" s="1">
        <v>9.0376069200292869E-2</v>
      </c>
      <c r="BC286" s="1">
        <v>2.2164576069487425E-2</v>
      </c>
      <c r="BD286" s="1">
        <v>6.1875122046079704E-3</v>
      </c>
      <c r="BE286" s="1">
        <v>0.26664686287396022</v>
      </c>
      <c r="BF286" s="1">
        <v>0.46722790099276401</v>
      </c>
      <c r="BG286" s="1">
        <v>0.1574800587629446</v>
      </c>
      <c r="BH286" s="1">
        <v>0.1265986934507646</v>
      </c>
      <c r="BI286" s="1">
        <v>0.22024620418217891</v>
      </c>
      <c r="BJ286" s="1">
        <v>1.6071210408106118</v>
      </c>
      <c r="BK286" s="1">
        <v>0.32496919688892562</v>
      </c>
      <c r="BL286" s="1">
        <v>0.22245408347677692</v>
      </c>
      <c r="BM286" s="1">
        <v>1.7333134792660878</v>
      </c>
      <c r="BN286" s="1">
        <v>5.1043031427196484</v>
      </c>
      <c r="BO286" s="1">
        <v>13.108696969929245</v>
      </c>
      <c r="BP286" s="1">
        <v>2.609622422680514</v>
      </c>
      <c r="BQ286" s="1">
        <v>1.2303445683370853</v>
      </c>
      <c r="BR286" s="1">
        <v>1.5407775788048998</v>
      </c>
      <c r="BS286" s="1">
        <v>13.033278146331654</v>
      </c>
      <c r="BT286" s="1">
        <v>2.3898465465101144</v>
      </c>
      <c r="BU286" s="1">
        <v>1.9080583825507857</v>
      </c>
      <c r="BV286" s="1">
        <v>14.391560642716414</v>
      </c>
      <c r="BW286" s="1">
        <v>13.398687467092035</v>
      </c>
    </row>
    <row r="287" spans="27:75" x14ac:dyDescent="0.2">
      <c r="AA287" s="6"/>
      <c r="AB287" s="6"/>
      <c r="AC287" s="6"/>
      <c r="AD287" s="6"/>
      <c r="AE287" s="6"/>
      <c r="AF287" s="6"/>
      <c r="AI287" s="6"/>
      <c r="AJ287" s="6"/>
      <c r="AK287" s="6"/>
      <c r="AL287" s="6"/>
      <c r="AM287" s="6"/>
      <c r="AN287" s="6"/>
      <c r="AQ287" s="6"/>
      <c r="AR287" s="6"/>
      <c r="AS287" s="6"/>
      <c r="AT287" s="6"/>
      <c r="AU287" s="6"/>
      <c r="AW287" s="1" t="s">
        <v>260</v>
      </c>
      <c r="AX287" s="1">
        <v>8.7409235755416616E-6</v>
      </c>
      <c r="AY287" s="1">
        <v>2.2477111731541476E-3</v>
      </c>
      <c r="AZ287" s="1">
        <v>2.7512770506046107E-3</v>
      </c>
      <c r="BA287" s="1">
        <v>5.6128549083511526E-3</v>
      </c>
      <c r="BB287" s="1">
        <v>1.9800491288617175E-2</v>
      </c>
      <c r="BC287" s="1">
        <v>6.5551537307667225E-3</v>
      </c>
      <c r="BD287" s="1">
        <v>2.3450660771289992E-2</v>
      </c>
      <c r="BE287" s="1">
        <v>1.3628760395426815E-2</v>
      </c>
      <c r="BF287" s="1">
        <v>3.5540101950986037E-2</v>
      </c>
      <c r="BG287" s="1">
        <v>2.7424794593929106E-2</v>
      </c>
      <c r="BH287" s="1">
        <v>1.9655350362847192E-2</v>
      </c>
      <c r="BI287" s="1">
        <v>3.872860566485551E-2</v>
      </c>
      <c r="BJ287" s="1">
        <v>5.5704328961614161E-2</v>
      </c>
      <c r="BK287" s="1">
        <v>5.8798059824504083E-2</v>
      </c>
      <c r="BL287" s="1">
        <v>3.6577519067586516E-2</v>
      </c>
      <c r="BM287" s="1">
        <v>0.19496711640014858</v>
      </c>
      <c r="BN287" s="1">
        <v>0.21445636308007457</v>
      </c>
      <c r="BO287" s="1">
        <v>18.843206079368333</v>
      </c>
      <c r="BP287" s="1">
        <v>0.61384910141427862</v>
      </c>
      <c r="BQ287" s="1">
        <v>0.3926765084261673</v>
      </c>
      <c r="BR287" s="1">
        <v>0.23507275096341052</v>
      </c>
      <c r="BS287" s="1">
        <v>20.878994474659052</v>
      </c>
      <c r="BT287" s="1">
        <v>0.42461866404295245</v>
      </c>
      <c r="BU287" s="1">
        <v>7.7167385173724918</v>
      </c>
      <c r="BV287" s="1">
        <v>14.785823288095523</v>
      </c>
      <c r="BW287" s="1">
        <v>0.71173454097619138</v>
      </c>
    </row>
    <row r="288" spans="27:75" x14ac:dyDescent="0.2">
      <c r="AA288" s="6"/>
      <c r="AB288" s="6"/>
      <c r="AC288" s="6"/>
      <c r="AD288" s="6"/>
      <c r="AE288" s="6"/>
      <c r="AF288" s="6"/>
      <c r="AI288" s="6"/>
      <c r="AJ288" s="6"/>
      <c r="AK288" s="6"/>
      <c r="AL288" s="6"/>
      <c r="AM288" s="6"/>
      <c r="AN288" s="6"/>
      <c r="AQ288" s="6"/>
      <c r="AR288" s="6"/>
      <c r="AS288" s="6"/>
      <c r="AT288" s="6"/>
      <c r="AU288" s="6"/>
      <c r="AW288" s="1" t="s">
        <v>261</v>
      </c>
      <c r="AX288" s="1">
        <v>3.1386672982097324E-3</v>
      </c>
      <c r="AY288" s="1">
        <v>2.0549001098863852E-2</v>
      </c>
      <c r="AZ288" s="1">
        <v>3.7341978907833905E-3</v>
      </c>
      <c r="BA288" s="1">
        <v>2.4741497807874213E-2</v>
      </c>
      <c r="BB288" s="1">
        <v>2.1260852160821079E-2</v>
      </c>
      <c r="BC288" s="1">
        <v>1.227050896886738E-2</v>
      </c>
      <c r="BD288" s="1">
        <v>4.2150446738991647E-2</v>
      </c>
      <c r="BE288" s="1">
        <v>7.6087301018956444E-2</v>
      </c>
      <c r="BF288" s="1">
        <v>9.9649047890645726</v>
      </c>
      <c r="BG288" s="1">
        <v>0.10868442601955797</v>
      </c>
      <c r="BH288" s="1">
        <v>6.1415665539566407E-2</v>
      </c>
      <c r="BI288" s="1">
        <v>0.13327366267556656</v>
      </c>
      <c r="BJ288" s="1">
        <v>3.7113410683788239</v>
      </c>
      <c r="BK288" s="1">
        <v>0.19681006162613096</v>
      </c>
      <c r="BL288" s="1">
        <v>0.30090285401564731</v>
      </c>
      <c r="BM288" s="1">
        <v>1.2252767058140399</v>
      </c>
      <c r="BN288" s="1">
        <v>11.165794212055594</v>
      </c>
      <c r="BO288" s="1">
        <v>3.0028455409150827</v>
      </c>
      <c r="BP288" s="1">
        <v>5.3282208441767169</v>
      </c>
      <c r="BQ288" s="1">
        <v>2.0522166640616284</v>
      </c>
      <c r="BR288" s="1">
        <v>1.6987407656019142</v>
      </c>
      <c r="BS288" s="1">
        <v>9.7944587076965384</v>
      </c>
      <c r="BT288" s="1">
        <v>4.2398526092095752</v>
      </c>
      <c r="BU288" s="1">
        <v>1.2280626664552712</v>
      </c>
      <c r="BV288" s="1">
        <v>14.305826547287101</v>
      </c>
      <c r="BW288" s="1">
        <v>2.1495317595754755</v>
      </c>
    </row>
    <row r="289" spans="27:75" x14ac:dyDescent="0.2">
      <c r="AA289" s="6"/>
      <c r="AB289" s="6"/>
      <c r="AC289" s="6"/>
      <c r="AD289" s="6"/>
      <c r="AE289" s="6"/>
      <c r="AF289" s="6"/>
      <c r="AI289" s="6"/>
      <c r="AJ289" s="6"/>
      <c r="AK289" s="6"/>
      <c r="AL289" s="6"/>
      <c r="AM289" s="6"/>
      <c r="AN289" s="6"/>
      <c r="AQ289" s="6"/>
      <c r="AR289" s="6"/>
      <c r="AS289" s="6"/>
      <c r="AT289" s="6"/>
      <c r="AU289" s="6"/>
      <c r="AW289" s="1" t="s">
        <v>262</v>
      </c>
      <c r="AX289" s="1">
        <v>3.8293740873208254E-6</v>
      </c>
      <c r="AY289" s="1">
        <v>4.6284382185556646E-4</v>
      </c>
      <c r="AZ289" s="1">
        <v>2.0272961195791032E-3</v>
      </c>
      <c r="BA289" s="1">
        <v>5.1965380769457246E-3</v>
      </c>
      <c r="BB289" s="1">
        <v>6.4969032427327489E-2</v>
      </c>
      <c r="BC289" s="1">
        <v>1.3978031948212852E-2</v>
      </c>
      <c r="BD289" s="1">
        <v>0.11985717887468716</v>
      </c>
      <c r="BE289" s="1">
        <v>1.1178673005225294E-2</v>
      </c>
      <c r="BF289" s="1">
        <v>2.7327525460867367E-2</v>
      </c>
      <c r="BG289" s="1">
        <v>1.6222205354976815E-2</v>
      </c>
      <c r="BH289" s="1">
        <v>1.1086705827929474E-2</v>
      </c>
      <c r="BI289" s="1">
        <v>2.3127735960525801E-2</v>
      </c>
      <c r="BJ289" s="1">
        <v>3.6496913214508702</v>
      </c>
      <c r="BK289" s="1">
        <v>2.9511297019465459E-2</v>
      </c>
      <c r="BL289" s="1">
        <v>3.7327647615926343E-2</v>
      </c>
      <c r="BM289" s="1">
        <v>9.9251163408137139E-2</v>
      </c>
      <c r="BN289" s="1">
        <v>10.914230193398403</v>
      </c>
      <c r="BO289" s="1">
        <v>7.2479023649292182</v>
      </c>
      <c r="BP289" s="1">
        <v>0.85925630843117273</v>
      </c>
      <c r="BQ289" s="1">
        <v>11.420192076894423</v>
      </c>
      <c r="BR289" s="1">
        <v>8.9589489093630098E-2</v>
      </c>
      <c r="BS289" s="1">
        <v>8.6773314406802964</v>
      </c>
      <c r="BT289" s="1">
        <v>0.1074127362701791</v>
      </c>
      <c r="BU289" s="1">
        <v>1.5198930978195191</v>
      </c>
      <c r="BV289" s="1">
        <v>20.636288183543744</v>
      </c>
      <c r="BW289" s="1">
        <v>1.0965620295193408</v>
      </c>
    </row>
    <row r="290" spans="27:75" x14ac:dyDescent="0.2">
      <c r="AA290" s="6"/>
      <c r="AB290" s="6"/>
      <c r="AC290" s="6"/>
      <c r="AD290" s="6"/>
      <c r="AE290" s="6"/>
      <c r="AF290" s="6"/>
      <c r="AI290" s="6"/>
      <c r="AJ290" s="6"/>
      <c r="AK290" s="6"/>
      <c r="AL290" s="6"/>
      <c r="AM290" s="6"/>
      <c r="AN290" s="6"/>
      <c r="AQ290" s="6"/>
      <c r="AR290" s="6"/>
      <c r="AS290" s="6"/>
      <c r="AT290" s="6"/>
      <c r="AU290" s="6"/>
      <c r="AW290" s="1" t="s">
        <v>263</v>
      </c>
      <c r="AX290" s="1">
        <v>2.288200875187956E-5</v>
      </c>
      <c r="AY290" s="1">
        <v>1.6628195565427616E-2</v>
      </c>
      <c r="AZ290" s="1">
        <v>2.0052024772515189E-2</v>
      </c>
      <c r="BA290" s="1">
        <v>3.1394382846676561E-2</v>
      </c>
      <c r="BB290" s="1">
        <v>3.4454804073897449E-2</v>
      </c>
      <c r="BC290" s="1">
        <v>1.2552652423497625E-2</v>
      </c>
      <c r="BD290" s="1">
        <v>5.1494865883738569E-2</v>
      </c>
      <c r="BE290" s="1">
        <v>7.4760488869491951E-2</v>
      </c>
      <c r="BF290" s="1">
        <v>0.20894143942629226</v>
      </c>
      <c r="BG290" s="1">
        <v>7.5046661155918973E-2</v>
      </c>
      <c r="BH290" s="1">
        <v>7.6239196348018179E-2</v>
      </c>
      <c r="BI290" s="1">
        <v>0.10140446701468629</v>
      </c>
      <c r="BJ290" s="1">
        <v>0.1626425148354034</v>
      </c>
      <c r="BK290" s="1">
        <v>0.1031161175796342</v>
      </c>
      <c r="BL290" s="1">
        <v>0.15516451389367997</v>
      </c>
      <c r="BM290" s="1">
        <v>0.63203029057681337</v>
      </c>
      <c r="BN290" s="1">
        <v>0.58280846776366702</v>
      </c>
      <c r="BO290" s="1">
        <v>2.4228574031816423</v>
      </c>
      <c r="BP290" s="1">
        <v>0.67565647772076243</v>
      </c>
      <c r="BQ290" s="1">
        <v>0.84730428880634723</v>
      </c>
      <c r="BR290" s="1">
        <v>2.2277978367089979</v>
      </c>
      <c r="BS290" s="1">
        <v>5.7653138104316461</v>
      </c>
      <c r="BT290" s="1">
        <v>1.5373749774630996</v>
      </c>
      <c r="BU290" s="1">
        <v>1.2401787879892676</v>
      </c>
      <c r="BV290" s="1">
        <v>5.5470739916053562</v>
      </c>
      <c r="BW290" s="1">
        <v>109.31315678526158</v>
      </c>
    </row>
    <row r="291" spans="27:75" x14ac:dyDescent="0.2">
      <c r="AA291" s="6"/>
      <c r="AB291" s="6"/>
      <c r="AC291" s="6"/>
      <c r="AD291" s="6"/>
      <c r="AE291" s="6"/>
      <c r="AF291" s="6"/>
      <c r="AI291" s="6"/>
      <c r="AJ291" s="6"/>
      <c r="AK291" s="6"/>
      <c r="AL291" s="6"/>
      <c r="AM291" s="6"/>
      <c r="AN291" s="6"/>
      <c r="AQ291" s="6"/>
      <c r="AR291" s="6"/>
      <c r="AS291" s="6"/>
      <c r="AT291" s="6"/>
      <c r="AU291" s="6"/>
      <c r="AW291" s="1" t="s">
        <v>264</v>
      </c>
      <c r="AX291" s="1">
        <v>2.3087095829513413E-5</v>
      </c>
      <c r="AY291" s="1">
        <v>1.6574289900287635E-2</v>
      </c>
      <c r="AZ291" s="1">
        <v>2.0577772484565476E-2</v>
      </c>
      <c r="BA291" s="1">
        <v>3.1501418460837975E-2</v>
      </c>
      <c r="BB291" s="1">
        <v>3.4552836894780954E-2</v>
      </c>
      <c r="BC291" s="1">
        <v>1.3216401128551178E-2</v>
      </c>
      <c r="BD291" s="1">
        <v>5.179340067468409E-2</v>
      </c>
      <c r="BE291" s="1">
        <v>7.6749154520192958E-2</v>
      </c>
      <c r="BF291" s="1">
        <v>0.21231685765931954</v>
      </c>
      <c r="BG291" s="1">
        <v>7.8107486978755886E-2</v>
      </c>
      <c r="BH291" s="1">
        <v>7.9315268255150562E-2</v>
      </c>
      <c r="BI291" s="1">
        <v>0.11086245049985559</v>
      </c>
      <c r="BJ291" s="1">
        <v>0.16359310159759261</v>
      </c>
      <c r="BK291" s="1">
        <v>0.10500858714534364</v>
      </c>
      <c r="BL291" s="1">
        <v>0.15981241121451731</v>
      </c>
      <c r="BM291" s="1">
        <v>0.63218708720216266</v>
      </c>
      <c r="BN291" s="1">
        <v>0.58699953542514793</v>
      </c>
      <c r="BO291" s="1">
        <v>2.4431304895476567</v>
      </c>
      <c r="BP291" s="1">
        <v>0.67969432193183188</v>
      </c>
      <c r="BQ291" s="1">
        <v>0.85406037559304193</v>
      </c>
      <c r="BR291" s="1">
        <v>2.2674451036921943</v>
      </c>
      <c r="BS291" s="1">
        <v>5.7863656371106211</v>
      </c>
      <c r="BT291" s="1">
        <v>1.5712007565624293</v>
      </c>
      <c r="BU291" s="1">
        <v>1.2519068012617209</v>
      </c>
      <c r="BV291" s="1">
        <v>5.5784528244502685</v>
      </c>
      <c r="BW291" s="1">
        <v>108.93221667742219</v>
      </c>
    </row>
    <row r="292" spans="27:75" x14ac:dyDescent="0.2">
      <c r="AA292" s="6"/>
      <c r="AB292" s="6"/>
      <c r="AC292" s="6"/>
      <c r="AD292" s="6"/>
      <c r="AE292" s="6"/>
      <c r="AF292" s="6"/>
      <c r="AI292" s="6"/>
      <c r="AJ292" s="6"/>
      <c r="AK292" s="6"/>
      <c r="AL292" s="6"/>
      <c r="AM292" s="6"/>
      <c r="AN292" s="6"/>
      <c r="AQ292" s="6"/>
      <c r="AR292" s="6"/>
      <c r="AS292" s="6"/>
      <c r="AT292" s="6"/>
      <c r="AU292" s="6"/>
      <c r="AW292" s="1" t="s">
        <v>265</v>
      </c>
      <c r="AX292" s="1">
        <v>9.0912842901839946E-5</v>
      </c>
      <c r="AY292" s="1">
        <v>3.9324100889217707E-2</v>
      </c>
      <c r="AZ292" s="1">
        <v>9.6651769577237368E-2</v>
      </c>
      <c r="BA292" s="1">
        <v>0.18124910695035756</v>
      </c>
      <c r="BB292" s="1">
        <v>4.9959482720619765E-2</v>
      </c>
      <c r="BC292" s="1">
        <v>1.8742629153178411E-2</v>
      </c>
      <c r="BD292" s="1">
        <v>0.10573812796556388</v>
      </c>
      <c r="BE292" s="1">
        <v>0.67045032909519797</v>
      </c>
      <c r="BF292" s="1">
        <v>0.74732432085391742</v>
      </c>
      <c r="BG292" s="1">
        <v>0.11575474412222711</v>
      </c>
      <c r="BH292" s="1">
        <v>0.10739227818617966</v>
      </c>
      <c r="BI292" s="1">
        <v>0.20312377073677429</v>
      </c>
      <c r="BJ292" s="1">
        <v>0.26415524877705598</v>
      </c>
      <c r="BK292" s="1">
        <v>0.41061278062257373</v>
      </c>
      <c r="BL292" s="1">
        <v>0.47845876603985638</v>
      </c>
      <c r="BM292" s="1">
        <v>4.1762710418757001</v>
      </c>
      <c r="BN292" s="1">
        <v>1.0924357046134818</v>
      </c>
      <c r="BO292" s="1">
        <v>4.9863973552060843</v>
      </c>
      <c r="BP292" s="1">
        <v>1.6424671582012051</v>
      </c>
      <c r="BQ292" s="1">
        <v>2.371068052529437</v>
      </c>
      <c r="BR292" s="1">
        <v>3.8597651432733207</v>
      </c>
      <c r="BS292" s="1">
        <v>14.869256820026258</v>
      </c>
      <c r="BT292" s="1">
        <v>7.6156242041781574</v>
      </c>
      <c r="BU292" s="1">
        <v>2.7775355493764593</v>
      </c>
      <c r="BV292" s="1">
        <v>7.1938456317603174</v>
      </c>
      <c r="BW292" s="1">
        <v>55.368049690972754</v>
      </c>
    </row>
    <row r="293" spans="27:75" x14ac:dyDescent="0.2">
      <c r="AA293" s="6"/>
      <c r="AB293" s="6"/>
      <c r="AC293" s="6"/>
      <c r="AD293" s="6"/>
      <c r="AE293" s="6"/>
      <c r="AF293" s="6"/>
      <c r="AI293" s="6"/>
      <c r="AJ293" s="6"/>
      <c r="AK293" s="6"/>
      <c r="AL293" s="6"/>
      <c r="AM293" s="6"/>
      <c r="AN293" s="6"/>
      <c r="AQ293" s="6"/>
      <c r="AR293" s="6"/>
      <c r="AS293" s="6"/>
      <c r="AT293" s="6"/>
      <c r="AU293" s="6"/>
      <c r="AW293" s="1" t="s">
        <v>266</v>
      </c>
      <c r="AX293" s="1">
        <v>1.0343348281294803E-5</v>
      </c>
      <c r="AY293" s="1">
        <v>9.2540998593847231E-3</v>
      </c>
      <c r="AZ293" s="1">
        <v>1.5892372683724117E-2</v>
      </c>
      <c r="BA293" s="1">
        <v>1.5241331862287426E-2</v>
      </c>
      <c r="BB293" s="1">
        <v>5.6684182846237566E-2</v>
      </c>
      <c r="BC293" s="1">
        <v>4.7302002751041317E-3</v>
      </c>
      <c r="BD293" s="1">
        <v>0.16607480570091881</v>
      </c>
      <c r="BE293" s="1">
        <v>3.7614963858557844E-2</v>
      </c>
      <c r="BF293" s="1">
        <v>0.14803683912470952</v>
      </c>
      <c r="BG293" s="1">
        <v>4.1673510674444206E-2</v>
      </c>
      <c r="BH293" s="1">
        <v>3.8580382163375337E-2</v>
      </c>
      <c r="BI293" s="1">
        <v>5.3198892659682091E-2</v>
      </c>
      <c r="BJ293" s="1">
        <v>0.10393394429792631</v>
      </c>
      <c r="BK293" s="1">
        <v>0.10155621614054711</v>
      </c>
      <c r="BL293" s="1">
        <v>7.401883087486516E-2</v>
      </c>
      <c r="BM293" s="1">
        <v>0.33968960430869105</v>
      </c>
      <c r="BN293" s="1">
        <v>0.36356863746520979</v>
      </c>
      <c r="BO293" s="1">
        <v>1.1367670063617865</v>
      </c>
      <c r="BP293" s="1">
        <v>0.66989840261767719</v>
      </c>
      <c r="BQ293" s="1">
        <v>0.61832039878943668</v>
      </c>
      <c r="BR293" s="1">
        <v>4.4108363193881432</v>
      </c>
      <c r="BS293" s="1">
        <v>3.3633890559507122</v>
      </c>
      <c r="BT293" s="1">
        <v>1.0879334065064807</v>
      </c>
      <c r="BU293" s="1">
        <v>1.2084046574754268</v>
      </c>
      <c r="BV293" s="1">
        <v>13.07925347372055</v>
      </c>
      <c r="BW293" s="1">
        <v>40.26686713563241</v>
      </c>
    </row>
    <row r="294" spans="27:75" x14ac:dyDescent="0.2">
      <c r="AA294" s="6"/>
      <c r="AB294" s="6"/>
      <c r="AC294" s="6"/>
      <c r="AD294" s="6"/>
      <c r="AE294" s="6"/>
      <c r="AF294" s="6"/>
      <c r="AI294" s="6"/>
      <c r="AJ294" s="6"/>
      <c r="AK294" s="6"/>
      <c r="AL294" s="6"/>
      <c r="AM294" s="6"/>
      <c r="AN294" s="6"/>
      <c r="AQ294" s="6"/>
      <c r="AR294" s="6"/>
      <c r="AS294" s="6"/>
      <c r="AT294" s="6"/>
      <c r="AU294" s="6"/>
      <c r="AW294" s="1" t="s">
        <v>267</v>
      </c>
      <c r="AX294" s="1">
        <v>3.245024557192954E-6</v>
      </c>
      <c r="AY294" s="1">
        <v>7.1487059420814465E-4</v>
      </c>
      <c r="AZ294" s="1">
        <v>1.9315994583648851E-3</v>
      </c>
      <c r="BA294" s="1">
        <v>7.429823283117894E-3</v>
      </c>
      <c r="BB294" s="1">
        <v>1.2396017484019757E-2</v>
      </c>
      <c r="BC294" s="1">
        <v>1.8526090775585462E-3</v>
      </c>
      <c r="BD294" s="1">
        <v>1.5887809424572508E-2</v>
      </c>
      <c r="BE294" s="1">
        <v>1.2655772798590866E-2</v>
      </c>
      <c r="BF294" s="1">
        <v>5.0032445263994529E-2</v>
      </c>
      <c r="BG294" s="1">
        <v>2.0963061907463852E-2</v>
      </c>
      <c r="BH294" s="1">
        <v>1.1642445704505009E-2</v>
      </c>
      <c r="BI294" s="1">
        <v>2.7320354593281304E-2</v>
      </c>
      <c r="BJ294" s="1">
        <v>3.5707199299347452E-2</v>
      </c>
      <c r="BK294" s="1">
        <v>3.7194709270760073E-2</v>
      </c>
      <c r="BL294" s="1">
        <v>2.73650754101127E-2</v>
      </c>
      <c r="BM294" s="1">
        <v>0.12163479234698985</v>
      </c>
      <c r="BN294" s="1">
        <v>0.14293458848909199</v>
      </c>
      <c r="BO294" s="1">
        <v>1.6766116848511914</v>
      </c>
      <c r="BP294" s="1">
        <v>0.50834894087574056</v>
      </c>
      <c r="BQ294" s="1">
        <v>0.29457061331993423</v>
      </c>
      <c r="BR294" s="1">
        <v>9.0462581336725911E-2</v>
      </c>
      <c r="BS294" s="1">
        <v>2.7831181533887457</v>
      </c>
      <c r="BT294" s="1">
        <v>7.6816425755328613E-2</v>
      </c>
      <c r="BU294" s="1">
        <v>0.55903297429842125</v>
      </c>
      <c r="BV294" s="1">
        <v>27.483449427558476</v>
      </c>
      <c r="BW294" s="1">
        <v>1.7972667061783649</v>
      </c>
    </row>
    <row r="295" spans="27:75" x14ac:dyDescent="0.2">
      <c r="AA295" s="6"/>
      <c r="AB295" s="6"/>
      <c r="AC295" s="6"/>
      <c r="AD295" s="6"/>
      <c r="AE295" s="6"/>
      <c r="AF295" s="6"/>
      <c r="AI295" s="6"/>
      <c r="AJ295" s="6"/>
      <c r="AK295" s="6"/>
      <c r="AL295" s="6"/>
      <c r="AM295" s="6"/>
      <c r="AN295" s="6"/>
      <c r="AQ295" s="6"/>
      <c r="AR295" s="6"/>
      <c r="AS295" s="6"/>
      <c r="AT295" s="6"/>
      <c r="AU295" s="6"/>
      <c r="AW295" s="1" t="s">
        <v>268</v>
      </c>
      <c r="AX295" s="1">
        <v>0.13505101902496822</v>
      </c>
      <c r="AY295" s="1">
        <v>0.16837464989689707</v>
      </c>
      <c r="AZ295" s="1">
        <v>1.1092524375479605E-2</v>
      </c>
      <c r="BA295" s="1">
        <v>5.352720187838772E-2</v>
      </c>
      <c r="BB295" s="1">
        <v>0.2646532159168179</v>
      </c>
      <c r="BC295" s="1">
        <v>6.4398625899585088E-2</v>
      </c>
      <c r="BD295" s="1">
        <v>0.17066957995022886</v>
      </c>
      <c r="BE295" s="1">
        <v>0.25249061150743929</v>
      </c>
      <c r="BF295" s="1">
        <v>2.6436810428982085</v>
      </c>
      <c r="BG295" s="1">
        <v>0.33820432743947315</v>
      </c>
      <c r="BH295" s="1">
        <v>0.43509362775967819</v>
      </c>
      <c r="BI295" s="1">
        <v>0.42908158733171908</v>
      </c>
      <c r="BJ295" s="1">
        <v>0.87169725929686737</v>
      </c>
      <c r="BK295" s="1">
        <v>1.0311096079099935</v>
      </c>
      <c r="BL295" s="1">
        <v>3.2089440059093781</v>
      </c>
      <c r="BM295" s="1">
        <v>6.0736703018269171</v>
      </c>
      <c r="BN295" s="1">
        <v>2.9261692909827537</v>
      </c>
      <c r="BO295" s="1">
        <v>7.4963381167933871</v>
      </c>
      <c r="BP295" s="1">
        <v>3.5166723313844455</v>
      </c>
      <c r="BQ295" s="1">
        <v>7.2699796157730336</v>
      </c>
      <c r="BR295" s="1">
        <v>2.5421389399807519</v>
      </c>
      <c r="BS295" s="1">
        <v>15.842553974592308</v>
      </c>
      <c r="BT295" s="1">
        <v>7.1413714159054811</v>
      </c>
      <c r="BU295" s="1">
        <v>13.063562334674947</v>
      </c>
      <c r="BV295" s="1">
        <v>11.70310328565807</v>
      </c>
      <c r="BW295" s="1">
        <v>3.4835843491475256</v>
      </c>
    </row>
    <row r="296" spans="27:75" x14ac:dyDescent="0.2">
      <c r="AA296" s="6"/>
      <c r="AB296" s="6"/>
      <c r="AC296" s="6"/>
      <c r="AD296" s="6"/>
      <c r="AE296" s="6"/>
      <c r="AF296" s="6"/>
      <c r="AI296" s="6"/>
      <c r="AJ296" s="6"/>
      <c r="AK296" s="6"/>
      <c r="AL296" s="6"/>
      <c r="AM296" s="6"/>
      <c r="AN296" s="6"/>
      <c r="AQ296" s="6"/>
      <c r="AR296" s="6"/>
      <c r="AS296" s="6"/>
      <c r="AT296" s="6"/>
      <c r="AU296" s="6"/>
    </row>
    <row r="297" spans="27:75" x14ac:dyDescent="0.2">
      <c r="AA297" s="6"/>
      <c r="AB297" s="6"/>
      <c r="AC297" s="6"/>
      <c r="AD297" s="6"/>
      <c r="AE297" s="6"/>
      <c r="AF297" s="6"/>
      <c r="AI297" s="6"/>
      <c r="AJ297" s="6"/>
      <c r="AK297" s="6"/>
      <c r="AL297" s="6"/>
      <c r="AM297" s="6"/>
      <c r="AN297" s="6"/>
      <c r="AQ297" s="6"/>
      <c r="AR297" s="6"/>
      <c r="AS297" s="6"/>
      <c r="AT297" s="6"/>
      <c r="AU297" s="6"/>
    </row>
    <row r="298" spans="27:75" x14ac:dyDescent="0.2">
      <c r="AA298" s="6"/>
      <c r="AB298" s="6"/>
      <c r="AC298" s="6"/>
      <c r="AD298" s="6"/>
      <c r="AE298" s="6"/>
      <c r="AF298" s="6"/>
      <c r="AI298" s="6"/>
      <c r="AJ298" s="6"/>
      <c r="AK298" s="6"/>
      <c r="AL298" s="6"/>
      <c r="AM298" s="6"/>
      <c r="AN298" s="6"/>
      <c r="AQ298" s="6"/>
      <c r="AR298" s="6"/>
      <c r="AS298" s="6"/>
      <c r="AT298" s="6"/>
      <c r="AU298" s="6"/>
    </row>
    <row r="310" spans="49:75" x14ac:dyDescent="0.2">
      <c r="AW310" s="1" t="s">
        <v>270</v>
      </c>
    </row>
    <row r="311" spans="49:75" x14ac:dyDescent="0.2">
      <c r="AW311" s="1" t="s">
        <v>271</v>
      </c>
      <c r="AX311" s="1">
        <v>167</v>
      </c>
      <c r="AY311" s="1">
        <v>42</v>
      </c>
      <c r="AZ311" s="1">
        <v>139</v>
      </c>
      <c r="BA311" s="1">
        <v>120</v>
      </c>
      <c r="BB311" s="1">
        <v>87</v>
      </c>
      <c r="BC311" s="1">
        <v>26</v>
      </c>
      <c r="BD311" s="1">
        <v>22</v>
      </c>
      <c r="BE311" s="1">
        <v>247</v>
      </c>
      <c r="BF311" s="1">
        <v>226</v>
      </c>
      <c r="BG311" s="1">
        <v>28</v>
      </c>
      <c r="BH311" s="1">
        <v>196</v>
      </c>
      <c r="BI311" s="1">
        <v>222</v>
      </c>
      <c r="BJ311" s="1">
        <v>254</v>
      </c>
      <c r="BK311" s="1">
        <v>43</v>
      </c>
      <c r="BL311" s="1">
        <v>254</v>
      </c>
      <c r="BM311" s="1">
        <v>248</v>
      </c>
      <c r="BN311" s="1">
        <v>144</v>
      </c>
      <c r="BO311" s="1">
        <v>246</v>
      </c>
      <c r="BP311" s="1">
        <v>28</v>
      </c>
      <c r="BQ311" s="1">
        <v>46</v>
      </c>
      <c r="BR311" s="1">
        <v>177</v>
      </c>
      <c r="BS311" s="1">
        <v>192</v>
      </c>
      <c r="BT311" s="1">
        <v>252</v>
      </c>
      <c r="BU311" s="1">
        <v>176</v>
      </c>
      <c r="BV311" s="1">
        <v>251</v>
      </c>
      <c r="BW311" s="1">
        <v>250</v>
      </c>
    </row>
    <row r="312" spans="49:75" x14ac:dyDescent="0.2">
      <c r="AW312" s="1" t="s">
        <v>272</v>
      </c>
      <c r="AX312" s="1">
        <v>5</v>
      </c>
      <c r="AY312" s="1">
        <v>139</v>
      </c>
      <c r="AZ312" s="1">
        <v>100</v>
      </c>
      <c r="BA312" s="1">
        <v>42</v>
      </c>
      <c r="BB312" s="1">
        <v>84</v>
      </c>
      <c r="BC312" s="1">
        <v>133</v>
      </c>
      <c r="BD312" s="1">
        <v>255</v>
      </c>
      <c r="BE312" s="1">
        <v>225</v>
      </c>
      <c r="BF312" s="1">
        <v>226</v>
      </c>
      <c r="BG312" s="1">
        <v>190</v>
      </c>
      <c r="BH312" s="1">
        <v>69</v>
      </c>
      <c r="BI312" s="1">
        <v>160</v>
      </c>
      <c r="BJ312" s="1">
        <v>0</v>
      </c>
      <c r="BK312" s="1">
        <v>93</v>
      </c>
      <c r="BL312" s="1">
        <v>175</v>
      </c>
      <c r="BM312" s="1">
        <v>161</v>
      </c>
      <c r="BN312" s="1">
        <v>173</v>
      </c>
      <c r="BO312" s="1">
        <v>34</v>
      </c>
      <c r="BP312" s="1">
        <v>255</v>
      </c>
      <c r="BQ312" s="1">
        <v>217</v>
      </c>
      <c r="BR312" s="1">
        <v>13</v>
      </c>
      <c r="BS312" s="1">
        <v>117</v>
      </c>
      <c r="BT312" s="1">
        <v>28</v>
      </c>
      <c r="BU312" s="1">
        <v>0</v>
      </c>
      <c r="BV312" s="1">
        <v>228</v>
      </c>
      <c r="BW312" s="1">
        <v>0</v>
      </c>
    </row>
    <row r="313" spans="49:75" x14ac:dyDescent="0.2">
      <c r="AW313" s="1" t="s">
        <v>273</v>
      </c>
      <c r="AX313" s="1">
        <v>254</v>
      </c>
      <c r="AY313" s="1">
        <v>254</v>
      </c>
      <c r="AZ313" s="1">
        <v>0</v>
      </c>
      <c r="BA313" s="1">
        <v>182</v>
      </c>
      <c r="BB313" s="1">
        <v>90</v>
      </c>
      <c r="BC313" s="1">
        <v>86</v>
      </c>
      <c r="BD313" s="1">
        <v>50</v>
      </c>
      <c r="BE313" s="1">
        <v>160</v>
      </c>
      <c r="BF313" s="1">
        <v>226</v>
      </c>
      <c r="BG313" s="1">
        <v>79</v>
      </c>
      <c r="BH313" s="1">
        <v>28</v>
      </c>
      <c r="BI313" s="1">
        <v>253</v>
      </c>
      <c r="BJ313" s="1">
        <v>250</v>
      </c>
      <c r="BK313" s="1">
        <v>152</v>
      </c>
      <c r="BL313" s="1">
        <v>22</v>
      </c>
      <c r="BM313" s="1">
        <v>159</v>
      </c>
      <c r="BN313" s="1">
        <v>28</v>
      </c>
      <c r="BO313" s="1">
        <v>46</v>
      </c>
      <c r="BP313" s="1">
        <v>206</v>
      </c>
      <c r="BQ313" s="1">
        <v>255</v>
      </c>
      <c r="BR313" s="1">
        <v>161</v>
      </c>
      <c r="BS313" s="1">
        <v>166</v>
      </c>
      <c r="BT313" s="1">
        <v>191</v>
      </c>
      <c r="BU313" s="1">
        <v>104</v>
      </c>
      <c r="BV313" s="1">
        <v>38</v>
      </c>
      <c r="BW313" s="1">
        <v>135</v>
      </c>
    </row>
    <row r="314" spans="49:75" x14ac:dyDescent="0.2">
      <c r="AX314" s="1" t="s">
        <v>274</v>
      </c>
      <c r="AY314" s="1" t="s">
        <v>275</v>
      </c>
      <c r="AZ314" s="1" t="s">
        <v>276</v>
      </c>
      <c r="BA314" s="1" t="s">
        <v>277</v>
      </c>
      <c r="BB314" s="1" t="s">
        <v>278</v>
      </c>
      <c r="BC314" s="1" t="s">
        <v>279</v>
      </c>
      <c r="BD314" s="1" t="s">
        <v>280</v>
      </c>
      <c r="BE314" s="1" t="s">
        <v>281</v>
      </c>
      <c r="BF314" s="1" t="s">
        <v>282</v>
      </c>
      <c r="BG314" s="1" t="s">
        <v>283</v>
      </c>
      <c r="BH314" s="1" t="s">
        <v>284</v>
      </c>
      <c r="BI314" s="1" t="s">
        <v>285</v>
      </c>
      <c r="BJ314" s="1" t="s">
        <v>286</v>
      </c>
      <c r="BK314" s="1" t="s">
        <v>287</v>
      </c>
      <c r="BL314" s="1" t="s">
        <v>288</v>
      </c>
      <c r="BM314" s="1" t="s">
        <v>289</v>
      </c>
      <c r="BN314" s="1" t="s">
        <v>290</v>
      </c>
      <c r="BO314" s="1" t="s">
        <v>291</v>
      </c>
      <c r="BP314" s="1" t="s">
        <v>292</v>
      </c>
      <c r="BQ314" s="1" t="s">
        <v>293</v>
      </c>
      <c r="BR314" s="1" t="s">
        <v>294</v>
      </c>
      <c r="BS314" s="1" t="s">
        <v>295</v>
      </c>
      <c r="BT314" s="1" t="s">
        <v>296</v>
      </c>
      <c r="BU314" s="1" t="s">
        <v>297</v>
      </c>
      <c r="BV314" s="1" t="s">
        <v>298</v>
      </c>
      <c r="BW314" s="1" t="s">
        <v>299</v>
      </c>
    </row>
  </sheetData>
  <mergeCells count="45">
    <mergeCell ref="AA245:AF245"/>
    <mergeCell ref="AG245:AL245"/>
    <mergeCell ref="AA56:AT56"/>
    <mergeCell ref="AA83:AT83"/>
    <mergeCell ref="AA2:AT2"/>
    <mergeCell ref="AA29:AT29"/>
    <mergeCell ref="AA110:AT110"/>
    <mergeCell ref="AA137:AT137"/>
    <mergeCell ref="CB165:CD165"/>
    <mergeCell ref="CE165:CG165"/>
    <mergeCell ref="CH165:CJ165"/>
    <mergeCell ref="C85:C87"/>
    <mergeCell ref="AA218:AF218"/>
    <mergeCell ref="AG218:AL218"/>
    <mergeCell ref="AM218:AR218"/>
    <mergeCell ref="BJ165:BL165"/>
    <mergeCell ref="BM165:BO165"/>
    <mergeCell ref="BP165:BR165"/>
    <mergeCell ref="BS165:BU165"/>
    <mergeCell ref="BV165:BX165"/>
    <mergeCell ref="BY165:CA165"/>
    <mergeCell ref="AV165:AW165"/>
    <mergeCell ref="AX165:AZ165"/>
    <mergeCell ref="BA165:BC165"/>
    <mergeCell ref="BD165:BF165"/>
    <mergeCell ref="BG165:BI165"/>
    <mergeCell ref="C81:C83"/>
    <mergeCell ref="C65:C67"/>
    <mergeCell ref="C69:C71"/>
    <mergeCell ref="C73:C75"/>
    <mergeCell ref="C77:C79"/>
    <mergeCell ref="C36:C38"/>
    <mergeCell ref="C41:C43"/>
    <mergeCell ref="C51:C53"/>
    <mergeCell ref="C56:C58"/>
    <mergeCell ref="C61:C63"/>
    <mergeCell ref="C16:C18"/>
    <mergeCell ref="C19:C21"/>
    <mergeCell ref="C24:C26"/>
    <mergeCell ref="C27:C29"/>
    <mergeCell ref="C30:C32"/>
    <mergeCell ref="C4:C6"/>
    <mergeCell ref="C7:C9"/>
    <mergeCell ref="C10:C12"/>
    <mergeCell ref="C13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LCIA_TAU</vt:lpstr>
      <vt:lpstr>LCIA_summary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Yanqiu Tao</dc:creator>
  <cp:lastModifiedBy>Yanqiu Tao</cp:lastModifiedBy>
  <dcterms:created xsi:type="dcterms:W3CDTF">2022-09-09T05:55:38Z</dcterms:created>
  <dcterms:modified xsi:type="dcterms:W3CDTF">2022-09-09T06:19:15Z</dcterms:modified>
</cp:coreProperties>
</file>